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user\Desktop\111\"/>
    </mc:Choice>
  </mc:AlternateContent>
  <xr:revisionPtr revIDLastSave="0" documentId="13_ncr:1_{E7241B4E-314C-4C31-80AE-490D3478037B}" xr6:coauthVersionLast="36" xr6:coauthVersionMax="36" xr10:uidLastSave="{00000000-0000-0000-0000-000000000000}"/>
  <bookViews>
    <workbookView xWindow="32760" yWindow="32760" windowWidth="14400" windowHeight="8640" tabRatio="500" activeTab="2" xr2:uid="{00000000-000D-0000-FFFF-FFFF00000000}"/>
  </bookViews>
  <sheets>
    <sheet name="Sheet1" sheetId="6" r:id="rId1"/>
    <sheet name="Sheet2" sheetId="2" r:id="rId2"/>
    <sheet name="Sheet3" sheetId="3" r:id="rId3"/>
  </sheets>
  <definedNames>
    <definedName name="_xlnm._FilterDatabase" localSheetId="2" hidden="1">Sheet3!$V$4:$W$114</definedName>
  </definedNames>
  <calcPr calcId="191029"/>
</workbook>
</file>

<file path=xl/calcChain.xml><?xml version="1.0" encoding="utf-8"?>
<calcChain xmlns="http://schemas.openxmlformats.org/spreadsheetml/2006/main">
  <c r="N1" i="2" l="1"/>
  <c r="X1" i="2"/>
  <c r="J2" i="2"/>
  <c r="N2" i="2"/>
  <c r="X2" i="2"/>
  <c r="J3" i="2"/>
  <c r="N3" i="2"/>
  <c r="X3" i="2"/>
  <c r="J4" i="2"/>
  <c r="N4" i="2"/>
  <c r="X4" i="2"/>
  <c r="J5" i="2"/>
  <c r="N5" i="2"/>
  <c r="X5" i="2"/>
  <c r="J6" i="2"/>
  <c r="N6" i="2"/>
  <c r="X6" i="2"/>
  <c r="J7" i="2"/>
  <c r="N7" i="2"/>
  <c r="X7" i="2"/>
  <c r="J8" i="2"/>
  <c r="N8" i="2"/>
  <c r="X8" i="2"/>
  <c r="J9" i="2"/>
  <c r="N9" i="2"/>
  <c r="X9" i="2"/>
  <c r="J10" i="2"/>
  <c r="N10" i="2"/>
  <c r="X10" i="2"/>
  <c r="J11" i="2"/>
  <c r="N11" i="2"/>
  <c r="X11" i="2"/>
  <c r="J12" i="2"/>
  <c r="N12" i="2"/>
  <c r="X12" i="2"/>
  <c r="J13" i="2"/>
  <c r="N13" i="2"/>
  <c r="X13" i="2"/>
  <c r="J14" i="2"/>
  <c r="N14" i="2"/>
  <c r="X14" i="2"/>
  <c r="J15" i="2"/>
  <c r="N15" i="2"/>
  <c r="X15" i="2"/>
  <c r="J16" i="2"/>
  <c r="N16" i="2"/>
  <c r="X16" i="2"/>
  <c r="J17" i="2"/>
  <c r="N17" i="2"/>
  <c r="X17" i="2"/>
  <c r="J18" i="2"/>
  <c r="N18" i="2"/>
  <c r="X18" i="2"/>
  <c r="J19" i="2"/>
  <c r="N19" i="2"/>
  <c r="X19" i="2"/>
  <c r="J20" i="2"/>
  <c r="N20" i="2"/>
  <c r="X20" i="2"/>
  <c r="J21" i="2"/>
  <c r="N21" i="2"/>
  <c r="X21" i="2"/>
  <c r="J22" i="2"/>
  <c r="N22" i="2"/>
  <c r="X22" i="2"/>
  <c r="J23" i="2"/>
  <c r="N23" i="2"/>
  <c r="X23" i="2"/>
  <c r="J24" i="2"/>
  <c r="N24" i="2"/>
  <c r="X24" i="2"/>
  <c r="J25" i="2"/>
  <c r="N25" i="2"/>
  <c r="X25" i="2"/>
  <c r="J26" i="2"/>
  <c r="N26" i="2"/>
  <c r="X26" i="2"/>
  <c r="J27" i="2"/>
  <c r="N27" i="2"/>
  <c r="X27" i="2"/>
  <c r="J28" i="2"/>
  <c r="N28" i="2"/>
  <c r="X28" i="2"/>
  <c r="J29" i="2"/>
  <c r="N29" i="2"/>
  <c r="X29" i="2"/>
  <c r="J30" i="2"/>
  <c r="N30" i="2"/>
  <c r="X30" i="2"/>
  <c r="J31" i="2"/>
  <c r="N31" i="2"/>
  <c r="X31" i="2"/>
  <c r="J32" i="2"/>
  <c r="N32" i="2"/>
  <c r="X32" i="2"/>
  <c r="J33" i="2"/>
  <c r="N33" i="2"/>
  <c r="X33" i="2"/>
  <c r="J34" i="2"/>
  <c r="N34" i="2"/>
  <c r="X34" i="2"/>
  <c r="J35" i="2"/>
  <c r="N35" i="2"/>
  <c r="X35" i="2"/>
  <c r="J36" i="2"/>
  <c r="N36" i="2"/>
  <c r="X36" i="2"/>
  <c r="N37" i="2"/>
  <c r="X37" i="2"/>
  <c r="N38" i="2"/>
  <c r="X38" i="2"/>
  <c r="N39" i="2"/>
  <c r="X39" i="2"/>
  <c r="N40" i="2"/>
  <c r="X40" i="2"/>
  <c r="N41" i="2"/>
  <c r="X41" i="2"/>
  <c r="N42" i="2"/>
  <c r="X42" i="2"/>
  <c r="N43" i="2"/>
  <c r="X43" i="2"/>
  <c r="N44" i="2"/>
  <c r="X44" i="2"/>
  <c r="N45" i="2"/>
  <c r="X45" i="2"/>
  <c r="N46" i="2"/>
  <c r="X46" i="2"/>
  <c r="N47" i="2"/>
  <c r="X47" i="2"/>
  <c r="N48" i="2"/>
  <c r="X48" i="2"/>
  <c r="N49" i="2"/>
  <c r="X49" i="2"/>
  <c r="N50" i="2"/>
  <c r="X50" i="2"/>
  <c r="N51" i="2"/>
  <c r="X51" i="2"/>
  <c r="N52" i="2"/>
  <c r="X52" i="2"/>
  <c r="N53" i="2"/>
  <c r="X53" i="2"/>
  <c r="N54" i="2"/>
  <c r="X54" i="2"/>
  <c r="N55" i="2"/>
  <c r="X55" i="2"/>
  <c r="N56" i="2"/>
  <c r="X56" i="2"/>
  <c r="N57" i="2"/>
  <c r="X57" i="2"/>
  <c r="N58" i="2"/>
  <c r="X58" i="2"/>
  <c r="N59" i="2"/>
  <c r="X59" i="2"/>
  <c r="N60" i="2"/>
  <c r="X60" i="2"/>
  <c r="N61" i="2"/>
  <c r="X61" i="2"/>
  <c r="N62" i="2"/>
  <c r="X62" i="2"/>
  <c r="N63" i="2"/>
  <c r="X63" i="2"/>
  <c r="N64" i="2"/>
  <c r="X64" i="2"/>
  <c r="N65" i="2"/>
  <c r="X65" i="2"/>
  <c r="N66" i="2"/>
  <c r="X66" i="2"/>
  <c r="N67" i="2"/>
  <c r="X67" i="2"/>
  <c r="N68" i="2"/>
  <c r="X68" i="2"/>
  <c r="N69" i="2"/>
  <c r="X69" i="2"/>
  <c r="N70" i="2"/>
  <c r="X70" i="2"/>
  <c r="N71" i="2"/>
  <c r="X71" i="2"/>
  <c r="N72" i="2"/>
  <c r="X72" i="2"/>
  <c r="N73" i="2"/>
  <c r="X73" i="2"/>
  <c r="N74" i="2"/>
  <c r="X74" i="2"/>
  <c r="N75" i="2"/>
  <c r="X75" i="2"/>
  <c r="N76" i="2"/>
  <c r="X76" i="2"/>
  <c r="N77" i="2"/>
  <c r="X77" i="2"/>
  <c r="N78" i="2"/>
  <c r="X78" i="2"/>
  <c r="N79" i="2"/>
  <c r="X79" i="2"/>
  <c r="N80" i="2"/>
  <c r="X80" i="2"/>
  <c r="N81" i="2"/>
  <c r="X81" i="2"/>
  <c r="N82" i="2"/>
  <c r="X82" i="2"/>
  <c r="N83" i="2"/>
  <c r="X83" i="2"/>
  <c r="N84" i="2"/>
  <c r="X84" i="2"/>
  <c r="N85" i="2"/>
  <c r="X85" i="2"/>
  <c r="N86" i="2"/>
  <c r="X86" i="2"/>
  <c r="N87" i="2"/>
  <c r="X87" i="2"/>
  <c r="N88" i="2"/>
  <c r="X88" i="2"/>
  <c r="N89" i="2"/>
  <c r="X89" i="2"/>
  <c r="N90" i="2"/>
  <c r="X90" i="2"/>
  <c r="N91" i="2"/>
  <c r="X91" i="2"/>
  <c r="N92" i="2"/>
  <c r="X92" i="2"/>
  <c r="N93" i="2"/>
  <c r="X93" i="2"/>
  <c r="N94" i="2"/>
  <c r="X94" i="2"/>
  <c r="N95" i="2"/>
  <c r="X95" i="2"/>
  <c r="N96" i="2"/>
  <c r="X96" i="2"/>
  <c r="N97" i="2"/>
  <c r="X97" i="2"/>
  <c r="N98" i="2"/>
  <c r="X98" i="2"/>
  <c r="N99" i="2"/>
  <c r="X99" i="2"/>
  <c r="N100" i="2"/>
  <c r="X100" i="2"/>
  <c r="N101" i="2"/>
  <c r="X101" i="2"/>
  <c r="N102" i="2"/>
  <c r="X102" i="2"/>
  <c r="N103" i="2"/>
  <c r="X103" i="2"/>
  <c r="N104" i="2"/>
  <c r="X104" i="2"/>
  <c r="N105" i="2"/>
  <c r="X105" i="2"/>
  <c r="N106" i="2"/>
  <c r="X106" i="2"/>
  <c r="N107" i="2"/>
  <c r="X107" i="2"/>
  <c r="N108" i="2"/>
  <c r="X108" i="2"/>
  <c r="N109" i="2"/>
  <c r="X109" i="2"/>
  <c r="N110" i="2"/>
  <c r="X110" i="2"/>
  <c r="N111" i="2"/>
  <c r="X111" i="2"/>
  <c r="N112" i="2"/>
  <c r="X112" i="2"/>
  <c r="N113" i="2"/>
  <c r="X113" i="2"/>
  <c r="N114" i="2"/>
  <c r="X114" i="2"/>
  <c r="N115" i="2"/>
  <c r="X115" i="2"/>
  <c r="N116" i="2"/>
  <c r="X116" i="2"/>
  <c r="N117" i="2"/>
  <c r="X117" i="2"/>
  <c r="N118" i="2"/>
  <c r="X118" i="2"/>
  <c r="N119" i="2"/>
  <c r="X119" i="2"/>
  <c r="N120" i="2"/>
  <c r="X120" i="2"/>
  <c r="N121" i="2"/>
  <c r="X121" i="2"/>
  <c r="N122" i="2"/>
  <c r="X122" i="2"/>
  <c r="N123" i="2"/>
  <c r="X123" i="2"/>
  <c r="N124" i="2"/>
  <c r="X124" i="2"/>
  <c r="N125" i="2"/>
  <c r="X125" i="2"/>
  <c r="N126" i="2"/>
  <c r="X126" i="2"/>
  <c r="N127" i="2"/>
  <c r="X127" i="2"/>
  <c r="N128" i="2"/>
  <c r="X128" i="2"/>
  <c r="N129" i="2"/>
  <c r="X129" i="2"/>
  <c r="N130" i="2"/>
  <c r="X130" i="2"/>
  <c r="N131" i="2"/>
  <c r="X131" i="2"/>
  <c r="N132" i="2"/>
  <c r="X132" i="2"/>
  <c r="C12" i="2"/>
  <c r="C51" i="2"/>
  <c r="K42" i="2"/>
  <c r="C91" i="2"/>
  <c r="L64" i="2"/>
  <c r="E58" i="2"/>
  <c r="L105" i="2"/>
  <c r="L93" i="2"/>
  <c r="E26" i="2"/>
  <c r="D59" i="2"/>
  <c r="K122" i="2"/>
  <c r="V108" i="2"/>
  <c r="B52" i="2"/>
  <c r="L131" i="2"/>
  <c r="G52" i="2"/>
  <c r="E32" i="2"/>
  <c r="L102" i="2"/>
  <c r="L50" i="2"/>
  <c r="B16" i="2"/>
  <c r="B118" i="2"/>
  <c r="C77" i="2"/>
  <c r="E90" i="2"/>
  <c r="K92" i="2"/>
  <c r="K41" i="2"/>
  <c r="C105" i="2"/>
  <c r="L122" i="2"/>
  <c r="V35" i="2"/>
  <c r="K80" i="2"/>
  <c r="C6" i="2"/>
  <c r="B39" i="2"/>
  <c r="D51" i="2"/>
  <c r="C76" i="2"/>
  <c r="V114" i="2"/>
  <c r="K68" i="2"/>
  <c r="D117" i="2"/>
  <c r="H21" i="2"/>
  <c r="V60" i="2"/>
  <c r="L60" i="2"/>
  <c r="H35" i="2"/>
  <c r="D126" i="2"/>
  <c r="G102" i="2"/>
  <c r="G127" i="2"/>
  <c r="B21" i="2"/>
  <c r="V126" i="2"/>
  <c r="B66" i="2"/>
  <c r="U27" i="2"/>
  <c r="K59" i="2"/>
  <c r="G33" i="2"/>
  <c r="E31" i="2"/>
  <c r="B112" i="2"/>
  <c r="E73" i="2"/>
  <c r="E120" i="2"/>
  <c r="L104" i="2"/>
  <c r="B25" i="2"/>
  <c r="L127" i="2"/>
  <c r="D38" i="2"/>
  <c r="G109" i="2"/>
  <c r="E75" i="2"/>
  <c r="E60" i="2"/>
  <c r="C107" i="2"/>
  <c r="L47" i="2"/>
  <c r="V22" i="2"/>
  <c r="G65" i="2"/>
  <c r="U103" i="2"/>
  <c r="E115" i="2"/>
  <c r="K129" i="2"/>
  <c r="B67" i="2"/>
  <c r="K110" i="2"/>
  <c r="K128" i="2"/>
  <c r="U79" i="2"/>
  <c r="K60" i="2"/>
  <c r="L31" i="2"/>
  <c r="G49" i="2"/>
  <c r="K46" i="2"/>
  <c r="L11" i="2"/>
  <c r="U124" i="2"/>
  <c r="U100" i="2"/>
  <c r="L62" i="2"/>
  <c r="E131" i="2"/>
  <c r="B3" i="2"/>
  <c r="H63" i="2"/>
  <c r="C54" i="2"/>
  <c r="B105" i="2"/>
  <c r="D83" i="2"/>
  <c r="E29" i="2"/>
  <c r="D36" i="2"/>
  <c r="V65" i="2"/>
  <c r="G56" i="2"/>
  <c r="K3" i="2"/>
  <c r="L51" i="2"/>
  <c r="K54" i="2"/>
  <c r="C68" i="2"/>
  <c r="L9" i="2"/>
  <c r="G110" i="2"/>
  <c r="G97" i="2"/>
  <c r="B122" i="2"/>
  <c r="C97" i="2"/>
  <c r="B73" i="2"/>
  <c r="D87" i="2"/>
  <c r="U90" i="2"/>
  <c r="C65" i="2"/>
  <c r="U127" i="2"/>
  <c r="K13" i="2"/>
  <c r="E68" i="2"/>
  <c r="V57" i="2"/>
  <c r="K132" i="2"/>
  <c r="G30" i="2"/>
  <c r="B49" i="2"/>
  <c r="E107" i="2"/>
  <c r="K66" i="2"/>
  <c r="L26" i="2"/>
  <c r="V125" i="2"/>
  <c r="U120" i="2"/>
  <c r="H58" i="2"/>
  <c r="G50" i="2"/>
  <c r="V26" i="2"/>
  <c r="L75" i="2"/>
  <c r="L109" i="2"/>
  <c r="L96" i="2"/>
  <c r="V71" i="2"/>
  <c r="D131" i="2"/>
  <c r="B79" i="2"/>
  <c r="C39" i="2"/>
  <c r="V23" i="2"/>
  <c r="C53" i="2"/>
  <c r="B31" i="2"/>
  <c r="H36" i="2"/>
  <c r="U61" i="2"/>
  <c r="G104" i="2"/>
  <c r="G70" i="2"/>
  <c r="E71" i="2"/>
  <c r="D125" i="2"/>
  <c r="G39" i="2"/>
  <c r="L36" i="2"/>
  <c r="H72" i="2"/>
  <c r="H76" i="2"/>
  <c r="E123" i="2"/>
  <c r="K109" i="2"/>
  <c r="V47" i="2"/>
  <c r="U48" i="2"/>
  <c r="L39" i="2"/>
  <c r="U88" i="2"/>
  <c r="V79" i="2"/>
  <c r="K16" i="2"/>
  <c r="E18" i="2"/>
  <c r="B134" i="2"/>
  <c r="K96" i="2"/>
  <c r="G99" i="2"/>
  <c r="L86" i="2"/>
  <c r="L76" i="2"/>
  <c r="B15" i="2"/>
  <c r="C45" i="2"/>
  <c r="E11" i="2"/>
  <c r="E9" i="2"/>
  <c r="D40" i="2"/>
  <c r="C29" i="2"/>
  <c r="G43" i="2"/>
  <c r="U86" i="2"/>
  <c r="B59" i="2"/>
  <c r="D44" i="2"/>
  <c r="B119" i="2"/>
  <c r="B95" i="2"/>
  <c r="E127" i="2"/>
  <c r="V53" i="2"/>
  <c r="E119" i="2"/>
  <c r="E38" i="2"/>
  <c r="U112" i="2"/>
  <c r="E1" i="2"/>
  <c r="C98" i="2"/>
  <c r="E125" i="2"/>
  <c r="G14" i="2"/>
  <c r="E79" i="2"/>
  <c r="K24" i="2"/>
  <c r="H114" i="2"/>
  <c r="V76" i="2"/>
  <c r="E52" i="2"/>
  <c r="C57" i="2"/>
  <c r="G74" i="2"/>
  <c r="L22" i="2"/>
  <c r="V62" i="2"/>
  <c r="B55" i="2"/>
  <c r="L114" i="2"/>
  <c r="H32" i="2"/>
  <c r="E130" i="2"/>
  <c r="G31" i="2"/>
  <c r="E34" i="2"/>
  <c r="L124" i="2"/>
  <c r="U102" i="2"/>
  <c r="G86" i="2"/>
  <c r="K106" i="2"/>
  <c r="L98" i="2"/>
  <c r="G78" i="2"/>
  <c r="K77" i="2"/>
  <c r="H16" i="2"/>
  <c r="C79" i="2"/>
  <c r="H122" i="2"/>
  <c r="L5" i="2"/>
  <c r="G13" i="2"/>
  <c r="C5" i="2"/>
  <c r="G120" i="2"/>
  <c r="V103" i="2"/>
  <c r="E92" i="2"/>
  <c r="U97" i="2"/>
  <c r="B70" i="2"/>
  <c r="G67" i="2"/>
  <c r="G16" i="2"/>
  <c r="L61" i="2"/>
  <c r="G19" i="2"/>
  <c r="L94" i="2"/>
  <c r="C17" i="2"/>
  <c r="E62" i="2"/>
  <c r="V112" i="2"/>
  <c r="K107" i="2"/>
  <c r="U114" i="2"/>
  <c r="V68" i="2"/>
  <c r="H59" i="2"/>
  <c r="V41" i="2"/>
  <c r="L56" i="2"/>
  <c r="V73" i="2"/>
  <c r="B85" i="2"/>
  <c r="C124" i="2"/>
  <c r="G123" i="2"/>
  <c r="L81" i="2"/>
  <c r="E101" i="2"/>
  <c r="G40" i="2"/>
  <c r="E50" i="2"/>
  <c r="B123" i="2"/>
  <c r="K101" i="2"/>
  <c r="K116" i="2"/>
  <c r="H50" i="2"/>
  <c r="B87" i="2"/>
  <c r="B104" i="2"/>
  <c r="H112" i="2"/>
  <c r="H83" i="2"/>
  <c r="C94" i="2"/>
  <c r="H24" i="2"/>
  <c r="L30" i="2"/>
  <c r="D81" i="2"/>
  <c r="K115" i="2"/>
  <c r="E25" i="2"/>
  <c r="K61" i="2"/>
  <c r="E96" i="2"/>
  <c r="C114" i="2"/>
  <c r="B33" i="2"/>
  <c r="V19" i="2"/>
  <c r="K87" i="2"/>
  <c r="K85" i="2"/>
  <c r="D90" i="2"/>
  <c r="H9" i="2"/>
  <c r="D124" i="2"/>
  <c r="B30" i="2"/>
  <c r="K4" i="2"/>
  <c r="C32" i="2"/>
  <c r="V91" i="2"/>
  <c r="E132" i="2"/>
  <c r="B14" i="2"/>
  <c r="L20" i="2"/>
  <c r="D57" i="2"/>
  <c r="L73" i="2"/>
  <c r="L27" i="2"/>
  <c r="D115" i="2"/>
  <c r="C81" i="2"/>
  <c r="E23" i="2"/>
  <c r="U11" i="2"/>
  <c r="G119" i="2"/>
  <c r="B116" i="2"/>
  <c r="D39" i="2"/>
  <c r="E56" i="2"/>
  <c r="H130" i="2"/>
  <c r="V38" i="2"/>
  <c r="C78" i="2"/>
  <c r="G68" i="2"/>
  <c r="K70" i="2"/>
  <c r="C128" i="2"/>
  <c r="D49" i="2"/>
  <c r="C4" i="2"/>
  <c r="H64" i="2"/>
  <c r="D41" i="2"/>
  <c r="B133" i="2"/>
  <c r="G71" i="2"/>
  <c r="E6" i="2"/>
  <c r="H73" i="2"/>
  <c r="D5" i="2"/>
  <c r="U107" i="2"/>
  <c r="K113" i="2"/>
  <c r="U117" i="2"/>
  <c r="D50" i="2"/>
  <c r="V1" i="2"/>
  <c r="D73" i="2"/>
  <c r="E65" i="2"/>
  <c r="G87" i="2"/>
  <c r="G37" i="2"/>
  <c r="C113" i="2"/>
  <c r="G21" i="2"/>
  <c r="D91" i="2"/>
  <c r="G77" i="2"/>
  <c r="K31" i="2"/>
  <c r="V124" i="2"/>
  <c r="G75" i="2"/>
  <c r="C75" i="2"/>
  <c r="G34" i="2"/>
  <c r="K50" i="2"/>
  <c r="L66" i="2"/>
  <c r="K75" i="2"/>
  <c r="K86" i="2"/>
  <c r="U109" i="2"/>
  <c r="B27" i="2"/>
  <c r="E100" i="2"/>
  <c r="E122" i="2"/>
  <c r="E27" i="2"/>
  <c r="B47" i="2"/>
  <c r="U41" i="2"/>
  <c r="D95" i="2"/>
  <c r="H19" i="2"/>
  <c r="B101" i="2"/>
  <c r="U118" i="2"/>
  <c r="K118" i="2"/>
  <c r="G81" i="2"/>
  <c r="D71" i="2"/>
  <c r="V9" i="2"/>
  <c r="K62" i="2"/>
  <c r="U25" i="2"/>
  <c r="E83" i="2"/>
  <c r="C125" i="2"/>
  <c r="E87" i="2"/>
  <c r="K8" i="2"/>
  <c r="K9" i="2"/>
  <c r="G124" i="2"/>
  <c r="H75" i="2"/>
  <c r="E48" i="2"/>
  <c r="H85" i="2"/>
  <c r="B84" i="2"/>
  <c r="C89" i="2"/>
  <c r="D17" i="2"/>
  <c r="U63" i="2"/>
  <c r="V12" i="2"/>
  <c r="K99" i="2"/>
  <c r="V123" i="2"/>
  <c r="K5" i="2"/>
  <c r="H62" i="2"/>
  <c r="E19" i="2"/>
  <c r="V83" i="2"/>
  <c r="K36" i="2"/>
  <c r="E2" i="2"/>
  <c r="V90" i="2"/>
  <c r="D68" i="2"/>
  <c r="U19" i="2"/>
  <c r="G117" i="2"/>
  <c r="U60" i="2"/>
  <c r="V113" i="2"/>
  <c r="L53" i="2"/>
  <c r="B136" i="2"/>
  <c r="H65" i="2"/>
  <c r="V37" i="2"/>
  <c r="B24" i="2"/>
  <c r="K84" i="2"/>
  <c r="L116" i="2"/>
  <c r="G132" i="2"/>
  <c r="L79" i="2"/>
  <c r="E94" i="2"/>
  <c r="U81" i="2"/>
  <c r="G42" i="2"/>
  <c r="C23" i="2"/>
  <c r="B130" i="2"/>
  <c r="D9" i="2"/>
  <c r="E46" i="2"/>
  <c r="D102" i="2"/>
  <c r="L85" i="2"/>
  <c r="U96" i="2"/>
  <c r="C119" i="2"/>
  <c r="E40" i="2"/>
  <c r="G15" i="2"/>
  <c r="H56" i="2"/>
  <c r="U17" i="2"/>
  <c r="U75" i="2"/>
  <c r="K1" i="2"/>
  <c r="V51" i="2"/>
  <c r="C108" i="2"/>
  <c r="D107" i="2"/>
  <c r="L91" i="2"/>
  <c r="G112" i="2"/>
  <c r="U49" i="2"/>
  <c r="B4" i="2"/>
  <c r="L24" i="2"/>
  <c r="K55" i="2"/>
  <c r="K121" i="2"/>
  <c r="C99" i="2"/>
  <c r="C132" i="2"/>
  <c r="E102" i="2"/>
  <c r="E53" i="2"/>
  <c r="E129" i="2"/>
  <c r="G46" i="2"/>
  <c r="B83" i="2"/>
  <c r="G93" i="2"/>
  <c r="D98" i="2"/>
  <c r="V69" i="2"/>
  <c r="D46" i="2"/>
  <c r="H12" i="2"/>
  <c r="D116" i="2"/>
  <c r="D89" i="2"/>
  <c r="E88" i="2"/>
  <c r="V116" i="2"/>
  <c r="K23" i="2"/>
  <c r="H87" i="2"/>
  <c r="G54" i="2"/>
  <c r="C56" i="2"/>
  <c r="D110" i="2"/>
  <c r="D64" i="2"/>
  <c r="H33" i="2"/>
  <c r="U130" i="2"/>
  <c r="D105" i="2"/>
  <c r="K114" i="2"/>
  <c r="V92" i="2"/>
  <c r="E35" i="2"/>
  <c r="U5" i="2"/>
  <c r="L29" i="2"/>
  <c r="H123" i="2"/>
  <c r="B63" i="2"/>
  <c r="C129" i="2"/>
  <c r="K98" i="2"/>
  <c r="H8" i="2"/>
  <c r="C93" i="2"/>
  <c r="D3" i="2"/>
  <c r="G9" i="2"/>
  <c r="E93" i="2"/>
  <c r="V107" i="2"/>
  <c r="E67" i="2"/>
  <c r="G66" i="2"/>
  <c r="V10" i="2"/>
  <c r="C102" i="2"/>
  <c r="B89" i="2"/>
  <c r="K52" i="2"/>
  <c r="B12" i="2"/>
  <c r="H30" i="2"/>
  <c r="D111" i="2"/>
  <c r="C122" i="2"/>
  <c r="G55" i="2"/>
  <c r="H88" i="2"/>
  <c r="L13" i="2"/>
  <c r="U125" i="2"/>
  <c r="U20" i="2"/>
  <c r="V117" i="2"/>
  <c r="C69" i="2"/>
  <c r="G129" i="2"/>
  <c r="V13" i="2"/>
  <c r="K2" i="2"/>
  <c r="B65" i="2"/>
  <c r="L70" i="2"/>
  <c r="H124" i="2"/>
  <c r="G98" i="2"/>
  <c r="D54" i="2"/>
  <c r="K93" i="2"/>
  <c r="U43" i="2"/>
  <c r="B40" i="2"/>
  <c r="B10" i="2"/>
  <c r="C49" i="2"/>
  <c r="U9" i="2"/>
  <c r="C19" i="2"/>
  <c r="U42" i="2"/>
  <c r="D6" i="2"/>
  <c r="G26" i="2"/>
  <c r="G82" i="2"/>
  <c r="G48" i="2"/>
  <c r="G1" i="2"/>
  <c r="C25" i="2"/>
  <c r="U92" i="2"/>
  <c r="H39" i="2"/>
  <c r="B28" i="2"/>
  <c r="D62" i="2"/>
  <c r="G125" i="2"/>
  <c r="D100" i="2"/>
  <c r="U98" i="2"/>
  <c r="C82" i="2"/>
  <c r="D92" i="2"/>
  <c r="G92" i="2"/>
  <c r="K26" i="2"/>
  <c r="G2" i="2"/>
  <c r="K76" i="2"/>
  <c r="C47" i="2"/>
  <c r="V58" i="2"/>
  <c r="U129" i="2"/>
  <c r="H52" i="2"/>
  <c r="H60" i="2"/>
  <c r="B108" i="2"/>
  <c r="K72" i="2"/>
  <c r="L28" i="2"/>
  <c r="E28" i="2"/>
  <c r="V109" i="2"/>
  <c r="G96" i="2"/>
  <c r="D45" i="2"/>
  <c r="G20" i="2"/>
  <c r="U65" i="2"/>
  <c r="C62" i="2"/>
  <c r="D128" i="2"/>
  <c r="V30" i="2"/>
  <c r="D69" i="2"/>
  <c r="D11" i="2"/>
  <c r="C84" i="2"/>
  <c r="B75" i="2"/>
  <c r="U24" i="2"/>
  <c r="L40" i="2"/>
  <c r="D55" i="2"/>
  <c r="D2" i="2"/>
  <c r="G51" i="2"/>
  <c r="H6" i="2"/>
  <c r="D84" i="2"/>
  <c r="B7" i="2"/>
  <c r="U122" i="2"/>
  <c r="D106" i="2"/>
  <c r="K39" i="2"/>
  <c r="C28" i="2"/>
  <c r="C83" i="2"/>
  <c r="U66" i="2"/>
  <c r="U12" i="2"/>
  <c r="H101" i="2"/>
  <c r="K35" i="2"/>
  <c r="V97" i="2"/>
  <c r="B106" i="2"/>
  <c r="H61" i="2"/>
  <c r="D104" i="2"/>
  <c r="C110" i="2"/>
  <c r="C9" i="2"/>
  <c r="K83" i="2"/>
  <c r="C24" i="2"/>
  <c r="G121" i="2"/>
  <c r="G113" i="2"/>
  <c r="C86" i="2"/>
  <c r="H28" i="2"/>
  <c r="E13" i="2"/>
  <c r="V115" i="2"/>
  <c r="G58" i="2"/>
  <c r="U64" i="2"/>
  <c r="L117" i="2"/>
  <c r="C44" i="2"/>
  <c r="K74" i="2"/>
  <c r="U111" i="2"/>
  <c r="K91" i="2"/>
  <c r="E99" i="2"/>
  <c r="E128" i="2"/>
  <c r="H97" i="2"/>
  <c r="B88" i="2"/>
  <c r="G18" i="2"/>
  <c r="L88" i="2"/>
  <c r="H80" i="2"/>
  <c r="B61" i="2"/>
  <c r="B82" i="2"/>
  <c r="L10" i="2"/>
  <c r="V4" i="2"/>
  <c r="L57" i="2"/>
  <c r="V98" i="2"/>
  <c r="D129" i="2"/>
  <c r="H46" i="2"/>
  <c r="B34" i="2"/>
  <c r="B120" i="2"/>
  <c r="H108" i="2"/>
  <c r="H55" i="2"/>
  <c r="H79" i="2"/>
  <c r="C66" i="2"/>
  <c r="U72" i="2"/>
  <c r="B86" i="2"/>
  <c r="E33" i="2"/>
  <c r="U46" i="2"/>
  <c r="D25" i="2"/>
  <c r="E105" i="2"/>
  <c r="L63" i="2"/>
  <c r="K25" i="2"/>
  <c r="G122" i="2"/>
  <c r="C40" i="2"/>
  <c r="K120" i="2"/>
  <c r="G100" i="2"/>
  <c r="C73" i="2"/>
  <c r="B50" i="2"/>
  <c r="U68" i="2"/>
  <c r="G28" i="2"/>
  <c r="G63" i="2"/>
  <c r="L33" i="2"/>
  <c r="H48" i="2"/>
  <c r="H25" i="2"/>
  <c r="K79" i="2"/>
  <c r="H27" i="2"/>
  <c r="E63" i="2"/>
  <c r="D56" i="2"/>
  <c r="U8" i="2"/>
  <c r="C52" i="2"/>
  <c r="H110" i="2"/>
  <c r="D97" i="2"/>
  <c r="H51" i="2"/>
  <c r="U4" i="2"/>
  <c r="L12" i="2"/>
  <c r="D13" i="2"/>
  <c r="D96" i="2"/>
  <c r="U71" i="2"/>
  <c r="L55" i="2"/>
  <c r="D85" i="2"/>
  <c r="E104" i="2"/>
  <c r="H26" i="2"/>
  <c r="B126" i="2"/>
  <c r="C30" i="2"/>
  <c r="V46" i="2"/>
  <c r="C48" i="2"/>
  <c r="E64" i="2"/>
  <c r="E55" i="2"/>
  <c r="G76" i="2"/>
  <c r="K103" i="2"/>
  <c r="B64" i="2"/>
  <c r="H86" i="2"/>
  <c r="C8" i="2"/>
  <c r="B102" i="2"/>
  <c r="U119" i="2"/>
  <c r="G108" i="2"/>
  <c r="V31" i="2"/>
  <c r="E17" i="2"/>
  <c r="B56" i="2"/>
  <c r="H31" i="2"/>
  <c r="U87" i="2"/>
  <c r="K88" i="2"/>
  <c r="H40" i="2"/>
  <c r="L110" i="2"/>
  <c r="K28" i="2"/>
  <c r="U128" i="2"/>
  <c r="H13" i="2"/>
  <c r="U33" i="2"/>
  <c r="V66" i="2"/>
  <c r="K15" i="2"/>
  <c r="K65" i="2"/>
  <c r="U132" i="2"/>
  <c r="L111" i="2"/>
  <c r="C41" i="2"/>
  <c r="B97" i="2"/>
  <c r="H105" i="2"/>
  <c r="G62" i="2"/>
  <c r="H1" i="2"/>
  <c r="H121" i="2"/>
  <c r="C92" i="2"/>
  <c r="B135" i="2"/>
  <c r="E45" i="2"/>
  <c r="L97" i="2"/>
  <c r="D118" i="2"/>
  <c r="B107" i="2"/>
  <c r="L107" i="2"/>
  <c r="C115" i="2"/>
  <c r="U116" i="2"/>
  <c r="H49" i="2"/>
  <c r="H99" i="2"/>
  <c r="B22" i="2"/>
  <c r="E51" i="2"/>
  <c r="H90" i="2"/>
  <c r="C70" i="2"/>
  <c r="U89" i="2"/>
  <c r="L14" i="2"/>
  <c r="B114" i="2"/>
  <c r="C31" i="2"/>
  <c r="D35" i="2"/>
  <c r="U82" i="2"/>
  <c r="G95" i="2"/>
  <c r="V82" i="2"/>
  <c r="G106" i="2"/>
  <c r="D27" i="2"/>
  <c r="L44" i="2"/>
  <c r="B43" i="2"/>
  <c r="K119" i="2"/>
  <c r="D48" i="2"/>
  <c r="B137" i="2"/>
  <c r="L121" i="2"/>
  <c r="C33" i="2"/>
  <c r="U58" i="2"/>
  <c r="K12" i="2"/>
  <c r="B8" i="2"/>
  <c r="U51" i="2"/>
  <c r="D29" i="2"/>
  <c r="B1" i="2"/>
  <c r="B57" i="2"/>
  <c r="U28" i="2"/>
  <c r="L46" i="2"/>
  <c r="H125" i="2"/>
  <c r="B26" i="2"/>
  <c r="U123" i="2"/>
  <c r="D53" i="2"/>
  <c r="K117" i="2"/>
  <c r="E84" i="2"/>
  <c r="E49" i="2"/>
  <c r="V129" i="2"/>
  <c r="D123" i="2"/>
  <c r="C38" i="2"/>
  <c r="C15" i="2"/>
  <c r="E80" i="2"/>
  <c r="V104" i="2"/>
  <c r="K63" i="2"/>
  <c r="K20" i="2"/>
  <c r="D58" i="2"/>
  <c r="D88" i="2"/>
  <c r="D37" i="2"/>
  <c r="E39" i="2"/>
  <c r="K14" i="2"/>
  <c r="V61" i="2"/>
  <c r="V121" i="2"/>
  <c r="C101" i="2"/>
  <c r="L69" i="2"/>
  <c r="K27" i="2"/>
  <c r="V81" i="2"/>
  <c r="B46" i="2"/>
  <c r="E5" i="2"/>
  <c r="C106" i="2"/>
  <c r="E54" i="2"/>
  <c r="G22" i="2"/>
  <c r="U14" i="2"/>
  <c r="G60" i="2"/>
  <c r="C59" i="2"/>
  <c r="G107" i="2"/>
  <c r="V16" i="2"/>
  <c r="C20" i="2"/>
  <c r="E89" i="2"/>
  <c r="V78" i="2"/>
  <c r="E81" i="2"/>
  <c r="B29" i="2"/>
  <c r="L123" i="2"/>
  <c r="E76" i="2"/>
  <c r="D34" i="2"/>
  <c r="L118" i="2"/>
  <c r="G44" i="2"/>
  <c r="U83" i="2"/>
  <c r="L68" i="2"/>
  <c r="K44" i="2"/>
  <c r="G114" i="2"/>
  <c r="E124" i="2"/>
  <c r="D127" i="2"/>
  <c r="D82" i="2"/>
  <c r="C127" i="2"/>
  <c r="U78" i="2"/>
  <c r="L65" i="2"/>
  <c r="U94" i="2"/>
  <c r="U104" i="2"/>
  <c r="U15" i="2"/>
  <c r="E61" i="2"/>
  <c r="K130" i="2"/>
  <c r="C74" i="2"/>
  <c r="B81" i="2"/>
  <c r="B125" i="2"/>
  <c r="L71" i="2"/>
  <c r="K104" i="2"/>
  <c r="D109" i="2"/>
  <c r="H115" i="2"/>
  <c r="V15" i="2"/>
  <c r="K112" i="2"/>
  <c r="C60" i="2"/>
  <c r="U126" i="2"/>
  <c r="V67" i="2"/>
  <c r="C58" i="2"/>
  <c r="H118" i="2"/>
  <c r="E108" i="2"/>
  <c r="V43" i="2"/>
  <c r="G88" i="2"/>
  <c r="V33" i="2"/>
  <c r="H117" i="2"/>
  <c r="B36" i="2"/>
  <c r="L83" i="2"/>
  <c r="K125" i="2"/>
  <c r="C123" i="2"/>
  <c r="H89" i="2"/>
  <c r="E97" i="2"/>
  <c r="D78" i="2"/>
  <c r="D15" i="2"/>
  <c r="L84" i="2"/>
  <c r="G115" i="2"/>
  <c r="E47" i="2"/>
  <c r="D16" i="2"/>
  <c r="B127" i="2"/>
  <c r="V48" i="2"/>
  <c r="D74" i="2"/>
  <c r="E111" i="2"/>
  <c r="E106" i="2"/>
  <c r="V75" i="2"/>
  <c r="C13" i="2"/>
  <c r="D103" i="2"/>
  <c r="D31" i="2"/>
  <c r="U47" i="2"/>
  <c r="C121" i="2"/>
  <c r="K82" i="2"/>
  <c r="B71" i="2"/>
  <c r="B138" i="2"/>
  <c r="L25" i="2"/>
  <c r="H82" i="2"/>
  <c r="H44" i="2"/>
  <c r="H113" i="2"/>
  <c r="L108" i="2"/>
  <c r="H120" i="2"/>
  <c r="L4" i="2"/>
  <c r="D24" i="2"/>
  <c r="U6" i="2"/>
  <c r="G5" i="2"/>
  <c r="K45" i="2"/>
  <c r="K111" i="2"/>
  <c r="K56" i="2"/>
  <c r="B45" i="2"/>
  <c r="K49" i="2"/>
  <c r="D99" i="2"/>
  <c r="K67" i="2"/>
  <c r="H84" i="2"/>
  <c r="E4" i="2"/>
  <c r="U23" i="2"/>
  <c r="L115" i="2"/>
  <c r="U32" i="2"/>
  <c r="K102" i="2"/>
  <c r="C46" i="2"/>
  <c r="K108" i="2"/>
  <c r="C116" i="2"/>
  <c r="B38" i="2"/>
  <c r="D112" i="2"/>
  <c r="D8" i="2"/>
  <c r="E113" i="2"/>
  <c r="G8" i="2"/>
  <c r="G101" i="2"/>
  <c r="B68" i="2"/>
  <c r="H18" i="2"/>
  <c r="G17" i="2"/>
  <c r="B132" i="2"/>
  <c r="B74" i="2"/>
  <c r="V119" i="2"/>
  <c r="C16" i="2"/>
  <c r="U45" i="2"/>
  <c r="V88" i="2"/>
  <c r="L34" i="2"/>
  <c r="K89" i="2"/>
  <c r="L32" i="2"/>
  <c r="D32" i="2"/>
  <c r="G12" i="2"/>
  <c r="G6" i="2"/>
  <c r="U76" i="2"/>
  <c r="L21" i="2"/>
  <c r="C11" i="2"/>
  <c r="V5" i="2"/>
  <c r="G3" i="2"/>
  <c r="D10" i="2"/>
  <c r="C67" i="2"/>
  <c r="C117" i="2"/>
  <c r="E70" i="2"/>
  <c r="B129" i="2"/>
  <c r="D67" i="2"/>
  <c r="C126" i="2"/>
  <c r="B35" i="2"/>
  <c r="L42" i="2"/>
  <c r="D42" i="2"/>
  <c r="E118" i="2"/>
  <c r="V106" i="2"/>
  <c r="L92" i="2"/>
  <c r="H93" i="2"/>
  <c r="H94" i="2"/>
  <c r="H71" i="2"/>
  <c r="V127" i="2"/>
  <c r="C34" i="2"/>
  <c r="B58" i="2"/>
  <c r="L59" i="2"/>
  <c r="B6" i="2"/>
  <c r="K73" i="2"/>
  <c r="L120" i="2"/>
  <c r="C7" i="2"/>
  <c r="E15" i="2"/>
  <c r="U52" i="2"/>
  <c r="B48" i="2"/>
  <c r="V45" i="2"/>
  <c r="E10" i="2"/>
  <c r="B91" i="2"/>
  <c r="K78" i="2"/>
  <c r="B51" i="2"/>
  <c r="B103" i="2"/>
  <c r="U84" i="2"/>
  <c r="H77" i="2"/>
  <c r="H14" i="2"/>
  <c r="K47" i="2"/>
  <c r="D93" i="2"/>
  <c r="C37" i="2"/>
  <c r="U106" i="2"/>
  <c r="L15" i="2"/>
  <c r="G111" i="2"/>
  <c r="L6" i="2"/>
  <c r="H53" i="2"/>
  <c r="L74" i="2"/>
  <c r="L126" i="2"/>
  <c r="C85" i="2"/>
  <c r="D1" i="2"/>
  <c r="K81" i="2"/>
  <c r="L101" i="2"/>
  <c r="B100" i="2"/>
  <c r="G89" i="2"/>
  <c r="B13" i="2"/>
  <c r="E78" i="2"/>
  <c r="V44" i="2"/>
  <c r="U131" i="2"/>
  <c r="K21" i="2"/>
  <c r="H2" i="2"/>
  <c r="V105" i="2"/>
  <c r="H78" i="2"/>
  <c r="L119" i="2"/>
  <c r="L100" i="2"/>
  <c r="E24" i="2"/>
  <c r="E85" i="2"/>
  <c r="C112" i="2"/>
  <c r="K57" i="2"/>
  <c r="V36" i="2"/>
  <c r="H100" i="2"/>
  <c r="L37" i="2"/>
  <c r="V54" i="2"/>
  <c r="L89" i="2"/>
  <c r="K69" i="2"/>
  <c r="D22" i="2"/>
  <c r="E66" i="2"/>
  <c r="V95" i="2"/>
  <c r="G59" i="2"/>
  <c r="D7" i="2"/>
  <c r="E16" i="2"/>
  <c r="C43" i="2"/>
  <c r="U113" i="2"/>
  <c r="G53" i="2"/>
  <c r="U35" i="2"/>
  <c r="H98" i="2"/>
  <c r="D114" i="2"/>
  <c r="B76" i="2"/>
  <c r="E72" i="2"/>
  <c r="L17" i="2"/>
  <c r="C63" i="2"/>
  <c r="D4" i="2"/>
  <c r="D52" i="2"/>
  <c r="H91" i="2"/>
  <c r="E3" i="2"/>
  <c r="L87" i="2"/>
  <c r="B72" i="2"/>
  <c r="G64" i="2"/>
  <c r="L45" i="2"/>
  <c r="G126" i="2"/>
  <c r="L78" i="2"/>
  <c r="B128" i="2"/>
  <c r="L38" i="2"/>
  <c r="C120" i="2"/>
  <c r="G79" i="2"/>
  <c r="G7" i="2"/>
  <c r="H116" i="2"/>
  <c r="V39" i="2"/>
  <c r="D132" i="2"/>
  <c r="E126" i="2"/>
  <c r="V132" i="2"/>
  <c r="H95" i="2"/>
  <c r="V34" i="2"/>
  <c r="L7" i="2"/>
  <c r="E14" i="2"/>
  <c r="D23" i="2"/>
  <c r="E20" i="2"/>
  <c r="B77" i="2"/>
  <c r="H22" i="2"/>
  <c r="D108" i="2"/>
  <c r="G32" i="2"/>
  <c r="U74" i="2"/>
  <c r="L132" i="2"/>
  <c r="G69" i="2"/>
  <c r="U38" i="2"/>
  <c r="B69" i="2"/>
  <c r="H57" i="2"/>
  <c r="G57" i="2"/>
  <c r="V102" i="2"/>
  <c r="U10" i="2"/>
  <c r="B113" i="2"/>
  <c r="B42" i="2"/>
  <c r="V72" i="2"/>
  <c r="V77" i="2"/>
  <c r="H81" i="2"/>
  <c r="V122" i="2"/>
  <c r="E86" i="2"/>
  <c r="H41" i="2"/>
  <c r="E112" i="2"/>
  <c r="B37" i="2"/>
  <c r="B23" i="2"/>
  <c r="E74" i="2"/>
  <c r="D63" i="2"/>
  <c r="K7" i="2"/>
  <c r="E91" i="2"/>
  <c r="E110" i="2"/>
  <c r="B121" i="2"/>
  <c r="V118" i="2"/>
  <c r="C88" i="2"/>
  <c r="K127" i="2"/>
  <c r="B98" i="2"/>
  <c r="K64" i="2"/>
  <c r="V131" i="2"/>
  <c r="C50" i="2"/>
  <c r="U53" i="2"/>
  <c r="V49" i="2"/>
  <c r="B5" i="2"/>
  <c r="C95" i="2"/>
  <c r="L52" i="2"/>
  <c r="G128" i="2"/>
  <c r="E21" i="2"/>
  <c r="L103" i="2"/>
  <c r="K97" i="2"/>
  <c r="H104" i="2"/>
  <c r="E98" i="2"/>
  <c r="H68" i="2"/>
  <c r="H38" i="2"/>
  <c r="C26" i="2"/>
  <c r="G10" i="2"/>
  <c r="V18" i="2"/>
  <c r="C72" i="2"/>
  <c r="K32" i="2"/>
  <c r="G103" i="2"/>
  <c r="L58" i="2"/>
  <c r="K37" i="2"/>
  <c r="V110" i="2"/>
  <c r="U21" i="2"/>
  <c r="H5" i="2"/>
  <c r="K11" i="2"/>
  <c r="B44" i="2"/>
  <c r="L90" i="2"/>
  <c r="H102" i="2"/>
  <c r="K38" i="2"/>
  <c r="E42" i="2"/>
  <c r="H103" i="2"/>
  <c r="L35" i="2"/>
  <c r="H126" i="2"/>
  <c r="L95" i="2"/>
  <c r="H29" i="2"/>
  <c r="L106" i="2"/>
  <c r="V84" i="2"/>
  <c r="C109" i="2"/>
  <c r="C18" i="2"/>
  <c r="U31" i="2"/>
  <c r="G91" i="2"/>
  <c r="U110" i="2"/>
  <c r="B17" i="2"/>
  <c r="G116" i="2"/>
  <c r="U95" i="2"/>
  <c r="G85" i="2"/>
  <c r="C10" i="2"/>
  <c r="K71" i="2"/>
  <c r="V29" i="2"/>
  <c r="G24" i="2"/>
  <c r="U80" i="2"/>
  <c r="L8" i="2"/>
  <c r="U3" i="2"/>
  <c r="U30" i="2"/>
  <c r="D86" i="2"/>
  <c r="B11" i="2"/>
  <c r="C71" i="2"/>
  <c r="G61" i="2"/>
  <c r="G36" i="2"/>
  <c r="H129" i="2"/>
  <c r="D65" i="2"/>
  <c r="C22" i="2"/>
  <c r="E116" i="2"/>
  <c r="G38" i="2"/>
  <c r="V28" i="2"/>
  <c r="U73" i="2"/>
  <c r="C55" i="2"/>
  <c r="H37" i="2"/>
  <c r="L129" i="2"/>
  <c r="B41" i="2"/>
  <c r="C61" i="2"/>
  <c r="C2" i="2"/>
  <c r="H74" i="2"/>
  <c r="B2" i="2"/>
  <c r="G80" i="2"/>
  <c r="L43" i="2"/>
  <c r="D61" i="2"/>
  <c r="U36" i="2"/>
  <c r="U16" i="2"/>
  <c r="B53" i="2"/>
  <c r="G73" i="2"/>
  <c r="B78" i="2"/>
  <c r="G41" i="2"/>
  <c r="V17" i="2"/>
  <c r="U26" i="2"/>
  <c r="V63" i="2"/>
  <c r="L99" i="2"/>
  <c r="L112" i="2"/>
  <c r="G94" i="2"/>
  <c r="D77" i="2"/>
  <c r="K17" i="2"/>
  <c r="H111" i="2"/>
  <c r="C87" i="2"/>
  <c r="K126" i="2"/>
  <c r="C35" i="2"/>
  <c r="V6" i="2"/>
  <c r="U59" i="2"/>
  <c r="U101" i="2"/>
  <c r="C130" i="2"/>
  <c r="V96" i="2"/>
  <c r="U13" i="2"/>
  <c r="K58" i="2"/>
  <c r="H15" i="2"/>
  <c r="K10" i="2"/>
  <c r="B93" i="2"/>
  <c r="H54" i="2"/>
  <c r="D120" i="2"/>
  <c r="B9" i="2"/>
  <c r="V74" i="2"/>
  <c r="D26" i="2"/>
  <c r="K33" i="2"/>
  <c r="K131" i="2"/>
  <c r="H43" i="2"/>
  <c r="E43" i="2"/>
  <c r="U34" i="2"/>
  <c r="E117" i="2"/>
  <c r="V87" i="2"/>
  <c r="E95" i="2"/>
  <c r="H109" i="2"/>
  <c r="E12" i="2"/>
  <c r="L49" i="2"/>
  <c r="G84" i="2"/>
  <c r="G23" i="2"/>
  <c r="G4" i="2"/>
  <c r="B96" i="2"/>
  <c r="U105" i="2"/>
  <c r="C104" i="2"/>
  <c r="U44" i="2"/>
  <c r="H23" i="2"/>
  <c r="E41" i="2"/>
  <c r="K6" i="2"/>
  <c r="K48" i="2"/>
  <c r="B80" i="2"/>
  <c r="V93" i="2"/>
  <c r="U67" i="2"/>
  <c r="V55" i="2"/>
  <c r="V111" i="2"/>
  <c r="G25" i="2"/>
  <c r="V32" i="2"/>
  <c r="D12" i="2"/>
  <c r="D28" i="2"/>
  <c r="L130" i="2"/>
  <c r="K123" i="2"/>
  <c r="D119" i="2"/>
  <c r="L128" i="2"/>
  <c r="U57" i="2"/>
  <c r="B62" i="2"/>
  <c r="D20" i="2"/>
  <c r="G72" i="2"/>
  <c r="C27" i="2"/>
  <c r="V25" i="2"/>
  <c r="V24" i="2"/>
  <c r="C21" i="2"/>
  <c r="E7" i="2"/>
  <c r="C103" i="2"/>
  <c r="D14" i="2"/>
  <c r="V21" i="2"/>
  <c r="C1" i="2"/>
  <c r="U62" i="2"/>
  <c r="H45" i="2"/>
  <c r="U121" i="2"/>
  <c r="H96" i="2"/>
  <c r="V7" i="2"/>
  <c r="U77" i="2"/>
  <c r="D18" i="2"/>
  <c r="C96" i="2"/>
  <c r="U69" i="2"/>
  <c r="H17" i="2"/>
  <c r="H34" i="2"/>
  <c r="K19" i="2"/>
  <c r="D130" i="2"/>
  <c r="V120" i="2"/>
  <c r="K22" i="2"/>
  <c r="B99" i="2"/>
  <c r="V64" i="2"/>
  <c r="D70" i="2"/>
  <c r="L23" i="2"/>
  <c r="E57" i="2"/>
  <c r="C3" i="2"/>
  <c r="L41" i="2"/>
  <c r="U85" i="2"/>
  <c r="L82" i="2"/>
  <c r="H11" i="2"/>
  <c r="B115" i="2"/>
  <c r="E114" i="2"/>
  <c r="U29" i="2"/>
  <c r="C42" i="2"/>
  <c r="C100" i="2"/>
  <c r="U55" i="2"/>
  <c r="D33" i="2"/>
  <c r="E59" i="2"/>
  <c r="L3" i="2"/>
  <c r="V89" i="2"/>
  <c r="E82" i="2"/>
  <c r="D19" i="2"/>
  <c r="C14" i="2"/>
  <c r="H42" i="2"/>
  <c r="D121" i="2"/>
  <c r="L2" i="2"/>
  <c r="E8" i="2"/>
  <c r="H3" i="2"/>
  <c r="G47" i="2"/>
  <c r="B90" i="2"/>
  <c r="C118" i="2"/>
  <c r="G45" i="2"/>
  <c r="L48" i="2"/>
  <c r="V8" i="2"/>
  <c r="V86" i="2"/>
  <c r="C131" i="2"/>
  <c r="B54" i="2"/>
  <c r="D21" i="2"/>
  <c r="V101" i="2"/>
  <c r="K40" i="2"/>
  <c r="V42" i="2"/>
  <c r="B94" i="2"/>
  <c r="U50" i="2"/>
  <c r="V3" i="2"/>
  <c r="B110" i="2"/>
  <c r="U56" i="2"/>
  <c r="H132" i="2"/>
  <c r="K105" i="2"/>
  <c r="H127" i="2"/>
  <c r="E103" i="2"/>
  <c r="G118" i="2"/>
  <c r="D72" i="2"/>
  <c r="B131" i="2"/>
  <c r="C111" i="2"/>
  <c r="H20" i="2"/>
  <c r="E77" i="2"/>
  <c r="H7" i="2"/>
  <c r="U39" i="2"/>
  <c r="U40" i="2"/>
  <c r="V20" i="2"/>
  <c r="V85" i="2"/>
  <c r="D94" i="2"/>
  <c r="H92" i="2"/>
  <c r="V130" i="2"/>
  <c r="V14" i="2"/>
  <c r="H67" i="2"/>
  <c r="K53" i="2"/>
  <c r="C64" i="2"/>
  <c r="K30" i="2"/>
  <c r="L80" i="2"/>
  <c r="L18" i="2"/>
  <c r="E109" i="2"/>
  <c r="D113" i="2"/>
  <c r="G130" i="2"/>
  <c r="E36" i="2"/>
  <c r="V27" i="2"/>
  <c r="G105" i="2"/>
  <c r="D30" i="2"/>
  <c r="H10" i="2"/>
  <c r="B117" i="2"/>
  <c r="L54" i="2"/>
  <c r="E37" i="2"/>
  <c r="B92" i="2"/>
  <c r="L72" i="2"/>
  <c r="B32" i="2"/>
  <c r="K94" i="2"/>
  <c r="D122" i="2"/>
  <c r="G131" i="2"/>
  <c r="V100" i="2"/>
  <c r="L19" i="2"/>
  <c r="K95" i="2"/>
  <c r="H66" i="2"/>
  <c r="D47" i="2"/>
  <c r="V99" i="2"/>
  <c r="V11" i="2"/>
  <c r="G90" i="2"/>
  <c r="K90" i="2"/>
  <c r="B20" i="2"/>
  <c r="E30" i="2"/>
  <c r="B111" i="2"/>
  <c r="H131" i="2"/>
  <c r="L1" i="2"/>
  <c r="U91" i="2"/>
  <c r="K18" i="2"/>
  <c r="K34" i="2"/>
  <c r="V80" i="2"/>
  <c r="H106" i="2"/>
  <c r="C36" i="2"/>
  <c r="C80" i="2"/>
  <c r="H70" i="2"/>
  <c r="C90" i="2"/>
  <c r="V50" i="2"/>
  <c r="U7" i="2"/>
  <c r="K100" i="2"/>
  <c r="V2" i="2"/>
  <c r="V70" i="2"/>
  <c r="B60" i="2"/>
  <c r="V40" i="2"/>
  <c r="U22" i="2"/>
  <c r="D79" i="2"/>
  <c r="U2" i="2"/>
  <c r="V128" i="2"/>
  <c r="D76" i="2"/>
  <c r="D75" i="2"/>
  <c r="K124" i="2"/>
  <c r="H4" i="2"/>
  <c r="E22" i="2"/>
  <c r="U108" i="2"/>
  <c r="B109" i="2"/>
  <c r="L67" i="2"/>
  <c r="V94" i="2"/>
  <c r="K43" i="2"/>
  <c r="G27" i="2"/>
  <c r="U18" i="2"/>
  <c r="K51" i="2"/>
  <c r="U37" i="2"/>
  <c r="U99" i="2"/>
  <c r="K29" i="2"/>
  <c r="H119" i="2"/>
  <c r="E69" i="2"/>
  <c r="D43" i="2"/>
  <c r="L125" i="2"/>
  <c r="H69" i="2"/>
  <c r="D101" i="2"/>
  <c r="V59" i="2"/>
  <c r="V56" i="2"/>
  <c r="G29" i="2"/>
  <c r="D80" i="2"/>
  <c r="L113" i="2"/>
  <c r="U93" i="2"/>
  <c r="E44" i="2"/>
  <c r="L16" i="2"/>
  <c r="D60" i="2"/>
  <c r="B19" i="2"/>
  <c r="L77" i="2"/>
  <c r="U70" i="2"/>
  <c r="U115" i="2"/>
  <c r="E121" i="2"/>
  <c r="G11" i="2"/>
  <c r="H107" i="2"/>
  <c r="D66" i="2"/>
  <c r="U54" i="2"/>
  <c r="H128" i="2"/>
  <c r="B124" i="2"/>
  <c r="H47" i="2"/>
  <c r="B18" i="2"/>
  <c r="G35" i="2"/>
  <c r="V52" i="2"/>
  <c r="G83" i="2"/>
  <c r="U1" i="2"/>
  <c r="D4" i="3" l="1"/>
  <c r="E9" i="3"/>
  <c r="W111" i="2"/>
  <c r="Y111" i="2" s="1"/>
  <c r="Z111" i="2" s="1"/>
  <c r="AA111" i="2" s="1"/>
  <c r="AB111" i="2" s="1"/>
  <c r="AC111" i="2" s="1"/>
  <c r="I111" i="2" s="1"/>
  <c r="M76" i="2"/>
  <c r="O76" i="2" s="1"/>
  <c r="P76" i="2" s="1"/>
  <c r="Q76" i="2" s="1"/>
  <c r="R76" i="2" s="1"/>
  <c r="S76" i="2" s="1"/>
  <c r="F76" i="2" s="1"/>
  <c r="W129" i="2"/>
  <c r="Y129" i="2" s="1"/>
  <c r="Z129" i="2" s="1"/>
  <c r="AA129" i="2" s="1"/>
  <c r="AB129" i="2" s="1"/>
  <c r="AC129" i="2" s="1"/>
  <c r="I129" i="2" s="1"/>
  <c r="M86" i="2"/>
  <c r="O86" i="2" s="1"/>
  <c r="P86" i="2" s="1"/>
  <c r="Q86" i="2" s="1"/>
  <c r="R86" i="2" s="1"/>
  <c r="S86" i="2" s="1"/>
  <c r="F86" i="2" s="1"/>
  <c r="W105" i="2"/>
  <c r="Y105" i="2" s="1"/>
  <c r="Z105" i="2" s="1"/>
  <c r="AA105" i="2" s="1"/>
  <c r="AB105" i="2" s="1"/>
  <c r="AC105" i="2" s="1"/>
  <c r="I105" i="2" s="1"/>
  <c r="W110" i="2"/>
  <c r="Y110" i="2" s="1"/>
  <c r="Z110" i="2" s="1"/>
  <c r="AA110" i="2" s="1"/>
  <c r="AB110" i="2" s="1"/>
  <c r="AC110" i="2" s="1"/>
  <c r="I110" i="2" s="1"/>
  <c r="W55" i="2"/>
  <c r="Y55" i="2" s="1"/>
  <c r="Z55" i="2" s="1"/>
  <c r="AA55" i="2" s="1"/>
  <c r="AB55" i="2" s="1"/>
  <c r="AC55" i="2" s="1"/>
  <c r="I55" i="2" s="1"/>
  <c r="W43" i="2"/>
  <c r="Y43" i="2" s="1"/>
  <c r="Z43" i="2" s="1"/>
  <c r="AA43" i="2" s="1"/>
  <c r="AB43" i="2" s="1"/>
  <c r="AC43" i="2" s="1"/>
  <c r="I43" i="2" s="1"/>
  <c r="M112" i="2"/>
  <c r="O112" i="2" s="1"/>
  <c r="P112" i="2" s="1"/>
  <c r="Q112" i="2" s="1"/>
  <c r="R112" i="2" s="1"/>
  <c r="S112" i="2" s="1"/>
  <c r="F112" i="2" s="1"/>
  <c r="G126" i="3" s="1"/>
  <c r="W89" i="2"/>
  <c r="Y89" i="2" s="1"/>
  <c r="Z89" i="2" s="1"/>
  <c r="AA89" i="2" s="1"/>
  <c r="AB89" i="2" s="1"/>
  <c r="AC89" i="2" s="1"/>
  <c r="I89" i="2" s="1"/>
  <c r="J73" i="3" s="1"/>
  <c r="M95" i="2"/>
  <c r="O95" i="2" s="1"/>
  <c r="P95" i="2" s="1"/>
  <c r="Q95" i="2" s="1"/>
  <c r="R95" i="2" s="1"/>
  <c r="S95" i="2" s="1"/>
  <c r="F95" i="2" s="1"/>
  <c r="G105" i="3" s="1"/>
  <c r="M103" i="2"/>
  <c r="O103" i="2" s="1"/>
  <c r="P103" i="2" s="1"/>
  <c r="Q103" i="2" s="1"/>
  <c r="R103" i="2" s="1"/>
  <c r="S103" i="2" s="1"/>
  <c r="F103" i="2" s="1"/>
  <c r="W81" i="2"/>
  <c r="Y81" i="2" s="1"/>
  <c r="Z81" i="2" s="1"/>
  <c r="AA81" i="2" s="1"/>
  <c r="AB81" i="2" s="1"/>
  <c r="AC81" i="2" s="1"/>
  <c r="I81" i="2" s="1"/>
  <c r="J8" i="3" s="1"/>
  <c r="M110" i="2"/>
  <c r="O110" i="2" s="1"/>
  <c r="P110" i="2" s="1"/>
  <c r="Q110" i="2" s="1"/>
  <c r="R110" i="2" s="1"/>
  <c r="S110" i="2" s="1"/>
  <c r="F110" i="2" s="1"/>
  <c r="W40" i="2"/>
  <c r="Y40" i="2" s="1"/>
  <c r="Z40" i="2" s="1"/>
  <c r="AA40" i="2" s="1"/>
  <c r="AB40" i="2" s="1"/>
  <c r="AC40" i="2" s="1"/>
  <c r="I40" i="2" s="1"/>
  <c r="W97" i="2"/>
  <c r="Y97" i="2" s="1"/>
  <c r="Z97" i="2" s="1"/>
  <c r="AA97" i="2" s="1"/>
  <c r="AB97" i="2" s="1"/>
  <c r="AC97" i="2" s="1"/>
  <c r="I97" i="2" s="1"/>
  <c r="J107" i="3" s="1"/>
  <c r="W22" i="2"/>
  <c r="Y22" i="2" s="1"/>
  <c r="Z22" i="2" s="1"/>
  <c r="AA22" i="2" s="1"/>
  <c r="AB22" i="2" s="1"/>
  <c r="AC22" i="2" s="1"/>
  <c r="I22" i="2" s="1"/>
  <c r="J38" i="3" s="1"/>
  <c r="W96" i="2"/>
  <c r="Y96" i="2" s="1"/>
  <c r="Z96" i="2" s="1"/>
  <c r="AA96" i="2" s="1"/>
  <c r="AB96" i="2" s="1"/>
  <c r="AC96" i="2" s="1"/>
  <c r="I96" i="2" s="1"/>
  <c r="J106" i="3" s="1"/>
  <c r="W42" i="2"/>
  <c r="Y42" i="2" s="1"/>
  <c r="Z42" i="2" s="1"/>
  <c r="AA42" i="2" s="1"/>
  <c r="AB42" i="2" s="1"/>
  <c r="AC42" i="2" s="1"/>
  <c r="I42" i="2" s="1"/>
  <c r="M89" i="2"/>
  <c r="O89" i="2" s="1"/>
  <c r="P89" i="2" s="1"/>
  <c r="Q89" i="2" s="1"/>
  <c r="R89" i="2" s="1"/>
  <c r="S89" i="2" s="1"/>
  <c r="F89" i="2" s="1"/>
  <c r="W93" i="2"/>
  <c r="Y93" i="2" s="1"/>
  <c r="Z93" i="2" s="1"/>
  <c r="AA93" i="2" s="1"/>
  <c r="AB93" i="2" s="1"/>
  <c r="AC93" i="2" s="1"/>
  <c r="I93" i="2" s="1"/>
  <c r="W10" i="2"/>
  <c r="Y10" i="2" s="1"/>
  <c r="Z10" i="2" s="1"/>
  <c r="AA10" i="2" s="1"/>
  <c r="AB10" i="2" s="1"/>
  <c r="AC10" i="2" s="1"/>
  <c r="I10" i="2" s="1"/>
  <c r="W116" i="2"/>
  <c r="Y116" i="2" s="1"/>
  <c r="Z116" i="2" s="1"/>
  <c r="AA116" i="2" s="1"/>
  <c r="AB116" i="2" s="1"/>
  <c r="AC116" i="2" s="1"/>
  <c r="I116" i="2" s="1"/>
  <c r="W69" i="2"/>
  <c r="Y69" i="2" s="1"/>
  <c r="Z69" i="2" s="1"/>
  <c r="AA69" i="2" s="1"/>
  <c r="AB69" i="2" s="1"/>
  <c r="AC69" i="2" s="1"/>
  <c r="I69" i="2" s="1"/>
  <c r="M47" i="2"/>
  <c r="O47" i="2" s="1"/>
  <c r="P47" i="2" s="1"/>
  <c r="Q47" i="2" s="1"/>
  <c r="R47" i="2" s="1"/>
  <c r="S47" i="2" s="1"/>
  <c r="F47" i="2" s="1"/>
  <c r="M71" i="2"/>
  <c r="O71" i="2" s="1"/>
  <c r="P71" i="2" s="1"/>
  <c r="Q71" i="2" s="1"/>
  <c r="R71" i="2" s="1"/>
  <c r="S71" i="2" s="1"/>
  <c r="F71" i="2" s="1"/>
  <c r="W99" i="2"/>
  <c r="Y99" i="2" s="1"/>
  <c r="Z99" i="2" s="1"/>
  <c r="AA99" i="2" s="1"/>
  <c r="AB99" i="2" s="1"/>
  <c r="AC99" i="2" s="1"/>
  <c r="I99" i="2" s="1"/>
  <c r="M43" i="2"/>
  <c r="O43" i="2" s="1"/>
  <c r="P43" i="2" s="1"/>
  <c r="Q43" i="2" s="1"/>
  <c r="R43" i="2" s="1"/>
  <c r="S43" i="2" s="1"/>
  <c r="F43" i="2" s="1"/>
  <c r="M115" i="2"/>
  <c r="O115" i="2" s="1"/>
  <c r="P115" i="2" s="1"/>
  <c r="Q115" i="2" s="1"/>
  <c r="R115" i="2" s="1"/>
  <c r="S115" i="2" s="1"/>
  <c r="F115" i="2" s="1"/>
  <c r="W79" i="2"/>
  <c r="Y79" i="2" s="1"/>
  <c r="Z79" i="2" s="1"/>
  <c r="AA79" i="2" s="1"/>
  <c r="AB79" i="2" s="1"/>
  <c r="AC79" i="2" s="1"/>
  <c r="I79" i="2" s="1"/>
  <c r="J32" i="3" s="1"/>
  <c r="W128" i="2"/>
  <c r="Y128" i="2" s="1"/>
  <c r="Z128" i="2" s="1"/>
  <c r="AA128" i="2" s="1"/>
  <c r="AB128" i="2" s="1"/>
  <c r="AC128" i="2" s="1"/>
  <c r="I128" i="2" s="1"/>
  <c r="M99" i="2"/>
  <c r="O99" i="2" s="1"/>
  <c r="P99" i="2" s="1"/>
  <c r="Q99" i="2" s="1"/>
  <c r="R99" i="2" s="1"/>
  <c r="S99" i="2" s="1"/>
  <c r="F99" i="2" s="1"/>
  <c r="M126" i="2"/>
  <c r="O126" i="2" s="1"/>
  <c r="P126" i="2" s="1"/>
  <c r="Q126" i="2" s="1"/>
  <c r="R126" i="2" s="1"/>
  <c r="S126" i="2" s="1"/>
  <c r="F126" i="2" s="1"/>
  <c r="M52" i="2"/>
  <c r="O52" i="2" s="1"/>
  <c r="P52" i="2" s="1"/>
  <c r="Q52" i="2" s="1"/>
  <c r="R52" i="2" s="1"/>
  <c r="S52" i="2" s="1"/>
  <c r="F52" i="2" s="1"/>
  <c r="G57" i="3" s="1"/>
  <c r="M39" i="2"/>
  <c r="O39" i="2" s="1"/>
  <c r="P39" i="2" s="1"/>
  <c r="Q39" i="2" s="1"/>
  <c r="R39" i="2" s="1"/>
  <c r="S39" i="2" s="1"/>
  <c r="F39" i="2" s="1"/>
  <c r="G53" i="3" s="1"/>
  <c r="W28" i="2"/>
  <c r="Y28" i="2" s="1"/>
  <c r="Z28" i="2" s="1"/>
  <c r="AA28" i="2" s="1"/>
  <c r="AB28" i="2" s="1"/>
  <c r="AC28" i="2" s="1"/>
  <c r="I28" i="2" s="1"/>
  <c r="J43" i="3" s="1"/>
  <c r="M82" i="2"/>
  <c r="O82" i="2" s="1"/>
  <c r="P82" i="2" s="1"/>
  <c r="Q82" i="2" s="1"/>
  <c r="R82" i="2" s="1"/>
  <c r="S82" i="2" s="1"/>
  <c r="F82" i="2" s="1"/>
  <c r="G71" i="3" s="1"/>
  <c r="W54" i="2"/>
  <c r="Y54" i="2" s="1"/>
  <c r="Z54" i="2" s="1"/>
  <c r="AA54" i="2" s="1"/>
  <c r="AB54" i="2" s="1"/>
  <c r="AC54" i="2" s="1"/>
  <c r="I54" i="2" s="1"/>
  <c r="J58" i="3" s="1"/>
  <c r="W45" i="2"/>
  <c r="Y45" i="2" s="1"/>
  <c r="Z45" i="2" s="1"/>
  <c r="AA45" i="2" s="1"/>
  <c r="AB45" i="2" s="1"/>
  <c r="AC45" i="2" s="1"/>
  <c r="I45" i="2" s="1"/>
  <c r="M81" i="2"/>
  <c r="O81" i="2" s="1"/>
  <c r="P81" i="2" s="1"/>
  <c r="Q81" i="2" s="1"/>
  <c r="R81" i="2" s="1"/>
  <c r="S81" i="2" s="1"/>
  <c r="F81" i="2" s="1"/>
  <c r="M72" i="2"/>
  <c r="O72" i="2" s="1"/>
  <c r="P72" i="2" s="1"/>
  <c r="Q72" i="2" s="1"/>
  <c r="R72" i="2" s="1"/>
  <c r="S72" i="2" s="1"/>
  <c r="F72" i="2" s="1"/>
  <c r="M3" i="2"/>
  <c r="O3" i="2" s="1"/>
  <c r="P3" i="2" s="1"/>
  <c r="Q3" i="2" s="1"/>
  <c r="R3" i="2" s="1"/>
  <c r="S3" i="2" s="1"/>
  <c r="F3" i="2" s="1"/>
  <c r="W47" i="2"/>
  <c r="Y47" i="2" s="1"/>
  <c r="Z47" i="2" s="1"/>
  <c r="AA47" i="2" s="1"/>
  <c r="AB47" i="2" s="1"/>
  <c r="AC47" i="2" s="1"/>
  <c r="I47" i="2" s="1"/>
  <c r="M127" i="2"/>
  <c r="O127" i="2" s="1"/>
  <c r="P127" i="2" s="1"/>
  <c r="Q127" i="2" s="1"/>
  <c r="R127" i="2" s="1"/>
  <c r="S127" i="2" s="1"/>
  <c r="F127" i="2" s="1"/>
  <c r="M58" i="2"/>
  <c r="O58" i="2" s="1"/>
  <c r="P58" i="2" s="1"/>
  <c r="Q58" i="2" s="1"/>
  <c r="R58" i="2" s="1"/>
  <c r="S58" i="2" s="1"/>
  <c r="F58" i="2" s="1"/>
  <c r="M34" i="2"/>
  <c r="O34" i="2" s="1"/>
  <c r="P34" i="2" s="1"/>
  <c r="Q34" i="2" s="1"/>
  <c r="R34" i="2" s="1"/>
  <c r="S34" i="2" s="1"/>
  <c r="F34" i="2" s="1"/>
  <c r="W107" i="2"/>
  <c r="Y107" i="2" s="1"/>
  <c r="Z107" i="2" s="1"/>
  <c r="AA107" i="2" s="1"/>
  <c r="AB107" i="2" s="1"/>
  <c r="AC107" i="2" s="1"/>
  <c r="I107" i="2" s="1"/>
  <c r="M54" i="2"/>
  <c r="O54" i="2" s="1"/>
  <c r="P54" i="2" s="1"/>
  <c r="Q54" i="2" s="1"/>
  <c r="R54" i="2" s="1"/>
  <c r="S54" i="2" s="1"/>
  <c r="F54" i="2" s="1"/>
  <c r="W63" i="2"/>
  <c r="Y63" i="2" s="1"/>
  <c r="Z63" i="2" s="1"/>
  <c r="AA63" i="2" s="1"/>
  <c r="AB63" i="2" s="1"/>
  <c r="AC63" i="2" s="1"/>
  <c r="I63" i="2" s="1"/>
  <c r="W120" i="2"/>
  <c r="Y120" i="2" s="1"/>
  <c r="Z120" i="2" s="1"/>
  <c r="AA120" i="2" s="1"/>
  <c r="AB120" i="2" s="1"/>
  <c r="AC120" i="2" s="1"/>
  <c r="I120" i="2" s="1"/>
  <c r="M35" i="2"/>
  <c r="O35" i="2" s="1"/>
  <c r="P35" i="2" s="1"/>
  <c r="Q35" i="2" s="1"/>
  <c r="R35" i="2" s="1"/>
  <c r="S35" i="2" s="1"/>
  <c r="F35" i="2" s="1"/>
  <c r="M74" i="2"/>
  <c r="O74" i="2" s="1"/>
  <c r="P74" i="2" s="1"/>
  <c r="Q74" i="2" s="1"/>
  <c r="R74" i="2" s="1"/>
  <c r="S74" i="2" s="1"/>
  <c r="F74" i="2" s="1"/>
  <c r="M104" i="2"/>
  <c r="O104" i="2" s="1"/>
  <c r="P104" i="2" s="1"/>
  <c r="Q104" i="2" s="1"/>
  <c r="R104" i="2" s="1"/>
  <c r="S104" i="2" s="1"/>
  <c r="F104" i="2" s="1"/>
  <c r="G107" i="3" s="1"/>
  <c r="W49" i="2"/>
  <c r="Y49" i="2" s="1"/>
  <c r="Z49" i="2" s="1"/>
  <c r="AA49" i="2" s="1"/>
  <c r="AB49" i="2" s="1"/>
  <c r="AC49" i="2" s="1"/>
  <c r="I49" i="2" s="1"/>
  <c r="M46" i="2"/>
  <c r="O46" i="2" s="1"/>
  <c r="P46" i="2" s="1"/>
  <c r="Q46" i="2" s="1"/>
  <c r="R46" i="2" s="1"/>
  <c r="S46" i="2" s="1"/>
  <c r="F46" i="2" s="1"/>
  <c r="W85" i="2"/>
  <c r="Y85" i="2" s="1"/>
  <c r="Z85" i="2" s="1"/>
  <c r="AA85" i="2" s="1"/>
  <c r="AB85" i="2" s="1"/>
  <c r="AC85" i="2" s="1"/>
  <c r="I85" i="2" s="1"/>
  <c r="J72" i="3" s="1"/>
  <c r="W53" i="2"/>
  <c r="Y53" i="2" s="1"/>
  <c r="Z53" i="2" s="1"/>
  <c r="AA53" i="2" s="1"/>
  <c r="AB53" i="2" s="1"/>
  <c r="AC53" i="2" s="1"/>
  <c r="I53" i="2" s="1"/>
  <c r="J19" i="3" s="1"/>
  <c r="M66" i="2"/>
  <c r="O66" i="2" s="1"/>
  <c r="P66" i="2" s="1"/>
  <c r="Q66" i="2" s="1"/>
  <c r="R66" i="2" s="1"/>
  <c r="S66" i="2" s="1"/>
  <c r="F66" i="2" s="1"/>
  <c r="G69" i="3" s="1"/>
  <c r="W73" i="2"/>
  <c r="Y73" i="2" s="1"/>
  <c r="Z73" i="2" s="1"/>
  <c r="AA73" i="2" s="1"/>
  <c r="AB73" i="2" s="1"/>
  <c r="AC73" i="2" s="1"/>
  <c r="I73" i="2" s="1"/>
  <c r="M21" i="2"/>
  <c r="O21" i="2" s="1"/>
  <c r="P21" i="2" s="1"/>
  <c r="Q21" i="2" s="1"/>
  <c r="R21" i="2" s="1"/>
  <c r="S21" i="2" s="1"/>
  <c r="F21" i="2" s="1"/>
  <c r="G37" i="3" s="1"/>
  <c r="M38" i="2"/>
  <c r="O38" i="2" s="1"/>
  <c r="P38" i="2" s="1"/>
  <c r="Q38" i="2" s="1"/>
  <c r="R38" i="2" s="1"/>
  <c r="S38" i="2" s="1"/>
  <c r="F38" i="2" s="1"/>
  <c r="M84" i="2"/>
  <c r="O84" i="2" s="1"/>
  <c r="P84" i="2" s="1"/>
  <c r="Q84" i="2" s="1"/>
  <c r="R84" i="2" s="1"/>
  <c r="S84" i="2" s="1"/>
  <c r="F84" i="2" s="1"/>
  <c r="M37" i="2"/>
  <c r="O37" i="2" s="1"/>
  <c r="P37" i="2" s="1"/>
  <c r="Q37" i="2" s="1"/>
  <c r="R37" i="2" s="1"/>
  <c r="S37" i="2" s="1"/>
  <c r="F37" i="2" s="1"/>
  <c r="W98" i="2"/>
  <c r="Y98" i="2" s="1"/>
  <c r="Z98" i="2" s="1"/>
  <c r="AA98" i="2" s="1"/>
  <c r="AB98" i="2" s="1"/>
  <c r="AC98" i="2" s="1"/>
  <c r="I98" i="2" s="1"/>
  <c r="M97" i="2"/>
  <c r="O97" i="2" s="1"/>
  <c r="P97" i="2" s="1"/>
  <c r="Q97" i="2" s="1"/>
  <c r="R97" i="2" s="1"/>
  <c r="S97" i="2" s="1"/>
  <c r="F97" i="2" s="1"/>
  <c r="M56" i="2"/>
  <c r="O56" i="2" s="1"/>
  <c r="P56" i="2" s="1"/>
  <c r="Q56" i="2" s="1"/>
  <c r="R56" i="2" s="1"/>
  <c r="S56" i="2" s="1"/>
  <c r="F56" i="2" s="1"/>
  <c r="W31" i="2"/>
  <c r="Y31" i="2" s="1"/>
  <c r="Z31" i="2" s="1"/>
  <c r="AA31" i="2" s="1"/>
  <c r="AB31" i="2" s="1"/>
  <c r="AC31" i="2" s="1"/>
  <c r="I31" i="2" s="1"/>
  <c r="W41" i="2"/>
  <c r="Y41" i="2" s="1"/>
  <c r="Z41" i="2" s="1"/>
  <c r="AA41" i="2" s="1"/>
  <c r="AB41" i="2" s="1"/>
  <c r="AC41" i="2" s="1"/>
  <c r="I41" i="2" s="1"/>
  <c r="J13" i="3" s="1"/>
  <c r="M36" i="2"/>
  <c r="O36" i="2" s="1"/>
  <c r="P36" i="2" s="1"/>
  <c r="Q36" i="2" s="1"/>
  <c r="R36" i="2" s="1"/>
  <c r="S36" i="2" s="1"/>
  <c r="F36" i="2" s="1"/>
  <c r="M69" i="2"/>
  <c r="O69" i="2" s="1"/>
  <c r="P69" i="2" s="1"/>
  <c r="Q69" i="2" s="1"/>
  <c r="R69" i="2" s="1"/>
  <c r="S69" i="2" s="1"/>
  <c r="F69" i="2" s="1"/>
  <c r="M57" i="2"/>
  <c r="O57" i="2" s="1"/>
  <c r="P57" i="2" s="1"/>
  <c r="Q57" i="2" s="1"/>
  <c r="R57" i="2" s="1"/>
  <c r="S57" i="2" s="1"/>
  <c r="F57" i="2" s="1"/>
  <c r="G21" i="3" s="1"/>
  <c r="M24" i="2"/>
  <c r="O24" i="2" s="1"/>
  <c r="P24" i="2" s="1"/>
  <c r="Q24" i="2" s="1"/>
  <c r="R24" i="2" s="1"/>
  <c r="S24" i="2" s="1"/>
  <c r="F24" i="2" s="1"/>
  <c r="G40" i="3" s="1"/>
  <c r="M125" i="2"/>
  <c r="O125" i="2" s="1"/>
  <c r="P125" i="2" s="1"/>
  <c r="Q125" i="2" s="1"/>
  <c r="R125" i="2" s="1"/>
  <c r="S125" i="2" s="1"/>
  <c r="F125" i="2" s="1"/>
  <c r="W48" i="2"/>
  <c r="Y48" i="2" s="1"/>
  <c r="Z48" i="2" s="1"/>
  <c r="AA48" i="2" s="1"/>
  <c r="AB48" i="2" s="1"/>
  <c r="AC48" i="2" s="1"/>
  <c r="I48" i="2" s="1"/>
  <c r="J55" i="3" s="1"/>
  <c r="W68" i="2"/>
  <c r="Y68" i="2" s="1"/>
  <c r="Z68" i="2" s="1"/>
  <c r="AA68" i="2" s="1"/>
  <c r="AB68" i="2" s="1"/>
  <c r="AC68" i="2" s="1"/>
  <c r="I68" i="2" s="1"/>
  <c r="J65" i="3" s="1"/>
  <c r="W131" i="2"/>
  <c r="Y131" i="2" s="1"/>
  <c r="Z131" i="2" s="1"/>
  <c r="AA131" i="2" s="1"/>
  <c r="AB131" i="2" s="1"/>
  <c r="AC131" i="2" s="1"/>
  <c r="I131" i="2" s="1"/>
  <c r="M120" i="2"/>
  <c r="O120" i="2" s="1"/>
  <c r="P120" i="2" s="1"/>
  <c r="Q120" i="2" s="1"/>
  <c r="R120" i="2" s="1"/>
  <c r="S120" i="2" s="1"/>
  <c r="F120" i="2" s="1"/>
  <c r="W88" i="2"/>
  <c r="Y88" i="2" s="1"/>
  <c r="Z88" i="2" s="1"/>
  <c r="AA88" i="2" s="1"/>
  <c r="AB88" i="2" s="1"/>
  <c r="AC88" i="2" s="1"/>
  <c r="I88" i="2" s="1"/>
  <c r="J101" i="3" s="1"/>
  <c r="W4" i="2"/>
  <c r="Y4" i="2" s="1"/>
  <c r="Z4" i="2" s="1"/>
  <c r="AA4" i="2" s="1"/>
  <c r="AB4" i="2" s="1"/>
  <c r="AC4" i="2" s="1"/>
  <c r="I4" i="2" s="1"/>
  <c r="E81" i="3"/>
  <c r="H15" i="3"/>
  <c r="E21" i="3"/>
  <c r="D104" i="3"/>
  <c r="E44" i="3"/>
  <c r="F121" i="3"/>
  <c r="H58" i="3"/>
  <c r="D130" i="3"/>
  <c r="F70" i="3"/>
  <c r="I10" i="3"/>
  <c r="I90" i="3"/>
  <c r="I38" i="3"/>
  <c r="I4" i="3"/>
  <c r="I111" i="3"/>
  <c r="I78" i="3"/>
  <c r="H36" i="3"/>
  <c r="E19" i="3"/>
  <c r="I14" i="3"/>
  <c r="I23" i="3"/>
  <c r="E11" i="3"/>
  <c r="I44" i="3"/>
  <c r="E29" i="3"/>
  <c r="E23" i="3"/>
  <c r="D13" i="3"/>
  <c r="E34" i="3"/>
  <c r="F105" i="3"/>
  <c r="D21" i="3"/>
  <c r="H89" i="3"/>
  <c r="H81" i="3"/>
  <c r="D24" i="3"/>
  <c r="I109" i="3"/>
  <c r="D47" i="3"/>
  <c r="E124" i="3"/>
  <c r="F64" i="3"/>
  <c r="E73" i="3"/>
  <c r="H13" i="3"/>
  <c r="H93" i="3"/>
  <c r="H42" i="3"/>
  <c r="F5" i="3"/>
  <c r="F115" i="3"/>
  <c r="H82" i="3"/>
  <c r="I40" i="3"/>
  <c r="F28" i="3"/>
  <c r="H23" i="3"/>
  <c r="H28" i="3"/>
  <c r="H16" i="3"/>
  <c r="H49" i="3"/>
  <c r="D40" i="3"/>
  <c r="F29" i="3"/>
  <c r="D20" i="3"/>
  <c r="E48" i="3"/>
  <c r="I119" i="3"/>
  <c r="D49" i="3"/>
  <c r="H99" i="3"/>
  <c r="E92" i="3"/>
  <c r="F93" i="3"/>
  <c r="I29" i="3"/>
  <c r="H112" i="3"/>
  <c r="I52" i="3"/>
  <c r="D127" i="3"/>
  <c r="E67" i="3"/>
  <c r="I135" i="3"/>
  <c r="D76" i="3"/>
  <c r="F19" i="3"/>
  <c r="F99" i="3"/>
  <c r="H32" i="3"/>
  <c r="H55" i="3"/>
  <c r="D70" i="3"/>
  <c r="H4" i="3"/>
  <c r="I81" i="3"/>
  <c r="E22" i="3"/>
  <c r="E102" i="3"/>
  <c r="F38" i="3"/>
  <c r="F118" i="3"/>
  <c r="F61" i="3"/>
  <c r="I132" i="3"/>
  <c r="I75" i="3"/>
  <c r="F10" i="3"/>
  <c r="H84" i="3"/>
  <c r="D25" i="3"/>
  <c r="D105" i="3"/>
  <c r="E41" i="3"/>
  <c r="E121" i="3"/>
  <c r="E64" i="3"/>
  <c r="H135" i="3"/>
  <c r="H78" i="3"/>
  <c r="E13" i="3"/>
  <c r="F90" i="3"/>
  <c r="I30" i="3"/>
  <c r="I110" i="3"/>
  <c r="D44" i="3"/>
  <c r="D124" i="3"/>
  <c r="D67" i="3"/>
  <c r="F4" i="3"/>
  <c r="F84" i="3"/>
  <c r="D16" i="3"/>
  <c r="E93" i="3"/>
  <c r="H33" i="3"/>
  <c r="H113" i="3"/>
  <c r="H61" i="3"/>
  <c r="F35" i="3"/>
  <c r="H134" i="3"/>
  <c r="H101" i="3"/>
  <c r="D72" i="3"/>
  <c r="H59" i="3"/>
  <c r="F73" i="3"/>
  <c r="E55" i="3"/>
  <c r="F49" i="3"/>
  <c r="E78" i="3"/>
  <c r="E68" i="3"/>
  <c r="E57" i="3"/>
  <c r="E54" i="3"/>
  <c r="H103" i="3"/>
  <c r="I28" i="3"/>
  <c r="E98" i="3"/>
  <c r="I49" i="3"/>
  <c r="I72" i="3"/>
  <c r="E7" i="3"/>
  <c r="E87" i="3"/>
  <c r="I21" i="3"/>
  <c r="D96" i="3"/>
  <c r="F39" i="3"/>
  <c r="D69" i="3"/>
  <c r="H39" i="3"/>
  <c r="E6" i="3"/>
  <c r="D109" i="3"/>
  <c r="I76" i="3"/>
  <c r="I63" i="3"/>
  <c r="H77" i="3"/>
  <c r="D60" i="3"/>
  <c r="E56" i="3"/>
  <c r="H83" i="3"/>
  <c r="E74" i="3"/>
  <c r="I62" i="3"/>
  <c r="E69" i="3"/>
  <c r="D118" i="3"/>
  <c r="E35" i="3"/>
  <c r="I105" i="3"/>
  <c r="H25" i="3"/>
  <c r="D26" i="3"/>
  <c r="H26" i="3"/>
  <c r="D7" i="3"/>
  <c r="D10" i="3"/>
  <c r="H118" i="3"/>
  <c r="D116" i="3"/>
  <c r="F119" i="3"/>
  <c r="F107" i="3"/>
  <c r="F85" i="3"/>
  <c r="E86" i="3"/>
  <c r="I85" i="3"/>
  <c r="D95" i="3"/>
  <c r="H126" i="3"/>
  <c r="D22" i="3"/>
  <c r="E89" i="3"/>
  <c r="I106" i="3"/>
  <c r="I124" i="3"/>
  <c r="D62" i="3"/>
  <c r="I42" i="3"/>
  <c r="E16" i="3"/>
  <c r="D17" i="3"/>
  <c r="I54" i="3"/>
  <c r="D75" i="3"/>
  <c r="E115" i="3"/>
  <c r="E105" i="3"/>
  <c r="E96" i="3"/>
  <c r="E94" i="3"/>
  <c r="H67" i="3"/>
  <c r="D19" i="3"/>
  <c r="E36" i="3"/>
  <c r="I11" i="3"/>
  <c r="E70" i="3"/>
  <c r="I9" i="3"/>
  <c r="I12" i="3"/>
  <c r="I15" i="3"/>
  <c r="E122" i="3"/>
  <c r="E111" i="3"/>
  <c r="I96" i="3"/>
  <c r="E90" i="3"/>
  <c r="H94" i="3"/>
  <c r="I108" i="3"/>
  <c r="I26" i="3"/>
  <c r="I94" i="3"/>
  <c r="D119" i="3"/>
  <c r="F69" i="3"/>
  <c r="I56" i="3"/>
  <c r="F25" i="3"/>
  <c r="I25" i="3"/>
  <c r="F65" i="3"/>
  <c r="I87" i="3"/>
  <c r="D129" i="3"/>
  <c r="F116" i="3"/>
  <c r="D71" i="3"/>
  <c r="F120" i="3"/>
  <c r="H114" i="3"/>
  <c r="H70" i="3"/>
  <c r="D121" i="3"/>
  <c r="H12" i="3"/>
  <c r="F21" i="3"/>
  <c r="H18" i="3"/>
  <c r="F124" i="3"/>
  <c r="I121" i="3"/>
  <c r="D125" i="3"/>
  <c r="I114" i="3"/>
  <c r="F100" i="3"/>
  <c r="D94" i="3"/>
  <c r="E99" i="3"/>
  <c r="H117" i="3"/>
  <c r="D6" i="3"/>
  <c r="I33" i="3"/>
  <c r="I100" i="3"/>
  <c r="E135" i="3"/>
  <c r="D83" i="3"/>
  <c r="F34" i="3"/>
  <c r="E83" i="3"/>
  <c r="D101" i="3"/>
  <c r="H9" i="3"/>
  <c r="I131" i="3"/>
  <c r="I98" i="3"/>
  <c r="F18" i="3"/>
  <c r="E24" i="3"/>
  <c r="F24" i="3"/>
  <c r="E127" i="3"/>
  <c r="H124" i="3"/>
  <c r="I118" i="3"/>
  <c r="E108" i="3"/>
  <c r="H97" i="3"/>
  <c r="F108" i="3"/>
  <c r="F122" i="3"/>
  <c r="H19" i="3"/>
  <c r="D39" i="3"/>
  <c r="E106" i="3"/>
  <c r="F129" i="3"/>
  <c r="H5" i="3"/>
  <c r="F97" i="3"/>
  <c r="D77" i="3"/>
  <c r="H43" i="3"/>
  <c r="I64" i="3"/>
  <c r="D111" i="3"/>
  <c r="I127" i="3"/>
  <c r="I22" i="3"/>
  <c r="H11" i="3"/>
  <c r="H31" i="3"/>
  <c r="D99" i="3"/>
  <c r="F96" i="3"/>
  <c r="H52" i="3"/>
  <c r="D27" i="3"/>
  <c r="E27" i="3"/>
  <c r="H24" i="3"/>
  <c r="I130" i="3"/>
  <c r="H122" i="3"/>
  <c r="H119" i="3"/>
  <c r="D113" i="3"/>
  <c r="F112" i="3"/>
  <c r="F33" i="3"/>
  <c r="D78" i="3"/>
  <c r="H111" i="3"/>
  <c r="D135" i="3"/>
  <c r="E26" i="3"/>
  <c r="F125" i="3"/>
  <c r="I91" i="3"/>
  <c r="D53" i="3"/>
  <c r="F72" i="3"/>
  <c r="I120" i="3"/>
  <c r="I37" i="3"/>
  <c r="E38" i="3"/>
  <c r="I58" i="3"/>
  <c r="D86" i="3"/>
  <c r="I73" i="3"/>
  <c r="E25" i="3"/>
  <c r="F58" i="3"/>
  <c r="I32" i="3"/>
  <c r="D30" i="3"/>
  <c r="F30" i="3"/>
  <c r="F130" i="3"/>
  <c r="H133" i="3"/>
  <c r="E126" i="3"/>
  <c r="E123" i="3"/>
  <c r="E117" i="3"/>
  <c r="F131" i="3"/>
  <c r="D42" i="3"/>
  <c r="D89" i="3"/>
  <c r="F117" i="3"/>
  <c r="I6" i="3"/>
  <c r="D34" i="3"/>
  <c r="E132" i="3"/>
  <c r="D98" i="3"/>
  <c r="F62" i="3"/>
  <c r="H109" i="3"/>
  <c r="H129" i="3"/>
  <c r="I60" i="3"/>
  <c r="D52" i="3"/>
  <c r="H85" i="3"/>
  <c r="E110" i="3"/>
  <c r="E17" i="3"/>
  <c r="I97" i="3"/>
  <c r="E61" i="3"/>
  <c r="H35" i="3"/>
  <c r="I35" i="3"/>
  <c r="E33" i="3"/>
  <c r="E133" i="3"/>
  <c r="F8" i="3"/>
  <c r="E130" i="3"/>
  <c r="I126" i="3"/>
  <c r="H121" i="3"/>
  <c r="F135" i="3"/>
  <c r="F46" i="3"/>
  <c r="H100" i="3"/>
  <c r="F123" i="3"/>
  <c r="E12" i="3"/>
  <c r="H40" i="3"/>
  <c r="H7" i="3"/>
  <c r="H105" i="3"/>
  <c r="H71" i="3"/>
  <c r="E120" i="3"/>
  <c r="D9" i="3"/>
  <c r="F76" i="3"/>
  <c r="E79" i="3"/>
  <c r="I107" i="3"/>
  <c r="F40" i="3"/>
  <c r="F52" i="3"/>
  <c r="D64" i="3"/>
  <c r="F41" i="3"/>
  <c r="H38" i="3"/>
  <c r="D36" i="3"/>
  <c r="D5" i="3"/>
  <c r="I19" i="3"/>
  <c r="D134" i="3"/>
  <c r="D131" i="3"/>
  <c r="G124" i="3"/>
  <c r="H10" i="3"/>
  <c r="E51" i="3"/>
  <c r="D106" i="3"/>
  <c r="I128" i="3"/>
  <c r="I17" i="3"/>
  <c r="D48" i="3"/>
  <c r="I20" i="3"/>
  <c r="D112" i="3"/>
  <c r="H80" i="3"/>
  <c r="D18" i="3"/>
  <c r="H48" i="3"/>
  <c r="F92" i="3"/>
  <c r="I133" i="3"/>
  <c r="E60" i="3"/>
  <c r="F66" i="3"/>
  <c r="D58" i="3"/>
  <c r="F81" i="3"/>
  <c r="D110" i="3"/>
  <c r="E62" i="3"/>
  <c r="F20" i="3"/>
  <c r="F67" i="3"/>
  <c r="E37" i="3"/>
  <c r="I77" i="3"/>
  <c r="D61" i="3"/>
  <c r="F74" i="3"/>
  <c r="D35" i="3"/>
  <c r="D120" i="3"/>
  <c r="D74" i="3"/>
  <c r="D88" i="3"/>
  <c r="I65" i="3"/>
  <c r="H30" i="3"/>
  <c r="F114" i="3"/>
  <c r="E80" i="3"/>
  <c r="J108" i="3"/>
  <c r="H115" i="3"/>
  <c r="D57" i="3"/>
  <c r="F80" i="3"/>
  <c r="G118" i="3"/>
  <c r="H131" i="3"/>
  <c r="H65" i="3"/>
  <c r="F44" i="3"/>
  <c r="E10" i="3"/>
  <c r="F82" i="3"/>
  <c r="H110" i="3"/>
  <c r="I80" i="3"/>
  <c r="D122" i="3"/>
  <c r="D14" i="3"/>
  <c r="D126" i="3"/>
  <c r="H125" i="3"/>
  <c r="J76" i="3"/>
  <c r="D54" i="3"/>
  <c r="E63" i="3"/>
  <c r="E125" i="3"/>
  <c r="H88" i="3"/>
  <c r="I55" i="3"/>
  <c r="D100" i="3"/>
  <c r="E8" i="3"/>
  <c r="D31" i="3"/>
  <c r="E42" i="3"/>
  <c r="I104" i="3"/>
  <c r="H8" i="3"/>
  <c r="H132" i="3"/>
  <c r="D33" i="3"/>
  <c r="E40" i="3"/>
  <c r="E131" i="3"/>
  <c r="I50" i="3"/>
  <c r="I27" i="3"/>
  <c r="E84" i="3"/>
  <c r="D65" i="3"/>
  <c r="E28" i="3"/>
  <c r="E71" i="3"/>
  <c r="H41" i="3"/>
  <c r="H86" i="3"/>
  <c r="H66" i="3"/>
  <c r="I79" i="3"/>
  <c r="I48" i="3"/>
  <c r="F126" i="3"/>
  <c r="I82" i="3"/>
  <c r="I102" i="3"/>
  <c r="D79" i="3"/>
  <c r="F12" i="3"/>
  <c r="F43" i="3"/>
  <c r="F106" i="3"/>
  <c r="H56" i="3"/>
  <c r="D115" i="3"/>
  <c r="D32" i="3"/>
  <c r="E45" i="3"/>
  <c r="H106" i="3"/>
  <c r="D43" i="3"/>
  <c r="E31" i="3"/>
  <c r="D55" i="3"/>
  <c r="I7" i="3"/>
  <c r="E76" i="3"/>
  <c r="D81" i="3"/>
  <c r="E103" i="3"/>
  <c r="D108" i="3"/>
  <c r="I101" i="3"/>
  <c r="D117" i="3"/>
  <c r="H74" i="3"/>
  <c r="E47" i="3"/>
  <c r="D59" i="3"/>
  <c r="H90" i="3"/>
  <c r="I134" i="3"/>
  <c r="F98" i="3"/>
  <c r="E95" i="3"/>
  <c r="H57" i="3"/>
  <c r="D102" i="3"/>
  <c r="F111" i="3"/>
  <c r="D73" i="3"/>
  <c r="H34" i="3"/>
  <c r="E116" i="3"/>
  <c r="I95" i="3"/>
  <c r="F13" i="3"/>
  <c r="D114" i="3"/>
  <c r="G135" i="3"/>
  <c r="I5" i="3"/>
  <c r="I84" i="3"/>
  <c r="D87" i="3"/>
  <c r="I115" i="3"/>
  <c r="I70" i="3"/>
  <c r="I31" i="3"/>
  <c r="I74" i="3"/>
  <c r="H50" i="3"/>
  <c r="F91" i="3"/>
  <c r="E72" i="3"/>
  <c r="E85" i="3"/>
  <c r="D93" i="3"/>
  <c r="I88" i="3"/>
  <c r="I13" i="3"/>
  <c r="I92" i="3"/>
  <c r="I41" i="3"/>
  <c r="H73" i="3"/>
  <c r="E43" i="3"/>
  <c r="F128" i="3"/>
  <c r="F77" i="3"/>
  <c r="F95" i="3"/>
  <c r="E134" i="3"/>
  <c r="F102" i="3"/>
  <c r="D63" i="3"/>
  <c r="F109" i="3"/>
  <c r="H120" i="3"/>
  <c r="D128" i="3"/>
  <c r="F132" i="3"/>
  <c r="E59" i="3"/>
  <c r="H20" i="3"/>
  <c r="F94" i="3"/>
  <c r="I123" i="3"/>
  <c r="H95" i="3"/>
  <c r="H44" i="3"/>
  <c r="F79" i="3"/>
  <c r="I46" i="3"/>
  <c r="D82" i="3"/>
  <c r="E100" i="3"/>
  <c r="H6" i="3"/>
  <c r="H107" i="3"/>
  <c r="H76" i="3"/>
  <c r="E118" i="3"/>
  <c r="E129" i="3"/>
  <c r="D103" i="3"/>
  <c r="D15" i="3"/>
  <c r="H108" i="3"/>
  <c r="F71" i="3"/>
  <c r="D80" i="3"/>
  <c r="H102" i="3"/>
  <c r="H127" i="3"/>
  <c r="F101" i="3"/>
  <c r="E82" i="3"/>
  <c r="D51" i="3"/>
  <c r="F86" i="3"/>
  <c r="E109" i="3"/>
  <c r="D12" i="3"/>
  <c r="F113" i="3"/>
  <c r="I83" i="3"/>
  <c r="E128" i="3"/>
  <c r="I8" i="3"/>
  <c r="H22" i="3"/>
  <c r="E30" i="3"/>
  <c r="F134" i="3"/>
  <c r="I47" i="3"/>
  <c r="I66" i="3"/>
  <c r="E104" i="3"/>
  <c r="F50" i="3"/>
  <c r="D85" i="3"/>
  <c r="H54" i="3"/>
  <c r="E5" i="3"/>
  <c r="D91" i="3"/>
  <c r="D23" i="3"/>
  <c r="E119" i="3"/>
  <c r="H91" i="3"/>
  <c r="F7" i="3"/>
  <c r="D37" i="3"/>
  <c r="F36" i="3"/>
  <c r="D41" i="3"/>
  <c r="I39" i="3"/>
  <c r="H123" i="3"/>
  <c r="I112" i="3"/>
  <c r="D66" i="3"/>
  <c r="I122" i="3"/>
  <c r="F89" i="3"/>
  <c r="I43" i="3"/>
  <c r="H60" i="3"/>
  <c r="I67" i="3"/>
  <c r="F78" i="3"/>
  <c r="H69" i="3"/>
  <c r="F127" i="3"/>
  <c r="F53" i="3"/>
  <c r="E52" i="3"/>
  <c r="D84" i="3"/>
  <c r="I34" i="3"/>
  <c r="H27" i="3"/>
  <c r="H62" i="3"/>
  <c r="F14" i="3"/>
  <c r="E88" i="3"/>
  <c r="I93" i="3"/>
  <c r="I89" i="3"/>
  <c r="F54" i="3"/>
  <c r="I86" i="3"/>
  <c r="H104" i="3"/>
  <c r="D123" i="3"/>
  <c r="F83" i="3"/>
  <c r="D50" i="3"/>
  <c r="H17" i="3"/>
  <c r="H128" i="3"/>
  <c r="F133" i="3"/>
  <c r="E101" i="3"/>
  <c r="H21" i="3"/>
  <c r="D8" i="3"/>
  <c r="F42" i="3"/>
  <c r="I129" i="3"/>
  <c r="H130" i="3"/>
  <c r="H63" i="3"/>
  <c r="D45" i="3"/>
  <c r="I113" i="3"/>
  <c r="E77" i="3"/>
  <c r="F48" i="3"/>
  <c r="E20" i="3"/>
  <c r="I69" i="3"/>
  <c r="D107" i="3"/>
  <c r="E53" i="3"/>
  <c r="F23" i="3"/>
  <c r="E58" i="3"/>
  <c r="F9" i="3"/>
  <c r="F37" i="3"/>
  <c r="H45" i="3"/>
  <c r="F75" i="3"/>
  <c r="I125" i="3"/>
  <c r="F16" i="3"/>
  <c r="H37" i="3"/>
  <c r="E49" i="3"/>
  <c r="F57" i="3"/>
  <c r="I116" i="3"/>
  <c r="I18" i="3"/>
  <c r="H72" i="3"/>
  <c r="D56" i="3"/>
  <c r="F27" i="3"/>
  <c r="E14" i="3"/>
  <c r="D46" i="3"/>
  <c r="H51" i="3"/>
  <c r="D133" i="3"/>
  <c r="H46" i="3"/>
  <c r="D97" i="3"/>
  <c r="I61" i="3"/>
  <c r="E18" i="3"/>
  <c r="E97" i="3"/>
  <c r="F55" i="3"/>
  <c r="H64" i="3"/>
  <c r="H68" i="3"/>
  <c r="I71" i="3"/>
  <c r="E46" i="3"/>
  <c r="H79" i="3"/>
  <c r="D11" i="3"/>
  <c r="H92" i="3"/>
  <c r="E50" i="3"/>
  <c r="E91" i="3"/>
  <c r="F51" i="3"/>
  <c r="F110" i="3"/>
  <c r="H96" i="3"/>
  <c r="E15" i="3"/>
  <c r="E113" i="3"/>
  <c r="D68" i="3"/>
  <c r="D132" i="3"/>
  <c r="I103" i="3"/>
  <c r="D90" i="3"/>
  <c r="D29" i="3"/>
  <c r="F11" i="3"/>
  <c r="F6" i="3"/>
  <c r="F15" i="3"/>
  <c r="F88" i="3"/>
  <c r="F22" i="3"/>
  <c r="F17" i="3"/>
  <c r="E66" i="3"/>
  <c r="H98" i="3"/>
  <c r="I99" i="3"/>
  <c r="I117" i="3"/>
  <c r="I45" i="3"/>
  <c r="I36" i="3"/>
  <c r="F26" i="3"/>
  <c r="I57" i="3"/>
  <c r="D92" i="3"/>
  <c r="F63" i="3"/>
  <c r="F47" i="3"/>
  <c r="E114" i="3"/>
  <c r="D28" i="3"/>
  <c r="F103" i="3"/>
  <c r="F32" i="3"/>
  <c r="H29" i="3"/>
  <c r="I51" i="3"/>
  <c r="F68" i="3"/>
  <c r="E4" i="3"/>
  <c r="H116" i="3"/>
  <c r="H14" i="3"/>
  <c r="E39" i="3"/>
  <c r="H75" i="3"/>
  <c r="E112" i="3"/>
  <c r="F87" i="3"/>
  <c r="F104" i="3"/>
  <c r="F45" i="3"/>
  <c r="I24" i="3"/>
  <c r="E107" i="3"/>
  <c r="E65" i="3"/>
  <c r="H87" i="3"/>
  <c r="I53" i="3"/>
  <c r="H53" i="3"/>
  <c r="E32" i="3"/>
  <c r="F59" i="3"/>
  <c r="J27" i="3"/>
  <c r="J24" i="3"/>
  <c r="D38" i="3"/>
  <c r="H47" i="3"/>
  <c r="F56" i="3"/>
  <c r="F31" i="3"/>
  <c r="F60" i="3"/>
  <c r="E75" i="3"/>
  <c r="I16" i="3"/>
  <c r="I59" i="3"/>
  <c r="I68" i="3"/>
  <c r="W124" i="2"/>
  <c r="Y124" i="2" s="1"/>
  <c r="Z124" i="2" s="1"/>
  <c r="AA124" i="2" s="1"/>
  <c r="AB124" i="2" s="1"/>
  <c r="AC124" i="2" s="1"/>
  <c r="I124" i="2" s="1"/>
  <c r="W50" i="2"/>
  <c r="Y50" i="2" s="1"/>
  <c r="Z50" i="2" s="1"/>
  <c r="AA50" i="2" s="1"/>
  <c r="AB50" i="2" s="1"/>
  <c r="AC50" i="2" s="1"/>
  <c r="I50" i="2" s="1"/>
  <c r="W101" i="2"/>
  <c r="Y101" i="2" s="1"/>
  <c r="Z101" i="2" s="1"/>
  <c r="AA101" i="2" s="1"/>
  <c r="AB101" i="2" s="1"/>
  <c r="AC101" i="2" s="1"/>
  <c r="I101" i="2" s="1"/>
  <c r="J110" i="3" s="1"/>
  <c r="M128" i="2"/>
  <c r="O128" i="2" s="1"/>
  <c r="P128" i="2" s="1"/>
  <c r="Q128" i="2" s="1"/>
  <c r="R128" i="2" s="1"/>
  <c r="S128" i="2" s="1"/>
  <c r="F128" i="2" s="1"/>
  <c r="M111" i="2"/>
  <c r="O111" i="2" s="1"/>
  <c r="P111" i="2" s="1"/>
  <c r="Q111" i="2" s="1"/>
  <c r="R111" i="2" s="1"/>
  <c r="S111" i="2" s="1"/>
  <c r="F111" i="2" s="1"/>
  <c r="G83" i="3" s="1"/>
  <c r="M65" i="2"/>
  <c r="O65" i="2" s="1"/>
  <c r="P65" i="2" s="1"/>
  <c r="Q65" i="2" s="1"/>
  <c r="R65" i="2" s="1"/>
  <c r="S65" i="2" s="1"/>
  <c r="F65" i="2" s="1"/>
  <c r="M10" i="2"/>
  <c r="O10" i="2" s="1"/>
  <c r="P10" i="2" s="1"/>
  <c r="Q10" i="2" s="1"/>
  <c r="R10" i="2" s="1"/>
  <c r="S10" i="2" s="1"/>
  <c r="F10" i="2" s="1"/>
  <c r="M40" i="2"/>
  <c r="O40" i="2" s="1"/>
  <c r="P40" i="2" s="1"/>
  <c r="Q40" i="2" s="1"/>
  <c r="R40" i="2" s="1"/>
  <c r="S40" i="2" s="1"/>
  <c r="F40" i="2" s="1"/>
  <c r="M91" i="2"/>
  <c r="O91" i="2" s="1"/>
  <c r="P91" i="2" s="1"/>
  <c r="Q91" i="2" s="1"/>
  <c r="R91" i="2" s="1"/>
  <c r="S91" i="2" s="1"/>
  <c r="F91" i="2" s="1"/>
  <c r="W112" i="2"/>
  <c r="Y112" i="2" s="1"/>
  <c r="Z112" i="2" s="1"/>
  <c r="AA112" i="2" s="1"/>
  <c r="AB112" i="2" s="1"/>
  <c r="AC112" i="2" s="1"/>
  <c r="I112" i="2" s="1"/>
  <c r="J113" i="3" s="1"/>
  <c r="W44" i="2"/>
  <c r="Y44" i="2" s="1"/>
  <c r="Z44" i="2" s="1"/>
  <c r="AA44" i="2" s="1"/>
  <c r="AB44" i="2" s="1"/>
  <c r="AC44" i="2" s="1"/>
  <c r="I44" i="2" s="1"/>
  <c r="W126" i="2"/>
  <c r="Y126" i="2" s="1"/>
  <c r="Z126" i="2" s="1"/>
  <c r="AA126" i="2" s="1"/>
  <c r="AB126" i="2" s="1"/>
  <c r="AC126" i="2" s="1"/>
  <c r="I126" i="2" s="1"/>
  <c r="W94" i="2"/>
  <c r="Y94" i="2" s="1"/>
  <c r="Z94" i="2" s="1"/>
  <c r="AA94" i="2" s="1"/>
  <c r="AB94" i="2" s="1"/>
  <c r="AC94" i="2" s="1"/>
  <c r="I94" i="2" s="1"/>
  <c r="M62" i="2"/>
  <c r="O62" i="2" s="1"/>
  <c r="P62" i="2" s="1"/>
  <c r="Q62" i="2" s="1"/>
  <c r="R62" i="2" s="1"/>
  <c r="S62" i="2" s="1"/>
  <c r="F62" i="2" s="1"/>
  <c r="W56" i="2"/>
  <c r="Y56" i="2" s="1"/>
  <c r="Z56" i="2" s="1"/>
  <c r="AA56" i="2" s="1"/>
  <c r="AB56" i="2" s="1"/>
  <c r="AC56" i="2" s="1"/>
  <c r="I56" i="2" s="1"/>
  <c r="J59" i="3" s="1"/>
  <c r="M6" i="2"/>
  <c r="O6" i="2" s="1"/>
  <c r="P6" i="2" s="1"/>
  <c r="Q6" i="2" s="1"/>
  <c r="R6" i="2" s="1"/>
  <c r="S6" i="2" s="1"/>
  <c r="F6" i="2" s="1"/>
  <c r="W51" i="2"/>
  <c r="Y51" i="2" s="1"/>
  <c r="Z51" i="2" s="1"/>
  <c r="AA51" i="2" s="1"/>
  <c r="AB51" i="2" s="1"/>
  <c r="AC51" i="2" s="1"/>
  <c r="I51" i="2" s="1"/>
  <c r="J18" i="3" s="1"/>
  <c r="M59" i="2"/>
  <c r="O59" i="2" s="1"/>
  <c r="P59" i="2" s="1"/>
  <c r="Q59" i="2" s="1"/>
  <c r="R59" i="2" s="1"/>
  <c r="S59" i="2" s="1"/>
  <c r="F59" i="2" s="1"/>
  <c r="M94" i="2"/>
  <c r="O94" i="2" s="1"/>
  <c r="P94" i="2" s="1"/>
  <c r="Q94" i="2" s="1"/>
  <c r="R94" i="2" s="1"/>
  <c r="S94" i="2" s="1"/>
  <c r="F94" i="2" s="1"/>
  <c r="W70" i="2"/>
  <c r="Y70" i="2" s="1"/>
  <c r="Z70" i="2" s="1"/>
  <c r="AA70" i="2" s="1"/>
  <c r="AB70" i="2" s="1"/>
  <c r="AC70" i="2" s="1"/>
  <c r="I70" i="2" s="1"/>
  <c r="W19" i="2"/>
  <c r="Y19" i="2" s="1"/>
  <c r="Z19" i="2" s="1"/>
  <c r="AA19" i="2" s="1"/>
  <c r="AB19" i="2" s="1"/>
  <c r="AC19" i="2" s="1"/>
  <c r="I19" i="2" s="1"/>
  <c r="M17" i="2"/>
  <c r="O17" i="2" s="1"/>
  <c r="P17" i="2" s="1"/>
  <c r="Q17" i="2" s="1"/>
  <c r="R17" i="2" s="1"/>
  <c r="S17" i="2" s="1"/>
  <c r="F17" i="2" s="1"/>
  <c r="G97" i="3" s="1"/>
  <c r="M41" i="2"/>
  <c r="O41" i="2" s="1"/>
  <c r="P41" i="2" s="1"/>
  <c r="Q41" i="2" s="1"/>
  <c r="R41" i="2" s="1"/>
  <c r="S41" i="2" s="1"/>
  <c r="F41" i="2" s="1"/>
  <c r="W36" i="2"/>
  <c r="Y36" i="2" s="1"/>
  <c r="Z36" i="2" s="1"/>
  <c r="AA36" i="2" s="1"/>
  <c r="AB36" i="2" s="1"/>
  <c r="AC36" i="2" s="1"/>
  <c r="I36" i="2" s="1"/>
  <c r="W21" i="2"/>
  <c r="Y21" i="2" s="1"/>
  <c r="Z21" i="2" s="1"/>
  <c r="AA21" i="2" s="1"/>
  <c r="AB21" i="2" s="1"/>
  <c r="AC21" i="2" s="1"/>
  <c r="I21" i="2" s="1"/>
  <c r="M61" i="2"/>
  <c r="O61" i="2" s="1"/>
  <c r="P61" i="2" s="1"/>
  <c r="Q61" i="2" s="1"/>
  <c r="R61" i="2" s="1"/>
  <c r="S61" i="2" s="1"/>
  <c r="F61" i="2" s="1"/>
  <c r="W23" i="2"/>
  <c r="Y23" i="2" s="1"/>
  <c r="Z23" i="2" s="1"/>
  <c r="AA23" i="2" s="1"/>
  <c r="AB23" i="2" s="1"/>
  <c r="AC23" i="2" s="1"/>
  <c r="I23" i="2" s="1"/>
  <c r="M7" i="2"/>
  <c r="O7" i="2" s="1"/>
  <c r="P7" i="2" s="1"/>
  <c r="Q7" i="2" s="1"/>
  <c r="R7" i="2" s="1"/>
  <c r="S7" i="2" s="1"/>
  <c r="F7" i="2" s="1"/>
  <c r="G10" i="3" s="1"/>
  <c r="W30" i="2"/>
  <c r="Y30" i="2" s="1"/>
  <c r="Z30" i="2" s="1"/>
  <c r="AA30" i="2" s="1"/>
  <c r="AB30" i="2" s="1"/>
  <c r="AC30" i="2" s="1"/>
  <c r="I30" i="2" s="1"/>
  <c r="J45" i="3" s="1"/>
  <c r="M8" i="2"/>
  <c r="O8" i="2" s="1"/>
  <c r="P8" i="2" s="1"/>
  <c r="Q8" i="2" s="1"/>
  <c r="R8" i="2" s="1"/>
  <c r="S8" i="2" s="1"/>
  <c r="F8" i="2" s="1"/>
  <c r="M49" i="2"/>
  <c r="O49" i="2" s="1"/>
  <c r="P49" i="2" s="1"/>
  <c r="Q49" i="2" s="1"/>
  <c r="R49" i="2" s="1"/>
  <c r="S49" i="2" s="1"/>
  <c r="F49" i="2" s="1"/>
  <c r="G17" i="3" s="1"/>
  <c r="W118" i="2"/>
  <c r="Y118" i="2" s="1"/>
  <c r="Z118" i="2" s="1"/>
  <c r="AA118" i="2" s="1"/>
  <c r="AB118" i="2" s="1"/>
  <c r="AC118" i="2" s="1"/>
  <c r="I118" i="2" s="1"/>
  <c r="M60" i="2"/>
  <c r="O60" i="2" s="1"/>
  <c r="P60" i="2" s="1"/>
  <c r="Q60" i="2" s="1"/>
  <c r="R60" i="2" s="1"/>
  <c r="S60" i="2" s="1"/>
  <c r="F60" i="2" s="1"/>
  <c r="G61" i="3" s="1"/>
  <c r="M1" i="2"/>
  <c r="O1" i="2" s="1"/>
  <c r="P1" i="2" s="1"/>
  <c r="Q1" i="2" s="1"/>
  <c r="R1" i="2" s="1"/>
  <c r="S1" i="2" s="1"/>
  <c r="F1" i="2" s="1"/>
  <c r="G4" i="3" s="1"/>
  <c r="M88" i="2"/>
  <c r="O88" i="2" s="1"/>
  <c r="P88" i="2" s="1"/>
  <c r="Q88" i="2" s="1"/>
  <c r="R88" i="2" s="1"/>
  <c r="S88" i="2" s="1"/>
  <c r="F88" i="2" s="1"/>
  <c r="W1" i="2"/>
  <c r="Y1" i="2" s="1"/>
  <c r="Z1" i="2" s="1"/>
  <c r="AA1" i="2" s="1"/>
  <c r="AB1" i="2" s="1"/>
  <c r="AC1" i="2" s="1"/>
  <c r="I1" i="2" s="1"/>
  <c r="J4" i="3" s="1"/>
  <c r="W60" i="2"/>
  <c r="Y60" i="2" s="1"/>
  <c r="Z60" i="2" s="1"/>
  <c r="AA60" i="2" s="1"/>
  <c r="AB60" i="2" s="1"/>
  <c r="AC60" i="2" s="1"/>
  <c r="I60" i="2" s="1"/>
  <c r="J61" i="3" s="1"/>
  <c r="W127" i="2"/>
  <c r="Y127" i="2" s="1"/>
  <c r="Z127" i="2" s="1"/>
  <c r="AA127" i="2" s="1"/>
  <c r="AB127" i="2" s="1"/>
  <c r="AC127" i="2" s="1"/>
  <c r="I127" i="2" s="1"/>
  <c r="W67" i="2"/>
  <c r="Y67" i="2" s="1"/>
  <c r="Z67" i="2" s="1"/>
  <c r="AA67" i="2" s="1"/>
  <c r="AB67" i="2" s="1"/>
  <c r="AC67" i="2" s="1"/>
  <c r="I67" i="2" s="1"/>
  <c r="W71" i="2"/>
  <c r="Y71" i="2" s="1"/>
  <c r="Z71" i="2" s="1"/>
  <c r="AA71" i="2" s="1"/>
  <c r="AB71" i="2" s="1"/>
  <c r="AC71" i="2" s="1"/>
  <c r="I71" i="2" s="1"/>
  <c r="W17" i="2"/>
  <c r="Y17" i="2" s="1"/>
  <c r="Z17" i="2" s="1"/>
  <c r="AA17" i="2" s="1"/>
  <c r="AB17" i="2" s="1"/>
  <c r="AC17" i="2" s="1"/>
  <c r="I17" i="2" s="1"/>
  <c r="M33" i="2"/>
  <c r="O33" i="2" s="1"/>
  <c r="P33" i="2" s="1"/>
  <c r="Q33" i="2" s="1"/>
  <c r="R33" i="2" s="1"/>
  <c r="S33" i="2" s="1"/>
  <c r="F33" i="2" s="1"/>
  <c r="M96" i="2"/>
  <c r="O96" i="2" s="1"/>
  <c r="P96" i="2" s="1"/>
  <c r="Q96" i="2" s="1"/>
  <c r="R96" i="2" s="1"/>
  <c r="S96" i="2" s="1"/>
  <c r="F96" i="2" s="1"/>
  <c r="G106" i="3" s="1"/>
  <c r="W121" i="2"/>
  <c r="Y121" i="2" s="1"/>
  <c r="Z121" i="2" s="1"/>
  <c r="AA121" i="2" s="1"/>
  <c r="AB121" i="2" s="1"/>
  <c r="AC121" i="2" s="1"/>
  <c r="I121" i="2" s="1"/>
  <c r="W104" i="2"/>
  <c r="Y104" i="2" s="1"/>
  <c r="Z104" i="2" s="1"/>
  <c r="AA104" i="2" s="1"/>
  <c r="AB104" i="2" s="1"/>
  <c r="AC104" i="2" s="1"/>
  <c r="I104" i="2" s="1"/>
  <c r="M4" i="2"/>
  <c r="O4" i="2" s="1"/>
  <c r="P4" i="2" s="1"/>
  <c r="Q4" i="2" s="1"/>
  <c r="R4" i="2" s="1"/>
  <c r="S4" i="2" s="1"/>
  <c r="F4" i="2" s="1"/>
  <c r="G84" i="3" s="1"/>
  <c r="M121" i="2"/>
  <c r="O121" i="2" s="1"/>
  <c r="P121" i="2" s="1"/>
  <c r="Q121" i="2" s="1"/>
  <c r="R121" i="2" s="1"/>
  <c r="S121" i="2" s="1"/>
  <c r="F121" i="2" s="1"/>
  <c r="M70" i="2"/>
  <c r="O70" i="2" s="1"/>
  <c r="P70" i="2" s="1"/>
  <c r="Q70" i="2" s="1"/>
  <c r="R70" i="2" s="1"/>
  <c r="S70" i="2" s="1"/>
  <c r="F70" i="2" s="1"/>
  <c r="M29" i="2"/>
  <c r="O29" i="2" s="1"/>
  <c r="P29" i="2" s="1"/>
  <c r="Q29" i="2" s="1"/>
  <c r="R29" i="2" s="1"/>
  <c r="S29" i="2" s="1"/>
  <c r="F29" i="2" s="1"/>
  <c r="W103" i="2"/>
  <c r="Y103" i="2" s="1"/>
  <c r="Z103" i="2" s="1"/>
  <c r="AA103" i="2" s="1"/>
  <c r="AB103" i="2" s="1"/>
  <c r="AC103" i="2" s="1"/>
  <c r="I103" i="2" s="1"/>
  <c r="M109" i="2"/>
  <c r="O109" i="2" s="1"/>
  <c r="P109" i="2" s="1"/>
  <c r="Q109" i="2" s="1"/>
  <c r="R109" i="2" s="1"/>
  <c r="S109" i="2" s="1"/>
  <c r="F109" i="2" s="1"/>
  <c r="G11" i="3" s="1"/>
  <c r="W14" i="2"/>
  <c r="Y14" i="2" s="1"/>
  <c r="Z14" i="2" s="1"/>
  <c r="AA14" i="2" s="1"/>
  <c r="AB14" i="2" s="1"/>
  <c r="AC14" i="2" s="1"/>
  <c r="I14" i="2" s="1"/>
  <c r="W6" i="2"/>
  <c r="Y6" i="2" s="1"/>
  <c r="Z6" i="2" s="1"/>
  <c r="AA6" i="2" s="1"/>
  <c r="AB6" i="2" s="1"/>
  <c r="AC6" i="2" s="1"/>
  <c r="I6" i="2" s="1"/>
  <c r="W34" i="2"/>
  <c r="Y34" i="2" s="1"/>
  <c r="Z34" i="2" s="1"/>
  <c r="AA34" i="2" s="1"/>
  <c r="AB34" i="2" s="1"/>
  <c r="AC34" i="2" s="1"/>
  <c r="I34" i="2" s="1"/>
  <c r="M78" i="2"/>
  <c r="O78" i="2" s="1"/>
  <c r="P78" i="2" s="1"/>
  <c r="Q78" i="2" s="1"/>
  <c r="R78" i="2" s="1"/>
  <c r="S78" i="2" s="1"/>
  <c r="F78" i="2" s="1"/>
  <c r="W18" i="2"/>
  <c r="Y18" i="2" s="1"/>
  <c r="Z18" i="2" s="1"/>
  <c r="AA18" i="2" s="1"/>
  <c r="AB18" i="2" s="1"/>
  <c r="AC18" i="2" s="1"/>
  <c r="I18" i="2" s="1"/>
  <c r="J34" i="3" s="1"/>
  <c r="M85" i="2"/>
  <c r="O85" i="2" s="1"/>
  <c r="P85" i="2" s="1"/>
  <c r="Q85" i="2" s="1"/>
  <c r="R85" i="2" s="1"/>
  <c r="S85" i="2" s="1"/>
  <c r="F85" i="2" s="1"/>
  <c r="M75" i="2"/>
  <c r="O75" i="2" s="1"/>
  <c r="P75" i="2" s="1"/>
  <c r="Q75" i="2" s="1"/>
  <c r="R75" i="2" s="1"/>
  <c r="S75" i="2" s="1"/>
  <c r="F75" i="2" s="1"/>
  <c r="W114" i="2"/>
  <c r="Y114" i="2" s="1"/>
  <c r="Z114" i="2" s="1"/>
  <c r="AA114" i="2" s="1"/>
  <c r="AB114" i="2" s="1"/>
  <c r="AC114" i="2" s="1"/>
  <c r="I114" i="2" s="1"/>
  <c r="W109" i="2"/>
  <c r="Y109" i="2" s="1"/>
  <c r="Z109" i="2" s="1"/>
  <c r="AA109" i="2" s="1"/>
  <c r="AB109" i="2" s="1"/>
  <c r="AC109" i="2" s="1"/>
  <c r="I109" i="2" s="1"/>
  <c r="W26" i="2"/>
  <c r="Y26" i="2" s="1"/>
  <c r="Z26" i="2" s="1"/>
  <c r="AA26" i="2" s="1"/>
  <c r="AB26" i="2" s="1"/>
  <c r="AC26" i="2" s="1"/>
  <c r="I26" i="2" s="1"/>
  <c r="M15" i="2"/>
  <c r="O15" i="2" s="1"/>
  <c r="P15" i="2" s="1"/>
  <c r="Q15" i="2" s="1"/>
  <c r="R15" i="2" s="1"/>
  <c r="S15" i="2" s="1"/>
  <c r="F15" i="2" s="1"/>
  <c r="W87" i="2"/>
  <c r="Y87" i="2" s="1"/>
  <c r="Z87" i="2" s="1"/>
  <c r="AA87" i="2" s="1"/>
  <c r="AB87" i="2" s="1"/>
  <c r="AC87" i="2" s="1"/>
  <c r="I87" i="2" s="1"/>
  <c r="M83" i="2"/>
  <c r="O83" i="2" s="1"/>
  <c r="P83" i="2" s="1"/>
  <c r="Q83" i="2" s="1"/>
  <c r="R83" i="2" s="1"/>
  <c r="S83" i="2" s="1"/>
  <c r="F83" i="2" s="1"/>
  <c r="M11" i="2"/>
  <c r="O11" i="2" s="1"/>
  <c r="P11" i="2" s="1"/>
  <c r="Q11" i="2" s="1"/>
  <c r="R11" i="2" s="1"/>
  <c r="S11" i="2" s="1"/>
  <c r="F11" i="2" s="1"/>
  <c r="G14" i="3" s="1"/>
  <c r="M108" i="2"/>
  <c r="O108" i="2" s="1"/>
  <c r="P108" i="2" s="1"/>
  <c r="Q108" i="2" s="1"/>
  <c r="R108" i="2" s="1"/>
  <c r="S108" i="2" s="1"/>
  <c r="F108" i="2" s="1"/>
  <c r="G81" i="3" s="1"/>
  <c r="M68" i="2"/>
  <c r="O68" i="2" s="1"/>
  <c r="P68" i="2" s="1"/>
  <c r="Q68" i="2" s="1"/>
  <c r="R68" i="2" s="1"/>
  <c r="S68" i="2" s="1"/>
  <c r="F68" i="2" s="1"/>
  <c r="G65" i="3" s="1"/>
  <c r="W59" i="2"/>
  <c r="Y59" i="2" s="1"/>
  <c r="Z59" i="2" s="1"/>
  <c r="AA59" i="2" s="1"/>
  <c r="AB59" i="2" s="1"/>
  <c r="AC59" i="2" s="1"/>
  <c r="I59" i="2" s="1"/>
  <c r="W11" i="2"/>
  <c r="Y11" i="2" s="1"/>
  <c r="Z11" i="2" s="1"/>
  <c r="AA11" i="2" s="1"/>
  <c r="AB11" i="2" s="1"/>
  <c r="AC11" i="2" s="1"/>
  <c r="I11" i="2" s="1"/>
  <c r="M28" i="2"/>
  <c r="O28" i="2" s="1"/>
  <c r="P28" i="2" s="1"/>
  <c r="Q28" i="2" s="1"/>
  <c r="R28" i="2" s="1"/>
  <c r="S28" i="2" s="1"/>
  <c r="F28" i="2" s="1"/>
  <c r="G43" i="3" s="1"/>
  <c r="M2" i="2"/>
  <c r="O2" i="2" s="1"/>
  <c r="P2" i="2" s="1"/>
  <c r="Q2" i="2" s="1"/>
  <c r="R2" i="2" s="1"/>
  <c r="S2" i="2" s="1"/>
  <c r="F2" i="2" s="1"/>
  <c r="G33" i="3" s="1"/>
  <c r="M5" i="2"/>
  <c r="O5" i="2" s="1"/>
  <c r="P5" i="2" s="1"/>
  <c r="Q5" i="2" s="1"/>
  <c r="R5" i="2" s="1"/>
  <c r="S5" i="2" s="1"/>
  <c r="F5" i="2" s="1"/>
  <c r="M130" i="2"/>
  <c r="O130" i="2" s="1"/>
  <c r="P130" i="2" s="1"/>
  <c r="Q130" i="2" s="1"/>
  <c r="R130" i="2" s="1"/>
  <c r="S130" i="2" s="1"/>
  <c r="F130" i="2" s="1"/>
  <c r="M92" i="2"/>
  <c r="O92" i="2" s="1"/>
  <c r="P92" i="2" s="1"/>
  <c r="Q92" i="2" s="1"/>
  <c r="R92" i="2" s="1"/>
  <c r="S92" i="2" s="1"/>
  <c r="F92" i="2" s="1"/>
  <c r="G74" i="3" s="1"/>
  <c r="W46" i="2"/>
  <c r="Y46" i="2" s="1"/>
  <c r="Z46" i="2" s="1"/>
  <c r="AA46" i="2" s="1"/>
  <c r="AB46" i="2" s="1"/>
  <c r="AC46" i="2" s="1"/>
  <c r="I46" i="2" s="1"/>
  <c r="J46" i="3" s="1"/>
  <c r="W2" i="2"/>
  <c r="Y2" i="2" s="1"/>
  <c r="Z2" i="2" s="1"/>
  <c r="AA2" i="2" s="1"/>
  <c r="AB2" i="2" s="1"/>
  <c r="AC2" i="2" s="1"/>
  <c r="I2" i="2" s="1"/>
  <c r="W80" i="2"/>
  <c r="Y80" i="2" s="1"/>
  <c r="Z80" i="2" s="1"/>
  <c r="AA80" i="2" s="1"/>
  <c r="AB80" i="2" s="1"/>
  <c r="AC80" i="2" s="1"/>
  <c r="I80" i="2" s="1"/>
  <c r="J5" i="3" s="1"/>
  <c r="M132" i="2"/>
  <c r="O132" i="2" s="1"/>
  <c r="P132" i="2" s="1"/>
  <c r="Q132" i="2" s="1"/>
  <c r="R132" i="2" s="1"/>
  <c r="S132" i="2" s="1"/>
  <c r="F132" i="2" s="1"/>
  <c r="W13" i="2"/>
  <c r="Y13" i="2" s="1"/>
  <c r="Z13" i="2" s="1"/>
  <c r="AA13" i="2" s="1"/>
  <c r="AB13" i="2" s="1"/>
  <c r="AC13" i="2" s="1"/>
  <c r="I13" i="2" s="1"/>
  <c r="W92" i="2"/>
  <c r="Y92" i="2" s="1"/>
  <c r="Z92" i="2" s="1"/>
  <c r="AA92" i="2" s="1"/>
  <c r="AB92" i="2" s="1"/>
  <c r="AC92" i="2" s="1"/>
  <c r="I92" i="2" s="1"/>
  <c r="W125" i="2"/>
  <c r="Y125" i="2" s="1"/>
  <c r="Z125" i="2" s="1"/>
  <c r="AA125" i="2" s="1"/>
  <c r="AB125" i="2" s="1"/>
  <c r="AC125" i="2" s="1"/>
  <c r="I125" i="2" s="1"/>
  <c r="W106" i="2"/>
  <c r="Y106" i="2" s="1"/>
  <c r="Z106" i="2" s="1"/>
  <c r="AA106" i="2" s="1"/>
  <c r="AB106" i="2" s="1"/>
  <c r="AC106" i="2" s="1"/>
  <c r="I106" i="2" s="1"/>
  <c r="W61" i="2"/>
  <c r="Y61" i="2" s="1"/>
  <c r="Z61" i="2" s="1"/>
  <c r="AA61" i="2" s="1"/>
  <c r="AB61" i="2" s="1"/>
  <c r="AC61" i="2" s="1"/>
  <c r="I61" i="2" s="1"/>
  <c r="M26" i="2"/>
  <c r="O26" i="2" s="1"/>
  <c r="P26" i="2" s="1"/>
  <c r="Q26" i="2" s="1"/>
  <c r="R26" i="2" s="1"/>
  <c r="S26" i="2" s="1"/>
  <c r="F26" i="2" s="1"/>
  <c r="W35" i="2"/>
  <c r="Y35" i="2" s="1"/>
  <c r="Z35" i="2" s="1"/>
  <c r="AA35" i="2" s="1"/>
  <c r="AB35" i="2" s="1"/>
  <c r="AC35" i="2" s="1"/>
  <c r="I35" i="2" s="1"/>
  <c r="W27" i="2"/>
  <c r="Y27" i="2" s="1"/>
  <c r="Z27" i="2" s="1"/>
  <c r="AA27" i="2" s="1"/>
  <c r="AB27" i="2" s="1"/>
  <c r="AC27" i="2" s="1"/>
  <c r="I27" i="2" s="1"/>
  <c r="J98" i="3" s="1"/>
  <c r="M107" i="2"/>
  <c r="O107" i="2" s="1"/>
  <c r="P107" i="2" s="1"/>
  <c r="Q107" i="2" s="1"/>
  <c r="R107" i="2" s="1"/>
  <c r="S107" i="2" s="1"/>
  <c r="F107" i="2" s="1"/>
  <c r="M90" i="2"/>
  <c r="O90" i="2" s="1"/>
  <c r="P90" i="2" s="1"/>
  <c r="Q90" i="2" s="1"/>
  <c r="R90" i="2" s="1"/>
  <c r="S90" i="2" s="1"/>
  <c r="F90" i="2" s="1"/>
  <c r="G102" i="3" s="1"/>
  <c r="M122" i="2"/>
  <c r="O122" i="2" s="1"/>
  <c r="P122" i="2" s="1"/>
  <c r="Q122" i="2" s="1"/>
  <c r="R122" i="2" s="1"/>
  <c r="S122" i="2" s="1"/>
  <c r="F122" i="2" s="1"/>
  <c r="W119" i="2"/>
  <c r="Y119" i="2" s="1"/>
  <c r="Z119" i="2" s="1"/>
  <c r="AA119" i="2" s="1"/>
  <c r="AB119" i="2" s="1"/>
  <c r="AC119" i="2" s="1"/>
  <c r="I119" i="2" s="1"/>
  <c r="M118" i="2"/>
  <c r="O118" i="2" s="1"/>
  <c r="P118" i="2" s="1"/>
  <c r="Q118" i="2" s="1"/>
  <c r="R118" i="2" s="1"/>
  <c r="S118" i="2" s="1"/>
  <c r="F118" i="2" s="1"/>
  <c r="M44" i="2"/>
  <c r="O44" i="2" s="1"/>
  <c r="P44" i="2" s="1"/>
  <c r="Q44" i="2" s="1"/>
  <c r="R44" i="2" s="1"/>
  <c r="S44" i="2" s="1"/>
  <c r="F44" i="2" s="1"/>
  <c r="G15" i="3" s="1"/>
  <c r="W52" i="2"/>
  <c r="Y52" i="2" s="1"/>
  <c r="Z52" i="2" s="1"/>
  <c r="AA52" i="2" s="1"/>
  <c r="AB52" i="2" s="1"/>
  <c r="AC52" i="2" s="1"/>
  <c r="I52" i="2" s="1"/>
  <c r="M80" i="2"/>
  <c r="O80" i="2" s="1"/>
  <c r="P80" i="2" s="1"/>
  <c r="Q80" i="2" s="1"/>
  <c r="R80" i="2" s="1"/>
  <c r="S80" i="2" s="1"/>
  <c r="F80" i="2" s="1"/>
  <c r="W58" i="2"/>
  <c r="Y58" i="2" s="1"/>
  <c r="Z58" i="2" s="1"/>
  <c r="AA58" i="2" s="1"/>
  <c r="AB58" i="2" s="1"/>
  <c r="AC58" i="2" s="1"/>
  <c r="I58" i="2" s="1"/>
  <c r="M79" i="2"/>
  <c r="O79" i="2" s="1"/>
  <c r="P79" i="2" s="1"/>
  <c r="Q79" i="2" s="1"/>
  <c r="R79" i="2" s="1"/>
  <c r="S79" i="2" s="1"/>
  <c r="F79" i="2" s="1"/>
  <c r="M98" i="2"/>
  <c r="O98" i="2" s="1"/>
  <c r="P98" i="2" s="1"/>
  <c r="Q98" i="2" s="1"/>
  <c r="R98" i="2" s="1"/>
  <c r="S98" i="2" s="1"/>
  <c r="F98" i="2" s="1"/>
  <c r="M25" i="2"/>
  <c r="O25" i="2" s="1"/>
  <c r="P25" i="2" s="1"/>
  <c r="Q25" i="2" s="1"/>
  <c r="R25" i="2" s="1"/>
  <c r="S25" i="2" s="1"/>
  <c r="F25" i="2" s="1"/>
  <c r="W132" i="2"/>
  <c r="Y132" i="2" s="1"/>
  <c r="Z132" i="2" s="1"/>
  <c r="AA132" i="2" s="1"/>
  <c r="AB132" i="2" s="1"/>
  <c r="AC132" i="2" s="1"/>
  <c r="I132" i="2" s="1"/>
  <c r="M45" i="2"/>
  <c r="O45" i="2" s="1"/>
  <c r="P45" i="2" s="1"/>
  <c r="Q45" i="2" s="1"/>
  <c r="R45" i="2" s="1"/>
  <c r="S45" i="2" s="1"/>
  <c r="F45" i="2" s="1"/>
  <c r="W117" i="2"/>
  <c r="Y117" i="2" s="1"/>
  <c r="Z117" i="2" s="1"/>
  <c r="AA117" i="2" s="1"/>
  <c r="AB117" i="2" s="1"/>
  <c r="AC117" i="2" s="1"/>
  <c r="I117" i="2" s="1"/>
  <c r="M116" i="2"/>
  <c r="O116" i="2" s="1"/>
  <c r="P116" i="2" s="1"/>
  <c r="Q116" i="2" s="1"/>
  <c r="R116" i="2" s="1"/>
  <c r="S116" i="2" s="1"/>
  <c r="F116" i="2" s="1"/>
  <c r="M42" i="2"/>
  <c r="O42" i="2" s="1"/>
  <c r="P42" i="2" s="1"/>
  <c r="Q42" i="2" s="1"/>
  <c r="R42" i="2" s="1"/>
  <c r="S42" i="2" s="1"/>
  <c r="F42" i="2" s="1"/>
  <c r="G54" i="3" s="1"/>
  <c r="W130" i="2"/>
  <c r="Y130" i="2" s="1"/>
  <c r="Z130" i="2" s="1"/>
  <c r="AA130" i="2" s="1"/>
  <c r="AB130" i="2" s="1"/>
  <c r="AC130" i="2" s="1"/>
  <c r="I130" i="2" s="1"/>
  <c r="W86" i="2"/>
  <c r="Y86" i="2" s="1"/>
  <c r="Z86" i="2" s="1"/>
  <c r="AA86" i="2" s="1"/>
  <c r="AB86" i="2" s="1"/>
  <c r="AC86" i="2" s="1"/>
  <c r="I86" i="2" s="1"/>
  <c r="W57" i="2"/>
  <c r="Y57" i="2" s="1"/>
  <c r="Z57" i="2" s="1"/>
  <c r="AA57" i="2" s="1"/>
  <c r="AB57" i="2" s="1"/>
  <c r="AC57" i="2" s="1"/>
  <c r="I57" i="2" s="1"/>
  <c r="J21" i="3" s="1"/>
  <c r="M124" i="2"/>
  <c r="O124" i="2" s="1"/>
  <c r="P124" i="2" s="1"/>
  <c r="Q124" i="2" s="1"/>
  <c r="R124" i="2" s="1"/>
  <c r="S124" i="2" s="1"/>
  <c r="F124" i="2" s="1"/>
  <c r="M123" i="2"/>
  <c r="O123" i="2" s="1"/>
  <c r="P123" i="2" s="1"/>
  <c r="Q123" i="2" s="1"/>
  <c r="R123" i="2" s="1"/>
  <c r="S123" i="2" s="1"/>
  <c r="F123" i="2" s="1"/>
  <c r="W82" i="2"/>
  <c r="Y82" i="2" s="1"/>
  <c r="Z82" i="2" s="1"/>
  <c r="AA82" i="2" s="1"/>
  <c r="AB82" i="2" s="1"/>
  <c r="AC82" i="2" s="1"/>
  <c r="I82" i="2" s="1"/>
  <c r="J71" i="3" s="1"/>
  <c r="M16" i="2"/>
  <c r="O16" i="2" s="1"/>
  <c r="P16" i="2" s="1"/>
  <c r="Q16" i="2" s="1"/>
  <c r="R16" i="2" s="1"/>
  <c r="S16" i="2" s="1"/>
  <c r="F16" i="2" s="1"/>
  <c r="G96" i="3" s="1"/>
  <c r="M67" i="2"/>
  <c r="O67" i="2" s="1"/>
  <c r="P67" i="2" s="1"/>
  <c r="Q67" i="2" s="1"/>
  <c r="R67" i="2" s="1"/>
  <c r="S67" i="2" s="1"/>
  <c r="F67" i="2" s="1"/>
  <c r="G26" i="3" s="1"/>
  <c r="W37" i="2"/>
  <c r="Y37" i="2" s="1"/>
  <c r="Z37" i="2" s="1"/>
  <c r="AA37" i="2" s="1"/>
  <c r="AB37" i="2" s="1"/>
  <c r="AC37" i="2" s="1"/>
  <c r="I37" i="2" s="1"/>
  <c r="M31" i="2"/>
  <c r="O31" i="2" s="1"/>
  <c r="P31" i="2" s="1"/>
  <c r="Q31" i="2" s="1"/>
  <c r="R31" i="2" s="1"/>
  <c r="S31" i="2" s="1"/>
  <c r="F31" i="2" s="1"/>
  <c r="W38" i="2"/>
  <c r="Y38" i="2" s="1"/>
  <c r="Z38" i="2" s="1"/>
  <c r="AA38" i="2" s="1"/>
  <c r="AB38" i="2" s="1"/>
  <c r="AC38" i="2" s="1"/>
  <c r="I38" i="2" s="1"/>
  <c r="M32" i="2"/>
  <c r="O32" i="2" s="1"/>
  <c r="P32" i="2" s="1"/>
  <c r="Q32" i="2" s="1"/>
  <c r="R32" i="2" s="1"/>
  <c r="S32" i="2" s="1"/>
  <c r="F32" i="2" s="1"/>
  <c r="M117" i="2"/>
  <c r="O117" i="2" s="1"/>
  <c r="P117" i="2" s="1"/>
  <c r="Q117" i="2" s="1"/>
  <c r="R117" i="2" s="1"/>
  <c r="S117" i="2" s="1"/>
  <c r="F117" i="2" s="1"/>
  <c r="M50" i="2"/>
  <c r="O50" i="2" s="1"/>
  <c r="P50" i="2" s="1"/>
  <c r="Q50" i="2" s="1"/>
  <c r="R50" i="2" s="1"/>
  <c r="S50" i="2" s="1"/>
  <c r="F50" i="2" s="1"/>
  <c r="M55" i="2"/>
  <c r="O55" i="2" s="1"/>
  <c r="P55" i="2" s="1"/>
  <c r="Q55" i="2" s="1"/>
  <c r="R55" i="2" s="1"/>
  <c r="S55" i="2" s="1"/>
  <c r="F55" i="2" s="1"/>
  <c r="W29" i="2"/>
  <c r="Y29" i="2" s="1"/>
  <c r="Z29" i="2" s="1"/>
  <c r="AA29" i="2" s="1"/>
  <c r="AB29" i="2" s="1"/>
  <c r="AC29" i="2" s="1"/>
  <c r="I29" i="2" s="1"/>
  <c r="W84" i="2"/>
  <c r="Y84" i="2" s="1"/>
  <c r="Z84" i="2" s="1"/>
  <c r="AA84" i="2" s="1"/>
  <c r="AB84" i="2" s="1"/>
  <c r="AC84" i="2" s="1"/>
  <c r="I84" i="2" s="1"/>
  <c r="M102" i="2"/>
  <c r="O102" i="2" s="1"/>
  <c r="P102" i="2" s="1"/>
  <c r="Q102" i="2" s="1"/>
  <c r="R102" i="2" s="1"/>
  <c r="S102" i="2" s="1"/>
  <c r="F102" i="2" s="1"/>
  <c r="M101" i="2"/>
  <c r="O101" i="2" s="1"/>
  <c r="P101" i="2" s="1"/>
  <c r="Q101" i="2" s="1"/>
  <c r="R101" i="2" s="1"/>
  <c r="S101" i="2" s="1"/>
  <c r="F101" i="2" s="1"/>
  <c r="W74" i="2"/>
  <c r="Y74" i="2" s="1"/>
  <c r="Z74" i="2" s="1"/>
  <c r="AA74" i="2" s="1"/>
  <c r="AB74" i="2" s="1"/>
  <c r="AC74" i="2" s="1"/>
  <c r="I74" i="2" s="1"/>
  <c r="W122" i="2"/>
  <c r="Y122" i="2" s="1"/>
  <c r="Z122" i="2" s="1"/>
  <c r="AA122" i="2" s="1"/>
  <c r="AB122" i="2" s="1"/>
  <c r="AC122" i="2" s="1"/>
  <c r="I122" i="2" s="1"/>
  <c r="W66" i="2"/>
  <c r="Y66" i="2" s="1"/>
  <c r="Z66" i="2" s="1"/>
  <c r="AA66" i="2" s="1"/>
  <c r="AB66" i="2" s="1"/>
  <c r="AC66" i="2" s="1"/>
  <c r="I66" i="2" s="1"/>
  <c r="M13" i="2"/>
  <c r="O13" i="2" s="1"/>
  <c r="P13" i="2" s="1"/>
  <c r="Q13" i="2" s="1"/>
  <c r="R13" i="2" s="1"/>
  <c r="S13" i="2" s="1"/>
  <c r="F13" i="2" s="1"/>
  <c r="M53" i="2"/>
  <c r="O53" i="2" s="1"/>
  <c r="P53" i="2" s="1"/>
  <c r="Q53" i="2" s="1"/>
  <c r="R53" i="2" s="1"/>
  <c r="S53" i="2" s="1"/>
  <c r="F53" i="2" s="1"/>
  <c r="M19" i="2"/>
  <c r="O19" i="2" s="1"/>
  <c r="P19" i="2" s="1"/>
  <c r="Q19" i="2" s="1"/>
  <c r="R19" i="2" s="1"/>
  <c r="S19" i="2" s="1"/>
  <c r="F19" i="2" s="1"/>
  <c r="W8" i="2"/>
  <c r="Y8" i="2" s="1"/>
  <c r="Z8" i="2" s="1"/>
  <c r="AA8" i="2" s="1"/>
  <c r="AB8" i="2" s="1"/>
  <c r="AC8" i="2" s="1"/>
  <c r="I8" i="2" s="1"/>
  <c r="M23" i="2"/>
  <c r="O23" i="2" s="1"/>
  <c r="P23" i="2" s="1"/>
  <c r="Q23" i="2" s="1"/>
  <c r="R23" i="2" s="1"/>
  <c r="S23" i="2" s="1"/>
  <c r="F23" i="2" s="1"/>
  <c r="W113" i="2"/>
  <c r="Y113" i="2" s="1"/>
  <c r="Z113" i="2" s="1"/>
  <c r="AA113" i="2" s="1"/>
  <c r="AB113" i="2" s="1"/>
  <c r="AC113" i="2" s="1"/>
  <c r="I113" i="2" s="1"/>
  <c r="M114" i="2"/>
  <c r="O114" i="2" s="1"/>
  <c r="P114" i="2" s="1"/>
  <c r="Q114" i="2" s="1"/>
  <c r="R114" i="2" s="1"/>
  <c r="S114" i="2" s="1"/>
  <c r="F114" i="2" s="1"/>
  <c r="W78" i="2"/>
  <c r="Y78" i="2" s="1"/>
  <c r="Z78" i="2" s="1"/>
  <c r="AA78" i="2" s="1"/>
  <c r="AB78" i="2" s="1"/>
  <c r="AC78" i="2" s="1"/>
  <c r="I78" i="2" s="1"/>
  <c r="J70" i="3" s="1"/>
  <c r="M131" i="2"/>
  <c r="O131" i="2" s="1"/>
  <c r="P131" i="2" s="1"/>
  <c r="Q131" i="2" s="1"/>
  <c r="R131" i="2" s="1"/>
  <c r="S131" i="2" s="1"/>
  <c r="F131" i="2" s="1"/>
  <c r="M129" i="2"/>
  <c r="O129" i="2" s="1"/>
  <c r="P129" i="2" s="1"/>
  <c r="Q129" i="2" s="1"/>
  <c r="R129" i="2" s="1"/>
  <c r="S129" i="2" s="1"/>
  <c r="F129" i="2" s="1"/>
  <c r="W95" i="2"/>
  <c r="Y95" i="2" s="1"/>
  <c r="Z95" i="2" s="1"/>
  <c r="AA95" i="2" s="1"/>
  <c r="AB95" i="2" s="1"/>
  <c r="AC95" i="2" s="1"/>
  <c r="I95" i="2" s="1"/>
  <c r="M100" i="2"/>
  <c r="O100" i="2" s="1"/>
  <c r="P100" i="2" s="1"/>
  <c r="Q100" i="2" s="1"/>
  <c r="R100" i="2" s="1"/>
  <c r="S100" i="2" s="1"/>
  <c r="F100" i="2" s="1"/>
  <c r="W24" i="2"/>
  <c r="Y24" i="2" s="1"/>
  <c r="Z24" i="2" s="1"/>
  <c r="AA24" i="2" s="1"/>
  <c r="AB24" i="2" s="1"/>
  <c r="AC24" i="2" s="1"/>
  <c r="I24" i="2" s="1"/>
  <c r="M63" i="2"/>
  <c r="O63" i="2" s="1"/>
  <c r="P63" i="2" s="1"/>
  <c r="Q63" i="2" s="1"/>
  <c r="R63" i="2" s="1"/>
  <c r="S63" i="2" s="1"/>
  <c r="F63" i="2" s="1"/>
  <c r="W115" i="2"/>
  <c r="Y115" i="2" s="1"/>
  <c r="Z115" i="2" s="1"/>
  <c r="AA115" i="2" s="1"/>
  <c r="AB115" i="2" s="1"/>
  <c r="AC115" i="2" s="1"/>
  <c r="I115" i="2" s="1"/>
  <c r="W77" i="2"/>
  <c r="Y77" i="2" s="1"/>
  <c r="Z77" i="2" s="1"/>
  <c r="AA77" i="2" s="1"/>
  <c r="AB77" i="2" s="1"/>
  <c r="AC77" i="2" s="1"/>
  <c r="I77" i="2" s="1"/>
  <c r="W62" i="2"/>
  <c r="Y62" i="2" s="1"/>
  <c r="Z62" i="2" s="1"/>
  <c r="AA62" i="2" s="1"/>
  <c r="AB62" i="2" s="1"/>
  <c r="AC62" i="2" s="1"/>
  <c r="I62" i="2" s="1"/>
  <c r="M18" i="2"/>
  <c r="O18" i="2" s="1"/>
  <c r="P18" i="2" s="1"/>
  <c r="Q18" i="2" s="1"/>
  <c r="R18" i="2" s="1"/>
  <c r="S18" i="2" s="1"/>
  <c r="F18" i="2" s="1"/>
  <c r="G34" i="3" s="1"/>
  <c r="M22" i="2"/>
  <c r="O22" i="2" s="1"/>
  <c r="P22" i="2" s="1"/>
  <c r="Q22" i="2" s="1"/>
  <c r="R22" i="2" s="1"/>
  <c r="S22" i="2" s="1"/>
  <c r="F22" i="2" s="1"/>
  <c r="W108" i="2"/>
  <c r="Y108" i="2" s="1"/>
  <c r="Z108" i="2" s="1"/>
  <c r="AA108" i="2" s="1"/>
  <c r="AB108" i="2" s="1"/>
  <c r="AC108" i="2" s="1"/>
  <c r="I108" i="2" s="1"/>
  <c r="M106" i="2"/>
  <c r="O106" i="2" s="1"/>
  <c r="P106" i="2" s="1"/>
  <c r="Q106" i="2" s="1"/>
  <c r="R106" i="2" s="1"/>
  <c r="S106" i="2" s="1"/>
  <c r="F106" i="2" s="1"/>
  <c r="W32" i="2"/>
  <c r="Y32" i="2" s="1"/>
  <c r="Z32" i="2" s="1"/>
  <c r="AA32" i="2" s="1"/>
  <c r="AB32" i="2" s="1"/>
  <c r="AC32" i="2" s="1"/>
  <c r="I32" i="2" s="1"/>
  <c r="W72" i="2"/>
  <c r="Y72" i="2" s="1"/>
  <c r="Z72" i="2" s="1"/>
  <c r="AA72" i="2" s="1"/>
  <c r="AB72" i="2" s="1"/>
  <c r="AC72" i="2" s="1"/>
  <c r="I72" i="2" s="1"/>
  <c r="M12" i="2"/>
  <c r="O12" i="2" s="1"/>
  <c r="P12" i="2" s="1"/>
  <c r="Q12" i="2" s="1"/>
  <c r="R12" i="2" s="1"/>
  <c r="S12" i="2" s="1"/>
  <c r="F12" i="2" s="1"/>
  <c r="M77" i="2"/>
  <c r="O77" i="2" s="1"/>
  <c r="P77" i="2" s="1"/>
  <c r="Q77" i="2" s="1"/>
  <c r="R77" i="2" s="1"/>
  <c r="S77" i="2" s="1"/>
  <c r="F77" i="2" s="1"/>
  <c r="M48" i="2"/>
  <c r="O48" i="2" s="1"/>
  <c r="P48" i="2" s="1"/>
  <c r="Q48" i="2" s="1"/>
  <c r="R48" i="2" s="1"/>
  <c r="S48" i="2" s="1"/>
  <c r="F48" i="2" s="1"/>
  <c r="G55" i="3" s="1"/>
  <c r="W90" i="2"/>
  <c r="Y90" i="2" s="1"/>
  <c r="Z90" i="2" s="1"/>
  <c r="AA90" i="2" s="1"/>
  <c r="AB90" i="2" s="1"/>
  <c r="AC90" i="2" s="1"/>
  <c r="I90" i="2" s="1"/>
  <c r="J102" i="3" s="1"/>
  <c r="W33" i="2"/>
  <c r="Y33" i="2" s="1"/>
  <c r="Z33" i="2" s="1"/>
  <c r="AA33" i="2" s="1"/>
  <c r="AB33" i="2" s="1"/>
  <c r="AC33" i="2" s="1"/>
  <c r="I33" i="2" s="1"/>
  <c r="J48" i="3" s="1"/>
  <c r="M30" i="2"/>
  <c r="O30" i="2" s="1"/>
  <c r="P30" i="2" s="1"/>
  <c r="Q30" i="2" s="1"/>
  <c r="R30" i="2" s="1"/>
  <c r="S30" i="2" s="1"/>
  <c r="F30" i="2" s="1"/>
  <c r="M27" i="2"/>
  <c r="O27" i="2" s="1"/>
  <c r="P27" i="2" s="1"/>
  <c r="Q27" i="2" s="1"/>
  <c r="R27" i="2" s="1"/>
  <c r="S27" i="2" s="1"/>
  <c r="F27" i="2" s="1"/>
  <c r="M9" i="2"/>
  <c r="O9" i="2" s="1"/>
  <c r="P9" i="2" s="1"/>
  <c r="Q9" i="2" s="1"/>
  <c r="R9" i="2" s="1"/>
  <c r="S9" i="2" s="1"/>
  <c r="F9" i="2" s="1"/>
  <c r="G89" i="3" s="1"/>
  <c r="W16" i="2"/>
  <c r="Y16" i="2" s="1"/>
  <c r="Z16" i="2" s="1"/>
  <c r="AA16" i="2" s="1"/>
  <c r="AB16" i="2" s="1"/>
  <c r="AC16" i="2" s="1"/>
  <c r="I16" i="2" s="1"/>
  <c r="J96" i="3" s="1"/>
  <c r="M14" i="2"/>
  <c r="O14" i="2" s="1"/>
  <c r="P14" i="2" s="1"/>
  <c r="Q14" i="2" s="1"/>
  <c r="R14" i="2" s="1"/>
  <c r="S14" i="2" s="1"/>
  <c r="F14" i="2" s="1"/>
  <c r="M73" i="2"/>
  <c r="O73" i="2" s="1"/>
  <c r="P73" i="2" s="1"/>
  <c r="Q73" i="2" s="1"/>
  <c r="R73" i="2" s="1"/>
  <c r="S73" i="2" s="1"/>
  <c r="F73" i="2" s="1"/>
  <c r="W76" i="2"/>
  <c r="Y76" i="2" s="1"/>
  <c r="Z76" i="2" s="1"/>
  <c r="AA76" i="2" s="1"/>
  <c r="AB76" i="2" s="1"/>
  <c r="AC76" i="2" s="1"/>
  <c r="I76" i="2" s="1"/>
  <c r="M93" i="2"/>
  <c r="O93" i="2" s="1"/>
  <c r="P93" i="2" s="1"/>
  <c r="Q93" i="2" s="1"/>
  <c r="R93" i="2" s="1"/>
  <c r="S93" i="2" s="1"/>
  <c r="F93" i="2" s="1"/>
  <c r="G75" i="3" s="1"/>
  <c r="M119" i="2"/>
  <c r="O119" i="2" s="1"/>
  <c r="P119" i="2" s="1"/>
  <c r="Q119" i="2" s="1"/>
  <c r="R119" i="2" s="1"/>
  <c r="S119" i="2" s="1"/>
  <c r="F119" i="2" s="1"/>
  <c r="W25" i="2"/>
  <c r="Y25" i="2" s="1"/>
  <c r="Z25" i="2" s="1"/>
  <c r="AA25" i="2" s="1"/>
  <c r="AB25" i="2" s="1"/>
  <c r="AC25" i="2" s="1"/>
  <c r="I25" i="2" s="1"/>
  <c r="J41" i="3" s="1"/>
  <c r="W75" i="2"/>
  <c r="Y75" i="2" s="1"/>
  <c r="Z75" i="2" s="1"/>
  <c r="AA75" i="2" s="1"/>
  <c r="AB75" i="2" s="1"/>
  <c r="AC75" i="2" s="1"/>
  <c r="I75" i="2" s="1"/>
  <c r="W83" i="2"/>
  <c r="Y83" i="2" s="1"/>
  <c r="Z83" i="2" s="1"/>
  <c r="AA83" i="2" s="1"/>
  <c r="AB83" i="2" s="1"/>
  <c r="AC83" i="2" s="1"/>
  <c r="I83" i="2" s="1"/>
  <c r="J7" i="3" s="1"/>
  <c r="M105" i="2"/>
  <c r="O105" i="2" s="1"/>
  <c r="P105" i="2" s="1"/>
  <c r="Q105" i="2" s="1"/>
  <c r="R105" i="2" s="1"/>
  <c r="S105" i="2" s="1"/>
  <c r="F105" i="2" s="1"/>
  <c r="G111" i="3" s="1"/>
  <c r="M113" i="2"/>
  <c r="O113" i="2" s="1"/>
  <c r="P113" i="2" s="1"/>
  <c r="Q113" i="2" s="1"/>
  <c r="R113" i="2" s="1"/>
  <c r="S113" i="2" s="1"/>
  <c r="F113" i="2" s="1"/>
  <c r="W3" i="2"/>
  <c r="Y3" i="2" s="1"/>
  <c r="Z3" i="2" s="1"/>
  <c r="AA3" i="2" s="1"/>
  <c r="AB3" i="2" s="1"/>
  <c r="AC3" i="2" s="1"/>
  <c r="I3" i="2" s="1"/>
  <c r="J10" i="3" s="1"/>
  <c r="W39" i="2"/>
  <c r="Y39" i="2" s="1"/>
  <c r="Z39" i="2" s="1"/>
  <c r="AA39" i="2" s="1"/>
  <c r="AB39" i="2" s="1"/>
  <c r="AC39" i="2" s="1"/>
  <c r="I39" i="2" s="1"/>
  <c r="M87" i="2"/>
  <c r="O87" i="2" s="1"/>
  <c r="P87" i="2" s="1"/>
  <c r="Q87" i="2" s="1"/>
  <c r="R87" i="2" s="1"/>
  <c r="S87" i="2" s="1"/>
  <c r="F87" i="2" s="1"/>
  <c r="W64" i="2"/>
  <c r="Y64" i="2" s="1"/>
  <c r="Z64" i="2" s="1"/>
  <c r="AA64" i="2" s="1"/>
  <c r="AB64" i="2" s="1"/>
  <c r="AC64" i="2" s="1"/>
  <c r="I64" i="2" s="1"/>
  <c r="J63" i="3" s="1"/>
  <c r="W9" i="2"/>
  <c r="Y9" i="2" s="1"/>
  <c r="Z9" i="2" s="1"/>
  <c r="AA9" i="2" s="1"/>
  <c r="AB9" i="2" s="1"/>
  <c r="AC9" i="2" s="1"/>
  <c r="I9" i="2" s="1"/>
  <c r="J89" i="3" s="1"/>
  <c r="M20" i="2"/>
  <c r="O20" i="2" s="1"/>
  <c r="P20" i="2" s="1"/>
  <c r="Q20" i="2" s="1"/>
  <c r="R20" i="2" s="1"/>
  <c r="S20" i="2" s="1"/>
  <c r="F20" i="2" s="1"/>
  <c r="M51" i="2"/>
  <c r="O51" i="2" s="1"/>
  <c r="P51" i="2" s="1"/>
  <c r="Q51" i="2" s="1"/>
  <c r="R51" i="2" s="1"/>
  <c r="S51" i="2" s="1"/>
  <c r="F51" i="2" s="1"/>
  <c r="W15" i="2"/>
  <c r="Y15" i="2" s="1"/>
  <c r="Z15" i="2" s="1"/>
  <c r="AA15" i="2" s="1"/>
  <c r="AB15" i="2" s="1"/>
  <c r="AC15" i="2" s="1"/>
  <c r="I15" i="2" s="1"/>
  <c r="W20" i="2"/>
  <c r="Y20" i="2" s="1"/>
  <c r="Z20" i="2" s="1"/>
  <c r="AA20" i="2" s="1"/>
  <c r="AB20" i="2" s="1"/>
  <c r="AC20" i="2" s="1"/>
  <c r="I20" i="2" s="1"/>
  <c r="M64" i="2"/>
  <c r="O64" i="2" s="1"/>
  <c r="P64" i="2" s="1"/>
  <c r="Q64" i="2" s="1"/>
  <c r="R64" i="2" s="1"/>
  <c r="S64" i="2" s="1"/>
  <c r="F64" i="2" s="1"/>
  <c r="G63" i="3" s="1"/>
  <c r="W7" i="2"/>
  <c r="Y7" i="2" s="1"/>
  <c r="Z7" i="2" s="1"/>
  <c r="AA7" i="2" s="1"/>
  <c r="AB7" i="2" s="1"/>
  <c r="AC7" i="2" s="1"/>
  <c r="I7" i="2" s="1"/>
  <c r="W102" i="2"/>
  <c r="Y102" i="2" s="1"/>
  <c r="Z102" i="2" s="1"/>
  <c r="AA102" i="2" s="1"/>
  <c r="AB102" i="2" s="1"/>
  <c r="AC102" i="2" s="1"/>
  <c r="I102" i="2" s="1"/>
  <c r="W5" i="2"/>
  <c r="Y5" i="2" s="1"/>
  <c r="Z5" i="2" s="1"/>
  <c r="AA5" i="2" s="1"/>
  <c r="AB5" i="2" s="1"/>
  <c r="AC5" i="2" s="1"/>
  <c r="I5" i="2" s="1"/>
  <c r="W100" i="2"/>
  <c r="Y100" i="2" s="1"/>
  <c r="Z100" i="2" s="1"/>
  <c r="AA100" i="2" s="1"/>
  <c r="AB100" i="2" s="1"/>
  <c r="AC100" i="2" s="1"/>
  <c r="I100" i="2" s="1"/>
  <c r="W123" i="2"/>
  <c r="Y123" i="2" s="1"/>
  <c r="Z123" i="2" s="1"/>
  <c r="AA123" i="2" s="1"/>
  <c r="AB123" i="2" s="1"/>
  <c r="AC123" i="2" s="1"/>
  <c r="I123" i="2" s="1"/>
  <c r="W91" i="2"/>
  <c r="Y91" i="2" s="1"/>
  <c r="Z91" i="2" s="1"/>
  <c r="AA91" i="2" s="1"/>
  <c r="AB91" i="2" s="1"/>
  <c r="AC91" i="2" s="1"/>
  <c r="I91" i="2" s="1"/>
  <c r="W65" i="2"/>
  <c r="Y65" i="2" s="1"/>
  <c r="Z65" i="2" s="1"/>
  <c r="AA65" i="2" s="1"/>
  <c r="AB65" i="2" s="1"/>
  <c r="AC65" i="2" s="1"/>
  <c r="I65" i="2" s="1"/>
  <c r="W12" i="2"/>
  <c r="Y12" i="2" s="1"/>
  <c r="Z12" i="2" s="1"/>
  <c r="AA12" i="2" s="1"/>
  <c r="AB12" i="2" s="1"/>
  <c r="AC12" i="2" s="1"/>
  <c r="I12" i="2" s="1"/>
  <c r="G93" i="3" l="1"/>
  <c r="G25" i="3"/>
  <c r="G123" i="3"/>
  <c r="G130" i="3"/>
  <c r="G68" i="3"/>
  <c r="G108" i="3"/>
  <c r="J91" i="3"/>
  <c r="J124" i="3"/>
  <c r="G13" i="3"/>
  <c r="G133" i="3"/>
  <c r="J127" i="3"/>
  <c r="G58" i="3"/>
  <c r="J42" i="3"/>
  <c r="J35" i="3"/>
  <c r="J17" i="3"/>
  <c r="G99" i="3"/>
  <c r="J14" i="3"/>
  <c r="J109" i="3"/>
  <c r="J31" i="3"/>
  <c r="J66" i="3"/>
  <c r="G129" i="3"/>
  <c r="J93" i="3"/>
  <c r="J116" i="3"/>
  <c r="J111" i="3"/>
  <c r="G38" i="3"/>
  <c r="J121" i="3"/>
  <c r="G117" i="3"/>
  <c r="J67" i="3"/>
  <c r="J132" i="3"/>
  <c r="J62" i="3"/>
  <c r="G76" i="3"/>
  <c r="J36" i="3"/>
  <c r="G86" i="3"/>
  <c r="J75" i="3"/>
  <c r="G131" i="3"/>
  <c r="J134" i="3"/>
  <c r="J100" i="3"/>
  <c r="G56" i="3"/>
  <c r="G32" i="3"/>
  <c r="G101" i="3"/>
  <c r="G109" i="3"/>
  <c r="G72" i="3"/>
  <c r="J105" i="3"/>
  <c r="J33" i="3"/>
  <c r="G47" i="3"/>
  <c r="G70" i="3"/>
  <c r="G18" i="3"/>
  <c r="G45" i="3"/>
  <c r="J52" i="3"/>
  <c r="G5" i="3"/>
  <c r="J49" i="3"/>
  <c r="G62" i="3"/>
  <c r="J83" i="3"/>
  <c r="J12" i="3"/>
  <c r="J47" i="3"/>
  <c r="G113" i="3"/>
  <c r="G36" i="3"/>
  <c r="J57" i="3"/>
  <c r="J86" i="3"/>
  <c r="J104" i="3"/>
  <c r="G125" i="3"/>
  <c r="J125" i="3"/>
  <c r="J95" i="3"/>
  <c r="G31" i="3"/>
  <c r="G6" i="3"/>
  <c r="G35" i="3"/>
  <c r="J22" i="3"/>
  <c r="G12" i="3"/>
  <c r="J129" i="3"/>
  <c r="G23" i="3"/>
  <c r="J112" i="3"/>
  <c r="G115" i="3"/>
  <c r="J81" i="3"/>
  <c r="J99" i="3"/>
  <c r="J6" i="3"/>
  <c r="G91" i="3"/>
  <c r="J79" i="3"/>
  <c r="J37" i="3"/>
  <c r="G116" i="3"/>
  <c r="G59" i="3"/>
  <c r="G49" i="3"/>
  <c r="G28" i="3"/>
  <c r="G52" i="3"/>
  <c r="J15" i="3"/>
  <c r="G78" i="3"/>
  <c r="J78" i="3"/>
  <c r="J53" i="3"/>
  <c r="G103" i="3"/>
  <c r="G87" i="3"/>
  <c r="G80" i="3"/>
  <c r="G128" i="3"/>
  <c r="J92" i="3"/>
  <c r="J64" i="3"/>
  <c r="J25" i="3"/>
  <c r="J30" i="3"/>
  <c r="G42" i="3"/>
  <c r="G7" i="3"/>
  <c r="J50" i="3"/>
  <c r="G122" i="3"/>
  <c r="J115" i="3"/>
  <c r="G60" i="3"/>
  <c r="G16" i="3"/>
  <c r="J51" i="3"/>
  <c r="J20" i="3"/>
  <c r="G39" i="3"/>
  <c r="J39" i="3"/>
  <c r="G127" i="3"/>
  <c r="G110" i="3"/>
  <c r="J80" i="3"/>
  <c r="G95" i="3"/>
  <c r="G48" i="3"/>
  <c r="J56" i="3"/>
  <c r="G119" i="3"/>
  <c r="J82" i="3"/>
  <c r="J16" i="3"/>
  <c r="G88" i="3"/>
  <c r="G44" i="3"/>
  <c r="G66" i="3"/>
  <c r="J120" i="3"/>
  <c r="G90" i="3"/>
  <c r="J97" i="3"/>
  <c r="J128" i="3"/>
  <c r="J123" i="3"/>
  <c r="J122" i="3"/>
  <c r="J118" i="3"/>
  <c r="G64" i="3"/>
  <c r="J94" i="3"/>
  <c r="G79" i="3"/>
  <c r="G19" i="3"/>
  <c r="G51" i="3"/>
  <c r="G120" i="3"/>
  <c r="G77" i="3"/>
  <c r="J9" i="3"/>
  <c r="J11" i="3"/>
  <c r="G67" i="3"/>
  <c r="J131" i="3"/>
  <c r="J130" i="3"/>
  <c r="G121" i="3"/>
  <c r="G98" i="3"/>
  <c r="G85" i="3"/>
  <c r="G9" i="3"/>
  <c r="G100" i="3"/>
  <c r="G92" i="3"/>
  <c r="G27" i="3"/>
  <c r="J133" i="3"/>
  <c r="J85" i="3"/>
  <c r="J28" i="3"/>
  <c r="G29" i="3"/>
  <c r="J26" i="3"/>
  <c r="G132" i="3"/>
  <c r="J135" i="3"/>
  <c r="G134" i="3"/>
  <c r="G8" i="3"/>
  <c r="G73" i="3"/>
  <c r="J60" i="3"/>
  <c r="G46" i="3"/>
  <c r="G82" i="3"/>
  <c r="J90" i="3"/>
  <c r="J119" i="3"/>
  <c r="J88" i="3"/>
  <c r="G50" i="3"/>
  <c r="G112" i="3"/>
  <c r="J103" i="3"/>
  <c r="J68" i="3"/>
  <c r="J23" i="3"/>
  <c r="J117" i="3"/>
  <c r="J69" i="3"/>
  <c r="J74" i="3"/>
  <c r="J77" i="3"/>
  <c r="G24" i="3"/>
  <c r="J44" i="3"/>
  <c r="G104" i="3"/>
  <c r="J87" i="3"/>
  <c r="G94" i="3"/>
  <c r="J40" i="3"/>
  <c r="G20" i="3"/>
  <c r="G41" i="3"/>
  <c r="G30" i="3"/>
  <c r="G22" i="3"/>
  <c r="J126" i="3"/>
  <c r="J84" i="3"/>
  <c r="J29" i="3"/>
  <c r="J54" i="3"/>
  <c r="G114" i="3"/>
  <c r="J114" i="3"/>
</calcChain>
</file>

<file path=xl/sharedStrings.xml><?xml version="1.0" encoding="utf-8"?>
<sst xmlns="http://schemas.openxmlformats.org/spreadsheetml/2006/main" count="5666" uniqueCount="138">
  <si>
    <t>3-Phase fault at bus</t>
  </si>
  <si>
    <t>:</t>
  </si>
  <si>
    <t>i = total fault current,  
Idc = dc component, 
ienv = top envelope of current-wave,  
Iac(rms) = rms value of ac component,  
Idc(%) = percentage value of dc component</t>
  </si>
  <si>
    <t>Nominal kV</t>
  </si>
  <si>
    <t>=</t>
  </si>
  <si>
    <t>t (s)</t>
  </si>
  <si>
    <t>i (kA)</t>
  </si>
  <si>
    <t>Idc (kA)</t>
  </si>
  <si>
    <t>ienv (kA)</t>
  </si>
  <si>
    <t>Iac (kA, rms)</t>
  </si>
  <si>
    <t>Idc (%)</t>
  </si>
  <si>
    <t>(Cont.)</t>
  </si>
  <si>
    <t>No.</t>
    <phoneticPr fontId="7" type="noConversion"/>
  </si>
  <si>
    <t>BUS</t>
    <phoneticPr fontId="7" type="noConversion"/>
  </si>
  <si>
    <t>Voltage
[kV]</t>
    <phoneticPr fontId="7" type="noConversion"/>
  </si>
  <si>
    <t>0.5 Cycle Peak</t>
    <phoneticPr fontId="7" type="noConversion"/>
  </si>
  <si>
    <t>3 Cycle Peak</t>
    <phoneticPr fontId="7" type="noConversion"/>
  </si>
  <si>
    <t>Remarks</t>
    <phoneticPr fontId="7" type="noConversion"/>
  </si>
  <si>
    <t>Ip[kA]</t>
    <phoneticPr fontId="7" type="noConversion"/>
  </si>
  <si>
    <t>Iac(t)[kA]</t>
    <phoneticPr fontId="7" type="noConversion"/>
  </si>
  <si>
    <t>PF</t>
    <phoneticPr fontId="7" type="noConversion"/>
  </si>
  <si>
    <t>Voltage c Factor</t>
  </si>
  <si>
    <r>
      <t>1.05</t>
    </r>
    <r>
      <rPr>
        <sz val="8"/>
        <color indexed="18"/>
        <rFont val="Times New Roman"/>
        <family val="1"/>
      </rPr>
      <t xml:space="preserve"> (Maximum If)</t>
    </r>
  </si>
  <si>
    <t>t (cycle)</t>
  </si>
  <si>
    <r>
      <t>1.10</t>
    </r>
    <r>
      <rPr>
        <sz val="8"/>
        <color indexed="18"/>
        <rFont val="Times New Roman"/>
        <family val="1"/>
      </rPr>
      <t xml:space="preserve"> (Maximum If)</t>
    </r>
  </si>
  <si>
    <t>6.6kV No.1 MSB</t>
  </si>
  <si>
    <t>6.6kV NO.2 MSB</t>
  </si>
  <si>
    <t>440V FWD 1</t>
  </si>
  <si>
    <t>440V FWD 2</t>
  </si>
  <si>
    <t>A1</t>
  </si>
  <si>
    <t>A2</t>
  </si>
  <si>
    <t>A3</t>
  </si>
  <si>
    <t>A4</t>
  </si>
  <si>
    <t>BOWB</t>
  </si>
  <si>
    <t>CB1991</t>
  </si>
  <si>
    <t>CB1992</t>
  </si>
  <si>
    <t>CB1993</t>
  </si>
  <si>
    <t>CB1994</t>
  </si>
  <si>
    <t>CB1995</t>
  </si>
  <si>
    <t>CB1996</t>
  </si>
  <si>
    <t>CB2991</t>
  </si>
  <si>
    <t>CB2992</t>
  </si>
  <si>
    <t>CB2993</t>
  </si>
  <si>
    <t>CB2994</t>
  </si>
  <si>
    <t>CB2995</t>
  </si>
  <si>
    <t>CB2996</t>
  </si>
  <si>
    <t>CB2997</t>
  </si>
  <si>
    <t>CB2998</t>
  </si>
  <si>
    <t>CB2999</t>
  </si>
  <si>
    <t>CB3000</t>
  </si>
  <si>
    <t>CB3001</t>
  </si>
  <si>
    <t>CB11411</t>
  </si>
  <si>
    <t>CB11412</t>
  </si>
  <si>
    <t>CB11413</t>
  </si>
  <si>
    <t>CB11414</t>
  </si>
  <si>
    <t>CB11415</t>
  </si>
  <si>
    <t>CB11416</t>
  </si>
  <si>
    <t>CB11417</t>
  </si>
  <si>
    <t>CB11418</t>
  </si>
  <si>
    <t>CB11419</t>
  </si>
  <si>
    <t>DB101</t>
  </si>
  <si>
    <t>DB102</t>
  </si>
  <si>
    <t>DB103</t>
  </si>
  <si>
    <t>DB104</t>
  </si>
  <si>
    <t>DB105</t>
  </si>
  <si>
    <t>DB106</t>
  </si>
  <si>
    <t>DB107</t>
  </si>
  <si>
    <t>DB108</t>
  </si>
  <si>
    <t>DB109</t>
  </si>
  <si>
    <t>DB110</t>
  </si>
  <si>
    <t>DB111</t>
  </si>
  <si>
    <t>DB112</t>
  </si>
  <si>
    <t>DB113</t>
  </si>
  <si>
    <t>DB199(220V SWBD)</t>
  </si>
  <si>
    <t>DB301</t>
  </si>
  <si>
    <t>DB302</t>
  </si>
  <si>
    <t>DB303</t>
  </si>
  <si>
    <t>DB304</t>
  </si>
  <si>
    <t>DB305</t>
  </si>
  <si>
    <t>DB306</t>
  </si>
  <si>
    <t>DB1141</t>
  </si>
  <si>
    <t>DB1142</t>
  </si>
  <si>
    <t>EM'CY 220V SWBD(CB1141)</t>
  </si>
  <si>
    <t>EM'CY 440V SWBD(DB114)</t>
  </si>
  <si>
    <t>EM'CY TR PR BUS</t>
  </si>
  <si>
    <t>FWD 220V SWBD(DB299)</t>
  </si>
  <si>
    <t>FWD TR1_1 PB</t>
  </si>
  <si>
    <t>FWDTPB</t>
  </si>
  <si>
    <t>FWDTSB</t>
  </si>
  <si>
    <t>NO.1 440V FP</t>
  </si>
  <si>
    <t>NO.1 REEFER SWBD 2</t>
  </si>
  <si>
    <t>NO.1.REEFER SWBD 1</t>
  </si>
  <si>
    <t>NO.2 440V FP</t>
  </si>
  <si>
    <t>NO.2 REFFER SWBD 1</t>
  </si>
  <si>
    <t>NO.2 REFFER SWBD 2</t>
  </si>
  <si>
    <t>SCR FEED PANEL</t>
  </si>
  <si>
    <t>STERNB</t>
  </si>
  <si>
    <t>T3PB</t>
  </si>
  <si>
    <t>T3SB</t>
  </si>
  <si>
    <t>T4PB</t>
  </si>
  <si>
    <t>T4SB</t>
  </si>
  <si>
    <t>T5PB</t>
  </si>
  <si>
    <t>T5SB</t>
  </si>
  <si>
    <t>T6PB</t>
  </si>
  <si>
    <t>T6SB</t>
  </si>
  <si>
    <t>T7PB</t>
  </si>
  <si>
    <t>T7SB</t>
  </si>
  <si>
    <t>T8PB</t>
  </si>
  <si>
    <t>T8SB</t>
  </si>
  <si>
    <t>T9PB</t>
  </si>
  <si>
    <t>T9SB</t>
  </si>
  <si>
    <t>T10PB</t>
  </si>
  <si>
    <t>T10SB</t>
  </si>
  <si>
    <t>T11PB</t>
  </si>
  <si>
    <t>T11SB</t>
  </si>
  <si>
    <t>T12PB</t>
  </si>
  <si>
    <t>T12SB</t>
  </si>
  <si>
    <t>T13PB</t>
  </si>
  <si>
    <t>T13SB</t>
  </si>
  <si>
    <t>T14PB</t>
  </si>
  <si>
    <t>T14SB</t>
  </si>
  <si>
    <t>T15PB</t>
  </si>
  <si>
    <t>T15SB</t>
  </si>
  <si>
    <t>T16PB</t>
  </si>
  <si>
    <t>T16SB</t>
  </si>
  <si>
    <t>T17PB</t>
  </si>
  <si>
    <t>T17SB</t>
  </si>
  <si>
    <t>T18PB</t>
  </si>
  <si>
    <t>T18SB</t>
  </si>
  <si>
    <t>TMPB</t>
  </si>
  <si>
    <t>TMSB</t>
  </si>
  <si>
    <t>I/O PANEL</t>
  </si>
  <si>
    <t>LGSP-31</t>
  </si>
  <si>
    <t>LGSP-32</t>
  </si>
  <si>
    <t>MICRO BOILER CONTROL PNL.</t>
  </si>
  <si>
    <t>SG_OUT</t>
  </si>
  <si>
    <t>LGSP-27</t>
  </si>
  <si>
    <t>LGSP-28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</si>
</sst>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-* #,##0_-;\-* #,##0_-;_-* &quot;-&quot;_-;_-@_-"/>
    <numFmt numFmtId="177" formatCode="0.000"/>
    <numFmt numFmtId="178" formatCode="_-* #,##0.0_-;\-* #,##0.0_-;_-* &quot;-&quot;_-;_-@_-"/>
    <numFmt numFmtId="179" formatCode="_-* #,##0.00_-;\-* #,##0.00_-;_-* &quot;-&quot;_-;_-@_-"/>
    <numFmt numFmtId="180" formatCode="_-* #,##0.000_-;\-* #,##0.000_-;_-* &quot;-&quot;_-;_-@_-"/>
  </numFmts>
  <fonts count="19">
    <font>
      <sz val="10"/>
      <color indexed="8"/>
      <name val="ARIAL"/>
      <family val="2"/>
    </font>
    <font>
      <sz val="8"/>
      <color indexed="18"/>
      <name val="Times New Roman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7"/>
      <color indexed="18"/>
      <name val="Times New Roman"/>
      <family val="1"/>
    </font>
    <font>
      <sz val="7"/>
      <color indexed="8"/>
      <name val="Times New Roman"/>
      <family val="1"/>
    </font>
    <font>
      <sz val="10"/>
      <color indexed="8"/>
      <name val="ARIAL"/>
      <family val="2"/>
    </font>
    <font>
      <sz val="8"/>
      <name val="돋움"/>
      <family val="2"/>
      <charset val="129"/>
    </font>
    <font>
      <sz val="10"/>
      <name val="Arial"/>
      <family val="2"/>
    </font>
    <font>
      <sz val="9"/>
      <color indexed="8"/>
      <name val="Arial"/>
      <family val="2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name val="等线 Light"/>
      <family val="3"/>
      <charset val="134"/>
      <scheme val="major"/>
    </font>
    <font>
      <sz val="9"/>
      <color rgb="FFFF0000"/>
      <name val="ARIAL"/>
      <family val="2"/>
    </font>
    <font>
      <sz val="10"/>
      <color theme="1"/>
      <name val="Arial"/>
      <family val="2"/>
    </font>
    <font>
      <b/>
      <sz val="9"/>
      <color theme="1"/>
      <name val="Arial Narrow"/>
      <family val="2"/>
    </font>
    <font>
      <sz val="9"/>
      <color theme="1"/>
      <name val="Arial"/>
      <family val="2"/>
    </font>
    <font>
      <sz val="10"/>
      <color theme="1"/>
      <name val="Arial Narrow"/>
      <family val="2"/>
    </font>
    <font>
      <sz val="9"/>
      <color theme="1"/>
      <name val="HYUNDAI Light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AEEF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3"/>
      </bottom>
      <diagonal/>
    </border>
  </borders>
  <cellStyleXfs count="5">
    <xf numFmtId="0" fontId="0" fillId="0" borderId="0">
      <alignment vertical="top"/>
    </xf>
    <xf numFmtId="176" fontId="6" fillId="0" borderId="0" applyFont="0" applyFill="0" applyBorder="0" applyAlignment="0" applyProtection="0">
      <alignment vertical="top"/>
    </xf>
    <xf numFmtId="0" fontId="6" fillId="0" borderId="0">
      <alignment vertical="top"/>
    </xf>
    <xf numFmtId="0" fontId="11" fillId="0" borderId="0">
      <alignment vertical="center"/>
    </xf>
    <xf numFmtId="0" fontId="6" fillId="0" borderId="0">
      <alignment vertical="top"/>
    </xf>
  </cellStyleXfs>
  <cellXfs count="50">
    <xf numFmtId="0" fontId="0" fillId="0" borderId="0" xfId="0">
      <alignment vertical="top"/>
    </xf>
    <xf numFmtId="0" fontId="1" fillId="0" borderId="0" xfId="0" applyFont="1" applyAlignment="1">
      <alignment horizontal="left" vertical="top" wrapText="1" readingOrder="1"/>
    </xf>
    <xf numFmtId="177" fontId="5" fillId="0" borderId="0" xfId="0" applyNumberFormat="1" applyFont="1" applyAlignment="1">
      <alignment horizontal="right" vertical="top"/>
    </xf>
    <xf numFmtId="0" fontId="12" fillId="0" borderId="0" xfId="4" applyFont="1" applyFill="1" applyAlignment="1">
      <alignment horizontal="center" vertical="top"/>
    </xf>
    <xf numFmtId="177" fontId="12" fillId="2" borderId="1" xfId="4" applyNumberFormat="1" applyFont="1" applyFill="1" applyBorder="1" applyAlignment="1">
      <alignment horizontal="center" vertical="top"/>
    </xf>
    <xf numFmtId="177" fontId="12" fillId="3" borderId="1" xfId="3" applyNumberFormat="1" applyFont="1" applyFill="1" applyBorder="1" applyAlignment="1">
      <alignment horizontal="center" vertical="center"/>
    </xf>
    <xf numFmtId="0" fontId="8" fillId="0" borderId="0" xfId="2" applyFont="1">
      <alignment vertical="top"/>
    </xf>
    <xf numFmtId="0" fontId="12" fillId="0" borderId="0" xfId="3" applyFont="1" applyAlignment="1">
      <alignment vertical="top"/>
    </xf>
    <xf numFmtId="0" fontId="6" fillId="0" borderId="0" xfId="2">
      <alignment vertical="top"/>
    </xf>
    <xf numFmtId="0" fontId="12" fillId="0" borderId="0" xfId="3" applyFont="1" applyFill="1" applyAlignment="1">
      <alignment horizontal="center" vertical="top"/>
    </xf>
    <xf numFmtId="0" fontId="6" fillId="0" borderId="0" xfId="2" applyFill="1">
      <alignment vertical="top"/>
    </xf>
    <xf numFmtId="177" fontId="12" fillId="0" borderId="0" xfId="4" applyNumberFormat="1" applyFont="1" applyFill="1" applyAlignment="1">
      <alignment horizontal="center" vertical="top"/>
    </xf>
    <xf numFmtId="0" fontId="12" fillId="0" borderId="0" xfId="3" applyFont="1" applyFill="1" applyAlignment="1">
      <alignment vertical="top"/>
    </xf>
    <xf numFmtId="0" fontId="9" fillId="0" borderId="0" xfId="2" applyFont="1">
      <alignment vertical="top"/>
    </xf>
    <xf numFmtId="0" fontId="9" fillId="0" borderId="0" xfId="2" applyFont="1" applyFill="1">
      <alignment vertical="top"/>
    </xf>
    <xf numFmtId="0" fontId="13" fillId="0" borderId="0" xfId="2" applyFont="1">
      <alignment vertical="top"/>
    </xf>
    <xf numFmtId="0" fontId="6" fillId="0" borderId="0" xfId="2" applyAlignment="1">
      <alignment horizontal="center" vertical="top"/>
    </xf>
    <xf numFmtId="178" fontId="6" fillId="0" borderId="0" xfId="1" applyNumberFormat="1" applyFont="1">
      <alignment vertical="top"/>
    </xf>
    <xf numFmtId="0" fontId="8" fillId="4" borderId="0" xfId="2" applyFont="1" applyFill="1">
      <alignment vertical="top"/>
    </xf>
    <xf numFmtId="0" fontId="6" fillId="4" borderId="0" xfId="2" applyFill="1">
      <alignment vertical="top"/>
    </xf>
    <xf numFmtId="2" fontId="5" fillId="0" borderId="0" xfId="0" applyNumberFormat="1" applyFont="1" applyAlignment="1">
      <alignment horizontal="right" vertical="top"/>
    </xf>
    <xf numFmtId="0" fontId="8" fillId="5" borderId="0" xfId="2" applyFont="1" applyFill="1">
      <alignment vertical="top"/>
    </xf>
    <xf numFmtId="0" fontId="14" fillId="0" borderId="0" xfId="2" applyFont="1">
      <alignment vertical="top"/>
    </xf>
    <xf numFmtId="0" fontId="15" fillId="6" borderId="1" xfId="2" applyFont="1" applyFill="1" applyBorder="1" applyAlignment="1">
      <alignment horizontal="center" vertical="center" wrapText="1"/>
    </xf>
    <xf numFmtId="0" fontId="15" fillId="6" borderId="1" xfId="2" applyFont="1" applyFill="1" applyBorder="1" applyAlignment="1">
      <alignment horizontal="center" vertical="center"/>
    </xf>
    <xf numFmtId="176" fontId="16" fillId="0" borderId="1" xfId="1" applyFont="1" applyBorder="1" applyAlignment="1">
      <alignment horizontal="center" vertical="center"/>
    </xf>
    <xf numFmtId="178" fontId="16" fillId="0" borderId="1" xfId="1" applyNumberFormat="1" applyFont="1" applyBorder="1" applyAlignment="1">
      <alignment horizontal="right" vertical="center"/>
    </xf>
    <xf numFmtId="179" fontId="16" fillId="0" borderId="1" xfId="1" applyNumberFormat="1" applyFont="1" applyBorder="1" applyAlignment="1">
      <alignment horizontal="center" vertical="center"/>
    </xf>
    <xf numFmtId="180" fontId="16" fillId="0" borderId="1" xfId="1" applyNumberFormat="1" applyFont="1" applyBorder="1" applyAlignment="1">
      <alignment horizontal="center" vertical="center"/>
    </xf>
    <xf numFmtId="0" fontId="17" fillId="0" borderId="1" xfId="2" applyFont="1" applyBorder="1" applyAlignment="1">
      <alignment horizontal="center" vertical="center"/>
    </xf>
    <xf numFmtId="0" fontId="14" fillId="0" borderId="1" xfId="2" applyFont="1" applyBorder="1">
      <alignment vertical="top"/>
    </xf>
    <xf numFmtId="176" fontId="16" fillId="0" borderId="1" xfId="1" applyFont="1" applyBorder="1" applyAlignment="1">
      <alignment horizontal="left" vertical="center"/>
    </xf>
    <xf numFmtId="0" fontId="18" fillId="0" borderId="1" xfId="0" applyFont="1" applyFill="1" applyBorder="1" applyAlignment="1">
      <alignment horizontal="center" vertical="center"/>
    </xf>
    <xf numFmtId="176" fontId="18" fillId="0" borderId="1" xfId="1" applyFont="1" applyFill="1" applyBorder="1" applyAlignment="1">
      <alignment horizontal="center" vertical="center"/>
    </xf>
    <xf numFmtId="179" fontId="16" fillId="0" borderId="1" xfId="1" applyNumberFormat="1" applyFont="1" applyBorder="1" applyAlignment="1">
      <alignment horizontal="right" vertical="center"/>
    </xf>
    <xf numFmtId="0" fontId="16" fillId="0" borderId="0" xfId="2" applyFont="1">
      <alignment vertical="top"/>
    </xf>
    <xf numFmtId="0" fontId="16" fillId="0" borderId="0" xfId="2" applyFont="1" applyAlignment="1">
      <alignment horizontal="center" vertical="top"/>
    </xf>
    <xf numFmtId="0" fontId="16" fillId="0" borderId="0" xfId="2" applyFont="1" applyFill="1" applyAlignment="1">
      <alignment horizontal="center" vertical="top"/>
    </xf>
    <xf numFmtId="0" fontId="14" fillId="0" borderId="0" xfId="2" applyFont="1" applyAlignment="1">
      <alignment horizontal="center" vertical="top"/>
    </xf>
    <xf numFmtId="0" fontId="1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/>
    </xf>
    <xf numFmtId="177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 wrapText="1" readingOrder="1"/>
    </xf>
    <xf numFmtId="0" fontId="4" fillId="0" borderId="2" xfId="0" applyFont="1" applyBorder="1" applyAlignment="1">
      <alignment horizontal="center" vertical="center" wrapText="1" readingOrder="1"/>
    </xf>
    <xf numFmtId="2" fontId="5" fillId="0" borderId="0" xfId="0" applyNumberFormat="1" applyFont="1" applyAlignment="1">
      <alignment horizontal="right" vertical="top" wrapText="1"/>
    </xf>
    <xf numFmtId="177" fontId="5" fillId="0" borderId="0" xfId="0" applyNumberFormat="1" applyFont="1" applyAlignment="1">
      <alignment horizontal="right" vertical="top"/>
    </xf>
    <xf numFmtId="2" fontId="5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left" vertical="top" wrapText="1"/>
    </xf>
    <xf numFmtId="0" fontId="15" fillId="6" borderId="1" xfId="2" applyFont="1" applyFill="1" applyBorder="1" applyAlignment="1">
      <alignment horizontal="center" vertical="center"/>
    </xf>
    <xf numFmtId="178" fontId="15" fillId="6" borderId="1" xfId="1" applyNumberFormat="1" applyFont="1" applyFill="1" applyBorder="1" applyAlignment="1">
      <alignment horizontal="center" vertical="center" wrapText="1"/>
    </xf>
  </cellXfs>
  <cellStyles count="5">
    <cellStyle name="常规" xfId="0" builtinId="0"/>
    <cellStyle name="쉼표 [0] 2" xfId="1" xr:uid="{00000000-0005-0000-0000-000001000000}"/>
    <cellStyle name="표준 2" xfId="2" xr:uid="{00000000-0005-0000-0000-000002000000}"/>
    <cellStyle name="표준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autoPageBreaks="0"/>
  </sheetPr>
  <dimension ref="B1:AK11221"/>
  <sheetViews>
    <sheetView showGridLines="0" workbookViewId="0">
      <selection activeCell="AB26" sqref="AB26:AC26"/>
    </sheetView>
  </sheetViews>
  <sheetFormatPr defaultColWidth="6.85546875" defaultRowHeight="12.75" customHeight="1"/>
  <cols>
    <col min="1" max="1" width="2.7109375" customWidth="1"/>
    <col min="2" max="2" width="5.5703125" customWidth="1"/>
    <col min="3" max="3" width="1.140625" customWidth="1"/>
    <col min="4" max="4" width="2.5703125" customWidth="1"/>
    <col min="5" max="5" width="2.85546875" customWidth="1"/>
    <col min="6" max="6" width="1" customWidth="1"/>
    <col min="7" max="7" width="1.7109375" customWidth="1"/>
    <col min="8" max="8" width="4" customWidth="1"/>
    <col min="9" max="11" width="1.140625" customWidth="1"/>
    <col min="12" max="12" width="3.28515625" customWidth="1"/>
    <col min="13" max="13" width="1.140625" customWidth="1"/>
    <col min="14" max="14" width="2.140625" customWidth="1"/>
    <col min="15" max="15" width="3" customWidth="1"/>
    <col min="16" max="16" width="1.42578125" customWidth="1"/>
    <col min="17" max="17" width="4.85546875" customWidth="1"/>
    <col min="18" max="18" width="1.85546875" customWidth="1"/>
    <col min="19" max="19" width="1.5703125" customWidth="1"/>
    <col min="20" max="20" width="2.28515625" customWidth="1"/>
    <col min="21" max="21" width="3.28515625" customWidth="1"/>
    <col min="22" max="22" width="1.140625" customWidth="1"/>
    <col min="23" max="23" width="6.140625" customWidth="1"/>
    <col min="24" max="24" width="2.7109375" customWidth="1"/>
    <col min="25" max="25" width="3.28515625" customWidth="1"/>
    <col min="26" max="26" width="2.140625" customWidth="1"/>
    <col min="27" max="27" width="4.28515625" customWidth="1"/>
    <col min="28" max="28" width="6.7109375" customWidth="1"/>
    <col min="29" max="29" width="6.140625" customWidth="1"/>
    <col min="30" max="30" width="1.140625" customWidth="1"/>
    <col min="31" max="31" width="6.5703125" customWidth="1"/>
    <col min="32" max="32" width="8.28515625" customWidth="1"/>
    <col min="33" max="33" width="4.140625" customWidth="1"/>
    <col min="34" max="34" width="2.5703125" customWidth="1"/>
    <col min="35" max="35" width="1.5703125" customWidth="1"/>
  </cols>
  <sheetData>
    <row r="1" spans="2:37" ht="12.75" customHeight="1">
      <c r="B1" s="39" t="s">
        <v>0</v>
      </c>
      <c r="C1" s="39"/>
      <c r="D1" s="39"/>
      <c r="E1" s="39"/>
      <c r="F1" s="39"/>
      <c r="G1" s="1" t="s">
        <v>1</v>
      </c>
      <c r="H1" s="40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2:37" ht="12.75" customHeight="1">
      <c r="AB2" s="39" t="s">
        <v>2</v>
      </c>
      <c r="AC2" s="39"/>
      <c r="AD2" s="39"/>
      <c r="AE2" s="39"/>
      <c r="AF2" s="39"/>
      <c r="AG2" s="39"/>
    </row>
    <row r="3" spans="2:37" ht="12" customHeight="1">
      <c r="B3" s="39" t="s">
        <v>3</v>
      </c>
      <c r="C3" s="39"/>
      <c r="D3" s="39"/>
      <c r="E3" s="39"/>
      <c r="G3" s="1" t="s">
        <v>4</v>
      </c>
      <c r="H3" s="41">
        <v>6.5999999046325684</v>
      </c>
      <c r="I3" s="41"/>
      <c r="J3" s="41"/>
      <c r="K3" s="41"/>
      <c r="L3" s="41"/>
      <c r="M3" s="41"/>
      <c r="N3" s="41"/>
      <c r="O3" s="39" t="s">
        <v>21</v>
      </c>
      <c r="P3" s="39"/>
      <c r="Q3" s="39"/>
      <c r="R3" s="39"/>
      <c r="S3" s="1" t="s">
        <v>4</v>
      </c>
      <c r="T3" s="42" t="s">
        <v>24</v>
      </c>
      <c r="U3" s="42"/>
      <c r="V3" s="42"/>
      <c r="W3" s="42"/>
      <c r="X3" s="42"/>
      <c r="Y3" s="42"/>
      <c r="Z3" s="42"/>
      <c r="AA3" s="42"/>
      <c r="AB3" s="39"/>
      <c r="AC3" s="39"/>
      <c r="AD3" s="39"/>
      <c r="AE3" s="39"/>
      <c r="AF3" s="39"/>
      <c r="AG3" s="39"/>
    </row>
    <row r="4" spans="2:37" ht="10.5" customHeight="1">
      <c r="AB4" s="39"/>
      <c r="AC4" s="39"/>
      <c r="AD4" s="39"/>
      <c r="AE4" s="39"/>
      <c r="AF4" s="39"/>
      <c r="AG4" s="39"/>
    </row>
    <row r="5" spans="2:37" ht="12" customHeight="1">
      <c r="AB5" s="39"/>
      <c r="AC5" s="39"/>
      <c r="AD5" s="39"/>
      <c r="AE5" s="39"/>
      <c r="AF5" s="39"/>
      <c r="AG5" s="39"/>
    </row>
    <row r="6" spans="2:37" ht="12" customHeight="1">
      <c r="AB6" s="39"/>
      <c r="AC6" s="39"/>
      <c r="AD6" s="39"/>
      <c r="AE6" s="39"/>
      <c r="AF6" s="39"/>
      <c r="AG6" s="39"/>
    </row>
    <row r="7" spans="2:37" ht="6" customHeight="1"/>
    <row r="8" spans="2:37" ht="3" customHeight="1">
      <c r="B8" s="43" t="s">
        <v>5</v>
      </c>
      <c r="D8" s="43" t="s">
        <v>23</v>
      </c>
      <c r="E8" s="43"/>
      <c r="G8" s="43" t="s">
        <v>6</v>
      </c>
      <c r="H8" s="43"/>
      <c r="J8" s="43" t="s">
        <v>7</v>
      </c>
      <c r="K8" s="43"/>
      <c r="L8" s="43"/>
      <c r="M8" s="43"/>
      <c r="N8" s="43" t="s">
        <v>8</v>
      </c>
      <c r="O8" s="43"/>
      <c r="Q8" s="43" t="s">
        <v>9</v>
      </c>
      <c r="R8" s="43"/>
      <c r="S8" s="43"/>
      <c r="T8" s="43" t="s">
        <v>10</v>
      </c>
      <c r="U8" s="43"/>
      <c r="X8" s="43" t="s">
        <v>5</v>
      </c>
      <c r="Y8" s="43"/>
      <c r="Z8" s="43" t="s">
        <v>23</v>
      </c>
      <c r="AA8" s="43"/>
      <c r="AB8" s="43" t="s">
        <v>6</v>
      </c>
      <c r="AC8" s="43" t="s">
        <v>7</v>
      </c>
      <c r="AE8" s="43" t="s">
        <v>8</v>
      </c>
      <c r="AF8" s="43" t="s">
        <v>9</v>
      </c>
      <c r="AG8" s="43" t="s">
        <v>10</v>
      </c>
      <c r="AH8" s="43"/>
    </row>
    <row r="9" spans="2:37" ht="14.25" customHeight="1">
      <c r="B9" s="43"/>
      <c r="D9" s="43"/>
      <c r="E9" s="43"/>
      <c r="G9" s="43"/>
      <c r="H9" s="43"/>
      <c r="J9" s="43"/>
      <c r="K9" s="43"/>
      <c r="L9" s="43"/>
      <c r="M9" s="43"/>
      <c r="N9" s="43"/>
      <c r="O9" s="43"/>
      <c r="Q9" s="43"/>
      <c r="R9" s="43"/>
      <c r="S9" s="43"/>
      <c r="T9" s="43"/>
      <c r="U9" s="43"/>
      <c r="X9" s="43"/>
      <c r="Y9" s="43"/>
      <c r="Z9" s="43"/>
      <c r="AA9" s="43"/>
      <c r="AB9" s="43"/>
      <c r="AC9" s="43"/>
      <c r="AE9" s="43"/>
      <c r="AF9" s="43"/>
      <c r="AG9" s="43"/>
      <c r="AH9" s="43"/>
    </row>
    <row r="10" spans="2:37">
      <c r="B10" s="2">
        <v>0</v>
      </c>
      <c r="D10" s="44">
        <v>0</v>
      </c>
      <c r="E10" s="44"/>
      <c r="F10" s="45">
        <v>-6.6723720237860107E-7</v>
      </c>
      <c r="G10" s="45"/>
      <c r="H10" s="45"/>
      <c r="I10" s="45"/>
      <c r="J10" s="45"/>
      <c r="K10" s="45">
        <v>33.510353088378906</v>
      </c>
      <c r="L10" s="45"/>
      <c r="M10" s="45"/>
      <c r="N10" s="45">
        <v>67.020706176757813</v>
      </c>
      <c r="O10" s="45"/>
      <c r="P10" s="45"/>
      <c r="Q10" s="45"/>
      <c r="R10" s="45">
        <v>23.695398330688477</v>
      </c>
      <c r="S10" s="45"/>
      <c r="T10" s="45"/>
      <c r="U10" s="45"/>
      <c r="V10" s="46">
        <v>100</v>
      </c>
      <c r="W10" s="46"/>
      <c r="X10" s="45">
        <v>3.5999998450279236E-2</v>
      </c>
      <c r="Y10" s="45"/>
      <c r="Z10" s="44">
        <v>2.1599999070167542</v>
      </c>
      <c r="AA10" s="44"/>
      <c r="AB10" s="45">
        <v>-0.56429779529571533</v>
      </c>
      <c r="AC10" s="45"/>
      <c r="AD10" s="45">
        <v>12.887553215026855</v>
      </c>
      <c r="AE10" s="45"/>
      <c r="AF10" s="45">
        <v>38.311244964599609</v>
      </c>
      <c r="AG10" s="45"/>
      <c r="AH10" s="45">
        <v>17.977266311645508</v>
      </c>
      <c r="AI10" s="45"/>
      <c r="AJ10" s="45"/>
      <c r="AK10" s="20">
        <v>50.691112518310547</v>
      </c>
    </row>
    <row r="11" spans="2:37">
      <c r="B11" s="2">
        <v>1.0000000474974513E-3</v>
      </c>
      <c r="D11" s="44">
        <v>6.0000002849847078E-2</v>
      </c>
      <c r="E11" s="44"/>
      <c r="F11" s="45">
        <v>1.2076717615127563</v>
      </c>
      <c r="G11" s="45"/>
      <c r="H11" s="45"/>
      <c r="I11" s="45"/>
      <c r="J11" s="45"/>
      <c r="K11" s="45">
        <v>32.094902038574219</v>
      </c>
      <c r="L11" s="45"/>
      <c r="M11" s="45"/>
      <c r="N11" s="45">
        <v>65.318405151367188</v>
      </c>
      <c r="O11" s="45"/>
      <c r="P11" s="45"/>
      <c r="Q11" s="45"/>
      <c r="R11" s="45">
        <v>23.492565155029297</v>
      </c>
      <c r="S11" s="45"/>
      <c r="T11" s="45"/>
      <c r="U11" s="45"/>
      <c r="V11" s="46">
        <v>96.603004455566406</v>
      </c>
      <c r="W11" s="46"/>
      <c r="X11" s="45">
        <v>3.7000000476837158E-2</v>
      </c>
      <c r="Y11" s="45"/>
      <c r="Z11" s="44">
        <v>2.2200000286102295</v>
      </c>
      <c r="AA11" s="44"/>
      <c r="AB11" s="45">
        <v>8.1052207946777344</v>
      </c>
      <c r="AC11" s="45"/>
      <c r="AD11" s="45">
        <v>12.63560676574707</v>
      </c>
      <c r="AE11" s="45"/>
      <c r="AF11" s="45">
        <v>37.887813568115234</v>
      </c>
      <c r="AG11" s="45"/>
      <c r="AH11" s="45">
        <v>17.856008529663086</v>
      </c>
      <c r="AI11" s="45"/>
      <c r="AJ11" s="45"/>
      <c r="AK11" s="20">
        <v>50.037631988525391</v>
      </c>
    </row>
    <row r="12" spans="2:37">
      <c r="B12" s="2">
        <v>2.0000000949949026E-3</v>
      </c>
      <c r="D12" s="44">
        <v>0.12000000569969416</v>
      </c>
      <c r="E12" s="44"/>
      <c r="F12" s="45">
        <v>6.7988395690917969</v>
      </c>
      <c r="G12" s="45"/>
      <c r="H12" s="45"/>
      <c r="I12" s="45"/>
      <c r="J12" s="45"/>
      <c r="K12" s="45">
        <v>30.800014495849609</v>
      </c>
      <c r="L12" s="45"/>
      <c r="M12" s="45"/>
      <c r="N12" s="45">
        <v>63.740982055664063</v>
      </c>
      <c r="O12" s="45"/>
      <c r="P12" s="45"/>
      <c r="Q12" s="45"/>
      <c r="R12" s="45">
        <v>23.292781829833984</v>
      </c>
      <c r="S12" s="45"/>
      <c r="T12" s="45"/>
      <c r="U12" s="45"/>
      <c r="V12" s="46">
        <v>93.500633239746094</v>
      </c>
      <c r="W12" s="46"/>
      <c r="X12" s="45">
        <v>3.7999998778104782E-2</v>
      </c>
      <c r="Y12" s="45"/>
      <c r="Z12" s="44">
        <v>2.2799999266862869</v>
      </c>
      <c r="AA12" s="44"/>
      <c r="AB12" s="45">
        <v>17.294046401977539</v>
      </c>
      <c r="AC12" s="45"/>
      <c r="AD12" s="45">
        <v>12.389988899230957</v>
      </c>
      <c r="AE12" s="45"/>
      <c r="AF12" s="45">
        <v>37.472980499267578</v>
      </c>
      <c r="AG12" s="45"/>
      <c r="AH12" s="45">
        <v>17.736354827880859</v>
      </c>
      <c r="AI12" s="45"/>
      <c r="AJ12" s="45"/>
      <c r="AK12" s="20">
        <v>49.395973205566406</v>
      </c>
    </row>
    <row r="13" spans="2:37">
      <c r="B13" s="2">
        <v>3.0000000260770321E-3</v>
      </c>
      <c r="D13" s="44">
        <v>0.18000000156462193</v>
      </c>
      <c r="E13" s="44"/>
      <c r="F13" s="45">
        <v>15.727660179138184</v>
      </c>
      <c r="G13" s="45"/>
      <c r="H13" s="45"/>
      <c r="I13" s="45"/>
      <c r="J13" s="45"/>
      <c r="K13" s="45">
        <v>29.611732482910156</v>
      </c>
      <c r="L13" s="45"/>
      <c r="M13" s="45"/>
      <c r="N13" s="45">
        <v>62.274402618408203</v>
      </c>
      <c r="O13" s="45"/>
      <c r="P13" s="45"/>
      <c r="Q13" s="45"/>
      <c r="R13" s="45">
        <v>23.095996856689453</v>
      </c>
      <c r="S13" s="45"/>
      <c r="T13" s="45"/>
      <c r="U13" s="45"/>
      <c r="V13" s="46">
        <v>90.659248352050781</v>
      </c>
      <c r="W13" s="46"/>
      <c r="X13" s="45">
        <v>3.9000000804662704E-2</v>
      </c>
      <c r="Y13" s="45"/>
      <c r="Z13" s="44">
        <v>2.3400000482797623</v>
      </c>
      <c r="AA13" s="44"/>
      <c r="AB13" s="45">
        <v>25.678501129150391</v>
      </c>
      <c r="AC13" s="45"/>
      <c r="AD13" s="45">
        <v>12.150455474853516</v>
      </c>
      <c r="AE13" s="45"/>
      <c r="AF13" s="45">
        <v>37.06646728515625</v>
      </c>
      <c r="AG13" s="45"/>
      <c r="AH13" s="45">
        <v>17.618280410766602</v>
      </c>
      <c r="AI13" s="45"/>
      <c r="AJ13" s="45"/>
      <c r="AK13" s="20">
        <v>48.765651702880859</v>
      </c>
    </row>
    <row r="14" spans="2:37">
      <c r="B14" s="2">
        <v>4.0000001899898052E-3</v>
      </c>
      <c r="D14" s="44">
        <v>0.24000001139938831</v>
      </c>
      <c r="E14" s="44"/>
      <c r="F14" s="45">
        <v>26.517574310302734</v>
      </c>
      <c r="G14" s="45"/>
      <c r="H14" s="45"/>
      <c r="I14" s="45"/>
      <c r="J14" s="45"/>
      <c r="K14" s="45">
        <v>28.517848968505859</v>
      </c>
      <c r="L14" s="45"/>
      <c r="M14" s="45"/>
      <c r="N14" s="45">
        <v>60.906383514404297</v>
      </c>
      <c r="O14" s="45"/>
      <c r="P14" s="45"/>
      <c r="Q14" s="45"/>
      <c r="R14" s="45">
        <v>22.902154922485352</v>
      </c>
      <c r="S14" s="45"/>
      <c r="T14" s="45"/>
      <c r="U14" s="45"/>
      <c r="V14" s="46">
        <v>88.049201965332031</v>
      </c>
      <c r="W14" s="46"/>
      <c r="X14" s="45">
        <v>3.9999999105930328E-2</v>
      </c>
      <c r="Y14" s="45"/>
      <c r="Z14" s="44">
        <v>2.3999999463558197</v>
      </c>
      <c r="AA14" s="44"/>
      <c r="AB14" s="45">
        <v>32.065616607666016</v>
      </c>
      <c r="AC14" s="45"/>
      <c r="AD14" s="45">
        <v>11.916779518127441</v>
      </c>
      <c r="AE14" s="45"/>
      <c r="AF14" s="45">
        <v>36.667999267578125</v>
      </c>
      <c r="AG14" s="45"/>
      <c r="AH14" s="45">
        <v>17.50175666809082</v>
      </c>
      <c r="AI14" s="45"/>
      <c r="AJ14" s="45"/>
      <c r="AK14" s="20">
        <v>48.146228790283203</v>
      </c>
    </row>
    <row r="15" spans="2:37">
      <c r="B15" s="2">
        <v>4.999999888241291E-3</v>
      </c>
      <c r="D15" s="44">
        <v>0.29999999329447746</v>
      </c>
      <c r="E15" s="44"/>
      <c r="F15" s="45">
        <v>37.472141265869141</v>
      </c>
      <c r="G15" s="45"/>
      <c r="H15" s="45"/>
      <c r="I15" s="45"/>
      <c r="J15" s="45"/>
      <c r="K15" s="45">
        <v>27.507682800292969</v>
      </c>
      <c r="L15" s="45"/>
      <c r="M15" s="45"/>
      <c r="N15" s="45">
        <v>59.626171112060547</v>
      </c>
      <c r="O15" s="45"/>
      <c r="P15" s="45"/>
      <c r="Q15" s="45"/>
      <c r="R15" s="45">
        <v>22.711200714111328</v>
      </c>
      <c r="S15" s="45"/>
      <c r="T15" s="45"/>
      <c r="U15" s="45"/>
      <c r="V15" s="46">
        <v>85.644386291503906</v>
      </c>
      <c r="W15" s="46"/>
      <c r="X15" s="45">
        <v>4.1000001132488251E-2</v>
      </c>
      <c r="Y15" s="45"/>
      <c r="Z15" s="44">
        <v>2.460000067949295</v>
      </c>
      <c r="AA15" s="44"/>
      <c r="AB15" s="45">
        <v>35.557643890380859</v>
      </c>
      <c r="AC15" s="45"/>
      <c r="AD15" s="45">
        <v>11.688750267028809</v>
      </c>
      <c r="AE15" s="45"/>
      <c r="AF15" s="45">
        <v>36.277336120605469</v>
      </c>
      <c r="AG15" s="45"/>
      <c r="AH15" s="45">
        <v>17.386756896972656</v>
      </c>
      <c r="AI15" s="45"/>
      <c r="AJ15" s="45"/>
      <c r="AK15" s="20">
        <v>47.537300109863281</v>
      </c>
    </row>
    <row r="16" spans="2:37">
      <c r="B16" s="2">
        <v>6.0000000521540642E-3</v>
      </c>
      <c r="D16" s="44">
        <v>0.36000000312924385</v>
      </c>
      <c r="E16" s="44"/>
      <c r="F16" s="45">
        <v>46.913112640380859</v>
      </c>
      <c r="G16" s="45"/>
      <c r="H16" s="45"/>
      <c r="I16" s="45"/>
      <c r="J16" s="45"/>
      <c r="K16" s="45">
        <v>26.57188606262207</v>
      </c>
      <c r="L16" s="45"/>
      <c r="M16" s="45"/>
      <c r="N16" s="45">
        <v>58.424335479736328</v>
      </c>
      <c r="O16" s="45"/>
      <c r="P16" s="45"/>
      <c r="Q16" s="45"/>
      <c r="R16" s="45">
        <v>22.52308464050293</v>
      </c>
      <c r="S16" s="45"/>
      <c r="T16" s="45"/>
      <c r="U16" s="45"/>
      <c r="V16" s="46">
        <v>83.421791076660156</v>
      </c>
      <c r="W16" s="46"/>
      <c r="X16" s="45">
        <v>4.1999999433755875E-2</v>
      </c>
      <c r="Y16" s="45"/>
      <c r="Z16" s="44">
        <v>2.5199999660253525</v>
      </c>
      <c r="AA16" s="44"/>
      <c r="AB16" s="45">
        <v>35.673255920410156</v>
      </c>
      <c r="AC16" s="45"/>
      <c r="AD16" s="45">
        <v>11.466170310974121</v>
      </c>
      <c r="AE16" s="45"/>
      <c r="AF16" s="45">
        <v>35.894241333007813</v>
      </c>
      <c r="AG16" s="45"/>
      <c r="AH16" s="45">
        <v>17.27325439453125</v>
      </c>
      <c r="AI16" s="45"/>
      <c r="AJ16" s="45"/>
      <c r="AK16" s="20">
        <v>46.938499450683594</v>
      </c>
    </row>
    <row r="17" spans="2:37">
      <c r="B17" s="2">
        <v>7.0000002160668373E-3</v>
      </c>
      <c r="D17" s="44">
        <v>0.42000001296401024</v>
      </c>
      <c r="E17" s="44"/>
      <c r="F17" s="45">
        <v>53.412246704101563</v>
      </c>
      <c r="G17" s="45"/>
      <c r="H17" s="45"/>
      <c r="I17" s="45"/>
      <c r="J17" s="45"/>
      <c r="K17" s="45">
        <v>25.7022705078125</v>
      </c>
      <c r="L17" s="45"/>
      <c r="M17" s="45"/>
      <c r="N17" s="45">
        <v>57.292625427246094</v>
      </c>
      <c r="O17" s="45"/>
      <c r="P17" s="45"/>
      <c r="Q17" s="45"/>
      <c r="R17" s="45">
        <v>22.33775520324707</v>
      </c>
      <c r="S17" s="45"/>
      <c r="T17" s="45"/>
      <c r="U17" s="45"/>
      <c r="V17" s="46">
        <v>81.361129760742188</v>
      </c>
      <c r="W17" s="46"/>
      <c r="X17" s="45">
        <v>4.3000001460313797E-2</v>
      </c>
      <c r="Y17" s="45"/>
      <c r="Z17" s="44">
        <v>2.5800000876188278</v>
      </c>
      <c r="AA17" s="44"/>
      <c r="AB17" s="45">
        <v>32.409152984619141</v>
      </c>
      <c r="AC17" s="45"/>
      <c r="AD17" s="45">
        <v>11.248851776123047</v>
      </c>
      <c r="AE17" s="45"/>
      <c r="AF17" s="45">
        <v>35.518489837646484</v>
      </c>
      <c r="AG17" s="45"/>
      <c r="AH17" s="45">
        <v>17.161226272583008</v>
      </c>
      <c r="AI17" s="45"/>
      <c r="AJ17" s="45"/>
      <c r="AK17" s="20">
        <v>46.349483489990234</v>
      </c>
    </row>
    <row r="18" spans="2:37">
      <c r="B18" s="2">
        <v>8.0000003799796104E-3</v>
      </c>
      <c r="D18" s="44">
        <v>0.48000002279877663</v>
      </c>
      <c r="E18" s="44"/>
      <c r="F18" s="45">
        <v>55.984649658203125</v>
      </c>
      <c r="G18" s="45"/>
      <c r="H18" s="45"/>
      <c r="I18" s="45"/>
      <c r="J18" s="45"/>
      <c r="K18" s="45">
        <v>24.891666412353516</v>
      </c>
      <c r="L18" s="45"/>
      <c r="M18" s="45"/>
      <c r="N18" s="45">
        <v>56.223796844482422</v>
      </c>
      <c r="O18" s="45"/>
      <c r="P18" s="45"/>
      <c r="Q18" s="45"/>
      <c r="R18" s="45">
        <v>22.155160903930664</v>
      </c>
      <c r="S18" s="45"/>
      <c r="T18" s="45"/>
      <c r="U18" s="45"/>
      <c r="V18" s="46">
        <v>79.444541931152344</v>
      </c>
      <c r="W18" s="46"/>
      <c r="X18" s="45">
        <v>4.3999999761581421E-2</v>
      </c>
      <c r="Y18" s="45"/>
      <c r="Z18" s="44">
        <v>2.6399999856948853</v>
      </c>
      <c r="AA18" s="44"/>
      <c r="AB18" s="45">
        <v>26.234237670898438</v>
      </c>
      <c r="AC18" s="45"/>
      <c r="AD18" s="45">
        <v>11.03662109375</v>
      </c>
      <c r="AE18" s="45"/>
      <c r="AF18" s="45">
        <v>35.149871826171875</v>
      </c>
      <c r="AG18" s="45"/>
      <c r="AH18" s="45">
        <v>17.050643920898438</v>
      </c>
      <c r="AI18" s="45"/>
      <c r="AJ18" s="45"/>
      <c r="AK18" s="20">
        <v>45.769939422607422</v>
      </c>
    </row>
    <row r="19" spans="2:37">
      <c r="B19" s="2">
        <v>8.999999612569809E-3</v>
      </c>
      <c r="D19" s="44">
        <v>0.53999997675418854</v>
      </c>
      <c r="E19" s="44"/>
      <c r="F19" s="45">
        <v>54.217453002929688</v>
      </c>
      <c r="G19" s="45"/>
      <c r="H19" s="45"/>
      <c r="I19" s="45"/>
      <c r="J19" s="45"/>
      <c r="K19" s="45">
        <v>24.133781433105469</v>
      </c>
      <c r="L19" s="45"/>
      <c r="M19" s="45"/>
      <c r="N19" s="45">
        <v>55.21148681640625</v>
      </c>
      <c r="O19" s="45"/>
      <c r="P19" s="45"/>
      <c r="Q19" s="45"/>
      <c r="R19" s="45">
        <v>21.975254058837891</v>
      </c>
      <c r="S19" s="45"/>
      <c r="T19" s="45"/>
      <c r="U19" s="45"/>
      <c r="V19" s="46">
        <v>77.656257629394531</v>
      </c>
      <c r="W19" s="46"/>
      <c r="X19" s="45">
        <v>4.5000001788139343E-2</v>
      </c>
      <c r="Y19" s="45"/>
      <c r="Z19" s="44">
        <v>2.7000001072883606</v>
      </c>
      <c r="AA19" s="44"/>
      <c r="AB19" s="45">
        <v>18.018123626708984</v>
      </c>
      <c r="AC19" s="45"/>
      <c r="AD19" s="45">
        <v>10.829312324523926</v>
      </c>
      <c r="AE19" s="45"/>
      <c r="AF19" s="45">
        <v>34.788192749023438</v>
      </c>
      <c r="AG19" s="45"/>
      <c r="AH19" s="45">
        <v>16.941486358642578</v>
      </c>
      <c r="AI19" s="45"/>
      <c r="AJ19" s="45"/>
      <c r="AK19" s="20">
        <v>45.199577331542969</v>
      </c>
    </row>
    <row r="20" spans="2:37">
      <c r="B20" s="2">
        <v>9.9999997764825821E-3</v>
      </c>
      <c r="D20" s="44">
        <v>0.59999998658895493</v>
      </c>
      <c r="E20" s="44"/>
      <c r="F20" s="45">
        <v>48.316978454589844</v>
      </c>
      <c r="G20" s="45"/>
      <c r="H20" s="45"/>
      <c r="I20" s="45"/>
      <c r="J20" s="45"/>
      <c r="K20" s="45">
        <v>23.423103332519531</v>
      </c>
      <c r="L20" s="45"/>
      <c r="M20" s="45"/>
      <c r="N20" s="45">
        <v>54.250110626220703</v>
      </c>
      <c r="O20" s="45"/>
      <c r="P20" s="45"/>
      <c r="Q20" s="45"/>
      <c r="R20" s="45">
        <v>21.79798698425293</v>
      </c>
      <c r="S20" s="45"/>
      <c r="T20" s="45"/>
      <c r="U20" s="45"/>
      <c r="V20" s="46">
        <v>75.982406616210938</v>
      </c>
      <c r="W20" s="46"/>
      <c r="X20" s="45">
        <v>4.6000000089406967E-2</v>
      </c>
      <c r="Y20" s="45"/>
      <c r="Z20" s="44">
        <v>2.760000005364418</v>
      </c>
      <c r="AA20" s="44"/>
      <c r="AB20" s="45">
        <v>8.9046945571899414</v>
      </c>
      <c r="AC20" s="45"/>
      <c r="AD20" s="45">
        <v>10.626769065856934</v>
      </c>
      <c r="AE20" s="45"/>
      <c r="AF20" s="45">
        <v>34.433250427246094</v>
      </c>
      <c r="AG20" s="45"/>
      <c r="AH20" s="45">
        <v>16.83372688293457</v>
      </c>
      <c r="AI20" s="45"/>
      <c r="AJ20" s="45"/>
      <c r="AK20" s="20">
        <v>44.638126373291016</v>
      </c>
    </row>
    <row r="21" spans="2:37">
      <c r="B21" s="2">
        <v>1.0999999940395355E-2</v>
      </c>
      <c r="D21" s="44">
        <v>0.65999999642372131</v>
      </c>
      <c r="E21" s="44"/>
      <c r="F21" s="45">
        <v>39.069114685058594</v>
      </c>
      <c r="G21" s="45"/>
      <c r="H21" s="45"/>
      <c r="I21" s="45"/>
      <c r="J21" s="45"/>
      <c r="K21" s="45">
        <v>22.754785537719727</v>
      </c>
      <c r="L21" s="45"/>
      <c r="M21" s="45"/>
      <c r="N21" s="45">
        <v>53.334762573242188</v>
      </c>
      <c r="O21" s="45"/>
      <c r="P21" s="45"/>
      <c r="Q21" s="45"/>
      <c r="R21" s="45">
        <v>21.623311996459961</v>
      </c>
      <c r="S21" s="45"/>
      <c r="T21" s="45"/>
      <c r="U21" s="45"/>
      <c r="V21" s="46">
        <v>74.410728454589844</v>
      </c>
      <c r="W21" s="46"/>
      <c r="X21" s="45">
        <v>4.6999998390674591E-2</v>
      </c>
      <c r="Y21" s="45"/>
      <c r="Z21" s="44">
        <v>2.8199999034404755</v>
      </c>
      <c r="AA21" s="44"/>
      <c r="AB21" s="45">
        <v>0.14909350872039795</v>
      </c>
      <c r="AC21" s="45"/>
      <c r="AD21" s="45">
        <v>10.42884349822998</v>
      </c>
      <c r="AE21" s="45"/>
      <c r="AF21" s="45">
        <v>34.084877014160156</v>
      </c>
      <c r="AG21" s="45"/>
      <c r="AH21" s="45">
        <v>16.727340698242188</v>
      </c>
      <c r="AI21" s="45"/>
      <c r="AJ21" s="45"/>
      <c r="AK21" s="20">
        <v>44.085342407226563</v>
      </c>
    </row>
    <row r="22" spans="2:37">
      <c r="B22" s="2">
        <v>1.2000000104308128E-2</v>
      </c>
      <c r="D22" s="44">
        <v>0.7200000062584877</v>
      </c>
      <c r="E22" s="44"/>
      <c r="F22" s="45">
        <v>27.719841003417969</v>
      </c>
      <c r="G22" s="45"/>
      <c r="H22" s="45"/>
      <c r="I22" s="45"/>
      <c r="J22" s="45"/>
      <c r="K22" s="45">
        <v>22.12457275390625</v>
      </c>
      <c r="L22" s="45"/>
      <c r="M22" s="45"/>
      <c r="N22" s="45">
        <v>52.461124420166016</v>
      </c>
      <c r="O22" s="45"/>
      <c r="P22" s="45"/>
      <c r="Q22" s="45"/>
      <c r="R22" s="45">
        <v>21.451179504394531</v>
      </c>
      <c r="S22" s="45"/>
      <c r="T22" s="45"/>
      <c r="U22" s="45"/>
      <c r="V22" s="46">
        <v>72.930419921875</v>
      </c>
      <c r="W22" s="46"/>
      <c r="X22" s="45">
        <v>4.8000000417232513E-2</v>
      </c>
      <c r="Y22" s="45"/>
      <c r="Z22" s="44">
        <v>2.8800000250339508</v>
      </c>
      <c r="AA22" s="44"/>
      <c r="AB22" s="45">
        <v>-7.0587077140808105</v>
      </c>
      <c r="AC22" s="45"/>
      <c r="AD22" s="45">
        <v>10.235394477844238</v>
      </c>
      <c r="AE22" s="45"/>
      <c r="AF22" s="45">
        <v>33.742889404296875</v>
      </c>
      <c r="AG22" s="45"/>
      <c r="AH22" s="45">
        <v>16.622308731079102</v>
      </c>
      <c r="AI22" s="45"/>
      <c r="AJ22" s="45"/>
      <c r="AK22" s="20">
        <v>43.540988922119141</v>
      </c>
    </row>
    <row r="23" spans="2:37">
      <c r="B23" s="2">
        <v>1.3000000268220901E-2</v>
      </c>
      <c r="D23" s="44">
        <v>0.78000001609325409</v>
      </c>
      <c r="E23" s="44"/>
      <c r="F23" s="45">
        <v>15.793769836425781</v>
      </c>
      <c r="G23" s="45"/>
      <c r="H23" s="45"/>
      <c r="I23" s="45"/>
      <c r="J23" s="45"/>
      <c r="K23" s="45">
        <v>21.528726577758789</v>
      </c>
      <c r="L23" s="45"/>
      <c r="M23" s="45"/>
      <c r="N23" s="45">
        <v>51.625381469726563</v>
      </c>
      <c r="O23" s="45"/>
      <c r="P23" s="45"/>
      <c r="Q23" s="45"/>
      <c r="R23" s="45">
        <v>21.281549453735352</v>
      </c>
      <c r="S23" s="45"/>
      <c r="T23" s="45"/>
      <c r="U23" s="45"/>
      <c r="V23" s="46">
        <v>71.531959533691406</v>
      </c>
      <c r="W23" s="46"/>
      <c r="X23" s="45">
        <v>4.8999998718500137E-2</v>
      </c>
      <c r="Y23" s="45"/>
      <c r="Z23" s="44">
        <v>2.9399999231100082</v>
      </c>
      <c r="AA23" s="44"/>
      <c r="AB23" s="45">
        <v>-11.759029388427734</v>
      </c>
      <c r="AC23" s="45"/>
      <c r="AD23" s="45">
        <v>10.046289443969727</v>
      </c>
      <c r="AE23" s="45"/>
      <c r="AF23" s="45">
        <v>33.407123565673828</v>
      </c>
      <c r="AG23" s="45"/>
      <c r="AH23" s="45">
        <v>16.518604278564453</v>
      </c>
      <c r="AI23" s="45"/>
      <c r="AJ23" s="45"/>
      <c r="AK23" s="20">
        <v>43.004844665527344</v>
      </c>
    </row>
    <row r="24" spans="2:37">
      <c r="B24" s="2">
        <v>1.4000000432133675E-2</v>
      </c>
      <c r="D24" s="44">
        <v>0.84000002592802048</v>
      </c>
      <c r="E24" s="44"/>
      <c r="F24" s="45">
        <v>4.876896858215332</v>
      </c>
      <c r="G24" s="45"/>
      <c r="H24" s="45"/>
      <c r="I24" s="45"/>
      <c r="J24" s="45"/>
      <c r="K24" s="45">
        <v>20.963953018188477</v>
      </c>
      <c r="L24" s="45"/>
      <c r="M24" s="45"/>
      <c r="N24" s="45">
        <v>50.824184417724609</v>
      </c>
      <c r="O24" s="45"/>
      <c r="P24" s="45"/>
      <c r="Q24" s="45"/>
      <c r="R24" s="45">
        <v>21.114372253417969</v>
      </c>
      <c r="S24" s="45"/>
      <c r="T24" s="45"/>
      <c r="U24" s="45"/>
      <c r="V24" s="46">
        <v>70.206932067871094</v>
      </c>
      <c r="W24" s="46"/>
      <c r="X24" s="45">
        <v>5.000000074505806E-2</v>
      </c>
      <c r="Y24" s="45"/>
      <c r="Z24" s="44">
        <v>3.0000000447034836</v>
      </c>
      <c r="AA24" s="44"/>
      <c r="AB24" s="45">
        <v>-13.353425025939941</v>
      </c>
      <c r="AC24" s="45"/>
      <c r="AD24" s="45">
        <v>9.8614006042480469</v>
      </c>
      <c r="AE24" s="45"/>
      <c r="AF24" s="45">
        <v>33.077419281005859</v>
      </c>
      <c r="AG24" s="45"/>
      <c r="AH24" s="45">
        <v>16.416206359863281</v>
      </c>
      <c r="AI24" s="45"/>
      <c r="AJ24" s="45"/>
      <c r="AK24" s="20">
        <v>42.476703643798828</v>
      </c>
    </row>
    <row r="25" spans="2:37">
      <c r="B25" s="2">
        <v>1.4999999664723873E-2</v>
      </c>
      <c r="D25" s="44">
        <v>0.89999997988343239</v>
      </c>
      <c r="E25" s="44"/>
      <c r="F25" s="45">
        <v>-3.605668306350708</v>
      </c>
      <c r="G25" s="45"/>
      <c r="H25" s="45"/>
      <c r="I25" s="45"/>
      <c r="J25" s="45"/>
      <c r="K25" s="45">
        <v>20.427350997924805</v>
      </c>
      <c r="L25" s="45"/>
      <c r="M25" s="45"/>
      <c r="N25" s="45">
        <v>50.054569244384766</v>
      </c>
      <c r="O25" s="45"/>
      <c r="P25" s="45"/>
      <c r="Q25" s="45"/>
      <c r="R25" s="45">
        <v>20.949607849121094</v>
      </c>
      <c r="S25" s="45"/>
      <c r="T25" s="45"/>
      <c r="U25" s="45"/>
      <c r="V25" s="46">
        <v>68.947921752929688</v>
      </c>
      <c r="W25" s="46"/>
      <c r="X25" s="45">
        <v>5.0999999046325684E-2</v>
      </c>
      <c r="Y25" s="45"/>
      <c r="Z25" s="44">
        <v>3.059999942779541</v>
      </c>
      <c r="AA25" s="44"/>
      <c r="AB25" s="45">
        <v>-11.683645248413086</v>
      </c>
      <c r="AC25" s="45"/>
      <c r="AD25" s="45">
        <v>9.6806049346923828</v>
      </c>
      <c r="AE25" s="45"/>
      <c r="AF25" s="45">
        <v>32.753631591796875</v>
      </c>
      <c r="AG25" s="45"/>
      <c r="AH25" s="45">
        <v>16.315092086791992</v>
      </c>
      <c r="AI25" s="45"/>
      <c r="AJ25" s="45"/>
      <c r="AK25" s="20">
        <v>41.956375122070313</v>
      </c>
    </row>
    <row r="26" spans="2:37">
      <c r="B26" s="2">
        <v>1.6000000759959221E-2</v>
      </c>
      <c r="D26" s="44">
        <v>0.96000004559755325</v>
      </c>
      <c r="E26" s="44"/>
      <c r="F26" s="45">
        <v>-8.5860357284545898</v>
      </c>
      <c r="G26" s="45"/>
      <c r="H26" s="45"/>
      <c r="I26" s="45"/>
      <c r="J26" s="45"/>
      <c r="K26" s="45">
        <v>19.916362762451172</v>
      </c>
      <c r="L26" s="45"/>
      <c r="M26" s="45"/>
      <c r="N26" s="45">
        <v>49.313919067382813</v>
      </c>
      <c r="O26" s="45"/>
      <c r="P26" s="45"/>
      <c r="Q26" s="45"/>
      <c r="R26" s="45">
        <v>20.787210464477539</v>
      </c>
      <c r="S26" s="45"/>
      <c r="T26" s="45"/>
      <c r="U26" s="45"/>
      <c r="V26" s="46">
        <v>67.748359680175781</v>
      </c>
      <c r="W26" s="46"/>
      <c r="X26" s="45">
        <v>5.2000001072883606E-2</v>
      </c>
      <c r="Y26" s="45"/>
      <c r="Z26" s="44">
        <v>3.1200000643730164</v>
      </c>
      <c r="AA26" s="44"/>
      <c r="AB26" s="45">
        <v>-7.0482630729675293</v>
      </c>
      <c r="AC26" s="45"/>
      <c r="AD26" s="45">
        <v>9.5037879943847656</v>
      </c>
      <c r="AE26" s="45"/>
      <c r="AF26" s="45">
        <v>32.435604095458984</v>
      </c>
      <c r="AG26" s="45"/>
      <c r="AH26" s="45">
        <v>16.215242385864258</v>
      </c>
      <c r="AI26" s="45"/>
      <c r="AJ26" s="45"/>
      <c r="AK26" s="20">
        <v>41.443679809570313</v>
      </c>
    </row>
    <row r="27" spans="2:37">
      <c r="B27" s="2">
        <v>1.7000000923871994E-2</v>
      </c>
      <c r="D27" s="44">
        <v>1.0200000554323196</v>
      </c>
      <c r="E27" s="44"/>
      <c r="F27" s="45">
        <v>-9.4970388412475586</v>
      </c>
      <c r="G27" s="45"/>
      <c r="H27" s="45"/>
      <c r="I27" s="45"/>
      <c r="J27" s="45"/>
      <c r="K27" s="45">
        <v>19.428728103637695</v>
      </c>
      <c r="L27" s="45"/>
      <c r="M27" s="45"/>
      <c r="N27" s="45">
        <v>48.599910736083984</v>
      </c>
      <c r="O27" s="45"/>
      <c r="P27" s="45"/>
      <c r="Q27" s="45"/>
      <c r="R27" s="45">
        <v>20.627140045166016</v>
      </c>
      <c r="S27" s="45"/>
      <c r="T27" s="45"/>
      <c r="U27" s="45"/>
      <c r="V27" s="46">
        <v>66.602470397949219</v>
      </c>
      <c r="W27" s="46"/>
      <c r="X27" s="45">
        <v>5.299999937415123E-2</v>
      </c>
      <c r="Y27" s="45"/>
      <c r="Z27" s="44">
        <v>3.1799999624490738</v>
      </c>
      <c r="AA27" s="44"/>
      <c r="AB27" s="45">
        <v>-0.15543109178543091</v>
      </c>
      <c r="AC27" s="45"/>
      <c r="AD27" s="45">
        <v>9.3308372497558594</v>
      </c>
      <c r="AE27" s="45"/>
      <c r="AF27" s="45">
        <v>32.123199462890625</v>
      </c>
      <c r="AG27" s="45"/>
      <c r="AH27" s="45">
        <v>16.116632461547852</v>
      </c>
      <c r="AI27" s="45"/>
      <c r="AJ27" s="45"/>
      <c r="AK27" s="20">
        <v>40.938438415527344</v>
      </c>
    </row>
    <row r="28" spans="2:37">
      <c r="B28" s="2">
        <v>1.7999999225139618E-2</v>
      </c>
      <c r="D28" s="44">
        <v>1.0799999535083771</v>
      </c>
      <c r="E28" s="44"/>
      <c r="F28" s="45">
        <v>-6.3438024520874023</v>
      </c>
      <c r="G28" s="45"/>
      <c r="H28" s="45"/>
      <c r="I28" s="45"/>
      <c r="J28" s="45"/>
      <c r="K28" s="45">
        <v>18.96245002746582</v>
      </c>
      <c r="L28" s="45"/>
      <c r="M28" s="45"/>
      <c r="N28" s="45">
        <v>47.910488128662109</v>
      </c>
      <c r="O28" s="45"/>
      <c r="P28" s="45"/>
      <c r="Q28" s="45"/>
      <c r="R28" s="45">
        <v>20.469354629516602</v>
      </c>
      <c r="S28" s="45"/>
      <c r="T28" s="45"/>
      <c r="U28" s="45"/>
      <c r="V28" s="46">
        <v>65.505126953125</v>
      </c>
      <c r="W28" s="46"/>
      <c r="X28" s="45">
        <v>5.4000001400709152E-2</v>
      </c>
      <c r="Y28" s="45"/>
      <c r="Z28" s="44">
        <v>3.2400000840425491</v>
      </c>
      <c r="AA28" s="44"/>
      <c r="AB28" s="45">
        <v>7.9808773994445801</v>
      </c>
      <c r="AC28" s="45"/>
      <c r="AD28" s="45">
        <v>9.1616458892822266</v>
      </c>
      <c r="AE28" s="45"/>
      <c r="AF28" s="45">
        <v>31.816280364990234</v>
      </c>
      <c r="AG28" s="45"/>
      <c r="AH28" s="45">
        <v>16.019245147705078</v>
      </c>
      <c r="AI28" s="45"/>
      <c r="AJ28" s="45"/>
      <c r="AK28" s="20">
        <v>40.44049072265625</v>
      </c>
    </row>
    <row r="29" spans="2:37">
      <c r="B29" s="2">
        <v>1.8999999389052391E-2</v>
      </c>
      <c r="D29" s="44">
        <v>1.1399999633431435</v>
      </c>
      <c r="E29" s="44"/>
      <c r="F29" s="45">
        <v>0.3054700493812561</v>
      </c>
      <c r="G29" s="45"/>
      <c r="H29" s="45"/>
      <c r="I29" s="45"/>
      <c r="J29" s="45"/>
      <c r="K29" s="45">
        <v>18.515762329101563</v>
      </c>
      <c r="L29" s="45"/>
      <c r="M29" s="45"/>
      <c r="N29" s="45">
        <v>47.243831634521484</v>
      </c>
      <c r="O29" s="45"/>
      <c r="P29" s="45"/>
      <c r="Q29" s="45"/>
      <c r="R29" s="45">
        <v>20.313814163208008</v>
      </c>
      <c r="S29" s="45"/>
      <c r="T29" s="45"/>
      <c r="U29" s="45"/>
      <c r="V29" s="46">
        <v>64.451805114746094</v>
      </c>
      <c r="W29" s="46"/>
      <c r="X29" s="45">
        <v>5.4999999701976776E-2</v>
      </c>
      <c r="Y29" s="45"/>
      <c r="Z29" s="44">
        <v>3.2999999821186066</v>
      </c>
      <c r="AA29" s="44"/>
      <c r="AB29" s="45">
        <v>16.185983657836914</v>
      </c>
      <c r="AC29" s="45"/>
      <c r="AD29" s="45">
        <v>8.9961109161376953</v>
      </c>
      <c r="AE29" s="45"/>
      <c r="AF29" s="45">
        <v>31.514715194702148</v>
      </c>
      <c r="AG29" s="45"/>
      <c r="AH29" s="45">
        <v>15.92305850982666</v>
      </c>
      <c r="AI29" s="45"/>
      <c r="AJ29" s="45"/>
      <c r="AK29" s="20">
        <v>39.949680328369141</v>
      </c>
    </row>
    <row r="30" spans="2:37">
      <c r="B30" s="2">
        <v>1.9999999552965164E-2</v>
      </c>
      <c r="D30" s="44">
        <v>1.1999999731779099</v>
      </c>
      <c r="E30" s="44"/>
      <c r="F30" s="45">
        <v>9.406951904296875</v>
      </c>
      <c r="G30" s="45"/>
      <c r="H30" s="45"/>
      <c r="I30" s="45"/>
      <c r="J30" s="45"/>
      <c r="K30" s="45">
        <v>18.087095260620117</v>
      </c>
      <c r="L30" s="45"/>
      <c r="M30" s="45"/>
      <c r="N30" s="45">
        <v>46.598316192626953</v>
      </c>
      <c r="O30" s="45"/>
      <c r="P30" s="45"/>
      <c r="Q30" s="45"/>
      <c r="R30" s="45">
        <v>20.160476684570313</v>
      </c>
      <c r="S30" s="45"/>
      <c r="T30" s="45"/>
      <c r="U30" s="45"/>
      <c r="V30" s="46">
        <v>63.438514709472656</v>
      </c>
      <c r="W30" s="46"/>
      <c r="X30" s="45">
        <v>5.6000001728534698E-2</v>
      </c>
      <c r="Y30" s="45"/>
      <c r="Z30" s="44">
        <v>3.3600001037120819</v>
      </c>
      <c r="AA30" s="44"/>
      <c r="AB30" s="45">
        <v>23.290266036987305</v>
      </c>
      <c r="AC30" s="45"/>
      <c r="AD30" s="45">
        <v>8.8341341018676758</v>
      </c>
      <c r="AE30" s="45"/>
      <c r="AF30" s="45">
        <v>31.218379974365234</v>
      </c>
      <c r="AG30" s="45"/>
      <c r="AH30" s="45">
        <v>15.828051567077637</v>
      </c>
      <c r="AI30" s="45"/>
      <c r="AJ30" s="45"/>
      <c r="AK30" s="20">
        <v>39.465854644775391</v>
      </c>
    </row>
    <row r="31" spans="2:37">
      <c r="B31" s="2">
        <v>2.0999999716877937E-2</v>
      </c>
      <c r="D31" s="44">
        <v>1.2599999830126762</v>
      </c>
      <c r="E31" s="44"/>
      <c r="F31" s="45">
        <v>19.593530654907227</v>
      </c>
      <c r="G31" s="45"/>
      <c r="H31" s="45"/>
      <c r="I31" s="45"/>
      <c r="J31" s="45"/>
      <c r="K31" s="45">
        <v>17.675056457519531</v>
      </c>
      <c r="L31" s="45"/>
      <c r="M31" s="45"/>
      <c r="N31" s="45">
        <v>45.972488403320313</v>
      </c>
      <c r="O31" s="45"/>
      <c r="P31" s="45"/>
      <c r="Q31" s="45"/>
      <c r="R31" s="45">
        <v>20.009305953979492</v>
      </c>
      <c r="S31" s="45"/>
      <c r="T31" s="45"/>
      <c r="U31" s="45"/>
      <c r="V31" s="46">
        <v>62.461696624755859</v>
      </c>
      <c r="W31" s="46"/>
      <c r="X31" s="45">
        <v>5.7000000029802322E-2</v>
      </c>
      <c r="Y31" s="45"/>
      <c r="Z31" s="44">
        <v>3.4200000017881393</v>
      </c>
      <c r="AA31" s="44"/>
      <c r="AB31" s="45">
        <v>28.292219161987305</v>
      </c>
      <c r="AC31" s="45"/>
      <c r="AD31" s="45">
        <v>8.6756210327148438</v>
      </c>
      <c r="AE31" s="45"/>
      <c r="AF31" s="45">
        <v>30.927148818969727</v>
      </c>
      <c r="AG31" s="45"/>
      <c r="AH31" s="45">
        <v>15.734206199645996</v>
      </c>
      <c r="AI31" s="45"/>
      <c r="AJ31" s="45"/>
      <c r="AK31" s="20">
        <v>38.988876342773438</v>
      </c>
    </row>
    <row r="32" spans="2:37">
      <c r="B32" s="2">
        <v>2.199999988079071E-2</v>
      </c>
      <c r="D32" s="44">
        <v>1.3199999928474426</v>
      </c>
      <c r="E32" s="44"/>
      <c r="F32" s="45">
        <v>29.36985969543457</v>
      </c>
      <c r="G32" s="45"/>
      <c r="H32" s="45"/>
      <c r="I32" s="45"/>
      <c r="J32" s="45"/>
      <c r="K32" s="45">
        <v>17.278409957885742</v>
      </c>
      <c r="L32" s="45"/>
      <c r="M32" s="45"/>
      <c r="N32" s="45">
        <v>45.365062713623047</v>
      </c>
      <c r="O32" s="45"/>
      <c r="P32" s="45"/>
      <c r="Q32" s="45"/>
      <c r="R32" s="45">
        <v>19.860263824462891</v>
      </c>
      <c r="S32" s="45"/>
      <c r="T32" s="45"/>
      <c r="U32" s="45"/>
      <c r="V32" s="46">
        <v>61.518222808837891</v>
      </c>
      <c r="W32" s="46"/>
      <c r="X32" s="45">
        <v>5.7999998331069946E-2</v>
      </c>
      <c r="Y32" s="45"/>
      <c r="Z32" s="44">
        <v>3.4799998998641968</v>
      </c>
      <c r="AA32" s="44"/>
      <c r="AB32" s="45">
        <v>30.496122360229492</v>
      </c>
      <c r="AC32" s="45"/>
      <c r="AD32" s="45">
        <v>8.5204792022705078</v>
      </c>
      <c r="AE32" s="45"/>
      <c r="AF32" s="45">
        <v>30.640903472900391</v>
      </c>
      <c r="AG32" s="45"/>
      <c r="AH32" s="45">
        <v>15.641502380371094</v>
      </c>
      <c r="AI32" s="45"/>
      <c r="AJ32" s="45"/>
      <c r="AK32" s="20">
        <v>38.518608093261719</v>
      </c>
    </row>
    <row r="33" spans="2:37">
      <c r="B33" s="2">
        <v>2.3000000044703484E-2</v>
      </c>
      <c r="D33" s="44">
        <v>1.380000002682209</v>
      </c>
      <c r="E33" s="44"/>
      <c r="F33" s="45">
        <v>37.322349548339844</v>
      </c>
      <c r="G33" s="45"/>
      <c r="H33" s="45"/>
      <c r="I33" s="45"/>
      <c r="J33" s="45"/>
      <c r="K33" s="45">
        <v>16.896049499511719</v>
      </c>
      <c r="L33" s="45"/>
      <c r="M33" s="45"/>
      <c r="N33" s="45">
        <v>44.774879455566406</v>
      </c>
      <c r="O33" s="45"/>
      <c r="P33" s="45"/>
      <c r="Q33" s="45"/>
      <c r="R33" s="45">
        <v>19.713310241699219</v>
      </c>
      <c r="S33" s="45"/>
      <c r="T33" s="45"/>
      <c r="U33" s="45"/>
      <c r="V33" s="46">
        <v>60.605304718017578</v>
      </c>
      <c r="W33" s="46"/>
      <c r="X33" s="45">
        <v>5.9000000357627869E-2</v>
      </c>
      <c r="Y33" s="45"/>
      <c r="Z33" s="44">
        <v>3.5400000214576721</v>
      </c>
      <c r="AA33" s="44"/>
      <c r="AB33" s="45">
        <v>29.605449676513672</v>
      </c>
      <c r="AC33" s="45"/>
      <c r="AD33" s="45">
        <v>8.368621826171875</v>
      </c>
      <c r="AE33" s="45"/>
      <c r="AF33" s="45">
        <v>30.359531402587891</v>
      </c>
      <c r="AG33" s="45"/>
      <c r="AH33" s="45">
        <v>15.549921035766602</v>
      </c>
      <c r="AI33" s="45"/>
      <c r="AJ33" s="45"/>
      <c r="AK33" s="20">
        <v>38.054912567138672</v>
      </c>
    </row>
    <row r="34" spans="2:37">
      <c r="B34" s="2">
        <v>2.4000000208616257E-2</v>
      </c>
      <c r="D34" s="44">
        <v>1.4400000125169754</v>
      </c>
      <c r="E34" s="44"/>
      <c r="F34" s="45">
        <v>42.314659118652344</v>
      </c>
      <c r="G34" s="45"/>
      <c r="H34" s="45"/>
      <c r="I34" s="45"/>
      <c r="J34" s="45"/>
      <c r="K34" s="45">
        <v>16.52699089050293</v>
      </c>
      <c r="L34" s="45"/>
      <c r="M34" s="45"/>
      <c r="N34" s="45">
        <v>44.200901031494141</v>
      </c>
      <c r="O34" s="45"/>
      <c r="P34" s="45"/>
      <c r="Q34" s="45"/>
      <c r="R34" s="45">
        <v>19.568408966064453</v>
      </c>
      <c r="S34" s="45"/>
      <c r="T34" s="45"/>
      <c r="U34" s="45"/>
      <c r="V34" s="46">
        <v>59.720478057861328</v>
      </c>
      <c r="W34" s="46"/>
      <c r="X34" s="45">
        <v>5.9999998658895493E-2</v>
      </c>
      <c r="Y34" s="45"/>
      <c r="Z34" s="44">
        <v>3.5999999195337296</v>
      </c>
      <c r="AA34" s="44"/>
      <c r="AB34" s="45">
        <v>25.759515762329102</v>
      </c>
      <c r="AC34" s="45"/>
      <c r="AD34" s="45">
        <v>8.2199621200561523</v>
      </c>
      <c r="AE34" s="45"/>
      <c r="AF34" s="45">
        <v>30.082918167114258</v>
      </c>
      <c r="AG34" s="45"/>
      <c r="AH34" s="45">
        <v>15.459444999694824</v>
      </c>
      <c r="AI34" s="45"/>
      <c r="AJ34" s="45"/>
      <c r="AK34" s="20">
        <v>37.597671508789063</v>
      </c>
    </row>
    <row r="35" spans="2:37">
      <c r="B35" s="2">
        <v>2.500000037252903E-2</v>
      </c>
      <c r="D35" s="44">
        <v>1.5000000223517418</v>
      </c>
      <c r="E35" s="44"/>
      <c r="F35" s="45">
        <v>43.6417236328125</v>
      </c>
      <c r="G35" s="45"/>
      <c r="H35" s="45"/>
      <c r="I35" s="45"/>
      <c r="J35" s="45"/>
      <c r="K35" s="45">
        <v>16.170352935791016</v>
      </c>
      <c r="L35" s="45"/>
      <c r="M35" s="45"/>
      <c r="N35" s="45">
        <v>43.642192840576172</v>
      </c>
      <c r="O35" s="45"/>
      <c r="P35" s="45"/>
      <c r="Q35" s="45"/>
      <c r="R35" s="45">
        <v>19.425525665283203</v>
      </c>
      <c r="S35" s="45"/>
      <c r="T35" s="45"/>
      <c r="U35" s="45"/>
      <c r="V35" s="46">
        <v>58.861549377441406</v>
      </c>
      <c r="W35" s="46"/>
      <c r="X35" s="45">
        <v>6.1000000685453415E-2</v>
      </c>
      <c r="Y35" s="45"/>
      <c r="Z35" s="44">
        <v>3.6600000411272049</v>
      </c>
      <c r="AA35" s="44"/>
      <c r="AB35" s="45">
        <v>19.508926391601563</v>
      </c>
      <c r="AC35" s="45"/>
      <c r="AD35" s="45">
        <v>8.0744199752807617</v>
      </c>
      <c r="AE35" s="45"/>
      <c r="AF35" s="45">
        <v>29.810958862304688</v>
      </c>
      <c r="AG35" s="45"/>
      <c r="AH35" s="45">
        <v>15.370054244995117</v>
      </c>
      <c r="AI35" s="45"/>
      <c r="AJ35" s="45"/>
      <c r="AK35" s="20">
        <v>37.146759033203125</v>
      </c>
    </row>
    <row r="36" spans="2:37">
      <c r="B36" s="2">
        <v>2.6000000536441803E-2</v>
      </c>
      <c r="D36" s="44">
        <v>1.5600000321865082</v>
      </c>
      <c r="E36" s="44"/>
      <c r="F36" s="45">
        <v>41.121494293212891</v>
      </c>
      <c r="G36" s="45"/>
      <c r="H36" s="45"/>
      <c r="I36" s="45"/>
      <c r="J36" s="45"/>
      <c r="K36" s="45">
        <v>15.825342178344727</v>
      </c>
      <c r="L36" s="45"/>
      <c r="M36" s="45"/>
      <c r="N36" s="45">
        <v>43.097919464111328</v>
      </c>
      <c r="O36" s="45"/>
      <c r="P36" s="45"/>
      <c r="Q36" s="45"/>
      <c r="R36" s="45">
        <v>19.284624099731445</v>
      </c>
      <c r="S36" s="45"/>
      <c r="T36" s="45"/>
      <c r="U36" s="45"/>
      <c r="V36" s="46">
        <v>58.026576995849609</v>
      </c>
      <c r="W36" s="46"/>
      <c r="X36" s="45">
        <v>6.1999998986721039E-2</v>
      </c>
      <c r="Y36" s="45"/>
      <c r="Z36" s="44">
        <v>3.7199999392032623</v>
      </c>
      <c r="AA36" s="44"/>
      <c r="AB36" s="45">
        <v>11.733966827392578</v>
      </c>
      <c r="AC36" s="45"/>
      <c r="AD36" s="45">
        <v>7.9319138526916504</v>
      </c>
      <c r="AE36" s="45"/>
      <c r="AF36" s="45">
        <v>29.543544769287109</v>
      </c>
      <c r="AG36" s="45"/>
      <c r="AH36" s="45">
        <v>15.281731605529785</v>
      </c>
      <c r="AI36" s="45"/>
      <c r="AJ36" s="45"/>
      <c r="AK36" s="20">
        <v>36.702060699462891</v>
      </c>
    </row>
    <row r="37" spans="2:37">
      <c r="B37" s="2">
        <v>2.7000000700354576E-2</v>
      </c>
      <c r="D37" s="44">
        <v>1.6200000420212746</v>
      </c>
      <c r="E37" s="44"/>
      <c r="F37" s="45">
        <v>35.112545013427734</v>
      </c>
      <c r="G37" s="45"/>
      <c r="H37" s="45"/>
      <c r="I37" s="45"/>
      <c r="J37" s="45"/>
      <c r="K37" s="45">
        <v>15.491250991821289</v>
      </c>
      <c r="L37" s="45"/>
      <c r="M37" s="45"/>
      <c r="N37" s="45">
        <v>42.567314147949219</v>
      </c>
      <c r="O37" s="45"/>
      <c r="P37" s="45"/>
      <c r="Q37" s="45"/>
      <c r="R37" s="45">
        <v>19.145669937133789</v>
      </c>
      <c r="S37" s="45"/>
      <c r="T37" s="45"/>
      <c r="U37" s="45"/>
      <c r="V37" s="46">
        <v>57.213821411132813</v>
      </c>
      <c r="W37" s="46"/>
      <c r="X37" s="45">
        <v>6.3000001013278961E-2</v>
      </c>
      <c r="Y37" s="45"/>
      <c r="Z37" s="44">
        <v>3.7800000607967377</v>
      </c>
      <c r="AA37" s="44"/>
      <c r="AB37" s="45">
        <v>3.5179774761199951</v>
      </c>
      <c r="AC37" s="45"/>
      <c r="AD37" s="45">
        <v>7.7923684120178223</v>
      </c>
      <c r="AE37" s="45"/>
      <c r="AF37" s="45">
        <v>29.28057861328125</v>
      </c>
      <c r="AG37" s="45"/>
      <c r="AH37" s="45">
        <v>15.194458961486816</v>
      </c>
      <c r="AI37" s="45"/>
      <c r="AJ37" s="45"/>
      <c r="AK37" s="20">
        <v>36.263458251953125</v>
      </c>
    </row>
    <row r="38" spans="2:37">
      <c r="B38" s="2">
        <v>2.8000000864267349E-2</v>
      </c>
      <c r="D38" s="44">
        <v>1.680000051856041</v>
      </c>
      <c r="E38" s="44"/>
      <c r="F38" s="45">
        <v>26.456178665161133</v>
      </c>
      <c r="G38" s="45"/>
      <c r="H38" s="45"/>
      <c r="I38" s="45"/>
      <c r="J38" s="45"/>
      <c r="K38" s="45">
        <v>15.167437553405762</v>
      </c>
      <c r="L38" s="45"/>
      <c r="M38" s="45"/>
      <c r="N38" s="45">
        <v>42.049694061279297</v>
      </c>
      <c r="O38" s="45"/>
      <c r="P38" s="45"/>
      <c r="Q38" s="45"/>
      <c r="R38" s="45">
        <v>19.008626937866211</v>
      </c>
      <c r="S38" s="45"/>
      <c r="T38" s="45"/>
      <c r="U38" s="45"/>
      <c r="V38" s="46">
        <v>56.421741485595703</v>
      </c>
      <c r="W38" s="46"/>
      <c r="X38" s="45">
        <v>6.4000003039836884E-2</v>
      </c>
      <c r="Y38" s="45"/>
      <c r="Z38" s="44">
        <v>3.840000182390213</v>
      </c>
      <c r="AA38" s="44"/>
      <c r="AB38" s="45">
        <v>-4.0061345100402832</v>
      </c>
      <c r="AC38" s="45"/>
      <c r="AD38" s="45">
        <v>7.6557087898254395</v>
      </c>
      <c r="AE38" s="45"/>
      <c r="AF38" s="45">
        <v>29.02195930480957</v>
      </c>
      <c r="AG38" s="45"/>
      <c r="AH38" s="45">
        <v>15.108221054077148</v>
      </c>
      <c r="AI38" s="45"/>
      <c r="AJ38" s="45"/>
      <c r="AK38" s="20">
        <v>35.830848693847656</v>
      </c>
    </row>
    <row r="39" spans="2:37">
      <c r="B39" s="2">
        <v>2.8999999165534973E-2</v>
      </c>
      <c r="D39" s="44">
        <v>1.7399999499320984</v>
      </c>
      <c r="E39" s="44"/>
      <c r="F39" s="45">
        <v>16.352182388305664</v>
      </c>
      <c r="G39" s="45"/>
      <c r="H39" s="45"/>
      <c r="I39" s="45"/>
      <c r="J39" s="45"/>
      <c r="K39" s="45">
        <v>14.853323936462402</v>
      </c>
      <c r="L39" s="45"/>
      <c r="M39" s="45"/>
      <c r="N39" s="45">
        <v>41.54443359375</v>
      </c>
      <c r="O39" s="45"/>
      <c r="P39" s="45"/>
      <c r="Q39" s="45"/>
      <c r="R39" s="45">
        <v>18.873464584350586</v>
      </c>
      <c r="S39" s="45"/>
      <c r="T39" s="45"/>
      <c r="U39" s="45"/>
      <c r="V39" s="46">
        <v>55.648960113525391</v>
      </c>
      <c r="W39" s="46"/>
      <c r="X39" s="45">
        <v>6.4999997615814209E-2</v>
      </c>
      <c r="Y39" s="45"/>
      <c r="Z39" s="44">
        <v>3.8999998569488525</v>
      </c>
      <c r="AA39" s="44"/>
      <c r="AB39" s="45">
        <v>-9.8145294189453125</v>
      </c>
      <c r="AC39" s="45"/>
      <c r="AD39" s="45">
        <v>7.5218634605407715</v>
      </c>
      <c r="AE39" s="45"/>
      <c r="AF39" s="45">
        <v>28.76759147644043</v>
      </c>
      <c r="AG39" s="45"/>
      <c r="AH39" s="45">
        <v>15.022998809814453</v>
      </c>
      <c r="AI39" s="45"/>
      <c r="AJ39" s="45"/>
      <c r="AK39" s="20">
        <v>35.404121398925781</v>
      </c>
    </row>
    <row r="40" spans="2:37">
      <c r="B40" s="2">
        <v>2.9999999329447746E-2</v>
      </c>
      <c r="D40" s="44">
        <v>1.7999999597668648</v>
      </c>
      <c r="E40" s="44"/>
      <c r="F40" s="45">
        <v>6.1864581108093262</v>
      </c>
      <c r="G40" s="45"/>
      <c r="H40" s="45"/>
      <c r="I40" s="45"/>
      <c r="J40" s="45"/>
      <c r="K40" s="45">
        <v>14.548386573791504</v>
      </c>
      <c r="L40" s="45"/>
      <c r="M40" s="45"/>
      <c r="N40" s="45">
        <v>41.050956726074219</v>
      </c>
      <c r="O40" s="45"/>
      <c r="P40" s="45"/>
      <c r="Q40" s="45"/>
      <c r="R40" s="45">
        <v>18.740146636962891</v>
      </c>
      <c r="S40" s="45"/>
      <c r="T40" s="45"/>
      <c r="U40" s="45"/>
      <c r="V40" s="46">
        <v>54.894245147705078</v>
      </c>
      <c r="W40" s="46"/>
      <c r="X40" s="45">
        <v>6.5999999642372131E-2</v>
      </c>
      <c r="Y40" s="45"/>
      <c r="Z40" s="44">
        <v>3.9599999785423279</v>
      </c>
      <c r="AA40" s="44"/>
      <c r="AB40" s="45">
        <v>-13.13405704498291</v>
      </c>
      <c r="AC40" s="45"/>
      <c r="AD40" s="45">
        <v>7.3907623291015625</v>
      </c>
      <c r="AE40" s="45"/>
      <c r="AF40" s="45">
        <v>28.517383575439453</v>
      </c>
      <c r="AG40" s="45"/>
      <c r="AH40" s="45">
        <v>14.938776969909668</v>
      </c>
      <c r="AI40" s="45"/>
      <c r="AJ40" s="45"/>
      <c r="AK40" s="20">
        <v>34.983173370361328</v>
      </c>
    </row>
    <row r="41" spans="2:37">
      <c r="B41" s="2">
        <v>3.0999999493360519E-2</v>
      </c>
      <c r="D41" s="44">
        <v>1.8599999696016312</v>
      </c>
      <c r="E41" s="44"/>
      <c r="F41" s="45">
        <v>-2.664787769317627</v>
      </c>
      <c r="G41" s="45"/>
      <c r="H41" s="45"/>
      <c r="I41" s="45"/>
      <c r="J41" s="45"/>
      <c r="K41" s="45">
        <v>14.252148628234863</v>
      </c>
      <c r="L41" s="45"/>
      <c r="M41" s="45"/>
      <c r="N41" s="45">
        <v>40.568748474121094</v>
      </c>
      <c r="O41" s="45"/>
      <c r="P41" s="45"/>
      <c r="Q41" s="45"/>
      <c r="R41" s="45">
        <v>18.608644485473633</v>
      </c>
      <c r="S41" s="45"/>
      <c r="T41" s="45"/>
      <c r="U41" s="45"/>
      <c r="V41" s="46">
        <v>54.156501770019531</v>
      </c>
      <c r="W41" s="46"/>
      <c r="X41" s="45">
        <v>6.7000001668930054E-2</v>
      </c>
      <c r="Y41" s="45"/>
      <c r="Z41" s="44">
        <v>4.0200001001358032</v>
      </c>
      <c r="AA41" s="44"/>
      <c r="AB41" s="45">
        <v>-13.547313690185547</v>
      </c>
      <c r="AC41" s="45"/>
      <c r="AD41" s="45">
        <v>7.2623386383056641</v>
      </c>
      <c r="AE41" s="45"/>
      <c r="AF41" s="45">
        <v>28.271242141723633</v>
      </c>
      <c r="AG41" s="45"/>
      <c r="AH41" s="45">
        <v>14.855538368225098</v>
      </c>
      <c r="AI41" s="45"/>
      <c r="AJ41" s="45"/>
      <c r="AK41" s="20">
        <v>34.567905426025391</v>
      </c>
    </row>
    <row r="42" spans="2:37">
      <c r="B42" s="2">
        <v>3.2000001519918442E-2</v>
      </c>
      <c r="D42" s="44">
        <v>1.9200000911951065</v>
      </c>
      <c r="E42" s="44"/>
      <c r="F42" s="45">
        <v>-9.0267200469970703</v>
      </c>
      <c r="G42" s="45"/>
      <c r="H42" s="45"/>
      <c r="I42" s="45"/>
      <c r="J42" s="45"/>
      <c r="K42" s="45">
        <v>13.964179992675781</v>
      </c>
      <c r="L42" s="45"/>
      <c r="M42" s="45"/>
      <c r="N42" s="45">
        <v>40.097328186035156</v>
      </c>
      <c r="O42" s="45"/>
      <c r="P42" s="45"/>
      <c r="Q42" s="45"/>
      <c r="R42" s="45">
        <v>18.478925704956055</v>
      </c>
      <c r="S42" s="45"/>
      <c r="T42" s="45"/>
      <c r="U42" s="45"/>
      <c r="V42" s="46">
        <v>53.434741973876953</v>
      </c>
      <c r="W42" s="46"/>
      <c r="X42" s="45">
        <v>6.8000003695487976E-2</v>
      </c>
      <c r="Y42" s="45"/>
      <c r="Z42" s="44">
        <v>4.0800002217292786</v>
      </c>
      <c r="AA42" s="44"/>
      <c r="AB42" s="45">
        <v>-11.046904563903809</v>
      </c>
      <c r="AC42" s="45"/>
      <c r="AD42" s="45">
        <v>7.1365256309509277</v>
      </c>
      <c r="AE42" s="45"/>
      <c r="AF42" s="45">
        <v>28.029081344604492</v>
      </c>
      <c r="AG42" s="45"/>
      <c r="AH42" s="45">
        <v>14.773268699645996</v>
      </c>
      <c r="AI42" s="45"/>
      <c r="AJ42" s="45"/>
      <c r="AK42" s="20">
        <v>34.158222198486328</v>
      </c>
    </row>
    <row r="43" spans="2:37">
      <c r="B43" s="2">
        <v>3.2999999821186066E-2</v>
      </c>
      <c r="D43" s="44">
        <v>1.9799999892711639</v>
      </c>
      <c r="E43" s="44"/>
      <c r="F43" s="45">
        <v>-12.086816787719727</v>
      </c>
      <c r="G43" s="45"/>
      <c r="H43" s="45"/>
      <c r="I43" s="45"/>
      <c r="J43" s="45"/>
      <c r="K43" s="45">
        <v>13.684082984924316</v>
      </c>
      <c r="L43" s="45"/>
      <c r="M43" s="45"/>
      <c r="N43" s="45">
        <v>39.636257171630859</v>
      </c>
      <c r="O43" s="45"/>
      <c r="P43" s="45"/>
      <c r="Q43" s="45"/>
      <c r="R43" s="45">
        <v>18.350957870483398</v>
      </c>
      <c r="S43" s="45"/>
      <c r="T43" s="45"/>
      <c r="U43" s="45"/>
      <c r="V43" s="46">
        <v>52.728076934814453</v>
      </c>
      <c r="W43" s="46"/>
      <c r="X43" s="45">
        <v>6.8999998271465302E-2</v>
      </c>
      <c r="Y43" s="45"/>
      <c r="Z43" s="44">
        <v>4.1399998962879181</v>
      </c>
      <c r="AA43" s="44"/>
      <c r="AB43" s="45">
        <v>-6.0319151878356934</v>
      </c>
      <c r="AC43" s="45"/>
      <c r="AD43" s="45">
        <v>7.0132608413696289</v>
      </c>
      <c r="AE43" s="45"/>
      <c r="AF43" s="45">
        <v>27.790815353393555</v>
      </c>
      <c r="AG43" s="45"/>
      <c r="AH43" s="45">
        <v>14.691949844360352</v>
      </c>
      <c r="AI43" s="45"/>
      <c r="AJ43" s="45"/>
      <c r="AK43" s="20">
        <v>33.754024505615234</v>
      </c>
    </row>
    <row r="44" spans="2:37">
      <c r="B44" s="2">
        <v>3.4000001847743988E-2</v>
      </c>
      <c r="D44" s="44">
        <v>2.0400001108646393</v>
      </c>
      <c r="E44" s="44"/>
      <c r="F44" s="45">
        <v>-11.503094673156738</v>
      </c>
      <c r="G44" s="45"/>
      <c r="H44" s="45"/>
      <c r="I44" s="45"/>
      <c r="J44" s="45"/>
      <c r="K44" s="45">
        <v>13.411496162414551</v>
      </c>
      <c r="L44" s="45"/>
      <c r="M44" s="45"/>
      <c r="N44" s="45">
        <v>39.185131072998047</v>
      </c>
      <c r="O44" s="45"/>
      <c r="P44" s="45"/>
      <c r="Q44" s="45"/>
      <c r="R44" s="45">
        <v>18.224712371826172</v>
      </c>
      <c r="S44" s="45"/>
      <c r="T44" s="45"/>
      <c r="U44" s="45"/>
      <c r="V44" s="46">
        <v>52.035717010498047</v>
      </c>
      <c r="W44" s="46"/>
      <c r="X44" s="45">
        <v>7.0000000298023224E-2</v>
      </c>
      <c r="Y44" s="45"/>
      <c r="Z44" s="44">
        <v>4.2000000178813934</v>
      </c>
      <c r="AA44" s="44"/>
      <c r="AB44" s="45">
        <v>0.75227218866348267</v>
      </c>
      <c r="AC44" s="45"/>
      <c r="AD44" s="45">
        <v>6.8924827575683594</v>
      </c>
      <c r="AE44" s="45"/>
      <c r="AF44" s="45">
        <v>27.556360244750977</v>
      </c>
      <c r="AG44" s="45"/>
      <c r="AH44" s="45">
        <v>14.611568450927734</v>
      </c>
      <c r="AI44" s="45"/>
      <c r="AJ44" s="45"/>
      <c r="AK44" s="20">
        <v>33.355224609375</v>
      </c>
    </row>
    <row r="45" spans="2:37" ht="9.75" customHeight="1">
      <c r="B45" s="2">
        <v>3.5000000149011612E-2</v>
      </c>
      <c r="D45" s="44">
        <v>2.1000000089406967</v>
      </c>
      <c r="E45" s="44"/>
      <c r="F45" s="45">
        <v>-7.4453063011169434</v>
      </c>
      <c r="G45" s="45"/>
      <c r="H45" s="45"/>
      <c r="I45" s="45"/>
      <c r="J45" s="45"/>
      <c r="K45" s="45">
        <v>13.146088600158691</v>
      </c>
      <c r="L45" s="45"/>
      <c r="M45" s="45"/>
      <c r="N45" s="45">
        <v>38.743576049804688</v>
      </c>
      <c r="O45" s="45"/>
      <c r="P45" s="45"/>
      <c r="Q45" s="45"/>
      <c r="R45" s="45">
        <v>18.10015869140625</v>
      </c>
      <c r="S45" s="45"/>
      <c r="T45" s="45"/>
      <c r="U45" s="45"/>
      <c r="V45" s="46">
        <v>51.356945037841797</v>
      </c>
      <c r="W45" s="46"/>
      <c r="X45" s="45">
        <v>7.1000002324581146E-2</v>
      </c>
      <c r="Y45" s="45"/>
      <c r="Z45" s="44">
        <v>4.2600001394748688</v>
      </c>
      <c r="AA45" s="44"/>
      <c r="AB45" s="45">
        <v>8.3217973709106445</v>
      </c>
      <c r="AC45" s="45"/>
      <c r="AD45" s="45">
        <v>6.7741308212280273</v>
      </c>
      <c r="AE45" s="45"/>
      <c r="AF45" s="45">
        <v>27.32563591003418</v>
      </c>
      <c r="AG45" s="45"/>
      <c r="AH45" s="45">
        <v>14.532108306884766</v>
      </c>
      <c r="AI45" s="45"/>
      <c r="AJ45" s="45"/>
      <c r="AK45" s="20">
        <v>32.961727142333984</v>
      </c>
    </row>
    <row r="46" spans="2:37" ht="6.75" customHeight="1"/>
    <row r="47" spans="2:37" ht="13.5" customHeight="1">
      <c r="B47" s="47" t="s">
        <v>11</v>
      </c>
      <c r="C47" s="47"/>
      <c r="D47" s="47"/>
      <c r="E47" s="47"/>
    </row>
    <row r="48" spans="2:37" ht="12.75" customHeight="1">
      <c r="B48" s="39" t="s">
        <v>0</v>
      </c>
      <c r="C48" s="39"/>
      <c r="D48" s="39"/>
      <c r="E48" s="39"/>
      <c r="F48" s="39"/>
      <c r="G48" s="1" t="s">
        <v>1</v>
      </c>
      <c r="H48" s="40" t="s">
        <v>25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</row>
    <row r="49" spans="2:34" ht="12.75" customHeight="1">
      <c r="AB49" s="39" t="s">
        <v>2</v>
      </c>
      <c r="AC49" s="39"/>
      <c r="AD49" s="39"/>
      <c r="AE49" s="39"/>
      <c r="AF49" s="39"/>
      <c r="AG49" s="39"/>
    </row>
    <row r="50" spans="2:34" ht="12" customHeight="1">
      <c r="B50" s="39" t="s">
        <v>3</v>
      </c>
      <c r="C50" s="39"/>
      <c r="D50" s="39"/>
      <c r="E50" s="39"/>
      <c r="G50" s="1" t="s">
        <v>4</v>
      </c>
      <c r="H50" s="41">
        <v>6.5999999046325684</v>
      </c>
      <c r="I50" s="41"/>
      <c r="J50" s="41"/>
      <c r="K50" s="41"/>
      <c r="L50" s="41"/>
      <c r="M50" s="41"/>
      <c r="N50" s="41"/>
      <c r="O50" s="39" t="s">
        <v>21</v>
      </c>
      <c r="P50" s="39"/>
      <c r="Q50" s="39"/>
      <c r="R50" s="39"/>
      <c r="S50" s="1" t="s">
        <v>4</v>
      </c>
      <c r="T50" s="42" t="s">
        <v>24</v>
      </c>
      <c r="U50" s="42"/>
      <c r="V50" s="42"/>
      <c r="W50" s="42"/>
      <c r="X50" s="42"/>
      <c r="Y50" s="42"/>
      <c r="Z50" s="42"/>
      <c r="AA50" s="42"/>
      <c r="AB50" s="39"/>
      <c r="AC50" s="39"/>
      <c r="AD50" s="39"/>
      <c r="AE50" s="39"/>
      <c r="AF50" s="39"/>
      <c r="AG50" s="39"/>
    </row>
    <row r="51" spans="2:34" ht="10.5" customHeight="1">
      <c r="AB51" s="39"/>
      <c r="AC51" s="39"/>
      <c r="AD51" s="39"/>
      <c r="AE51" s="39"/>
      <c r="AF51" s="39"/>
      <c r="AG51" s="39"/>
    </row>
    <row r="52" spans="2:34" ht="12" customHeight="1">
      <c r="AB52" s="39"/>
      <c r="AC52" s="39"/>
      <c r="AD52" s="39"/>
      <c r="AE52" s="39"/>
      <c r="AF52" s="39"/>
      <c r="AG52" s="39"/>
    </row>
    <row r="53" spans="2:34" ht="12" customHeight="1">
      <c r="AB53" s="39"/>
      <c r="AC53" s="39"/>
      <c r="AD53" s="39"/>
      <c r="AE53" s="39"/>
      <c r="AF53" s="39"/>
      <c r="AG53" s="39"/>
    </row>
    <row r="54" spans="2:34" ht="6" customHeight="1"/>
    <row r="55" spans="2:34" ht="3" customHeight="1">
      <c r="B55" s="43" t="s">
        <v>5</v>
      </c>
      <c r="D55" s="43" t="s">
        <v>23</v>
      </c>
      <c r="E55" s="43"/>
      <c r="G55" s="43" t="s">
        <v>6</v>
      </c>
      <c r="H55" s="43"/>
      <c r="J55" s="43" t="s">
        <v>7</v>
      </c>
      <c r="K55" s="43"/>
      <c r="L55" s="43"/>
      <c r="M55" s="43"/>
      <c r="N55" s="43" t="s">
        <v>8</v>
      </c>
      <c r="O55" s="43"/>
      <c r="Q55" s="43" t="s">
        <v>9</v>
      </c>
      <c r="R55" s="43"/>
      <c r="S55" s="43"/>
      <c r="T55" s="43" t="s">
        <v>10</v>
      </c>
      <c r="U55" s="43"/>
      <c r="X55" s="43" t="s">
        <v>5</v>
      </c>
      <c r="Y55" s="43"/>
      <c r="Z55" s="43" t="s">
        <v>23</v>
      </c>
      <c r="AA55" s="43"/>
      <c r="AB55" s="43" t="s">
        <v>6</v>
      </c>
      <c r="AC55" s="43" t="s">
        <v>7</v>
      </c>
      <c r="AE55" s="43" t="s">
        <v>8</v>
      </c>
      <c r="AF55" s="43" t="s">
        <v>9</v>
      </c>
      <c r="AG55" s="43" t="s">
        <v>10</v>
      </c>
      <c r="AH55" s="43"/>
    </row>
    <row r="56" spans="2:34" ht="14.25" customHeight="1">
      <c r="B56" s="43"/>
      <c r="D56" s="43"/>
      <c r="E56" s="43"/>
      <c r="G56" s="43"/>
      <c r="H56" s="43"/>
      <c r="J56" s="43"/>
      <c r="K56" s="43"/>
      <c r="L56" s="43"/>
      <c r="M56" s="43"/>
      <c r="N56" s="43"/>
      <c r="O56" s="43"/>
      <c r="Q56" s="43"/>
      <c r="R56" s="43"/>
      <c r="S56" s="43"/>
      <c r="T56" s="43"/>
      <c r="U56" s="43"/>
      <c r="X56" s="43"/>
      <c r="Y56" s="43"/>
      <c r="Z56" s="43"/>
      <c r="AA56" s="43"/>
      <c r="AB56" s="43"/>
      <c r="AC56" s="43"/>
      <c r="AE56" s="43"/>
      <c r="AF56" s="43"/>
      <c r="AG56" s="43"/>
      <c r="AH56" s="43"/>
    </row>
    <row r="57" spans="2:34">
      <c r="B57" s="2">
        <v>7.1999996900558472E-2</v>
      </c>
      <c r="D57" s="44">
        <v>4.3199998140335083</v>
      </c>
      <c r="E57" s="44"/>
      <c r="F57" s="45">
        <v>15.594222068786621</v>
      </c>
      <c r="G57" s="45"/>
      <c r="H57" s="45"/>
      <c r="I57" s="45"/>
      <c r="J57" s="45"/>
      <c r="K57" s="45">
        <v>6.6581478118896484</v>
      </c>
      <c r="L57" s="45"/>
      <c r="M57" s="45"/>
      <c r="N57" s="45">
        <v>27.098560333251953</v>
      </c>
      <c r="O57" s="45"/>
      <c r="P57" s="45"/>
      <c r="Q57" s="45"/>
      <c r="R57" s="45">
        <v>14.453554153442383</v>
      </c>
      <c r="S57" s="45"/>
      <c r="T57" s="45"/>
      <c r="U57" s="45"/>
      <c r="V57" s="46">
        <v>32.573448181152344</v>
      </c>
      <c r="W57" s="46"/>
    </row>
    <row r="58" spans="2:34">
      <c r="B58" s="2">
        <v>7.2999998927116394E-2</v>
      </c>
      <c r="D58" s="44">
        <v>4.3799999356269836</v>
      </c>
      <c r="E58" s="44"/>
      <c r="F58" s="45">
        <v>21.540657043457031</v>
      </c>
      <c r="G58" s="45"/>
      <c r="H58" s="45"/>
      <c r="I58" s="45"/>
      <c r="J58" s="45"/>
      <c r="K58" s="45">
        <v>6.5444765090942383</v>
      </c>
      <c r="L58" s="45"/>
      <c r="M58" s="45"/>
      <c r="N58" s="45">
        <v>26.875059127807617</v>
      </c>
      <c r="O58" s="45"/>
      <c r="P58" s="45"/>
      <c r="Q58" s="45"/>
      <c r="R58" s="45">
        <v>14.375893592834473</v>
      </c>
      <c r="S58" s="45"/>
      <c r="T58" s="45"/>
      <c r="U58" s="45"/>
      <c r="V58" s="46">
        <v>32.190303802490234</v>
      </c>
      <c r="W58" s="46"/>
    </row>
    <row r="59" spans="2:34">
      <c r="B59" s="2">
        <v>7.4000000953674316E-2</v>
      </c>
      <c r="D59" s="44">
        <v>4.440000057220459</v>
      </c>
      <c r="E59" s="44"/>
      <c r="F59" s="45">
        <v>25.328765869140625</v>
      </c>
      <c r="G59" s="45"/>
      <c r="H59" s="45"/>
      <c r="I59" s="45"/>
      <c r="J59" s="45"/>
      <c r="K59" s="45">
        <v>6.4330625534057617</v>
      </c>
      <c r="L59" s="45"/>
      <c r="M59" s="45"/>
      <c r="N59" s="45">
        <v>26.655057907104492</v>
      </c>
      <c r="O59" s="45"/>
      <c r="P59" s="45"/>
      <c r="Q59" s="45"/>
      <c r="R59" s="45">
        <v>14.299110412597656</v>
      </c>
      <c r="S59" s="45"/>
      <c r="T59" s="45"/>
      <c r="U59" s="45"/>
      <c r="V59" s="46">
        <v>31.812204360961914</v>
      </c>
      <c r="W59" s="46"/>
    </row>
    <row r="60" spans="2:34">
      <c r="B60" s="2">
        <v>7.5000002980232239E-2</v>
      </c>
      <c r="D60" s="44">
        <v>4.5000001788139343</v>
      </c>
      <c r="E60" s="44"/>
      <c r="F60" s="45">
        <v>26.436813354492188</v>
      </c>
      <c r="G60" s="45"/>
      <c r="H60" s="45"/>
      <c r="I60" s="45"/>
      <c r="J60" s="45"/>
      <c r="K60" s="45">
        <v>6.3238530158996582</v>
      </c>
      <c r="L60" s="45"/>
      <c r="M60" s="45"/>
      <c r="N60" s="45">
        <v>26.438482284545898</v>
      </c>
      <c r="O60" s="45"/>
      <c r="P60" s="45"/>
      <c r="Q60" s="45"/>
      <c r="R60" s="45">
        <v>14.223191261291504</v>
      </c>
      <c r="S60" s="45"/>
      <c r="T60" s="45"/>
      <c r="U60" s="45"/>
      <c r="V60" s="46">
        <v>31.43907356262207</v>
      </c>
      <c r="W60" s="46"/>
    </row>
    <row r="61" spans="2:34">
      <c r="B61" s="2">
        <v>7.5999997556209564E-2</v>
      </c>
      <c r="D61" s="44">
        <v>4.5599998533725739</v>
      </c>
      <c r="E61" s="44"/>
      <c r="F61" s="45">
        <v>24.723152160644531</v>
      </c>
      <c r="G61" s="45"/>
      <c r="H61" s="45"/>
      <c r="I61" s="45"/>
      <c r="J61" s="45"/>
      <c r="K61" s="45">
        <v>6.2167959213256836</v>
      </c>
      <c r="L61" s="45"/>
      <c r="M61" s="45"/>
      <c r="N61" s="45">
        <v>26.225261688232422</v>
      </c>
      <c r="O61" s="45"/>
      <c r="P61" s="45"/>
      <c r="Q61" s="45"/>
      <c r="R61" s="45">
        <v>14.14812183380127</v>
      </c>
      <c r="S61" s="45"/>
      <c r="T61" s="45"/>
      <c r="U61" s="45"/>
      <c r="V61" s="46">
        <v>31.070827484130859</v>
      </c>
      <c r="W61" s="46"/>
    </row>
    <row r="62" spans="2:34">
      <c r="B62" s="2">
        <v>7.6999999582767487E-2</v>
      </c>
      <c r="D62" s="44">
        <v>4.6199999749660492</v>
      </c>
      <c r="E62" s="44"/>
      <c r="F62" s="45">
        <v>20.44195556640625</v>
      </c>
      <c r="G62" s="45"/>
      <c r="H62" s="45"/>
      <c r="I62" s="45"/>
      <c r="J62" s="45"/>
      <c r="K62" s="45">
        <v>6.1118407249450684</v>
      </c>
      <c r="L62" s="45"/>
      <c r="M62" s="45"/>
      <c r="N62" s="45">
        <v>26.015325546264648</v>
      </c>
      <c r="O62" s="45"/>
      <c r="P62" s="45"/>
      <c r="Q62" s="45"/>
      <c r="R62" s="45">
        <v>14.07388973236084</v>
      </c>
      <c r="S62" s="45"/>
      <c r="T62" s="45"/>
      <c r="U62" s="45"/>
      <c r="V62" s="46">
        <v>30.707389831542969</v>
      </c>
      <c r="W62" s="46"/>
    </row>
    <row r="63" spans="2:34">
      <c r="B63" s="2">
        <v>7.8000001609325409E-2</v>
      </c>
      <c r="D63" s="44">
        <v>4.6800000965595245</v>
      </c>
      <c r="E63" s="44"/>
      <c r="F63" s="45">
        <v>14.203554153442383</v>
      </c>
      <c r="G63" s="45"/>
      <c r="H63" s="45"/>
      <c r="I63" s="45"/>
      <c r="J63" s="45"/>
      <c r="K63" s="45">
        <v>6.008939266204834</v>
      </c>
      <c r="L63" s="45"/>
      <c r="M63" s="45"/>
      <c r="N63" s="45">
        <v>25.808609008789063</v>
      </c>
      <c r="O63" s="45"/>
      <c r="P63" s="45"/>
      <c r="Q63" s="45"/>
      <c r="R63" s="45">
        <v>14.000480651855469</v>
      </c>
      <c r="S63" s="45"/>
      <c r="T63" s="45"/>
      <c r="U63" s="45"/>
      <c r="V63" s="46">
        <v>30.348684310913086</v>
      </c>
      <c r="W63" s="46"/>
    </row>
    <row r="64" spans="2:34">
      <c r="B64" s="2">
        <v>7.9000003635883331E-2</v>
      </c>
      <c r="D64" s="44">
        <v>4.7400002181529999</v>
      </c>
      <c r="E64" s="44"/>
      <c r="F64" s="45">
        <v>6.885493278503418</v>
      </c>
      <c r="G64" s="45"/>
      <c r="H64" s="45"/>
      <c r="I64" s="45"/>
      <c r="J64" s="45"/>
      <c r="K64" s="45">
        <v>5.908043384552002</v>
      </c>
      <c r="L64" s="45"/>
      <c r="M64" s="45"/>
      <c r="N64" s="45">
        <v>25.605043411254883</v>
      </c>
      <c r="O64" s="45"/>
      <c r="P64" s="45"/>
      <c r="Q64" s="45"/>
      <c r="R64" s="45">
        <v>13.927882194519043</v>
      </c>
      <c r="S64" s="45"/>
      <c r="T64" s="45"/>
      <c r="U64" s="45"/>
      <c r="V64" s="46">
        <v>29.994636535644531</v>
      </c>
      <c r="W64" s="46"/>
    </row>
    <row r="65" spans="2:23">
      <c r="B65" s="2">
        <v>7.9999998211860657E-2</v>
      </c>
      <c r="D65" s="44">
        <v>4.7999998927116394</v>
      </c>
      <c r="E65" s="44"/>
      <c r="F65" s="45">
        <v>-0.4927506148815155</v>
      </c>
      <c r="G65" s="45"/>
      <c r="H65" s="45"/>
      <c r="I65" s="45"/>
      <c r="J65" s="45"/>
      <c r="K65" s="45">
        <v>5.8091068267822266</v>
      </c>
      <c r="L65" s="45"/>
      <c r="M65" s="45"/>
      <c r="N65" s="45">
        <v>25.404563903808594</v>
      </c>
      <c r="O65" s="45"/>
      <c r="P65" s="45"/>
      <c r="Q65" s="45"/>
      <c r="R65" s="45">
        <v>13.856081008911133</v>
      </c>
      <c r="S65" s="45"/>
      <c r="T65" s="45"/>
      <c r="U65" s="45"/>
      <c r="V65" s="46">
        <v>29.645170211791992</v>
      </c>
      <c r="W65" s="46"/>
    </row>
    <row r="66" spans="2:23">
      <c r="B66" s="2">
        <v>8.1000000238418579E-2</v>
      </c>
      <c r="D66" s="44">
        <v>4.8600000143051147</v>
      </c>
      <c r="E66" s="44"/>
      <c r="F66" s="45">
        <v>-6.9135632514953613</v>
      </c>
      <c r="G66" s="45"/>
      <c r="H66" s="45"/>
      <c r="I66" s="45"/>
      <c r="J66" s="45"/>
      <c r="K66" s="45">
        <v>5.7120847702026367</v>
      </c>
      <c r="L66" s="45"/>
      <c r="M66" s="45"/>
      <c r="N66" s="45">
        <v>25.207111358642578</v>
      </c>
      <c r="O66" s="45"/>
      <c r="P66" s="45"/>
      <c r="Q66" s="45"/>
      <c r="R66" s="45">
        <v>13.785064697265625</v>
      </c>
      <c r="S66" s="45"/>
      <c r="T66" s="45"/>
      <c r="U66" s="45"/>
      <c r="V66" s="46">
        <v>29.300216674804688</v>
      </c>
      <c r="W66" s="46"/>
    </row>
    <row r="67" spans="2:23">
      <c r="B67" s="2">
        <v>8.2000002264976501E-2</v>
      </c>
      <c r="D67" s="44">
        <v>4.9200001358985901</v>
      </c>
      <c r="E67" s="44"/>
      <c r="F67" s="45">
        <v>-11.503232955932617</v>
      </c>
      <c r="G67" s="45"/>
      <c r="H67" s="45"/>
      <c r="I67" s="45"/>
      <c r="J67" s="45"/>
      <c r="K67" s="45">
        <v>5.6169338226318359</v>
      </c>
      <c r="L67" s="45"/>
      <c r="M67" s="45"/>
      <c r="N67" s="45">
        <v>25.01262092590332</v>
      </c>
      <c r="O67" s="45"/>
      <c r="P67" s="45"/>
      <c r="Q67" s="45"/>
      <c r="R67" s="45">
        <v>13.714821815490723</v>
      </c>
      <c r="S67" s="45"/>
      <c r="T67" s="45"/>
      <c r="U67" s="45"/>
      <c r="V67" s="46">
        <v>28.959705352783203</v>
      </c>
      <c r="W67" s="46"/>
    </row>
    <row r="68" spans="2:23">
      <c r="B68" s="2">
        <v>8.2999996840953827E-2</v>
      </c>
      <c r="D68" s="44">
        <v>4.9799998104572296</v>
      </c>
      <c r="E68" s="44"/>
      <c r="F68" s="45">
        <v>-13.65245532989502</v>
      </c>
      <c r="G68" s="45"/>
      <c r="H68" s="45"/>
      <c r="I68" s="45"/>
      <c r="J68" s="45"/>
      <c r="K68" s="45">
        <v>5.5236105918884277</v>
      </c>
      <c r="L68" s="45"/>
      <c r="M68" s="45"/>
      <c r="N68" s="45">
        <v>24.821035385131836</v>
      </c>
      <c r="O68" s="45"/>
      <c r="P68" s="45"/>
      <c r="Q68" s="45"/>
      <c r="R68" s="45">
        <v>13.645339012145996</v>
      </c>
      <c r="S68" s="45"/>
      <c r="T68" s="45"/>
      <c r="U68" s="45"/>
      <c r="V68" s="46">
        <v>28.623565673828125</v>
      </c>
      <c r="W68" s="46"/>
    </row>
    <row r="69" spans="2:23">
      <c r="B69" s="2">
        <v>8.3999998867511749E-2</v>
      </c>
      <c r="D69" s="44">
        <v>5.039999932050705</v>
      </c>
      <c r="E69" s="44"/>
      <c r="F69" s="45">
        <v>-13.098700523376465</v>
      </c>
      <c r="G69" s="45"/>
      <c r="H69" s="45"/>
      <c r="I69" s="45"/>
      <c r="J69" s="45"/>
      <c r="K69" s="45">
        <v>5.4320745468139648</v>
      </c>
      <c r="L69" s="45"/>
      <c r="M69" s="45"/>
      <c r="N69" s="45">
        <v>24.632295608520508</v>
      </c>
      <c r="O69" s="45"/>
      <c r="P69" s="45"/>
      <c r="Q69" s="45"/>
      <c r="R69" s="45">
        <v>13.576605796813965</v>
      </c>
      <c r="S69" s="45"/>
      <c r="T69" s="45"/>
      <c r="U69" s="45"/>
      <c r="V69" s="46">
        <v>28.291730880737305</v>
      </c>
      <c r="W69" s="46"/>
    </row>
    <row r="70" spans="2:23">
      <c r="B70" s="2">
        <v>8.5000000894069672E-2</v>
      </c>
      <c r="D70" s="44">
        <v>5.1000000536441803</v>
      </c>
      <c r="E70" s="44"/>
      <c r="F70" s="45">
        <v>-9.9593639373779297</v>
      </c>
      <c r="G70" s="45"/>
      <c r="H70" s="45"/>
      <c r="I70" s="45"/>
      <c r="J70" s="45"/>
      <c r="K70" s="45">
        <v>5.3422846794128418</v>
      </c>
      <c r="L70" s="45"/>
      <c r="M70" s="45"/>
      <c r="N70" s="45">
        <v>24.446344375610352</v>
      </c>
      <c r="O70" s="45"/>
      <c r="P70" s="45"/>
      <c r="Q70" s="45"/>
      <c r="R70" s="45">
        <v>13.508609771728516</v>
      </c>
      <c r="S70" s="45"/>
      <c r="T70" s="45"/>
      <c r="U70" s="45"/>
      <c r="V70" s="46">
        <v>27.964134216308594</v>
      </c>
      <c r="W70" s="46"/>
    </row>
    <row r="71" spans="2:23">
      <c r="B71" s="2">
        <v>8.6000002920627594E-2</v>
      </c>
      <c r="D71" s="44">
        <v>5.1600001752376556</v>
      </c>
      <c r="E71" s="44"/>
      <c r="F71" s="45">
        <v>-4.7115468978881836</v>
      </c>
      <c r="G71" s="45"/>
      <c r="H71" s="45"/>
      <c r="I71" s="45"/>
      <c r="J71" s="45"/>
      <c r="K71" s="45">
        <v>5.2542018890380859</v>
      </c>
      <c r="L71" s="45"/>
      <c r="M71" s="45"/>
      <c r="N71" s="45">
        <v>24.263126373291016</v>
      </c>
      <c r="O71" s="45"/>
      <c r="P71" s="45"/>
      <c r="Q71" s="45"/>
      <c r="R71" s="45">
        <v>13.441338539123535</v>
      </c>
      <c r="S71" s="45"/>
      <c r="T71" s="45"/>
      <c r="U71" s="45"/>
      <c r="V71" s="46">
        <v>27.640710830688477</v>
      </c>
      <c r="W71" s="46"/>
    </row>
    <row r="72" spans="2:23">
      <c r="B72" s="2">
        <v>8.6999997496604919E-2</v>
      </c>
      <c r="D72" s="44">
        <v>5.2199998497962952</v>
      </c>
      <c r="E72" s="44"/>
      <c r="F72" s="45">
        <v>1.8781507015228271</v>
      </c>
      <c r="G72" s="45"/>
      <c r="H72" s="45"/>
      <c r="I72" s="45"/>
      <c r="J72" s="45"/>
      <c r="K72" s="45">
        <v>5.1677875518798828</v>
      </c>
      <c r="L72" s="45"/>
      <c r="M72" s="45"/>
      <c r="N72" s="45">
        <v>24.082586288452148</v>
      </c>
      <c r="O72" s="45"/>
      <c r="P72" s="45"/>
      <c r="Q72" s="45"/>
      <c r="R72" s="45">
        <v>13.374782562255859</v>
      </c>
      <c r="S72" s="45"/>
      <c r="T72" s="45"/>
      <c r="U72" s="45"/>
      <c r="V72" s="46">
        <v>27.32139778137207</v>
      </c>
      <c r="W72" s="46"/>
    </row>
    <row r="73" spans="2:23">
      <c r="B73" s="2">
        <v>8.7999999523162842E-2</v>
      </c>
      <c r="D73" s="44">
        <v>5.2799999713897705</v>
      </c>
      <c r="E73" s="44"/>
      <c r="F73" s="45">
        <v>8.8635425567626953</v>
      </c>
      <c r="G73" s="45"/>
      <c r="H73" s="45"/>
      <c r="I73" s="45"/>
      <c r="J73" s="45"/>
      <c r="K73" s="45">
        <v>5.0830049514770508</v>
      </c>
      <c r="L73" s="45"/>
      <c r="M73" s="45"/>
      <c r="N73" s="45">
        <v>23.904674530029297</v>
      </c>
      <c r="O73" s="45"/>
      <c r="P73" s="45"/>
      <c r="Q73" s="45"/>
      <c r="R73" s="45">
        <v>13.308930397033691</v>
      </c>
      <c r="S73" s="45"/>
      <c r="T73" s="45"/>
      <c r="U73" s="45"/>
      <c r="V73" s="46">
        <v>27.006132125854492</v>
      </c>
      <c r="W73" s="46"/>
    </row>
    <row r="74" spans="2:23">
      <c r="B74" s="2">
        <v>8.9000001549720764E-2</v>
      </c>
      <c r="D74" s="44">
        <v>5.3400000929832458</v>
      </c>
      <c r="E74" s="44"/>
      <c r="F74" s="45">
        <v>15.252741813659668</v>
      </c>
      <c r="G74" s="45"/>
      <c r="H74" s="45"/>
      <c r="I74" s="45"/>
      <c r="J74" s="45"/>
      <c r="K74" s="45">
        <v>4.9998178482055664</v>
      </c>
      <c r="L74" s="45"/>
      <c r="M74" s="45"/>
      <c r="N74" s="45">
        <v>23.729337692260742</v>
      </c>
      <c r="O74" s="45"/>
      <c r="P74" s="45"/>
      <c r="Q74" s="45"/>
      <c r="R74" s="45">
        <v>13.243770599365234</v>
      </c>
      <c r="S74" s="45"/>
      <c r="T74" s="45"/>
      <c r="U74" s="45"/>
      <c r="V74" s="46">
        <v>26.694852828979492</v>
      </c>
      <c r="W74" s="46"/>
    </row>
    <row r="75" spans="2:23">
      <c r="B75" s="2">
        <v>9.0000003576278687E-2</v>
      </c>
      <c r="D75" s="44">
        <v>5.4000002145767212</v>
      </c>
      <c r="E75" s="44"/>
      <c r="F75" s="45">
        <v>20.147106170654297</v>
      </c>
      <c r="G75" s="45"/>
      <c r="H75" s="45"/>
      <c r="I75" s="45"/>
      <c r="J75" s="45"/>
      <c r="K75" s="45">
        <v>4.9181904792785645</v>
      </c>
      <c r="L75" s="45"/>
      <c r="M75" s="45"/>
      <c r="N75" s="45">
        <v>23.556524276733398</v>
      </c>
      <c r="O75" s="45"/>
      <c r="P75" s="45"/>
      <c r="Q75" s="45"/>
      <c r="R75" s="45">
        <v>13.179292678833008</v>
      </c>
      <c r="S75" s="45"/>
      <c r="T75" s="45"/>
      <c r="U75" s="45"/>
      <c r="V75" s="46">
        <v>26.387500762939453</v>
      </c>
      <c r="W75" s="46"/>
    </row>
    <row r="76" spans="2:23">
      <c r="B76" s="2">
        <v>9.0999998152256012E-2</v>
      </c>
      <c r="D76" s="44">
        <v>5.4599998891353607</v>
      </c>
      <c r="E76" s="44"/>
      <c r="F76" s="45">
        <v>22.865793228149414</v>
      </c>
      <c r="G76" s="45"/>
      <c r="H76" s="45"/>
      <c r="I76" s="45"/>
      <c r="J76" s="45"/>
      <c r="K76" s="45">
        <v>4.8380885124206543</v>
      </c>
      <c r="L76" s="45"/>
      <c r="M76" s="45"/>
      <c r="N76" s="45">
        <v>23.386186599731445</v>
      </c>
      <c r="O76" s="45"/>
      <c r="P76" s="45"/>
      <c r="Q76" s="45"/>
      <c r="R76" s="45">
        <v>13.115486145019531</v>
      </c>
      <c r="S76" s="45"/>
      <c r="T76" s="45"/>
      <c r="U76" s="45"/>
      <c r="V76" s="46">
        <v>26.084014892578125</v>
      </c>
      <c r="W76" s="46"/>
    </row>
    <row r="77" spans="2:23">
      <c r="B77" s="2">
        <v>9.2000000178813934E-2</v>
      </c>
      <c r="D77" s="44">
        <v>5.5200000107288361</v>
      </c>
      <c r="E77" s="44"/>
      <c r="F77" s="45">
        <v>23.038713455200195</v>
      </c>
      <c r="G77" s="45"/>
      <c r="H77" s="45"/>
      <c r="I77" s="45"/>
      <c r="J77" s="45"/>
      <c r="K77" s="45">
        <v>4.7594790458679199</v>
      </c>
      <c r="L77" s="45"/>
      <c r="M77" s="45"/>
      <c r="N77" s="45">
        <v>23.218276977539063</v>
      </c>
      <c r="O77" s="45"/>
      <c r="P77" s="45"/>
      <c r="Q77" s="45"/>
      <c r="R77" s="45">
        <v>13.052341461181641</v>
      </c>
      <c r="S77" s="45"/>
      <c r="T77" s="45"/>
      <c r="U77" s="45"/>
      <c r="V77" s="46">
        <v>25.784337997436523</v>
      </c>
      <c r="W77" s="46"/>
    </row>
    <row r="78" spans="2:23">
      <c r="B78" s="2">
        <v>9.3000002205371857E-2</v>
      </c>
      <c r="D78" s="44">
        <v>5.5800001323223114</v>
      </c>
      <c r="E78" s="44"/>
      <c r="F78" s="45">
        <v>20.655191421508789</v>
      </c>
      <c r="G78" s="45"/>
      <c r="H78" s="45"/>
      <c r="I78" s="45"/>
      <c r="J78" s="45"/>
      <c r="K78" s="45">
        <v>4.6823282241821289</v>
      </c>
      <c r="L78" s="45"/>
      <c r="M78" s="45"/>
      <c r="N78" s="45">
        <v>23.05274772644043</v>
      </c>
      <c r="O78" s="45"/>
      <c r="P78" s="45"/>
      <c r="Q78" s="45"/>
      <c r="R78" s="45">
        <v>12.989848136901855</v>
      </c>
      <c r="S78" s="45"/>
      <c r="T78" s="45"/>
      <c r="U78" s="45"/>
      <c r="V78" s="46">
        <v>25.488412857055664</v>
      </c>
      <c r="W78" s="46"/>
    </row>
    <row r="79" spans="2:23">
      <c r="B79" s="2">
        <v>9.3999996781349182E-2</v>
      </c>
      <c r="D79" s="44">
        <v>5.6399998068809509</v>
      </c>
      <c r="E79" s="44"/>
      <c r="F79" s="45">
        <v>16.061990737915039</v>
      </c>
      <c r="G79" s="45"/>
      <c r="H79" s="45"/>
      <c r="I79" s="45"/>
      <c r="J79" s="45"/>
      <c r="K79" s="45">
        <v>4.6066055297851563</v>
      </c>
      <c r="L79" s="45"/>
      <c r="M79" s="45"/>
      <c r="N79" s="45">
        <v>22.889553070068359</v>
      </c>
      <c r="O79" s="45"/>
      <c r="P79" s="45"/>
      <c r="Q79" s="45"/>
      <c r="R79" s="45">
        <v>12.927995681762695</v>
      </c>
      <c r="S79" s="45"/>
      <c r="T79" s="45"/>
      <c r="U79" s="45"/>
      <c r="V79" s="46">
        <v>25.196186065673828</v>
      </c>
      <c r="W79" s="46"/>
    </row>
    <row r="80" spans="2:23">
      <c r="B80" s="2">
        <v>9.4999998807907104E-2</v>
      </c>
      <c r="D80" s="44">
        <v>5.6999999284744263</v>
      </c>
      <c r="E80" s="44"/>
      <c r="F80" s="45">
        <v>9.9114627838134766</v>
      </c>
      <c r="G80" s="45"/>
      <c r="H80" s="45"/>
      <c r="I80" s="45"/>
      <c r="J80" s="45"/>
      <c r="K80" s="45">
        <v>4.5322785377502441</v>
      </c>
      <c r="L80" s="45"/>
      <c r="M80" s="45"/>
      <c r="N80" s="45">
        <v>22.728647232055664</v>
      </c>
      <c r="O80" s="45"/>
      <c r="P80" s="45"/>
      <c r="Q80" s="45"/>
      <c r="R80" s="45">
        <v>12.866775512695313</v>
      </c>
      <c r="S80" s="45"/>
      <c r="T80" s="45"/>
      <c r="U80" s="45"/>
      <c r="V80" s="46">
        <v>24.907600402832031</v>
      </c>
      <c r="W80" s="46"/>
    </row>
    <row r="81" spans="2:33">
      <c r="B81" s="2">
        <v>9.6000000834465027E-2</v>
      </c>
      <c r="D81" s="44">
        <v>5.7600000500679016</v>
      </c>
      <c r="E81" s="44"/>
      <c r="F81" s="45">
        <v>3.067523717880249</v>
      </c>
      <c r="G81" s="45"/>
      <c r="H81" s="45"/>
      <c r="I81" s="45"/>
      <c r="J81" s="45"/>
      <c r="K81" s="45">
        <v>4.4593181610107422</v>
      </c>
      <c r="L81" s="45"/>
      <c r="M81" s="45"/>
      <c r="N81" s="45">
        <v>22.569988250732422</v>
      </c>
      <c r="O81" s="45"/>
      <c r="P81" s="45"/>
      <c r="Q81" s="45"/>
      <c r="R81" s="45">
        <v>12.806177139282227</v>
      </c>
      <c r="S81" s="45"/>
      <c r="T81" s="45"/>
      <c r="U81" s="45"/>
      <c r="V81" s="46">
        <v>24.622602462768555</v>
      </c>
      <c r="W81" s="46"/>
    </row>
    <row r="82" spans="2:33">
      <c r="B82" s="2">
        <v>9.7000002861022949E-2</v>
      </c>
      <c r="D82" s="44">
        <v>5.820000171661377</v>
      </c>
      <c r="E82" s="44"/>
      <c r="F82" s="45">
        <v>-3.5170013904571533</v>
      </c>
      <c r="G82" s="45"/>
      <c r="H82" s="45"/>
      <c r="I82" s="45"/>
      <c r="J82" s="45"/>
      <c r="K82" s="45">
        <v>4.3876943588256836</v>
      </c>
      <c r="L82" s="45"/>
      <c r="M82" s="45"/>
      <c r="N82" s="45">
        <v>22.413532257080078</v>
      </c>
      <c r="O82" s="45"/>
      <c r="P82" s="45"/>
      <c r="Q82" s="45"/>
      <c r="R82" s="45">
        <v>12.74619197845459</v>
      </c>
      <c r="S82" s="45"/>
      <c r="T82" s="45"/>
      <c r="U82" s="45"/>
      <c r="V82" s="46">
        <v>24.341140747070313</v>
      </c>
      <c r="W82" s="46"/>
    </row>
    <row r="83" spans="2:33">
      <c r="B83" s="2">
        <v>9.7999997437000275E-2</v>
      </c>
      <c r="D83" s="44">
        <v>5.8799998462200165</v>
      </c>
      <c r="E83" s="44"/>
      <c r="F83" s="45">
        <v>-8.9342927932739258</v>
      </c>
      <c r="G83" s="45"/>
      <c r="H83" s="45"/>
      <c r="I83" s="45"/>
      <c r="J83" s="45"/>
      <c r="K83" s="45">
        <v>4.3173789978027344</v>
      </c>
      <c r="L83" s="45"/>
      <c r="M83" s="45"/>
      <c r="N83" s="45">
        <v>22.259237289428711</v>
      </c>
      <c r="O83" s="45"/>
      <c r="P83" s="45"/>
      <c r="Q83" s="45"/>
      <c r="R83" s="45">
        <v>12.686810493469238</v>
      </c>
      <c r="S83" s="45"/>
      <c r="T83" s="45"/>
      <c r="U83" s="45"/>
      <c r="V83" s="46">
        <v>24.063163757324219</v>
      </c>
      <c r="W83" s="46"/>
    </row>
    <row r="84" spans="2:33">
      <c r="B84" s="2">
        <v>9.8999999463558197E-2</v>
      </c>
      <c r="D84" s="44">
        <v>5.9399999678134918</v>
      </c>
      <c r="E84" s="44"/>
      <c r="F84" s="45">
        <v>-12.447910308837891</v>
      </c>
      <c r="G84" s="45"/>
      <c r="H84" s="45"/>
      <c r="I84" s="45"/>
      <c r="J84" s="45"/>
      <c r="K84" s="45">
        <v>4.2483429908752441</v>
      </c>
      <c r="L84" s="45"/>
      <c r="M84" s="45"/>
      <c r="N84" s="45">
        <v>22.107065200805664</v>
      </c>
      <c r="O84" s="45"/>
      <c r="P84" s="45"/>
      <c r="Q84" s="45"/>
      <c r="R84" s="45">
        <v>12.628023147583008</v>
      </c>
      <c r="S84" s="45"/>
      <c r="T84" s="45"/>
      <c r="U84" s="45"/>
      <c r="V84" s="46">
        <v>23.788618087768555</v>
      </c>
      <c r="W84" s="46"/>
    </row>
    <row r="85" spans="2:33">
      <c r="B85" s="2">
        <v>0.10000000149011612</v>
      </c>
      <c r="D85" s="44">
        <v>6.0000000894069672</v>
      </c>
      <c r="E85" s="44"/>
      <c r="F85" s="45">
        <v>-13.59405517578125</v>
      </c>
      <c r="G85" s="45"/>
      <c r="H85" s="45"/>
      <c r="I85" s="45"/>
      <c r="J85" s="45"/>
      <c r="K85" s="45">
        <v>4.1805601119995117</v>
      </c>
      <c r="L85" s="45"/>
      <c r="M85" s="45"/>
      <c r="N85" s="45">
        <v>21.956972122192383</v>
      </c>
      <c r="O85" s="45"/>
      <c r="P85" s="45"/>
      <c r="Q85" s="45"/>
      <c r="R85" s="45">
        <v>12.569822311401367</v>
      </c>
      <c r="S85" s="45"/>
      <c r="T85" s="45"/>
      <c r="U85" s="45"/>
      <c r="V85" s="46">
        <v>23.5174560546875</v>
      </c>
      <c r="W85" s="46"/>
    </row>
    <row r="86" spans="2:33" ht="9.75" customHeight="1">
      <c r="B86" s="2">
        <v>0.10100000351667404</v>
      </c>
      <c r="D86" s="44">
        <v>6.0600002110004425</v>
      </c>
      <c r="E86" s="44"/>
      <c r="F86" s="45">
        <v>-12.243824005126953</v>
      </c>
      <c r="G86" s="45"/>
      <c r="H86" s="45"/>
      <c r="I86" s="45"/>
      <c r="J86" s="45"/>
      <c r="K86" s="45">
        <v>4.1140027046203613</v>
      </c>
      <c r="L86" s="45"/>
      <c r="M86" s="45"/>
      <c r="N86" s="45">
        <v>21.808921813964844</v>
      </c>
      <c r="O86" s="45"/>
      <c r="P86" s="45"/>
      <c r="Q86" s="45"/>
      <c r="R86" s="45">
        <v>12.512197494506836</v>
      </c>
      <c r="S86" s="45"/>
      <c r="T86" s="45"/>
      <c r="U86" s="45"/>
      <c r="V86" s="46">
        <v>23.249626159667969</v>
      </c>
      <c r="W86" s="46"/>
    </row>
    <row r="87" spans="2:33" ht="5.25" customHeight="1"/>
    <row r="88" spans="2:33" ht="102.75" customHeight="1"/>
    <row r="89" spans="2:33" ht="16.5" customHeight="1"/>
    <row r="90" spans="2:33" ht="12.75" customHeight="1">
      <c r="B90" s="39" t="s">
        <v>0</v>
      </c>
      <c r="C90" s="39"/>
      <c r="D90" s="39"/>
      <c r="E90" s="39"/>
      <c r="F90" s="39"/>
      <c r="G90" s="1" t="s">
        <v>1</v>
      </c>
      <c r="H90" s="40" t="s">
        <v>28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</row>
    <row r="91" spans="2:33" ht="12.75" customHeight="1">
      <c r="AB91" s="39" t="s">
        <v>2</v>
      </c>
      <c r="AC91" s="39"/>
      <c r="AD91" s="39"/>
      <c r="AE91" s="39"/>
      <c r="AF91" s="39"/>
      <c r="AG91" s="39"/>
    </row>
    <row r="92" spans="2:33" ht="12" customHeight="1">
      <c r="B92" s="39" t="s">
        <v>3</v>
      </c>
      <c r="C92" s="39"/>
      <c r="D92" s="39"/>
      <c r="E92" s="39"/>
      <c r="G92" s="1" t="s">
        <v>4</v>
      </c>
      <c r="H92" s="41">
        <v>0.43999999761581421</v>
      </c>
      <c r="I92" s="41"/>
      <c r="J92" s="41"/>
      <c r="K92" s="41"/>
      <c r="L92" s="41"/>
      <c r="M92" s="41"/>
      <c r="N92" s="41"/>
      <c r="O92" s="39" t="s">
        <v>21</v>
      </c>
      <c r="P92" s="39"/>
      <c r="Q92" s="39"/>
      <c r="R92" s="39"/>
      <c r="S92" s="1" t="s">
        <v>4</v>
      </c>
      <c r="T92" s="42" t="s">
        <v>22</v>
      </c>
      <c r="U92" s="42"/>
      <c r="V92" s="42"/>
      <c r="W92" s="42"/>
      <c r="X92" s="42"/>
      <c r="Y92" s="42"/>
      <c r="Z92" s="42"/>
      <c r="AA92" s="42"/>
      <c r="AB92" s="39"/>
      <c r="AC92" s="39"/>
      <c r="AD92" s="39"/>
      <c r="AE92" s="39"/>
      <c r="AF92" s="39"/>
      <c r="AG92" s="39"/>
    </row>
    <row r="93" spans="2:33" ht="10.5" customHeight="1">
      <c r="AB93" s="39"/>
      <c r="AC93" s="39"/>
      <c r="AD93" s="39"/>
      <c r="AE93" s="39"/>
      <c r="AF93" s="39"/>
      <c r="AG93" s="39"/>
    </row>
    <row r="94" spans="2:33" ht="12" customHeight="1">
      <c r="AB94" s="39"/>
      <c r="AC94" s="39"/>
      <c r="AD94" s="39"/>
      <c r="AE94" s="39"/>
      <c r="AF94" s="39"/>
      <c r="AG94" s="39"/>
    </row>
    <row r="95" spans="2:33" ht="12" customHeight="1">
      <c r="AB95" s="39"/>
      <c r="AC95" s="39"/>
      <c r="AD95" s="39"/>
      <c r="AE95" s="39"/>
      <c r="AF95" s="39"/>
      <c r="AG95" s="39"/>
    </row>
    <row r="96" spans="2:33" ht="6" customHeight="1"/>
    <row r="97" spans="2:37" ht="3" customHeight="1">
      <c r="B97" s="43" t="s">
        <v>5</v>
      </c>
      <c r="D97" s="43" t="s">
        <v>23</v>
      </c>
      <c r="E97" s="43"/>
      <c r="G97" s="43" t="s">
        <v>6</v>
      </c>
      <c r="H97" s="43"/>
      <c r="J97" s="43" t="s">
        <v>7</v>
      </c>
      <c r="K97" s="43"/>
      <c r="L97" s="43"/>
      <c r="M97" s="43"/>
      <c r="N97" s="43" t="s">
        <v>8</v>
      </c>
      <c r="O97" s="43"/>
      <c r="Q97" s="43" t="s">
        <v>9</v>
      </c>
      <c r="R97" s="43"/>
      <c r="S97" s="43"/>
      <c r="T97" s="43" t="s">
        <v>10</v>
      </c>
      <c r="U97" s="43"/>
      <c r="X97" s="43" t="s">
        <v>5</v>
      </c>
      <c r="Y97" s="43"/>
      <c r="Z97" s="43" t="s">
        <v>23</v>
      </c>
      <c r="AA97" s="43"/>
      <c r="AB97" s="43" t="s">
        <v>6</v>
      </c>
      <c r="AC97" s="43" t="s">
        <v>7</v>
      </c>
      <c r="AE97" s="43" t="s">
        <v>8</v>
      </c>
      <c r="AF97" s="43" t="s">
        <v>9</v>
      </c>
      <c r="AG97" s="43" t="s">
        <v>10</v>
      </c>
      <c r="AH97" s="43"/>
    </row>
    <row r="98" spans="2:37" ht="14.25" customHeight="1">
      <c r="B98" s="43"/>
      <c r="D98" s="43"/>
      <c r="E98" s="43"/>
      <c r="G98" s="43"/>
      <c r="H98" s="43"/>
      <c r="J98" s="43"/>
      <c r="K98" s="43"/>
      <c r="L98" s="43"/>
      <c r="M98" s="43"/>
      <c r="N98" s="43"/>
      <c r="O98" s="43"/>
      <c r="Q98" s="43"/>
      <c r="R98" s="43"/>
      <c r="S98" s="43"/>
      <c r="T98" s="43"/>
      <c r="U98" s="43"/>
      <c r="X98" s="43"/>
      <c r="Y98" s="43"/>
      <c r="Z98" s="43"/>
      <c r="AA98" s="43"/>
      <c r="AB98" s="43"/>
      <c r="AC98" s="43"/>
      <c r="AE98" s="43"/>
      <c r="AF98" s="43"/>
      <c r="AG98" s="43"/>
      <c r="AH98" s="43"/>
    </row>
    <row r="99" spans="2:37">
      <c r="B99" s="2">
        <v>0</v>
      </c>
      <c r="D99" s="44">
        <v>0</v>
      </c>
      <c r="E99" s="44"/>
      <c r="F99" s="45">
        <v>2.3821949071134441E-5</v>
      </c>
      <c r="G99" s="45"/>
      <c r="H99" s="45"/>
      <c r="I99" s="45"/>
      <c r="J99" s="45"/>
      <c r="K99" s="45">
        <v>46.506027221679688</v>
      </c>
      <c r="L99" s="45"/>
      <c r="M99" s="45"/>
      <c r="N99" s="45">
        <v>93.012031555175781</v>
      </c>
      <c r="O99" s="45"/>
      <c r="P99" s="45"/>
      <c r="Q99" s="45"/>
      <c r="R99" s="45">
        <v>32.884708404541016</v>
      </c>
      <c r="S99" s="45"/>
      <c r="T99" s="45"/>
      <c r="U99" s="45"/>
      <c r="V99" s="46">
        <v>100.00005340576172</v>
      </c>
      <c r="W99" s="46"/>
      <c r="X99" s="45">
        <v>3.9000000804662704E-2</v>
      </c>
      <c r="Y99" s="45"/>
      <c r="Z99" s="44">
        <v>2.3400000482797623</v>
      </c>
      <c r="AA99" s="44"/>
      <c r="AB99" s="45">
        <v>25.927684783935547</v>
      </c>
      <c r="AC99" s="45"/>
      <c r="AD99" s="45">
        <v>3.2722744941711426</v>
      </c>
      <c r="AE99" s="45"/>
      <c r="AF99" s="45">
        <v>45.849494934082031</v>
      </c>
      <c r="AG99" s="45"/>
      <c r="AH99" s="45">
        <v>30.106639862060547</v>
      </c>
      <c r="AI99" s="45"/>
      <c r="AJ99" s="45"/>
      <c r="AK99" s="20">
        <v>7.6855053901672363</v>
      </c>
    </row>
    <row r="100" spans="2:37">
      <c r="B100" s="2">
        <v>1.0000000474974513E-3</v>
      </c>
      <c r="D100" s="44">
        <v>6.0000002849847078E-2</v>
      </c>
      <c r="E100" s="44"/>
      <c r="F100" s="45">
        <v>-1.0065844058990479</v>
      </c>
      <c r="G100" s="45"/>
      <c r="H100" s="45"/>
      <c r="I100" s="45"/>
      <c r="J100" s="45"/>
      <c r="K100" s="45">
        <v>42.126720428466797</v>
      </c>
      <c r="L100" s="45"/>
      <c r="M100" s="45"/>
      <c r="N100" s="45">
        <v>88.516014099121094</v>
      </c>
      <c r="O100" s="45"/>
      <c r="P100" s="45"/>
      <c r="Q100" s="45"/>
      <c r="R100" s="45">
        <v>32.802181243896484</v>
      </c>
      <c r="S100" s="45"/>
      <c r="T100" s="45"/>
      <c r="U100" s="45"/>
      <c r="V100" s="46">
        <v>90.811302185058594</v>
      </c>
      <c r="W100" s="46"/>
      <c r="X100" s="45">
        <v>3.9999999105930328E-2</v>
      </c>
      <c r="Y100" s="45"/>
      <c r="Z100" s="44">
        <v>2.3999999463558197</v>
      </c>
      <c r="AA100" s="44"/>
      <c r="AB100" s="45">
        <v>37.362903594970703</v>
      </c>
      <c r="AC100" s="45"/>
      <c r="AD100" s="45">
        <v>3.1001877784729004</v>
      </c>
      <c r="AE100" s="45"/>
      <c r="AF100" s="45">
        <v>45.591575622558594</v>
      </c>
      <c r="AG100" s="45"/>
      <c r="AH100" s="45">
        <v>30.045948028564453</v>
      </c>
      <c r="AI100" s="45"/>
      <c r="AJ100" s="45"/>
      <c r="AK100" s="20">
        <v>7.2960381507873535</v>
      </c>
    </row>
    <row r="101" spans="2:37">
      <c r="B101" s="2">
        <v>2.0000000949949026E-3</v>
      </c>
      <c r="D101" s="44">
        <v>0.12000000569969416</v>
      </c>
      <c r="E101" s="44"/>
      <c r="F101" s="45">
        <v>4.5274267196655273</v>
      </c>
      <c r="G101" s="45"/>
      <c r="H101" s="45"/>
      <c r="I101" s="45"/>
      <c r="J101" s="45"/>
      <c r="K101" s="45">
        <v>38.265537261962891</v>
      </c>
      <c r="L101" s="45"/>
      <c r="M101" s="45"/>
      <c r="N101" s="45">
        <v>84.539054870605469</v>
      </c>
      <c r="O101" s="45"/>
      <c r="P101" s="45"/>
      <c r="Q101" s="45"/>
      <c r="R101" s="45">
        <v>32.720317840576172</v>
      </c>
      <c r="S101" s="45"/>
      <c r="T101" s="45"/>
      <c r="U101" s="45"/>
      <c r="V101" s="46">
        <v>82.694244384765625</v>
      </c>
      <c r="W101" s="46"/>
      <c r="X101" s="45">
        <v>4.1000001132488251E-2</v>
      </c>
      <c r="Y101" s="45"/>
      <c r="Z101" s="44">
        <v>2.460000067949295</v>
      </c>
      <c r="AA101" s="44"/>
      <c r="AB101" s="45">
        <v>43.962078094482422</v>
      </c>
      <c r="AC101" s="45"/>
      <c r="AD101" s="45">
        <v>2.9377079010009766</v>
      </c>
      <c r="AE101" s="45"/>
      <c r="AF101" s="45">
        <v>45.343917846679688</v>
      </c>
      <c r="AG101" s="45"/>
      <c r="AH101" s="45">
        <v>29.9857177734375</v>
      </c>
      <c r="AI101" s="45"/>
      <c r="AJ101" s="45"/>
      <c r="AK101" s="20">
        <v>6.9275417327880859</v>
      </c>
    </row>
    <row r="102" spans="2:37">
      <c r="B102" s="2">
        <v>3.0000000260770321E-3</v>
      </c>
      <c r="D102" s="44">
        <v>0.18000000156462193</v>
      </c>
      <c r="E102" s="44"/>
      <c r="F102" s="45">
        <v>15.186347961425781</v>
      </c>
      <c r="G102" s="45"/>
      <c r="H102" s="45"/>
      <c r="I102" s="45"/>
      <c r="J102" s="45"/>
      <c r="K102" s="45">
        <v>34.852062225341797</v>
      </c>
      <c r="L102" s="45"/>
      <c r="M102" s="45"/>
      <c r="N102" s="45">
        <v>81.0107421875</v>
      </c>
      <c r="O102" s="45"/>
      <c r="P102" s="45"/>
      <c r="Q102" s="45"/>
      <c r="R102" s="45">
        <v>32.639114379882813</v>
      </c>
      <c r="S102" s="45"/>
      <c r="T102" s="45"/>
      <c r="U102" s="45"/>
      <c r="V102" s="46">
        <v>75.504898071289063</v>
      </c>
      <c r="W102" s="46"/>
      <c r="X102" s="45">
        <v>4.1999999433755875E-2</v>
      </c>
      <c r="Y102" s="45"/>
      <c r="Z102" s="44">
        <v>2.5199999660253525</v>
      </c>
      <c r="AA102" s="44"/>
      <c r="AB102" s="45">
        <v>44.797103881835938</v>
      </c>
      <c r="AC102" s="45"/>
      <c r="AD102" s="45">
        <v>2.7842381000518799</v>
      </c>
      <c r="AE102" s="45"/>
      <c r="AF102" s="45">
        <v>45.105918884277344</v>
      </c>
      <c r="AG102" s="45"/>
      <c r="AH102" s="45">
        <v>29.925947189331055</v>
      </c>
      <c r="AI102" s="45"/>
      <c r="AJ102" s="45"/>
      <c r="AK102" s="20">
        <v>6.5787510871887207</v>
      </c>
    </row>
    <row r="103" spans="2:37">
      <c r="B103" s="2">
        <v>4.0000001899898052E-3</v>
      </c>
      <c r="D103" s="44">
        <v>0.24000001139938831</v>
      </c>
      <c r="E103" s="44"/>
      <c r="F103" s="45">
        <v>28.916774749755859</v>
      </c>
      <c r="G103" s="45"/>
      <c r="H103" s="45"/>
      <c r="I103" s="45"/>
      <c r="J103" s="45"/>
      <c r="K103" s="45">
        <v>31.82612419128418</v>
      </c>
      <c r="L103" s="45"/>
      <c r="M103" s="45"/>
      <c r="N103" s="45">
        <v>77.870887756347656</v>
      </c>
      <c r="O103" s="45"/>
      <c r="P103" s="45"/>
      <c r="Q103" s="45"/>
      <c r="R103" s="45">
        <v>32.558563232421875</v>
      </c>
      <c r="S103" s="45"/>
      <c r="T103" s="45"/>
      <c r="U103" s="45"/>
      <c r="V103" s="46">
        <v>69.119964599609375</v>
      </c>
      <c r="W103" s="46"/>
      <c r="X103" s="45">
        <v>4.3000001460313797E-2</v>
      </c>
      <c r="Y103" s="45"/>
      <c r="Z103" s="44">
        <v>2.5800000876188278</v>
      </c>
      <c r="AA103" s="44"/>
      <c r="AB103" s="45">
        <v>39.752010345458984</v>
      </c>
      <c r="AC103" s="45"/>
      <c r="AD103" s="45">
        <v>2.6392252445220947</v>
      </c>
      <c r="AE103" s="45"/>
      <c r="AF103" s="45">
        <v>44.877021789550781</v>
      </c>
      <c r="AG103" s="45"/>
      <c r="AH103" s="45">
        <v>29.866632461547852</v>
      </c>
      <c r="AI103" s="45"/>
      <c r="AJ103" s="45"/>
      <c r="AK103" s="20">
        <v>6.2484917640686035</v>
      </c>
    </row>
    <row r="104" spans="2:37">
      <c r="B104" s="2">
        <v>4.999999888241291E-3</v>
      </c>
      <c r="D104" s="44">
        <v>0.29999999329447746</v>
      </c>
      <c r="E104" s="44"/>
      <c r="F104" s="45">
        <v>43.308223724365234</v>
      </c>
      <c r="G104" s="45"/>
      <c r="H104" s="45"/>
      <c r="I104" s="45"/>
      <c r="J104" s="45"/>
      <c r="K104" s="45">
        <v>29.136249542236328</v>
      </c>
      <c r="L104" s="45"/>
      <c r="M104" s="45"/>
      <c r="N104" s="45">
        <v>75.068008422851563</v>
      </c>
      <c r="O104" s="45"/>
      <c r="P104" s="45"/>
      <c r="Q104" s="45"/>
      <c r="R104" s="45">
        <v>32.478660583496094</v>
      </c>
      <c r="S104" s="45"/>
      <c r="T104" s="45"/>
      <c r="U104" s="45"/>
      <c r="V104" s="46">
        <v>63.433773040771484</v>
      </c>
      <c r="W104" s="46"/>
      <c r="X104" s="45">
        <v>4.3999999761581421E-2</v>
      </c>
      <c r="Y104" s="45"/>
      <c r="Z104" s="44">
        <v>2.6399999856948853</v>
      </c>
      <c r="AA104" s="44"/>
      <c r="AB104" s="45">
        <v>29.535865783691406</v>
      </c>
      <c r="AC104" s="45"/>
      <c r="AD104" s="45">
        <v>2.5021567344665527</v>
      </c>
      <c r="AE104" s="45"/>
      <c r="AF104" s="45">
        <v>44.656707763671875</v>
      </c>
      <c r="AG104" s="45"/>
      <c r="AH104" s="45">
        <v>29.807767868041992</v>
      </c>
      <c r="AI104" s="45"/>
      <c r="AJ104" s="45"/>
      <c r="AK104" s="20">
        <v>5.9356746673583984</v>
      </c>
    </row>
    <row r="105" spans="2:37">
      <c r="B105" s="2">
        <v>6.0000000521540642E-3</v>
      </c>
      <c r="D105" s="44">
        <v>0.36000000312924385</v>
      </c>
      <c r="E105" s="44"/>
      <c r="F105" s="45">
        <v>55.923744201660156</v>
      </c>
      <c r="G105" s="45"/>
      <c r="H105" s="45"/>
      <c r="I105" s="45"/>
      <c r="J105" s="45"/>
      <c r="K105" s="45">
        <v>26.738370895385742</v>
      </c>
      <c r="L105" s="45"/>
      <c r="M105" s="45"/>
      <c r="N105" s="45">
        <v>72.558036804199219</v>
      </c>
      <c r="O105" s="45"/>
      <c r="P105" s="45"/>
      <c r="Q105" s="45"/>
      <c r="R105" s="45">
        <v>32.399394989013672</v>
      </c>
      <c r="S105" s="45"/>
      <c r="T105" s="45"/>
      <c r="U105" s="45"/>
      <c r="V105" s="46">
        <v>58.355667114257813</v>
      </c>
      <c r="W105" s="46"/>
      <c r="X105" s="45">
        <v>4.5000001788139343E-2</v>
      </c>
      <c r="Y105" s="45"/>
      <c r="Z105" s="44">
        <v>2.7000001072883606</v>
      </c>
      <c r="AA105" s="44"/>
      <c r="AB105" s="45">
        <v>15.580164909362793</v>
      </c>
      <c r="AC105" s="45"/>
      <c r="AD105" s="45">
        <v>2.3725569248199463</v>
      </c>
      <c r="AE105" s="45"/>
      <c r="AF105" s="45">
        <v>44.444492340087891</v>
      </c>
      <c r="AG105" s="45"/>
      <c r="AH105" s="45">
        <v>29.749349594116211</v>
      </c>
      <c r="AI105" s="45"/>
      <c r="AJ105" s="45"/>
      <c r="AK105" s="20">
        <v>5.639286994934082</v>
      </c>
    </row>
    <row r="106" spans="2:37">
      <c r="B106" s="2">
        <v>7.0000002160668373E-3</v>
      </c>
      <c r="D106" s="44">
        <v>0.42000001296401024</v>
      </c>
      <c r="E106" s="44"/>
      <c r="F106" s="45">
        <v>64.63385009765625</v>
      </c>
      <c r="G106" s="45"/>
      <c r="H106" s="45"/>
      <c r="I106" s="45"/>
      <c r="J106" s="45"/>
      <c r="K106" s="45">
        <v>24.594715118408203</v>
      </c>
      <c r="L106" s="45"/>
      <c r="M106" s="45"/>
      <c r="N106" s="45">
        <v>70.303184509277344</v>
      </c>
      <c r="O106" s="45"/>
      <c r="P106" s="45"/>
      <c r="Q106" s="45"/>
      <c r="R106" s="45">
        <v>32.320766448974609</v>
      </c>
      <c r="S106" s="45"/>
      <c r="T106" s="45"/>
      <c r="U106" s="45"/>
      <c r="V106" s="46">
        <v>53.807788848876953</v>
      </c>
      <c r="W106" s="46"/>
      <c r="X106" s="45">
        <v>4.6000000089406967E-2</v>
      </c>
      <c r="Y106" s="45"/>
      <c r="Z106" s="44">
        <v>2.760000005364418</v>
      </c>
      <c r="AA106" s="44"/>
      <c r="AB106" s="45">
        <v>-0.16451567411422729</v>
      </c>
      <c r="AC106" s="45"/>
      <c r="AD106" s="45">
        <v>2.2499828338623047</v>
      </c>
      <c r="AE106" s="45"/>
      <c r="AF106" s="45">
        <v>44.23992919921875</v>
      </c>
      <c r="AG106" s="45"/>
      <c r="AH106" s="45">
        <v>29.691373825073242</v>
      </c>
      <c r="AI106" s="45"/>
      <c r="AJ106" s="45"/>
      <c r="AK106" s="20">
        <v>5.3583850860595703</v>
      </c>
    </row>
    <row r="107" spans="2:37">
      <c r="B107" s="2">
        <v>8.0000003799796104E-3</v>
      </c>
      <c r="D107" s="44">
        <v>0.48000002279877663</v>
      </c>
      <c r="E107" s="44"/>
      <c r="F107" s="45">
        <v>67.906837463378906</v>
      </c>
      <c r="G107" s="45"/>
      <c r="H107" s="45"/>
      <c r="I107" s="45"/>
      <c r="J107" s="45"/>
      <c r="K107" s="45">
        <v>22.672868728637695</v>
      </c>
      <c r="L107" s="45"/>
      <c r="M107" s="45"/>
      <c r="N107" s="45">
        <v>68.271026611328125</v>
      </c>
      <c r="O107" s="45"/>
      <c r="P107" s="45"/>
      <c r="Q107" s="45"/>
      <c r="R107" s="45">
        <v>32.242763519287109</v>
      </c>
      <c r="S107" s="45"/>
      <c r="T107" s="45"/>
      <c r="U107" s="45"/>
      <c r="V107" s="46">
        <v>49.723213195800781</v>
      </c>
      <c r="W107" s="46"/>
      <c r="X107" s="45">
        <v>4.6999998390674591E-2</v>
      </c>
      <c r="Y107" s="45"/>
      <c r="Z107" s="44">
        <v>2.8199999034404755</v>
      </c>
      <c r="AA107" s="44"/>
      <c r="AB107" s="45">
        <v>-15.503701210021973</v>
      </c>
      <c r="AC107" s="45"/>
      <c r="AD107" s="45">
        <v>2.1340222358703613</v>
      </c>
      <c r="AE107" s="45"/>
      <c r="AF107" s="45">
        <v>44.042598724365234</v>
      </c>
      <c r="AG107" s="45"/>
      <c r="AH107" s="45">
        <v>29.633838653564453</v>
      </c>
      <c r="AI107" s="45"/>
      <c r="AJ107" s="45"/>
      <c r="AK107" s="20">
        <v>5.0920891761779785</v>
      </c>
    </row>
    <row r="108" spans="2:37">
      <c r="B108" s="2">
        <v>8.999999612569809E-3</v>
      </c>
      <c r="D108" s="44">
        <v>0.53999997675418854</v>
      </c>
      <c r="E108" s="44"/>
      <c r="F108" s="45">
        <v>65.014900207519531</v>
      </c>
      <c r="G108" s="45"/>
      <c r="H108" s="45"/>
      <c r="I108" s="45"/>
      <c r="J108" s="45"/>
      <c r="K108" s="45">
        <v>20.944982528686523</v>
      </c>
      <c r="L108" s="45"/>
      <c r="M108" s="45"/>
      <c r="N108" s="45">
        <v>66.433708190917969</v>
      </c>
      <c r="O108" s="45"/>
      <c r="P108" s="45"/>
      <c r="Q108" s="45"/>
      <c r="R108" s="45">
        <v>32.165386199951172</v>
      </c>
      <c r="S108" s="45"/>
      <c r="T108" s="45"/>
      <c r="U108" s="45"/>
      <c r="V108" s="46">
        <v>46.044334411621094</v>
      </c>
      <c r="W108" s="46"/>
      <c r="X108" s="45">
        <v>4.8000000417232513E-2</v>
      </c>
      <c r="Y108" s="45"/>
      <c r="Z108" s="44">
        <v>2.8800000250339508</v>
      </c>
      <c r="AA108" s="44"/>
      <c r="AB108" s="45">
        <v>-28.307279586791992</v>
      </c>
      <c r="AC108" s="45"/>
      <c r="AD108" s="45">
        <v>2.0242903232574463</v>
      </c>
      <c r="AE108" s="45"/>
      <c r="AF108" s="45">
        <v>43.85211181640625</v>
      </c>
      <c r="AG108" s="45"/>
      <c r="AH108" s="45">
        <v>29.576736450195313</v>
      </c>
      <c r="AI108" s="45"/>
      <c r="AJ108" s="45"/>
      <c r="AK108" s="20">
        <v>4.8395781517028809</v>
      </c>
    </row>
    <row r="109" spans="2:37">
      <c r="B109" s="2">
        <v>9.9999997764825821E-3</v>
      </c>
      <c r="D109" s="44">
        <v>0.59999998658895493</v>
      </c>
      <c r="E109" s="44"/>
      <c r="F109" s="45">
        <v>56.127578735351563</v>
      </c>
      <c r="G109" s="45"/>
      <c r="H109" s="45"/>
      <c r="I109" s="45"/>
      <c r="J109" s="45"/>
      <c r="K109" s="45">
        <v>19.387096405029297</v>
      </c>
      <c r="L109" s="45"/>
      <c r="M109" s="45"/>
      <c r="N109" s="45">
        <v>64.767265319824219</v>
      </c>
      <c r="O109" s="45"/>
      <c r="P109" s="45"/>
      <c r="Q109" s="45"/>
      <c r="R109" s="45">
        <v>32.088623046875</v>
      </c>
      <c r="S109" s="45"/>
      <c r="T109" s="45"/>
      <c r="U109" s="45"/>
      <c r="V109" s="46">
        <v>42.721519470214844</v>
      </c>
      <c r="W109" s="46"/>
      <c r="X109" s="45">
        <v>4.8999998718500137E-2</v>
      </c>
      <c r="Y109" s="45"/>
      <c r="Z109" s="44">
        <v>2.9399999231100082</v>
      </c>
      <c r="AA109" s="44"/>
      <c r="AB109" s="45">
        <v>-36.807540893554688</v>
      </c>
      <c r="AC109" s="45"/>
      <c r="AD109" s="45">
        <v>1.9204279184341431</v>
      </c>
      <c r="AE109" s="45"/>
      <c r="AF109" s="45">
        <v>43.668106079101563</v>
      </c>
      <c r="AG109" s="45"/>
      <c r="AH109" s="45">
        <v>29.52006721496582</v>
      </c>
      <c r="AI109" s="45"/>
      <c r="AJ109" s="45"/>
      <c r="AK109" s="20">
        <v>4.6000833511352539</v>
      </c>
    </row>
    <row r="110" spans="2:37">
      <c r="B110" s="2">
        <v>1.0999999940395355E-2</v>
      </c>
      <c r="D110" s="44">
        <v>0.65999999642372131</v>
      </c>
      <c r="E110" s="44"/>
      <c r="F110" s="45">
        <v>42.279792785644531</v>
      </c>
      <c r="G110" s="45"/>
      <c r="H110" s="45"/>
      <c r="I110" s="45"/>
      <c r="J110" s="45"/>
      <c r="K110" s="45">
        <v>17.97857666015625</v>
      </c>
      <c r="L110" s="45"/>
      <c r="M110" s="45"/>
      <c r="N110" s="45">
        <v>63.251049041748047</v>
      </c>
      <c r="O110" s="45"/>
      <c r="P110" s="45"/>
      <c r="Q110" s="45"/>
      <c r="R110" s="45">
        <v>32.012474060058594</v>
      </c>
      <c r="S110" s="45"/>
      <c r="T110" s="45"/>
      <c r="U110" s="45"/>
      <c r="V110" s="46">
        <v>39.711936950683594</v>
      </c>
      <c r="W110" s="46"/>
      <c r="X110" s="45">
        <v>5.000000074505806E-2</v>
      </c>
      <c r="Y110" s="45"/>
      <c r="Z110" s="44">
        <v>3.0000000447034836</v>
      </c>
      <c r="AA110" s="44"/>
      <c r="AB110" s="45">
        <v>-39.845333099365234</v>
      </c>
      <c r="AC110" s="45"/>
      <c r="AD110" s="45">
        <v>1.8220998048782349</v>
      </c>
      <c r="AE110" s="45"/>
      <c r="AF110" s="45">
        <v>43.490238189697266</v>
      </c>
      <c r="AG110" s="45"/>
      <c r="AH110" s="45">
        <v>29.463823318481445</v>
      </c>
      <c r="AI110" s="45"/>
      <c r="AJ110" s="45"/>
      <c r="AK110" s="20">
        <v>4.3728852272033691</v>
      </c>
    </row>
    <row r="111" spans="2:37">
      <c r="B111" s="2">
        <v>1.2000000104308128E-2</v>
      </c>
      <c r="D111" s="44">
        <v>0.7200000062584877</v>
      </c>
      <c r="E111" s="44"/>
      <c r="F111" s="45">
        <v>25.219516754150391</v>
      </c>
      <c r="G111" s="45"/>
      <c r="H111" s="45"/>
      <c r="I111" s="45"/>
      <c r="J111" s="45"/>
      <c r="K111" s="45">
        <v>16.701616287231445</v>
      </c>
      <c r="L111" s="45"/>
      <c r="M111" s="45"/>
      <c r="N111" s="45">
        <v>61.867252349853516</v>
      </c>
      <c r="O111" s="45"/>
      <c r="P111" s="45"/>
      <c r="Q111" s="45"/>
      <c r="R111" s="45">
        <v>31.936927795410156</v>
      </c>
      <c r="S111" s="45"/>
      <c r="T111" s="45"/>
      <c r="U111" s="45"/>
      <c r="V111" s="46">
        <v>36.978591918945313</v>
      </c>
      <c r="W111" s="46"/>
      <c r="X111" s="45">
        <v>5.0999999046325684E-2</v>
      </c>
      <c r="Y111" s="45"/>
      <c r="Z111" s="44">
        <v>3.059999942779541</v>
      </c>
      <c r="AA111" s="44"/>
      <c r="AB111" s="45">
        <v>-37.030071258544922</v>
      </c>
      <c r="AC111" s="45"/>
      <c r="AD111" s="45">
        <v>1.7289917469024658</v>
      </c>
      <c r="AE111" s="45"/>
      <c r="AF111" s="45">
        <v>43.318187713623047</v>
      </c>
      <c r="AG111" s="45"/>
      <c r="AH111" s="45">
        <v>29.408002853393555</v>
      </c>
      <c r="AI111" s="45"/>
      <c r="AJ111" s="45"/>
      <c r="AK111" s="20">
        <v>4.1573095321655273</v>
      </c>
    </row>
    <row r="112" spans="2:37">
      <c r="B112" s="2">
        <v>1.3000000268220901E-2</v>
      </c>
      <c r="D112" s="44">
        <v>0.78000001609325409</v>
      </c>
      <c r="E112" s="44"/>
      <c r="F112" s="45">
        <v>7.1568818092346191</v>
      </c>
      <c r="G112" s="45"/>
      <c r="H112" s="45"/>
      <c r="I112" s="45"/>
      <c r="J112" s="45"/>
      <c r="K112" s="45">
        <v>15.540828704833984</v>
      </c>
      <c r="L112" s="45"/>
      <c r="M112" s="45"/>
      <c r="N112" s="45">
        <v>60.600475311279297</v>
      </c>
      <c r="O112" s="45"/>
      <c r="P112" s="45"/>
      <c r="Q112" s="45"/>
      <c r="R112" s="45">
        <v>31.861980438232422</v>
      </c>
      <c r="S112" s="45"/>
      <c r="T112" s="45"/>
      <c r="U112" s="45"/>
      <c r="V112" s="46">
        <v>34.489459991455078</v>
      </c>
      <c r="W112" s="46"/>
      <c r="X112" s="45">
        <v>5.2000001072883606E-2</v>
      </c>
      <c r="Y112" s="45"/>
      <c r="Z112" s="44">
        <v>3.1200000643730164</v>
      </c>
      <c r="AA112" s="44"/>
      <c r="AB112" s="45">
        <v>-28.791543960571289</v>
      </c>
      <c r="AC112" s="45"/>
      <c r="AD112" s="45">
        <v>1.6408095359802246</v>
      </c>
      <c r="AE112" s="45"/>
      <c r="AF112" s="45">
        <v>43.151657104492188</v>
      </c>
      <c r="AG112" s="45"/>
      <c r="AH112" s="45">
        <v>29.352602005004883</v>
      </c>
      <c r="AI112" s="45"/>
      <c r="AJ112" s="45"/>
      <c r="AK112" s="20">
        <v>3.9527244567871094</v>
      </c>
    </row>
    <row r="113" spans="2:37">
      <c r="B113" s="2">
        <v>1.4000000432133675E-2</v>
      </c>
      <c r="D113" s="44">
        <v>0.84000002592802048</v>
      </c>
      <c r="E113" s="44"/>
      <c r="F113" s="45">
        <v>-9.5498313903808594</v>
      </c>
      <c r="G113" s="45"/>
      <c r="H113" s="45"/>
      <c r="I113" s="45"/>
      <c r="J113" s="45"/>
      <c r="K113" s="45">
        <v>14.482898712158203</v>
      </c>
      <c r="L113" s="45"/>
      <c r="M113" s="45"/>
      <c r="N113" s="45">
        <v>59.437393188476563</v>
      </c>
      <c r="O113" s="45"/>
      <c r="P113" s="45"/>
      <c r="Q113" s="45"/>
      <c r="R113" s="45">
        <v>31.787628173828125</v>
      </c>
      <c r="S113" s="45"/>
      <c r="T113" s="45"/>
      <c r="U113" s="45"/>
      <c r="V113" s="46">
        <v>32.216796875</v>
      </c>
      <c r="W113" s="46"/>
      <c r="X113" s="45">
        <v>5.299999937415123E-2</v>
      </c>
      <c r="Y113" s="45"/>
      <c r="Z113" s="44">
        <v>3.1799999624490738</v>
      </c>
      <c r="AA113" s="44"/>
      <c r="AB113" s="45">
        <v>-16.316665649414063</v>
      </c>
      <c r="AC113" s="45"/>
      <c r="AD113" s="45">
        <v>1.5572774410247803</v>
      </c>
      <c r="AE113" s="45"/>
      <c r="AF113" s="45">
        <v>42.990367889404297</v>
      </c>
      <c r="AG113" s="45"/>
      <c r="AH113" s="45">
        <v>29.297618865966797</v>
      </c>
      <c r="AI113" s="45"/>
      <c r="AJ113" s="45"/>
      <c r="AK113" s="20">
        <v>3.758535623550415</v>
      </c>
    </row>
    <row r="114" spans="2:37">
      <c r="B114" s="2">
        <v>1.4999999664723873E-2</v>
      </c>
      <c r="D114" s="44">
        <v>0.89999997988343239</v>
      </c>
      <c r="E114" s="44"/>
      <c r="F114" s="45">
        <v>-22.727083206176758</v>
      </c>
      <c r="G114" s="45"/>
      <c r="H114" s="45"/>
      <c r="I114" s="45"/>
      <c r="J114" s="45"/>
      <c r="K114" s="45">
        <v>13.516282081604004</v>
      </c>
      <c r="L114" s="45"/>
      <c r="M114" s="45"/>
      <c r="N114" s="45">
        <v>58.366458892822266</v>
      </c>
      <c r="O114" s="45"/>
      <c r="P114" s="45"/>
      <c r="Q114" s="45"/>
      <c r="R114" s="45">
        <v>31.713865280151367</v>
      </c>
      <c r="S114" s="45"/>
      <c r="T114" s="45"/>
      <c r="U114" s="45"/>
      <c r="V114" s="46">
        <v>30.136518478393555</v>
      </c>
      <c r="W114" s="46"/>
      <c r="X114" s="45">
        <v>5.4000001400709152E-2</v>
      </c>
      <c r="Y114" s="45"/>
      <c r="Z114" s="44">
        <v>3.2400000840425491</v>
      </c>
      <c r="AA114" s="44"/>
      <c r="AB114" s="45">
        <v>-1.3804796934127808</v>
      </c>
      <c r="AC114" s="45"/>
      <c r="AD114" s="45">
        <v>1.4781367778778076</v>
      </c>
      <c r="AE114" s="45"/>
      <c r="AF114" s="45">
        <v>42.834049224853516</v>
      </c>
      <c r="AG114" s="45"/>
      <c r="AH114" s="45">
        <v>29.243045806884766</v>
      </c>
      <c r="AI114" s="45"/>
      <c r="AJ114" s="45"/>
      <c r="AK114" s="20">
        <v>3.5741851329803467</v>
      </c>
    </row>
    <row r="115" spans="2:37">
      <c r="B115" s="2">
        <v>1.6000000759959221E-2</v>
      </c>
      <c r="D115" s="44">
        <v>0.96000004559755325</v>
      </c>
      <c r="E115" s="44"/>
      <c r="F115" s="45">
        <v>-30.691272735595703</v>
      </c>
      <c r="G115" s="45"/>
      <c r="H115" s="45"/>
      <c r="I115" s="45"/>
      <c r="J115" s="45"/>
      <c r="K115" s="45">
        <v>12.630950927734375</v>
      </c>
      <c r="L115" s="45"/>
      <c r="M115" s="45"/>
      <c r="N115" s="45">
        <v>57.377635955810547</v>
      </c>
      <c r="O115" s="45"/>
      <c r="P115" s="45"/>
      <c r="Q115" s="45"/>
      <c r="R115" s="45">
        <v>31.640684127807617</v>
      </c>
      <c r="S115" s="45"/>
      <c r="T115" s="45"/>
      <c r="U115" s="45"/>
      <c r="V115" s="46">
        <v>28.227680206298828</v>
      </c>
      <c r="W115" s="46"/>
      <c r="X115" s="45">
        <v>5.4999999701976776E-2</v>
      </c>
      <c r="Y115" s="45"/>
      <c r="Z115" s="44">
        <v>3.2999999821186066</v>
      </c>
      <c r="AA115" s="44"/>
      <c r="AB115" s="45">
        <v>13.904553413391113</v>
      </c>
      <c r="AC115" s="45"/>
      <c r="AD115" s="45">
        <v>1.4031447172164917</v>
      </c>
      <c r="AE115" s="45"/>
      <c r="AF115" s="45">
        <v>42.682456970214844</v>
      </c>
      <c r="AG115" s="45"/>
      <c r="AH115" s="45">
        <v>29.188880920410156</v>
      </c>
      <c r="AI115" s="45"/>
      <c r="AJ115" s="45"/>
      <c r="AK115" s="20">
        <v>3.3991475105285645</v>
      </c>
    </row>
    <row r="116" spans="2:37">
      <c r="B116" s="2">
        <v>1.7000000923871994E-2</v>
      </c>
      <c r="D116" s="44">
        <v>1.0200000554323196</v>
      </c>
      <c r="E116" s="44"/>
      <c r="F116" s="45">
        <v>-32.483707427978516</v>
      </c>
      <c r="G116" s="45"/>
      <c r="H116" s="45"/>
      <c r="I116" s="45"/>
      <c r="J116" s="45"/>
      <c r="K116" s="45">
        <v>11.81817626953125</v>
      </c>
      <c r="L116" s="45"/>
      <c r="M116" s="45"/>
      <c r="N116" s="45">
        <v>56.462184906005859</v>
      </c>
      <c r="O116" s="45"/>
      <c r="P116" s="45"/>
      <c r="Q116" s="45"/>
      <c r="R116" s="45">
        <v>31.568080902099609</v>
      </c>
      <c r="S116" s="45"/>
      <c r="T116" s="45"/>
      <c r="U116" s="45"/>
      <c r="V116" s="46">
        <v>26.47203254699707</v>
      </c>
      <c r="W116" s="46"/>
      <c r="X116" s="45">
        <v>5.6000001728534698E-2</v>
      </c>
      <c r="Y116" s="45"/>
      <c r="Z116" s="44">
        <v>3.3600001037120819</v>
      </c>
      <c r="AA116" s="44"/>
      <c r="AB116" s="45">
        <v>27.385562896728516</v>
      </c>
      <c r="AC116" s="45"/>
      <c r="AD116" s="45">
        <v>1.3320729732513428</v>
      </c>
      <c r="AE116" s="45"/>
      <c r="AF116" s="45">
        <v>42.535358428955078</v>
      </c>
      <c r="AG116" s="45"/>
      <c r="AH116" s="45">
        <v>29.135122299194336</v>
      </c>
      <c r="AI116" s="45"/>
      <c r="AJ116" s="45"/>
      <c r="AK116" s="20">
        <v>3.232928991317749</v>
      </c>
    </row>
    <row r="117" spans="2:37">
      <c r="B117" s="2">
        <v>1.7999999225139618E-2</v>
      </c>
      <c r="D117" s="44">
        <v>1.0799999535083771</v>
      </c>
      <c r="E117" s="44"/>
      <c r="F117" s="45">
        <v>-28.002826690673828</v>
      </c>
      <c r="G117" s="45"/>
      <c r="H117" s="45"/>
      <c r="I117" s="45"/>
      <c r="J117" s="45"/>
      <c r="K117" s="45">
        <v>11.070347785949707</v>
      </c>
      <c r="L117" s="45"/>
      <c r="M117" s="45"/>
      <c r="N117" s="45">
        <v>55.61248779296875</v>
      </c>
      <c r="O117" s="45"/>
      <c r="P117" s="45"/>
      <c r="Q117" s="45"/>
      <c r="R117" s="45">
        <v>31.496047973632813</v>
      </c>
      <c r="S117" s="45"/>
      <c r="T117" s="45"/>
      <c r="U117" s="45"/>
      <c r="V117" s="46">
        <v>24.853649139404297</v>
      </c>
      <c r="W117" s="46"/>
      <c r="X117" s="45">
        <v>5.7000000029802322E-2</v>
      </c>
      <c r="Y117" s="45"/>
      <c r="Z117" s="44">
        <v>3.4200000017881393</v>
      </c>
      <c r="AA117" s="44"/>
      <c r="AB117" s="45">
        <v>37.170833587646484</v>
      </c>
      <c r="AC117" s="45"/>
      <c r="AD117" s="45">
        <v>1.2647069692611694</v>
      </c>
      <c r="AE117" s="45"/>
      <c r="AF117" s="45">
        <v>42.392532348632813</v>
      </c>
      <c r="AG117" s="45"/>
      <c r="AH117" s="45">
        <v>29.081764221191406</v>
      </c>
      <c r="AI117" s="45"/>
      <c r="AJ117" s="45"/>
      <c r="AK117" s="20">
        <v>3.075063943862915</v>
      </c>
    </row>
    <row r="118" spans="2:37">
      <c r="B118" s="2">
        <v>1.8999999389052391E-2</v>
      </c>
      <c r="D118" s="44">
        <v>1.1399999633431435</v>
      </c>
      <c r="E118" s="44"/>
      <c r="F118" s="45">
        <v>-18.015703201293945</v>
      </c>
      <c r="G118" s="45"/>
      <c r="H118" s="45"/>
      <c r="I118" s="45"/>
      <c r="J118" s="45"/>
      <c r="K118" s="45">
        <v>10.380812644958496</v>
      </c>
      <c r="L118" s="45"/>
      <c r="M118" s="45"/>
      <c r="N118" s="45">
        <v>54.821887969970703</v>
      </c>
      <c r="O118" s="45"/>
      <c r="P118" s="45"/>
      <c r="Q118" s="45"/>
      <c r="R118" s="45">
        <v>31.424585342407227</v>
      </c>
      <c r="S118" s="45"/>
      <c r="T118" s="45"/>
      <c r="U118" s="45"/>
      <c r="V118" s="46">
        <v>23.358600616455078</v>
      </c>
      <c r="W118" s="46"/>
      <c r="X118" s="45">
        <v>5.7999998331069946E-2</v>
      </c>
      <c r="Y118" s="45"/>
      <c r="Z118" s="44">
        <v>3.4799998998641968</v>
      </c>
      <c r="AA118" s="44"/>
      <c r="AB118" s="45">
        <v>41.893703460693359</v>
      </c>
      <c r="AC118" s="45"/>
      <c r="AD118" s="45">
        <v>1.2008446455001831</v>
      </c>
      <c r="AE118" s="45"/>
      <c r="AF118" s="45">
        <v>42.253776550292969</v>
      </c>
      <c r="AG118" s="45"/>
      <c r="AH118" s="45">
        <v>29.028804779052734</v>
      </c>
      <c r="AI118" s="45"/>
      <c r="AJ118" s="45"/>
      <c r="AK118" s="20">
        <v>2.9251132011413574</v>
      </c>
    </row>
    <row r="119" spans="2:37">
      <c r="B119" s="2">
        <v>1.9999999552965164E-2</v>
      </c>
      <c r="D119" s="44">
        <v>1.1999999731779099</v>
      </c>
      <c r="E119" s="44"/>
      <c r="F119" s="45">
        <v>-4.047767162322998</v>
      </c>
      <c r="G119" s="45"/>
      <c r="H119" s="45"/>
      <c r="I119" s="45"/>
      <c r="J119" s="45"/>
      <c r="K119" s="45">
        <v>9.7437467575073242</v>
      </c>
      <c r="L119" s="45"/>
      <c r="M119" s="45"/>
      <c r="N119" s="45">
        <v>54.084548950195313</v>
      </c>
      <c r="O119" s="45"/>
      <c r="P119" s="45"/>
      <c r="Q119" s="45"/>
      <c r="R119" s="45">
        <v>31.353681564331055</v>
      </c>
      <c r="S119" s="45"/>
      <c r="T119" s="45"/>
      <c r="U119" s="45"/>
      <c r="V119" s="46">
        <v>21.974674224853516</v>
      </c>
      <c r="W119" s="46"/>
      <c r="X119" s="45">
        <v>5.9000000357627869E-2</v>
      </c>
      <c r="Y119" s="45"/>
      <c r="Z119" s="44">
        <v>3.5400000214576721</v>
      </c>
      <c r="AA119" s="44"/>
      <c r="AB119" s="45">
        <v>40.901962280273438</v>
      </c>
      <c r="AC119" s="45"/>
      <c r="AD119" s="45">
        <v>1.1402962207794189</v>
      </c>
      <c r="AE119" s="45"/>
      <c r="AF119" s="45">
        <v>42.118888854980469</v>
      </c>
      <c r="AG119" s="45"/>
      <c r="AH119" s="45">
        <v>28.976240158081055</v>
      </c>
      <c r="AI119" s="45"/>
      <c r="AJ119" s="45"/>
      <c r="AK119" s="20">
        <v>2.7826633453369141</v>
      </c>
    </row>
    <row r="120" spans="2:37">
      <c r="B120" s="2">
        <v>2.0999999716877937E-2</v>
      </c>
      <c r="D120" s="44">
        <v>1.2599999830126762</v>
      </c>
      <c r="E120" s="44"/>
      <c r="F120" s="45">
        <v>11.833218574523926</v>
      </c>
      <c r="G120" s="45"/>
      <c r="H120" s="45"/>
      <c r="I120" s="45"/>
      <c r="J120" s="45"/>
      <c r="K120" s="45">
        <v>9.1540336608886719</v>
      </c>
      <c r="L120" s="45"/>
      <c r="M120" s="45"/>
      <c r="N120" s="45">
        <v>53.395351409912109</v>
      </c>
      <c r="O120" s="45"/>
      <c r="P120" s="45"/>
      <c r="Q120" s="45"/>
      <c r="R120" s="45">
        <v>31.283334732055664</v>
      </c>
      <c r="S120" s="45"/>
      <c r="T120" s="45"/>
      <c r="U120" s="45"/>
      <c r="V120" s="46">
        <v>20.691141128540039</v>
      </c>
      <c r="W120" s="46"/>
      <c r="X120" s="45">
        <v>5.9999998658895493E-2</v>
      </c>
      <c r="Y120" s="45"/>
      <c r="Z120" s="44">
        <v>3.5999999195337296</v>
      </c>
      <c r="AA120" s="44"/>
      <c r="AB120" s="45">
        <v>34.346569061279297</v>
      </c>
      <c r="AC120" s="45"/>
      <c r="AD120" s="45">
        <v>1.0828824043273926</v>
      </c>
      <c r="AE120" s="45"/>
      <c r="AF120" s="45">
        <v>41.987686157226563</v>
      </c>
      <c r="AG120" s="45"/>
      <c r="AH120" s="45">
        <v>28.924064636230469</v>
      </c>
      <c r="AI120" s="45"/>
      <c r="AJ120" s="45"/>
      <c r="AK120" s="20">
        <v>2.6473233699798584</v>
      </c>
    </row>
    <row r="121" spans="2:37">
      <c r="B121" s="2">
        <v>2.199999988079071E-2</v>
      </c>
      <c r="D121" s="44">
        <v>1.3199999928474426</v>
      </c>
      <c r="E121" s="44"/>
      <c r="F121" s="45">
        <v>27.308210372924805</v>
      </c>
      <c r="G121" s="45"/>
      <c r="H121" s="45"/>
      <c r="I121" s="45"/>
      <c r="J121" s="45"/>
      <c r="K121" s="45">
        <v>8.607172966003418</v>
      </c>
      <c r="L121" s="45"/>
      <c r="M121" s="45"/>
      <c r="N121" s="45">
        <v>52.749786376953125</v>
      </c>
      <c r="O121" s="45"/>
      <c r="P121" s="45"/>
      <c r="Q121" s="45"/>
      <c r="R121" s="45">
        <v>31.213541030883789</v>
      </c>
      <c r="S121" s="45"/>
      <c r="T121" s="45"/>
      <c r="U121" s="45"/>
      <c r="V121" s="46">
        <v>19.498558044433594</v>
      </c>
      <c r="W121" s="46"/>
      <c r="X121" s="45">
        <v>6.1000000685453415E-2</v>
      </c>
      <c r="Y121" s="45"/>
      <c r="Z121" s="44">
        <v>3.6600000411272049</v>
      </c>
      <c r="AA121" s="44"/>
      <c r="AB121" s="45">
        <v>23.157567977905273</v>
      </c>
      <c r="AC121" s="45"/>
      <c r="AD121" s="45">
        <v>1.0284347534179688</v>
      </c>
      <c r="AE121" s="45"/>
      <c r="AF121" s="45">
        <v>41.860000610351563</v>
      </c>
      <c r="AG121" s="45"/>
      <c r="AH121" s="45">
        <v>28.872278213500977</v>
      </c>
      <c r="AI121" s="45"/>
      <c r="AJ121" s="45"/>
      <c r="AK121" s="20">
        <v>2.5187246799468994</v>
      </c>
    </row>
    <row r="122" spans="2:37">
      <c r="B122" s="2">
        <v>2.3000000044703484E-2</v>
      </c>
      <c r="D122" s="44">
        <v>1.380000002682209</v>
      </c>
      <c r="E122" s="44"/>
      <c r="F122" s="45">
        <v>40.13189697265625</v>
      </c>
      <c r="G122" s="45"/>
      <c r="H122" s="45"/>
      <c r="I122" s="45"/>
      <c r="J122" s="45"/>
      <c r="K122" s="45">
        <v>8.0991935729980469</v>
      </c>
      <c r="L122" s="45"/>
      <c r="M122" s="45"/>
      <c r="N122" s="45">
        <v>52.143871307373047</v>
      </c>
      <c r="O122" s="45"/>
      <c r="P122" s="45"/>
      <c r="Q122" s="45"/>
      <c r="R122" s="45">
        <v>31.144290924072266</v>
      </c>
      <c r="S122" s="45"/>
      <c r="T122" s="45"/>
      <c r="U122" s="45"/>
      <c r="V122" s="46">
        <v>18.388586044311523</v>
      </c>
      <c r="W122" s="46"/>
      <c r="X122" s="45">
        <v>6.1999998986721039E-2</v>
      </c>
      <c r="Y122" s="45"/>
      <c r="Z122" s="44">
        <v>3.7199999392032623</v>
      </c>
      <c r="AA122" s="44"/>
      <c r="AB122" s="45">
        <v>8.9110174179077148</v>
      </c>
      <c r="AC122" s="45"/>
      <c r="AD122" s="45">
        <v>0.97679418325424194</v>
      </c>
      <c r="AE122" s="45"/>
      <c r="AF122" s="45">
        <v>41.735664367675781</v>
      </c>
      <c r="AG122" s="45"/>
      <c r="AH122" s="45">
        <v>28.820873260498047</v>
      </c>
      <c r="AI122" s="45"/>
      <c r="AJ122" s="45"/>
      <c r="AK122" s="20">
        <v>2.3965191841125488</v>
      </c>
    </row>
    <row r="123" spans="2:37">
      <c r="B123" s="2">
        <v>2.4000000208616257E-2</v>
      </c>
      <c r="D123" s="44">
        <v>1.4400000125169754</v>
      </c>
      <c r="E123" s="44"/>
      <c r="F123" s="45">
        <v>48.446010589599609</v>
      </c>
      <c r="G123" s="45"/>
      <c r="H123" s="45"/>
      <c r="I123" s="45"/>
      <c r="J123" s="45"/>
      <c r="K123" s="45">
        <v>7.6265850067138672</v>
      </c>
      <c r="L123" s="45"/>
      <c r="M123" s="45"/>
      <c r="N123" s="45">
        <v>51.5740966796875</v>
      </c>
      <c r="O123" s="45"/>
      <c r="P123" s="45"/>
      <c r="Q123" s="45"/>
      <c r="R123" s="45">
        <v>31.075584411621094</v>
      </c>
      <c r="S123" s="45"/>
      <c r="T123" s="45"/>
      <c r="U123" s="45"/>
      <c r="V123" s="46">
        <v>17.353849411010742</v>
      </c>
      <c r="W123" s="46"/>
      <c r="X123" s="45">
        <v>6.3000001013278961E-2</v>
      </c>
      <c r="Y123" s="45"/>
      <c r="Z123" s="44">
        <v>3.7800000607967377</v>
      </c>
      <c r="AA123" s="44"/>
      <c r="AB123" s="45">
        <v>-6.3940272331237793</v>
      </c>
      <c r="AC123" s="45"/>
      <c r="AD123" s="45">
        <v>0.9278106689453125</v>
      </c>
      <c r="AE123" s="45"/>
      <c r="AF123" s="45">
        <v>41.614524841308594</v>
      </c>
      <c r="AG123" s="45"/>
      <c r="AH123" s="45">
        <v>28.769851684570313</v>
      </c>
      <c r="AI123" s="45"/>
      <c r="AJ123" s="45"/>
      <c r="AK123" s="20">
        <v>2.2803773880004883</v>
      </c>
    </row>
    <row r="124" spans="2:37">
      <c r="B124" s="2">
        <v>2.500000037252903E-2</v>
      </c>
      <c r="D124" s="44">
        <v>1.5000000223517418</v>
      </c>
      <c r="E124" s="44"/>
      <c r="F124" s="45">
        <v>51.037174224853516</v>
      </c>
      <c r="G124" s="45"/>
      <c r="H124" s="45"/>
      <c r="I124" s="45"/>
      <c r="J124" s="45"/>
      <c r="K124" s="45">
        <v>7.1862316131591797</v>
      </c>
      <c r="L124" s="45"/>
      <c r="M124" s="45"/>
      <c r="N124" s="45">
        <v>51.037334442138672</v>
      </c>
      <c r="O124" s="45"/>
      <c r="P124" s="45"/>
      <c r="Q124" s="45"/>
      <c r="R124" s="45">
        <v>31.007411956787109</v>
      </c>
      <c r="S124" s="45"/>
      <c r="T124" s="45"/>
      <c r="U124" s="45"/>
      <c r="V124" s="46">
        <v>16.387802124023438</v>
      </c>
      <c r="W124" s="46"/>
      <c r="X124" s="45">
        <v>6.4000003039836884E-2</v>
      </c>
      <c r="Y124" s="45"/>
      <c r="Z124" s="44">
        <v>3.840000182390213</v>
      </c>
      <c r="AA124" s="44"/>
      <c r="AB124" s="45">
        <v>-20.616989135742188</v>
      </c>
      <c r="AC124" s="45"/>
      <c r="AD124" s="45">
        <v>0.88134270906448364</v>
      </c>
      <c r="AE124" s="45"/>
      <c r="AF124" s="45">
        <v>41.496433258056641</v>
      </c>
      <c r="AG124" s="45"/>
      <c r="AH124" s="45">
        <v>28.719205856323242</v>
      </c>
      <c r="AI124" s="45"/>
      <c r="AJ124" s="45"/>
      <c r="AK124" s="20">
        <v>2.1699883937835693</v>
      </c>
    </row>
    <row r="125" spans="2:37">
      <c r="B125" s="2">
        <v>2.6000000536441803E-2</v>
      </c>
      <c r="D125" s="44">
        <v>1.5600000321865082</v>
      </c>
      <c r="E125" s="44"/>
      <c r="F125" s="45">
        <v>47.503391265869141</v>
      </c>
      <c r="G125" s="45"/>
      <c r="H125" s="45"/>
      <c r="I125" s="45"/>
      <c r="J125" s="45"/>
      <c r="K125" s="45">
        <v>6.7753663063049316</v>
      </c>
      <c r="L125" s="45"/>
      <c r="M125" s="45"/>
      <c r="N125" s="45">
        <v>50.530811309814453</v>
      </c>
      <c r="O125" s="45"/>
      <c r="P125" s="45"/>
      <c r="Q125" s="45"/>
      <c r="R125" s="45">
        <v>30.93977165222168</v>
      </c>
      <c r="S125" s="45"/>
      <c r="T125" s="45"/>
      <c r="U125" s="45"/>
      <c r="V125" s="46">
        <v>15.484624862670898</v>
      </c>
      <c r="W125" s="46"/>
      <c r="X125" s="45">
        <v>6.4999997615814209E-2</v>
      </c>
      <c r="Y125" s="45"/>
      <c r="Z125" s="44">
        <v>3.8999998569488525</v>
      </c>
      <c r="AA125" s="44"/>
      <c r="AB125" s="45">
        <v>-31.776035308837891</v>
      </c>
      <c r="AC125" s="45"/>
      <c r="AD125" s="45">
        <v>0.83725690841674805</v>
      </c>
      <c r="AE125" s="45"/>
      <c r="AF125" s="45">
        <v>41.381252288818359</v>
      </c>
      <c r="AG125" s="45"/>
      <c r="AH125" s="45">
        <v>28.668933868408203</v>
      </c>
      <c r="AI125" s="45"/>
      <c r="AJ125" s="45"/>
      <c r="AK125" s="20">
        <v>2.0650577545166016</v>
      </c>
    </row>
    <row r="126" spans="2:37">
      <c r="B126" s="2">
        <v>2.7000000700354576E-2</v>
      </c>
      <c r="D126" s="44">
        <v>1.6200000420212746</v>
      </c>
      <c r="E126" s="44"/>
      <c r="F126" s="45">
        <v>38.306327819824219</v>
      </c>
      <c r="G126" s="45"/>
      <c r="H126" s="45"/>
      <c r="I126" s="45"/>
      <c r="J126" s="45"/>
      <c r="K126" s="45">
        <v>6.3915214538574219</v>
      </c>
      <c r="L126" s="45"/>
      <c r="M126" s="45"/>
      <c r="N126" s="45">
        <v>50.052051544189453</v>
      </c>
      <c r="O126" s="45"/>
      <c r="P126" s="45"/>
      <c r="Q126" s="45"/>
      <c r="R126" s="45">
        <v>30.872657775878906</v>
      </c>
      <c r="S126" s="45"/>
      <c r="T126" s="45"/>
      <c r="U126" s="45"/>
      <c r="V126" s="46">
        <v>14.639128684997559</v>
      </c>
      <c r="W126" s="46"/>
      <c r="X126" s="45">
        <v>6.5999999642372131E-2</v>
      </c>
      <c r="Y126" s="45"/>
      <c r="Z126" s="44">
        <v>3.9599999785423279</v>
      </c>
      <c r="AA126" s="44"/>
      <c r="AB126" s="45">
        <v>-38.325069427490234</v>
      </c>
      <c r="AC126" s="45"/>
      <c r="AD126" s="45">
        <v>0.79542702436447144</v>
      </c>
      <c r="AE126" s="45"/>
      <c r="AF126" s="45">
        <v>41.268852233886719</v>
      </c>
      <c r="AG126" s="45"/>
      <c r="AH126" s="45">
        <v>28.619033813476563</v>
      </c>
      <c r="AI126" s="45"/>
      <c r="AJ126" s="45"/>
      <c r="AK126" s="20">
        <v>1.9653068780899048</v>
      </c>
    </row>
    <row r="127" spans="2:37">
      <c r="B127" s="2">
        <v>2.8000000864267349E-2</v>
      </c>
      <c r="D127" s="44">
        <v>1.680000051856041</v>
      </c>
      <c r="E127" s="44"/>
      <c r="F127" s="45">
        <v>24.702533721923828</v>
      </c>
      <c r="G127" s="45"/>
      <c r="H127" s="45"/>
      <c r="I127" s="45"/>
      <c r="J127" s="45"/>
      <c r="K127" s="45">
        <v>6.0324907302856445</v>
      </c>
      <c r="L127" s="45"/>
      <c r="M127" s="45"/>
      <c r="N127" s="45">
        <v>49.598846435546875</v>
      </c>
      <c r="O127" s="45"/>
      <c r="P127" s="45"/>
      <c r="Q127" s="45"/>
      <c r="R127" s="45">
        <v>30.806064605712891</v>
      </c>
      <c r="S127" s="45"/>
      <c r="T127" s="45"/>
      <c r="U127" s="45"/>
      <c r="V127" s="46">
        <v>13.846673011779785</v>
      </c>
      <c r="W127" s="46"/>
      <c r="X127" s="45">
        <v>6.7000001668930054E-2</v>
      </c>
      <c r="Y127" s="45"/>
      <c r="Z127" s="44">
        <v>4.0200001001358032</v>
      </c>
      <c r="AA127" s="44"/>
      <c r="AB127" s="45">
        <v>-39.368743896484375</v>
      </c>
      <c r="AC127" s="45"/>
      <c r="AD127" s="45">
        <v>0.75573408603668213</v>
      </c>
      <c r="AE127" s="45"/>
      <c r="AF127" s="45">
        <v>41.159111022949219</v>
      </c>
      <c r="AG127" s="45"/>
      <c r="AH127" s="45">
        <v>28.569499969482422</v>
      </c>
      <c r="AI127" s="45"/>
      <c r="AJ127" s="45"/>
      <c r="AK127" s="20">
        <v>1.8704726696014404</v>
      </c>
    </row>
    <row r="128" spans="2:37">
      <c r="B128" s="2">
        <v>2.8999999165534973E-2</v>
      </c>
      <c r="D128" s="44">
        <v>1.7399999499320984</v>
      </c>
      <c r="E128" s="44"/>
      <c r="F128" s="45">
        <v>8.5637674331665039</v>
      </c>
      <c r="G128" s="45"/>
      <c r="H128" s="45"/>
      <c r="I128" s="45"/>
      <c r="J128" s="45"/>
      <c r="K128" s="45">
        <v>5.6962981224060059</v>
      </c>
      <c r="L128" s="45"/>
      <c r="M128" s="45"/>
      <c r="N128" s="45">
        <v>49.169208526611328</v>
      </c>
      <c r="O128" s="45"/>
      <c r="P128" s="45"/>
      <c r="Q128" s="45"/>
      <c r="R128" s="45">
        <v>30.739990234375</v>
      </c>
      <c r="S128" s="45"/>
      <c r="T128" s="45"/>
      <c r="U128" s="45"/>
      <c r="V128" s="46">
        <v>13.10309886932373</v>
      </c>
      <c r="W128" s="46"/>
      <c r="X128" s="45">
        <v>6.8000003695487976E-2</v>
      </c>
      <c r="Y128" s="45"/>
      <c r="Z128" s="44">
        <v>4.0800002217292786</v>
      </c>
      <c r="AA128" s="44"/>
      <c r="AB128" s="45">
        <v>-34.785575866699219</v>
      </c>
      <c r="AC128" s="45"/>
      <c r="AD128" s="45">
        <v>0.71806555986404419</v>
      </c>
      <c r="AE128" s="45"/>
      <c r="AF128" s="45">
        <v>41.051906585693359</v>
      </c>
      <c r="AG128" s="45"/>
      <c r="AH128" s="45">
        <v>28.520332336425781</v>
      </c>
      <c r="AI128" s="45"/>
      <c r="AJ128" s="45"/>
      <c r="AK128" s="20">
        <v>1.7803053855895996</v>
      </c>
    </row>
    <row r="129" spans="2:37">
      <c r="B129" s="2">
        <v>2.9999999329447746E-2</v>
      </c>
      <c r="D129" s="44">
        <v>1.7999999597668648</v>
      </c>
      <c r="E129" s="44"/>
      <c r="F129" s="45">
        <v>-7.8879785537719727</v>
      </c>
      <c r="G129" s="45"/>
      <c r="H129" s="45"/>
      <c r="I129" s="45"/>
      <c r="J129" s="45"/>
      <c r="K129" s="45">
        <v>5.3811674118041992</v>
      </c>
      <c r="L129" s="45"/>
      <c r="M129" s="45"/>
      <c r="N129" s="45">
        <v>48.761356353759766</v>
      </c>
      <c r="O129" s="45"/>
      <c r="P129" s="45"/>
      <c r="Q129" s="45"/>
      <c r="R129" s="45">
        <v>30.67442512512207</v>
      </c>
      <c r="S129" s="45"/>
      <c r="T129" s="45"/>
      <c r="U129" s="45"/>
      <c r="V129" s="46">
        <v>12.404665946960449</v>
      </c>
      <c r="W129" s="46"/>
      <c r="X129" s="45">
        <v>6.8999998271465302E-2</v>
      </c>
      <c r="Y129" s="45"/>
      <c r="Z129" s="44">
        <v>4.1399998962879181</v>
      </c>
      <c r="AA129" s="44"/>
      <c r="AB129" s="45">
        <v>-25.2423095703125</v>
      </c>
      <c r="AC129" s="45"/>
      <c r="AD129" s="45">
        <v>0.68231511116027832</v>
      </c>
      <c r="AE129" s="45"/>
      <c r="AF129" s="45">
        <v>40.947132110595703</v>
      </c>
      <c r="AG129" s="45"/>
      <c r="AH129" s="45">
        <v>28.471523284912109</v>
      </c>
      <c r="AI129" s="45"/>
      <c r="AJ129" s="45"/>
      <c r="AK129" s="20">
        <v>1.6945691108703613</v>
      </c>
    </row>
    <row r="130" spans="2:37">
      <c r="B130" s="2">
        <v>3.0999999493360519E-2</v>
      </c>
      <c r="D130" s="44">
        <v>1.8599999696016312</v>
      </c>
      <c r="E130" s="44"/>
      <c r="F130" s="45">
        <v>-22.393287658691406</v>
      </c>
      <c r="G130" s="45"/>
      <c r="H130" s="45"/>
      <c r="I130" s="45"/>
      <c r="J130" s="45"/>
      <c r="K130" s="45">
        <v>5.0854978561401367</v>
      </c>
      <c r="L130" s="45"/>
      <c r="M130" s="45"/>
      <c r="N130" s="45">
        <v>48.373683929443359</v>
      </c>
      <c r="O130" s="45"/>
      <c r="P130" s="45"/>
      <c r="Q130" s="45"/>
      <c r="R130" s="45">
        <v>30.609369277954102</v>
      </c>
      <c r="S130" s="45"/>
      <c r="T130" s="45"/>
      <c r="U130" s="45"/>
      <c r="V130" s="46">
        <v>11.748003959655762</v>
      </c>
      <c r="W130" s="46"/>
      <c r="X130" s="45">
        <v>7.0000000298023224E-2</v>
      </c>
      <c r="Y130" s="45"/>
      <c r="Z130" s="44">
        <v>4.2000000178813934</v>
      </c>
      <c r="AA130" s="44"/>
      <c r="AB130" s="45">
        <v>-12.09785270690918</v>
      </c>
      <c r="AC130" s="45"/>
      <c r="AD130" s="45">
        <v>0.64838230609893799</v>
      </c>
      <c r="AE130" s="45"/>
      <c r="AF130" s="45">
        <v>40.844680786132813</v>
      </c>
      <c r="AG130" s="45"/>
      <c r="AH130" s="45">
        <v>28.423074722290039</v>
      </c>
      <c r="AI130" s="45"/>
      <c r="AJ130" s="45"/>
      <c r="AK130" s="20">
        <v>1.6130399703979492</v>
      </c>
    </row>
    <row r="131" spans="2:37">
      <c r="B131" s="2">
        <v>3.2000001519918442E-2</v>
      </c>
      <c r="D131" s="44">
        <v>1.9200000911951065</v>
      </c>
      <c r="E131" s="44"/>
      <c r="F131" s="45">
        <v>-32.972000122070313</v>
      </c>
      <c r="G131" s="45"/>
      <c r="H131" s="45"/>
      <c r="I131" s="45"/>
      <c r="J131" s="45"/>
      <c r="K131" s="45">
        <v>4.8078436851501465</v>
      </c>
      <c r="L131" s="45"/>
      <c r="M131" s="45"/>
      <c r="N131" s="45">
        <v>48.004737854003906</v>
      </c>
      <c r="O131" s="45"/>
      <c r="P131" s="45"/>
      <c r="Q131" s="45"/>
      <c r="R131" s="45">
        <v>30.544816970825195</v>
      </c>
      <c r="S131" s="45"/>
      <c r="T131" s="45"/>
      <c r="U131" s="45"/>
      <c r="V131" s="46">
        <v>11.130067825317383</v>
      </c>
      <c r="W131" s="46"/>
      <c r="X131" s="45">
        <v>7.1000002324581146E-2</v>
      </c>
      <c r="Y131" s="45"/>
      <c r="Z131" s="44">
        <v>4.2600001394748688</v>
      </c>
      <c r="AA131" s="44"/>
      <c r="AB131" s="45">
        <v>2.7893974781036377</v>
      </c>
      <c r="AC131" s="45"/>
      <c r="AD131" s="45">
        <v>0.616172194480896</v>
      </c>
      <c r="AE131" s="45"/>
      <c r="AF131" s="45">
        <v>40.744453430175781</v>
      </c>
      <c r="AG131" s="45"/>
      <c r="AH131" s="45">
        <v>28.374979019165039</v>
      </c>
      <c r="AI131" s="45"/>
      <c r="AJ131" s="45"/>
      <c r="AK131" s="20">
        <v>1.535506010055542</v>
      </c>
    </row>
    <row r="132" spans="2:37">
      <c r="B132" s="2">
        <v>3.2999999821186066E-2</v>
      </c>
      <c r="D132" s="44">
        <v>1.9799999892711639</v>
      </c>
      <c r="E132" s="44"/>
      <c r="F132" s="45">
        <v>-38.199440002441406</v>
      </c>
      <c r="G132" s="45"/>
      <c r="H132" s="45"/>
      <c r="I132" s="45"/>
      <c r="J132" s="45"/>
      <c r="K132" s="45">
        <v>4.5468955039978027</v>
      </c>
      <c r="L132" s="45"/>
      <c r="M132" s="45"/>
      <c r="N132" s="45">
        <v>47.653202056884766</v>
      </c>
      <c r="O132" s="45"/>
      <c r="P132" s="45"/>
      <c r="Q132" s="45"/>
      <c r="R132" s="45">
        <v>30.48076057434082</v>
      </c>
      <c r="S132" s="45"/>
      <c r="T132" s="45"/>
      <c r="U132" s="45"/>
      <c r="V132" s="46">
        <v>10.548098564147949</v>
      </c>
      <c r="W132" s="46"/>
      <c r="X132" s="45">
        <v>7.1999996900558472E-2</v>
      </c>
      <c r="Y132" s="45"/>
      <c r="Z132" s="44">
        <v>4.3199998140335083</v>
      </c>
      <c r="AA132" s="44"/>
      <c r="AB132" s="45">
        <v>17.323490142822266</v>
      </c>
      <c r="AC132" s="45"/>
      <c r="AD132" s="45">
        <v>0.58559483289718628</v>
      </c>
      <c r="AE132" s="45"/>
      <c r="AF132" s="45">
        <v>40.646354675292969</v>
      </c>
      <c r="AG132" s="45"/>
      <c r="AH132" s="45">
        <v>28.327236175537109</v>
      </c>
      <c r="AI132" s="45"/>
      <c r="AJ132" s="45"/>
      <c r="AK132" s="20">
        <v>1.4617666006088257</v>
      </c>
    </row>
    <row r="133" spans="2:37">
      <c r="B133" s="2">
        <v>3.4000001847743988E-2</v>
      </c>
      <c r="D133" s="44">
        <v>2.0400001108646393</v>
      </c>
      <c r="E133" s="44"/>
      <c r="F133" s="45">
        <v>-37.403690338134766</v>
      </c>
      <c r="G133" s="45"/>
      <c r="H133" s="45"/>
      <c r="I133" s="45"/>
      <c r="J133" s="45"/>
      <c r="K133" s="45">
        <v>4.3014640808105469</v>
      </c>
      <c r="L133" s="45"/>
      <c r="M133" s="45"/>
      <c r="N133" s="45">
        <v>47.317878723144531</v>
      </c>
      <c r="O133" s="45"/>
      <c r="P133" s="45"/>
      <c r="Q133" s="45"/>
      <c r="R133" s="45">
        <v>30.417200088500977</v>
      </c>
      <c r="S133" s="45"/>
      <c r="T133" s="45"/>
      <c r="U133" s="45"/>
      <c r="V133" s="46">
        <v>9.9995870590209961</v>
      </c>
      <c r="W133" s="46"/>
      <c r="X133" s="45">
        <v>7.2999998927116394E-2</v>
      </c>
      <c r="Y133" s="45"/>
      <c r="Z133" s="44">
        <v>4.3799999356269836</v>
      </c>
      <c r="AA133" s="44"/>
      <c r="AB133" s="45">
        <v>29.465246200561523</v>
      </c>
      <c r="AC133" s="45"/>
      <c r="AD133" s="45">
        <v>0.55656528472900391</v>
      </c>
      <c r="AE133" s="45"/>
      <c r="AF133" s="45">
        <v>40.550300598144531</v>
      </c>
      <c r="AG133" s="45"/>
      <c r="AH133" s="45">
        <v>28.279842376708984</v>
      </c>
      <c r="AI133" s="45"/>
      <c r="AJ133" s="45"/>
      <c r="AK133" s="20">
        <v>1.3916312456130981</v>
      </c>
    </row>
    <row r="134" spans="2:37">
      <c r="B134" s="2">
        <v>3.5000000149011612E-2</v>
      </c>
      <c r="D134" s="44">
        <v>2.1000000089406967</v>
      </c>
      <c r="E134" s="44"/>
      <c r="F134" s="45">
        <v>-30.756698608398438</v>
      </c>
      <c r="G134" s="45"/>
      <c r="H134" s="45"/>
      <c r="I134" s="45"/>
      <c r="J134" s="45"/>
      <c r="K134" s="45">
        <v>4.0704669952392578</v>
      </c>
      <c r="L134" s="45"/>
      <c r="M134" s="45"/>
      <c r="N134" s="45">
        <v>46.997684478759766</v>
      </c>
      <c r="O134" s="45"/>
      <c r="P134" s="45"/>
      <c r="Q134" s="45"/>
      <c r="R134" s="45">
        <v>30.3541259765625</v>
      </c>
      <c r="S134" s="45"/>
      <c r="T134" s="45"/>
      <c r="U134" s="45"/>
      <c r="V134" s="46">
        <v>9.4822511672973633</v>
      </c>
      <c r="W134" s="46"/>
      <c r="X134" s="45">
        <v>7.4000000953674316E-2</v>
      </c>
      <c r="Y134" s="45"/>
      <c r="Z134" s="44">
        <v>4.440000057220459</v>
      </c>
      <c r="AA134" s="44"/>
      <c r="AB134" s="45">
        <v>37.517635345458984</v>
      </c>
      <c r="AC134" s="45"/>
      <c r="AD134" s="45">
        <v>0.52900326251983643</v>
      </c>
      <c r="AE134" s="45"/>
      <c r="AF134" s="45">
        <v>40.456203460693359</v>
      </c>
      <c r="AG134" s="45"/>
      <c r="AH134" s="45">
        <v>28.232793807983398</v>
      </c>
      <c r="AI134" s="45"/>
      <c r="AJ134" s="45"/>
      <c r="AK134" s="20">
        <v>1.3249194622039795</v>
      </c>
    </row>
    <row r="135" spans="2:37">
      <c r="B135" s="2">
        <v>3.5999998450279236E-2</v>
      </c>
      <c r="D135" s="44">
        <v>2.1599999070167542</v>
      </c>
      <c r="E135" s="44"/>
      <c r="F135" s="45">
        <v>-19.246820449829102</v>
      </c>
      <c r="G135" s="45"/>
      <c r="H135" s="45"/>
      <c r="I135" s="45"/>
      <c r="J135" s="45"/>
      <c r="K135" s="45">
        <v>3.8529160022735596</v>
      </c>
      <c r="L135" s="45"/>
      <c r="M135" s="45"/>
      <c r="N135" s="45">
        <v>46.691619873046875</v>
      </c>
      <c r="O135" s="45"/>
      <c r="P135" s="45"/>
      <c r="Q135" s="45"/>
      <c r="R135" s="45">
        <v>30.291538238525391</v>
      </c>
      <c r="S135" s="45"/>
      <c r="T135" s="45"/>
      <c r="U135" s="45"/>
      <c r="V135" s="46">
        <v>8.9940061569213867</v>
      </c>
      <c r="W135" s="46"/>
      <c r="X135" s="45">
        <v>7.5000002980232239E-2</v>
      </c>
      <c r="Y135" s="45"/>
      <c r="Z135" s="44">
        <v>4.5000001788139343</v>
      </c>
      <c r="AA135" s="44"/>
      <c r="AB135" s="45">
        <v>40.362293243408203</v>
      </c>
      <c r="AC135" s="45"/>
      <c r="AD135" s="45">
        <v>0.50283259153366089</v>
      </c>
      <c r="AE135" s="45"/>
      <c r="AF135" s="45">
        <v>40.363979339599609</v>
      </c>
      <c r="AG135" s="45"/>
      <c r="AH135" s="45">
        <v>28.186088562011719</v>
      </c>
      <c r="AI135" s="45"/>
      <c r="AJ135" s="45"/>
      <c r="AK135" s="20">
        <v>1.2614604234695435</v>
      </c>
    </row>
    <row r="136" spans="2:37">
      <c r="B136" s="2">
        <v>3.7000000476837158E-2</v>
      </c>
      <c r="D136" s="44">
        <v>2.2200000286102295</v>
      </c>
      <c r="E136" s="44"/>
      <c r="F136" s="45">
        <v>-4.5372343063354492</v>
      </c>
      <c r="G136" s="45"/>
      <c r="H136" s="45"/>
      <c r="I136" s="45"/>
      <c r="J136" s="45"/>
      <c r="K136" s="45">
        <v>3.6479079723358154</v>
      </c>
      <c r="L136" s="45"/>
      <c r="M136" s="45"/>
      <c r="N136" s="45">
        <v>46.398780822753906</v>
      </c>
      <c r="O136" s="45"/>
      <c r="P136" s="45"/>
      <c r="Q136" s="45"/>
      <c r="R136" s="45">
        <v>30.22943115234375</v>
      </c>
      <c r="S136" s="45"/>
      <c r="T136" s="45"/>
      <c r="U136" s="45"/>
      <c r="V136" s="46">
        <v>8.5329437255859375</v>
      </c>
      <c r="W136" s="46"/>
      <c r="X136" s="45">
        <v>7.5999997556209564E-2</v>
      </c>
      <c r="Y136" s="45"/>
      <c r="Z136" s="44">
        <v>4.5599998533725739</v>
      </c>
      <c r="AA136" s="44"/>
      <c r="AB136" s="45">
        <v>37.614204406738281</v>
      </c>
      <c r="AC136" s="45"/>
      <c r="AD136" s="45">
        <v>0.47798135876655579</v>
      </c>
      <c r="AE136" s="45"/>
      <c r="AF136" s="45">
        <v>40.2735595703125</v>
      </c>
      <c r="AG136" s="45"/>
      <c r="AH136" s="45">
        <v>28.13972282409668</v>
      </c>
      <c r="AI136" s="45"/>
      <c r="AJ136" s="45"/>
      <c r="AK136" s="20">
        <v>1.2010916471481323</v>
      </c>
    </row>
    <row r="137" spans="2:37" ht="14.25" customHeight="1">
      <c r="B137" s="2">
        <v>3.7999998778104782E-2</v>
      </c>
      <c r="D137" s="44">
        <v>2.2799999266862869</v>
      </c>
      <c r="E137" s="44"/>
      <c r="F137" s="45">
        <v>11.269546508789063</v>
      </c>
      <c r="G137" s="45"/>
      <c r="H137" s="45"/>
      <c r="I137" s="45"/>
      <c r="J137" s="45"/>
      <c r="K137" s="45">
        <v>3.4546144008636475</v>
      </c>
      <c r="L137" s="45"/>
      <c r="M137" s="45"/>
      <c r="N137" s="45">
        <v>46.118324279785156</v>
      </c>
      <c r="O137" s="45"/>
      <c r="P137" s="45"/>
      <c r="Q137" s="45"/>
      <c r="R137" s="45">
        <v>30.16779899597168</v>
      </c>
      <c r="S137" s="45"/>
      <c r="T137" s="45"/>
      <c r="U137" s="45"/>
      <c r="V137" s="46">
        <v>8.0973129272460938</v>
      </c>
      <c r="W137" s="46"/>
      <c r="X137" s="45">
        <v>7.6999999582767487E-2</v>
      </c>
      <c r="Y137" s="45"/>
      <c r="Z137" s="44">
        <v>4.6199999749660492</v>
      </c>
      <c r="AA137" s="44"/>
      <c r="AB137" s="45">
        <v>29.673194885253906</v>
      </c>
      <c r="AC137" s="45"/>
      <c r="AD137" s="45">
        <v>0.45438140630722046</v>
      </c>
      <c r="AE137" s="45"/>
      <c r="AF137" s="45">
        <v>40.184864044189453</v>
      </c>
      <c r="AG137" s="45"/>
      <c r="AH137" s="45">
        <v>28.093692779541016</v>
      </c>
      <c r="AI137" s="45"/>
      <c r="AJ137" s="45"/>
      <c r="AK137" s="20">
        <v>1.1436594724655151</v>
      </c>
    </row>
    <row r="138" spans="2:37" ht="13.5" customHeight="1">
      <c r="B138" s="47" t="s">
        <v>11</v>
      </c>
      <c r="C138" s="47"/>
      <c r="D138" s="47"/>
      <c r="E138" s="47"/>
    </row>
    <row r="139" spans="2:37" ht="12.75" customHeight="1">
      <c r="B139" s="39" t="s">
        <v>0</v>
      </c>
      <c r="C139" s="39"/>
      <c r="D139" s="39"/>
      <c r="E139" s="39"/>
      <c r="F139" s="39"/>
      <c r="G139" s="1" t="s">
        <v>1</v>
      </c>
      <c r="H139" s="40" t="s">
        <v>28</v>
      </c>
      <c r="I139" s="40"/>
      <c r="J139" s="40"/>
      <c r="K139" s="40"/>
      <c r="L139" s="40"/>
      <c r="M139" s="40"/>
      <c r="N139" s="40"/>
      <c r="O139" s="40"/>
      <c r="P139" s="40"/>
      <c r="Q139" s="40"/>
      <c r="R139" s="40"/>
    </row>
    <row r="140" spans="2:37" ht="12.75" customHeight="1">
      <c r="AB140" s="39" t="s">
        <v>2</v>
      </c>
      <c r="AC140" s="39"/>
      <c r="AD140" s="39"/>
      <c r="AE140" s="39"/>
      <c r="AF140" s="39"/>
      <c r="AG140" s="39"/>
    </row>
    <row r="141" spans="2:37" ht="12" customHeight="1">
      <c r="B141" s="39" t="s">
        <v>3</v>
      </c>
      <c r="C141" s="39"/>
      <c r="D141" s="39"/>
      <c r="E141" s="39"/>
      <c r="G141" s="1" t="s">
        <v>4</v>
      </c>
      <c r="H141" s="41">
        <v>0.43999999761581421</v>
      </c>
      <c r="I141" s="41"/>
      <c r="J141" s="41"/>
      <c r="K141" s="41"/>
      <c r="L141" s="41"/>
      <c r="M141" s="41"/>
      <c r="N141" s="41"/>
      <c r="O141" s="39" t="s">
        <v>21</v>
      </c>
      <c r="P141" s="39"/>
      <c r="Q141" s="39"/>
      <c r="R141" s="39"/>
      <c r="S141" s="1" t="s">
        <v>4</v>
      </c>
      <c r="T141" s="42" t="s">
        <v>22</v>
      </c>
      <c r="U141" s="42"/>
      <c r="V141" s="42"/>
      <c r="W141" s="42"/>
      <c r="X141" s="42"/>
      <c r="Y141" s="42"/>
      <c r="Z141" s="42"/>
      <c r="AA141" s="42"/>
      <c r="AB141" s="39"/>
      <c r="AC141" s="39"/>
      <c r="AD141" s="39"/>
      <c r="AE141" s="39"/>
      <c r="AF141" s="39"/>
      <c r="AG141" s="39"/>
    </row>
    <row r="142" spans="2:37" ht="10.5" customHeight="1">
      <c r="AB142" s="39"/>
      <c r="AC142" s="39"/>
      <c r="AD142" s="39"/>
      <c r="AE142" s="39"/>
      <c r="AF142" s="39"/>
      <c r="AG142" s="39"/>
    </row>
    <row r="143" spans="2:37" ht="12" customHeight="1">
      <c r="AB143" s="39"/>
      <c r="AC143" s="39"/>
      <c r="AD143" s="39"/>
      <c r="AE143" s="39"/>
      <c r="AF143" s="39"/>
      <c r="AG143" s="39"/>
    </row>
    <row r="144" spans="2:37" ht="12" customHeight="1">
      <c r="AB144" s="39"/>
      <c r="AC144" s="39"/>
      <c r="AD144" s="39"/>
      <c r="AE144" s="39"/>
      <c r="AF144" s="39"/>
      <c r="AG144" s="39"/>
    </row>
    <row r="145" spans="2:34" ht="6" customHeight="1"/>
    <row r="146" spans="2:34" ht="3" customHeight="1">
      <c r="B146" s="43" t="s">
        <v>5</v>
      </c>
      <c r="D146" s="43" t="s">
        <v>23</v>
      </c>
      <c r="E146" s="43"/>
      <c r="G146" s="43" t="s">
        <v>6</v>
      </c>
      <c r="H146" s="43"/>
      <c r="J146" s="43" t="s">
        <v>7</v>
      </c>
      <c r="K146" s="43"/>
      <c r="L146" s="43"/>
      <c r="M146" s="43"/>
      <c r="N146" s="43" t="s">
        <v>8</v>
      </c>
      <c r="O146" s="43"/>
      <c r="Q146" s="43" t="s">
        <v>9</v>
      </c>
      <c r="R146" s="43"/>
      <c r="S146" s="43"/>
      <c r="T146" s="43" t="s">
        <v>10</v>
      </c>
      <c r="U146" s="43"/>
      <c r="X146" s="43" t="s">
        <v>5</v>
      </c>
      <c r="Y146" s="43"/>
      <c r="Z146" s="43" t="s">
        <v>23</v>
      </c>
      <c r="AA146" s="43"/>
      <c r="AB146" s="43" t="s">
        <v>6</v>
      </c>
      <c r="AC146" s="43" t="s">
        <v>7</v>
      </c>
      <c r="AE146" s="43" t="s">
        <v>8</v>
      </c>
      <c r="AF146" s="43" t="s">
        <v>9</v>
      </c>
      <c r="AG146" s="43" t="s">
        <v>10</v>
      </c>
      <c r="AH146" s="43"/>
    </row>
    <row r="147" spans="2:34" ht="14.25" customHeight="1">
      <c r="B147" s="43"/>
      <c r="D147" s="43"/>
      <c r="E147" s="43"/>
      <c r="G147" s="43"/>
      <c r="H147" s="43"/>
      <c r="J147" s="43"/>
      <c r="K147" s="43"/>
      <c r="L147" s="43"/>
      <c r="M147" s="43"/>
      <c r="N147" s="43"/>
      <c r="O147" s="43"/>
      <c r="Q147" s="43"/>
      <c r="R147" s="43"/>
      <c r="S147" s="43"/>
      <c r="T147" s="43"/>
      <c r="U147" s="43"/>
      <c r="X147" s="43"/>
      <c r="Y147" s="43"/>
      <c r="Z147" s="43"/>
      <c r="AA147" s="43"/>
      <c r="AB147" s="43"/>
      <c r="AC147" s="43"/>
      <c r="AE147" s="43"/>
      <c r="AF147" s="43"/>
      <c r="AG147" s="43"/>
      <c r="AH147" s="43"/>
    </row>
    <row r="148" spans="2:34">
      <c r="B148" s="2">
        <v>7.8000001609325409E-2</v>
      </c>
      <c r="D148" s="44">
        <v>4.6800000965595245</v>
      </c>
      <c r="E148" s="44"/>
      <c r="F148" s="45">
        <v>17.665349960327148</v>
      </c>
      <c r="G148" s="45"/>
      <c r="H148" s="45"/>
      <c r="I148" s="45"/>
      <c r="J148" s="45"/>
      <c r="K148" s="45">
        <v>0.43196824193000793</v>
      </c>
      <c r="L148" s="45"/>
      <c r="M148" s="45"/>
      <c r="N148" s="45">
        <v>40.097827911376953</v>
      </c>
      <c r="O148" s="45"/>
      <c r="P148" s="45"/>
      <c r="Q148" s="45"/>
      <c r="R148" s="45">
        <v>28.047998428344727</v>
      </c>
      <c r="S148" s="45"/>
      <c r="T148" s="45"/>
      <c r="U148" s="45"/>
      <c r="V148" s="46">
        <v>1.0890176296234131</v>
      </c>
      <c r="W148" s="46"/>
    </row>
    <row r="149" spans="2:34">
      <c r="B149" s="2">
        <v>7.9000003635883331E-2</v>
      </c>
      <c r="D149" s="44">
        <v>4.7400002181529999</v>
      </c>
      <c r="E149" s="44"/>
      <c r="F149" s="45">
        <v>3.2829008102416992</v>
      </c>
      <c r="G149" s="45"/>
      <c r="H149" s="45"/>
      <c r="I149" s="45"/>
      <c r="J149" s="45"/>
      <c r="K149" s="45">
        <v>0.41068077087402344</v>
      </c>
      <c r="L149" s="45"/>
      <c r="M149" s="45"/>
      <c r="N149" s="45">
        <v>40.012386322021484</v>
      </c>
      <c r="O149" s="45"/>
      <c r="P149" s="45"/>
      <c r="Q149" s="45"/>
      <c r="R149" s="45">
        <v>28.002634048461914</v>
      </c>
      <c r="S149" s="45"/>
      <c r="T149" s="45"/>
      <c r="U149" s="45"/>
      <c r="V149" s="46">
        <v>1.0370279550552368</v>
      </c>
      <c r="W149" s="46"/>
    </row>
    <row r="150" spans="2:34">
      <c r="B150" s="2">
        <v>7.9999998211860657E-2</v>
      </c>
      <c r="D150" s="44">
        <v>4.7999998927116394</v>
      </c>
      <c r="E150" s="44"/>
      <c r="F150" s="45">
        <v>-11.454618453979492</v>
      </c>
      <c r="G150" s="45"/>
      <c r="H150" s="45"/>
      <c r="I150" s="45"/>
      <c r="J150" s="45"/>
      <c r="K150" s="45">
        <v>0.39046120643615723</v>
      </c>
      <c r="L150" s="45"/>
      <c r="M150" s="45"/>
      <c r="N150" s="45">
        <v>39.928478240966797</v>
      </c>
      <c r="O150" s="45"/>
      <c r="P150" s="45"/>
      <c r="Q150" s="45"/>
      <c r="R150" s="45">
        <v>27.957599639892578</v>
      </c>
      <c r="S150" s="45"/>
      <c r="T150" s="45"/>
      <c r="U150" s="45"/>
      <c r="V150" s="46">
        <v>0.98755890130996704</v>
      </c>
      <c r="W150" s="46"/>
    </row>
    <row r="151" spans="2:34">
      <c r="B151" s="2">
        <v>8.1000000238418579E-2</v>
      </c>
      <c r="D151" s="44">
        <v>4.8600000143051147</v>
      </c>
      <c r="E151" s="44"/>
      <c r="F151" s="45">
        <v>-24.48430061340332</v>
      </c>
      <c r="G151" s="45"/>
      <c r="H151" s="45"/>
      <c r="I151" s="45"/>
      <c r="J151" s="45"/>
      <c r="K151" s="45">
        <v>0.37125471234321594</v>
      </c>
      <c r="L151" s="45"/>
      <c r="M151" s="45"/>
      <c r="N151" s="45">
        <v>39.846042633056641</v>
      </c>
      <c r="O151" s="45"/>
      <c r="P151" s="45"/>
      <c r="Q151" s="45"/>
      <c r="R151" s="45">
        <v>27.91288948059082</v>
      </c>
      <c r="S151" s="45"/>
      <c r="T151" s="45"/>
      <c r="U151" s="45"/>
      <c r="V151" s="46">
        <v>0.94048571586608887</v>
      </c>
      <c r="W151" s="46"/>
    </row>
    <row r="152" spans="2:34">
      <c r="B152" s="2">
        <v>8.2000002264976501E-2</v>
      </c>
      <c r="D152" s="44">
        <v>4.9200001358985901</v>
      </c>
      <c r="E152" s="44"/>
      <c r="F152" s="45">
        <v>-33.988937377929688</v>
      </c>
      <c r="G152" s="45"/>
      <c r="H152" s="45"/>
      <c r="I152" s="45"/>
      <c r="J152" s="45"/>
      <c r="K152" s="45">
        <v>0.35300949215888977</v>
      </c>
      <c r="L152" s="45"/>
      <c r="M152" s="45"/>
      <c r="N152" s="45">
        <v>39.765022277832031</v>
      </c>
      <c r="O152" s="45"/>
      <c r="P152" s="45"/>
      <c r="Q152" s="45"/>
      <c r="R152" s="45">
        <v>27.868503570556641</v>
      </c>
      <c r="S152" s="45"/>
      <c r="T152" s="45"/>
      <c r="U152" s="45"/>
      <c r="V152" s="46">
        <v>0.89569002389907837</v>
      </c>
      <c r="W152" s="46"/>
    </row>
    <row r="153" spans="2:34">
      <c r="B153" s="2">
        <v>8.2999996840953827E-2</v>
      </c>
      <c r="D153" s="44">
        <v>4.9799998104572296</v>
      </c>
      <c r="E153" s="44"/>
      <c r="F153" s="45">
        <v>-38.650760650634766</v>
      </c>
      <c r="G153" s="45"/>
      <c r="H153" s="45"/>
      <c r="I153" s="45"/>
      <c r="J153" s="45"/>
      <c r="K153" s="45">
        <v>0.33567631244659424</v>
      </c>
      <c r="L153" s="45"/>
      <c r="M153" s="45"/>
      <c r="N153" s="45">
        <v>39.685371398925781</v>
      </c>
      <c r="O153" s="45"/>
      <c r="P153" s="45"/>
      <c r="Q153" s="45"/>
      <c r="R153" s="45">
        <v>27.824436187744141</v>
      </c>
      <c r="S153" s="45"/>
      <c r="T153" s="45"/>
      <c r="U153" s="45"/>
      <c r="V153" s="46">
        <v>0.85305953025817871</v>
      </c>
      <c r="W153" s="46"/>
    </row>
    <row r="154" spans="2:34">
      <c r="B154" s="2">
        <v>8.3999998867511749E-2</v>
      </c>
      <c r="D154" s="44">
        <v>5.039999932050705</v>
      </c>
      <c r="E154" s="44"/>
      <c r="F154" s="45">
        <v>-37.834434509277344</v>
      </c>
      <c r="G154" s="45"/>
      <c r="H154" s="45"/>
      <c r="I154" s="45"/>
      <c r="J154" s="45"/>
      <c r="K154" s="45">
        <v>0.31920868158340454</v>
      </c>
      <c r="L154" s="45"/>
      <c r="M154" s="45"/>
      <c r="N154" s="45">
        <v>39.607032775878906</v>
      </c>
      <c r="O154" s="45"/>
      <c r="P154" s="45"/>
      <c r="Q154" s="45"/>
      <c r="R154" s="45">
        <v>27.780685424804688</v>
      </c>
      <c r="S154" s="45"/>
      <c r="T154" s="45"/>
      <c r="U154" s="45"/>
      <c r="V154" s="46">
        <v>0.81248754262924194</v>
      </c>
      <c r="W154" s="46"/>
    </row>
    <row r="155" spans="2:34">
      <c r="B155" s="2">
        <v>8.5000000894069672E-2</v>
      </c>
      <c r="D155" s="44">
        <v>5.1000000536441803</v>
      </c>
      <c r="E155" s="44"/>
      <c r="F155" s="45">
        <v>-31.67390251159668</v>
      </c>
      <c r="G155" s="45"/>
      <c r="H155" s="45"/>
      <c r="I155" s="45"/>
      <c r="J155" s="45"/>
      <c r="K155" s="45">
        <v>0.30356240272521973</v>
      </c>
      <c r="L155" s="45"/>
      <c r="M155" s="45"/>
      <c r="N155" s="45">
        <v>39.529956817626953</v>
      </c>
      <c r="O155" s="45"/>
      <c r="P155" s="45"/>
      <c r="Q155" s="45"/>
      <c r="R155" s="45">
        <v>27.737251281738281</v>
      </c>
      <c r="S155" s="45"/>
      <c r="T155" s="45"/>
      <c r="U155" s="45"/>
      <c r="V155" s="46">
        <v>0.77387279272079468</v>
      </c>
      <c r="W155" s="46"/>
    </row>
    <row r="156" spans="2:34">
      <c r="B156" s="2">
        <v>8.6000002920627594E-2</v>
      </c>
      <c r="D156" s="44">
        <v>5.1600001752376556</v>
      </c>
      <c r="E156" s="44"/>
      <c r="F156" s="45">
        <v>-21.051189422607422</v>
      </c>
      <c r="G156" s="45"/>
      <c r="H156" s="45"/>
      <c r="I156" s="45"/>
      <c r="J156" s="45"/>
      <c r="K156" s="45">
        <v>0.28869572281837463</v>
      </c>
      <c r="L156" s="45"/>
      <c r="M156" s="45"/>
      <c r="N156" s="45">
        <v>39.454105377197266</v>
      </c>
      <c r="O156" s="45"/>
      <c r="P156" s="45"/>
      <c r="Q156" s="45"/>
      <c r="R156" s="45">
        <v>27.694128036499023</v>
      </c>
      <c r="S156" s="45"/>
      <c r="T156" s="45"/>
      <c r="U156" s="45"/>
      <c r="V156" s="46">
        <v>0.73711907863616943</v>
      </c>
      <c r="W156" s="46"/>
    </row>
    <row r="157" spans="2:34">
      <c r="B157" s="2">
        <v>8.6999997496604919E-2</v>
      </c>
      <c r="D157" s="44">
        <v>5.2199998497962952</v>
      </c>
      <c r="E157" s="44"/>
      <c r="F157" s="45">
        <v>-7.4705562591552734</v>
      </c>
      <c r="G157" s="45"/>
      <c r="H157" s="45"/>
      <c r="I157" s="45"/>
      <c r="J157" s="45"/>
      <c r="K157" s="45">
        <v>0.27456894516944885</v>
      </c>
      <c r="L157" s="45"/>
      <c r="M157" s="45"/>
      <c r="N157" s="45">
        <v>39.379432678222656</v>
      </c>
      <c r="O157" s="45"/>
      <c r="P157" s="45"/>
      <c r="Q157" s="45"/>
      <c r="R157" s="45">
        <v>27.651313781738281</v>
      </c>
      <c r="S157" s="45"/>
      <c r="T157" s="45"/>
      <c r="U157" s="45"/>
      <c r="V157" s="46">
        <v>0.70213508605957031</v>
      </c>
      <c r="W157" s="46"/>
    </row>
    <row r="158" spans="2:34">
      <c r="B158" s="2">
        <v>8.7999999523162842E-2</v>
      </c>
      <c r="D158" s="44">
        <v>5.2799999713897705</v>
      </c>
      <c r="E158" s="44"/>
      <c r="F158" s="45">
        <v>7.154146671295166</v>
      </c>
      <c r="G158" s="45"/>
      <c r="H158" s="45"/>
      <c r="I158" s="45"/>
      <c r="J158" s="45"/>
      <c r="K158" s="45">
        <v>0.26114457845687866</v>
      </c>
      <c r="L158" s="45"/>
      <c r="M158" s="45"/>
      <c r="N158" s="45">
        <v>39.305892944335938</v>
      </c>
      <c r="O158" s="45"/>
      <c r="P158" s="45"/>
      <c r="Q158" s="45"/>
      <c r="R158" s="45">
        <v>27.608806610107422</v>
      </c>
      <c r="S158" s="45"/>
      <c r="T158" s="45"/>
      <c r="U158" s="45"/>
      <c r="V158" s="46">
        <v>0.66883403062820435</v>
      </c>
      <c r="W158" s="46"/>
    </row>
    <row r="159" spans="2:34">
      <c r="B159" s="2">
        <v>8.9000001549720764E-2</v>
      </c>
      <c r="D159" s="44">
        <v>5.3400000929832458</v>
      </c>
      <c r="E159" s="44"/>
      <c r="F159" s="45">
        <v>20.768804550170898</v>
      </c>
      <c r="G159" s="45"/>
      <c r="H159" s="45"/>
      <c r="I159" s="45"/>
      <c r="J159" s="45"/>
      <c r="K159" s="45">
        <v>0.24838694930076599</v>
      </c>
      <c r="L159" s="45"/>
      <c r="M159" s="45"/>
      <c r="N159" s="45">
        <v>39.233451843261719</v>
      </c>
      <c r="O159" s="45"/>
      <c r="P159" s="45"/>
      <c r="Q159" s="45"/>
      <c r="R159" s="45">
        <v>27.56660270690918</v>
      </c>
      <c r="S159" s="45"/>
      <c r="T159" s="45"/>
      <c r="U159" s="45"/>
      <c r="V159" s="46">
        <v>0.63713359832763672</v>
      </c>
      <c r="W159" s="46"/>
    </row>
    <row r="160" spans="2:34">
      <c r="B160" s="2">
        <v>9.0000003576278687E-2</v>
      </c>
      <c r="D160" s="44">
        <v>5.4000002145767212</v>
      </c>
      <c r="E160" s="44"/>
      <c r="F160" s="45">
        <v>31.467187881469727</v>
      </c>
      <c r="G160" s="45"/>
      <c r="H160" s="45"/>
      <c r="I160" s="45"/>
      <c r="J160" s="45"/>
      <c r="K160" s="45">
        <v>0.23626232147216797</v>
      </c>
      <c r="L160" s="45"/>
      <c r="M160" s="45"/>
      <c r="N160" s="45">
        <v>39.162067413330078</v>
      </c>
      <c r="O160" s="45"/>
      <c r="P160" s="45"/>
      <c r="Q160" s="45"/>
      <c r="R160" s="45">
        <v>27.524700164794922</v>
      </c>
      <c r="S160" s="45"/>
      <c r="T160" s="45"/>
      <c r="U160" s="45"/>
      <c r="V160" s="46">
        <v>0.60695552825927734</v>
      </c>
      <c r="W160" s="46"/>
    </row>
    <row r="161" spans="2:33">
      <c r="B161" s="2">
        <v>9.0999998152256012E-2</v>
      </c>
      <c r="D161" s="44">
        <v>5.4599998891353607</v>
      </c>
      <c r="E161" s="44"/>
      <c r="F161" s="45">
        <v>37.75750732421875</v>
      </c>
      <c r="G161" s="45"/>
      <c r="H161" s="45"/>
      <c r="I161" s="45"/>
      <c r="J161" s="45"/>
      <c r="K161" s="45">
        <v>0.22473868727684021</v>
      </c>
      <c r="L161" s="45"/>
      <c r="M161" s="45"/>
      <c r="N161" s="45">
        <v>39.091709136962891</v>
      </c>
      <c r="O161" s="45"/>
      <c r="P161" s="45"/>
      <c r="Q161" s="45"/>
      <c r="R161" s="45">
        <v>27.483097076416016</v>
      </c>
      <c r="S161" s="45"/>
      <c r="T161" s="45"/>
      <c r="U161" s="45"/>
      <c r="V161" s="46">
        <v>0.57822537422180176</v>
      </c>
      <c r="W161" s="46"/>
    </row>
    <row r="162" spans="2:33">
      <c r="B162" s="2">
        <v>9.2000000178813934E-2</v>
      </c>
      <c r="D162" s="44">
        <v>5.5200000107288361</v>
      </c>
      <c r="E162" s="44"/>
      <c r="F162" s="45">
        <v>38.770111083984375</v>
      </c>
      <c r="G162" s="45"/>
      <c r="H162" s="45"/>
      <c r="I162" s="45"/>
      <c r="J162" s="45"/>
      <c r="K162" s="45">
        <v>0.21378569304943085</v>
      </c>
      <c r="L162" s="45"/>
      <c r="M162" s="45"/>
      <c r="N162" s="45">
        <v>39.0223388671875</v>
      </c>
      <c r="O162" s="45"/>
      <c r="P162" s="45"/>
      <c r="Q162" s="45"/>
      <c r="R162" s="45">
        <v>27.441791534423828</v>
      </c>
      <c r="S162" s="45"/>
      <c r="T162" s="45"/>
      <c r="U162" s="45"/>
      <c r="V162" s="46">
        <v>0.5508725643157959</v>
      </c>
      <c r="W162" s="46"/>
    </row>
    <row r="163" spans="2:33">
      <c r="B163" s="2">
        <v>9.3000002205371857E-2</v>
      </c>
      <c r="D163" s="44">
        <v>5.5800001323223114</v>
      </c>
      <c r="E163" s="44"/>
      <c r="F163" s="45">
        <v>34.377414703369141</v>
      </c>
      <c r="G163" s="45"/>
      <c r="H163" s="45"/>
      <c r="I163" s="45"/>
      <c r="J163" s="45"/>
      <c r="K163" s="45">
        <v>0.20337453484535217</v>
      </c>
      <c r="L163" s="45"/>
      <c r="M163" s="45"/>
      <c r="N163" s="45">
        <v>38.953926086425781</v>
      </c>
      <c r="O163" s="45"/>
      <c r="P163" s="45"/>
      <c r="Q163" s="45"/>
      <c r="R163" s="45">
        <v>27.400779724121094</v>
      </c>
      <c r="S163" s="45"/>
      <c r="T163" s="45"/>
      <c r="U163" s="45"/>
      <c r="V163" s="46">
        <v>0.52482998371124268</v>
      </c>
      <c r="W163" s="46"/>
    </row>
    <row r="164" spans="2:33">
      <c r="B164" s="2">
        <v>9.3999996781349182E-2</v>
      </c>
      <c r="D164" s="44">
        <v>5.6399998068809509</v>
      </c>
      <c r="E164" s="44"/>
      <c r="F164" s="45">
        <v>25.209554672241211</v>
      </c>
      <c r="G164" s="45"/>
      <c r="H164" s="45"/>
      <c r="I164" s="45"/>
      <c r="J164" s="45"/>
      <c r="K164" s="45">
        <v>0.19347792863845825</v>
      </c>
      <c r="L164" s="45"/>
      <c r="M164" s="45"/>
      <c r="N164" s="45">
        <v>38.886444091796875</v>
      </c>
      <c r="O164" s="45"/>
      <c r="P164" s="45"/>
      <c r="Q164" s="45"/>
      <c r="R164" s="45">
        <v>27.360057830810547</v>
      </c>
      <c r="S164" s="45"/>
      <c r="T164" s="45"/>
      <c r="U164" s="45"/>
      <c r="V164" s="46">
        <v>0.50003385543823242</v>
      </c>
      <c r="W164" s="46"/>
    </row>
    <row r="165" spans="2:33">
      <c r="B165" s="2">
        <v>9.4999998807907104E-2</v>
      </c>
      <c r="D165" s="44">
        <v>5.6999999284744263</v>
      </c>
      <c r="E165" s="44"/>
      <c r="F165" s="45">
        <v>12.56382942199707</v>
      </c>
      <c r="G165" s="45"/>
      <c r="H165" s="45"/>
      <c r="I165" s="45"/>
      <c r="J165" s="45"/>
      <c r="K165" s="45">
        <v>0.18406997621059418</v>
      </c>
      <c r="L165" s="45"/>
      <c r="M165" s="45"/>
      <c r="N165" s="45">
        <v>38.819854736328125</v>
      </c>
      <c r="O165" s="45"/>
      <c r="P165" s="45"/>
      <c r="Q165" s="45"/>
      <c r="R165" s="45">
        <v>27.319625854492188</v>
      </c>
      <c r="S165" s="45"/>
      <c r="T165" s="45"/>
      <c r="U165" s="45"/>
      <c r="V165" s="46">
        <v>0.47642356157302856</v>
      </c>
      <c r="W165" s="46"/>
    </row>
    <row r="166" spans="2:33">
      <c r="B166" s="2">
        <v>9.6000000834465027E-2</v>
      </c>
      <c r="D166" s="44">
        <v>5.7600000500679016</v>
      </c>
      <c r="E166" s="44"/>
      <c r="F166" s="45">
        <v>-1.7789907455444336</v>
      </c>
      <c r="G166" s="45"/>
      <c r="H166" s="45"/>
      <c r="I166" s="45"/>
      <c r="J166" s="45"/>
      <c r="K166" s="45">
        <v>0.17512613534927368</v>
      </c>
      <c r="L166" s="45"/>
      <c r="M166" s="45"/>
      <c r="N166" s="45">
        <v>38.754138946533203</v>
      </c>
      <c r="O166" s="45"/>
      <c r="P166" s="45"/>
      <c r="Q166" s="45"/>
      <c r="R166" s="45">
        <v>27.27947998046875</v>
      </c>
      <c r="S166" s="45"/>
      <c r="T166" s="45"/>
      <c r="U166" s="45"/>
      <c r="V166" s="46">
        <v>0.4539414644241333</v>
      </c>
      <c r="W166" s="46"/>
    </row>
    <row r="167" spans="2:33">
      <c r="B167" s="2">
        <v>9.7000002861022949E-2</v>
      </c>
      <c r="D167" s="44">
        <v>5.820000171661377</v>
      </c>
      <c r="E167" s="44"/>
      <c r="F167" s="45">
        <v>-15.805557250976563</v>
      </c>
      <c r="G167" s="45"/>
      <c r="H167" s="45"/>
      <c r="I167" s="45"/>
      <c r="J167" s="45"/>
      <c r="K167" s="45">
        <v>0.1666230708360672</v>
      </c>
      <c r="L167" s="45"/>
      <c r="M167" s="45"/>
      <c r="N167" s="45">
        <v>38.689262390136719</v>
      </c>
      <c r="O167" s="45"/>
      <c r="P167" s="45"/>
      <c r="Q167" s="45"/>
      <c r="R167" s="45">
        <v>27.239618301391602</v>
      </c>
      <c r="S167" s="45"/>
      <c r="T167" s="45"/>
      <c r="U167" s="45"/>
      <c r="V167" s="46">
        <v>0.43253284692764282</v>
      </c>
      <c r="W167" s="46"/>
    </row>
    <row r="168" spans="2:33">
      <c r="B168" s="2">
        <v>9.7999997437000275E-2</v>
      </c>
      <c r="D168" s="44">
        <v>5.8799998462200165</v>
      </c>
      <c r="E168" s="44"/>
      <c r="F168" s="45">
        <v>-27.55265998840332</v>
      </c>
      <c r="G168" s="45"/>
      <c r="H168" s="45"/>
      <c r="I168" s="45"/>
      <c r="J168" s="45"/>
      <c r="K168" s="45">
        <v>0.15853869915008545</v>
      </c>
      <c r="L168" s="45"/>
      <c r="M168" s="45"/>
      <c r="N168" s="45">
        <v>38.625202178955078</v>
      </c>
      <c r="O168" s="45"/>
      <c r="P168" s="45"/>
      <c r="Q168" s="45"/>
      <c r="R168" s="45">
        <v>27.200038909912109</v>
      </c>
      <c r="S168" s="45"/>
      <c r="T168" s="45"/>
      <c r="U168" s="45"/>
      <c r="V168" s="46">
        <v>0.41214567422866821</v>
      </c>
      <c r="W168" s="46"/>
    </row>
    <row r="169" spans="2:33">
      <c r="B169" s="2">
        <v>9.8999999463558197E-2</v>
      </c>
      <c r="D169" s="44">
        <v>5.9399999678134918</v>
      </c>
      <c r="E169" s="44"/>
      <c r="F169" s="45">
        <v>-35.382102966308594</v>
      </c>
      <c r="G169" s="45"/>
      <c r="H169" s="45"/>
      <c r="I169" s="45"/>
      <c r="J169" s="45"/>
      <c r="K169" s="45">
        <v>0.15085203945636749</v>
      </c>
      <c r="L169" s="45"/>
      <c r="M169" s="45"/>
      <c r="N169" s="45">
        <v>38.561939239501953</v>
      </c>
      <c r="O169" s="45"/>
      <c r="P169" s="45"/>
      <c r="Q169" s="45"/>
      <c r="R169" s="45">
        <v>27.160739898681641</v>
      </c>
      <c r="S169" s="45"/>
      <c r="T169" s="45"/>
      <c r="U169" s="45"/>
      <c r="V169" s="46">
        <v>0.3927304744720459</v>
      </c>
      <c r="W169" s="46"/>
    </row>
    <row r="170" spans="2:33">
      <c r="B170" s="2">
        <v>0.10000000149011612</v>
      </c>
      <c r="D170" s="44">
        <v>6.0000000894069672</v>
      </c>
      <c r="E170" s="44"/>
      <c r="F170" s="45">
        <v>-38.209251403808594</v>
      </c>
      <c r="G170" s="45"/>
      <c r="H170" s="45"/>
      <c r="I170" s="45"/>
      <c r="J170" s="45"/>
      <c r="K170" s="45">
        <v>0.14354319870471954</v>
      </c>
      <c r="L170" s="45"/>
      <c r="M170" s="45"/>
      <c r="N170" s="45">
        <v>38.499443054199219</v>
      </c>
      <c r="O170" s="45"/>
      <c r="P170" s="45"/>
      <c r="Q170" s="45"/>
      <c r="R170" s="45">
        <v>27.12171745300293</v>
      </c>
      <c r="S170" s="45"/>
      <c r="T170" s="45"/>
      <c r="U170" s="45"/>
      <c r="V170" s="46">
        <v>0.3742402195930481</v>
      </c>
      <c r="W170" s="46"/>
    </row>
    <row r="171" spans="2:33" ht="9.75" customHeight="1">
      <c r="B171" s="2">
        <v>0.10100000351667404</v>
      </c>
      <c r="D171" s="44">
        <v>6.0600002110004425</v>
      </c>
      <c r="E171" s="44"/>
      <c r="F171" s="45">
        <v>-35.653366088867188</v>
      </c>
      <c r="G171" s="45"/>
      <c r="H171" s="45"/>
      <c r="I171" s="45"/>
      <c r="J171" s="45"/>
      <c r="K171" s="45">
        <v>0.136593297123909</v>
      </c>
      <c r="L171" s="45"/>
      <c r="M171" s="45"/>
      <c r="N171" s="45">
        <v>38.437694549560547</v>
      </c>
      <c r="O171" s="45"/>
      <c r="P171" s="45"/>
      <c r="Q171" s="45"/>
      <c r="R171" s="45">
        <v>27.082969665527344</v>
      </c>
      <c r="S171" s="45"/>
      <c r="T171" s="45"/>
      <c r="U171" s="45"/>
      <c r="V171" s="46">
        <v>0.35663020610809326</v>
      </c>
      <c r="W171" s="46"/>
    </row>
    <row r="172" spans="2:33" ht="5.25" customHeight="1"/>
    <row r="173" spans="2:33" ht="172.5" customHeight="1"/>
    <row r="174" spans="2:33" ht="16.5" customHeight="1"/>
    <row r="175" spans="2:33" ht="12.75" customHeight="1">
      <c r="B175" s="39" t="s">
        <v>0</v>
      </c>
      <c r="C175" s="39"/>
      <c r="D175" s="39"/>
      <c r="E175" s="39"/>
      <c r="F175" s="39"/>
      <c r="G175" s="1" t="s">
        <v>1</v>
      </c>
      <c r="H175" s="40" t="s">
        <v>32</v>
      </c>
      <c r="I175" s="40"/>
      <c r="J175" s="40"/>
      <c r="K175" s="40"/>
      <c r="L175" s="40"/>
      <c r="M175" s="40"/>
      <c r="N175" s="40"/>
      <c r="O175" s="40"/>
      <c r="P175" s="40"/>
      <c r="Q175" s="40"/>
      <c r="R175" s="40"/>
    </row>
    <row r="176" spans="2:33" ht="12.75" customHeight="1">
      <c r="AB176" s="39" t="s">
        <v>2</v>
      </c>
      <c r="AC176" s="39"/>
      <c r="AD176" s="39"/>
      <c r="AE176" s="39"/>
      <c r="AF176" s="39"/>
      <c r="AG176" s="39"/>
    </row>
    <row r="177" spans="2:37" ht="12" customHeight="1">
      <c r="B177" s="39" t="s">
        <v>3</v>
      </c>
      <c r="C177" s="39"/>
      <c r="D177" s="39"/>
      <c r="E177" s="39"/>
      <c r="G177" s="1" t="s">
        <v>4</v>
      </c>
      <c r="H177" s="41">
        <v>6.5999999046325684</v>
      </c>
      <c r="I177" s="41"/>
      <c r="J177" s="41"/>
      <c r="K177" s="41"/>
      <c r="L177" s="41"/>
      <c r="M177" s="41"/>
      <c r="N177" s="41"/>
      <c r="O177" s="39" t="s">
        <v>21</v>
      </c>
      <c r="P177" s="39"/>
      <c r="Q177" s="39"/>
      <c r="R177" s="39"/>
      <c r="S177" s="1" t="s">
        <v>4</v>
      </c>
      <c r="T177" s="42" t="s">
        <v>24</v>
      </c>
      <c r="U177" s="42"/>
      <c r="V177" s="42"/>
      <c r="W177" s="42"/>
      <c r="X177" s="42"/>
      <c r="Y177" s="42"/>
      <c r="Z177" s="42"/>
      <c r="AA177" s="42"/>
      <c r="AB177" s="39"/>
      <c r="AC177" s="39"/>
      <c r="AD177" s="39"/>
      <c r="AE177" s="39"/>
      <c r="AF177" s="39"/>
      <c r="AG177" s="39"/>
    </row>
    <row r="178" spans="2:37" ht="10.5" customHeight="1">
      <c r="AB178" s="39"/>
      <c r="AC178" s="39"/>
      <c r="AD178" s="39"/>
      <c r="AE178" s="39"/>
      <c r="AF178" s="39"/>
      <c r="AG178" s="39"/>
    </row>
    <row r="179" spans="2:37" ht="12" customHeight="1">
      <c r="AB179" s="39"/>
      <c r="AC179" s="39"/>
      <c r="AD179" s="39"/>
      <c r="AE179" s="39"/>
      <c r="AF179" s="39"/>
      <c r="AG179" s="39"/>
    </row>
    <row r="180" spans="2:37" ht="12" customHeight="1">
      <c r="AB180" s="39"/>
      <c r="AC180" s="39"/>
      <c r="AD180" s="39"/>
      <c r="AE180" s="39"/>
      <c r="AF180" s="39"/>
      <c r="AG180" s="39"/>
    </row>
    <row r="181" spans="2:37" ht="6" customHeight="1"/>
    <row r="182" spans="2:37" ht="3" customHeight="1">
      <c r="B182" s="43" t="s">
        <v>5</v>
      </c>
      <c r="D182" s="43" t="s">
        <v>23</v>
      </c>
      <c r="E182" s="43"/>
      <c r="G182" s="43" t="s">
        <v>6</v>
      </c>
      <c r="H182" s="43"/>
      <c r="J182" s="43" t="s">
        <v>7</v>
      </c>
      <c r="K182" s="43"/>
      <c r="L182" s="43"/>
      <c r="M182" s="43"/>
      <c r="N182" s="43" t="s">
        <v>8</v>
      </c>
      <c r="O182" s="43"/>
      <c r="Q182" s="43" t="s">
        <v>9</v>
      </c>
      <c r="R182" s="43"/>
      <c r="S182" s="43"/>
      <c r="T182" s="43" t="s">
        <v>10</v>
      </c>
      <c r="U182" s="43"/>
      <c r="X182" s="43" t="s">
        <v>5</v>
      </c>
      <c r="Y182" s="43"/>
      <c r="Z182" s="43" t="s">
        <v>23</v>
      </c>
      <c r="AA182" s="43"/>
      <c r="AB182" s="43" t="s">
        <v>6</v>
      </c>
      <c r="AC182" s="43" t="s">
        <v>7</v>
      </c>
      <c r="AE182" s="43" t="s">
        <v>8</v>
      </c>
      <c r="AF182" s="43" t="s">
        <v>9</v>
      </c>
      <c r="AG182" s="43" t="s">
        <v>10</v>
      </c>
      <c r="AH182" s="43"/>
    </row>
    <row r="183" spans="2:37" ht="14.25" customHeight="1">
      <c r="B183" s="43"/>
      <c r="D183" s="43"/>
      <c r="E183" s="43"/>
      <c r="G183" s="43"/>
      <c r="H183" s="43"/>
      <c r="J183" s="43"/>
      <c r="K183" s="43"/>
      <c r="L183" s="43"/>
      <c r="M183" s="43"/>
      <c r="N183" s="43"/>
      <c r="O183" s="43"/>
      <c r="Q183" s="43"/>
      <c r="R183" s="43"/>
      <c r="S183" s="43"/>
      <c r="T183" s="43"/>
      <c r="U183" s="43"/>
      <c r="X183" s="43"/>
      <c r="Y183" s="43"/>
      <c r="Z183" s="43"/>
      <c r="AA183" s="43"/>
      <c r="AB183" s="43"/>
      <c r="AC183" s="43"/>
      <c r="AE183" s="43"/>
      <c r="AF183" s="43"/>
      <c r="AG183" s="43"/>
      <c r="AH183" s="43"/>
    </row>
    <row r="184" spans="2:37">
      <c r="B184" s="2">
        <v>0</v>
      </c>
      <c r="D184" s="44">
        <v>0</v>
      </c>
      <c r="E184" s="44"/>
      <c r="F184" s="45">
        <v>8.7091052591858897E-7</v>
      </c>
      <c r="G184" s="45"/>
      <c r="H184" s="45"/>
      <c r="I184" s="45"/>
      <c r="J184" s="45"/>
      <c r="K184" s="45">
        <v>33.047672271728516</v>
      </c>
      <c r="L184" s="45"/>
      <c r="M184" s="45"/>
      <c r="N184" s="45">
        <v>66.095344543457031</v>
      </c>
      <c r="O184" s="45"/>
      <c r="P184" s="45"/>
      <c r="Q184" s="45"/>
      <c r="R184" s="45">
        <v>23.368232727050781</v>
      </c>
      <c r="S184" s="45"/>
      <c r="T184" s="45"/>
      <c r="U184" s="45"/>
      <c r="V184" s="46">
        <v>100</v>
      </c>
      <c r="W184" s="46"/>
      <c r="X184" s="45">
        <v>3.9000000804662704E-2</v>
      </c>
      <c r="Y184" s="45"/>
      <c r="Z184" s="44">
        <v>2.3400000482797623</v>
      </c>
      <c r="AA184" s="44"/>
      <c r="AB184" s="45">
        <v>22.563457489013672</v>
      </c>
      <c r="AC184" s="45"/>
      <c r="AD184" s="45">
        <v>9.183441162109375</v>
      </c>
      <c r="AE184" s="45"/>
      <c r="AF184" s="45">
        <v>33.814376831054688</v>
      </c>
      <c r="AG184" s="45"/>
      <c r="AH184" s="45">
        <v>17.416702270507813</v>
      </c>
      <c r="AI184" s="45"/>
      <c r="AJ184" s="45"/>
      <c r="AK184" s="20">
        <v>37.284175872802734</v>
      </c>
    </row>
    <row r="185" spans="2:37">
      <c r="B185" s="2">
        <v>1.0000000474974513E-3</v>
      </c>
      <c r="D185" s="44">
        <v>6.0000002849847078E-2</v>
      </c>
      <c r="E185" s="44"/>
      <c r="F185" s="45">
        <v>0.96717387437820435</v>
      </c>
      <c r="G185" s="45"/>
      <c r="H185" s="45"/>
      <c r="I185" s="45"/>
      <c r="J185" s="45"/>
      <c r="K185" s="45">
        <v>31.429922103881836</v>
      </c>
      <c r="L185" s="45"/>
      <c r="M185" s="45"/>
      <c r="N185" s="45">
        <v>64.196968078613281</v>
      </c>
      <c r="O185" s="45"/>
      <c r="P185" s="45"/>
      <c r="Q185" s="45"/>
      <c r="R185" s="45">
        <v>23.169801712036133</v>
      </c>
      <c r="S185" s="45"/>
      <c r="T185" s="45"/>
      <c r="U185" s="45"/>
      <c r="V185" s="46">
        <v>95.919296264648438</v>
      </c>
      <c r="W185" s="46"/>
      <c r="X185" s="45">
        <v>3.9999999105930328E-2</v>
      </c>
      <c r="Y185" s="45"/>
      <c r="Z185" s="44">
        <v>2.3999999463558197</v>
      </c>
      <c r="AA185" s="44"/>
      <c r="AB185" s="45">
        <v>28.866294860839844</v>
      </c>
      <c r="AC185" s="45"/>
      <c r="AD185" s="45">
        <v>8.9421892166137695</v>
      </c>
      <c r="AE185" s="45"/>
      <c r="AF185" s="45">
        <v>33.411537170410156</v>
      </c>
      <c r="AG185" s="45"/>
      <c r="AH185" s="45">
        <v>17.302440643310547</v>
      </c>
      <c r="AI185" s="45"/>
      <c r="AJ185" s="45"/>
      <c r="AK185" s="20">
        <v>36.544452667236328</v>
      </c>
    </row>
    <row r="186" spans="2:37">
      <c r="B186" s="2">
        <v>2.0000000949949026E-3</v>
      </c>
      <c r="D186" s="44">
        <v>0.12000000569969416</v>
      </c>
      <c r="E186" s="44"/>
      <c r="F186" s="45">
        <v>6.2807040214538574</v>
      </c>
      <c r="G186" s="45"/>
      <c r="H186" s="45"/>
      <c r="I186" s="45"/>
      <c r="J186" s="45"/>
      <c r="K186" s="45">
        <v>29.953300476074219</v>
      </c>
      <c r="L186" s="45"/>
      <c r="M186" s="45"/>
      <c r="N186" s="45">
        <v>62.443931579589844</v>
      </c>
      <c r="O186" s="45"/>
      <c r="P186" s="45"/>
      <c r="Q186" s="45"/>
      <c r="R186" s="45">
        <v>22.974344253540039</v>
      </c>
      <c r="S186" s="45"/>
      <c r="T186" s="45"/>
      <c r="U186" s="45"/>
      <c r="V186" s="46">
        <v>92.190582275390625</v>
      </c>
      <c r="W186" s="46"/>
      <c r="X186" s="45">
        <v>4.1000001132488251E-2</v>
      </c>
      <c r="Y186" s="45"/>
      <c r="Z186" s="44">
        <v>2.460000067949295</v>
      </c>
      <c r="AA186" s="44"/>
      <c r="AB186" s="45">
        <v>32.308235168457031</v>
      </c>
      <c r="AC186" s="45"/>
      <c r="AD186" s="45">
        <v>8.7079277038574219</v>
      </c>
      <c r="AE186" s="45"/>
      <c r="AF186" s="45">
        <v>33.017791748046875</v>
      </c>
      <c r="AG186" s="45"/>
      <c r="AH186" s="45">
        <v>17.189670562744141</v>
      </c>
      <c r="AI186" s="45"/>
      <c r="AJ186" s="45"/>
      <c r="AK186" s="20">
        <v>35.820552825927734</v>
      </c>
    </row>
    <row r="187" spans="2:37">
      <c r="B187" s="2">
        <v>3.0000000260770321E-3</v>
      </c>
      <c r="D187" s="44">
        <v>0.18000000156462193</v>
      </c>
      <c r="E187" s="44"/>
      <c r="F187" s="45">
        <v>14.90656566619873</v>
      </c>
      <c r="G187" s="45"/>
      <c r="H187" s="45"/>
      <c r="I187" s="45"/>
      <c r="J187" s="45"/>
      <c r="K187" s="45">
        <v>28.600873947143555</v>
      </c>
      <c r="L187" s="45"/>
      <c r="M187" s="45"/>
      <c r="N187" s="45">
        <v>60.8192138671875</v>
      </c>
      <c r="O187" s="45"/>
      <c r="P187" s="45"/>
      <c r="Q187" s="45"/>
      <c r="R187" s="45">
        <v>22.781806945800781</v>
      </c>
      <c r="S187" s="45"/>
      <c r="T187" s="45"/>
      <c r="U187" s="45"/>
      <c r="V187" s="46">
        <v>88.772026062011719</v>
      </c>
      <c r="W187" s="46"/>
      <c r="X187" s="45">
        <v>4.1999999433755875E-2</v>
      </c>
      <c r="Y187" s="45"/>
      <c r="Z187" s="44">
        <v>2.5199999660253525</v>
      </c>
      <c r="AA187" s="44"/>
      <c r="AB187" s="45">
        <v>32.413246154785156</v>
      </c>
      <c r="AC187" s="45"/>
      <c r="AD187" s="45">
        <v>8.48040771484375</v>
      </c>
      <c r="AE187" s="45"/>
      <c r="AF187" s="45">
        <v>32.632858276367188</v>
      </c>
      <c r="AG187" s="45"/>
      <c r="AH187" s="45">
        <v>17.078361511230469</v>
      </c>
      <c r="AI187" s="45"/>
      <c r="AJ187" s="45"/>
      <c r="AK187" s="20">
        <v>35.111995697021484</v>
      </c>
    </row>
    <row r="188" spans="2:37">
      <c r="B188" s="2">
        <v>4.0000001899898052E-3</v>
      </c>
      <c r="D188" s="44">
        <v>0.24000001139938831</v>
      </c>
      <c r="E188" s="44"/>
      <c r="F188" s="45">
        <v>25.386045455932617</v>
      </c>
      <c r="G188" s="45"/>
      <c r="H188" s="45"/>
      <c r="I188" s="45"/>
      <c r="J188" s="45"/>
      <c r="K188" s="45">
        <v>27.357950210571289</v>
      </c>
      <c r="L188" s="45"/>
      <c r="M188" s="45"/>
      <c r="N188" s="45">
        <v>59.308052062988281</v>
      </c>
      <c r="O188" s="45"/>
      <c r="P188" s="45"/>
      <c r="Q188" s="45"/>
      <c r="R188" s="45">
        <v>22.592134475708008</v>
      </c>
      <c r="S188" s="45"/>
      <c r="T188" s="45"/>
      <c r="U188" s="45"/>
      <c r="V188" s="46">
        <v>85.627113342285156</v>
      </c>
      <c r="W188" s="46"/>
      <c r="X188" s="45">
        <v>4.3000001460313797E-2</v>
      </c>
      <c r="Y188" s="45"/>
      <c r="Z188" s="44">
        <v>2.5800000876188278</v>
      </c>
      <c r="AA188" s="44"/>
      <c r="AB188" s="45">
        <v>29.177906036376953</v>
      </c>
      <c r="AC188" s="45"/>
      <c r="AD188" s="45">
        <v>8.2593917846679688</v>
      </c>
      <c r="AE188" s="45"/>
      <c r="AF188" s="45">
        <v>32.256462097167969</v>
      </c>
      <c r="AG188" s="45"/>
      <c r="AH188" s="45">
        <v>16.96849250793457</v>
      </c>
      <c r="AI188" s="45"/>
      <c r="AJ188" s="45"/>
      <c r="AK188" s="20">
        <v>34.4183349609375</v>
      </c>
    </row>
    <row r="189" spans="2:37">
      <c r="B189" s="2">
        <v>4.999999888241291E-3</v>
      </c>
      <c r="D189" s="44">
        <v>0.29999999329447746</v>
      </c>
      <c r="E189" s="44"/>
      <c r="F189" s="45">
        <v>36.043533325195313</v>
      </c>
      <c r="G189" s="45"/>
      <c r="H189" s="45"/>
      <c r="I189" s="45"/>
      <c r="J189" s="45"/>
      <c r="K189" s="45">
        <v>26.211780548095703</v>
      </c>
      <c r="L189" s="45"/>
      <c r="M189" s="45"/>
      <c r="N189" s="45">
        <v>57.897628784179688</v>
      </c>
      <c r="O189" s="45"/>
      <c r="P189" s="45"/>
      <c r="Q189" s="45"/>
      <c r="R189" s="45">
        <v>22.405279159545898</v>
      </c>
      <c r="S189" s="45"/>
      <c r="T189" s="45"/>
      <c r="U189" s="45"/>
      <c r="V189" s="46">
        <v>82.72393798828125</v>
      </c>
      <c r="W189" s="46"/>
      <c r="X189" s="45">
        <v>4.3999999761581421E-2</v>
      </c>
      <c r="Y189" s="45"/>
      <c r="Z189" s="44">
        <v>2.6399999856948853</v>
      </c>
      <c r="AA189" s="44"/>
      <c r="AB189" s="45">
        <v>23.06574821472168</v>
      </c>
      <c r="AC189" s="45"/>
      <c r="AD189" s="45">
        <v>8.0446567535400391</v>
      </c>
      <c r="AE189" s="45"/>
      <c r="AF189" s="45">
        <v>31.888349533081055</v>
      </c>
      <c r="AG189" s="45"/>
      <c r="AH189" s="45">
        <v>16.860036849975586</v>
      </c>
      <c r="AI189" s="45"/>
      <c r="AJ189" s="45"/>
      <c r="AK189" s="20">
        <v>33.739143371582031</v>
      </c>
    </row>
    <row r="190" spans="2:37">
      <c r="B190" s="2">
        <v>6.0000000521540642E-3</v>
      </c>
      <c r="D190" s="44">
        <v>0.36000000312924385</v>
      </c>
      <c r="E190" s="44"/>
      <c r="F190" s="45">
        <v>45.221321105957031</v>
      </c>
      <c r="G190" s="45"/>
      <c r="H190" s="45"/>
      <c r="I190" s="45"/>
      <c r="J190" s="45"/>
      <c r="K190" s="45">
        <v>25.151290893554688</v>
      </c>
      <c r="L190" s="45"/>
      <c r="M190" s="45"/>
      <c r="N190" s="45">
        <v>56.576793670654297</v>
      </c>
      <c r="O190" s="45"/>
      <c r="P190" s="45"/>
      <c r="Q190" s="45"/>
      <c r="R190" s="45">
        <v>22.221187591552734</v>
      </c>
      <c r="S190" s="45"/>
      <c r="T190" s="45"/>
      <c r="U190" s="45"/>
      <c r="V190" s="46">
        <v>80.034652709960938</v>
      </c>
      <c r="W190" s="46"/>
      <c r="X190" s="45">
        <v>4.5000001788139343E-2</v>
      </c>
      <c r="Y190" s="45"/>
      <c r="Z190" s="44">
        <v>2.7000001072883606</v>
      </c>
      <c r="AA190" s="44"/>
      <c r="AB190" s="45">
        <v>14.93657398223877</v>
      </c>
      <c r="AC190" s="45"/>
      <c r="AD190" s="45">
        <v>7.8359899520874023</v>
      </c>
      <c r="AE190" s="45"/>
      <c r="AF190" s="45">
        <v>31.528266906738281</v>
      </c>
      <c r="AG190" s="45"/>
      <c r="AH190" s="45">
        <v>16.752969741821289</v>
      </c>
      <c r="AI190" s="45"/>
      <c r="AJ190" s="45"/>
      <c r="AK190" s="20">
        <v>33.074024200439453</v>
      </c>
    </row>
    <row r="191" spans="2:37">
      <c r="B191" s="2">
        <v>7.0000002160668373E-3</v>
      </c>
      <c r="D191" s="44">
        <v>0.42000001296401024</v>
      </c>
      <c r="E191" s="44"/>
      <c r="F191" s="45">
        <v>51.508274078369141</v>
      </c>
      <c r="G191" s="45"/>
      <c r="H191" s="45"/>
      <c r="I191" s="45"/>
      <c r="J191" s="45"/>
      <c r="K191" s="45">
        <v>24.166854858398438</v>
      </c>
      <c r="L191" s="45"/>
      <c r="M191" s="45"/>
      <c r="N191" s="45">
        <v>55.335853576660156</v>
      </c>
      <c r="O191" s="45"/>
      <c r="P191" s="45"/>
      <c r="Q191" s="45"/>
      <c r="R191" s="45">
        <v>22.039810180664063</v>
      </c>
      <c r="S191" s="45"/>
      <c r="T191" s="45"/>
      <c r="U191" s="45"/>
      <c r="V191" s="46">
        <v>77.534912109375</v>
      </c>
      <c r="W191" s="46"/>
      <c r="X191" s="45">
        <v>4.6000000089406967E-2</v>
      </c>
      <c r="Y191" s="45"/>
      <c r="Z191" s="44">
        <v>2.760000005364418</v>
      </c>
      <c r="AA191" s="44"/>
      <c r="AB191" s="45">
        <v>5.9214897155761719</v>
      </c>
      <c r="AC191" s="45"/>
      <c r="AD191" s="45">
        <v>7.6331877708435059</v>
      </c>
      <c r="AE191" s="45"/>
      <c r="AF191" s="45">
        <v>31.175983428955078</v>
      </c>
      <c r="AG191" s="45"/>
      <c r="AH191" s="45">
        <v>16.647270202636719</v>
      </c>
      <c r="AI191" s="45"/>
      <c r="AJ191" s="45"/>
      <c r="AK191" s="20">
        <v>32.422603607177734</v>
      </c>
    </row>
    <row r="192" spans="2:37">
      <c r="B192" s="2">
        <v>8.0000003799796104E-3</v>
      </c>
      <c r="D192" s="44">
        <v>0.48000002279877663</v>
      </c>
      <c r="E192" s="44"/>
      <c r="F192" s="45">
        <v>53.930686950683594</v>
      </c>
      <c r="G192" s="45"/>
      <c r="H192" s="45"/>
      <c r="I192" s="45"/>
      <c r="J192" s="45"/>
      <c r="K192" s="45">
        <v>23.250095367431641</v>
      </c>
      <c r="L192" s="45"/>
      <c r="M192" s="45"/>
      <c r="N192" s="45">
        <v>54.166358947753906</v>
      </c>
      <c r="O192" s="45"/>
      <c r="P192" s="45"/>
      <c r="Q192" s="45"/>
      <c r="R192" s="45">
        <v>21.861101150512695</v>
      </c>
      <c r="S192" s="45"/>
      <c r="T192" s="45"/>
      <c r="U192" s="45"/>
      <c r="V192" s="46">
        <v>75.203445434570313</v>
      </c>
      <c r="W192" s="46"/>
      <c r="X192" s="45">
        <v>4.6999998390674591E-2</v>
      </c>
      <c r="Y192" s="45"/>
      <c r="Z192" s="44">
        <v>2.8199999034404755</v>
      </c>
      <c r="AA192" s="44"/>
      <c r="AB192" s="45">
        <v>-2.7382841110229492</v>
      </c>
      <c r="AC192" s="45"/>
      <c r="AD192" s="45">
        <v>7.4360575675964355</v>
      </c>
      <c r="AE192" s="45"/>
      <c r="AF192" s="45">
        <v>30.831272125244141</v>
      </c>
      <c r="AG192" s="45"/>
      <c r="AH192" s="45">
        <v>16.542915344238281</v>
      </c>
      <c r="AI192" s="45"/>
      <c r="AJ192" s="45"/>
      <c r="AK192" s="20">
        <v>31.784523010253906</v>
      </c>
    </row>
    <row r="193" spans="2:37">
      <c r="B193" s="2">
        <v>8.999999612569809E-3</v>
      </c>
      <c r="D193" s="44">
        <v>0.53999997675418854</v>
      </c>
      <c r="E193" s="44"/>
      <c r="F193" s="45">
        <v>52.079368591308594</v>
      </c>
      <c r="G193" s="45"/>
      <c r="H193" s="45"/>
      <c r="I193" s="45"/>
      <c r="J193" s="45"/>
      <c r="K193" s="45">
        <v>22.393720626831055</v>
      </c>
      <c r="L193" s="45"/>
      <c r="M193" s="45"/>
      <c r="N193" s="45">
        <v>53.060955047607422</v>
      </c>
      <c r="O193" s="45"/>
      <c r="P193" s="45"/>
      <c r="Q193" s="45"/>
      <c r="R193" s="45">
        <v>21.685009002685547</v>
      </c>
      <c r="S193" s="45"/>
      <c r="T193" s="45"/>
      <c r="U193" s="45"/>
      <c r="V193" s="46">
        <v>73.021652221679688</v>
      </c>
      <c r="W193" s="46"/>
      <c r="X193" s="45">
        <v>4.8000000417232513E-2</v>
      </c>
      <c r="Y193" s="45"/>
      <c r="Z193" s="44">
        <v>2.8800000250339508</v>
      </c>
      <c r="AA193" s="44"/>
      <c r="AB193" s="45">
        <v>-9.8659048080444336</v>
      </c>
      <c r="AC193" s="45"/>
      <c r="AD193" s="45">
        <v>7.244415283203125</v>
      </c>
      <c r="AE193" s="45"/>
      <c r="AF193" s="45">
        <v>30.493915557861328</v>
      </c>
      <c r="AG193" s="45"/>
      <c r="AH193" s="45">
        <v>16.43988037109375</v>
      </c>
      <c r="AI193" s="45"/>
      <c r="AJ193" s="45"/>
      <c r="AK193" s="20">
        <v>31.159444808959961</v>
      </c>
    </row>
    <row r="194" spans="2:37">
      <c r="B194" s="2">
        <v>9.9999997764825821E-3</v>
      </c>
      <c r="D194" s="44">
        <v>0.59999998658895493</v>
      </c>
      <c r="E194" s="44"/>
      <c r="F194" s="45">
        <v>46.156303405761719</v>
      </c>
      <c r="G194" s="45"/>
      <c r="H194" s="45"/>
      <c r="I194" s="45"/>
      <c r="J194" s="45"/>
      <c r="K194" s="45">
        <v>21.591373443603516</v>
      </c>
      <c r="L194" s="45"/>
      <c r="M194" s="45"/>
      <c r="N194" s="45">
        <v>52.013214111328125</v>
      </c>
      <c r="O194" s="45"/>
      <c r="P194" s="45"/>
      <c r="Q194" s="45"/>
      <c r="R194" s="45">
        <v>21.511489868164063</v>
      </c>
      <c r="S194" s="45"/>
      <c r="T194" s="45"/>
      <c r="U194" s="45"/>
      <c r="V194" s="46">
        <v>70.9732666015625</v>
      </c>
      <c r="W194" s="46"/>
      <c r="X194" s="45">
        <v>4.8999998718500137E-2</v>
      </c>
      <c r="Y194" s="45"/>
      <c r="Z194" s="44">
        <v>2.9399999231100082</v>
      </c>
      <c r="AA194" s="44"/>
      <c r="AB194" s="45">
        <v>-14.512232780456543</v>
      </c>
      <c r="AC194" s="45"/>
      <c r="AD194" s="45">
        <v>7.0580854415893555</v>
      </c>
      <c r="AE194" s="45"/>
      <c r="AF194" s="45">
        <v>30.163707733154297</v>
      </c>
      <c r="AG194" s="45"/>
      <c r="AH194" s="45">
        <v>16.338142395019531</v>
      </c>
      <c r="AI194" s="45"/>
      <c r="AJ194" s="45"/>
      <c r="AK194" s="20">
        <v>30.547046661376953</v>
      </c>
    </row>
    <row r="195" spans="2:37">
      <c r="B195" s="2">
        <v>1.0999999940395355E-2</v>
      </c>
      <c r="D195" s="44">
        <v>0.65999999642372131</v>
      </c>
      <c r="E195" s="44"/>
      <c r="F195" s="45">
        <v>36.935722351074219</v>
      </c>
      <c r="G195" s="45"/>
      <c r="H195" s="45"/>
      <c r="I195" s="45"/>
      <c r="J195" s="45"/>
      <c r="K195" s="45">
        <v>20.837509155273438</v>
      </c>
      <c r="L195" s="45"/>
      <c r="M195" s="45"/>
      <c r="N195" s="45">
        <v>51.017528533935547</v>
      </c>
      <c r="O195" s="45"/>
      <c r="P195" s="45"/>
      <c r="Q195" s="45"/>
      <c r="R195" s="45">
        <v>21.340496063232422</v>
      </c>
      <c r="S195" s="45"/>
      <c r="T195" s="45"/>
      <c r="U195" s="45"/>
      <c r="V195" s="46">
        <v>69.044059753417969</v>
      </c>
      <c r="W195" s="46"/>
      <c r="X195" s="45">
        <v>5.000000074505806E-2</v>
      </c>
      <c r="Y195" s="45"/>
      <c r="Z195" s="44">
        <v>3.0000000447034836</v>
      </c>
      <c r="AA195" s="44"/>
      <c r="AB195" s="45">
        <v>-16.08537483215332</v>
      </c>
      <c r="AC195" s="45"/>
      <c r="AD195" s="45">
        <v>6.876899242401123</v>
      </c>
      <c r="AE195" s="45"/>
      <c r="AF195" s="45">
        <v>29.840450286865234</v>
      </c>
      <c r="AG195" s="45"/>
      <c r="AH195" s="45">
        <v>16.237682342529297</v>
      </c>
      <c r="AI195" s="45"/>
      <c r="AJ195" s="45"/>
      <c r="AK195" s="20">
        <v>29.947019577026367</v>
      </c>
    </row>
    <row r="196" spans="2:37">
      <c r="B196" s="2">
        <v>1.2000000104308128E-2</v>
      </c>
      <c r="D196" s="44">
        <v>0.7200000062584877</v>
      </c>
      <c r="E196" s="44"/>
      <c r="F196" s="45">
        <v>25.646299362182617</v>
      </c>
      <c r="G196" s="45"/>
      <c r="H196" s="45"/>
      <c r="I196" s="45"/>
      <c r="J196" s="45"/>
      <c r="K196" s="45">
        <v>20.127281188964844</v>
      </c>
      <c r="L196" s="45"/>
      <c r="M196" s="45"/>
      <c r="N196" s="45">
        <v>50.068984985351563</v>
      </c>
      <c r="O196" s="45"/>
      <c r="P196" s="45"/>
      <c r="Q196" s="45"/>
      <c r="R196" s="45">
        <v>21.17198371887207</v>
      </c>
      <c r="S196" s="45"/>
      <c r="T196" s="45"/>
      <c r="U196" s="45"/>
      <c r="V196" s="46">
        <v>67.2215576171875</v>
      </c>
      <c r="W196" s="46"/>
      <c r="X196" s="45">
        <v>5.0999999046325684E-2</v>
      </c>
      <c r="Y196" s="45"/>
      <c r="Z196" s="44">
        <v>3.059999942779541</v>
      </c>
      <c r="AA196" s="44"/>
      <c r="AB196" s="45">
        <v>-14.428835868835449</v>
      </c>
      <c r="AC196" s="45"/>
      <c r="AD196" s="45">
        <v>6.7006955146789551</v>
      </c>
      <c r="AE196" s="45"/>
      <c r="AF196" s="45">
        <v>29.523950576782227</v>
      </c>
      <c r="AG196" s="45"/>
      <c r="AH196" s="45">
        <v>16.138477325439453</v>
      </c>
      <c r="AI196" s="45"/>
      <c r="AJ196" s="45"/>
      <c r="AK196" s="20">
        <v>29.359071731567383</v>
      </c>
    </row>
    <row r="197" spans="2:37">
      <c r="B197" s="2">
        <v>1.3000000268220901E-2</v>
      </c>
      <c r="D197" s="44">
        <v>0.78000001609325409</v>
      </c>
      <c r="E197" s="44"/>
      <c r="F197" s="45">
        <v>13.7921142578125</v>
      </c>
      <c r="G197" s="45"/>
      <c r="H197" s="45"/>
      <c r="I197" s="45"/>
      <c r="J197" s="45"/>
      <c r="K197" s="45">
        <v>19.456449508666992</v>
      </c>
      <c r="L197" s="45"/>
      <c r="M197" s="45"/>
      <c r="N197" s="45">
        <v>49.163288116455078</v>
      </c>
      <c r="O197" s="45"/>
      <c r="P197" s="45"/>
      <c r="Q197" s="45"/>
      <c r="R197" s="45">
        <v>21.00590705871582</v>
      </c>
      <c r="S197" s="45"/>
      <c r="T197" s="45"/>
      <c r="U197" s="45"/>
      <c r="V197" s="46">
        <v>65.494850158691406</v>
      </c>
      <c r="W197" s="46"/>
      <c r="X197" s="45">
        <v>5.2000001072883606E-2</v>
      </c>
      <c r="Y197" s="45"/>
      <c r="Z197" s="44">
        <v>3.1200000643730164</v>
      </c>
      <c r="AA197" s="44"/>
      <c r="AB197" s="45">
        <v>-9.8380050659179688</v>
      </c>
      <c r="AC197" s="45"/>
      <c r="AD197" s="45">
        <v>6.5293192863464355</v>
      </c>
      <c r="AE197" s="45"/>
      <c r="AF197" s="45">
        <v>29.214021682739258</v>
      </c>
      <c r="AG197" s="45"/>
      <c r="AH197" s="45">
        <v>16.040508270263672</v>
      </c>
      <c r="AI197" s="45"/>
      <c r="AJ197" s="45"/>
      <c r="AK197" s="20">
        <v>28.782917022705078</v>
      </c>
    </row>
    <row r="198" spans="2:37">
      <c r="B198" s="2">
        <v>1.4000000432133675E-2</v>
      </c>
      <c r="D198" s="44">
        <v>0.84000002592802048</v>
      </c>
      <c r="E198" s="44"/>
      <c r="F198" s="45">
        <v>2.9382596015930176</v>
      </c>
      <c r="G198" s="45"/>
      <c r="H198" s="45"/>
      <c r="I198" s="45"/>
      <c r="J198" s="45"/>
      <c r="K198" s="45">
        <v>18.821300506591797</v>
      </c>
      <c r="L198" s="45"/>
      <c r="M198" s="45"/>
      <c r="N198" s="45">
        <v>48.296657562255859</v>
      </c>
      <c r="O198" s="45"/>
      <c r="P198" s="45"/>
      <c r="Q198" s="45"/>
      <c r="R198" s="45">
        <v>20.84222412109375</v>
      </c>
      <c r="S198" s="45"/>
      <c r="T198" s="45"/>
      <c r="U198" s="45"/>
      <c r="V198" s="46">
        <v>63.854362487792969</v>
      </c>
      <c r="W198" s="46"/>
      <c r="X198" s="45">
        <v>5.299999937415123E-2</v>
      </c>
      <c r="Y198" s="45"/>
      <c r="Z198" s="44">
        <v>3.1799999624490738</v>
      </c>
      <c r="AA198" s="44"/>
      <c r="AB198" s="45">
        <v>-3.0134651660919189</v>
      </c>
      <c r="AC198" s="45"/>
      <c r="AD198" s="45">
        <v>6.3626222610473633</v>
      </c>
      <c r="AE198" s="45"/>
      <c r="AF198" s="45">
        <v>28.910490036010742</v>
      </c>
      <c r="AG198" s="45"/>
      <c r="AH198" s="45">
        <v>15.943750381469727</v>
      </c>
      <c r="AI198" s="45"/>
      <c r="AJ198" s="45"/>
      <c r="AK198" s="20">
        <v>28.218286514282227</v>
      </c>
    </row>
    <row r="199" spans="2:37">
      <c r="B199" s="2">
        <v>1.4999999664723873E-2</v>
      </c>
      <c r="D199" s="44">
        <v>0.89999997988343239</v>
      </c>
      <c r="E199" s="44"/>
      <c r="F199" s="45">
        <v>-5.5086226463317871</v>
      </c>
      <c r="G199" s="45"/>
      <c r="H199" s="45"/>
      <c r="I199" s="45"/>
      <c r="J199" s="45"/>
      <c r="K199" s="45">
        <v>18.21858024597168</v>
      </c>
      <c r="L199" s="45"/>
      <c r="M199" s="45"/>
      <c r="N199" s="45">
        <v>47.465778350830078</v>
      </c>
      <c r="O199" s="45"/>
      <c r="P199" s="45"/>
      <c r="Q199" s="45"/>
      <c r="R199" s="45">
        <v>20.680892944335938</v>
      </c>
      <c r="S199" s="45"/>
      <c r="T199" s="45"/>
      <c r="U199" s="45"/>
      <c r="V199" s="46">
        <v>62.291706085205078</v>
      </c>
      <c r="W199" s="46"/>
      <c r="X199" s="45">
        <v>5.4000001400709152E-2</v>
      </c>
      <c r="Y199" s="45"/>
      <c r="Z199" s="44">
        <v>3.2400000840425491</v>
      </c>
      <c r="AA199" s="44"/>
      <c r="AB199" s="45">
        <v>5.0416178703308105</v>
      </c>
      <c r="AC199" s="45"/>
      <c r="AD199" s="45">
        <v>6.2004613876342773</v>
      </c>
      <c r="AE199" s="45"/>
      <c r="AF199" s="45">
        <v>28.613182067871094</v>
      </c>
      <c r="AG199" s="45"/>
      <c r="AH199" s="45">
        <v>15.848187446594238</v>
      </c>
      <c r="AI199" s="45"/>
      <c r="AJ199" s="45"/>
      <c r="AK199" s="20">
        <v>27.664918899536133</v>
      </c>
    </row>
    <row r="200" spans="2:37">
      <c r="B200" s="2">
        <v>1.6000000759959221E-2</v>
      </c>
      <c r="D200" s="44">
        <v>0.96000004559755325</v>
      </c>
      <c r="E200" s="44"/>
      <c r="F200" s="45">
        <v>-10.494233131408691</v>
      </c>
      <c r="G200" s="45"/>
      <c r="H200" s="45"/>
      <c r="I200" s="45"/>
      <c r="J200" s="45"/>
      <c r="K200" s="45">
        <v>17.645421981811523</v>
      </c>
      <c r="L200" s="45"/>
      <c r="M200" s="45"/>
      <c r="N200" s="45">
        <v>46.667732238769531</v>
      </c>
      <c r="O200" s="45"/>
      <c r="P200" s="45"/>
      <c r="Q200" s="45"/>
      <c r="R200" s="45">
        <v>20.521871566772461</v>
      </c>
      <c r="S200" s="45"/>
      <c r="T200" s="45"/>
      <c r="U200" s="45"/>
      <c r="V200" s="46">
        <v>60.799514770507813</v>
      </c>
      <c r="W200" s="46"/>
      <c r="X200" s="45">
        <v>5.4999999701976776E-2</v>
      </c>
      <c r="Y200" s="45"/>
      <c r="Z200" s="44">
        <v>3.2999999821186066</v>
      </c>
      <c r="AA200" s="44"/>
      <c r="AB200" s="45">
        <v>13.165045738220215</v>
      </c>
      <c r="AC200" s="45"/>
      <c r="AD200" s="45">
        <v>6.0426993370056152</v>
      </c>
      <c r="AE200" s="45"/>
      <c r="AF200" s="45">
        <v>28.321933746337891</v>
      </c>
      <c r="AG200" s="45"/>
      <c r="AH200" s="45">
        <v>15.75379753112793</v>
      </c>
      <c r="AI200" s="45"/>
      <c r="AJ200" s="45"/>
      <c r="AK200" s="20">
        <v>27.122562408447266</v>
      </c>
    </row>
    <row r="201" spans="2:37">
      <c r="B201" s="2">
        <v>1.7000000923871994E-2</v>
      </c>
      <c r="D201" s="44">
        <v>1.0200000554323196</v>
      </c>
      <c r="E201" s="44"/>
      <c r="F201" s="45">
        <v>-11.458419799804688</v>
      </c>
      <c r="G201" s="45"/>
      <c r="H201" s="45"/>
      <c r="I201" s="45"/>
      <c r="J201" s="45"/>
      <c r="K201" s="45">
        <v>17.099308013916016</v>
      </c>
      <c r="L201" s="45"/>
      <c r="M201" s="45"/>
      <c r="N201" s="45">
        <v>45.899932861328125</v>
      </c>
      <c r="O201" s="45"/>
      <c r="P201" s="45"/>
      <c r="Q201" s="45"/>
      <c r="R201" s="45">
        <v>20.365116119384766</v>
      </c>
      <c r="S201" s="45"/>
      <c r="T201" s="45"/>
      <c r="U201" s="45"/>
      <c r="V201" s="46">
        <v>59.371307373046875</v>
      </c>
      <c r="W201" s="46"/>
      <c r="X201" s="45">
        <v>5.6000001728534698E-2</v>
      </c>
      <c r="Y201" s="45"/>
      <c r="Z201" s="44">
        <v>3.3600001037120819</v>
      </c>
      <c r="AA201" s="44"/>
      <c r="AB201" s="45">
        <v>20.199581146240234</v>
      </c>
      <c r="AC201" s="45"/>
      <c r="AD201" s="45">
        <v>5.8892040252685547</v>
      </c>
      <c r="AE201" s="45"/>
      <c r="AF201" s="45">
        <v>28.036582946777344</v>
      </c>
      <c r="AG201" s="45"/>
      <c r="AH201" s="45">
        <v>15.660561561584473</v>
      </c>
      <c r="AI201" s="45"/>
      <c r="AJ201" s="45"/>
      <c r="AK201" s="20">
        <v>26.590974807739258</v>
      </c>
    </row>
    <row r="202" spans="2:37">
      <c r="B202" s="2">
        <v>1.7999999225139618E-2</v>
      </c>
      <c r="D202" s="44">
        <v>1.0799999535083771</v>
      </c>
      <c r="E202" s="44"/>
      <c r="F202" s="45">
        <v>-8.4059839248657227</v>
      </c>
      <c r="G202" s="45"/>
      <c r="H202" s="45"/>
      <c r="I202" s="45"/>
      <c r="J202" s="45"/>
      <c r="K202" s="45">
        <v>16.578012466430664</v>
      </c>
      <c r="L202" s="45"/>
      <c r="M202" s="45"/>
      <c r="N202" s="45">
        <v>45.160102844238281</v>
      </c>
      <c r="O202" s="45"/>
      <c r="P202" s="45"/>
      <c r="Q202" s="45"/>
      <c r="R202" s="45">
        <v>20.210590362548828</v>
      </c>
      <c r="S202" s="45"/>
      <c r="T202" s="45"/>
      <c r="U202" s="45"/>
      <c r="V202" s="46">
        <v>58.001396179199219</v>
      </c>
      <c r="W202" s="46"/>
      <c r="X202" s="45">
        <v>5.7000000029802322E-2</v>
      </c>
      <c r="Y202" s="45"/>
      <c r="Z202" s="44">
        <v>3.4200000017881393</v>
      </c>
      <c r="AA202" s="44"/>
      <c r="AB202" s="45">
        <v>25.154293060302734</v>
      </c>
      <c r="AC202" s="45"/>
      <c r="AD202" s="45">
        <v>5.7398481369018555</v>
      </c>
      <c r="AE202" s="45"/>
      <c r="AF202" s="45">
        <v>27.756977081298828</v>
      </c>
      <c r="AG202" s="45"/>
      <c r="AH202" s="45">
        <v>15.568461418151855</v>
      </c>
      <c r="AI202" s="45"/>
      <c r="AJ202" s="45"/>
      <c r="AK202" s="20">
        <v>26.069921493530273</v>
      </c>
    </row>
    <row r="203" spans="2:37">
      <c r="B203" s="2">
        <v>1.8999999389052391E-2</v>
      </c>
      <c r="D203" s="44">
        <v>1.1399999633431435</v>
      </c>
      <c r="E203" s="44"/>
      <c r="F203" s="45">
        <v>-1.8977299928665161</v>
      </c>
      <c r="G203" s="45"/>
      <c r="H203" s="45"/>
      <c r="I203" s="45"/>
      <c r="J203" s="45"/>
      <c r="K203" s="45">
        <v>16.079572677612305</v>
      </c>
      <c r="L203" s="45"/>
      <c r="M203" s="45"/>
      <c r="N203" s="45">
        <v>44.44622802734375</v>
      </c>
      <c r="O203" s="45"/>
      <c r="P203" s="45"/>
      <c r="Q203" s="45"/>
      <c r="R203" s="45">
        <v>20.058254241943359</v>
      </c>
      <c r="S203" s="45"/>
      <c r="T203" s="45"/>
      <c r="U203" s="45"/>
      <c r="V203" s="46">
        <v>56.684768676757813</v>
      </c>
      <c r="W203" s="46"/>
      <c r="X203" s="45">
        <v>5.7999998331069946E-2</v>
      </c>
      <c r="Y203" s="45"/>
      <c r="Z203" s="44">
        <v>3.4799998998641968</v>
      </c>
      <c r="AA203" s="44"/>
      <c r="AB203" s="45">
        <v>27.340793609619141</v>
      </c>
      <c r="AC203" s="45"/>
      <c r="AD203" s="45">
        <v>5.5945086479187012</v>
      </c>
      <c r="AE203" s="45"/>
      <c r="AF203" s="45">
        <v>27.482965469360352</v>
      </c>
      <c r="AG203" s="45"/>
      <c r="AH203" s="45">
        <v>15.477476119995117</v>
      </c>
      <c r="AI203" s="45"/>
      <c r="AJ203" s="45"/>
      <c r="AK203" s="20">
        <v>25.559173583984375</v>
      </c>
    </row>
    <row r="204" spans="2:37">
      <c r="B204" s="2">
        <v>1.9999999552965164E-2</v>
      </c>
      <c r="D204" s="44">
        <v>1.1999999731779099</v>
      </c>
      <c r="E204" s="44"/>
      <c r="F204" s="45">
        <v>7.0357604026794434</v>
      </c>
      <c r="G204" s="45"/>
      <c r="H204" s="45"/>
      <c r="I204" s="45"/>
      <c r="J204" s="45"/>
      <c r="K204" s="45">
        <v>15.602246284484863</v>
      </c>
      <c r="L204" s="45"/>
      <c r="M204" s="45"/>
      <c r="N204" s="45">
        <v>43.756504058837891</v>
      </c>
      <c r="O204" s="45"/>
      <c r="P204" s="45"/>
      <c r="Q204" s="45"/>
      <c r="R204" s="45">
        <v>19.90806770324707</v>
      </c>
      <c r="S204" s="45"/>
      <c r="T204" s="45"/>
      <c r="U204" s="45"/>
      <c r="V204" s="46">
        <v>55.417003631591797</v>
      </c>
      <c r="W204" s="46"/>
      <c r="X204" s="45">
        <v>5.9000000357627869E-2</v>
      </c>
      <c r="Y204" s="45"/>
      <c r="Z204" s="44">
        <v>3.5400000214576721</v>
      </c>
      <c r="AA204" s="44"/>
      <c r="AB204" s="45">
        <v>26.465694427490234</v>
      </c>
      <c r="AC204" s="45"/>
      <c r="AD204" s="45">
        <v>5.4530677795410156</v>
      </c>
      <c r="AE204" s="45"/>
      <c r="AF204" s="45">
        <v>27.214405059814453</v>
      </c>
      <c r="AG204" s="45"/>
      <c r="AH204" s="45">
        <v>15.387589454650879</v>
      </c>
      <c r="AI204" s="45"/>
      <c r="AJ204" s="45"/>
      <c r="AK204" s="20">
        <v>25.058511734008789</v>
      </c>
    </row>
    <row r="205" spans="2:37">
      <c r="B205" s="2">
        <v>2.0999999716877937E-2</v>
      </c>
      <c r="D205" s="44">
        <v>1.2599999830126762</v>
      </c>
      <c r="E205" s="44"/>
      <c r="F205" s="45">
        <v>17.044466018676758</v>
      </c>
      <c r="G205" s="45"/>
      <c r="H205" s="45"/>
      <c r="I205" s="45"/>
      <c r="J205" s="45"/>
      <c r="K205" s="45">
        <v>15.144488334655762</v>
      </c>
      <c r="L205" s="45"/>
      <c r="M205" s="45"/>
      <c r="N205" s="45">
        <v>43.089336395263672</v>
      </c>
      <c r="O205" s="45"/>
      <c r="P205" s="45"/>
      <c r="Q205" s="45"/>
      <c r="R205" s="45">
        <v>19.759992599487305</v>
      </c>
      <c r="S205" s="45"/>
      <c r="T205" s="45"/>
      <c r="U205" s="45"/>
      <c r="V205" s="46">
        <v>54.194202423095703</v>
      </c>
      <c r="W205" s="46"/>
      <c r="X205" s="45">
        <v>5.9999998658895493E-2</v>
      </c>
      <c r="Y205" s="45"/>
      <c r="Z205" s="44">
        <v>3.5999999195337296</v>
      </c>
      <c r="AA205" s="44"/>
      <c r="AB205" s="45">
        <v>22.666902542114258</v>
      </c>
      <c r="AC205" s="45"/>
      <c r="AD205" s="45">
        <v>5.3154101371765137</v>
      </c>
      <c r="AE205" s="45"/>
      <c r="AF205" s="45">
        <v>26.951156616210938</v>
      </c>
      <c r="AG205" s="45"/>
      <c r="AH205" s="45">
        <v>15.298783302307129</v>
      </c>
      <c r="AI205" s="45"/>
      <c r="AJ205" s="45"/>
      <c r="AK205" s="20">
        <v>24.567722320556641</v>
      </c>
    </row>
    <row r="206" spans="2:37">
      <c r="B206" s="2">
        <v>2.199999988079071E-2</v>
      </c>
      <c r="D206" s="44">
        <v>1.3199999928474426</v>
      </c>
      <c r="E206" s="44"/>
      <c r="F206" s="45">
        <v>26.651496887207031</v>
      </c>
      <c r="G206" s="45"/>
      <c r="H206" s="45"/>
      <c r="I206" s="45"/>
      <c r="J206" s="45"/>
      <c r="K206" s="45">
        <v>14.704923629760742</v>
      </c>
      <c r="L206" s="45"/>
      <c r="M206" s="45"/>
      <c r="N206" s="45">
        <v>42.44329833984375</v>
      </c>
      <c r="O206" s="45"/>
      <c r="P206" s="45"/>
      <c r="Q206" s="45"/>
      <c r="R206" s="45">
        <v>19.613992691040039</v>
      </c>
      <c r="S206" s="45"/>
      <c r="T206" s="45"/>
      <c r="U206" s="45"/>
      <c r="V206" s="46">
        <v>53.012924194335938</v>
      </c>
      <c r="W206" s="46"/>
      <c r="X206" s="45">
        <v>6.1000000685453415E-2</v>
      </c>
      <c r="Y206" s="45"/>
      <c r="Z206" s="44">
        <v>3.6600000411272049</v>
      </c>
      <c r="AA206" s="44"/>
      <c r="AB206" s="45">
        <v>16.489353179931641</v>
      </c>
      <c r="AC206" s="45"/>
      <c r="AD206" s="45">
        <v>5.1814265251159668</v>
      </c>
      <c r="AE206" s="45"/>
      <c r="AF206" s="45">
        <v>26.693082809448242</v>
      </c>
      <c r="AG206" s="45"/>
      <c r="AH206" s="45">
        <v>15.211037635803223</v>
      </c>
      <c r="AI206" s="45"/>
      <c r="AJ206" s="45"/>
      <c r="AK206" s="20">
        <v>24.086599349975586</v>
      </c>
    </row>
    <row r="207" spans="2:37">
      <c r="B207" s="2">
        <v>2.3000000044703484E-2</v>
      </c>
      <c r="D207" s="44">
        <v>1.380000002682209</v>
      </c>
      <c r="E207" s="44"/>
      <c r="F207" s="45">
        <v>34.460483551025391</v>
      </c>
      <c r="G207" s="45"/>
      <c r="H207" s="45"/>
      <c r="I207" s="45"/>
      <c r="J207" s="45"/>
      <c r="K207" s="45">
        <v>14.282323837280273</v>
      </c>
      <c r="L207" s="45"/>
      <c r="M207" s="45"/>
      <c r="N207" s="45">
        <v>41.817108154296875</v>
      </c>
      <c r="O207" s="45"/>
      <c r="P207" s="45"/>
      <c r="Q207" s="45"/>
      <c r="R207" s="45">
        <v>19.47003173828125</v>
      </c>
      <c r="S207" s="45"/>
      <c r="T207" s="45"/>
      <c r="U207" s="45"/>
      <c r="V207" s="46">
        <v>51.8701171875</v>
      </c>
      <c r="W207" s="46"/>
      <c r="X207" s="45">
        <v>6.1999998986721039E-2</v>
      </c>
      <c r="Y207" s="45"/>
      <c r="Z207" s="44">
        <v>3.7199999392032623</v>
      </c>
      <c r="AA207" s="44"/>
      <c r="AB207" s="45">
        <v>8.8042707443237305</v>
      </c>
      <c r="AC207" s="45"/>
      <c r="AD207" s="45">
        <v>5.0510091781616211</v>
      </c>
      <c r="AE207" s="45"/>
      <c r="AF207" s="45">
        <v>26.440052032470703</v>
      </c>
      <c r="AG207" s="45"/>
      <c r="AH207" s="45">
        <v>15.124338150024414</v>
      </c>
      <c r="AI207" s="45"/>
      <c r="AJ207" s="45"/>
      <c r="AK207" s="20">
        <v>23.614936828613281</v>
      </c>
    </row>
    <row r="208" spans="2:37">
      <c r="B208" s="2">
        <v>2.4000000208616257E-2</v>
      </c>
      <c r="D208" s="44">
        <v>1.4400000125169754</v>
      </c>
      <c r="E208" s="44"/>
      <c r="F208" s="45">
        <v>39.348701477050781</v>
      </c>
      <c r="G208" s="45"/>
      <c r="H208" s="45"/>
      <c r="I208" s="45"/>
      <c r="J208" s="45"/>
      <c r="K208" s="45">
        <v>13.875591278076172</v>
      </c>
      <c r="L208" s="45"/>
      <c r="M208" s="45"/>
      <c r="N208" s="45">
        <v>41.209617614746094</v>
      </c>
      <c r="O208" s="45"/>
      <c r="P208" s="45"/>
      <c r="Q208" s="45"/>
      <c r="R208" s="45">
        <v>19.328073501586914</v>
      </c>
      <c r="S208" s="45"/>
      <c r="T208" s="45"/>
      <c r="U208" s="45"/>
      <c r="V208" s="46">
        <v>50.763072967529297</v>
      </c>
      <c r="W208" s="46"/>
      <c r="X208" s="45">
        <v>6.3000001013278961E-2</v>
      </c>
      <c r="Y208" s="45"/>
      <c r="Z208" s="44">
        <v>3.7800000607967377</v>
      </c>
      <c r="AA208" s="44"/>
      <c r="AB208" s="45">
        <v>0.68385571241378784</v>
      </c>
      <c r="AC208" s="45"/>
      <c r="AD208" s="45">
        <v>4.9240560531616211</v>
      </c>
      <c r="AE208" s="45"/>
      <c r="AF208" s="45">
        <v>26.191940307617188</v>
      </c>
      <c r="AG208" s="45"/>
      <c r="AH208" s="45">
        <v>15.038664817810059</v>
      </c>
      <c r="AI208" s="45"/>
      <c r="AJ208" s="45"/>
      <c r="AK208" s="20">
        <v>23.152544021606445</v>
      </c>
    </row>
    <row r="209" spans="2:37">
      <c r="B209" s="2">
        <v>2.500000037252903E-2</v>
      </c>
      <c r="D209" s="44">
        <v>1.5000000223517418</v>
      </c>
      <c r="E209" s="44"/>
      <c r="F209" s="45">
        <v>40.619285583496094</v>
      </c>
      <c r="G209" s="45"/>
      <c r="H209" s="45"/>
      <c r="I209" s="45"/>
      <c r="J209" s="45"/>
      <c r="K209" s="45">
        <v>13.483738899230957</v>
      </c>
      <c r="L209" s="45"/>
      <c r="M209" s="45"/>
      <c r="N209" s="45">
        <v>40.619789123535156</v>
      </c>
      <c r="O209" s="45"/>
      <c r="P209" s="45"/>
      <c r="Q209" s="45"/>
      <c r="R209" s="45">
        <v>19.188083648681641</v>
      </c>
      <c r="S209" s="45"/>
      <c r="T209" s="45"/>
      <c r="U209" s="45"/>
      <c r="V209" s="46">
        <v>49.689399719238281</v>
      </c>
      <c r="W209" s="46"/>
      <c r="X209" s="45">
        <v>6.4000003039836884E-2</v>
      </c>
      <c r="Y209" s="45"/>
      <c r="Z209" s="44">
        <v>3.840000182390213</v>
      </c>
      <c r="AA209" s="44"/>
      <c r="AB209" s="45">
        <v>-6.7506141662597656</v>
      </c>
      <c r="AC209" s="45"/>
      <c r="AD209" s="45">
        <v>4.8004670143127441</v>
      </c>
      <c r="AE209" s="45"/>
      <c r="AF209" s="45">
        <v>25.948619842529297</v>
      </c>
      <c r="AG209" s="45"/>
      <c r="AH209" s="45">
        <v>14.95400333404541</v>
      </c>
      <c r="AI209" s="45"/>
      <c r="AJ209" s="45"/>
      <c r="AK209" s="20">
        <v>22.699224472045898</v>
      </c>
    </row>
    <row r="210" spans="2:37">
      <c r="B210" s="2">
        <v>2.6000000536441803E-2</v>
      </c>
      <c r="D210" s="44">
        <v>1.5600000321865082</v>
      </c>
      <c r="E210" s="44"/>
      <c r="F210" s="45">
        <v>38.091953277587891</v>
      </c>
      <c r="G210" s="45"/>
      <c r="H210" s="45"/>
      <c r="I210" s="45"/>
      <c r="J210" s="45"/>
      <c r="K210" s="45">
        <v>13.105880737304688</v>
      </c>
      <c r="L210" s="45"/>
      <c r="M210" s="45"/>
      <c r="N210" s="45">
        <v>40.046688079833984</v>
      </c>
      <c r="O210" s="45"/>
      <c r="P210" s="45"/>
      <c r="Q210" s="45"/>
      <c r="R210" s="45">
        <v>19.050027847290039</v>
      </c>
      <c r="S210" s="45"/>
      <c r="T210" s="45"/>
      <c r="U210" s="45"/>
      <c r="V210" s="46">
        <v>48.646949768066406</v>
      </c>
      <c r="W210" s="46"/>
      <c r="X210" s="45">
        <v>6.4999997615814209E-2</v>
      </c>
      <c r="Y210" s="45"/>
      <c r="Z210" s="44">
        <v>3.8999998569488525</v>
      </c>
      <c r="AA210" s="44"/>
      <c r="AB210" s="45">
        <v>-12.485809326171875</v>
      </c>
      <c r="AC210" s="45"/>
      <c r="AD210" s="45">
        <v>4.6801457405090332</v>
      </c>
      <c r="AE210" s="45"/>
      <c r="AF210" s="45">
        <v>25.709976196289063</v>
      </c>
      <c r="AG210" s="45"/>
      <c r="AH210" s="45">
        <v>14.870335578918457</v>
      </c>
      <c r="AI210" s="45"/>
      <c r="AJ210" s="45"/>
      <c r="AK210" s="20">
        <v>22.254796981811523</v>
      </c>
    </row>
    <row r="211" spans="2:37">
      <c r="B211" s="2">
        <v>2.7000000700354576E-2</v>
      </c>
      <c r="D211" s="44">
        <v>1.6200000420212746</v>
      </c>
      <c r="E211" s="44"/>
      <c r="F211" s="45">
        <v>32.120502471923828</v>
      </c>
      <c r="G211" s="45"/>
      <c r="H211" s="45"/>
      <c r="I211" s="45"/>
      <c r="J211" s="45"/>
      <c r="K211" s="45">
        <v>12.741215705871582</v>
      </c>
      <c r="L211" s="45"/>
      <c r="M211" s="45"/>
      <c r="N211" s="45">
        <v>39.489467620849609</v>
      </c>
      <c r="O211" s="45"/>
      <c r="P211" s="45"/>
      <c r="Q211" s="45"/>
      <c r="R211" s="45">
        <v>18.913869857788086</v>
      </c>
      <c r="S211" s="45"/>
      <c r="T211" s="45"/>
      <c r="U211" s="45"/>
      <c r="V211" s="46">
        <v>47.633823394775391</v>
      </c>
      <c r="W211" s="46"/>
      <c r="X211" s="45">
        <v>6.5999999642372131E-2</v>
      </c>
      <c r="Y211" s="45"/>
      <c r="Z211" s="44">
        <v>3.9599999785423279</v>
      </c>
      <c r="AA211" s="44"/>
      <c r="AB211" s="45">
        <v>-15.756535530090332</v>
      </c>
      <c r="AC211" s="45"/>
      <c r="AD211" s="45">
        <v>4.5629992485046387</v>
      </c>
      <c r="AE211" s="45"/>
      <c r="AF211" s="45">
        <v>25.475887298583984</v>
      </c>
      <c r="AG211" s="45"/>
      <c r="AH211" s="45">
        <v>14.78764533996582</v>
      </c>
      <c r="AI211" s="45"/>
      <c r="AJ211" s="45"/>
      <c r="AK211" s="20">
        <v>21.819076538085938</v>
      </c>
    </row>
    <row r="212" spans="2:37">
      <c r="B212" s="2">
        <v>2.8000000864267349E-2</v>
      </c>
      <c r="D212" s="44">
        <v>1.680000051856041</v>
      </c>
      <c r="E212" s="44"/>
      <c r="F212" s="45">
        <v>23.535734176635742</v>
      </c>
      <c r="G212" s="45"/>
      <c r="H212" s="45"/>
      <c r="I212" s="45"/>
      <c r="J212" s="45"/>
      <c r="K212" s="45">
        <v>12.389017105102539</v>
      </c>
      <c r="L212" s="45"/>
      <c r="M212" s="45"/>
      <c r="N212" s="45">
        <v>38.947353363037109</v>
      </c>
      <c r="O212" s="45"/>
      <c r="P212" s="45"/>
      <c r="Q212" s="45"/>
      <c r="R212" s="45">
        <v>18.779579162597656</v>
      </c>
      <c r="S212" s="45"/>
      <c r="T212" s="45"/>
      <c r="U212" s="45"/>
      <c r="V212" s="46">
        <v>46.6483154296875</v>
      </c>
      <c r="W212" s="46"/>
      <c r="X212" s="45">
        <v>6.7000001668930054E-2</v>
      </c>
      <c r="Y212" s="45"/>
      <c r="Z212" s="44">
        <v>4.0200001001358032</v>
      </c>
      <c r="AA212" s="44"/>
      <c r="AB212" s="45">
        <v>-16.149749755859375</v>
      </c>
      <c r="AC212" s="45"/>
      <c r="AD212" s="45">
        <v>4.448936939239502</v>
      </c>
      <c r="AE212" s="45"/>
      <c r="AF212" s="45">
        <v>25.246246337890625</v>
      </c>
      <c r="AG212" s="45"/>
      <c r="AH212" s="45">
        <v>14.705918312072754</v>
      </c>
      <c r="AI212" s="45"/>
      <c r="AJ212" s="45"/>
      <c r="AK212" s="20">
        <v>21.391887664794922</v>
      </c>
    </row>
    <row r="213" spans="2:37">
      <c r="B213" s="2">
        <v>2.8999999165534973E-2</v>
      </c>
      <c r="D213" s="44">
        <v>1.7399999499320984</v>
      </c>
      <c r="E213" s="44"/>
      <c r="F213" s="45">
        <v>13.522760391235352</v>
      </c>
      <c r="G213" s="45"/>
      <c r="H213" s="45"/>
      <c r="I213" s="45"/>
      <c r="J213" s="45"/>
      <c r="K213" s="45">
        <v>12.048626899719238</v>
      </c>
      <c r="L213" s="45"/>
      <c r="M213" s="45"/>
      <c r="N213" s="45">
        <v>38.419643402099609</v>
      </c>
      <c r="O213" s="45"/>
      <c r="P213" s="45"/>
      <c r="Q213" s="45"/>
      <c r="R213" s="45">
        <v>18.647123336791992</v>
      </c>
      <c r="S213" s="45"/>
      <c r="T213" s="45"/>
      <c r="U213" s="45"/>
      <c r="V213" s="46">
        <v>45.688899993896484</v>
      </c>
      <c r="W213" s="46"/>
      <c r="X213" s="45">
        <v>6.8000003695487976E-2</v>
      </c>
      <c r="Y213" s="45"/>
      <c r="Z213" s="44">
        <v>4.0800002217292786</v>
      </c>
      <c r="AA213" s="44"/>
      <c r="AB213" s="45">
        <v>-13.658285140991211</v>
      </c>
      <c r="AC213" s="45"/>
      <c r="AD213" s="45">
        <v>4.3378720283508301</v>
      </c>
      <c r="AE213" s="45"/>
      <c r="AF213" s="45">
        <v>25.020938873291016</v>
      </c>
      <c r="AG213" s="45"/>
      <c r="AH213" s="45">
        <v>14.625137329101563</v>
      </c>
      <c r="AI213" s="45"/>
      <c r="AJ213" s="45"/>
      <c r="AK213" s="20">
        <v>20.973058700561523</v>
      </c>
    </row>
    <row r="214" spans="2:37">
      <c r="B214" s="2">
        <v>2.9999999329447746E-2</v>
      </c>
      <c r="D214" s="44">
        <v>1.7999999597668648</v>
      </c>
      <c r="E214" s="44"/>
      <c r="F214" s="45">
        <v>3.4507687091827393</v>
      </c>
      <c r="G214" s="45"/>
      <c r="H214" s="45"/>
      <c r="I214" s="45"/>
      <c r="J214" s="45"/>
      <c r="K214" s="45">
        <v>11.71944522857666</v>
      </c>
      <c r="L214" s="45"/>
      <c r="M214" s="45"/>
      <c r="N214" s="45">
        <v>37.905685424804688</v>
      </c>
      <c r="O214" s="45"/>
      <c r="P214" s="45"/>
      <c r="Q214" s="45"/>
      <c r="R214" s="45">
        <v>18.516468048095703</v>
      </c>
      <c r="S214" s="45"/>
      <c r="T214" s="45"/>
      <c r="U214" s="45"/>
      <c r="V214" s="46">
        <v>44.754207611083984</v>
      </c>
      <c r="W214" s="46"/>
      <c r="X214" s="45">
        <v>6.8999998271465302E-2</v>
      </c>
      <c r="Y214" s="45"/>
      <c r="Z214" s="44">
        <v>4.1399998962879181</v>
      </c>
      <c r="AA214" s="44"/>
      <c r="AB214" s="45">
        <v>-8.6773843765258789</v>
      </c>
      <c r="AC214" s="45"/>
      <c r="AD214" s="45">
        <v>4.2297196388244629</v>
      </c>
      <c r="AE214" s="45"/>
      <c r="AF214" s="45">
        <v>24.799863815307617</v>
      </c>
      <c r="AG214" s="45"/>
      <c r="AH214" s="45">
        <v>14.5452880859375</v>
      </c>
      <c r="AI214" s="45"/>
      <c r="AJ214" s="45"/>
      <c r="AK214" s="20">
        <v>20.562419891357422</v>
      </c>
    </row>
    <row r="215" spans="2:37">
      <c r="B215" s="2">
        <v>3.0999999493360519E-2</v>
      </c>
      <c r="D215" s="44">
        <v>1.8599999696016312</v>
      </c>
      <c r="E215" s="44"/>
      <c r="F215" s="45">
        <v>-5.3204503059387207</v>
      </c>
      <c r="G215" s="45"/>
      <c r="H215" s="45"/>
      <c r="I215" s="45"/>
      <c r="J215" s="45"/>
      <c r="K215" s="45">
        <v>11.400921821594238</v>
      </c>
      <c r="L215" s="45"/>
      <c r="M215" s="45"/>
      <c r="N215" s="45">
        <v>37.404895782470703</v>
      </c>
      <c r="O215" s="45"/>
      <c r="P215" s="45"/>
      <c r="Q215" s="45"/>
      <c r="R215" s="45">
        <v>18.387584686279297</v>
      </c>
      <c r="S215" s="45"/>
      <c r="T215" s="45"/>
      <c r="U215" s="45"/>
      <c r="V215" s="46">
        <v>43.843002319335938</v>
      </c>
      <c r="W215" s="46"/>
      <c r="X215" s="45">
        <v>7.0000000298023224E-2</v>
      </c>
      <c r="Y215" s="45"/>
      <c r="Z215" s="44">
        <v>4.2000000178813934</v>
      </c>
      <c r="AA215" s="44"/>
      <c r="AB215" s="45">
        <v>-1.9451267719268799</v>
      </c>
      <c r="AC215" s="45"/>
      <c r="AD215" s="45">
        <v>4.1243977546691895</v>
      </c>
      <c r="AE215" s="45"/>
      <c r="AF215" s="45">
        <v>24.582914352416992</v>
      </c>
      <c r="AG215" s="45"/>
      <c r="AH215" s="45">
        <v>14.466355323791504</v>
      </c>
      <c r="AI215" s="45"/>
      <c r="AJ215" s="45"/>
      <c r="AK215" s="20">
        <v>20.159809112548828</v>
      </c>
    </row>
    <row r="216" spans="2:37">
      <c r="B216" s="2">
        <v>3.2000001519918442E-2</v>
      </c>
      <c r="D216" s="44">
        <v>1.9200000911951065</v>
      </c>
      <c r="E216" s="44"/>
      <c r="F216" s="45">
        <v>-11.62993049621582</v>
      </c>
      <c r="G216" s="45"/>
      <c r="H216" s="45"/>
      <c r="I216" s="45"/>
      <c r="J216" s="45"/>
      <c r="K216" s="45">
        <v>11.092554092407227</v>
      </c>
      <c r="L216" s="45"/>
      <c r="M216" s="45"/>
      <c r="N216" s="45">
        <v>36.916717529296875</v>
      </c>
      <c r="O216" s="45"/>
      <c r="P216" s="45"/>
      <c r="Q216" s="45"/>
      <c r="R216" s="45">
        <v>18.260440826416016</v>
      </c>
      <c r="S216" s="45"/>
      <c r="T216" s="45"/>
      <c r="U216" s="45"/>
      <c r="V216" s="46">
        <v>42.954166412353516</v>
      </c>
      <c r="W216" s="46"/>
      <c r="X216" s="45">
        <v>7.1000002324581146E-2</v>
      </c>
      <c r="Y216" s="45"/>
      <c r="Z216" s="44">
        <v>4.2600001394748688</v>
      </c>
      <c r="AA216" s="44"/>
      <c r="AB216" s="45">
        <v>5.5643057823181152</v>
      </c>
      <c r="AC216" s="45"/>
      <c r="AD216" s="45">
        <v>4.0218267440795898</v>
      </c>
      <c r="AE216" s="45"/>
      <c r="AF216" s="45">
        <v>24.369989395141602</v>
      </c>
      <c r="AG216" s="45"/>
      <c r="AH216" s="45">
        <v>14.388323783874512</v>
      </c>
      <c r="AI216" s="45"/>
      <c r="AJ216" s="45"/>
      <c r="AK216" s="20">
        <v>19.76506233215332</v>
      </c>
    </row>
    <row r="217" spans="2:37">
      <c r="B217" s="2">
        <v>3.2999999821186066E-2</v>
      </c>
      <c r="D217" s="44">
        <v>1.9799999892711639</v>
      </c>
      <c r="E217" s="44"/>
      <c r="F217" s="45">
        <v>-14.674616813659668</v>
      </c>
      <c r="G217" s="45"/>
      <c r="H217" s="45"/>
      <c r="I217" s="45"/>
      <c r="J217" s="45"/>
      <c r="K217" s="45">
        <v>10.793878555297852</v>
      </c>
      <c r="L217" s="45"/>
      <c r="M217" s="45"/>
      <c r="N217" s="45">
        <v>36.440654754638672</v>
      </c>
      <c r="O217" s="45"/>
      <c r="P217" s="45"/>
      <c r="Q217" s="45"/>
      <c r="R217" s="45">
        <v>18.135007858276367</v>
      </c>
      <c r="S217" s="45"/>
      <c r="T217" s="45"/>
      <c r="U217" s="45"/>
      <c r="V217" s="46">
        <v>42.086692810058594</v>
      </c>
      <c r="W217" s="46"/>
      <c r="X217" s="45">
        <v>7.1999996900558472E-2</v>
      </c>
      <c r="Y217" s="45"/>
      <c r="Z217" s="44">
        <v>4.3199998140335083</v>
      </c>
      <c r="AA217" s="44"/>
      <c r="AB217" s="45">
        <v>12.779142379760742</v>
      </c>
      <c r="AC217" s="45"/>
      <c r="AD217" s="45">
        <v>3.9219307899475098</v>
      </c>
      <c r="AE217" s="45"/>
      <c r="AF217" s="45">
        <v>24.160995483398438</v>
      </c>
      <c r="AG217" s="45"/>
      <c r="AH217" s="45">
        <v>14.311180114746094</v>
      </c>
      <c r="AI217" s="45"/>
      <c r="AJ217" s="45"/>
      <c r="AK217" s="20">
        <v>19.378023147583008</v>
      </c>
    </row>
    <row r="218" spans="2:37">
      <c r="B218" s="2">
        <v>3.4000001847743988E-2</v>
      </c>
      <c r="D218" s="44">
        <v>2.0400001108646393</v>
      </c>
      <c r="E218" s="44"/>
      <c r="F218" s="45">
        <v>-14.116402626037598</v>
      </c>
      <c r="G218" s="45"/>
      <c r="H218" s="45"/>
      <c r="I218" s="45"/>
      <c r="J218" s="45"/>
      <c r="K218" s="45">
        <v>10.504467964172363</v>
      </c>
      <c r="L218" s="45"/>
      <c r="M218" s="45"/>
      <c r="N218" s="45">
        <v>35.976230621337891</v>
      </c>
      <c r="O218" s="45"/>
      <c r="P218" s="45"/>
      <c r="Q218" s="45"/>
      <c r="R218" s="45">
        <v>18.011255264282227</v>
      </c>
      <c r="S218" s="45"/>
      <c r="T218" s="45"/>
      <c r="U218" s="45"/>
      <c r="V218" s="46">
        <v>41.239658355712891</v>
      </c>
      <c r="W218" s="46"/>
      <c r="X218" s="45">
        <v>7.2999998927116394E-2</v>
      </c>
      <c r="Y218" s="45"/>
      <c r="Z218" s="44">
        <v>4.3799999356269836</v>
      </c>
      <c r="AA218" s="44"/>
      <c r="AB218" s="45">
        <v>18.680646896362305</v>
      </c>
      <c r="AC218" s="45"/>
      <c r="AD218" s="45">
        <v>3.8246345520019531</v>
      </c>
      <c r="AE218" s="45"/>
      <c r="AF218" s="45">
        <v>23.955837249755859</v>
      </c>
      <c r="AG218" s="45"/>
      <c r="AH218" s="45">
        <v>14.234910011291504</v>
      </c>
      <c r="AI218" s="45"/>
      <c r="AJ218" s="45"/>
      <c r="AK218" s="20">
        <v>18.998540878295898</v>
      </c>
    </row>
    <row r="219" spans="2:37">
      <c r="B219" s="2">
        <v>3.5000000149011612E-2</v>
      </c>
      <c r="D219" s="44">
        <v>2.1000000089406967</v>
      </c>
      <c r="E219" s="44"/>
      <c r="F219" s="45">
        <v>-10.122922897338867</v>
      </c>
      <c r="G219" s="45"/>
      <c r="H219" s="45"/>
      <c r="I219" s="45"/>
      <c r="J219" s="45"/>
      <c r="K219" s="45">
        <v>10.22392463684082</v>
      </c>
      <c r="L219" s="45"/>
      <c r="M219" s="45"/>
      <c r="N219" s="45">
        <v>35.523006439208984</v>
      </c>
      <c r="O219" s="45"/>
      <c r="P219" s="45"/>
      <c r="Q219" s="45"/>
      <c r="R219" s="45">
        <v>17.889154434204102</v>
      </c>
      <c r="S219" s="45"/>
      <c r="T219" s="45"/>
      <c r="U219" s="45"/>
      <c r="V219" s="46">
        <v>40.4122314453125</v>
      </c>
      <c r="W219" s="46"/>
      <c r="X219" s="45">
        <v>7.4000000953674316E-2</v>
      </c>
      <c r="Y219" s="45"/>
      <c r="Z219" s="44">
        <v>4.440000057220459</v>
      </c>
      <c r="AA219" s="44"/>
      <c r="AB219" s="45">
        <v>22.444725036621094</v>
      </c>
      <c r="AC219" s="45"/>
      <c r="AD219" s="45">
        <v>3.7298657894134521</v>
      </c>
      <c r="AE219" s="45"/>
      <c r="AF219" s="45">
        <v>23.754419326782227</v>
      </c>
      <c r="AG219" s="45"/>
      <c r="AH219" s="45">
        <v>14.15949821472168</v>
      </c>
      <c r="AI219" s="45"/>
      <c r="AJ219" s="45"/>
      <c r="AK219" s="20">
        <v>18.626461029052734</v>
      </c>
    </row>
    <row r="220" spans="2:37">
      <c r="B220" s="2">
        <v>3.5999998450279236E-2</v>
      </c>
      <c r="D220" s="44">
        <v>2.1599999070167542</v>
      </c>
      <c r="E220" s="44"/>
      <c r="F220" s="45">
        <v>-3.3373548984527588</v>
      </c>
      <c r="G220" s="45"/>
      <c r="H220" s="45"/>
      <c r="I220" s="45"/>
      <c r="J220" s="45"/>
      <c r="K220" s="45">
        <v>9.9518823623657227</v>
      </c>
      <c r="L220" s="45"/>
      <c r="M220" s="45"/>
      <c r="N220" s="45">
        <v>35.080581665039063</v>
      </c>
      <c r="O220" s="45"/>
      <c r="P220" s="45"/>
      <c r="Q220" s="45"/>
      <c r="R220" s="45">
        <v>17.768674850463867</v>
      </c>
      <c r="S220" s="45"/>
      <c r="T220" s="45"/>
      <c r="U220" s="45"/>
      <c r="V220" s="46">
        <v>39.603645324707031</v>
      </c>
      <c r="W220" s="46"/>
      <c r="X220" s="45">
        <v>7.5000002980232239E-2</v>
      </c>
      <c r="Y220" s="45"/>
      <c r="Z220" s="44">
        <v>4.5000001788139343</v>
      </c>
      <c r="AA220" s="44"/>
      <c r="AB220" s="45">
        <v>23.554868698120117</v>
      </c>
      <c r="AC220" s="45"/>
      <c r="AD220" s="45">
        <v>3.6375548839569092</v>
      </c>
      <c r="AE220" s="45"/>
      <c r="AF220" s="45">
        <v>23.556655883789063</v>
      </c>
      <c r="AG220" s="45"/>
      <c r="AH220" s="45">
        <v>14.084932327270508</v>
      </c>
      <c r="AI220" s="45"/>
      <c r="AJ220" s="45"/>
      <c r="AK220" s="20">
        <v>18.261640548706055</v>
      </c>
    </row>
    <row r="221" spans="2:37">
      <c r="B221" s="2">
        <v>3.7000000476837158E-2</v>
      </c>
      <c r="D221" s="44">
        <v>2.2200000286102295</v>
      </c>
      <c r="E221" s="44"/>
      <c r="F221" s="45">
        <v>5.2176194190979004</v>
      </c>
      <c r="G221" s="45"/>
      <c r="H221" s="45"/>
      <c r="I221" s="45"/>
      <c r="J221" s="45"/>
      <c r="K221" s="45">
        <v>9.6879978179931641</v>
      </c>
      <c r="L221" s="45"/>
      <c r="M221" s="45"/>
      <c r="N221" s="45">
        <v>34.648571014404297</v>
      </c>
      <c r="O221" s="45"/>
      <c r="P221" s="45"/>
      <c r="Q221" s="45"/>
      <c r="R221" s="45">
        <v>17.649791717529297</v>
      </c>
      <c r="S221" s="45"/>
      <c r="T221" s="45"/>
      <c r="U221" s="45"/>
      <c r="V221" s="46">
        <v>38.813198089599609</v>
      </c>
      <c r="W221" s="46"/>
      <c r="X221" s="45">
        <v>7.5999997556209564E-2</v>
      </c>
      <c r="Y221" s="45"/>
      <c r="Z221" s="44">
        <v>4.5599998533725739</v>
      </c>
      <c r="AA221" s="44"/>
      <c r="AB221" s="45">
        <v>21.870967864990234</v>
      </c>
      <c r="AC221" s="45"/>
      <c r="AD221" s="45">
        <v>3.5476336479187012</v>
      </c>
      <c r="AE221" s="45"/>
      <c r="AF221" s="45">
        <v>23.362459182739258</v>
      </c>
      <c r="AG221" s="45"/>
      <c r="AH221" s="45">
        <v>14.011198043823242</v>
      </c>
      <c r="AI221" s="45"/>
      <c r="AJ221" s="45"/>
      <c r="AK221" s="20">
        <v>17.903936386108398</v>
      </c>
    </row>
    <row r="222" spans="2:37" ht="14.25" customHeight="1">
      <c r="B222" s="2">
        <v>3.7999998778104782E-2</v>
      </c>
      <c r="D222" s="44">
        <v>2.2799999266862869</v>
      </c>
      <c r="E222" s="44"/>
      <c r="F222" s="45">
        <v>14.287411689758301</v>
      </c>
      <c r="G222" s="45"/>
      <c r="H222" s="45"/>
      <c r="I222" s="45"/>
      <c r="J222" s="45"/>
      <c r="K222" s="45">
        <v>9.431950569152832</v>
      </c>
      <c r="L222" s="45"/>
      <c r="M222" s="45"/>
      <c r="N222" s="45">
        <v>34.226615905761719</v>
      </c>
      <c r="O222" s="45"/>
      <c r="P222" s="45"/>
      <c r="Q222" s="45"/>
      <c r="R222" s="45">
        <v>17.532476425170898</v>
      </c>
      <c r="S222" s="45"/>
      <c r="T222" s="45"/>
      <c r="U222" s="45"/>
      <c r="V222" s="46">
        <v>38.040241241455078</v>
      </c>
      <c r="W222" s="46"/>
      <c r="X222" s="45">
        <v>7.6999999582767487E-2</v>
      </c>
      <c r="Y222" s="45"/>
      <c r="Z222" s="44">
        <v>4.6199999749660492</v>
      </c>
      <c r="AA222" s="44"/>
      <c r="AB222" s="45">
        <v>17.644905090332031</v>
      </c>
      <c r="AC222" s="45"/>
      <c r="AD222" s="45">
        <v>3.4600365161895752</v>
      </c>
      <c r="AE222" s="45"/>
      <c r="AF222" s="45">
        <v>23.171745300292969</v>
      </c>
      <c r="AG222" s="45"/>
      <c r="AH222" s="45">
        <v>13.93828296661377</v>
      </c>
      <c r="AI222" s="45"/>
      <c r="AJ222" s="45"/>
      <c r="AK222" s="20">
        <v>17.553203582763672</v>
      </c>
    </row>
    <row r="223" spans="2:37" ht="13.5" customHeight="1">
      <c r="B223" s="47" t="s">
        <v>11</v>
      </c>
      <c r="C223" s="47"/>
      <c r="D223" s="47"/>
      <c r="E223" s="47"/>
    </row>
    <row r="224" spans="2:37" ht="12.75" customHeight="1">
      <c r="B224" s="39" t="s">
        <v>0</v>
      </c>
      <c r="C224" s="39"/>
      <c r="D224" s="39"/>
      <c r="E224" s="39"/>
      <c r="F224" s="39"/>
      <c r="G224" s="1" t="s">
        <v>1</v>
      </c>
      <c r="H224" s="40" t="s">
        <v>32</v>
      </c>
      <c r="I224" s="40"/>
      <c r="J224" s="40"/>
      <c r="K224" s="40"/>
      <c r="L224" s="40"/>
      <c r="M224" s="40"/>
      <c r="N224" s="40"/>
      <c r="O224" s="40"/>
      <c r="P224" s="40"/>
      <c r="Q224" s="40"/>
      <c r="R224" s="40"/>
    </row>
    <row r="225" spans="2:34" ht="12.75" customHeight="1">
      <c r="AB225" s="39" t="s">
        <v>2</v>
      </c>
      <c r="AC225" s="39"/>
      <c r="AD225" s="39"/>
      <c r="AE225" s="39"/>
      <c r="AF225" s="39"/>
      <c r="AG225" s="39"/>
    </row>
    <row r="226" spans="2:34" ht="12" customHeight="1">
      <c r="B226" s="39" t="s">
        <v>3</v>
      </c>
      <c r="C226" s="39"/>
      <c r="D226" s="39"/>
      <c r="E226" s="39"/>
      <c r="G226" s="1" t="s">
        <v>4</v>
      </c>
      <c r="H226" s="41">
        <v>6.5999999046325684</v>
      </c>
      <c r="I226" s="41"/>
      <c r="J226" s="41"/>
      <c r="K226" s="41"/>
      <c r="L226" s="41"/>
      <c r="M226" s="41"/>
      <c r="N226" s="41"/>
      <c r="O226" s="39" t="s">
        <v>21</v>
      </c>
      <c r="P226" s="39"/>
      <c r="Q226" s="39"/>
      <c r="R226" s="39"/>
      <c r="S226" s="1" t="s">
        <v>4</v>
      </c>
      <c r="T226" s="42" t="s">
        <v>24</v>
      </c>
      <c r="U226" s="42"/>
      <c r="V226" s="42"/>
      <c r="W226" s="42"/>
      <c r="X226" s="42"/>
      <c r="Y226" s="42"/>
      <c r="Z226" s="42"/>
      <c r="AA226" s="42"/>
      <c r="AB226" s="39"/>
      <c r="AC226" s="39"/>
      <c r="AD226" s="39"/>
      <c r="AE226" s="39"/>
      <c r="AF226" s="39"/>
      <c r="AG226" s="39"/>
    </row>
    <row r="227" spans="2:34" ht="10.5" customHeight="1">
      <c r="AB227" s="39"/>
      <c r="AC227" s="39"/>
      <c r="AD227" s="39"/>
      <c r="AE227" s="39"/>
      <c r="AF227" s="39"/>
      <c r="AG227" s="39"/>
    </row>
    <row r="228" spans="2:34" ht="12" customHeight="1">
      <c r="AB228" s="39"/>
      <c r="AC228" s="39"/>
      <c r="AD228" s="39"/>
      <c r="AE228" s="39"/>
      <c r="AF228" s="39"/>
      <c r="AG228" s="39"/>
    </row>
    <row r="229" spans="2:34" ht="12" customHeight="1">
      <c r="AB229" s="39"/>
      <c r="AC229" s="39"/>
      <c r="AD229" s="39"/>
      <c r="AE229" s="39"/>
      <c r="AF229" s="39"/>
      <c r="AG229" s="39"/>
    </row>
    <row r="230" spans="2:34" ht="6" customHeight="1"/>
    <row r="231" spans="2:34" ht="3" customHeight="1">
      <c r="B231" s="43" t="s">
        <v>5</v>
      </c>
      <c r="D231" s="43" t="s">
        <v>23</v>
      </c>
      <c r="E231" s="43"/>
      <c r="G231" s="43" t="s">
        <v>6</v>
      </c>
      <c r="H231" s="43"/>
      <c r="J231" s="43" t="s">
        <v>7</v>
      </c>
      <c r="K231" s="43"/>
      <c r="L231" s="43"/>
      <c r="M231" s="43"/>
      <c r="N231" s="43" t="s">
        <v>8</v>
      </c>
      <c r="O231" s="43"/>
      <c r="Q231" s="43" t="s">
        <v>9</v>
      </c>
      <c r="R231" s="43"/>
      <c r="S231" s="43"/>
      <c r="T231" s="43" t="s">
        <v>10</v>
      </c>
      <c r="U231" s="43"/>
      <c r="X231" s="43" t="s">
        <v>5</v>
      </c>
      <c r="Y231" s="43"/>
      <c r="Z231" s="43" t="s">
        <v>23</v>
      </c>
      <c r="AA231" s="43"/>
      <c r="AB231" s="43" t="s">
        <v>6</v>
      </c>
      <c r="AC231" s="43" t="s">
        <v>7</v>
      </c>
      <c r="AE231" s="43" t="s">
        <v>8</v>
      </c>
      <c r="AF231" s="43" t="s">
        <v>9</v>
      </c>
      <c r="AG231" s="43" t="s">
        <v>10</v>
      </c>
      <c r="AH231" s="43"/>
    </row>
    <row r="232" spans="2:34" ht="14.25" customHeight="1">
      <c r="B232" s="43"/>
      <c r="D232" s="43"/>
      <c r="E232" s="43"/>
      <c r="G232" s="43"/>
      <c r="H232" s="43"/>
      <c r="J232" s="43"/>
      <c r="K232" s="43"/>
      <c r="L232" s="43"/>
      <c r="M232" s="43"/>
      <c r="N232" s="43"/>
      <c r="O232" s="43"/>
      <c r="Q232" s="43"/>
      <c r="R232" s="43"/>
      <c r="S232" s="43"/>
      <c r="T232" s="43"/>
      <c r="U232" s="43"/>
      <c r="X232" s="43"/>
      <c r="Y232" s="43"/>
      <c r="Z232" s="43"/>
      <c r="AA232" s="43"/>
      <c r="AB232" s="43"/>
      <c r="AC232" s="43"/>
      <c r="AE232" s="43"/>
      <c r="AF232" s="43"/>
      <c r="AG232" s="43"/>
      <c r="AH232" s="43"/>
    </row>
    <row r="233" spans="2:34">
      <c r="B233" s="2">
        <v>7.8000001609325409E-2</v>
      </c>
      <c r="D233" s="44">
        <v>4.6800000965595245</v>
      </c>
      <c r="E233" s="44"/>
      <c r="F233" s="45">
        <v>11.48127555847168</v>
      </c>
      <c r="G233" s="45"/>
      <c r="H233" s="45"/>
      <c r="I233" s="45"/>
      <c r="J233" s="45"/>
      <c r="K233" s="45">
        <v>3.3746991157531738</v>
      </c>
      <c r="L233" s="45"/>
      <c r="M233" s="45"/>
      <c r="N233" s="45">
        <v>22.984430313110352</v>
      </c>
      <c r="O233" s="45"/>
      <c r="P233" s="45"/>
      <c r="Q233" s="45"/>
      <c r="R233" s="45">
        <v>13.86617374420166</v>
      </c>
      <c r="S233" s="45"/>
      <c r="T233" s="45"/>
      <c r="U233" s="45"/>
      <c r="V233" s="46">
        <v>17.209308624267578</v>
      </c>
      <c r="W233" s="46"/>
    </row>
    <row r="234" spans="2:34">
      <c r="B234" s="2">
        <v>7.9000003635883331E-2</v>
      </c>
      <c r="D234" s="44">
        <v>4.7400002181529999</v>
      </c>
      <c r="E234" s="44"/>
      <c r="F234" s="45">
        <v>4.2493090629577637</v>
      </c>
      <c r="G234" s="45"/>
      <c r="H234" s="45"/>
      <c r="I234" s="45"/>
      <c r="J234" s="45"/>
      <c r="K234" s="45">
        <v>3.2915599346160889</v>
      </c>
      <c r="L234" s="45"/>
      <c r="M234" s="45"/>
      <c r="N234" s="45">
        <v>22.800434112548828</v>
      </c>
      <c r="O234" s="45"/>
      <c r="P234" s="45"/>
      <c r="Q234" s="45"/>
      <c r="R234" s="45">
        <v>13.794857978820801</v>
      </c>
      <c r="S234" s="45"/>
      <c r="T234" s="45"/>
      <c r="U234" s="45"/>
      <c r="V234" s="46">
        <v>16.872116088867188</v>
      </c>
      <c r="W234" s="46"/>
    </row>
    <row r="235" spans="2:34">
      <c r="B235" s="2">
        <v>7.9999998211860657E-2</v>
      </c>
      <c r="D235" s="44">
        <v>4.7999998927116394</v>
      </c>
      <c r="E235" s="44"/>
      <c r="F235" s="45">
        <v>-3.0412209033966064</v>
      </c>
      <c r="G235" s="45"/>
      <c r="H235" s="45"/>
      <c r="I235" s="45"/>
      <c r="J235" s="45"/>
      <c r="K235" s="45">
        <v>3.2105588912963867</v>
      </c>
      <c r="L235" s="45"/>
      <c r="M235" s="45"/>
      <c r="N235" s="45">
        <v>22.619682312011719</v>
      </c>
      <c r="O235" s="45"/>
      <c r="P235" s="45"/>
      <c r="Q235" s="45"/>
      <c r="R235" s="45">
        <v>13.724322319030762</v>
      </c>
      <c r="S235" s="45"/>
      <c r="T235" s="45"/>
      <c r="U235" s="45"/>
      <c r="V235" s="46">
        <v>16.541494369506836</v>
      </c>
      <c r="W235" s="46"/>
    </row>
    <row r="236" spans="2:34">
      <c r="B236" s="2">
        <v>8.1000000238418579E-2</v>
      </c>
      <c r="D236" s="44">
        <v>4.8600000143051147</v>
      </c>
      <c r="E236" s="44"/>
      <c r="F236" s="45">
        <v>-9.3824176788330078</v>
      </c>
      <c r="G236" s="45"/>
      <c r="H236" s="45"/>
      <c r="I236" s="45"/>
      <c r="J236" s="45"/>
      <c r="K236" s="45">
        <v>3.1316373348236084</v>
      </c>
      <c r="L236" s="45"/>
      <c r="M236" s="45"/>
      <c r="N236" s="45">
        <v>22.442094802856445</v>
      </c>
      <c r="O236" s="45"/>
      <c r="P236" s="45"/>
      <c r="Q236" s="45"/>
      <c r="R236" s="45">
        <v>13.654556274414063</v>
      </c>
      <c r="S236" s="45"/>
      <c r="T236" s="45"/>
      <c r="U236" s="45"/>
      <c r="V236" s="46">
        <v>16.217311859130859</v>
      </c>
      <c r="W236" s="46"/>
    </row>
    <row r="237" spans="2:34">
      <c r="B237" s="2">
        <v>8.2000002264976501E-2</v>
      </c>
      <c r="D237" s="44">
        <v>4.9200001358985901</v>
      </c>
      <c r="E237" s="44"/>
      <c r="F237" s="45">
        <v>-13.908958435058594</v>
      </c>
      <c r="G237" s="45"/>
      <c r="H237" s="45"/>
      <c r="I237" s="45"/>
      <c r="J237" s="45"/>
      <c r="K237" s="45">
        <v>3.0547389984130859</v>
      </c>
      <c r="L237" s="45"/>
      <c r="M237" s="45"/>
      <c r="N237" s="45">
        <v>22.267602920532227</v>
      </c>
      <c r="O237" s="45"/>
      <c r="P237" s="45"/>
      <c r="Q237" s="45"/>
      <c r="R237" s="45">
        <v>13.585546493530273</v>
      </c>
      <c r="S237" s="45"/>
      <c r="T237" s="45"/>
      <c r="U237" s="45"/>
      <c r="V237" s="46">
        <v>15.899446487426758</v>
      </c>
      <c r="W237" s="46"/>
    </row>
    <row r="238" spans="2:34">
      <c r="B238" s="2">
        <v>8.2999996840953827E-2</v>
      </c>
      <c r="D238" s="44">
        <v>4.9799998104572296</v>
      </c>
      <c r="E238" s="44"/>
      <c r="F238" s="45">
        <v>-16.017461776733398</v>
      </c>
      <c r="G238" s="45"/>
      <c r="H238" s="45"/>
      <c r="I238" s="45"/>
      <c r="J238" s="45"/>
      <c r="K238" s="45">
        <v>2.9798085689544678</v>
      </c>
      <c r="L238" s="45"/>
      <c r="M238" s="45"/>
      <c r="N238" s="45">
        <v>22.09613037109375</v>
      </c>
      <c r="O238" s="45"/>
      <c r="P238" s="45"/>
      <c r="Q238" s="45"/>
      <c r="R238" s="45">
        <v>13.517280578613281</v>
      </c>
      <c r="S238" s="45"/>
      <c r="T238" s="45"/>
      <c r="U238" s="45"/>
      <c r="V238" s="46">
        <v>15.587771415710449</v>
      </c>
      <c r="W238" s="46"/>
    </row>
    <row r="239" spans="2:34">
      <c r="B239" s="2">
        <v>8.3999998867511749E-2</v>
      </c>
      <c r="D239" s="44">
        <v>5.039999932050705</v>
      </c>
      <c r="E239" s="44"/>
      <c r="F239" s="45">
        <v>-15.448089599609375</v>
      </c>
      <c r="G239" s="45"/>
      <c r="H239" s="45"/>
      <c r="I239" s="45"/>
      <c r="J239" s="45"/>
      <c r="K239" s="45">
        <v>2.9067931175231934</v>
      </c>
      <c r="L239" s="45"/>
      <c r="M239" s="45"/>
      <c r="N239" s="45">
        <v>21.927610397338867</v>
      </c>
      <c r="O239" s="45"/>
      <c r="P239" s="45"/>
      <c r="Q239" s="45"/>
      <c r="R239" s="45">
        <v>13.449748992919922</v>
      </c>
      <c r="S239" s="45"/>
      <c r="T239" s="45"/>
      <c r="U239" s="45"/>
      <c r="V239" s="46">
        <v>15.282166481018066</v>
      </c>
      <c r="W239" s="46"/>
    </row>
    <row r="240" spans="2:34">
      <c r="B240" s="2">
        <v>8.5000000894069672E-2</v>
      </c>
      <c r="D240" s="44">
        <v>5.1000000536441803</v>
      </c>
      <c r="E240" s="44"/>
      <c r="F240" s="45">
        <v>-12.317371368408203</v>
      </c>
      <c r="G240" s="45"/>
      <c r="H240" s="45"/>
      <c r="I240" s="45"/>
      <c r="J240" s="45"/>
      <c r="K240" s="45">
        <v>2.8356404304504395</v>
      </c>
      <c r="L240" s="45"/>
      <c r="M240" s="45"/>
      <c r="N240" s="45">
        <v>21.761974334716797</v>
      </c>
      <c r="O240" s="45"/>
      <c r="P240" s="45"/>
      <c r="Q240" s="45"/>
      <c r="R240" s="45">
        <v>13.382939338684082</v>
      </c>
      <c r="S240" s="45"/>
      <c r="T240" s="45"/>
      <c r="U240" s="45"/>
      <c r="V240" s="46">
        <v>14.982513427734375</v>
      </c>
      <c r="W240" s="46"/>
    </row>
    <row r="241" spans="2:23">
      <c r="B241" s="2">
        <v>8.6000002920627594E-2</v>
      </c>
      <c r="D241" s="44">
        <v>5.1600001752376556</v>
      </c>
      <c r="E241" s="44"/>
      <c r="F241" s="45">
        <v>-7.0981898307800293</v>
      </c>
      <c r="G241" s="45"/>
      <c r="H241" s="45"/>
      <c r="I241" s="45"/>
      <c r="J241" s="45"/>
      <c r="K241" s="45">
        <v>2.7663006782531738</v>
      </c>
      <c r="L241" s="45"/>
      <c r="M241" s="45"/>
      <c r="N241" s="45">
        <v>21.599155426025391</v>
      </c>
      <c r="O241" s="45"/>
      <c r="P241" s="45"/>
      <c r="Q241" s="45"/>
      <c r="R241" s="45">
        <v>13.316839218139648</v>
      </c>
      <c r="S241" s="45"/>
      <c r="T241" s="45"/>
      <c r="U241" s="45"/>
      <c r="V241" s="46">
        <v>14.688695907592773</v>
      </c>
      <c r="W241" s="46"/>
    </row>
    <row r="242" spans="2:23">
      <c r="B242" s="2">
        <v>8.6999997496604919E-2</v>
      </c>
      <c r="D242" s="44">
        <v>5.2199998497962952</v>
      </c>
      <c r="E242" s="44"/>
      <c r="F242" s="45">
        <v>-0.55021059513092041</v>
      </c>
      <c r="G242" s="45"/>
      <c r="H242" s="45"/>
      <c r="I242" s="45"/>
      <c r="J242" s="45"/>
      <c r="K242" s="45">
        <v>2.6987249851226807</v>
      </c>
      <c r="L242" s="45"/>
      <c r="M242" s="45"/>
      <c r="N242" s="45">
        <v>21.439090728759766</v>
      </c>
      <c r="O242" s="45"/>
      <c r="P242" s="45"/>
      <c r="Q242" s="45"/>
      <c r="R242" s="45">
        <v>13.251440048217773</v>
      </c>
      <c r="S242" s="45"/>
      <c r="T242" s="45"/>
      <c r="U242" s="45"/>
      <c r="V242" s="46">
        <v>14.400599479675293</v>
      </c>
      <c r="W242" s="46"/>
    </row>
    <row r="243" spans="2:23">
      <c r="B243" s="2">
        <v>8.7999999523162842E-2</v>
      </c>
      <c r="D243" s="44">
        <v>5.2799999713897705</v>
      </c>
      <c r="E243" s="44"/>
      <c r="F243" s="45">
        <v>6.3890128135681152</v>
      </c>
      <c r="G243" s="45"/>
      <c r="H243" s="45"/>
      <c r="I243" s="45"/>
      <c r="J243" s="45"/>
      <c r="K243" s="45">
        <v>2.6328659057617188</v>
      </c>
      <c r="L243" s="45"/>
      <c r="M243" s="45"/>
      <c r="N243" s="45">
        <v>21.281717300415039</v>
      </c>
      <c r="O243" s="45"/>
      <c r="P243" s="45"/>
      <c r="Q243" s="45"/>
      <c r="R243" s="45">
        <v>13.186729431152344</v>
      </c>
      <c r="S243" s="45"/>
      <c r="T243" s="45"/>
      <c r="U243" s="45"/>
      <c r="V243" s="46">
        <v>14.11811351776123</v>
      </c>
      <c r="W243" s="46"/>
    </row>
    <row r="244" spans="2:23">
      <c r="B244" s="2">
        <v>8.9000001549720764E-2</v>
      </c>
      <c r="D244" s="44">
        <v>5.3400000929832458</v>
      </c>
      <c r="E244" s="44"/>
      <c r="F244" s="45">
        <v>12.736697196960449</v>
      </c>
      <c r="G244" s="45"/>
      <c r="H244" s="45"/>
      <c r="I244" s="45"/>
      <c r="J244" s="45"/>
      <c r="K244" s="45">
        <v>2.5686774253845215</v>
      </c>
      <c r="L244" s="45"/>
      <c r="M244" s="45"/>
      <c r="N244" s="45">
        <v>21.126972198486328</v>
      </c>
      <c r="O244" s="45"/>
      <c r="P244" s="45"/>
      <c r="Q244" s="45"/>
      <c r="R244" s="45">
        <v>13.122696876525879</v>
      </c>
      <c r="S244" s="45"/>
      <c r="T244" s="45"/>
      <c r="U244" s="45"/>
      <c r="V244" s="46">
        <v>13.841127395629883</v>
      </c>
      <c r="W244" s="46"/>
    </row>
    <row r="245" spans="2:23">
      <c r="B245" s="2">
        <v>9.0000003576278687E-2</v>
      </c>
      <c r="D245" s="44">
        <v>5.4000002145767212</v>
      </c>
      <c r="E245" s="44"/>
      <c r="F245" s="45">
        <v>17.602499008178711</v>
      </c>
      <c r="G245" s="45"/>
      <c r="H245" s="45"/>
      <c r="I245" s="45"/>
      <c r="J245" s="45"/>
      <c r="K245" s="45">
        <v>2.5061147212982178</v>
      </c>
      <c r="L245" s="45"/>
      <c r="M245" s="45"/>
      <c r="N245" s="45">
        <v>20.974800109863281</v>
      </c>
      <c r="O245" s="45"/>
      <c r="P245" s="45"/>
      <c r="Q245" s="45"/>
      <c r="R245" s="45">
        <v>13.059331893920898</v>
      </c>
      <c r="S245" s="45"/>
      <c r="T245" s="45"/>
      <c r="U245" s="45"/>
      <c r="V245" s="46">
        <v>13.569535255432129</v>
      </c>
      <c r="W245" s="46"/>
    </row>
    <row r="246" spans="2:23">
      <c r="B246" s="2">
        <v>9.0999998152256012E-2</v>
      </c>
      <c r="D246" s="44">
        <v>5.4599998891353607</v>
      </c>
      <c r="E246" s="44"/>
      <c r="F246" s="45">
        <v>20.311944961547852</v>
      </c>
      <c r="G246" s="45"/>
      <c r="H246" s="45"/>
      <c r="I246" s="45"/>
      <c r="J246" s="45"/>
      <c r="K246" s="45">
        <v>2.4451346397399902</v>
      </c>
      <c r="L246" s="45"/>
      <c r="M246" s="45"/>
      <c r="N246" s="45">
        <v>20.825139999389648</v>
      </c>
      <c r="O246" s="45"/>
      <c r="P246" s="45"/>
      <c r="Q246" s="45"/>
      <c r="R246" s="45">
        <v>12.996625900268555</v>
      </c>
      <c r="S246" s="45"/>
      <c r="T246" s="45"/>
      <c r="U246" s="45"/>
      <c r="V246" s="46">
        <v>13.303232192993164</v>
      </c>
      <c r="W246" s="46"/>
    </row>
    <row r="247" spans="2:23">
      <c r="B247" s="2">
        <v>9.2000000178813934E-2</v>
      </c>
      <c r="D247" s="44">
        <v>5.5200000107288361</v>
      </c>
      <c r="E247" s="44"/>
      <c r="F247" s="45">
        <v>20.498516082763672</v>
      </c>
      <c r="G247" s="45"/>
      <c r="H247" s="45"/>
      <c r="I247" s="45"/>
      <c r="J247" s="45"/>
      <c r="K247" s="45">
        <v>2.3856949806213379</v>
      </c>
      <c r="L247" s="45"/>
      <c r="M247" s="45"/>
      <c r="N247" s="45">
        <v>20.677934646606445</v>
      </c>
      <c r="O247" s="45"/>
      <c r="P247" s="45"/>
      <c r="Q247" s="45"/>
      <c r="R247" s="45">
        <v>12.934567451477051</v>
      </c>
      <c r="S247" s="45"/>
      <c r="T247" s="45"/>
      <c r="U247" s="45"/>
      <c r="V247" s="46">
        <v>13.0421142578125</v>
      </c>
      <c r="W247" s="46"/>
    </row>
    <row r="248" spans="2:23">
      <c r="B248" s="2">
        <v>9.3000002205371857E-2</v>
      </c>
      <c r="D248" s="44">
        <v>5.5800001323223114</v>
      </c>
      <c r="E248" s="44"/>
      <c r="F248" s="45">
        <v>18.151882171630859</v>
      </c>
      <c r="G248" s="45"/>
      <c r="H248" s="45"/>
      <c r="I248" s="45"/>
      <c r="J248" s="45"/>
      <c r="K248" s="45">
        <v>2.3277544975280762</v>
      </c>
      <c r="L248" s="45"/>
      <c r="M248" s="45"/>
      <c r="N248" s="45">
        <v>20.533132553100586</v>
      </c>
      <c r="O248" s="45"/>
      <c r="P248" s="45"/>
      <c r="Q248" s="45"/>
      <c r="R248" s="45">
        <v>12.873146057128906</v>
      </c>
      <c r="S248" s="45"/>
      <c r="T248" s="45"/>
      <c r="U248" s="45"/>
      <c r="V248" s="46">
        <v>12.786081314086914</v>
      </c>
      <c r="W248" s="46"/>
    </row>
    <row r="249" spans="2:23">
      <c r="B249" s="2">
        <v>9.3999996781349182E-2</v>
      </c>
      <c r="D249" s="44">
        <v>5.6399998068809509</v>
      </c>
      <c r="E249" s="44"/>
      <c r="F249" s="45">
        <v>13.615928649902344</v>
      </c>
      <c r="G249" s="45"/>
      <c r="H249" s="45"/>
      <c r="I249" s="45"/>
      <c r="J249" s="45"/>
      <c r="K249" s="45">
        <v>2.2712736129760742</v>
      </c>
      <c r="L249" s="45"/>
      <c r="M249" s="45"/>
      <c r="N249" s="45">
        <v>20.390678405761719</v>
      </c>
      <c r="O249" s="45"/>
      <c r="P249" s="45"/>
      <c r="Q249" s="45"/>
      <c r="R249" s="45">
        <v>12.81235408782959</v>
      </c>
      <c r="S249" s="45"/>
      <c r="T249" s="45"/>
      <c r="U249" s="45"/>
      <c r="V249" s="46">
        <v>12.5350341796875</v>
      </c>
      <c r="W249" s="46"/>
    </row>
    <row r="250" spans="2:23">
      <c r="B250" s="2">
        <v>9.4999998807907104E-2</v>
      </c>
      <c r="D250" s="44">
        <v>5.6999999284744263</v>
      </c>
      <c r="E250" s="44"/>
      <c r="F250" s="45">
        <v>7.5373573303222656</v>
      </c>
      <c r="G250" s="45"/>
      <c r="H250" s="45"/>
      <c r="I250" s="45"/>
      <c r="J250" s="45"/>
      <c r="K250" s="45">
        <v>2.2162137031555176</v>
      </c>
      <c r="L250" s="45"/>
      <c r="M250" s="45"/>
      <c r="N250" s="45">
        <v>20.250520706176758</v>
      </c>
      <c r="O250" s="45"/>
      <c r="P250" s="45"/>
      <c r="Q250" s="45"/>
      <c r="R250" s="45">
        <v>12.752181053161621</v>
      </c>
      <c r="S250" s="45"/>
      <c r="T250" s="45"/>
      <c r="U250" s="45"/>
      <c r="V250" s="46">
        <v>12.288876533508301</v>
      </c>
      <c r="W250" s="46"/>
    </row>
    <row r="251" spans="2:23">
      <c r="B251" s="2">
        <v>9.6000000834465027E-2</v>
      </c>
      <c r="D251" s="44">
        <v>5.7600000500679016</v>
      </c>
      <c r="E251" s="44"/>
      <c r="F251" s="45">
        <v>0.77250450849533081</v>
      </c>
      <c r="G251" s="45"/>
      <c r="H251" s="45"/>
      <c r="I251" s="45"/>
      <c r="J251" s="45"/>
      <c r="K251" s="45">
        <v>2.1625370979309082</v>
      </c>
      <c r="L251" s="45"/>
      <c r="M251" s="45"/>
      <c r="N251" s="45">
        <v>20.112607955932617</v>
      </c>
      <c r="O251" s="45"/>
      <c r="P251" s="45"/>
      <c r="Q251" s="45"/>
      <c r="R251" s="45">
        <v>12.69261646270752</v>
      </c>
      <c r="S251" s="45"/>
      <c r="T251" s="45"/>
      <c r="U251" s="45"/>
      <c r="V251" s="46">
        <v>12.047513961791992</v>
      </c>
      <c r="W251" s="46"/>
    </row>
    <row r="252" spans="2:23">
      <c r="B252" s="2">
        <v>9.7000002861022949E-2</v>
      </c>
      <c r="D252" s="44">
        <v>5.820000171661377</v>
      </c>
      <c r="E252" s="44"/>
      <c r="F252" s="45">
        <v>-5.7342371940612793</v>
      </c>
      <c r="G252" s="45"/>
      <c r="H252" s="45"/>
      <c r="I252" s="45"/>
      <c r="J252" s="45"/>
      <c r="K252" s="45">
        <v>2.1102075576782227</v>
      </c>
      <c r="L252" s="45"/>
      <c r="M252" s="45"/>
      <c r="N252" s="45">
        <v>19.976890563964844</v>
      </c>
      <c r="O252" s="45"/>
      <c r="P252" s="45"/>
      <c r="Q252" s="45"/>
      <c r="R252" s="45">
        <v>12.63365364074707</v>
      </c>
      <c r="S252" s="45"/>
      <c r="T252" s="45"/>
      <c r="U252" s="45"/>
      <c r="V252" s="46">
        <v>11.810851097106934</v>
      </c>
      <c r="W252" s="46"/>
    </row>
    <row r="253" spans="2:23">
      <c r="B253" s="2">
        <v>9.7999997437000275E-2</v>
      </c>
      <c r="D253" s="44">
        <v>5.8799998462200165</v>
      </c>
      <c r="E253" s="44"/>
      <c r="F253" s="45">
        <v>-11.083147048950195</v>
      </c>
      <c r="G253" s="45"/>
      <c r="H253" s="45"/>
      <c r="I253" s="45"/>
      <c r="J253" s="45"/>
      <c r="K253" s="45">
        <v>2.0591890811920166</v>
      </c>
      <c r="L253" s="45"/>
      <c r="M253" s="45"/>
      <c r="N253" s="45">
        <v>19.84332275390625</v>
      </c>
      <c r="O253" s="45"/>
      <c r="P253" s="45"/>
      <c r="Q253" s="45"/>
      <c r="R253" s="45">
        <v>12.575281143188477</v>
      </c>
      <c r="S253" s="45"/>
      <c r="T253" s="45"/>
      <c r="U253" s="45"/>
      <c r="V253" s="46">
        <v>11.578799247741699</v>
      </c>
      <c r="W253" s="46"/>
    </row>
    <row r="254" spans="2:23">
      <c r="B254" s="2">
        <v>9.8999999463558197E-2</v>
      </c>
      <c r="D254" s="44">
        <v>5.9399999678134918</v>
      </c>
      <c r="E254" s="44"/>
      <c r="F254" s="45">
        <v>-14.544434547424316</v>
      </c>
      <c r="G254" s="45"/>
      <c r="H254" s="45"/>
      <c r="I254" s="45"/>
      <c r="J254" s="45"/>
      <c r="K254" s="45">
        <v>2.0094475746154785</v>
      </c>
      <c r="L254" s="45"/>
      <c r="M254" s="45"/>
      <c r="N254" s="45">
        <v>19.711854934692383</v>
      </c>
      <c r="O254" s="45"/>
      <c r="P254" s="45"/>
      <c r="Q254" s="45"/>
      <c r="R254" s="45">
        <v>12.517492294311523</v>
      </c>
      <c r="S254" s="45"/>
      <c r="T254" s="45"/>
      <c r="U254" s="45"/>
      <c r="V254" s="46">
        <v>11.35126781463623</v>
      </c>
      <c r="W254" s="46"/>
    </row>
    <row r="255" spans="2:23">
      <c r="B255" s="2">
        <v>0.10000000149011612</v>
      </c>
      <c r="D255" s="44">
        <v>6.0000000894069672</v>
      </c>
      <c r="E255" s="44"/>
      <c r="F255" s="45">
        <v>-15.65860652923584</v>
      </c>
      <c r="G255" s="45"/>
      <c r="H255" s="45"/>
      <c r="I255" s="45"/>
      <c r="J255" s="45"/>
      <c r="K255" s="45">
        <v>1.9609494209289551</v>
      </c>
      <c r="L255" s="45"/>
      <c r="M255" s="45"/>
      <c r="N255" s="45">
        <v>19.582441329956055</v>
      </c>
      <c r="O255" s="45"/>
      <c r="P255" s="45"/>
      <c r="Q255" s="45"/>
      <c r="R255" s="45">
        <v>12.46027660369873</v>
      </c>
      <c r="S255" s="45"/>
      <c r="T255" s="45"/>
      <c r="U255" s="45"/>
      <c r="V255" s="46">
        <v>11.128169059753418</v>
      </c>
      <c r="W255" s="46"/>
    </row>
    <row r="256" spans="2:23" ht="9.75" customHeight="1">
      <c r="B256" s="2">
        <v>0.10100000351667404</v>
      </c>
      <c r="D256" s="44">
        <v>6.0600002110004425</v>
      </c>
      <c r="E256" s="44"/>
      <c r="F256" s="45">
        <v>-14.29816722869873</v>
      </c>
      <c r="G256" s="45"/>
      <c r="H256" s="45"/>
      <c r="I256" s="45"/>
      <c r="J256" s="45"/>
      <c r="K256" s="45">
        <v>1.9136620759963989</v>
      </c>
      <c r="L256" s="45"/>
      <c r="M256" s="45"/>
      <c r="N256" s="45">
        <v>19.455039978027344</v>
      </c>
      <c r="O256" s="45"/>
      <c r="P256" s="45"/>
      <c r="Q256" s="45"/>
      <c r="R256" s="45">
        <v>12.403627395629883</v>
      </c>
      <c r="S256" s="45"/>
      <c r="T256" s="45"/>
      <c r="U256" s="45"/>
      <c r="V256" s="46">
        <v>10.909417152404785</v>
      </c>
      <c r="W256" s="46"/>
    </row>
    <row r="257" spans="2:37" ht="5.25" customHeight="1"/>
    <row r="258" spans="2:37" ht="172.5" customHeight="1"/>
    <row r="259" spans="2:37" ht="16.5" customHeight="1"/>
    <row r="260" spans="2:37" ht="12.75" customHeight="1">
      <c r="B260" s="39" t="s">
        <v>0</v>
      </c>
      <c r="C260" s="39"/>
      <c r="D260" s="39"/>
      <c r="E260" s="39"/>
      <c r="F260" s="39"/>
      <c r="G260" s="1" t="s">
        <v>1</v>
      </c>
      <c r="H260" s="40" t="s">
        <v>34</v>
      </c>
      <c r="I260" s="40"/>
      <c r="J260" s="40"/>
      <c r="K260" s="40"/>
      <c r="L260" s="40"/>
      <c r="M260" s="40"/>
      <c r="N260" s="40"/>
      <c r="O260" s="40"/>
      <c r="P260" s="40"/>
      <c r="Q260" s="40"/>
      <c r="R260" s="40"/>
    </row>
    <row r="261" spans="2:37" ht="12.75" customHeight="1">
      <c r="AB261" s="39" t="s">
        <v>2</v>
      </c>
      <c r="AC261" s="39"/>
      <c r="AD261" s="39"/>
      <c r="AE261" s="39"/>
      <c r="AF261" s="39"/>
      <c r="AG261" s="39"/>
    </row>
    <row r="262" spans="2:37" ht="12" customHeight="1">
      <c r="B262" s="39" t="s">
        <v>3</v>
      </c>
      <c r="C262" s="39"/>
      <c r="D262" s="39"/>
      <c r="E262" s="39"/>
      <c r="G262" s="1" t="s">
        <v>4</v>
      </c>
      <c r="H262" s="41">
        <v>0.2199999988079071</v>
      </c>
      <c r="I262" s="41"/>
      <c r="J262" s="41"/>
      <c r="K262" s="41"/>
      <c r="L262" s="41"/>
      <c r="M262" s="41"/>
      <c r="N262" s="41"/>
      <c r="O262" s="39" t="s">
        <v>21</v>
      </c>
      <c r="P262" s="39"/>
      <c r="Q262" s="39"/>
      <c r="R262" s="39"/>
      <c r="S262" s="1" t="s">
        <v>4</v>
      </c>
      <c r="T262" s="42" t="s">
        <v>22</v>
      </c>
      <c r="U262" s="42"/>
      <c r="V262" s="42"/>
      <c r="W262" s="42"/>
      <c r="X262" s="42"/>
      <c r="Y262" s="42"/>
      <c r="Z262" s="42"/>
      <c r="AA262" s="42"/>
      <c r="AB262" s="39"/>
      <c r="AC262" s="39"/>
      <c r="AD262" s="39"/>
      <c r="AE262" s="39"/>
      <c r="AF262" s="39"/>
      <c r="AG262" s="39"/>
    </row>
    <row r="263" spans="2:37" ht="10.5" customHeight="1">
      <c r="AB263" s="39"/>
      <c r="AC263" s="39"/>
      <c r="AD263" s="39"/>
      <c r="AE263" s="39"/>
      <c r="AF263" s="39"/>
      <c r="AG263" s="39"/>
    </row>
    <row r="264" spans="2:37" ht="12" customHeight="1">
      <c r="AB264" s="39"/>
      <c r="AC264" s="39"/>
      <c r="AD264" s="39"/>
      <c r="AE264" s="39"/>
      <c r="AF264" s="39"/>
      <c r="AG264" s="39"/>
    </row>
    <row r="265" spans="2:37" ht="12" customHeight="1">
      <c r="AB265" s="39"/>
      <c r="AC265" s="39"/>
      <c r="AD265" s="39"/>
      <c r="AE265" s="39"/>
      <c r="AF265" s="39"/>
      <c r="AG265" s="39"/>
    </row>
    <row r="266" spans="2:37" ht="6" customHeight="1"/>
    <row r="267" spans="2:37" ht="3" customHeight="1">
      <c r="B267" s="43" t="s">
        <v>5</v>
      </c>
      <c r="D267" s="43" t="s">
        <v>23</v>
      </c>
      <c r="E267" s="43"/>
      <c r="G267" s="43" t="s">
        <v>6</v>
      </c>
      <c r="H267" s="43"/>
      <c r="J267" s="43" t="s">
        <v>7</v>
      </c>
      <c r="K267" s="43"/>
      <c r="L267" s="43"/>
      <c r="M267" s="43"/>
      <c r="N267" s="43" t="s">
        <v>8</v>
      </c>
      <c r="O267" s="43"/>
      <c r="Q267" s="43" t="s">
        <v>9</v>
      </c>
      <c r="R267" s="43"/>
      <c r="S267" s="43"/>
      <c r="T267" s="43" t="s">
        <v>10</v>
      </c>
      <c r="U267" s="43"/>
      <c r="X267" s="43" t="s">
        <v>5</v>
      </c>
      <c r="Y267" s="43"/>
      <c r="Z267" s="43" t="s">
        <v>23</v>
      </c>
      <c r="AA267" s="43"/>
      <c r="AB267" s="43" t="s">
        <v>6</v>
      </c>
      <c r="AC267" s="43" t="s">
        <v>7</v>
      </c>
      <c r="AE267" s="43" t="s">
        <v>8</v>
      </c>
      <c r="AF267" s="43" t="s">
        <v>9</v>
      </c>
      <c r="AG267" s="43" t="s">
        <v>10</v>
      </c>
      <c r="AH267" s="43"/>
    </row>
    <row r="268" spans="2:37" ht="14.25" customHeight="1">
      <c r="B268" s="43"/>
      <c r="D268" s="43"/>
      <c r="E268" s="43"/>
      <c r="G268" s="43"/>
      <c r="H268" s="43"/>
      <c r="J268" s="43"/>
      <c r="K268" s="43"/>
      <c r="L268" s="43"/>
      <c r="M268" s="43"/>
      <c r="N268" s="43"/>
      <c r="O268" s="43"/>
      <c r="Q268" s="43"/>
      <c r="R268" s="43"/>
      <c r="S268" s="43"/>
      <c r="T268" s="43"/>
      <c r="U268" s="43"/>
      <c r="X268" s="43"/>
      <c r="Y268" s="43"/>
      <c r="Z268" s="43"/>
      <c r="AA268" s="43"/>
      <c r="AB268" s="43"/>
      <c r="AC268" s="43"/>
      <c r="AE268" s="43"/>
      <c r="AF268" s="43"/>
      <c r="AG268" s="43"/>
      <c r="AH268" s="43"/>
    </row>
    <row r="269" spans="2:37">
      <c r="B269" s="2">
        <v>0</v>
      </c>
      <c r="D269" s="44">
        <v>0</v>
      </c>
      <c r="E269" s="44"/>
      <c r="F269" s="45">
        <v>-6.8879075115546584E-5</v>
      </c>
      <c r="G269" s="45"/>
      <c r="H269" s="45"/>
      <c r="I269" s="45"/>
      <c r="J269" s="45"/>
      <c r="K269" s="45">
        <v>3.1334207057952881</v>
      </c>
      <c r="L269" s="45"/>
      <c r="M269" s="45"/>
      <c r="N269" s="45">
        <v>6.2669100761413574</v>
      </c>
      <c r="O269" s="45"/>
      <c r="P269" s="45"/>
      <c r="Q269" s="45"/>
      <c r="R269" s="45">
        <v>2.2157115936279297</v>
      </c>
      <c r="S269" s="45"/>
      <c r="T269" s="45"/>
      <c r="U269" s="45"/>
      <c r="V269" s="46">
        <v>99.997802734375</v>
      </c>
      <c r="W269" s="46"/>
      <c r="X269" s="45">
        <v>3.9000000804662704E-2</v>
      </c>
      <c r="Y269" s="45"/>
      <c r="Z269" s="44">
        <v>2.3400000482797623</v>
      </c>
      <c r="AA269" s="44"/>
      <c r="AB269" s="45">
        <v>1.6129244565963745</v>
      </c>
      <c r="AC269" s="45"/>
      <c r="AD269" s="45">
        <v>1.627743611785283E-16</v>
      </c>
      <c r="AE269" s="45"/>
      <c r="AF269" s="45">
        <v>3.0036764144897461</v>
      </c>
      <c r="AG269" s="45"/>
      <c r="AH269" s="45">
        <v>2.1239199638366699</v>
      </c>
      <c r="AI269" s="45"/>
      <c r="AJ269" s="45"/>
      <c r="AK269" s="20">
        <v>5.4191711068660858E-15</v>
      </c>
    </row>
    <row r="270" spans="2:37">
      <c r="B270" s="2">
        <v>1.0000000474974513E-3</v>
      </c>
      <c r="D270" s="44">
        <v>6.0000002849847078E-2</v>
      </c>
      <c r="E270" s="44"/>
      <c r="F270" s="45">
        <v>-2.1027956008911133</v>
      </c>
      <c r="G270" s="45"/>
      <c r="H270" s="45"/>
      <c r="I270" s="45"/>
      <c r="J270" s="45"/>
      <c r="K270" s="45">
        <v>0.80687505006790161</v>
      </c>
      <c r="L270" s="45"/>
      <c r="M270" s="45"/>
      <c r="N270" s="45">
        <v>3.9363713264465332</v>
      </c>
      <c r="O270" s="45"/>
      <c r="P270" s="45"/>
      <c r="Q270" s="45"/>
      <c r="R270" s="45">
        <v>2.2128880023956299</v>
      </c>
      <c r="S270" s="45"/>
      <c r="T270" s="45"/>
      <c r="U270" s="45"/>
      <c r="V270" s="46">
        <v>25.782903671264648</v>
      </c>
      <c r="W270" s="46"/>
      <c r="X270" s="45">
        <v>3.9999999105930328E-2</v>
      </c>
      <c r="Y270" s="45"/>
      <c r="Z270" s="44">
        <v>2.3999999463558197</v>
      </c>
      <c r="AA270" s="44"/>
      <c r="AB270" s="45">
        <v>2.4302718639373779</v>
      </c>
      <c r="AC270" s="45"/>
      <c r="AD270" s="45">
        <v>6.3842137166532598E-17</v>
      </c>
      <c r="AE270" s="45"/>
      <c r="AF270" s="45">
        <v>3.0009529590606689</v>
      </c>
      <c r="AG270" s="45"/>
      <c r="AH270" s="45">
        <v>2.1219942569732666</v>
      </c>
      <c r="AI270" s="45"/>
      <c r="AJ270" s="45"/>
      <c r="AK270" s="20">
        <v>2.1273954565879287E-15</v>
      </c>
    </row>
    <row r="271" spans="2:37">
      <c r="B271" s="2">
        <v>2.0000000949949026E-3</v>
      </c>
      <c r="D271" s="44">
        <v>0.12000000569969416</v>
      </c>
      <c r="E271" s="44"/>
      <c r="F271" s="45">
        <v>-1.9827718734741211</v>
      </c>
      <c r="G271" s="45"/>
      <c r="H271" s="45"/>
      <c r="I271" s="45"/>
      <c r="J271" s="45"/>
      <c r="K271" s="45">
        <v>0.29542896151542664</v>
      </c>
      <c r="L271" s="45"/>
      <c r="M271" s="45"/>
      <c r="N271" s="45">
        <v>3.4209721088409424</v>
      </c>
      <c r="O271" s="45"/>
      <c r="P271" s="45"/>
      <c r="Q271" s="45"/>
      <c r="R271" s="45">
        <v>2.2100927829742432</v>
      </c>
      <c r="S271" s="45"/>
      <c r="T271" s="45"/>
      <c r="U271" s="45"/>
      <c r="V271" s="46">
        <v>9.4520845413208008</v>
      </c>
      <c r="W271" s="46"/>
      <c r="X271" s="45">
        <v>4.1000001132488251E-2</v>
      </c>
      <c r="Y271" s="45"/>
      <c r="Z271" s="44">
        <v>2.460000067949295</v>
      </c>
      <c r="AA271" s="44"/>
      <c r="AB271" s="45">
        <v>2.9051077365875244</v>
      </c>
      <c r="AC271" s="45"/>
      <c r="AD271" s="45">
        <v>2.5041816055885369E-17</v>
      </c>
      <c r="AE271" s="45"/>
      <c r="AF271" s="45">
        <v>2.9982554912567139</v>
      </c>
      <c r="AG271" s="45"/>
      <c r="AH271" s="45">
        <v>2.120086669921875</v>
      </c>
      <c r="AI271" s="45"/>
      <c r="AJ271" s="45"/>
      <c r="AK271" s="20">
        <v>8.352129201127218E-16</v>
      </c>
    </row>
    <row r="272" spans="2:37">
      <c r="B272" s="2">
        <v>3.0000000260770321E-3</v>
      </c>
      <c r="D272" s="44">
        <v>0.18000000156462193</v>
      </c>
      <c r="E272" s="44"/>
      <c r="F272" s="45">
        <v>-1.2191940546035767</v>
      </c>
      <c r="G272" s="45"/>
      <c r="H272" s="45"/>
      <c r="I272" s="45"/>
      <c r="J272" s="45"/>
      <c r="K272" s="45">
        <v>0.10949848592281342</v>
      </c>
      <c r="L272" s="45"/>
      <c r="M272" s="45"/>
      <c r="N272" s="45">
        <v>3.2311279773712158</v>
      </c>
      <c r="O272" s="45"/>
      <c r="P272" s="45"/>
      <c r="Q272" s="45"/>
      <c r="R272" s="45">
        <v>2.2073254585266113</v>
      </c>
      <c r="S272" s="45"/>
      <c r="T272" s="45"/>
      <c r="U272" s="45"/>
      <c r="V272" s="46">
        <v>3.507735013961792</v>
      </c>
      <c r="W272" s="46"/>
      <c r="X272" s="45">
        <v>4.1999999433755875E-2</v>
      </c>
      <c r="Y272" s="45"/>
      <c r="Z272" s="44">
        <v>2.5199999660253525</v>
      </c>
      <c r="AA272" s="44"/>
      <c r="AB272" s="45">
        <v>2.9714231491088867</v>
      </c>
      <c r="AC272" s="45"/>
      <c r="AD272" s="45">
        <v>9.8232900706724995E-18</v>
      </c>
      <c r="AE272" s="45"/>
      <c r="AF272" s="45">
        <v>2.9955832958221436</v>
      </c>
      <c r="AG272" s="45"/>
      <c r="AH272" s="45">
        <v>2.1181972026824951</v>
      </c>
      <c r="AI272" s="45"/>
      <c r="AJ272" s="45"/>
      <c r="AK272" s="20">
        <v>3.2792578797462778E-16</v>
      </c>
    </row>
    <row r="273" spans="2:37">
      <c r="B273" s="2">
        <v>4.0000001899898052E-3</v>
      </c>
      <c r="D273" s="44">
        <v>0.24000001139938831</v>
      </c>
      <c r="E273" s="44"/>
      <c r="F273" s="45">
        <v>-0.15431123971939087</v>
      </c>
      <c r="G273" s="45"/>
      <c r="H273" s="45"/>
      <c r="I273" s="45"/>
      <c r="J273" s="45"/>
      <c r="K273" s="45">
        <v>4.0826853364706039E-2</v>
      </c>
      <c r="L273" s="45"/>
      <c r="M273" s="45"/>
      <c r="N273" s="45">
        <v>3.1585817337036133</v>
      </c>
      <c r="O273" s="45"/>
      <c r="P273" s="45"/>
      <c r="Q273" s="45"/>
      <c r="R273" s="45">
        <v>2.2045855522155762</v>
      </c>
      <c r="S273" s="45"/>
      <c r="T273" s="45"/>
      <c r="U273" s="45"/>
      <c r="V273" s="46">
        <v>1.3094953298568726</v>
      </c>
      <c r="W273" s="46"/>
      <c r="X273" s="45">
        <v>4.3000001460313797E-2</v>
      </c>
      <c r="Y273" s="45"/>
      <c r="Z273" s="44">
        <v>2.5800000876188278</v>
      </c>
      <c r="AA273" s="44"/>
      <c r="AB273" s="45">
        <v>2.620643138885498</v>
      </c>
      <c r="AC273" s="45"/>
      <c r="AD273" s="45">
        <v>3.8536921988191968E-18</v>
      </c>
      <c r="AE273" s="45"/>
      <c r="AF273" s="45">
        <v>2.9929366111755371</v>
      </c>
      <c r="AG273" s="45"/>
      <c r="AH273" s="45">
        <v>2.116325855255127</v>
      </c>
      <c r="AI273" s="45"/>
      <c r="AJ273" s="45"/>
      <c r="AK273" s="20">
        <v>1.2875955618982493E-16</v>
      </c>
    </row>
    <row r="274" spans="2:37">
      <c r="B274" s="2">
        <v>4.999999888241291E-3</v>
      </c>
      <c r="D274" s="44">
        <v>0.29999999329447746</v>
      </c>
      <c r="E274" s="44"/>
      <c r="F274" s="45">
        <v>0.97829467058181763</v>
      </c>
      <c r="G274" s="45"/>
      <c r="H274" s="45"/>
      <c r="I274" s="45"/>
      <c r="J274" s="45"/>
      <c r="K274" s="45">
        <v>1.5302892774343491E-2</v>
      </c>
      <c r="L274" s="45"/>
      <c r="M274" s="45"/>
      <c r="N274" s="45">
        <v>3.1292216777801514</v>
      </c>
      <c r="O274" s="45"/>
      <c r="P274" s="45"/>
      <c r="Q274" s="45"/>
      <c r="R274" s="45">
        <v>2.2018730640411377</v>
      </c>
      <c r="S274" s="45"/>
      <c r="T274" s="45"/>
      <c r="U274" s="45"/>
      <c r="V274" s="46">
        <v>0.49143517017364502</v>
      </c>
      <c r="W274" s="46"/>
      <c r="X274" s="45">
        <v>4.3999999761581421E-2</v>
      </c>
      <c r="Y274" s="45"/>
      <c r="Z274" s="44">
        <v>2.6399999856948853</v>
      </c>
      <c r="AA274" s="44"/>
      <c r="AB274" s="45">
        <v>1.9027261734008789</v>
      </c>
      <c r="AC274" s="45"/>
      <c r="AD274" s="45">
        <v>1.5118982863503085E-18</v>
      </c>
      <c r="AE274" s="45"/>
      <c r="AF274" s="45">
        <v>2.9903147220611572</v>
      </c>
      <c r="AG274" s="45"/>
      <c r="AH274" s="45">
        <v>2.1144719123840332</v>
      </c>
      <c r="AI274" s="45"/>
      <c r="AJ274" s="45"/>
      <c r="AK274" s="20">
        <v>5.0559839990417516E-17</v>
      </c>
    </row>
    <row r="275" spans="2:37">
      <c r="B275" s="2">
        <v>6.0000000521540642E-3</v>
      </c>
      <c r="D275" s="44">
        <v>0.36000000312924385</v>
      </c>
      <c r="E275" s="44"/>
      <c r="F275" s="45">
        <v>1.9889378547668457</v>
      </c>
      <c r="G275" s="45"/>
      <c r="H275" s="45"/>
      <c r="I275" s="45"/>
      <c r="J275" s="45"/>
      <c r="K275" s="45">
        <v>5.7631866075098515E-3</v>
      </c>
      <c r="L275" s="45"/>
      <c r="M275" s="45"/>
      <c r="N275" s="45">
        <v>3.1158843040466309</v>
      </c>
      <c r="O275" s="45"/>
      <c r="P275" s="45"/>
      <c r="Q275" s="45"/>
      <c r="R275" s="45">
        <v>2.1991877555847168</v>
      </c>
      <c r="S275" s="45"/>
      <c r="T275" s="45"/>
      <c r="U275" s="45"/>
      <c r="V275" s="46">
        <v>0.18530423939228058</v>
      </c>
      <c r="W275" s="46"/>
      <c r="X275" s="45">
        <v>4.5000001788139343E-2</v>
      </c>
      <c r="Y275" s="45"/>
      <c r="Z275" s="44">
        <v>2.7000001072883606</v>
      </c>
      <c r="AA275" s="44"/>
      <c r="AB275" s="45">
        <v>0.91905152797698975</v>
      </c>
      <c r="AC275" s="45"/>
      <c r="AD275" s="45">
        <v>5.9318579632007239E-19</v>
      </c>
      <c r="AE275" s="45"/>
      <c r="AF275" s="45">
        <v>2.9877176284790039</v>
      </c>
      <c r="AG275" s="45"/>
      <c r="AH275" s="45">
        <v>2.1126353740692139</v>
      </c>
      <c r="AI275" s="45"/>
      <c r="AJ275" s="45"/>
      <c r="AK275" s="20">
        <v>1.985414457245293E-17</v>
      </c>
    </row>
    <row r="276" spans="2:37">
      <c r="B276" s="2">
        <v>7.0000002160668373E-3</v>
      </c>
      <c r="D276" s="44">
        <v>0.42000001296401024</v>
      </c>
      <c r="E276" s="44"/>
      <c r="F276" s="45">
        <v>2.724815845489502</v>
      </c>
      <c r="G276" s="45"/>
      <c r="H276" s="45"/>
      <c r="I276" s="45"/>
      <c r="J276" s="45"/>
      <c r="K276" s="45">
        <v>2.1797588560730219E-3</v>
      </c>
      <c r="L276" s="45"/>
      <c r="M276" s="45"/>
      <c r="N276" s="45">
        <v>3.1085410118103027</v>
      </c>
      <c r="O276" s="45"/>
      <c r="P276" s="45"/>
      <c r="Q276" s="45"/>
      <c r="R276" s="45">
        <v>2.1965291500091553</v>
      </c>
      <c r="S276" s="45"/>
      <c r="T276" s="45"/>
      <c r="U276" s="45"/>
      <c r="V276" s="46">
        <v>7.01708123087883E-2</v>
      </c>
      <c r="W276" s="46"/>
      <c r="X276" s="45">
        <v>4.6000000089406967E-2</v>
      </c>
      <c r="Y276" s="45"/>
      <c r="Z276" s="44">
        <v>2.760000005364418</v>
      </c>
      <c r="AA276" s="44"/>
      <c r="AB276" s="45">
        <v>-0.19189251959323883</v>
      </c>
      <c r="AC276" s="45"/>
      <c r="AD276" s="45">
        <v>2.3274417084556339E-19</v>
      </c>
      <c r="AE276" s="45"/>
      <c r="AF276" s="45">
        <v>2.985145092010498</v>
      </c>
      <c r="AG276" s="45"/>
      <c r="AH276" s="45">
        <v>2.1108162403106689</v>
      </c>
      <c r="AI276" s="45"/>
      <c r="AJ276" s="45"/>
      <c r="AK276" s="20">
        <v>7.7967463735737223E-18</v>
      </c>
    </row>
    <row r="277" spans="2:37">
      <c r="B277" s="2">
        <v>8.0000003799796104E-3</v>
      </c>
      <c r="D277" s="44">
        <v>0.48000002279877663</v>
      </c>
      <c r="E277" s="44"/>
      <c r="F277" s="45">
        <v>3.079150915145874</v>
      </c>
      <c r="G277" s="45"/>
      <c r="H277" s="45"/>
      <c r="I277" s="45"/>
      <c r="J277" s="45"/>
      <c r="K277" s="45">
        <v>8.276116568595171E-4</v>
      </c>
      <c r="L277" s="45"/>
      <c r="M277" s="45"/>
      <c r="N277" s="45">
        <v>3.103466272354126</v>
      </c>
      <c r="O277" s="45"/>
      <c r="P277" s="45"/>
      <c r="Q277" s="45"/>
      <c r="R277" s="45">
        <v>2.1938967704772949</v>
      </c>
      <c r="S277" s="45"/>
      <c r="T277" s="45"/>
      <c r="U277" s="45"/>
      <c r="V277" s="46">
        <v>2.667444571852684E-2</v>
      </c>
      <c r="W277" s="46"/>
      <c r="X277" s="45">
        <v>4.6999998390674591E-2</v>
      </c>
      <c r="Y277" s="45"/>
      <c r="Z277" s="44">
        <v>2.8199999034404755</v>
      </c>
      <c r="AA277" s="44"/>
      <c r="AB277" s="45">
        <v>-1.2740018367767334</v>
      </c>
      <c r="AC277" s="45"/>
      <c r="AD277" s="45">
        <v>9.132391263898522E-20</v>
      </c>
      <c r="AE277" s="45"/>
      <c r="AF277" s="45">
        <v>2.9825963973999023</v>
      </c>
      <c r="AG277" s="45"/>
      <c r="AH277" s="45">
        <v>2.1090142726898193</v>
      </c>
      <c r="AI277" s="45"/>
      <c r="AJ277" s="45"/>
      <c r="AK277" s="20">
        <v>3.0618929961972061E-18</v>
      </c>
    </row>
    <row r="278" spans="2:37">
      <c r="B278" s="2">
        <v>8.999999612569809E-3</v>
      </c>
      <c r="D278" s="44">
        <v>0.53999997675418854</v>
      </c>
      <c r="E278" s="44"/>
      <c r="F278" s="45">
        <v>3.0015769004821777</v>
      </c>
      <c r="G278" s="45"/>
      <c r="H278" s="45"/>
      <c r="I278" s="45"/>
      <c r="J278" s="45"/>
      <c r="K278" s="45">
        <v>3.1531971762888134E-4</v>
      </c>
      <c r="L278" s="45"/>
      <c r="M278" s="45"/>
      <c r="N278" s="45">
        <v>3.0992681980133057</v>
      </c>
      <c r="O278" s="45"/>
      <c r="P278" s="45"/>
      <c r="Q278" s="45"/>
      <c r="R278" s="45">
        <v>2.1912906169891357</v>
      </c>
      <c r="S278" s="45"/>
      <c r="T278" s="45"/>
      <c r="U278" s="45"/>
      <c r="V278" s="46">
        <v>1.0175039991736412E-2</v>
      </c>
      <c r="W278" s="46"/>
      <c r="X278" s="45">
        <v>4.8000000417232513E-2</v>
      </c>
      <c r="Y278" s="45"/>
      <c r="Z278" s="44">
        <v>2.8800000250339508</v>
      </c>
      <c r="AA278" s="44"/>
      <c r="AB278" s="45">
        <v>-2.1754868030548096</v>
      </c>
      <c r="AC278" s="45"/>
      <c r="AD278" s="45">
        <v>3.5834866465429378E-20</v>
      </c>
      <c r="AE278" s="45"/>
      <c r="AF278" s="45">
        <v>2.9800717830657959</v>
      </c>
      <c r="AG278" s="45"/>
      <c r="AH278" s="45">
        <v>2.1072289943695068</v>
      </c>
      <c r="AI278" s="45"/>
      <c r="AJ278" s="45"/>
      <c r="AK278" s="20">
        <v>1.2024833132138761E-18</v>
      </c>
    </row>
    <row r="279" spans="2:37">
      <c r="B279" s="2">
        <v>9.9999997764825821E-3</v>
      </c>
      <c r="D279" s="44">
        <v>0.59999998658895493</v>
      </c>
      <c r="E279" s="44"/>
      <c r="F279" s="45">
        <v>2.5034122467041016</v>
      </c>
      <c r="G279" s="45"/>
      <c r="H279" s="45"/>
      <c r="I279" s="45"/>
      <c r="J279" s="45"/>
      <c r="K279" s="45">
        <v>1.2051259545842186E-4</v>
      </c>
      <c r="L279" s="45"/>
      <c r="M279" s="45"/>
      <c r="N279" s="45">
        <v>3.0954244136810303</v>
      </c>
      <c r="O279" s="45"/>
      <c r="P279" s="45"/>
      <c r="Q279" s="45"/>
      <c r="R279" s="45">
        <v>2.1887102127075195</v>
      </c>
      <c r="S279" s="45"/>
      <c r="T279" s="45"/>
      <c r="U279" s="45"/>
      <c r="V279" s="46">
        <v>3.8934012409299612E-3</v>
      </c>
      <c r="W279" s="46"/>
      <c r="X279" s="45">
        <v>4.8999998718500137E-2</v>
      </c>
      <c r="Y279" s="45"/>
      <c r="Z279" s="44">
        <v>2.9399999231100082</v>
      </c>
      <c r="AA279" s="44"/>
      <c r="AB279" s="45">
        <v>-2.7701585292816162</v>
      </c>
      <c r="AC279" s="45"/>
      <c r="AD279" s="45">
        <v>1.4061795763588709E-20</v>
      </c>
      <c r="AE279" s="45"/>
      <c r="AF279" s="45">
        <v>2.9775710105895996</v>
      </c>
      <c r="AG279" s="45"/>
      <c r="AH279" s="45">
        <v>2.1054606437683105</v>
      </c>
      <c r="AI279" s="45"/>
      <c r="AJ279" s="45"/>
      <c r="AK279" s="20">
        <v>4.7225731574001306E-19</v>
      </c>
    </row>
    <row r="280" spans="2:37">
      <c r="B280" s="2">
        <v>1.0999999940395355E-2</v>
      </c>
      <c r="D280" s="44">
        <v>0.65999999642372131</v>
      </c>
      <c r="E280" s="44"/>
      <c r="F280" s="45">
        <v>1.6553105115890503</v>
      </c>
      <c r="G280" s="45"/>
      <c r="H280" s="45"/>
      <c r="I280" s="45"/>
      <c r="J280" s="45"/>
      <c r="K280" s="45">
        <v>4.6188666601665318E-5</v>
      </c>
      <c r="L280" s="45"/>
      <c r="M280" s="45"/>
      <c r="N280" s="45">
        <v>3.0917370319366455</v>
      </c>
      <c r="O280" s="45"/>
      <c r="P280" s="45"/>
      <c r="Q280" s="45"/>
      <c r="R280" s="45">
        <v>2.1861555576324463</v>
      </c>
      <c r="S280" s="45"/>
      <c r="T280" s="45"/>
      <c r="U280" s="45"/>
      <c r="V280" s="46">
        <v>1.4939614338800311E-3</v>
      </c>
      <c r="W280" s="46"/>
      <c r="X280" s="45">
        <v>5.000000074505806E-2</v>
      </c>
      <c r="Y280" s="45"/>
      <c r="Z280" s="44">
        <v>3.0000000447034836</v>
      </c>
      <c r="AA280" s="44"/>
      <c r="AB280" s="45">
        <v>-2.9750897884368896</v>
      </c>
      <c r="AC280" s="45"/>
      <c r="AD280" s="45">
        <v>5.5180794571789829E-21</v>
      </c>
      <c r="AE280" s="45"/>
      <c r="AF280" s="45">
        <v>2.9750933647155762</v>
      </c>
      <c r="AG280" s="45"/>
      <c r="AH280" s="45">
        <v>2.1037087440490723</v>
      </c>
      <c r="AI280" s="45"/>
      <c r="AJ280" s="45"/>
      <c r="AK280" s="20">
        <v>1.854758394700156E-19</v>
      </c>
    </row>
    <row r="281" spans="2:37">
      <c r="B281" s="2">
        <v>1.2000000104308128E-2</v>
      </c>
      <c r="D281" s="44">
        <v>0.7200000062584877</v>
      </c>
      <c r="E281" s="44"/>
      <c r="F281" s="45">
        <v>0.57698267698287964</v>
      </c>
      <c r="G281" s="45"/>
      <c r="H281" s="45"/>
      <c r="I281" s="45"/>
      <c r="J281" s="45"/>
      <c r="K281" s="45">
        <v>1.7747532183420844E-5</v>
      </c>
      <c r="L281" s="45"/>
      <c r="M281" s="45"/>
      <c r="N281" s="45">
        <v>3.0881311893463135</v>
      </c>
      <c r="O281" s="45"/>
      <c r="P281" s="45"/>
      <c r="Q281" s="45"/>
      <c r="R281" s="45">
        <v>2.1836259365081787</v>
      </c>
      <c r="S281" s="45"/>
      <c r="T281" s="45"/>
      <c r="U281" s="45"/>
      <c r="V281" s="46">
        <v>5.7470466708764434E-4</v>
      </c>
      <c r="W281" s="46"/>
      <c r="X281" s="45">
        <v>5.0999999046325684E-2</v>
      </c>
      <c r="Y281" s="45"/>
      <c r="Z281" s="44">
        <v>3.059999942779541</v>
      </c>
      <c r="AA281" s="44"/>
      <c r="AB281" s="45">
        <v>-2.762174129486084</v>
      </c>
      <c r="AC281" s="45"/>
      <c r="AD281" s="45">
        <v>2.1654382804739597E-21</v>
      </c>
      <c r="AE281" s="45"/>
      <c r="AF281" s="45">
        <v>2.9726388454437256</v>
      </c>
      <c r="AG281" s="45"/>
      <c r="AH281" s="45">
        <v>2.1019730567932129</v>
      </c>
      <c r="AI281" s="45"/>
      <c r="AJ281" s="45"/>
      <c r="AK281" s="20">
        <v>7.2845660644482382E-20</v>
      </c>
    </row>
    <row r="282" spans="2:37">
      <c r="B282" s="2">
        <v>1.3000000268220901E-2</v>
      </c>
      <c r="D282" s="44">
        <v>0.78000001609325409</v>
      </c>
      <c r="E282" s="44"/>
      <c r="F282" s="45">
        <v>-0.57979464530944824</v>
      </c>
      <c r="G282" s="45"/>
      <c r="H282" s="45"/>
      <c r="I282" s="45"/>
      <c r="J282" s="45"/>
      <c r="K282" s="45">
        <v>6.8348581407917663E-6</v>
      </c>
      <c r="L282" s="45"/>
      <c r="M282" s="45"/>
      <c r="N282" s="45">
        <v>3.0845785140991211</v>
      </c>
      <c r="O282" s="45"/>
      <c r="P282" s="45"/>
      <c r="Q282" s="45"/>
      <c r="R282" s="45">
        <v>2.1811215877532959</v>
      </c>
      <c r="S282" s="45"/>
      <c r="T282" s="45"/>
      <c r="U282" s="45"/>
      <c r="V282" s="46">
        <v>2.2158208594191819E-4</v>
      </c>
      <c r="W282" s="46"/>
      <c r="X282" s="45">
        <v>5.2000001072883606E-2</v>
      </c>
      <c r="Y282" s="45"/>
      <c r="Z282" s="44">
        <v>3.1200000643730164</v>
      </c>
      <c r="AA282" s="44"/>
      <c r="AB282" s="45">
        <v>-2.1619794368743896</v>
      </c>
      <c r="AC282" s="45"/>
      <c r="AD282" s="45">
        <v>8.4979307689836003E-22</v>
      </c>
      <c r="AE282" s="45"/>
      <c r="AF282" s="45">
        <v>2.9702072143554688</v>
      </c>
      <c r="AG282" s="45"/>
      <c r="AH282" s="45">
        <v>2.1002535820007324</v>
      </c>
      <c r="AI282" s="45"/>
      <c r="AJ282" s="45"/>
      <c r="AK282" s="20">
        <v>2.8610565032249602E-20</v>
      </c>
    </row>
    <row r="283" spans="2:37">
      <c r="B283" s="2">
        <v>1.4000000432133675E-2</v>
      </c>
      <c r="D283" s="44">
        <v>0.84000002592802048</v>
      </c>
      <c r="E283" s="44"/>
      <c r="F283" s="45">
        <v>-1.6525715589523315</v>
      </c>
      <c r="G283" s="45"/>
      <c r="H283" s="45"/>
      <c r="I283" s="45"/>
      <c r="J283" s="45"/>
      <c r="K283" s="45">
        <v>2.6376058031019056E-6</v>
      </c>
      <c r="L283" s="45"/>
      <c r="M283" s="45"/>
      <c r="N283" s="45">
        <v>3.0810673236846924</v>
      </c>
      <c r="O283" s="45"/>
      <c r="P283" s="45"/>
      <c r="Q283" s="45"/>
      <c r="R283" s="45">
        <v>2.1786415576934814</v>
      </c>
      <c r="S283" s="45"/>
      <c r="T283" s="45"/>
      <c r="U283" s="45"/>
      <c r="V283" s="46">
        <v>8.5606960055883974E-5</v>
      </c>
      <c r="W283" s="46"/>
      <c r="X283" s="45">
        <v>5.299999937415123E-2</v>
      </c>
      <c r="Y283" s="45"/>
      <c r="Z283" s="44">
        <v>3.1799999624490738</v>
      </c>
      <c r="AA283" s="44"/>
      <c r="AB283" s="45">
        <v>-1.2593609094619751</v>
      </c>
      <c r="AC283" s="45"/>
      <c r="AD283" s="45">
        <v>3.3349467110565538E-22</v>
      </c>
      <c r="AE283" s="45"/>
      <c r="AF283" s="45">
        <v>2.9677979946136475</v>
      </c>
      <c r="AG283" s="45"/>
      <c r="AH283" s="45">
        <v>2.0985500812530518</v>
      </c>
      <c r="AI283" s="45"/>
      <c r="AJ283" s="45"/>
      <c r="AK283" s="20">
        <v>1.1237108065452232E-20</v>
      </c>
    </row>
    <row r="284" spans="2:37">
      <c r="B284" s="2">
        <v>1.4999999664723873E-2</v>
      </c>
      <c r="D284" s="44">
        <v>0.89999997988343239</v>
      </c>
      <c r="E284" s="44"/>
      <c r="F284" s="45">
        <v>-2.4910454750061035</v>
      </c>
      <c r="G284" s="45"/>
      <c r="H284" s="45"/>
      <c r="I284" s="45"/>
      <c r="J284" s="45"/>
      <c r="K284" s="45">
        <v>1.0197376241194434E-6</v>
      </c>
      <c r="L284" s="45"/>
      <c r="M284" s="45"/>
      <c r="N284" s="45">
        <v>3.0775930881500244</v>
      </c>
      <c r="O284" s="45"/>
      <c r="P284" s="45"/>
      <c r="Q284" s="45"/>
      <c r="R284" s="45">
        <v>2.1761863231658936</v>
      </c>
      <c r="S284" s="45"/>
      <c r="T284" s="45"/>
      <c r="U284" s="45"/>
      <c r="V284" s="46">
        <v>3.3134267141576856E-5</v>
      </c>
      <c r="W284" s="46"/>
      <c r="X284" s="45">
        <v>5.4000001400709152E-2</v>
      </c>
      <c r="Y284" s="45"/>
      <c r="Z284" s="44">
        <v>3.2400000840425491</v>
      </c>
      <c r="AA284" s="44"/>
      <c r="AB284" s="45">
        <v>-0.18146741390228271</v>
      </c>
      <c r="AC284" s="45"/>
      <c r="AD284" s="45">
        <v>1.3087962248440495E-22</v>
      </c>
      <c r="AE284" s="45"/>
      <c r="AF284" s="45">
        <v>2.9654114246368408</v>
      </c>
      <c r="AG284" s="45"/>
      <c r="AH284" s="45">
        <v>2.0968625545501709</v>
      </c>
      <c r="AI284" s="45"/>
      <c r="AJ284" s="45"/>
      <c r="AK284" s="20">
        <v>4.4135400961374533E-21</v>
      </c>
    </row>
    <row r="285" spans="2:37">
      <c r="B285" s="2">
        <v>1.6000000759959221E-2</v>
      </c>
      <c r="D285" s="44">
        <v>0.96000004559755325</v>
      </c>
      <c r="E285" s="44"/>
      <c r="F285" s="45">
        <v>-2.9781181812286377</v>
      </c>
      <c r="G285" s="45"/>
      <c r="H285" s="45"/>
      <c r="I285" s="45"/>
      <c r="J285" s="45"/>
      <c r="K285" s="45">
        <v>3.9489631831202132E-7</v>
      </c>
      <c r="L285" s="45"/>
      <c r="M285" s="45"/>
      <c r="N285" s="45">
        <v>3.0741541385650635</v>
      </c>
      <c r="O285" s="45"/>
      <c r="P285" s="45"/>
      <c r="Q285" s="45"/>
      <c r="R285" s="45">
        <v>2.1737549304962158</v>
      </c>
      <c r="S285" s="45"/>
      <c r="T285" s="45"/>
      <c r="U285" s="45"/>
      <c r="V285" s="46">
        <v>1.2845691344409715E-5</v>
      </c>
      <c r="W285" s="46"/>
      <c r="X285" s="45">
        <v>5.4999999701976776E-2</v>
      </c>
      <c r="Y285" s="45"/>
      <c r="Z285" s="44">
        <v>3.2999999821186066</v>
      </c>
      <c r="AA285" s="44"/>
      <c r="AB285" s="45">
        <v>0.9201653003692627</v>
      </c>
      <c r="AC285" s="45"/>
      <c r="AD285" s="45">
        <v>5.1364336504299488E-23</v>
      </c>
      <c r="AE285" s="45"/>
      <c r="AF285" s="45">
        <v>2.9630467891693115</v>
      </c>
      <c r="AG285" s="45"/>
      <c r="AH285" s="45">
        <v>2.0951905250549316</v>
      </c>
      <c r="AI285" s="45"/>
      <c r="AJ285" s="45"/>
      <c r="AK285" s="20">
        <v>1.7334973277371264E-21</v>
      </c>
    </row>
    <row r="286" spans="2:37">
      <c r="B286" s="2">
        <v>1.7000000923871994E-2</v>
      </c>
      <c r="D286" s="44">
        <v>1.0200000554323196</v>
      </c>
      <c r="E286" s="44"/>
      <c r="F286" s="45">
        <v>-3.0462453365325928</v>
      </c>
      <c r="G286" s="45"/>
      <c r="H286" s="45"/>
      <c r="I286" s="45"/>
      <c r="J286" s="45"/>
      <c r="K286" s="45">
        <v>1.5315086443479231E-7</v>
      </c>
      <c r="L286" s="45"/>
      <c r="M286" s="45"/>
      <c r="N286" s="45">
        <v>3.0707495212554932</v>
      </c>
      <c r="O286" s="45"/>
      <c r="P286" s="45"/>
      <c r="Q286" s="45"/>
      <c r="R286" s="45">
        <v>2.1713476181030273</v>
      </c>
      <c r="S286" s="45"/>
      <c r="T286" s="45"/>
      <c r="U286" s="45"/>
      <c r="V286" s="46">
        <v>4.9874106480274349E-6</v>
      </c>
      <c r="W286" s="46"/>
      <c r="X286" s="45">
        <v>5.6000001728534698E-2</v>
      </c>
      <c r="Y286" s="45"/>
      <c r="Z286" s="44">
        <v>3.3600001037120819</v>
      </c>
      <c r="AA286" s="44"/>
      <c r="AB286" s="45">
        <v>1.8909143209457397</v>
      </c>
      <c r="AC286" s="45"/>
      <c r="AD286" s="45">
        <v>2.0158450597821867E-23</v>
      </c>
      <c r="AE286" s="45"/>
      <c r="AF286" s="45">
        <v>2.9607040882110596</v>
      </c>
      <c r="AG286" s="45"/>
      <c r="AH286" s="45">
        <v>2.093533992767334</v>
      </c>
      <c r="AI286" s="45"/>
      <c r="AJ286" s="45"/>
      <c r="AK286" s="20">
        <v>6.8086678130756707E-22</v>
      </c>
    </row>
    <row r="287" spans="2:37">
      <c r="B287" s="2">
        <v>1.7999999225139618E-2</v>
      </c>
      <c r="D287" s="44">
        <v>1.0799999535083771</v>
      </c>
      <c r="E287" s="44"/>
      <c r="F287" s="45">
        <v>-2.6867995262145996</v>
      </c>
      <c r="G287" s="45"/>
      <c r="H287" s="45"/>
      <c r="I287" s="45"/>
      <c r="J287" s="45"/>
      <c r="K287" s="45">
        <v>5.9474452029917302E-8</v>
      </c>
      <c r="L287" s="45"/>
      <c r="M287" s="45"/>
      <c r="N287" s="45">
        <v>3.0673782825469971</v>
      </c>
      <c r="O287" s="45"/>
      <c r="P287" s="45"/>
      <c r="Q287" s="45"/>
      <c r="R287" s="45">
        <v>2.1689639091491699</v>
      </c>
      <c r="S287" s="45"/>
      <c r="T287" s="45"/>
      <c r="U287" s="45"/>
      <c r="V287" s="46">
        <v>1.938934474310372E-6</v>
      </c>
      <c r="W287" s="46"/>
      <c r="X287" s="45">
        <v>5.7000000029802322E-2</v>
      </c>
      <c r="Y287" s="45"/>
      <c r="Z287" s="44">
        <v>3.4200000017881393</v>
      </c>
      <c r="AA287" s="44"/>
      <c r="AB287" s="45">
        <v>2.5947673320770264</v>
      </c>
      <c r="AC287" s="45"/>
      <c r="AD287" s="45">
        <v>7.9114789187133804E-24</v>
      </c>
      <c r="AE287" s="45"/>
      <c r="AF287" s="45">
        <v>2.9583830833435059</v>
      </c>
      <c r="AG287" s="45"/>
      <c r="AH287" s="45">
        <v>2.0918927192687988</v>
      </c>
      <c r="AI287" s="45"/>
      <c r="AJ287" s="45"/>
      <c r="AK287" s="20">
        <v>2.6742579062319347E-22</v>
      </c>
    </row>
    <row r="288" spans="2:37">
      <c r="B288" s="2">
        <v>1.8999999389052391E-2</v>
      </c>
      <c r="D288" s="44">
        <v>1.1399999633431435</v>
      </c>
      <c r="E288" s="44"/>
      <c r="F288" s="45">
        <v>-1.9511493444442749</v>
      </c>
      <c r="G288" s="45"/>
      <c r="H288" s="45"/>
      <c r="I288" s="45"/>
      <c r="J288" s="45"/>
      <c r="K288" s="45">
        <v>2.3123591930129805E-8</v>
      </c>
      <c r="L288" s="45"/>
      <c r="M288" s="45"/>
      <c r="N288" s="45">
        <v>3.064039945602417</v>
      </c>
      <c r="O288" s="45"/>
      <c r="P288" s="45"/>
      <c r="Q288" s="45"/>
      <c r="R288" s="45">
        <v>2.1666035652160645</v>
      </c>
      <c r="S288" s="45"/>
      <c r="T288" s="45"/>
      <c r="U288" s="45"/>
      <c r="V288" s="46">
        <v>7.5467653459782014E-7</v>
      </c>
      <c r="W288" s="46"/>
      <c r="X288" s="45">
        <v>5.7999998331069946E-2</v>
      </c>
      <c r="Y288" s="45"/>
      <c r="Z288" s="44">
        <v>3.4799998998641968</v>
      </c>
      <c r="AA288" s="44"/>
      <c r="AB288" s="45">
        <v>2.9333760738372803</v>
      </c>
      <c r="AC288" s="45"/>
      <c r="AD288" s="45">
        <v>3.1050081933391944E-24</v>
      </c>
      <c r="AE288" s="45"/>
      <c r="AF288" s="45">
        <v>2.9560832977294922</v>
      </c>
      <c r="AG288" s="45"/>
      <c r="AH288" s="45">
        <v>2.0902664661407471</v>
      </c>
      <c r="AI288" s="45"/>
      <c r="AJ288" s="45"/>
      <c r="AK288" s="20">
        <v>1.0503790869189606E-22</v>
      </c>
    </row>
    <row r="289" spans="2:37">
      <c r="B289" s="2">
        <v>1.9999999552965164E-2</v>
      </c>
      <c r="D289" s="44">
        <v>1.1999999731779099</v>
      </c>
      <c r="E289" s="44"/>
      <c r="F289" s="45">
        <v>-0.94332259893417358</v>
      </c>
      <c r="G289" s="45"/>
      <c r="H289" s="45"/>
      <c r="I289" s="45"/>
      <c r="J289" s="45"/>
      <c r="K289" s="45">
        <v>8.9999332431034418E-9</v>
      </c>
      <c r="L289" s="45"/>
      <c r="M289" s="45"/>
      <c r="N289" s="45">
        <v>3.0607345104217529</v>
      </c>
      <c r="O289" s="45"/>
      <c r="P289" s="45"/>
      <c r="Q289" s="45"/>
      <c r="R289" s="45">
        <v>2.1642661094665527</v>
      </c>
      <c r="S289" s="45"/>
      <c r="T289" s="45"/>
      <c r="U289" s="45"/>
      <c r="V289" s="46">
        <v>2.9404486667772289E-7</v>
      </c>
      <c r="W289" s="46"/>
      <c r="X289" s="45">
        <v>5.9000000357627869E-2</v>
      </c>
      <c r="Y289" s="45"/>
      <c r="Z289" s="44">
        <v>3.5400000214576721</v>
      </c>
      <c r="AA289" s="44"/>
      <c r="AB289" s="45">
        <v>2.8597936630249023</v>
      </c>
      <c r="AC289" s="45"/>
      <c r="AD289" s="45">
        <v>1.2186297625874771E-24</v>
      </c>
      <c r="AE289" s="45"/>
      <c r="AF289" s="45">
        <v>2.9538047313690186</v>
      </c>
      <c r="AG289" s="45"/>
      <c r="AH289" s="45">
        <v>2.0886552333831787</v>
      </c>
      <c r="AI289" s="45"/>
      <c r="AJ289" s="45"/>
      <c r="AK289" s="20">
        <v>4.1256276761580916E-23</v>
      </c>
    </row>
    <row r="290" spans="2:37">
      <c r="B290" s="2">
        <v>2.0999999716877937E-2</v>
      </c>
      <c r="D290" s="44">
        <v>1.2599999830126762</v>
      </c>
      <c r="E290" s="44"/>
      <c r="F290" s="45">
        <v>0.19469933211803436</v>
      </c>
      <c r="G290" s="45"/>
      <c r="H290" s="45"/>
      <c r="I290" s="45"/>
      <c r="J290" s="45"/>
      <c r="K290" s="45">
        <v>3.50617113120677E-9</v>
      </c>
      <c r="L290" s="45"/>
      <c r="M290" s="45"/>
      <c r="N290" s="45">
        <v>3.0574615001678467</v>
      </c>
      <c r="O290" s="45"/>
      <c r="P290" s="45"/>
      <c r="Q290" s="45"/>
      <c r="R290" s="45">
        <v>2.1619517803192139</v>
      </c>
      <c r="S290" s="45"/>
      <c r="T290" s="45"/>
      <c r="U290" s="45"/>
      <c r="V290" s="46">
        <v>1.1467589189351202E-7</v>
      </c>
      <c r="W290" s="46"/>
      <c r="X290" s="45">
        <v>5.9999998658895493E-2</v>
      </c>
      <c r="Y290" s="45"/>
      <c r="Z290" s="44">
        <v>3.5999999195337296</v>
      </c>
      <c r="AA290" s="44"/>
      <c r="AB290" s="45">
        <v>2.3849828243255615</v>
      </c>
      <c r="AC290" s="45"/>
      <c r="AD290" s="45">
        <v>4.7828237322716678E-25</v>
      </c>
      <c r="AE290" s="45"/>
      <c r="AF290" s="45">
        <v>2.9515469074249268</v>
      </c>
      <c r="AG290" s="45"/>
      <c r="AH290" s="45">
        <v>2.0870587825775146</v>
      </c>
      <c r="AI290" s="45"/>
      <c r="AJ290" s="45"/>
      <c r="AK290" s="20">
        <v>1.6204463592966126E-23</v>
      </c>
    </row>
    <row r="291" spans="2:37">
      <c r="B291" s="2">
        <v>2.199999988079071E-2</v>
      </c>
      <c r="D291" s="44">
        <v>1.3199999928474426</v>
      </c>
      <c r="E291" s="44"/>
      <c r="F291" s="45">
        <v>1.3029776811599731</v>
      </c>
      <c r="G291" s="45"/>
      <c r="H291" s="45"/>
      <c r="I291" s="45"/>
      <c r="J291" s="45"/>
      <c r="K291" s="45">
        <v>1.3670751197736308E-9</v>
      </c>
      <c r="L291" s="45"/>
      <c r="M291" s="45"/>
      <c r="N291" s="45">
        <v>3.0542201995849609</v>
      </c>
      <c r="O291" s="45"/>
      <c r="P291" s="45"/>
      <c r="Q291" s="45"/>
      <c r="R291" s="45">
        <v>2.1596598625183105</v>
      </c>
      <c r="S291" s="45"/>
      <c r="T291" s="45"/>
      <c r="U291" s="45"/>
      <c r="V291" s="46">
        <v>4.476019910271134E-8</v>
      </c>
      <c r="W291" s="46"/>
      <c r="X291" s="45">
        <v>6.1000000685453415E-2</v>
      </c>
      <c r="Y291" s="45"/>
      <c r="Z291" s="44">
        <v>3.6600000411272049</v>
      </c>
      <c r="AA291" s="44"/>
      <c r="AB291" s="45">
        <v>1.5761871337890625</v>
      </c>
      <c r="AC291" s="45"/>
      <c r="AD291" s="45">
        <v>1.8771546746174207E-25</v>
      </c>
      <c r="AE291" s="45"/>
      <c r="AF291" s="45">
        <v>2.9493100643157959</v>
      </c>
      <c r="AG291" s="45"/>
      <c r="AH291" s="45">
        <v>2.0854771137237549</v>
      </c>
      <c r="AI291" s="45"/>
      <c r="AJ291" s="45"/>
      <c r="AK291" s="20">
        <v>6.3647250263971654E-24</v>
      </c>
    </row>
    <row r="292" spans="2:37">
      <c r="B292" s="2">
        <v>2.3000000044703484E-2</v>
      </c>
      <c r="D292" s="44">
        <v>1.380000002682209</v>
      </c>
      <c r="E292" s="44"/>
      <c r="F292" s="45">
        <v>2.2260880470275879</v>
      </c>
      <c r="G292" s="45"/>
      <c r="H292" s="45"/>
      <c r="I292" s="45"/>
      <c r="J292" s="45"/>
      <c r="K292" s="45">
        <v>5.3342974482006866E-10</v>
      </c>
      <c r="L292" s="45"/>
      <c r="M292" s="45"/>
      <c r="N292" s="45">
        <v>3.0510106086730957</v>
      </c>
      <c r="O292" s="45"/>
      <c r="P292" s="45"/>
      <c r="Q292" s="45"/>
      <c r="R292" s="45">
        <v>2.1573903560638428</v>
      </c>
      <c r="S292" s="45"/>
      <c r="T292" s="45"/>
      <c r="U292" s="45"/>
      <c r="V292" s="46">
        <v>1.7483706926668674E-8</v>
      </c>
      <c r="W292" s="46"/>
      <c r="X292" s="45">
        <v>6.1999998986721039E-2</v>
      </c>
      <c r="Y292" s="45"/>
      <c r="Z292" s="44">
        <v>3.7199999392032623</v>
      </c>
      <c r="AA292" s="44"/>
      <c r="AB292" s="45">
        <v>0.54741013050079346</v>
      </c>
      <c r="AC292" s="45"/>
      <c r="AD292" s="45">
        <v>7.3674727470791448E-26</v>
      </c>
      <c r="AE292" s="45"/>
      <c r="AF292" s="45">
        <v>2.9470934867858887</v>
      </c>
      <c r="AG292" s="45"/>
      <c r="AH292" s="45">
        <v>2.0839097499847412</v>
      </c>
      <c r="AI292" s="45"/>
      <c r="AJ292" s="45"/>
      <c r="AK292" s="20">
        <v>2.4999114499132858E-24</v>
      </c>
    </row>
    <row r="293" spans="2:37">
      <c r="B293" s="2">
        <v>2.4000000208616257E-2</v>
      </c>
      <c r="D293" s="44">
        <v>1.4400000125169754</v>
      </c>
      <c r="E293" s="44"/>
      <c r="F293" s="45">
        <v>2.8349099159240723</v>
      </c>
      <c r="G293" s="45"/>
      <c r="H293" s="45"/>
      <c r="I293" s="45"/>
      <c r="J293" s="45"/>
      <c r="K293" s="45">
        <v>2.0828209990053637E-10</v>
      </c>
      <c r="L293" s="45"/>
      <c r="M293" s="45"/>
      <c r="N293" s="45">
        <v>3.0478322505950928</v>
      </c>
      <c r="O293" s="45"/>
      <c r="P293" s="45"/>
      <c r="Q293" s="45"/>
      <c r="R293" s="45">
        <v>2.1551427841186523</v>
      </c>
      <c r="S293" s="45"/>
      <c r="T293" s="45"/>
      <c r="U293" s="45"/>
      <c r="V293" s="46">
        <v>6.8337784320249284E-9</v>
      </c>
      <c r="W293" s="46"/>
      <c r="X293" s="45">
        <v>6.3000001013278961E-2</v>
      </c>
      <c r="Y293" s="45"/>
      <c r="Z293" s="44">
        <v>3.7800000607967377</v>
      </c>
      <c r="AA293" s="44"/>
      <c r="AB293" s="45">
        <v>-0.55665016174316406</v>
      </c>
      <c r="AC293" s="45"/>
      <c r="AD293" s="45">
        <v>2.8916081666865065E-26</v>
      </c>
      <c r="AE293" s="45"/>
      <c r="AF293" s="45">
        <v>2.9448971748352051</v>
      </c>
      <c r="AG293" s="45"/>
      <c r="AH293" s="45">
        <v>2.0823566913604736</v>
      </c>
      <c r="AI293" s="45"/>
      <c r="AJ293" s="45"/>
      <c r="AK293" s="20">
        <v>9.8190453645184289E-25</v>
      </c>
    </row>
    <row r="294" spans="2:37">
      <c r="B294" s="2">
        <v>2.500000037252903E-2</v>
      </c>
      <c r="D294" s="44">
        <v>1.5000000223517418</v>
      </c>
      <c r="E294" s="44"/>
      <c r="F294" s="45">
        <v>3.0446829795837402</v>
      </c>
      <c r="G294" s="45"/>
      <c r="H294" s="45"/>
      <c r="I294" s="45"/>
      <c r="J294" s="45"/>
      <c r="K294" s="45">
        <v>8.1373768834325233E-11</v>
      </c>
      <c r="L294" s="45"/>
      <c r="M294" s="45"/>
      <c r="N294" s="45">
        <v>3.0446846485137939</v>
      </c>
      <c r="O294" s="45"/>
      <c r="P294" s="45"/>
      <c r="Q294" s="45"/>
      <c r="R294" s="45">
        <v>2.1529171466827393</v>
      </c>
      <c r="S294" s="45"/>
      <c r="T294" s="45"/>
      <c r="U294" s="45"/>
      <c r="V294" s="46">
        <v>2.6726503232765708E-9</v>
      </c>
      <c r="W294" s="46"/>
      <c r="X294" s="45">
        <v>6.4000003039836884E-2</v>
      </c>
      <c r="Y294" s="45"/>
      <c r="Z294" s="44">
        <v>3.840000182390213</v>
      </c>
      <c r="AA294" s="44"/>
      <c r="AB294" s="45">
        <v>-1.5809497833251953</v>
      </c>
      <c r="AC294" s="45"/>
      <c r="AD294" s="45">
        <v>1.1349127680004881E-26</v>
      </c>
      <c r="AE294" s="45"/>
      <c r="AF294" s="45">
        <v>2.942720890045166</v>
      </c>
      <c r="AG294" s="45"/>
      <c r="AH294" s="45">
        <v>2.0808179378509521</v>
      </c>
      <c r="AI294" s="45"/>
      <c r="AJ294" s="45"/>
      <c r="AK294" s="20">
        <v>3.8566783497911748E-25</v>
      </c>
    </row>
    <row r="295" spans="2:37">
      <c r="B295" s="2">
        <v>2.6000000536441803E-2</v>
      </c>
      <c r="D295" s="44">
        <v>1.5600000321865082</v>
      </c>
      <c r="E295" s="44"/>
      <c r="F295" s="45">
        <v>2.8268022537231445</v>
      </c>
      <c r="G295" s="45"/>
      <c r="H295" s="45"/>
      <c r="I295" s="45"/>
      <c r="J295" s="45"/>
      <c r="K295" s="45">
        <v>3.1808711914438348E-11</v>
      </c>
      <c r="L295" s="45"/>
      <c r="M295" s="45"/>
      <c r="N295" s="45">
        <v>3.0415675640106201</v>
      </c>
      <c r="O295" s="45"/>
      <c r="P295" s="45"/>
      <c r="Q295" s="45"/>
      <c r="R295" s="45">
        <v>2.1507132053375244</v>
      </c>
      <c r="S295" s="45"/>
      <c r="T295" s="45"/>
      <c r="U295" s="45"/>
      <c r="V295" s="46">
        <v>1.0457998911306277E-9</v>
      </c>
      <c r="W295" s="46"/>
      <c r="X295" s="45">
        <v>6.4999997615814209E-2</v>
      </c>
      <c r="Y295" s="45"/>
      <c r="Z295" s="44">
        <v>3.8999998569488525</v>
      </c>
      <c r="AA295" s="44"/>
      <c r="AB295" s="45">
        <v>-2.3818674087524414</v>
      </c>
      <c r="AC295" s="45"/>
      <c r="AD295" s="45">
        <v>4.454382064458163E-27</v>
      </c>
      <c r="AE295" s="45"/>
      <c r="AF295" s="45">
        <v>2.9405643939971924</v>
      </c>
      <c r="AG295" s="45"/>
      <c r="AH295" s="45">
        <v>2.0792930126190186</v>
      </c>
      <c r="AI295" s="45"/>
      <c r="AJ295" s="45"/>
      <c r="AK295" s="20">
        <v>1.5148050996104738E-25</v>
      </c>
    </row>
    <row r="296" spans="2:37">
      <c r="B296" s="2">
        <v>2.7000000700354576E-2</v>
      </c>
      <c r="D296" s="44">
        <v>1.6200000420212746</v>
      </c>
      <c r="E296" s="44"/>
      <c r="F296" s="45">
        <v>2.2127139568328857</v>
      </c>
      <c r="G296" s="45"/>
      <c r="H296" s="45"/>
      <c r="I296" s="45"/>
      <c r="J296" s="45"/>
      <c r="K296" s="45">
        <v>1.2439739342784417E-11</v>
      </c>
      <c r="L296" s="45"/>
      <c r="M296" s="45"/>
      <c r="N296" s="45">
        <v>3.0384807586669922</v>
      </c>
      <c r="O296" s="45"/>
      <c r="P296" s="45"/>
      <c r="Q296" s="45"/>
      <c r="R296" s="45">
        <v>2.1485304832458496</v>
      </c>
      <c r="S296" s="45"/>
      <c r="T296" s="45"/>
      <c r="U296" s="45"/>
      <c r="V296" s="46">
        <v>4.0940653645016312E-10</v>
      </c>
      <c r="W296" s="46"/>
      <c r="X296" s="45">
        <v>6.5999999642372131E-2</v>
      </c>
      <c r="Y296" s="45"/>
      <c r="Z296" s="44">
        <v>3.9599999785423279</v>
      </c>
      <c r="AA296" s="44"/>
      <c r="AB296" s="45">
        <v>-2.8473381996154785</v>
      </c>
      <c r="AC296" s="45"/>
      <c r="AD296" s="45">
        <v>1.7482925663386569E-27</v>
      </c>
      <c r="AE296" s="45"/>
      <c r="AF296" s="45">
        <v>2.9384274482727051</v>
      </c>
      <c r="AG296" s="45"/>
      <c r="AH296" s="45">
        <v>2.0777819156646729</v>
      </c>
      <c r="AI296" s="45"/>
      <c r="AJ296" s="45"/>
      <c r="AK296" s="20">
        <v>5.9497559638216483E-26</v>
      </c>
    </row>
    <row r="297" spans="2:37">
      <c r="B297" s="2">
        <v>2.8000000864267349E-2</v>
      </c>
      <c r="D297" s="44">
        <v>1.680000051856041</v>
      </c>
      <c r="E297" s="44"/>
      <c r="F297" s="45">
        <v>1.2893812656402588</v>
      </c>
      <c r="G297" s="45"/>
      <c r="H297" s="45"/>
      <c r="I297" s="45"/>
      <c r="J297" s="45"/>
      <c r="K297" s="45">
        <v>4.8669527609457308E-12</v>
      </c>
      <c r="L297" s="45"/>
      <c r="M297" s="45"/>
      <c r="N297" s="45">
        <v>3.0354239940643311</v>
      </c>
      <c r="O297" s="45"/>
      <c r="P297" s="45"/>
      <c r="Q297" s="45"/>
      <c r="R297" s="45">
        <v>2.1463687419891357</v>
      </c>
      <c r="S297" s="45"/>
      <c r="T297" s="45"/>
      <c r="U297" s="45"/>
      <c r="V297" s="46">
        <v>1.6033847860530415E-10</v>
      </c>
      <c r="W297" s="46"/>
      <c r="X297" s="45">
        <v>6.7000001668930054E-2</v>
      </c>
      <c r="Y297" s="45"/>
      <c r="Z297" s="44">
        <v>4.0200001001358032</v>
      </c>
      <c r="AA297" s="44"/>
      <c r="AB297" s="45">
        <v>-2.9125308990478516</v>
      </c>
      <c r="AC297" s="45"/>
      <c r="AD297" s="45">
        <v>6.8618673913906029E-28</v>
      </c>
      <c r="AE297" s="45"/>
      <c r="AF297" s="45">
        <v>2.936309814453125</v>
      </c>
      <c r="AG297" s="45"/>
      <c r="AH297" s="45">
        <v>2.076284646987915</v>
      </c>
      <c r="AI297" s="45"/>
      <c r="AJ297" s="45"/>
      <c r="AK297" s="20">
        <v>2.3369015159553037E-26</v>
      </c>
    </row>
    <row r="298" spans="2:37">
      <c r="B298" s="2">
        <v>2.8999999165534973E-2</v>
      </c>
      <c r="D298" s="44">
        <v>1.7399999499320984</v>
      </c>
      <c r="E298" s="44"/>
      <c r="F298" s="45">
        <v>0.18697375059127808</v>
      </c>
      <c r="G298" s="45"/>
      <c r="H298" s="45"/>
      <c r="I298" s="45"/>
      <c r="J298" s="45"/>
      <c r="K298" s="45">
        <v>1.9048608176919224E-12</v>
      </c>
      <c r="L298" s="45"/>
      <c r="M298" s="45"/>
      <c r="N298" s="45">
        <v>3.0323965549468994</v>
      </c>
      <c r="O298" s="45"/>
      <c r="P298" s="45"/>
      <c r="Q298" s="45"/>
      <c r="R298" s="45">
        <v>2.1442282199859619</v>
      </c>
      <c r="S298" s="45"/>
      <c r="T298" s="45"/>
      <c r="U298" s="45"/>
      <c r="V298" s="46">
        <v>6.2817008539273189E-11</v>
      </c>
      <c r="W298" s="46"/>
      <c r="X298" s="45">
        <v>6.8000003695487976E-2</v>
      </c>
      <c r="Y298" s="45"/>
      <c r="Z298" s="44">
        <v>4.0800002217292786</v>
      </c>
      <c r="AA298" s="44"/>
      <c r="AB298" s="45">
        <v>-2.5688753128051758</v>
      </c>
      <c r="AC298" s="45"/>
      <c r="AD298" s="45">
        <v>2.6932199527486245E-28</v>
      </c>
      <c r="AE298" s="45"/>
      <c r="AF298" s="45">
        <v>2.9342114925384521</v>
      </c>
      <c r="AG298" s="45"/>
      <c r="AH298" s="45">
        <v>2.0748007297515869</v>
      </c>
      <c r="AI298" s="45"/>
      <c r="AJ298" s="45"/>
      <c r="AK298" s="20">
        <v>9.1786839809941749E-27</v>
      </c>
    </row>
    <row r="299" spans="2:37">
      <c r="B299" s="2">
        <v>2.9999999329447746E-2</v>
      </c>
      <c r="D299" s="44">
        <v>1.7999999597668648</v>
      </c>
      <c r="E299" s="44"/>
      <c r="F299" s="45">
        <v>-0.93947958946228027</v>
      </c>
      <c r="G299" s="45"/>
      <c r="H299" s="45"/>
      <c r="I299" s="45"/>
      <c r="J299" s="45"/>
      <c r="K299" s="45">
        <v>7.4578131213989818E-13</v>
      </c>
      <c r="L299" s="45"/>
      <c r="M299" s="45"/>
      <c r="N299" s="45">
        <v>3.0293984413146973</v>
      </c>
      <c r="O299" s="45"/>
      <c r="P299" s="45"/>
      <c r="Q299" s="45"/>
      <c r="R299" s="45">
        <v>2.1421082019805908</v>
      </c>
      <c r="S299" s="45"/>
      <c r="T299" s="45"/>
      <c r="U299" s="45"/>
      <c r="V299" s="46">
        <v>2.4618133920295548E-11</v>
      </c>
      <c r="W299" s="46"/>
      <c r="X299" s="45">
        <v>6.8999998271465302E-2</v>
      </c>
      <c r="Y299" s="45"/>
      <c r="Z299" s="44">
        <v>4.1399998962879181</v>
      </c>
      <c r="AA299" s="44"/>
      <c r="AB299" s="45">
        <v>-1.8651827573776245</v>
      </c>
      <c r="AC299" s="45"/>
      <c r="AD299" s="45">
        <v>1.057066992611972E-28</v>
      </c>
      <c r="AE299" s="45"/>
      <c r="AF299" s="45">
        <v>2.9321320056915283</v>
      </c>
      <c r="AG299" s="45"/>
      <c r="AH299" s="45">
        <v>2.0733304023742676</v>
      </c>
      <c r="AI299" s="45"/>
      <c r="AJ299" s="45"/>
      <c r="AK299" s="20">
        <v>3.6051139813454567E-27</v>
      </c>
    </row>
    <row r="300" spans="2:37">
      <c r="B300" s="2">
        <v>3.0999999493360519E-2</v>
      </c>
      <c r="D300" s="44">
        <v>1.8599999696016312</v>
      </c>
      <c r="E300" s="44"/>
      <c r="F300" s="45">
        <v>-1.9318851232528687</v>
      </c>
      <c r="G300" s="45"/>
      <c r="H300" s="45"/>
      <c r="I300" s="45"/>
      <c r="J300" s="45"/>
      <c r="K300" s="45">
        <v>2.9206915748772322E-13</v>
      </c>
      <c r="L300" s="45"/>
      <c r="M300" s="45"/>
      <c r="N300" s="45">
        <v>3.0264289379119873</v>
      </c>
      <c r="O300" s="45"/>
      <c r="P300" s="45"/>
      <c r="Q300" s="45"/>
      <c r="R300" s="45">
        <v>2.1400084495544434</v>
      </c>
      <c r="S300" s="45"/>
      <c r="T300" s="45"/>
      <c r="U300" s="45"/>
      <c r="V300" s="46">
        <v>9.6506197130863391E-12</v>
      </c>
      <c r="W300" s="46"/>
      <c r="X300" s="45">
        <v>7.0000000298023224E-2</v>
      </c>
      <c r="Y300" s="45"/>
      <c r="Z300" s="44">
        <v>4.2000000178813934</v>
      </c>
      <c r="AA300" s="44"/>
      <c r="AB300" s="45">
        <v>-0.90071600675582886</v>
      </c>
      <c r="AC300" s="45"/>
      <c r="AD300" s="45">
        <v>4.1489123141312209E-29</v>
      </c>
      <c r="AE300" s="45"/>
      <c r="AF300" s="45">
        <v>2.9300711154937744</v>
      </c>
      <c r="AG300" s="45"/>
      <c r="AH300" s="45">
        <v>2.0718731880187988</v>
      </c>
      <c r="AI300" s="45"/>
      <c r="AJ300" s="45"/>
      <c r="AK300" s="20">
        <v>1.4159766285155448E-27</v>
      </c>
    </row>
    <row r="301" spans="2:37">
      <c r="B301" s="2">
        <v>3.2000001519918442E-2</v>
      </c>
      <c r="D301" s="44">
        <v>1.9200000911951065</v>
      </c>
      <c r="E301" s="44"/>
      <c r="F301" s="45">
        <v>-2.6512670516967773</v>
      </c>
      <c r="G301" s="45"/>
      <c r="H301" s="45"/>
      <c r="I301" s="45"/>
      <c r="J301" s="45"/>
      <c r="K301" s="45">
        <v>1.1441197923962865E-13</v>
      </c>
      <c r="L301" s="45"/>
      <c r="M301" s="45"/>
      <c r="N301" s="45">
        <v>3.0234882831573486</v>
      </c>
      <c r="O301" s="45"/>
      <c r="P301" s="45"/>
      <c r="Q301" s="45"/>
      <c r="R301" s="45">
        <v>2.1379289627075195</v>
      </c>
      <c r="S301" s="45"/>
      <c r="T301" s="45"/>
      <c r="U301" s="45"/>
      <c r="V301" s="46">
        <v>3.7841054074949643E-12</v>
      </c>
      <c r="W301" s="46"/>
      <c r="X301" s="45">
        <v>7.1000002324581146E-2</v>
      </c>
      <c r="Y301" s="45"/>
      <c r="Z301" s="44">
        <v>4.2600001394748688</v>
      </c>
      <c r="AA301" s="44"/>
      <c r="AB301" s="45">
        <v>0.18881087005138397</v>
      </c>
      <c r="AC301" s="45"/>
      <c r="AD301" s="45">
        <v>1.6284219162280176E-29</v>
      </c>
      <c r="AE301" s="45"/>
      <c r="AF301" s="45">
        <v>2.9280288219451904</v>
      </c>
      <c r="AG301" s="45"/>
      <c r="AH301" s="45">
        <v>2.0704290866851807</v>
      </c>
      <c r="AI301" s="45"/>
      <c r="AJ301" s="45"/>
      <c r="AK301" s="20">
        <v>5.5614953818623825E-28</v>
      </c>
    </row>
    <row r="302" spans="2:37">
      <c r="B302" s="2">
        <v>3.2999999821186066E-2</v>
      </c>
      <c r="D302" s="44">
        <v>1.9799999892711639</v>
      </c>
      <c r="E302" s="44"/>
      <c r="F302" s="45">
        <v>-2.9972236156463623</v>
      </c>
      <c r="G302" s="45"/>
      <c r="H302" s="45"/>
      <c r="I302" s="45"/>
      <c r="J302" s="45"/>
      <c r="K302" s="45">
        <v>4.4828696961138337E-14</v>
      </c>
      <c r="L302" s="45"/>
      <c r="M302" s="45"/>
      <c r="N302" s="45">
        <v>3.0205757617950439</v>
      </c>
      <c r="O302" s="45"/>
      <c r="P302" s="45"/>
      <c r="Q302" s="45"/>
      <c r="R302" s="45">
        <v>2.1358695030212402</v>
      </c>
      <c r="S302" s="45"/>
      <c r="T302" s="45"/>
      <c r="U302" s="45"/>
      <c r="V302" s="46">
        <v>1.4841110111685207E-12</v>
      </c>
      <c r="W302" s="46"/>
      <c r="X302" s="45">
        <v>7.1999996900558472E-2</v>
      </c>
      <c r="Y302" s="45"/>
      <c r="Z302" s="44">
        <v>4.3199998140335083</v>
      </c>
      <c r="AA302" s="44"/>
      <c r="AB302" s="45">
        <v>1.2503255605697632</v>
      </c>
      <c r="AC302" s="45"/>
      <c r="AD302" s="45">
        <v>6.3914648404491645E-30</v>
      </c>
      <c r="AE302" s="45"/>
      <c r="AF302" s="45">
        <v>2.9260048866271973</v>
      </c>
      <c r="AG302" s="45"/>
      <c r="AH302" s="45">
        <v>2.068997859954834</v>
      </c>
      <c r="AI302" s="45"/>
      <c r="AJ302" s="45"/>
      <c r="AK302" s="20">
        <v>2.1843659095409411E-28</v>
      </c>
    </row>
    <row r="303" spans="2:37">
      <c r="B303" s="2">
        <v>3.4000001847743988E-2</v>
      </c>
      <c r="D303" s="44">
        <v>2.0400001108646393</v>
      </c>
      <c r="E303" s="44"/>
      <c r="F303" s="45">
        <v>-2.92193603515625</v>
      </c>
      <c r="G303" s="45"/>
      <c r="H303" s="45"/>
      <c r="I303" s="45"/>
      <c r="J303" s="45"/>
      <c r="K303" s="45">
        <v>1.7568237514167979E-14</v>
      </c>
      <c r="L303" s="45"/>
      <c r="M303" s="45"/>
      <c r="N303" s="45">
        <v>3.0176911354064941</v>
      </c>
      <c r="O303" s="45"/>
      <c r="P303" s="45"/>
      <c r="Q303" s="45"/>
      <c r="R303" s="45">
        <v>2.1338298320770264</v>
      </c>
      <c r="S303" s="45"/>
      <c r="T303" s="45"/>
      <c r="U303" s="45"/>
      <c r="V303" s="46">
        <v>5.8217482484107519E-13</v>
      </c>
      <c r="W303" s="46"/>
      <c r="X303" s="45">
        <v>7.2999998927116394E-2</v>
      </c>
      <c r="Y303" s="45"/>
      <c r="Z303" s="44">
        <v>4.3799999356269836</v>
      </c>
      <c r="AA303" s="44"/>
      <c r="AB303" s="45">
        <v>2.1348998546600342</v>
      </c>
      <c r="AC303" s="45"/>
      <c r="AD303" s="45">
        <v>2.5086187325079211E-30</v>
      </c>
      <c r="AE303" s="45"/>
      <c r="AF303" s="45">
        <v>2.9239990711212158</v>
      </c>
      <c r="AG303" s="45"/>
      <c r="AH303" s="45">
        <v>2.0675795078277588</v>
      </c>
      <c r="AI303" s="45"/>
      <c r="AJ303" s="45"/>
      <c r="AK303" s="20">
        <v>8.5794100306064385E-29</v>
      </c>
    </row>
    <row r="304" spans="2:37">
      <c r="B304" s="2">
        <v>3.5000000149011612E-2</v>
      </c>
      <c r="D304" s="44">
        <v>2.1000000089406967</v>
      </c>
      <c r="E304" s="44"/>
      <c r="F304" s="45">
        <v>-2.4367740154266357</v>
      </c>
      <c r="G304" s="45"/>
      <c r="H304" s="45"/>
      <c r="I304" s="45"/>
      <c r="J304" s="45"/>
      <c r="K304" s="45">
        <v>6.8861694910724372E-15</v>
      </c>
      <c r="L304" s="45"/>
      <c r="M304" s="45"/>
      <c r="N304" s="45">
        <v>3.0148341655731201</v>
      </c>
      <c r="O304" s="45"/>
      <c r="P304" s="45"/>
      <c r="Q304" s="45"/>
      <c r="R304" s="45">
        <v>2.1318097114562988</v>
      </c>
      <c r="S304" s="45"/>
      <c r="T304" s="45"/>
      <c r="U304" s="45"/>
      <c r="V304" s="46">
        <v>2.2840954930387902E-13</v>
      </c>
      <c r="W304" s="46"/>
      <c r="X304" s="45">
        <v>7.4000000953674316E-2</v>
      </c>
      <c r="Y304" s="45"/>
      <c r="Z304" s="44">
        <v>4.440000057220459</v>
      </c>
      <c r="AA304" s="44"/>
      <c r="AB304" s="45">
        <v>2.7186400890350342</v>
      </c>
      <c r="AC304" s="45"/>
      <c r="AD304" s="45">
        <v>9.8462209203407162E-31</v>
      </c>
      <c r="AE304" s="45"/>
      <c r="AF304" s="45">
        <v>2.922011137008667</v>
      </c>
      <c r="AG304" s="45"/>
      <c r="AH304" s="45">
        <v>2.066173791885376</v>
      </c>
      <c r="AI304" s="45"/>
      <c r="AJ304" s="45"/>
      <c r="AK304" s="20">
        <v>3.3696726326886385E-29</v>
      </c>
    </row>
    <row r="305" spans="2:37">
      <c r="B305" s="2">
        <v>3.5999998450279236E-2</v>
      </c>
      <c r="D305" s="44">
        <v>2.1599999070167542</v>
      </c>
      <c r="E305" s="44"/>
      <c r="F305" s="45">
        <v>-1.6105875968933105</v>
      </c>
      <c r="G305" s="45"/>
      <c r="H305" s="45"/>
      <c r="I305" s="45"/>
      <c r="J305" s="45"/>
      <c r="K305" s="45">
        <v>2.6995770121282861E-15</v>
      </c>
      <c r="L305" s="45"/>
      <c r="M305" s="45"/>
      <c r="N305" s="45">
        <v>3.0120046138763428</v>
      </c>
      <c r="O305" s="45"/>
      <c r="P305" s="45"/>
      <c r="Q305" s="45"/>
      <c r="R305" s="45">
        <v>2.1298089027404785</v>
      </c>
      <c r="S305" s="45"/>
      <c r="T305" s="45"/>
      <c r="U305" s="45"/>
      <c r="V305" s="46">
        <v>8.9627253101881577E-14</v>
      </c>
      <c r="W305" s="46"/>
      <c r="X305" s="45">
        <v>7.5000002980232239E-2</v>
      </c>
      <c r="Y305" s="45"/>
      <c r="Z305" s="44">
        <v>4.5000001788139343</v>
      </c>
      <c r="AA305" s="44"/>
      <c r="AB305" s="45">
        <v>2.920036792755127</v>
      </c>
      <c r="AC305" s="45"/>
      <c r="AD305" s="45">
        <v>3.8646043634272168E-31</v>
      </c>
      <c r="AE305" s="45"/>
      <c r="AF305" s="45">
        <v>2.9200408458709717</v>
      </c>
      <c r="AG305" s="45"/>
      <c r="AH305" s="45">
        <v>2.0647807121276855</v>
      </c>
      <c r="AI305" s="45"/>
      <c r="AJ305" s="45"/>
      <c r="AK305" s="20">
        <v>1.3234761873648189E-29</v>
      </c>
    </row>
    <row r="306" spans="2:37">
      <c r="B306" s="2">
        <v>3.7000000476837158E-2</v>
      </c>
      <c r="D306" s="44">
        <v>2.2200000286102295</v>
      </c>
      <c r="E306" s="44"/>
      <c r="F306" s="45">
        <v>-0.55993980169296265</v>
      </c>
      <c r="G306" s="45"/>
      <c r="H306" s="45"/>
      <c r="I306" s="45"/>
      <c r="J306" s="45"/>
      <c r="K306" s="45">
        <v>1.0584596765481438E-15</v>
      </c>
      <c r="L306" s="45"/>
      <c r="M306" s="45"/>
      <c r="N306" s="45">
        <v>3.0092017650604248</v>
      </c>
      <c r="O306" s="45"/>
      <c r="P306" s="45"/>
      <c r="Q306" s="45"/>
      <c r="R306" s="45">
        <v>2.1278271675109863</v>
      </c>
      <c r="S306" s="45"/>
      <c r="T306" s="45"/>
      <c r="U306" s="45"/>
      <c r="V306" s="46">
        <v>3.5174100231852995E-14</v>
      </c>
      <c r="W306" s="46"/>
      <c r="X306" s="45">
        <v>7.5999997556209564E-2</v>
      </c>
      <c r="Y306" s="45"/>
      <c r="Z306" s="44">
        <v>4.5599998533725739</v>
      </c>
      <c r="AA306" s="44"/>
      <c r="AB306" s="45">
        <v>2.7113430500030518</v>
      </c>
      <c r="AC306" s="45"/>
      <c r="AD306" s="45">
        <v>1.5168445096654804E-31</v>
      </c>
      <c r="AE306" s="45"/>
      <c r="AF306" s="45">
        <v>2.9180881977081299</v>
      </c>
      <c r="AG306" s="45"/>
      <c r="AH306" s="45">
        <v>2.0634000301361084</v>
      </c>
      <c r="AI306" s="45"/>
      <c r="AJ306" s="45"/>
      <c r="AK306" s="20">
        <v>5.1980762682627275E-30</v>
      </c>
    </row>
    <row r="307" spans="2:37" ht="14.25" customHeight="1">
      <c r="B307" s="2">
        <v>3.7999998778104782E-2</v>
      </c>
      <c r="D307" s="44">
        <v>2.2799999266862869</v>
      </c>
      <c r="E307" s="44"/>
      <c r="F307" s="45">
        <v>0.56733429431915283</v>
      </c>
      <c r="G307" s="45"/>
      <c r="H307" s="45"/>
      <c r="I307" s="45"/>
      <c r="J307" s="45"/>
      <c r="K307" s="45">
        <v>4.1505577915438218E-16</v>
      </c>
      <c r="L307" s="45"/>
      <c r="M307" s="45"/>
      <c r="N307" s="45">
        <v>3.0064258575439453</v>
      </c>
      <c r="O307" s="45"/>
      <c r="P307" s="45"/>
      <c r="Q307" s="45"/>
      <c r="R307" s="45">
        <v>2.1258642673492432</v>
      </c>
      <c r="S307" s="45"/>
      <c r="T307" s="45"/>
      <c r="U307" s="45"/>
      <c r="V307" s="46">
        <v>1.3805621447741338E-14</v>
      </c>
      <c r="W307" s="46"/>
      <c r="X307" s="45">
        <v>7.6999999582767487E-2</v>
      </c>
      <c r="Y307" s="45"/>
      <c r="Z307" s="44">
        <v>4.6199999749660492</v>
      </c>
      <c r="AA307" s="44"/>
      <c r="AB307" s="45">
        <v>2.1223964691162109</v>
      </c>
      <c r="AC307" s="45"/>
      <c r="AD307" s="45">
        <v>5.9535709073949708E-32</v>
      </c>
      <c r="AE307" s="45"/>
      <c r="AF307" s="45">
        <v>2.9161529541015625</v>
      </c>
      <c r="AG307" s="45"/>
      <c r="AH307" s="45">
        <v>2.0620315074920654</v>
      </c>
      <c r="AI307" s="45"/>
      <c r="AJ307" s="45"/>
      <c r="AK307" s="20">
        <v>2.0415839183386507E-30</v>
      </c>
    </row>
    <row r="308" spans="2:37" ht="13.5" customHeight="1">
      <c r="B308" s="47" t="s">
        <v>11</v>
      </c>
      <c r="C308" s="47"/>
      <c r="D308" s="47"/>
      <c r="E308" s="47"/>
    </row>
    <row r="309" spans="2:37" ht="12.75" customHeight="1">
      <c r="B309" s="39" t="s">
        <v>0</v>
      </c>
      <c r="C309" s="39"/>
      <c r="D309" s="39"/>
      <c r="E309" s="39"/>
      <c r="F309" s="39"/>
      <c r="G309" s="1" t="s">
        <v>1</v>
      </c>
      <c r="H309" s="40" t="s">
        <v>34</v>
      </c>
      <c r="I309" s="40"/>
      <c r="J309" s="40"/>
      <c r="K309" s="40"/>
      <c r="L309" s="40"/>
      <c r="M309" s="40"/>
      <c r="N309" s="40"/>
      <c r="O309" s="40"/>
      <c r="P309" s="40"/>
      <c r="Q309" s="40"/>
      <c r="R309" s="40"/>
    </row>
    <row r="310" spans="2:37" ht="12.75" customHeight="1">
      <c r="AB310" s="39" t="s">
        <v>2</v>
      </c>
      <c r="AC310" s="39"/>
      <c r="AD310" s="39"/>
      <c r="AE310" s="39"/>
      <c r="AF310" s="39"/>
      <c r="AG310" s="39"/>
    </row>
    <row r="311" spans="2:37" ht="12" customHeight="1">
      <c r="B311" s="39" t="s">
        <v>3</v>
      </c>
      <c r="C311" s="39"/>
      <c r="D311" s="39"/>
      <c r="E311" s="39"/>
      <c r="G311" s="1" t="s">
        <v>4</v>
      </c>
      <c r="H311" s="41">
        <v>0.2199999988079071</v>
      </c>
      <c r="I311" s="41"/>
      <c r="J311" s="41"/>
      <c r="K311" s="41"/>
      <c r="L311" s="41"/>
      <c r="M311" s="41"/>
      <c r="N311" s="41"/>
      <c r="O311" s="39" t="s">
        <v>21</v>
      </c>
      <c r="P311" s="39"/>
      <c r="Q311" s="39"/>
      <c r="R311" s="39"/>
      <c r="S311" s="1" t="s">
        <v>4</v>
      </c>
      <c r="T311" s="42" t="s">
        <v>22</v>
      </c>
      <c r="U311" s="42"/>
      <c r="V311" s="42"/>
      <c r="W311" s="42"/>
      <c r="X311" s="42"/>
      <c r="Y311" s="42"/>
      <c r="Z311" s="42"/>
      <c r="AA311" s="42"/>
      <c r="AB311" s="39"/>
      <c r="AC311" s="39"/>
      <c r="AD311" s="39"/>
      <c r="AE311" s="39"/>
      <c r="AF311" s="39"/>
      <c r="AG311" s="39"/>
    </row>
    <row r="312" spans="2:37" ht="10.5" customHeight="1">
      <c r="AB312" s="39"/>
      <c r="AC312" s="39"/>
      <c r="AD312" s="39"/>
      <c r="AE312" s="39"/>
      <c r="AF312" s="39"/>
      <c r="AG312" s="39"/>
    </row>
    <row r="313" spans="2:37" ht="12" customHeight="1">
      <c r="AB313" s="39"/>
      <c r="AC313" s="39"/>
      <c r="AD313" s="39"/>
      <c r="AE313" s="39"/>
      <c r="AF313" s="39"/>
      <c r="AG313" s="39"/>
    </row>
    <row r="314" spans="2:37" ht="12" customHeight="1">
      <c r="AB314" s="39"/>
      <c r="AC314" s="39"/>
      <c r="AD314" s="39"/>
      <c r="AE314" s="39"/>
      <c r="AF314" s="39"/>
      <c r="AG314" s="39"/>
    </row>
    <row r="315" spans="2:37" ht="6" customHeight="1"/>
    <row r="316" spans="2:37" ht="3" customHeight="1">
      <c r="B316" s="43" t="s">
        <v>5</v>
      </c>
      <c r="D316" s="43" t="s">
        <v>23</v>
      </c>
      <c r="E316" s="43"/>
      <c r="G316" s="43" t="s">
        <v>6</v>
      </c>
      <c r="H316" s="43"/>
      <c r="J316" s="43" t="s">
        <v>7</v>
      </c>
      <c r="K316" s="43"/>
      <c r="L316" s="43"/>
      <c r="M316" s="43"/>
      <c r="N316" s="43" t="s">
        <v>8</v>
      </c>
      <c r="O316" s="43"/>
      <c r="Q316" s="43" t="s">
        <v>9</v>
      </c>
      <c r="R316" s="43"/>
      <c r="S316" s="43"/>
      <c r="T316" s="43" t="s">
        <v>10</v>
      </c>
      <c r="U316" s="43"/>
      <c r="X316" s="43" t="s">
        <v>5</v>
      </c>
      <c r="Y316" s="43"/>
      <c r="Z316" s="43" t="s">
        <v>23</v>
      </c>
      <c r="AA316" s="43"/>
      <c r="AB316" s="43" t="s">
        <v>6</v>
      </c>
      <c r="AC316" s="43" t="s">
        <v>7</v>
      </c>
      <c r="AE316" s="43" t="s">
        <v>8</v>
      </c>
      <c r="AF316" s="43" t="s">
        <v>9</v>
      </c>
      <c r="AG316" s="43" t="s">
        <v>10</v>
      </c>
      <c r="AH316" s="43"/>
    </row>
    <row r="317" spans="2:37" ht="14.25" customHeight="1">
      <c r="B317" s="43"/>
      <c r="D317" s="43"/>
      <c r="E317" s="43"/>
      <c r="G317" s="43"/>
      <c r="H317" s="43"/>
      <c r="J317" s="43"/>
      <c r="K317" s="43"/>
      <c r="L317" s="43"/>
      <c r="M317" s="43"/>
      <c r="N317" s="43"/>
      <c r="O317" s="43"/>
      <c r="Q317" s="43"/>
      <c r="R317" s="43"/>
      <c r="S317" s="43"/>
      <c r="T317" s="43"/>
      <c r="U317" s="43"/>
      <c r="X317" s="43"/>
      <c r="Y317" s="43"/>
      <c r="Z317" s="43"/>
      <c r="AA317" s="43"/>
      <c r="AB317" s="43"/>
      <c r="AC317" s="43"/>
      <c r="AE317" s="43"/>
      <c r="AF317" s="43"/>
      <c r="AG317" s="43"/>
      <c r="AH317" s="43"/>
    </row>
    <row r="318" spans="2:37">
      <c r="B318" s="2">
        <v>7.8000001609325409E-2</v>
      </c>
      <c r="D318" s="44">
        <v>4.6800000965595245</v>
      </c>
      <c r="E318" s="44"/>
      <c r="F318" s="45">
        <v>1.2363536357879639</v>
      </c>
      <c r="G318" s="45"/>
      <c r="H318" s="45"/>
      <c r="I318" s="45"/>
      <c r="J318" s="45"/>
      <c r="K318" s="45">
        <v>2.3367616935165729E-32</v>
      </c>
      <c r="L318" s="45"/>
      <c r="M318" s="45"/>
      <c r="N318" s="45">
        <v>2.9142346382141113</v>
      </c>
      <c r="O318" s="45"/>
      <c r="P318" s="45"/>
      <c r="Q318" s="45"/>
      <c r="R318" s="45">
        <v>2.0606751441955566</v>
      </c>
      <c r="S318" s="45"/>
      <c r="T318" s="45"/>
      <c r="U318" s="45"/>
      <c r="V318" s="46">
        <v>8.0184400522697381E-31</v>
      </c>
      <c r="W318" s="46"/>
    </row>
    <row r="319" spans="2:37">
      <c r="B319" s="2">
        <v>7.9000003635883331E-2</v>
      </c>
      <c r="D319" s="44">
        <v>4.7400002181529999</v>
      </c>
      <c r="E319" s="44"/>
      <c r="F319" s="45">
        <v>0.17795151472091675</v>
      </c>
      <c r="G319" s="45"/>
      <c r="H319" s="45"/>
      <c r="I319" s="45"/>
      <c r="J319" s="45"/>
      <c r="K319" s="45">
        <v>9.1717395709932035E-33</v>
      </c>
      <c r="L319" s="45"/>
      <c r="M319" s="45"/>
      <c r="N319" s="45">
        <v>2.9123334884643555</v>
      </c>
      <c r="O319" s="45"/>
      <c r="P319" s="45"/>
      <c r="Q319" s="45"/>
      <c r="R319" s="45">
        <v>2.0593307018280029</v>
      </c>
      <c r="S319" s="45"/>
      <c r="T319" s="45"/>
      <c r="U319" s="45"/>
      <c r="V319" s="46">
        <v>3.1492751437484462E-31</v>
      </c>
      <c r="W319" s="46"/>
    </row>
    <row r="320" spans="2:37">
      <c r="B320" s="2">
        <v>7.9999998211860657E-2</v>
      </c>
      <c r="D320" s="44">
        <v>4.7999998927116394</v>
      </c>
      <c r="E320" s="44"/>
      <c r="F320" s="45">
        <v>-0.90404975414276123</v>
      </c>
      <c r="G320" s="45"/>
      <c r="H320" s="45"/>
      <c r="I320" s="45"/>
      <c r="J320" s="45"/>
      <c r="K320" s="45">
        <v>3.5998908379657912E-33</v>
      </c>
      <c r="L320" s="45"/>
      <c r="M320" s="45"/>
      <c r="N320" s="45">
        <v>2.9104487895965576</v>
      </c>
      <c r="O320" s="45"/>
      <c r="P320" s="45"/>
      <c r="Q320" s="45"/>
      <c r="R320" s="45">
        <v>2.0579981803894043</v>
      </c>
      <c r="S320" s="45"/>
      <c r="T320" s="45"/>
      <c r="U320" s="45"/>
      <c r="V320" s="46">
        <v>1.2368850134917218E-31</v>
      </c>
      <c r="W320" s="46"/>
    </row>
    <row r="321" spans="2:23">
      <c r="B321" s="2">
        <v>8.1000000238418579E-2</v>
      </c>
      <c r="D321" s="44">
        <v>4.8600000143051147</v>
      </c>
      <c r="E321" s="44"/>
      <c r="F321" s="45">
        <v>-1.8577725887298584</v>
      </c>
      <c r="G321" s="45"/>
      <c r="H321" s="45"/>
      <c r="I321" s="45"/>
      <c r="J321" s="45"/>
      <c r="K321" s="45">
        <v>1.4129513728570899E-33</v>
      </c>
      <c r="L321" s="45"/>
      <c r="M321" s="45"/>
      <c r="N321" s="45">
        <v>2.908581018447876</v>
      </c>
      <c r="O321" s="45"/>
      <c r="P321" s="45"/>
      <c r="Q321" s="45"/>
      <c r="R321" s="45">
        <v>2.0566773414611816</v>
      </c>
      <c r="S321" s="45"/>
      <c r="T321" s="45"/>
      <c r="U321" s="45"/>
      <c r="V321" s="46">
        <v>4.8578720518423772E-32</v>
      </c>
      <c r="W321" s="46"/>
    </row>
    <row r="322" spans="2:23">
      <c r="B322" s="2">
        <v>8.2000002264976501E-2</v>
      </c>
      <c r="D322" s="44">
        <v>4.9200001358985901</v>
      </c>
      <c r="E322" s="44"/>
      <c r="F322" s="45">
        <v>-2.5495369434356689</v>
      </c>
      <c r="G322" s="45"/>
      <c r="H322" s="45"/>
      <c r="I322" s="45"/>
      <c r="J322" s="45"/>
      <c r="K322" s="45">
        <v>5.5458156657540257E-34</v>
      </c>
      <c r="L322" s="45"/>
      <c r="M322" s="45"/>
      <c r="N322" s="45">
        <v>2.9067294597625732</v>
      </c>
      <c r="O322" s="45"/>
      <c r="P322" s="45"/>
      <c r="Q322" s="45"/>
      <c r="R322" s="45">
        <v>2.055368185043335</v>
      </c>
      <c r="S322" s="45"/>
      <c r="T322" s="45"/>
      <c r="U322" s="45"/>
      <c r="V322" s="46">
        <v>1.9079228403005769E-32</v>
      </c>
      <c r="W322" s="46"/>
    </row>
    <row r="323" spans="2:23">
      <c r="B323" s="2">
        <v>8.2999996840953827E-2</v>
      </c>
      <c r="D323" s="44">
        <v>4.9799998104572296</v>
      </c>
      <c r="E323" s="44"/>
      <c r="F323" s="45">
        <v>-2.8825945854187012</v>
      </c>
      <c r="G323" s="45"/>
      <c r="H323" s="45"/>
      <c r="I323" s="45"/>
      <c r="J323" s="45"/>
      <c r="K323" s="45">
        <v>2.1767264854987192E-34</v>
      </c>
      <c r="L323" s="45"/>
      <c r="M323" s="45"/>
      <c r="N323" s="45">
        <v>2.9048941135406494</v>
      </c>
      <c r="O323" s="45"/>
      <c r="P323" s="45"/>
      <c r="Q323" s="45"/>
      <c r="R323" s="45">
        <v>2.0540704727172852</v>
      </c>
      <c r="S323" s="45"/>
      <c r="T323" s="45"/>
      <c r="U323" s="45"/>
      <c r="V323" s="46">
        <v>7.4933070234357232E-33</v>
      </c>
      <c r="W323" s="46"/>
    </row>
    <row r="324" spans="2:23">
      <c r="B324" s="2">
        <v>8.3999998867511749E-2</v>
      </c>
      <c r="D324" s="44">
        <v>5.039999932050705</v>
      </c>
      <c r="E324" s="44"/>
      <c r="F324" s="45">
        <v>-2.8106584548950195</v>
      </c>
      <c r="G324" s="45"/>
      <c r="H324" s="45"/>
      <c r="I324" s="45"/>
      <c r="J324" s="45"/>
      <c r="K324" s="45">
        <v>8.5436318429643246E-35</v>
      </c>
      <c r="L324" s="45"/>
      <c r="M324" s="45"/>
      <c r="N324" s="45">
        <v>2.9030749797821045</v>
      </c>
      <c r="O324" s="45"/>
      <c r="P324" s="45"/>
      <c r="Q324" s="45"/>
      <c r="R324" s="45">
        <v>2.0527839660644531</v>
      </c>
      <c r="S324" s="45"/>
      <c r="T324" s="45"/>
      <c r="U324" s="45"/>
      <c r="V324" s="46">
        <v>2.9429593915240248E-33</v>
      </c>
      <c r="W324" s="46"/>
    </row>
    <row r="325" spans="2:23">
      <c r="B325" s="2">
        <v>8.5000000894069672E-2</v>
      </c>
      <c r="D325" s="44">
        <v>5.1000000536441803</v>
      </c>
      <c r="E325" s="44"/>
      <c r="F325" s="45">
        <v>-2.3443319797515869</v>
      </c>
      <c r="G325" s="45"/>
      <c r="H325" s="45"/>
      <c r="I325" s="45"/>
      <c r="J325" s="45"/>
      <c r="K325" s="45">
        <v>3.3533694113920177E-35</v>
      </c>
      <c r="L325" s="45"/>
      <c r="M325" s="45"/>
      <c r="N325" s="45">
        <v>2.9012715816497803</v>
      </c>
      <c r="O325" s="45"/>
      <c r="P325" s="45"/>
      <c r="Q325" s="45"/>
      <c r="R325" s="45">
        <v>2.051508903503418</v>
      </c>
      <c r="S325" s="45"/>
      <c r="T325" s="45"/>
      <c r="U325" s="45"/>
      <c r="V325" s="46">
        <v>1.1558275038135652E-33</v>
      </c>
      <c r="W325" s="46"/>
    </row>
    <row r="326" spans="2:23">
      <c r="B326" s="2">
        <v>8.6000002920627594E-2</v>
      </c>
      <c r="D326" s="44">
        <v>5.1600001752376556</v>
      </c>
      <c r="E326" s="44"/>
      <c r="F326" s="45">
        <v>-1.5495514869689941</v>
      </c>
      <c r="G326" s="45"/>
      <c r="H326" s="45"/>
      <c r="I326" s="45"/>
      <c r="J326" s="45"/>
      <c r="K326" s="45">
        <v>1.3161956579789086E-35</v>
      </c>
      <c r="L326" s="45"/>
      <c r="M326" s="45"/>
      <c r="N326" s="45">
        <v>2.8994839191436768</v>
      </c>
      <c r="O326" s="45"/>
      <c r="P326" s="45"/>
      <c r="Q326" s="45"/>
      <c r="R326" s="45">
        <v>2.0502448081970215</v>
      </c>
      <c r="S326" s="45"/>
      <c r="T326" s="45"/>
      <c r="U326" s="45"/>
      <c r="V326" s="46">
        <v>4.5394134222326395E-34</v>
      </c>
      <c r="W326" s="46"/>
    </row>
    <row r="327" spans="2:23">
      <c r="B327" s="2">
        <v>8.6999997496604919E-2</v>
      </c>
      <c r="D327" s="44">
        <v>5.2199998497962952</v>
      </c>
      <c r="E327" s="44"/>
      <c r="F327" s="45">
        <v>-0.53826415538787842</v>
      </c>
      <c r="G327" s="45"/>
      <c r="H327" s="45"/>
      <c r="I327" s="45"/>
      <c r="J327" s="45"/>
      <c r="K327" s="45">
        <v>5.1660630608698625E-36</v>
      </c>
      <c r="L327" s="45"/>
      <c r="M327" s="45"/>
      <c r="N327" s="45">
        <v>2.8977117538452148</v>
      </c>
      <c r="O327" s="45"/>
      <c r="P327" s="45"/>
      <c r="Q327" s="45"/>
      <c r="R327" s="45">
        <v>2.0489916801452637</v>
      </c>
      <c r="S327" s="45"/>
      <c r="T327" s="45"/>
      <c r="U327" s="45"/>
      <c r="V327" s="46">
        <v>1.7828077674561125E-34</v>
      </c>
      <c r="W327" s="46"/>
    </row>
    <row r="328" spans="2:23">
      <c r="B328" s="2">
        <v>8.7999999523162842E-2</v>
      </c>
      <c r="D328" s="44">
        <v>5.2799999713897705</v>
      </c>
      <c r="E328" s="44"/>
      <c r="F328" s="45">
        <v>0.54733812808990479</v>
      </c>
      <c r="G328" s="45"/>
      <c r="H328" s="45"/>
      <c r="I328" s="45"/>
      <c r="J328" s="45"/>
      <c r="K328" s="45">
        <v>2.0276784294625017E-36</v>
      </c>
      <c r="L328" s="45"/>
      <c r="M328" s="45"/>
      <c r="N328" s="45">
        <v>2.8959548473358154</v>
      </c>
      <c r="O328" s="45"/>
      <c r="P328" s="45"/>
      <c r="Q328" s="45"/>
      <c r="R328" s="45">
        <v>2.0477492809295654</v>
      </c>
      <c r="S328" s="45"/>
      <c r="T328" s="45"/>
      <c r="U328" s="45"/>
      <c r="V328" s="46">
        <v>7.0017609281634331E-35</v>
      </c>
      <c r="W328" s="46"/>
    </row>
    <row r="329" spans="2:23">
      <c r="B329" s="2">
        <v>8.9000001549720764E-2</v>
      </c>
      <c r="D329" s="44">
        <v>5.3400000929832458</v>
      </c>
      <c r="E329" s="44"/>
      <c r="F329" s="45">
        <v>1.5548080205917358</v>
      </c>
      <c r="G329" s="45"/>
      <c r="H329" s="45"/>
      <c r="I329" s="45"/>
      <c r="J329" s="45"/>
      <c r="K329" s="45">
        <v>7.9586353917757975E-37</v>
      </c>
      <c r="L329" s="45"/>
      <c r="M329" s="45"/>
      <c r="N329" s="45">
        <v>2.8942134380340576</v>
      </c>
      <c r="O329" s="45"/>
      <c r="P329" s="45"/>
      <c r="Q329" s="45"/>
      <c r="R329" s="45">
        <v>2.0465178489685059</v>
      </c>
      <c r="S329" s="45"/>
      <c r="T329" s="45"/>
      <c r="U329" s="45"/>
      <c r="V329" s="46">
        <v>2.7498440367831545E-35</v>
      </c>
      <c r="W329" s="46"/>
    </row>
    <row r="330" spans="2:23">
      <c r="B330" s="2">
        <v>9.0000003576278687E-2</v>
      </c>
      <c r="D330" s="44">
        <v>5.4000002145767212</v>
      </c>
      <c r="E330" s="44"/>
      <c r="F330" s="45">
        <v>2.3428475856781006</v>
      </c>
      <c r="G330" s="45"/>
      <c r="H330" s="45"/>
      <c r="I330" s="45"/>
      <c r="J330" s="45"/>
      <c r="K330" s="45">
        <v>3.1237644473239391E-37</v>
      </c>
      <c r="L330" s="45"/>
      <c r="M330" s="45"/>
      <c r="N330" s="45">
        <v>2.8924868106842041</v>
      </c>
      <c r="O330" s="45"/>
      <c r="P330" s="45"/>
      <c r="Q330" s="45"/>
      <c r="R330" s="45">
        <v>2.0452969074249268</v>
      </c>
      <c r="S330" s="45"/>
      <c r="T330" s="45"/>
      <c r="U330" s="45"/>
      <c r="V330" s="46">
        <v>1.0799580994085734E-35</v>
      </c>
      <c r="W330" s="46"/>
    </row>
    <row r="331" spans="2:23">
      <c r="B331" s="2">
        <v>9.0999998152256012E-2</v>
      </c>
      <c r="D331" s="44">
        <v>5.4599998891353607</v>
      </c>
      <c r="E331" s="44"/>
      <c r="F331" s="45">
        <v>2.8011221885681152</v>
      </c>
      <c r="G331" s="45"/>
      <c r="H331" s="45"/>
      <c r="I331" s="45"/>
      <c r="J331" s="45"/>
      <c r="K331" s="45">
        <v>1.2260779743719762E-37</v>
      </c>
      <c r="L331" s="45"/>
      <c r="M331" s="45"/>
      <c r="N331" s="45">
        <v>2.8907749652862549</v>
      </c>
      <c r="O331" s="45"/>
      <c r="P331" s="45"/>
      <c r="Q331" s="45"/>
      <c r="R331" s="45">
        <v>2.0440866947174072</v>
      </c>
      <c r="S331" s="45"/>
      <c r="T331" s="45"/>
      <c r="U331" s="45"/>
      <c r="V331" s="46">
        <v>4.2413466975189751E-36</v>
      </c>
      <c r="W331" s="46"/>
    </row>
    <row r="332" spans="2:23">
      <c r="B332" s="2">
        <v>9.2000000178813934E-2</v>
      </c>
      <c r="D332" s="44">
        <v>5.5200000107288361</v>
      </c>
      <c r="E332" s="44"/>
      <c r="F332" s="45">
        <v>2.8657066822052002</v>
      </c>
      <c r="G332" s="45"/>
      <c r="H332" s="45"/>
      <c r="I332" s="45"/>
      <c r="J332" s="45"/>
      <c r="K332" s="45">
        <v>4.8123588043627873E-38</v>
      </c>
      <c r="L332" s="45"/>
      <c r="M332" s="45"/>
      <c r="N332" s="45">
        <v>2.88907790184021</v>
      </c>
      <c r="O332" s="45"/>
      <c r="P332" s="45"/>
      <c r="Q332" s="45"/>
      <c r="R332" s="45">
        <v>2.0428867340087891</v>
      </c>
      <c r="S332" s="45"/>
      <c r="T332" s="45"/>
      <c r="U332" s="45"/>
      <c r="V332" s="46">
        <v>1.6657073864261519E-36</v>
      </c>
      <c r="W332" s="46"/>
    </row>
    <row r="333" spans="2:23">
      <c r="B333" s="2">
        <v>9.3000002205371857E-2</v>
      </c>
      <c r="D333" s="44">
        <v>5.5800001323223114</v>
      </c>
      <c r="E333" s="44"/>
      <c r="F333" s="45">
        <v>2.5280001163482666</v>
      </c>
      <c r="G333" s="45"/>
      <c r="H333" s="45"/>
      <c r="I333" s="45"/>
      <c r="J333" s="45"/>
      <c r="K333" s="45">
        <v>1.8888523791471971E-38</v>
      </c>
      <c r="L333" s="45"/>
      <c r="M333" s="45"/>
      <c r="N333" s="45">
        <v>2.8873956203460693</v>
      </c>
      <c r="O333" s="45"/>
      <c r="P333" s="45"/>
      <c r="Q333" s="45"/>
      <c r="R333" s="45">
        <v>2.0416970252990723</v>
      </c>
      <c r="S333" s="45"/>
      <c r="T333" s="45"/>
      <c r="U333" s="45"/>
      <c r="V333" s="46">
        <v>6.5417168216249674E-37</v>
      </c>
      <c r="W333" s="46"/>
    </row>
    <row r="334" spans="2:23">
      <c r="B334" s="2">
        <v>9.3999996781349182E-2</v>
      </c>
      <c r="D334" s="44">
        <v>5.6399998068809509</v>
      </c>
      <c r="E334" s="44"/>
      <c r="F334" s="45">
        <v>1.8358677625656128</v>
      </c>
      <c r="G334" s="45"/>
      <c r="H334" s="45"/>
      <c r="I334" s="45"/>
      <c r="J334" s="45"/>
      <c r="K334" s="45">
        <v>7.4137530956092713E-39</v>
      </c>
      <c r="L334" s="45"/>
      <c r="M334" s="45"/>
      <c r="N334" s="45">
        <v>2.8857274055480957</v>
      </c>
      <c r="O334" s="45"/>
      <c r="P334" s="45"/>
      <c r="Q334" s="45"/>
      <c r="R334" s="45">
        <v>2.0405173301696777</v>
      </c>
      <c r="S334" s="45"/>
      <c r="T334" s="45"/>
      <c r="U334" s="45"/>
      <c r="V334" s="46">
        <v>2.5691107848617988E-37</v>
      </c>
      <c r="W334" s="46"/>
    </row>
    <row r="335" spans="2:23">
      <c r="B335" s="2">
        <v>9.4999998807907104E-2</v>
      </c>
      <c r="D335" s="44">
        <v>5.6999999284744263</v>
      </c>
      <c r="E335" s="44"/>
      <c r="F335" s="45">
        <v>0.88685828447341919</v>
      </c>
      <c r="G335" s="45"/>
      <c r="H335" s="45"/>
      <c r="I335" s="45"/>
      <c r="J335" s="45"/>
      <c r="K335" s="45">
        <v>2.909901358555307E-39</v>
      </c>
      <c r="L335" s="45"/>
      <c r="M335" s="45"/>
      <c r="N335" s="45">
        <v>2.8840734958648682</v>
      </c>
      <c r="O335" s="45"/>
      <c r="P335" s="45"/>
      <c r="Q335" s="45"/>
      <c r="R335" s="45">
        <v>2.0393478870391846</v>
      </c>
      <c r="S335" s="45"/>
      <c r="T335" s="45"/>
      <c r="U335" s="45"/>
      <c r="V335" s="46">
        <v>1.0089555214272632E-37</v>
      </c>
      <c r="W335" s="46"/>
    </row>
    <row r="336" spans="2:23">
      <c r="B336" s="2">
        <v>9.6000000834465027E-2</v>
      </c>
      <c r="D336" s="44">
        <v>5.7600000500679016</v>
      </c>
      <c r="E336" s="44"/>
      <c r="F336" s="45">
        <v>-0.18554289638996124</v>
      </c>
      <c r="G336" s="45"/>
      <c r="H336" s="45"/>
      <c r="I336" s="45"/>
      <c r="J336" s="45"/>
      <c r="K336" s="45">
        <v>1.1421381224371924E-39</v>
      </c>
      <c r="L336" s="45"/>
      <c r="M336" s="45"/>
      <c r="N336" s="45">
        <v>2.8824336528778076</v>
      </c>
      <c r="O336" s="45"/>
      <c r="P336" s="45"/>
      <c r="Q336" s="45"/>
      <c r="R336" s="45">
        <v>2.0381884574890137</v>
      </c>
      <c r="S336" s="45"/>
      <c r="T336" s="45"/>
      <c r="U336" s="45"/>
      <c r="V336" s="46">
        <v>3.9624093483576626E-38</v>
      </c>
      <c r="W336" s="46"/>
    </row>
    <row r="337" spans="2:34">
      <c r="B337" s="2">
        <v>9.7000002861022949E-2</v>
      </c>
      <c r="D337" s="44">
        <v>5.820000171661377</v>
      </c>
      <c r="E337" s="44"/>
      <c r="F337" s="45">
        <v>-1.2306866645812988</v>
      </c>
      <c r="G337" s="45"/>
      <c r="H337" s="45"/>
      <c r="I337" s="45"/>
      <c r="J337" s="45"/>
      <c r="K337" s="45">
        <v>4.4828939172215223E-40</v>
      </c>
      <c r="L337" s="45"/>
      <c r="M337" s="45"/>
      <c r="N337" s="45">
        <v>2.8808078765869141</v>
      </c>
      <c r="O337" s="45"/>
      <c r="P337" s="45"/>
      <c r="Q337" s="45"/>
      <c r="R337" s="45">
        <v>2.0370388031005859</v>
      </c>
      <c r="S337" s="45"/>
      <c r="T337" s="45"/>
      <c r="U337" s="45"/>
      <c r="V337" s="46">
        <v>1.5561259698302161E-38</v>
      </c>
      <c r="W337" s="46"/>
    </row>
    <row r="338" spans="2:34">
      <c r="B338" s="2">
        <v>9.7999997437000275E-2</v>
      </c>
      <c r="D338" s="44">
        <v>5.8799998462200165</v>
      </c>
      <c r="E338" s="44"/>
      <c r="F338" s="45">
        <v>-2.1019201278686523</v>
      </c>
      <c r="G338" s="45"/>
      <c r="H338" s="45"/>
      <c r="I338" s="45"/>
      <c r="J338" s="45"/>
      <c r="K338" s="45">
        <v>1.7595404167294566E-40</v>
      </c>
      <c r="L338" s="45"/>
      <c r="M338" s="45"/>
      <c r="N338" s="45">
        <v>2.8791956901550293</v>
      </c>
      <c r="O338" s="45"/>
      <c r="P338" s="45"/>
      <c r="Q338" s="45"/>
      <c r="R338" s="45">
        <v>2.0358986854553223</v>
      </c>
      <c r="S338" s="45"/>
      <c r="T338" s="45"/>
      <c r="U338" s="45"/>
      <c r="V338" s="46">
        <v>6.1112265548408532E-39</v>
      </c>
      <c r="W338" s="46"/>
    </row>
    <row r="339" spans="2:34">
      <c r="B339" s="2">
        <v>9.8999999463558197E-2</v>
      </c>
      <c r="D339" s="44">
        <v>5.9399999678134918</v>
      </c>
      <c r="E339" s="44"/>
      <c r="F339" s="45">
        <v>-2.6771624088287354</v>
      </c>
      <c r="G339" s="45"/>
      <c r="H339" s="45"/>
      <c r="I339" s="45"/>
      <c r="J339" s="45"/>
      <c r="K339" s="45">
        <v>6.9061593515784285E-41</v>
      </c>
      <c r="L339" s="45"/>
      <c r="M339" s="45"/>
      <c r="N339" s="45">
        <v>2.8775970935821533</v>
      </c>
      <c r="O339" s="45"/>
      <c r="P339" s="45"/>
      <c r="Q339" s="45"/>
      <c r="R339" s="45">
        <v>2.0347683429718018</v>
      </c>
      <c r="S339" s="45"/>
      <c r="T339" s="45"/>
      <c r="U339" s="45"/>
      <c r="V339" s="46">
        <v>2.3999940707598639E-39</v>
      </c>
      <c r="W339" s="46"/>
    </row>
    <row r="340" spans="2:34">
      <c r="B340" s="2">
        <v>0.10000000149011612</v>
      </c>
      <c r="D340" s="44">
        <v>6.0000000894069672</v>
      </c>
      <c r="E340" s="44"/>
      <c r="F340" s="45">
        <v>-2.8760085105895996</v>
      </c>
      <c r="G340" s="45"/>
      <c r="H340" s="45"/>
      <c r="I340" s="45"/>
      <c r="J340" s="45"/>
      <c r="K340" s="45">
        <v>2.7106717493899261E-41</v>
      </c>
      <c r="L340" s="45"/>
      <c r="M340" s="45"/>
      <c r="N340" s="45">
        <v>2.8760120868682861</v>
      </c>
      <c r="O340" s="45"/>
      <c r="P340" s="45"/>
      <c r="Q340" s="45"/>
      <c r="R340" s="45">
        <v>2.0336475372314453</v>
      </c>
      <c r="S340" s="45"/>
      <c r="T340" s="45"/>
      <c r="U340" s="45"/>
      <c r="V340" s="46">
        <v>9.4251895229872926E-40</v>
      </c>
      <c r="W340" s="46"/>
    </row>
    <row r="341" spans="2:34" ht="9.75" customHeight="1">
      <c r="B341" s="2">
        <v>0.10100000351667404</v>
      </c>
      <c r="D341" s="44">
        <v>6.0600002110004425</v>
      </c>
      <c r="E341" s="44"/>
      <c r="F341" s="45">
        <v>-2.6709661483764648</v>
      </c>
      <c r="G341" s="45"/>
      <c r="H341" s="45"/>
      <c r="I341" s="45"/>
      <c r="J341" s="45"/>
      <c r="K341" s="45">
        <v>1.0640059239618336E-41</v>
      </c>
      <c r="L341" s="45"/>
      <c r="M341" s="45"/>
      <c r="N341" s="45">
        <v>2.8744401931762695</v>
      </c>
      <c r="O341" s="45"/>
      <c r="P341" s="45"/>
      <c r="Q341" s="45"/>
      <c r="R341" s="45">
        <v>2.0325362682342529</v>
      </c>
      <c r="S341" s="45"/>
      <c r="T341" s="45"/>
      <c r="U341" s="45"/>
      <c r="V341" s="46">
        <v>3.7014177896368583E-40</v>
      </c>
      <c r="W341" s="46"/>
    </row>
    <row r="342" spans="2:34" ht="5.25" customHeight="1"/>
    <row r="343" spans="2:34" ht="172.5" customHeight="1"/>
    <row r="344" spans="2:34" ht="16.5" customHeight="1"/>
    <row r="345" spans="2:34" ht="12.75" customHeight="1">
      <c r="B345" s="39" t="s">
        <v>0</v>
      </c>
      <c r="C345" s="39"/>
      <c r="D345" s="39"/>
      <c r="E345" s="39"/>
      <c r="F345" s="39"/>
      <c r="G345" s="1" t="s">
        <v>1</v>
      </c>
      <c r="H345" s="40" t="s">
        <v>35</v>
      </c>
      <c r="I345" s="40"/>
      <c r="J345" s="40"/>
      <c r="K345" s="40"/>
      <c r="L345" s="40"/>
      <c r="M345" s="40"/>
      <c r="N345" s="40"/>
      <c r="O345" s="40"/>
      <c r="P345" s="40"/>
      <c r="Q345" s="40"/>
      <c r="R345" s="40"/>
    </row>
    <row r="346" spans="2:34" ht="12.75" customHeight="1">
      <c r="AB346" s="39" t="s">
        <v>2</v>
      </c>
      <c r="AC346" s="39"/>
      <c r="AD346" s="39"/>
      <c r="AE346" s="39"/>
      <c r="AF346" s="39"/>
      <c r="AG346" s="39"/>
    </row>
    <row r="347" spans="2:34" ht="12" customHeight="1">
      <c r="B347" s="39" t="s">
        <v>3</v>
      </c>
      <c r="C347" s="39"/>
      <c r="D347" s="39"/>
      <c r="E347" s="39"/>
      <c r="G347" s="1" t="s">
        <v>4</v>
      </c>
      <c r="H347" s="41">
        <v>0.2199999988079071</v>
      </c>
      <c r="I347" s="41"/>
      <c r="J347" s="41"/>
      <c r="K347" s="41"/>
      <c r="L347" s="41"/>
      <c r="M347" s="41"/>
      <c r="N347" s="41"/>
      <c r="O347" s="39" t="s">
        <v>21</v>
      </c>
      <c r="P347" s="39"/>
      <c r="Q347" s="39"/>
      <c r="R347" s="39"/>
      <c r="S347" s="1" t="s">
        <v>4</v>
      </c>
      <c r="T347" s="42" t="s">
        <v>22</v>
      </c>
      <c r="U347" s="42"/>
      <c r="V347" s="42"/>
      <c r="W347" s="42"/>
      <c r="X347" s="42"/>
      <c r="Y347" s="42"/>
      <c r="Z347" s="42"/>
      <c r="AA347" s="42"/>
      <c r="AB347" s="39"/>
      <c r="AC347" s="39"/>
      <c r="AD347" s="39"/>
      <c r="AE347" s="39"/>
      <c r="AF347" s="39"/>
      <c r="AG347" s="39"/>
    </row>
    <row r="348" spans="2:34" ht="10.5" customHeight="1">
      <c r="AB348" s="39"/>
      <c r="AC348" s="39"/>
      <c r="AD348" s="39"/>
      <c r="AE348" s="39"/>
      <c r="AF348" s="39"/>
      <c r="AG348" s="39"/>
    </row>
    <row r="349" spans="2:34" ht="12" customHeight="1">
      <c r="AB349" s="39"/>
      <c r="AC349" s="39"/>
      <c r="AD349" s="39"/>
      <c r="AE349" s="39"/>
      <c r="AF349" s="39"/>
      <c r="AG349" s="39"/>
    </row>
    <row r="350" spans="2:34" ht="12" customHeight="1">
      <c r="AB350" s="39"/>
      <c r="AC350" s="39"/>
      <c r="AD350" s="39"/>
      <c r="AE350" s="39"/>
      <c r="AF350" s="39"/>
      <c r="AG350" s="39"/>
    </row>
    <row r="351" spans="2:34" ht="6" customHeight="1"/>
    <row r="352" spans="2:34" ht="3" customHeight="1">
      <c r="B352" s="43" t="s">
        <v>5</v>
      </c>
      <c r="D352" s="43" t="s">
        <v>23</v>
      </c>
      <c r="E352" s="43"/>
      <c r="G352" s="43" t="s">
        <v>6</v>
      </c>
      <c r="H352" s="43"/>
      <c r="J352" s="43" t="s">
        <v>7</v>
      </c>
      <c r="K352" s="43"/>
      <c r="L352" s="43"/>
      <c r="M352" s="43"/>
      <c r="N352" s="43" t="s">
        <v>8</v>
      </c>
      <c r="O352" s="43"/>
      <c r="Q352" s="43" t="s">
        <v>9</v>
      </c>
      <c r="R352" s="43"/>
      <c r="S352" s="43"/>
      <c r="T352" s="43" t="s">
        <v>10</v>
      </c>
      <c r="U352" s="43"/>
      <c r="X352" s="43" t="s">
        <v>5</v>
      </c>
      <c r="Y352" s="43"/>
      <c r="Z352" s="43" t="s">
        <v>23</v>
      </c>
      <c r="AA352" s="43"/>
      <c r="AB352" s="43" t="s">
        <v>6</v>
      </c>
      <c r="AC352" s="43" t="s">
        <v>7</v>
      </c>
      <c r="AE352" s="43" t="s">
        <v>8</v>
      </c>
      <c r="AF352" s="43" t="s">
        <v>9</v>
      </c>
      <c r="AG352" s="43" t="s">
        <v>10</v>
      </c>
      <c r="AH352" s="43"/>
    </row>
    <row r="353" spans="2:37" ht="14.25" customHeight="1">
      <c r="B353" s="43"/>
      <c r="D353" s="43"/>
      <c r="E353" s="43"/>
      <c r="G353" s="43"/>
      <c r="H353" s="43"/>
      <c r="J353" s="43"/>
      <c r="K353" s="43"/>
      <c r="L353" s="43"/>
      <c r="M353" s="43"/>
      <c r="N353" s="43"/>
      <c r="O353" s="43"/>
      <c r="Q353" s="43"/>
      <c r="R353" s="43"/>
      <c r="S353" s="43"/>
      <c r="T353" s="43"/>
      <c r="U353" s="43"/>
      <c r="X353" s="43"/>
      <c r="Y353" s="43"/>
      <c r="Z353" s="43"/>
      <c r="AA353" s="43"/>
      <c r="AB353" s="43"/>
      <c r="AC353" s="43"/>
      <c r="AE353" s="43"/>
      <c r="AF353" s="43"/>
      <c r="AG353" s="43"/>
      <c r="AH353" s="43"/>
    </row>
    <row r="354" spans="2:37">
      <c r="B354" s="2">
        <v>0</v>
      </c>
      <c r="D354" s="44">
        <v>0</v>
      </c>
      <c r="E354" s="44"/>
      <c r="F354" s="45">
        <v>-1.9274195074103773E-4</v>
      </c>
      <c r="G354" s="45"/>
      <c r="H354" s="45"/>
      <c r="I354" s="45"/>
      <c r="J354" s="45"/>
      <c r="K354" s="45">
        <v>7.4241151809692383</v>
      </c>
      <c r="L354" s="45"/>
      <c r="M354" s="45"/>
      <c r="N354" s="45">
        <v>14.848423004150391</v>
      </c>
      <c r="O354" s="45"/>
      <c r="P354" s="45"/>
      <c r="Q354" s="45"/>
      <c r="R354" s="45">
        <v>5.2497787475585938</v>
      </c>
      <c r="S354" s="45"/>
      <c r="T354" s="45"/>
      <c r="U354" s="45"/>
      <c r="V354" s="46">
        <v>99.997406005859375</v>
      </c>
      <c r="W354" s="46"/>
      <c r="X354" s="45">
        <v>3.9000000804662704E-2</v>
      </c>
      <c r="Y354" s="45"/>
      <c r="Z354" s="44">
        <v>2.3400000482797623</v>
      </c>
      <c r="AA354" s="44"/>
      <c r="AB354" s="45">
        <v>3.8481330871582031</v>
      </c>
      <c r="AC354" s="45"/>
      <c r="AD354" s="45">
        <v>3.0340731882461114E-6</v>
      </c>
      <c r="AE354" s="45"/>
      <c r="AF354" s="45">
        <v>7.1536951065063477</v>
      </c>
      <c r="AG354" s="45"/>
      <c r="AH354" s="45">
        <v>5.0584239959716797</v>
      </c>
      <c r="AI354" s="45"/>
      <c r="AJ354" s="45"/>
      <c r="AK354" s="20">
        <v>4.2412688344484195E-5</v>
      </c>
    </row>
    <row r="355" spans="2:37">
      <c r="B355" s="2">
        <v>1.0000000474974513E-3</v>
      </c>
      <c r="D355" s="44">
        <v>6.0000002849847078E-2</v>
      </c>
      <c r="E355" s="44"/>
      <c r="F355" s="45">
        <v>-2.2049922943115234</v>
      </c>
      <c r="G355" s="45"/>
      <c r="H355" s="45"/>
      <c r="I355" s="45"/>
      <c r="J355" s="45"/>
      <c r="K355" s="45">
        <v>4.6898465156555176</v>
      </c>
      <c r="L355" s="45"/>
      <c r="M355" s="45"/>
      <c r="N355" s="45">
        <v>12.105644226074219</v>
      </c>
      <c r="O355" s="45"/>
      <c r="P355" s="45"/>
      <c r="Q355" s="45"/>
      <c r="R355" s="45">
        <v>5.2437610626220703</v>
      </c>
      <c r="S355" s="45"/>
      <c r="T355" s="45"/>
      <c r="U355" s="45"/>
      <c r="V355" s="46">
        <v>63.241291046142578</v>
      </c>
      <c r="W355" s="46"/>
      <c r="X355" s="45">
        <v>3.9999999105930328E-2</v>
      </c>
      <c r="Y355" s="45"/>
      <c r="Z355" s="44">
        <v>2.3999999463558197</v>
      </c>
      <c r="AA355" s="44"/>
      <c r="AB355" s="45">
        <v>5.7936210632324219</v>
      </c>
      <c r="AC355" s="45"/>
      <c r="AD355" s="45">
        <v>2.110328068738454E-6</v>
      </c>
      <c r="AE355" s="45"/>
      <c r="AF355" s="45">
        <v>7.1481814384460449</v>
      </c>
      <c r="AG355" s="45"/>
      <c r="AH355" s="45">
        <v>5.0545258522033691</v>
      </c>
      <c r="AI355" s="45"/>
      <c r="AJ355" s="45"/>
      <c r="AK355" s="20">
        <v>2.9522596378228627E-5</v>
      </c>
    </row>
    <row r="356" spans="2:37">
      <c r="B356" s="2">
        <v>2.0000000949949026E-3</v>
      </c>
      <c r="D356" s="44">
        <v>0.12000000569969416</v>
      </c>
      <c r="E356" s="44"/>
      <c r="F356" s="45">
        <v>-2.3807859420776367</v>
      </c>
      <c r="G356" s="45"/>
      <c r="H356" s="45"/>
      <c r="I356" s="45"/>
      <c r="J356" s="45"/>
      <c r="K356" s="45">
        <v>3.0181972980499268</v>
      </c>
      <c r="L356" s="45"/>
      <c r="M356" s="45"/>
      <c r="N356" s="45">
        <v>10.425580024719238</v>
      </c>
      <c r="O356" s="45"/>
      <c r="P356" s="45"/>
      <c r="Q356" s="45"/>
      <c r="R356" s="45">
        <v>5.2378101348876953</v>
      </c>
      <c r="S356" s="45"/>
      <c r="T356" s="45"/>
      <c r="U356" s="45"/>
      <c r="V356" s="46">
        <v>40.745800018310547</v>
      </c>
      <c r="W356" s="46"/>
      <c r="X356" s="45">
        <v>4.1000001132488251E-2</v>
      </c>
      <c r="Y356" s="45"/>
      <c r="Z356" s="44">
        <v>2.460000067949295</v>
      </c>
      <c r="AA356" s="44"/>
      <c r="AB356" s="45">
        <v>6.9228863716125488</v>
      </c>
      <c r="AC356" s="45"/>
      <c r="AD356" s="45">
        <v>1.4680815638712374E-6</v>
      </c>
      <c r="AE356" s="45"/>
      <c r="AF356" s="45">
        <v>7.1427288055419922</v>
      </c>
      <c r="AG356" s="45"/>
      <c r="AH356" s="45">
        <v>5.0506711006164551</v>
      </c>
      <c r="AI356" s="45"/>
      <c r="AJ356" s="45"/>
      <c r="AK356" s="20">
        <v>2.05535143322777E-5</v>
      </c>
    </row>
    <row r="357" spans="2:37">
      <c r="B357" s="2">
        <v>3.0000000260770321E-3</v>
      </c>
      <c r="D357" s="44">
        <v>0.18000000156462193</v>
      </c>
      <c r="E357" s="44"/>
      <c r="F357" s="45">
        <v>-1.1759492158889771</v>
      </c>
      <c r="G357" s="45"/>
      <c r="H357" s="45"/>
      <c r="I357" s="45"/>
      <c r="J357" s="45"/>
      <c r="K357" s="45">
        <v>1.9728810787200928</v>
      </c>
      <c r="L357" s="45"/>
      <c r="M357" s="45"/>
      <c r="N357" s="45">
        <v>9.3719415664672852</v>
      </c>
      <c r="O357" s="45"/>
      <c r="P357" s="45"/>
      <c r="Q357" s="45"/>
      <c r="R357" s="45">
        <v>5.2319259643554688</v>
      </c>
      <c r="S357" s="45"/>
      <c r="T357" s="45"/>
      <c r="U357" s="45"/>
      <c r="V357" s="46">
        <v>26.6639404296875</v>
      </c>
      <c r="W357" s="46"/>
      <c r="X357" s="45">
        <v>4.1999999433755875E-2</v>
      </c>
      <c r="Y357" s="45"/>
      <c r="Z357" s="44">
        <v>2.5199999660253525</v>
      </c>
      <c r="AA357" s="44"/>
      <c r="AB357" s="45">
        <v>7.0786824226379395</v>
      </c>
      <c r="AC357" s="45"/>
      <c r="AD357" s="45">
        <v>1.0214678241027286E-6</v>
      </c>
      <c r="AE357" s="45"/>
      <c r="AF357" s="45">
        <v>7.137336254119873</v>
      </c>
      <c r="AG357" s="45"/>
      <c r="AH357" s="45">
        <v>5.0468583106994629</v>
      </c>
      <c r="AI357" s="45"/>
      <c r="AJ357" s="45"/>
      <c r="AK357" s="20">
        <v>1.4311613995232619E-5</v>
      </c>
    </row>
    <row r="358" spans="2:37">
      <c r="B358" s="2">
        <v>4.0000001899898052E-3</v>
      </c>
      <c r="D358" s="44">
        <v>0.24000001139938831</v>
      </c>
      <c r="E358" s="44"/>
      <c r="F358" s="45">
        <v>0.84423840045928955</v>
      </c>
      <c r="G358" s="45"/>
      <c r="H358" s="45"/>
      <c r="I358" s="45"/>
      <c r="J358" s="45"/>
      <c r="K358" s="45">
        <v>1.3060483932495117</v>
      </c>
      <c r="L358" s="45"/>
      <c r="M358" s="45"/>
      <c r="N358" s="45">
        <v>8.6968793869018555</v>
      </c>
      <c r="O358" s="45"/>
      <c r="P358" s="45"/>
      <c r="Q358" s="45"/>
      <c r="R358" s="45">
        <v>5.226107120513916</v>
      </c>
      <c r="S358" s="45"/>
      <c r="T358" s="45"/>
      <c r="U358" s="45"/>
      <c r="V358" s="46">
        <v>17.671197891235352</v>
      </c>
      <c r="W358" s="46"/>
      <c r="X358" s="45">
        <v>4.3000001460313797E-2</v>
      </c>
      <c r="Y358" s="45"/>
      <c r="Z358" s="44">
        <v>2.5800000876188278</v>
      </c>
      <c r="AA358" s="44"/>
      <c r="AB358" s="45">
        <v>6.2406163215637207</v>
      </c>
      <c r="AC358" s="45"/>
      <c r="AD358" s="45">
        <v>7.1083979946706677E-7</v>
      </c>
      <c r="AE358" s="45"/>
      <c r="AF358" s="45">
        <v>7.1320033073425293</v>
      </c>
      <c r="AG358" s="45"/>
      <c r="AH358" s="45">
        <v>5.0430874824523926</v>
      </c>
      <c r="AI358" s="45"/>
      <c r="AJ358" s="45"/>
      <c r="AK358" s="20">
        <v>9.966902325686533E-6</v>
      </c>
    </row>
    <row r="359" spans="2:37">
      <c r="B359" s="2">
        <v>4.999999888241291E-3</v>
      </c>
      <c r="D359" s="44">
        <v>0.29999999329447746</v>
      </c>
      <c r="E359" s="44"/>
      <c r="F359" s="45">
        <v>3.1574382781982422</v>
      </c>
      <c r="G359" s="45"/>
      <c r="H359" s="45"/>
      <c r="I359" s="45"/>
      <c r="J359" s="45"/>
      <c r="K359" s="45">
        <v>0.87336820363998413</v>
      </c>
      <c r="L359" s="45"/>
      <c r="M359" s="45"/>
      <c r="N359" s="45">
        <v>8.2560615539550781</v>
      </c>
      <c r="O359" s="45"/>
      <c r="P359" s="45"/>
      <c r="Q359" s="45"/>
      <c r="R359" s="45">
        <v>5.2203526496887207</v>
      </c>
      <c r="S359" s="45"/>
      <c r="T359" s="45"/>
      <c r="U359" s="45"/>
      <c r="V359" s="46">
        <v>11.829939842224121</v>
      </c>
      <c r="W359" s="46"/>
      <c r="X359" s="45">
        <v>4.3999999761581421E-2</v>
      </c>
      <c r="Y359" s="45"/>
      <c r="Z359" s="44">
        <v>2.6399999856948853</v>
      </c>
      <c r="AA359" s="44"/>
      <c r="AB359" s="45">
        <v>4.5278034210205078</v>
      </c>
      <c r="AC359" s="45"/>
      <c r="AD359" s="45">
        <v>4.9475409014121396E-7</v>
      </c>
      <c r="AE359" s="45"/>
      <c r="AF359" s="45">
        <v>7.1267290115356445</v>
      </c>
      <c r="AG359" s="45"/>
      <c r="AH359" s="45">
        <v>5.0393581390380859</v>
      </c>
      <c r="AI359" s="45"/>
      <c r="AJ359" s="45"/>
      <c r="AK359" s="20">
        <v>6.9422326305357274E-6</v>
      </c>
    </row>
    <row r="360" spans="2:37">
      <c r="B360" s="2">
        <v>6.0000000521540642E-3</v>
      </c>
      <c r="D360" s="44">
        <v>0.36000000312924385</v>
      </c>
      <c r="E360" s="44"/>
      <c r="F360" s="45">
        <v>5.2920403480529785</v>
      </c>
      <c r="G360" s="45"/>
      <c r="H360" s="45"/>
      <c r="I360" s="45"/>
      <c r="J360" s="45"/>
      <c r="K360" s="45">
        <v>0.58865565061569214</v>
      </c>
      <c r="L360" s="45"/>
      <c r="M360" s="45"/>
      <c r="N360" s="45">
        <v>7.9633021354675293</v>
      </c>
      <c r="O360" s="45"/>
      <c r="P360" s="45"/>
      <c r="Q360" s="45"/>
      <c r="R360" s="45">
        <v>5.2146625518798828</v>
      </c>
      <c r="S360" s="45"/>
      <c r="T360" s="45"/>
      <c r="U360" s="45"/>
      <c r="V360" s="46">
        <v>7.982154369354248</v>
      </c>
      <c r="W360" s="46"/>
      <c r="X360" s="45">
        <v>4.5000001788139343E-2</v>
      </c>
      <c r="Y360" s="45"/>
      <c r="Z360" s="44">
        <v>2.7000001072883606</v>
      </c>
      <c r="AA360" s="44"/>
      <c r="AB360" s="45">
        <v>2.1819438934326172</v>
      </c>
      <c r="AC360" s="45"/>
      <c r="AD360" s="45">
        <v>3.4441012530805892E-7</v>
      </c>
      <c r="AE360" s="45"/>
      <c r="AF360" s="45">
        <v>7.1215128898620605</v>
      </c>
      <c r="AG360" s="45"/>
      <c r="AH360" s="45">
        <v>5.0356698036193848</v>
      </c>
      <c r="AI360" s="45"/>
      <c r="AJ360" s="45"/>
      <c r="AK360" s="20">
        <v>4.836193511437159E-6</v>
      </c>
    </row>
    <row r="361" spans="2:37">
      <c r="B361" s="2">
        <v>7.0000002160668373E-3</v>
      </c>
      <c r="D361" s="44">
        <v>0.42000001296401024</v>
      </c>
      <c r="E361" s="44"/>
      <c r="F361" s="45">
        <v>6.8565564155578613</v>
      </c>
      <c r="G361" s="45"/>
      <c r="H361" s="45"/>
      <c r="I361" s="45"/>
      <c r="J361" s="45"/>
      <c r="K361" s="45">
        <v>0.39918452501296997</v>
      </c>
      <c r="L361" s="45"/>
      <c r="M361" s="45"/>
      <c r="N361" s="45">
        <v>7.7658729553222656</v>
      </c>
      <c r="O361" s="45"/>
      <c r="P361" s="45"/>
      <c r="Q361" s="45"/>
      <c r="R361" s="45">
        <v>5.2090353965759277</v>
      </c>
      <c r="S361" s="45"/>
      <c r="T361" s="45"/>
      <c r="U361" s="45"/>
      <c r="V361" s="46">
        <v>5.4187784194946289</v>
      </c>
      <c r="W361" s="46"/>
      <c r="X361" s="45">
        <v>4.6000000089406967E-2</v>
      </c>
      <c r="Y361" s="45"/>
      <c r="Z361" s="44">
        <v>2.760000005364418</v>
      </c>
      <c r="AA361" s="44"/>
      <c r="AB361" s="45">
        <v>-0.46677839756011963</v>
      </c>
      <c r="AC361" s="45"/>
      <c r="AD361" s="45">
        <v>2.3978915919542487E-7</v>
      </c>
      <c r="AE361" s="45"/>
      <c r="AF361" s="45">
        <v>7.1163539886474609</v>
      </c>
      <c r="AG361" s="45"/>
      <c r="AH361" s="45">
        <v>5.0320219993591309</v>
      </c>
      <c r="AI361" s="45"/>
      <c r="AJ361" s="45"/>
      <c r="AK361" s="20">
        <v>3.3695509955578018E-6</v>
      </c>
    </row>
    <row r="362" spans="2:37">
      <c r="B362" s="2">
        <v>8.0000003799796104E-3</v>
      </c>
      <c r="D362" s="44">
        <v>0.48000002279877663</v>
      </c>
      <c r="E362" s="44"/>
      <c r="F362" s="45">
        <v>7.5733208656311035</v>
      </c>
      <c r="G362" s="45"/>
      <c r="H362" s="45"/>
      <c r="I362" s="45"/>
      <c r="J362" s="45"/>
      <c r="K362" s="45">
        <v>0.2719687819480896</v>
      </c>
      <c r="L362" s="45"/>
      <c r="M362" s="45"/>
      <c r="N362" s="45">
        <v>7.6307883262634277</v>
      </c>
      <c r="O362" s="45"/>
      <c r="P362" s="45"/>
      <c r="Q362" s="45"/>
      <c r="R362" s="45">
        <v>5.2034711837768555</v>
      </c>
      <c r="S362" s="45"/>
      <c r="T362" s="45"/>
      <c r="U362" s="45"/>
      <c r="V362" s="46">
        <v>3.6958208084106445</v>
      </c>
      <c r="W362" s="46"/>
      <c r="X362" s="45">
        <v>4.6999998390674591E-2</v>
      </c>
      <c r="Y362" s="45"/>
      <c r="Z362" s="44">
        <v>2.8199999034404755</v>
      </c>
      <c r="AA362" s="44"/>
      <c r="AB362" s="45">
        <v>-3.0461573600769043</v>
      </c>
      <c r="AC362" s="45"/>
      <c r="AD362" s="45">
        <v>1.6697391913567117E-7</v>
      </c>
      <c r="AE362" s="45"/>
      <c r="AF362" s="45">
        <v>7.1112518310546875</v>
      </c>
      <c r="AG362" s="45"/>
      <c r="AH362" s="45">
        <v>5.028414249420166</v>
      </c>
      <c r="AI362" s="45"/>
      <c r="AJ362" s="45"/>
      <c r="AK362" s="20">
        <v>2.3480242816731334E-6</v>
      </c>
    </row>
    <row r="363" spans="2:37">
      <c r="B363" s="2">
        <v>8.999999612569809E-3</v>
      </c>
      <c r="D363" s="44">
        <v>0.53999997675418854</v>
      </c>
      <c r="E363" s="44"/>
      <c r="F363" s="45">
        <v>7.3048057556152344</v>
      </c>
      <c r="G363" s="45"/>
      <c r="H363" s="45"/>
      <c r="I363" s="45"/>
      <c r="J363" s="45"/>
      <c r="K363" s="45">
        <v>0.18596038222312927</v>
      </c>
      <c r="L363" s="45"/>
      <c r="M363" s="45"/>
      <c r="N363" s="45">
        <v>7.5369977951049805</v>
      </c>
      <c r="O363" s="45"/>
      <c r="P363" s="45"/>
      <c r="Q363" s="45"/>
      <c r="R363" s="45">
        <v>5.1979684829711914</v>
      </c>
      <c r="S363" s="45"/>
      <c r="T363" s="45"/>
      <c r="U363" s="45"/>
      <c r="V363" s="46">
        <v>2.5297160148620605</v>
      </c>
      <c r="W363" s="46"/>
      <c r="X363" s="45">
        <v>4.8000000417232513E-2</v>
      </c>
      <c r="Y363" s="45"/>
      <c r="Z363" s="44">
        <v>2.8800000250339508</v>
      </c>
      <c r="AA363" s="44"/>
      <c r="AB363" s="45">
        <v>-5.1942577362060547</v>
      </c>
      <c r="AC363" s="45"/>
      <c r="AD363" s="45">
        <v>1.1628708307398483E-7</v>
      </c>
      <c r="AE363" s="45"/>
      <c r="AF363" s="45">
        <v>7.1062054634094238</v>
      </c>
      <c r="AG363" s="45"/>
      <c r="AH363" s="45">
        <v>5.024846076965332</v>
      </c>
      <c r="AI363" s="45"/>
      <c r="AJ363" s="45"/>
      <c r="AK363" s="20">
        <v>1.6364159591830685E-6</v>
      </c>
    </row>
    <row r="364" spans="2:37">
      <c r="B364" s="2">
        <v>9.9999997764825821E-3</v>
      </c>
      <c r="D364" s="44">
        <v>0.59999998658895493</v>
      </c>
      <c r="E364" s="44"/>
      <c r="F364" s="45">
        <v>6.0651397705078125</v>
      </c>
      <c r="G364" s="45"/>
      <c r="H364" s="45"/>
      <c r="I364" s="45"/>
      <c r="J364" s="45"/>
      <c r="K364" s="45">
        <v>0.12750108540058136</v>
      </c>
      <c r="L364" s="45"/>
      <c r="M364" s="45"/>
      <c r="N364" s="45">
        <v>7.4708433151245117</v>
      </c>
      <c r="O364" s="45"/>
      <c r="P364" s="45"/>
      <c r="Q364" s="45"/>
      <c r="R364" s="45">
        <v>5.1925268173217773</v>
      </c>
      <c r="S364" s="45"/>
      <c r="T364" s="45"/>
      <c r="U364" s="45"/>
      <c r="V364" s="46">
        <v>1.7362815141677856</v>
      </c>
      <c r="W364" s="46"/>
      <c r="X364" s="45">
        <v>4.8999998718500137E-2</v>
      </c>
      <c r="Y364" s="45"/>
      <c r="Z364" s="44">
        <v>2.9399999231100082</v>
      </c>
      <c r="AA364" s="44"/>
      <c r="AB364" s="45">
        <v>-6.6101899147033691</v>
      </c>
      <c r="AC364" s="45"/>
      <c r="AD364" s="45">
        <v>8.0998397322673554E-8</v>
      </c>
      <c r="AE364" s="45"/>
      <c r="AF364" s="45">
        <v>7.1012148857116699</v>
      </c>
      <c r="AG364" s="45"/>
      <c r="AH364" s="45">
        <v>5.0213170051574707</v>
      </c>
      <c r="AI364" s="45"/>
      <c r="AJ364" s="45"/>
      <c r="AK364" s="20">
        <v>1.1406274325054255E-6</v>
      </c>
    </row>
    <row r="365" spans="2:37">
      <c r="B365" s="2">
        <v>1.0999999940395355E-2</v>
      </c>
      <c r="D365" s="44">
        <v>0.65999999642372131</v>
      </c>
      <c r="E365" s="44"/>
      <c r="F365" s="45">
        <v>4.0131826400756836</v>
      </c>
      <c r="G365" s="45"/>
      <c r="H365" s="45"/>
      <c r="I365" s="45"/>
      <c r="J365" s="45"/>
      <c r="K365" s="45">
        <v>8.760419487953186E-2</v>
      </c>
      <c r="L365" s="45"/>
      <c r="M365" s="45"/>
      <c r="N365" s="45">
        <v>7.4233365058898926</v>
      </c>
      <c r="O365" s="45"/>
      <c r="P365" s="45"/>
      <c r="Q365" s="45"/>
      <c r="R365" s="45">
        <v>5.1871457099914551</v>
      </c>
      <c r="S365" s="45"/>
      <c r="T365" s="45"/>
      <c r="U365" s="45"/>
      <c r="V365" s="46">
        <v>1.1942120790481567</v>
      </c>
      <c r="W365" s="46"/>
      <c r="X365" s="45">
        <v>5.000000074505806E-2</v>
      </c>
      <c r="Y365" s="45"/>
      <c r="Z365" s="44">
        <v>3.0000000447034836</v>
      </c>
      <c r="AA365" s="44"/>
      <c r="AB365" s="45">
        <v>-7.0962471961975098</v>
      </c>
      <c r="AC365" s="45"/>
      <c r="AD365" s="45">
        <v>5.642634803848523E-8</v>
      </c>
      <c r="AE365" s="45"/>
      <c r="AF365" s="45">
        <v>7.0962786674499512</v>
      </c>
      <c r="AG365" s="45"/>
      <c r="AH365" s="45">
        <v>5.0178265571594238</v>
      </c>
      <c r="AI365" s="45"/>
      <c r="AJ365" s="45"/>
      <c r="AK365" s="20">
        <v>7.9515405104757519E-7</v>
      </c>
    </row>
    <row r="366" spans="2:37">
      <c r="B366" s="2">
        <v>1.2000000104308128E-2</v>
      </c>
      <c r="D366" s="44">
        <v>0.7200000062584877</v>
      </c>
      <c r="E366" s="44"/>
      <c r="F366" s="45">
        <v>1.4270232915878296</v>
      </c>
      <c r="G366" s="45"/>
      <c r="H366" s="45"/>
      <c r="I366" s="45"/>
      <c r="J366" s="45"/>
      <c r="K366" s="45">
        <v>6.0290366411209106E-2</v>
      </c>
      <c r="L366" s="45"/>
      <c r="M366" s="45"/>
      <c r="N366" s="45">
        <v>7.3884968757629395</v>
      </c>
      <c r="O366" s="45"/>
      <c r="P366" s="45"/>
      <c r="Q366" s="45"/>
      <c r="R366" s="45">
        <v>5.1818246841430664</v>
      </c>
      <c r="S366" s="45"/>
      <c r="T366" s="45"/>
      <c r="U366" s="45"/>
      <c r="V366" s="46">
        <v>0.82271653413772583</v>
      </c>
      <c r="W366" s="46"/>
      <c r="X366" s="45">
        <v>5.0999999046325684E-2</v>
      </c>
      <c r="Y366" s="45"/>
      <c r="Z366" s="44">
        <v>3.059999942779541</v>
      </c>
      <c r="AA366" s="44"/>
      <c r="AB366" s="45">
        <v>-6.5855021476745605</v>
      </c>
      <c r="AC366" s="45"/>
      <c r="AD366" s="45">
        <v>3.931392456024696E-8</v>
      </c>
      <c r="AE366" s="45"/>
      <c r="AF366" s="45">
        <v>7.0913963317871094</v>
      </c>
      <c r="AG366" s="45"/>
      <c r="AH366" s="45">
        <v>5.0143747329711914</v>
      </c>
      <c r="AI366" s="45"/>
      <c r="AJ366" s="45"/>
      <c r="AK366" s="20">
        <v>5.543890324588574E-7</v>
      </c>
    </row>
    <row r="367" spans="2:37">
      <c r="B367" s="2">
        <v>1.3000000268220901E-2</v>
      </c>
      <c r="D367" s="44">
        <v>0.78000001609325409</v>
      </c>
      <c r="E367" s="44"/>
      <c r="F367" s="45">
        <v>-1.3371559381484985</v>
      </c>
      <c r="G367" s="45"/>
      <c r="H367" s="45"/>
      <c r="I367" s="45"/>
      <c r="J367" s="45"/>
      <c r="K367" s="45">
        <v>4.1546057909727097E-2</v>
      </c>
      <c r="L367" s="45"/>
      <c r="M367" s="45"/>
      <c r="N367" s="45">
        <v>7.3623108863830566</v>
      </c>
      <c r="O367" s="45"/>
      <c r="P367" s="45"/>
      <c r="Q367" s="45"/>
      <c r="R367" s="45">
        <v>5.1765623092651367</v>
      </c>
      <c r="S367" s="45"/>
      <c r="T367" s="45"/>
      <c r="U367" s="45"/>
      <c r="V367" s="46">
        <v>0.56750982999801636</v>
      </c>
      <c r="W367" s="46"/>
      <c r="X367" s="45">
        <v>5.2000001072883606E-2</v>
      </c>
      <c r="Y367" s="45"/>
      <c r="Z367" s="44">
        <v>3.1200000643730164</v>
      </c>
      <c r="AA367" s="44"/>
      <c r="AB367" s="45">
        <v>-5.1510195732116699</v>
      </c>
      <c r="AC367" s="45"/>
      <c r="AD367" s="45">
        <v>2.7394811752401438E-8</v>
      </c>
      <c r="AE367" s="45"/>
      <c r="AF367" s="45">
        <v>7.0865678787231445</v>
      </c>
      <c r="AG367" s="45"/>
      <c r="AH367" s="45">
        <v>5.0109601020812988</v>
      </c>
      <c r="AI367" s="45"/>
      <c r="AJ367" s="45"/>
      <c r="AK367" s="20">
        <v>3.865737596697727E-7</v>
      </c>
    </row>
    <row r="368" spans="2:37">
      <c r="B368" s="2">
        <v>1.4000000432133675E-2</v>
      </c>
      <c r="D368" s="44">
        <v>0.84000002592802048</v>
      </c>
      <c r="E368" s="44"/>
      <c r="F368" s="45">
        <v>-3.8964300155639648</v>
      </c>
      <c r="G368" s="45"/>
      <c r="H368" s="45"/>
      <c r="I368" s="45"/>
      <c r="J368" s="45"/>
      <c r="K368" s="45">
        <v>2.8658730909228325E-2</v>
      </c>
      <c r="L368" s="45"/>
      <c r="M368" s="45"/>
      <c r="N368" s="45">
        <v>7.3420639038085938</v>
      </c>
      <c r="O368" s="45"/>
      <c r="P368" s="45"/>
      <c r="Q368" s="45"/>
      <c r="R368" s="45">
        <v>5.171358585357666</v>
      </c>
      <c r="S368" s="45"/>
      <c r="T368" s="45"/>
      <c r="U368" s="45"/>
      <c r="V368" s="46">
        <v>0.39186576008796692</v>
      </c>
      <c r="W368" s="46"/>
      <c r="X368" s="45">
        <v>5.299999937415123E-2</v>
      </c>
      <c r="Y368" s="45"/>
      <c r="Z368" s="44">
        <v>3.1799999624490738</v>
      </c>
      <c r="AA368" s="44"/>
      <c r="AB368" s="45">
        <v>-2.9954068660736084</v>
      </c>
      <c r="AC368" s="45"/>
      <c r="AD368" s="45">
        <v>1.9091771719104145E-8</v>
      </c>
      <c r="AE368" s="45"/>
      <c r="AF368" s="45">
        <v>7.0817923545837402</v>
      </c>
      <c r="AG368" s="45"/>
      <c r="AH368" s="45">
        <v>5.0075836181640625</v>
      </c>
      <c r="AI368" s="45"/>
      <c r="AJ368" s="45"/>
      <c r="AK368" s="20">
        <v>2.6958952048516949E-7</v>
      </c>
    </row>
    <row r="369" spans="2:37">
      <c r="B369" s="2">
        <v>1.4999999664723873E-2</v>
      </c>
      <c r="D369" s="44">
        <v>0.89999997988343239</v>
      </c>
      <c r="E369" s="44"/>
      <c r="F369" s="45">
        <v>-5.8957147598266602</v>
      </c>
      <c r="G369" s="45"/>
      <c r="H369" s="45"/>
      <c r="I369" s="45"/>
      <c r="J369" s="45"/>
      <c r="K369" s="45">
        <v>1.9785406067967415E-2</v>
      </c>
      <c r="L369" s="45"/>
      <c r="M369" s="45"/>
      <c r="N369" s="45">
        <v>7.3259129524230957</v>
      </c>
      <c r="O369" s="45"/>
      <c r="P369" s="45"/>
      <c r="Q369" s="45"/>
      <c r="R369" s="45">
        <v>5.1662125587463379</v>
      </c>
      <c r="S369" s="45"/>
      <c r="T369" s="45"/>
      <c r="U369" s="45"/>
      <c r="V369" s="46">
        <v>0.27080565690994263</v>
      </c>
      <c r="W369" s="46"/>
      <c r="X369" s="45">
        <v>5.4000001400709152E-2</v>
      </c>
      <c r="Y369" s="45"/>
      <c r="Z369" s="44">
        <v>3.2400000840425491</v>
      </c>
      <c r="AA369" s="44"/>
      <c r="AB369" s="45">
        <v>-0.42220425605773926</v>
      </c>
      <c r="AC369" s="45"/>
      <c r="AD369" s="45">
        <v>1.3306952872937927E-8</v>
      </c>
      <c r="AE369" s="45"/>
      <c r="AF369" s="45">
        <v>7.0770692825317383</v>
      </c>
      <c r="AG369" s="45"/>
      <c r="AH369" s="45">
        <v>5.0042433738708496</v>
      </c>
      <c r="AI369" s="45"/>
      <c r="AJ369" s="45"/>
      <c r="AK369" s="20">
        <v>1.8802914780735591E-7</v>
      </c>
    </row>
    <row r="370" spans="2:37">
      <c r="B370" s="2">
        <v>1.6000000759959221E-2</v>
      </c>
      <c r="D370" s="44">
        <v>0.96000004559755325</v>
      </c>
      <c r="E370" s="44"/>
      <c r="F370" s="45">
        <v>-7.0580649375915527</v>
      </c>
      <c r="G370" s="45"/>
      <c r="H370" s="45"/>
      <c r="I370" s="45"/>
      <c r="J370" s="45"/>
      <c r="K370" s="45">
        <v>1.3668828643858433E-2</v>
      </c>
      <c r="L370" s="45"/>
      <c r="M370" s="45"/>
      <c r="N370" s="45">
        <v>7.3125996589660645</v>
      </c>
      <c r="O370" s="45"/>
      <c r="P370" s="45"/>
      <c r="Q370" s="45"/>
      <c r="R370" s="45">
        <v>5.1611232757568359</v>
      </c>
      <c r="S370" s="45"/>
      <c r="T370" s="45"/>
      <c r="U370" s="45"/>
      <c r="V370" s="46">
        <v>0.18727165460586548</v>
      </c>
      <c r="W370" s="46"/>
      <c r="X370" s="45">
        <v>5.4999999701976776E-2</v>
      </c>
      <c r="Y370" s="45"/>
      <c r="Z370" s="44">
        <v>3.2999999821186066</v>
      </c>
      <c r="AA370" s="44"/>
      <c r="AB370" s="45">
        <v>2.20684814453125</v>
      </c>
      <c r="AC370" s="45"/>
      <c r="AD370" s="45">
        <v>9.2760723546803092E-9</v>
      </c>
      <c r="AE370" s="45"/>
      <c r="AF370" s="45">
        <v>7.0723977088928223</v>
      </c>
      <c r="AG370" s="45"/>
      <c r="AH370" s="45">
        <v>5.0009403228759766</v>
      </c>
      <c r="AI370" s="45"/>
      <c r="AJ370" s="45"/>
      <c r="AK370" s="20">
        <v>1.3115879937686259E-7</v>
      </c>
    </row>
    <row r="371" spans="2:37">
      <c r="B371" s="2">
        <v>1.7000000923871994E-2</v>
      </c>
      <c r="D371" s="44">
        <v>1.0200000554323196</v>
      </c>
      <c r="E371" s="44"/>
      <c r="F371" s="45">
        <v>-7.2237348556518555</v>
      </c>
      <c r="G371" s="45"/>
      <c r="H371" s="45"/>
      <c r="I371" s="45"/>
      <c r="J371" s="45"/>
      <c r="K371" s="45">
        <v>9.448641911149025E-3</v>
      </c>
      <c r="L371" s="45"/>
      <c r="M371" s="45"/>
      <c r="N371" s="45">
        <v>7.3012619018554688</v>
      </c>
      <c r="O371" s="45"/>
      <c r="P371" s="45"/>
      <c r="Q371" s="45"/>
      <c r="R371" s="45">
        <v>5.1560907363891602</v>
      </c>
      <c r="S371" s="45"/>
      <c r="T371" s="45"/>
      <c r="U371" s="45"/>
      <c r="V371" s="46">
        <v>0.12957875430583954</v>
      </c>
      <c r="W371" s="46"/>
      <c r="X371" s="45">
        <v>5.6000001728534698E-2</v>
      </c>
      <c r="Y371" s="45"/>
      <c r="Z371" s="44">
        <v>3.3600001037120819</v>
      </c>
      <c r="AA371" s="44"/>
      <c r="AB371" s="45">
        <v>4.5226540565490723</v>
      </c>
      <c r="AC371" s="45"/>
      <c r="AD371" s="45">
        <v>6.4669767319003313E-9</v>
      </c>
      <c r="AE371" s="45"/>
      <c r="AF371" s="45">
        <v>7.067777156829834</v>
      </c>
      <c r="AG371" s="45"/>
      <c r="AH371" s="45">
        <v>4.9976730346679688</v>
      </c>
      <c r="AI371" s="45"/>
      <c r="AJ371" s="45"/>
      <c r="AK371" s="20">
        <v>9.1499444465625857E-8</v>
      </c>
    </row>
    <row r="372" spans="2:37">
      <c r="B372" s="2">
        <v>1.7999999225139618E-2</v>
      </c>
      <c r="D372" s="44">
        <v>1.0799999535083771</v>
      </c>
      <c r="E372" s="44"/>
      <c r="F372" s="45">
        <v>-6.3726029396057129</v>
      </c>
      <c r="G372" s="45"/>
      <c r="H372" s="45"/>
      <c r="I372" s="45"/>
      <c r="J372" s="45"/>
      <c r="K372" s="45">
        <v>6.5346821211278439E-3</v>
      </c>
      <c r="L372" s="45"/>
      <c r="M372" s="45"/>
      <c r="N372" s="45">
        <v>7.2913098335266113</v>
      </c>
      <c r="O372" s="45"/>
      <c r="P372" s="45"/>
      <c r="Q372" s="45"/>
      <c r="R372" s="45">
        <v>5.1511139869689941</v>
      </c>
      <c r="S372" s="45"/>
      <c r="T372" s="45"/>
      <c r="U372" s="45"/>
      <c r="V372" s="46">
        <v>8.9703276753425598E-2</v>
      </c>
      <c r="W372" s="46"/>
      <c r="X372" s="45">
        <v>5.7000000029802322E-2</v>
      </c>
      <c r="Y372" s="45"/>
      <c r="Z372" s="44">
        <v>3.4200000017881393</v>
      </c>
      <c r="AA372" s="44"/>
      <c r="AB372" s="45">
        <v>6.200568675994873</v>
      </c>
      <c r="AC372" s="45"/>
      <c r="AD372" s="45">
        <v>4.5090891021004609E-9</v>
      </c>
      <c r="AE372" s="45"/>
      <c r="AF372" s="45">
        <v>7.0632071495056152</v>
      </c>
      <c r="AG372" s="45"/>
      <c r="AH372" s="45">
        <v>4.9944415092468262</v>
      </c>
      <c r="AI372" s="45"/>
      <c r="AJ372" s="45"/>
      <c r="AK372" s="20">
        <v>6.3839117103725584E-8</v>
      </c>
    </row>
    <row r="373" spans="2:37">
      <c r="B373" s="2">
        <v>1.8999999389052391E-2</v>
      </c>
      <c r="D373" s="44">
        <v>1.1399999633431435</v>
      </c>
      <c r="E373" s="44"/>
      <c r="F373" s="45">
        <v>-4.6268906593322754</v>
      </c>
      <c r="G373" s="45"/>
      <c r="H373" s="45"/>
      <c r="I373" s="45"/>
      <c r="J373" s="45"/>
      <c r="K373" s="45">
        <v>4.521374125033617E-3</v>
      </c>
      <c r="L373" s="45"/>
      <c r="M373" s="45"/>
      <c r="N373" s="45">
        <v>7.2823362350463867</v>
      </c>
      <c r="O373" s="45"/>
      <c r="P373" s="45"/>
      <c r="Q373" s="45"/>
      <c r="R373" s="45">
        <v>5.1461920738220215</v>
      </c>
      <c r="S373" s="45"/>
      <c r="T373" s="45"/>
      <c r="U373" s="45"/>
      <c r="V373" s="46">
        <v>6.212543323636055E-2</v>
      </c>
      <c r="W373" s="46"/>
      <c r="X373" s="45">
        <v>5.7999998331069946E-2</v>
      </c>
      <c r="Y373" s="45"/>
      <c r="Z373" s="44">
        <v>3.4799998998641968</v>
      </c>
      <c r="AA373" s="44"/>
      <c r="AB373" s="45">
        <v>7.0058989524841309</v>
      </c>
      <c r="AC373" s="45"/>
      <c r="AD373" s="45">
        <v>3.1443101455863598E-9</v>
      </c>
      <c r="AE373" s="45"/>
      <c r="AF373" s="45">
        <v>7.0586872100830078</v>
      </c>
      <c r="AG373" s="45"/>
      <c r="AH373" s="45">
        <v>4.9912452697753906</v>
      </c>
      <c r="AI373" s="45"/>
      <c r="AJ373" s="45"/>
      <c r="AK373" s="20">
        <v>4.4545256372430231E-8</v>
      </c>
    </row>
    <row r="374" spans="2:37">
      <c r="B374" s="2">
        <v>1.9999999552965164E-2</v>
      </c>
      <c r="D374" s="44">
        <v>1.1999999731779099</v>
      </c>
      <c r="E374" s="44"/>
      <c r="F374" s="45">
        <v>-2.2338523864746094</v>
      </c>
      <c r="G374" s="45"/>
      <c r="H374" s="45"/>
      <c r="I374" s="45"/>
      <c r="J374" s="45"/>
      <c r="K374" s="45">
        <v>3.1295905355364084E-3</v>
      </c>
      <c r="L374" s="45"/>
      <c r="M374" s="45"/>
      <c r="N374" s="45">
        <v>7.2740612030029297</v>
      </c>
      <c r="O374" s="45"/>
      <c r="P374" s="45"/>
      <c r="Q374" s="45"/>
      <c r="R374" s="45">
        <v>5.1413249969482422</v>
      </c>
      <c r="S374" s="45"/>
      <c r="T374" s="45"/>
      <c r="U374" s="45"/>
      <c r="V374" s="46">
        <v>4.3042495846748352E-2</v>
      </c>
      <c r="W374" s="46"/>
      <c r="X374" s="45">
        <v>5.9000000357627869E-2</v>
      </c>
      <c r="Y374" s="45"/>
      <c r="Z374" s="44">
        <v>3.5400000214576721</v>
      </c>
      <c r="AA374" s="44"/>
      <c r="AB374" s="45">
        <v>6.8267245292663574</v>
      </c>
      <c r="AC374" s="45"/>
      <c r="AD374" s="45">
        <v>2.1928536764193041E-9</v>
      </c>
      <c r="AE374" s="45"/>
      <c r="AF374" s="45">
        <v>7.0542163848876953</v>
      </c>
      <c r="AG374" s="45"/>
      <c r="AH374" s="45">
        <v>4.9880843162536621</v>
      </c>
      <c r="AI374" s="45"/>
      <c r="AJ374" s="45"/>
      <c r="AK374" s="20">
        <v>3.1085715335166242E-8</v>
      </c>
    </row>
    <row r="375" spans="2:37">
      <c r="B375" s="2">
        <v>2.0999999716877937E-2</v>
      </c>
      <c r="D375" s="44">
        <v>1.2599999830126762</v>
      </c>
      <c r="E375" s="44"/>
      <c r="F375" s="45">
        <v>0.46907350420951843</v>
      </c>
      <c r="G375" s="45"/>
      <c r="H375" s="45"/>
      <c r="I375" s="45"/>
      <c r="J375" s="45"/>
      <c r="K375" s="45">
        <v>2.167008351534605E-3</v>
      </c>
      <c r="L375" s="45"/>
      <c r="M375" s="45"/>
      <c r="N375" s="45">
        <v>7.266291618347168</v>
      </c>
      <c r="O375" s="45"/>
      <c r="P375" s="45"/>
      <c r="Q375" s="45"/>
      <c r="R375" s="45">
        <v>5.1365118026733398</v>
      </c>
      <c r="S375" s="45"/>
      <c r="T375" s="45"/>
      <c r="U375" s="45"/>
      <c r="V375" s="46">
        <v>2.9831649735569954E-2</v>
      </c>
      <c r="W375" s="46"/>
      <c r="X375" s="45">
        <v>5.9999998658895493E-2</v>
      </c>
      <c r="Y375" s="45"/>
      <c r="Z375" s="44">
        <v>3.5999999195337296</v>
      </c>
      <c r="AA375" s="44"/>
      <c r="AB375" s="45">
        <v>5.6894469261169434</v>
      </c>
      <c r="AC375" s="45"/>
      <c r="AD375" s="45">
        <v>1.5294678856747623E-9</v>
      </c>
      <c r="AE375" s="45"/>
      <c r="AF375" s="45">
        <v>7.0497946739196777</v>
      </c>
      <c r="AG375" s="45"/>
      <c r="AH375" s="45">
        <v>4.9849576950073242</v>
      </c>
      <c r="AI375" s="45"/>
      <c r="AJ375" s="45"/>
      <c r="AK375" s="20">
        <v>2.1695210961070188E-8</v>
      </c>
    </row>
    <row r="376" spans="2:37">
      <c r="B376" s="2">
        <v>2.199999988079071E-2</v>
      </c>
      <c r="D376" s="44">
        <v>1.3199999928474426</v>
      </c>
      <c r="E376" s="44"/>
      <c r="F376" s="45">
        <v>3.1017234325408936</v>
      </c>
      <c r="G376" s="45"/>
      <c r="H376" s="45"/>
      <c r="I376" s="45"/>
      <c r="J376" s="45"/>
      <c r="K376" s="45">
        <v>1.5009901253506541E-3</v>
      </c>
      <c r="L376" s="45"/>
      <c r="M376" s="45"/>
      <c r="N376" s="45">
        <v>7.2588939666748047</v>
      </c>
      <c r="O376" s="45"/>
      <c r="P376" s="45"/>
      <c r="Q376" s="45"/>
      <c r="R376" s="45">
        <v>5.131751537322998</v>
      </c>
      <c r="S376" s="45"/>
      <c r="T376" s="45"/>
      <c r="U376" s="45"/>
      <c r="V376" s="46">
        <v>2.068222314119339E-2</v>
      </c>
      <c r="W376" s="46"/>
      <c r="X376" s="45">
        <v>6.1000000685453415E-2</v>
      </c>
      <c r="Y376" s="45"/>
      <c r="Z376" s="44">
        <v>3.6600000411272049</v>
      </c>
      <c r="AA376" s="44"/>
      <c r="AB376" s="45">
        <v>3.754906177520752</v>
      </c>
      <c r="AC376" s="45"/>
      <c r="AD376" s="45">
        <v>1.0668818051229323E-9</v>
      </c>
      <c r="AE376" s="45"/>
      <c r="AF376" s="45">
        <v>7.0454211235046387</v>
      </c>
      <c r="AG376" s="45"/>
      <c r="AH376" s="45">
        <v>4.9818649291992188</v>
      </c>
      <c r="AI376" s="45"/>
      <c r="AJ376" s="45"/>
      <c r="AK376" s="20">
        <v>1.5142909148835315E-8</v>
      </c>
    </row>
    <row r="377" spans="2:37">
      <c r="B377" s="2">
        <v>2.3000000044703484E-2</v>
      </c>
      <c r="D377" s="44">
        <v>1.380000002682209</v>
      </c>
      <c r="E377" s="44"/>
      <c r="F377" s="45">
        <v>5.294588565826416</v>
      </c>
      <c r="G377" s="45"/>
      <c r="H377" s="45"/>
      <c r="I377" s="45"/>
      <c r="J377" s="45"/>
      <c r="K377" s="45">
        <v>1.0399922030046582E-3</v>
      </c>
      <c r="L377" s="45"/>
      <c r="M377" s="45"/>
      <c r="N377" s="45">
        <v>7.2517757415771484</v>
      </c>
      <c r="O377" s="45"/>
      <c r="P377" s="45"/>
      <c r="Q377" s="45"/>
      <c r="R377" s="45">
        <v>5.127044677734375</v>
      </c>
      <c r="S377" s="45"/>
      <c r="T377" s="45"/>
      <c r="U377" s="45"/>
      <c r="V377" s="46">
        <v>1.4343264512717724E-2</v>
      </c>
      <c r="W377" s="46"/>
      <c r="X377" s="45">
        <v>6.1999998986721039E-2</v>
      </c>
      <c r="Y377" s="45"/>
      <c r="Z377" s="44">
        <v>3.7199999392032623</v>
      </c>
      <c r="AA377" s="44"/>
      <c r="AB377" s="45">
        <v>1.2956411838531494</v>
      </c>
      <c r="AC377" s="45"/>
      <c r="AD377" s="45">
        <v>7.4427980445435082E-10</v>
      </c>
      <c r="AE377" s="45"/>
      <c r="AF377" s="45">
        <v>7.0410952568054199</v>
      </c>
      <c r="AG377" s="45"/>
      <c r="AH377" s="45">
        <v>4.9788060188293457</v>
      </c>
      <c r="AI377" s="45"/>
      <c r="AJ377" s="45"/>
      <c r="AK377" s="20">
        <v>1.0570512465335469E-8</v>
      </c>
    </row>
    <row r="378" spans="2:37">
      <c r="B378" s="2">
        <v>2.4000000208616257E-2</v>
      </c>
      <c r="D378" s="44">
        <v>1.4400000125169754</v>
      </c>
      <c r="E378" s="44"/>
      <c r="F378" s="45">
        <v>6.7406110763549805</v>
      </c>
      <c r="G378" s="45"/>
      <c r="H378" s="45"/>
      <c r="I378" s="45"/>
      <c r="J378" s="45"/>
      <c r="K378" s="45">
        <v>7.2079180972650647E-4</v>
      </c>
      <c r="L378" s="45"/>
      <c r="M378" s="45"/>
      <c r="N378" s="45">
        <v>7.244873046875</v>
      </c>
      <c r="O378" s="45"/>
      <c r="P378" s="45"/>
      <c r="Q378" s="45"/>
      <c r="R378" s="45">
        <v>5.1223893165588379</v>
      </c>
      <c r="S378" s="45"/>
      <c r="T378" s="45"/>
      <c r="U378" s="45"/>
      <c r="V378" s="46">
        <v>9.9499821662902832E-3</v>
      </c>
      <c r="W378" s="46"/>
      <c r="X378" s="45">
        <v>6.3000001013278961E-2</v>
      </c>
      <c r="Y378" s="45"/>
      <c r="Z378" s="44">
        <v>3.7800000607967377</v>
      </c>
      <c r="AA378" s="44"/>
      <c r="AB378" s="45">
        <v>-1.3424999713897705</v>
      </c>
      <c r="AC378" s="45"/>
      <c r="AD378" s="45">
        <v>5.1927695476905456E-10</v>
      </c>
      <c r="AE378" s="45"/>
      <c r="AF378" s="45">
        <v>7.0368165969848633</v>
      </c>
      <c r="AG378" s="45"/>
      <c r="AH378" s="45">
        <v>4.9757804870605469</v>
      </c>
      <c r="AI378" s="45"/>
      <c r="AJ378" s="45"/>
      <c r="AK378" s="20">
        <v>7.3794299559892806E-9</v>
      </c>
    </row>
    <row r="379" spans="2:37">
      <c r="B379" s="2">
        <v>2.500000037252903E-2</v>
      </c>
      <c r="D379" s="44">
        <v>1.5000000223517418</v>
      </c>
      <c r="E379" s="44"/>
      <c r="F379" s="45">
        <v>7.2381305694580078</v>
      </c>
      <c r="G379" s="45"/>
      <c r="H379" s="45"/>
      <c r="I379" s="45"/>
      <c r="J379" s="45"/>
      <c r="K379" s="45">
        <v>4.997020005248487E-4</v>
      </c>
      <c r="L379" s="45"/>
      <c r="M379" s="45"/>
      <c r="N379" s="45">
        <v>7.2381415367126465</v>
      </c>
      <c r="O379" s="45"/>
      <c r="P379" s="45"/>
      <c r="Q379" s="45"/>
      <c r="R379" s="45">
        <v>5.1177854537963867</v>
      </c>
      <c r="S379" s="45"/>
      <c r="T379" s="45"/>
      <c r="U379" s="45"/>
      <c r="V379" s="46">
        <v>6.9042099639773369E-3</v>
      </c>
      <c r="W379" s="46"/>
      <c r="X379" s="45">
        <v>6.4000003039836884E-2</v>
      </c>
      <c r="Y379" s="45"/>
      <c r="Z379" s="44">
        <v>3.840000182390213</v>
      </c>
      <c r="AA379" s="44"/>
      <c r="AB379" s="45">
        <v>-3.7889866828918457</v>
      </c>
      <c r="AC379" s="45"/>
      <c r="AD379" s="45">
        <v>3.6232936095892398E-10</v>
      </c>
      <c r="AE379" s="45"/>
      <c r="AF379" s="45">
        <v>7.0325846672058105</v>
      </c>
      <c r="AG379" s="45"/>
      <c r="AH379" s="45">
        <v>4.9727883338928223</v>
      </c>
      <c r="AI379" s="45"/>
      <c r="AJ379" s="45"/>
      <c r="AK379" s="20">
        <v>5.1521507060670046E-9</v>
      </c>
    </row>
    <row r="380" spans="2:37">
      <c r="B380" s="2">
        <v>2.6000000536441803E-2</v>
      </c>
      <c r="D380" s="44">
        <v>1.5600000321865082</v>
      </c>
      <c r="E380" s="44"/>
      <c r="F380" s="45">
        <v>6.7189745903015137</v>
      </c>
      <c r="G380" s="45"/>
      <c r="H380" s="45"/>
      <c r="I380" s="45"/>
      <c r="J380" s="45"/>
      <c r="K380" s="45">
        <v>3.4652027534320951E-4</v>
      </c>
      <c r="L380" s="45"/>
      <c r="M380" s="45"/>
      <c r="N380" s="45">
        <v>7.2315497398376465</v>
      </c>
      <c r="O380" s="45"/>
      <c r="P380" s="45"/>
      <c r="Q380" s="45"/>
      <c r="R380" s="45">
        <v>5.1132326126098633</v>
      </c>
      <c r="S380" s="45"/>
      <c r="T380" s="45"/>
      <c r="U380" s="45"/>
      <c r="V380" s="46">
        <v>4.7920141369104385E-3</v>
      </c>
      <c r="W380" s="46"/>
      <c r="X380" s="45">
        <v>6.4999997615814209E-2</v>
      </c>
      <c r="Y380" s="45"/>
      <c r="Z380" s="44">
        <v>3.8999998569488525</v>
      </c>
      <c r="AA380" s="44"/>
      <c r="AB380" s="45">
        <v>-5.7006387710571289</v>
      </c>
      <c r="AC380" s="45"/>
      <c r="AD380" s="45">
        <v>2.5284160876104522E-10</v>
      </c>
      <c r="AE380" s="45"/>
      <c r="AF380" s="45">
        <v>7.0283985137939453</v>
      </c>
      <c r="AG380" s="45"/>
      <c r="AH380" s="45">
        <v>4.9698286056518555</v>
      </c>
      <c r="AI380" s="45"/>
      <c r="AJ380" s="45"/>
      <c r="AK380" s="20">
        <v>3.597428355206489E-9</v>
      </c>
    </row>
    <row r="381" spans="2:37">
      <c r="B381" s="2">
        <v>2.7000000700354576E-2</v>
      </c>
      <c r="D381" s="44">
        <v>1.6200000420212746</v>
      </c>
      <c r="E381" s="44"/>
      <c r="F381" s="45">
        <v>5.2577729225158691</v>
      </c>
      <c r="G381" s="45"/>
      <c r="H381" s="45"/>
      <c r="I381" s="45"/>
      <c r="J381" s="45"/>
      <c r="K381" s="45">
        <v>2.4035779642872512E-4</v>
      </c>
      <c r="L381" s="45"/>
      <c r="M381" s="45"/>
      <c r="N381" s="45">
        <v>7.2250757217407227</v>
      </c>
      <c r="O381" s="45"/>
      <c r="P381" s="45"/>
      <c r="Q381" s="45"/>
      <c r="R381" s="45">
        <v>5.1087303161621094</v>
      </c>
      <c r="S381" s="45"/>
      <c r="T381" s="45"/>
      <c r="U381" s="45"/>
      <c r="V381" s="46">
        <v>3.3268271945416927E-3</v>
      </c>
      <c r="W381" s="46"/>
      <c r="X381" s="45">
        <v>6.5999999642372131E-2</v>
      </c>
      <c r="Y381" s="45"/>
      <c r="Z381" s="44">
        <v>3.9599999785423279</v>
      </c>
      <c r="AA381" s="44"/>
      <c r="AB381" s="45">
        <v>-6.8097567558288574</v>
      </c>
      <c r="AC381" s="45"/>
      <c r="AD381" s="45">
        <v>1.7645464256421661E-10</v>
      </c>
      <c r="AE381" s="45"/>
      <c r="AF381" s="45">
        <v>7.0242586135864258</v>
      </c>
      <c r="AG381" s="45"/>
      <c r="AH381" s="45">
        <v>4.9669008255004883</v>
      </c>
      <c r="AI381" s="45"/>
      <c r="AJ381" s="45"/>
      <c r="AK381" s="20">
        <v>2.5120749924667507E-9</v>
      </c>
    </row>
    <row r="382" spans="2:37">
      <c r="B382" s="2">
        <v>2.8000000864267349E-2</v>
      </c>
      <c r="D382" s="44">
        <v>1.680000051856041</v>
      </c>
      <c r="E382" s="44"/>
      <c r="F382" s="45">
        <v>3.061225414276123</v>
      </c>
      <c r="G382" s="45"/>
      <c r="H382" s="45"/>
      <c r="I382" s="45"/>
      <c r="J382" s="45"/>
      <c r="K382" s="45">
        <v>1.6676154336892068E-4</v>
      </c>
      <c r="L382" s="45"/>
      <c r="M382" s="45"/>
      <c r="N382" s="45">
        <v>7.2187051773071289</v>
      </c>
      <c r="O382" s="45"/>
      <c r="P382" s="45"/>
      <c r="Q382" s="45"/>
      <c r="R382" s="45">
        <v>5.1042776107788086</v>
      </c>
      <c r="S382" s="45"/>
      <c r="T382" s="45"/>
      <c r="U382" s="45"/>
      <c r="V382" s="46">
        <v>2.310184296220541E-3</v>
      </c>
      <c r="W382" s="46"/>
      <c r="X382" s="45">
        <v>6.7000001668930054E-2</v>
      </c>
      <c r="Y382" s="45"/>
      <c r="Z382" s="44">
        <v>4.0200001001358032</v>
      </c>
      <c r="AA382" s="44"/>
      <c r="AB382" s="45">
        <v>-6.9616007804870605</v>
      </c>
      <c r="AC382" s="45"/>
      <c r="AD382" s="45">
        <v>1.231561241876733E-10</v>
      </c>
      <c r="AE382" s="45"/>
      <c r="AF382" s="45">
        <v>7.0201635360717773</v>
      </c>
      <c r="AG382" s="45"/>
      <c r="AH382" s="45">
        <v>4.9640049934387207</v>
      </c>
      <c r="AI382" s="45"/>
      <c r="AJ382" s="45"/>
      <c r="AK382" s="20">
        <v>1.7543199115621633E-9</v>
      </c>
    </row>
    <row r="383" spans="2:37">
      <c r="B383" s="2">
        <v>2.8999999165534973E-2</v>
      </c>
      <c r="D383" s="44">
        <v>1.7399999499320984</v>
      </c>
      <c r="E383" s="44"/>
      <c r="F383" s="45">
        <v>0.43886452913284302</v>
      </c>
      <c r="G383" s="45"/>
      <c r="H383" s="45"/>
      <c r="I383" s="45"/>
      <c r="J383" s="45"/>
      <c r="K383" s="45">
        <v>1.1572797666303813E-4</v>
      </c>
      <c r="L383" s="45"/>
      <c r="M383" s="45"/>
      <c r="N383" s="45">
        <v>7.2124266624450684</v>
      </c>
      <c r="O383" s="45"/>
      <c r="P383" s="45"/>
      <c r="Q383" s="45"/>
      <c r="R383" s="45">
        <v>5.0998740196228027</v>
      </c>
      <c r="S383" s="45"/>
      <c r="T383" s="45"/>
      <c r="U383" s="45"/>
      <c r="V383" s="46">
        <v>1.6045894008129835E-3</v>
      </c>
      <c r="W383" s="46"/>
      <c r="X383" s="45">
        <v>6.8000003695487976E-2</v>
      </c>
      <c r="Y383" s="45"/>
      <c r="Z383" s="44">
        <v>4.0800002217292786</v>
      </c>
      <c r="AA383" s="44"/>
      <c r="AB383" s="45">
        <v>-6.1359767913818359</v>
      </c>
      <c r="AC383" s="45"/>
      <c r="AD383" s="45">
        <v>8.5963930418486711E-11</v>
      </c>
      <c r="AE383" s="45"/>
      <c r="AF383" s="45">
        <v>7.0161128044128418</v>
      </c>
      <c r="AG383" s="45"/>
      <c r="AH383" s="45">
        <v>4.9611411094665527</v>
      </c>
      <c r="AI383" s="45"/>
      <c r="AJ383" s="45"/>
      <c r="AK383" s="20">
        <v>1.2252359127273849E-9</v>
      </c>
    </row>
    <row r="384" spans="2:37">
      <c r="B384" s="2">
        <v>2.9999999329447746E-2</v>
      </c>
      <c r="D384" s="44">
        <v>1.7999999597668648</v>
      </c>
      <c r="E384" s="44"/>
      <c r="F384" s="45">
        <v>-2.2405588626861572</v>
      </c>
      <c r="G384" s="45"/>
      <c r="H384" s="45"/>
      <c r="I384" s="45"/>
      <c r="J384" s="45"/>
      <c r="K384" s="45">
        <v>8.033086487557739E-5</v>
      </c>
      <c r="L384" s="45"/>
      <c r="M384" s="45"/>
      <c r="N384" s="45">
        <v>7.2062325477600098</v>
      </c>
      <c r="O384" s="45"/>
      <c r="P384" s="45"/>
      <c r="Q384" s="45"/>
      <c r="R384" s="45">
        <v>5.0955190658569336</v>
      </c>
      <c r="S384" s="45"/>
      <c r="T384" s="45"/>
      <c r="U384" s="45"/>
      <c r="V384" s="46">
        <v>1.1147538898512721E-3</v>
      </c>
      <c r="W384" s="46"/>
      <c r="X384" s="45">
        <v>6.8999998271465302E-2</v>
      </c>
      <c r="Y384" s="45"/>
      <c r="Z384" s="44">
        <v>4.1399998962879181</v>
      </c>
      <c r="AA384" s="44"/>
      <c r="AB384" s="45">
        <v>-4.4499101638793945</v>
      </c>
      <c r="AC384" s="45"/>
      <c r="AD384" s="45">
        <v>6.0008518987242354E-11</v>
      </c>
      <c r="AE384" s="45"/>
      <c r="AF384" s="45">
        <v>7.0121064186096191</v>
      </c>
      <c r="AG384" s="45"/>
      <c r="AH384" s="45">
        <v>4.9583077430725098</v>
      </c>
      <c r="AI384" s="45"/>
      <c r="AJ384" s="45"/>
      <c r="AK384" s="20">
        <v>8.5578449882106611E-10</v>
      </c>
    </row>
    <row r="385" spans="2:37">
      <c r="B385" s="2">
        <v>3.0999999493360519E-2</v>
      </c>
      <c r="D385" s="44">
        <v>1.8599999696016312</v>
      </c>
      <c r="E385" s="44"/>
      <c r="F385" s="45">
        <v>-4.6009178161621094</v>
      </c>
      <c r="G385" s="45"/>
      <c r="H385" s="45"/>
      <c r="I385" s="45"/>
      <c r="J385" s="45"/>
      <c r="K385" s="45">
        <v>5.5773161875549704E-5</v>
      </c>
      <c r="L385" s="45"/>
      <c r="M385" s="45"/>
      <c r="N385" s="45">
        <v>7.2001171112060547</v>
      </c>
      <c r="O385" s="45"/>
      <c r="P385" s="45"/>
      <c r="Q385" s="45"/>
      <c r="R385" s="45">
        <v>5.091212272644043</v>
      </c>
      <c r="S385" s="45"/>
      <c r="T385" s="45"/>
      <c r="U385" s="45"/>
      <c r="V385" s="46">
        <v>7.7462068293243647E-4</v>
      </c>
      <c r="W385" s="46"/>
      <c r="X385" s="45">
        <v>7.0000000298023224E-2</v>
      </c>
      <c r="Y385" s="45"/>
      <c r="Z385" s="44">
        <v>4.2000000178813934</v>
      </c>
      <c r="AA385" s="44"/>
      <c r="AB385" s="45">
        <v>-2.141063928604126</v>
      </c>
      <c r="AC385" s="45"/>
      <c r="AD385" s="45">
        <v>4.1893332553000207E-11</v>
      </c>
      <c r="AE385" s="45"/>
      <c r="AF385" s="45">
        <v>7.008143424987793</v>
      </c>
      <c r="AG385" s="45"/>
      <c r="AH385" s="45">
        <v>4.95550537109375</v>
      </c>
      <c r="AI385" s="45"/>
      <c r="AJ385" s="45"/>
      <c r="AK385" s="20">
        <v>5.9778076932914814E-10</v>
      </c>
    </row>
    <row r="386" spans="2:37">
      <c r="B386" s="2">
        <v>3.2000001519918442E-2</v>
      </c>
      <c r="D386" s="44">
        <v>1.9200000911951065</v>
      </c>
      <c r="E386" s="44"/>
      <c r="F386" s="45">
        <v>-6.3114967346191406</v>
      </c>
      <c r="G386" s="45"/>
      <c r="H386" s="45"/>
      <c r="I386" s="45"/>
      <c r="J386" s="45"/>
      <c r="K386" s="45">
        <v>3.8731490349164233E-5</v>
      </c>
      <c r="L386" s="45"/>
      <c r="M386" s="45"/>
      <c r="N386" s="45">
        <v>7.1940765380859375</v>
      </c>
      <c r="O386" s="45"/>
      <c r="P386" s="45"/>
      <c r="Q386" s="45"/>
      <c r="R386" s="45">
        <v>5.0869526863098145</v>
      </c>
      <c r="S386" s="45"/>
      <c r="T386" s="45"/>
      <c r="U386" s="45"/>
      <c r="V386" s="46">
        <v>5.383832030929625E-4</v>
      </c>
      <c r="W386" s="46"/>
      <c r="X386" s="45">
        <v>7.1000002324581146E-2</v>
      </c>
      <c r="Y386" s="45"/>
      <c r="Z386" s="44">
        <v>4.2600001394748688</v>
      </c>
      <c r="AA386" s="44"/>
      <c r="AB386" s="45">
        <v>0.46575644612312317</v>
      </c>
      <c r="AC386" s="45"/>
      <c r="AD386" s="45">
        <v>2.9249016403332107E-11</v>
      </c>
      <c r="AE386" s="45"/>
      <c r="AF386" s="45">
        <v>7.0042233467102051</v>
      </c>
      <c r="AG386" s="45"/>
      <c r="AH386" s="45">
        <v>4.9527339935302734</v>
      </c>
      <c r="AI386" s="45"/>
      <c r="AJ386" s="45"/>
      <c r="AK386" s="20">
        <v>4.17591156098851E-10</v>
      </c>
    </row>
    <row r="387" spans="2:37">
      <c r="B387" s="2">
        <v>3.2999999821186066E-2</v>
      </c>
      <c r="D387" s="44">
        <v>1.9799999892711639</v>
      </c>
      <c r="E387" s="44"/>
      <c r="F387" s="45">
        <v>-7.1333193778991699</v>
      </c>
      <c r="G387" s="45"/>
      <c r="H387" s="45"/>
      <c r="I387" s="45"/>
      <c r="J387" s="45"/>
      <c r="K387" s="45">
        <v>2.6902749596047215E-5</v>
      </c>
      <c r="L387" s="45"/>
      <c r="M387" s="45"/>
      <c r="N387" s="45">
        <v>7.1881074905395508</v>
      </c>
      <c r="O387" s="45"/>
      <c r="P387" s="45"/>
      <c r="Q387" s="45"/>
      <c r="R387" s="45">
        <v>5.082740306854248</v>
      </c>
      <c r="S387" s="45"/>
      <c r="T387" s="45"/>
      <c r="U387" s="45"/>
      <c r="V387" s="46">
        <v>3.742688859347254E-4</v>
      </c>
      <c r="W387" s="46"/>
      <c r="X387" s="45">
        <v>7.1999996900558472E-2</v>
      </c>
      <c r="Y387" s="45"/>
      <c r="Z387" s="44">
        <v>4.3199998140335083</v>
      </c>
      <c r="AA387" s="44"/>
      <c r="AB387" s="45">
        <v>3.0042877197265625</v>
      </c>
      <c r="AC387" s="45"/>
      <c r="AD387" s="45">
        <v>2.0422602844960558E-11</v>
      </c>
      <c r="AE387" s="45"/>
      <c r="AF387" s="45">
        <v>7.0003461837768555</v>
      </c>
      <c r="AG387" s="45"/>
      <c r="AH387" s="45">
        <v>4.9499921798706055</v>
      </c>
      <c r="AI387" s="45"/>
      <c r="AJ387" s="45"/>
      <c r="AK387" s="20">
        <v>2.9173705118346049E-10</v>
      </c>
    </row>
    <row r="388" spans="2:37">
      <c r="B388" s="2">
        <v>3.4000001847743988E-2</v>
      </c>
      <c r="D388" s="44">
        <v>2.0400001108646393</v>
      </c>
      <c r="E388" s="44"/>
      <c r="F388" s="45">
        <v>-6.9525256156921387</v>
      </c>
      <c r="G388" s="45"/>
      <c r="H388" s="45"/>
      <c r="I388" s="45"/>
      <c r="J388" s="45"/>
      <c r="K388" s="45">
        <v>1.8690470824367367E-5</v>
      </c>
      <c r="L388" s="45"/>
      <c r="M388" s="45"/>
      <c r="N388" s="45">
        <v>7.1822080612182617</v>
      </c>
      <c r="O388" s="45"/>
      <c r="P388" s="45"/>
      <c r="Q388" s="45"/>
      <c r="R388" s="45">
        <v>5.0785746574401855</v>
      </c>
      <c r="S388" s="45"/>
      <c r="T388" s="45"/>
      <c r="U388" s="45"/>
      <c r="V388" s="46">
        <v>2.6023361715488136E-4</v>
      </c>
      <c r="W388" s="46"/>
      <c r="X388" s="45">
        <v>7.2999998927116394E-2</v>
      </c>
      <c r="Y388" s="45"/>
      <c r="Z388" s="44">
        <v>4.3799999356269836</v>
      </c>
      <c r="AA388" s="44"/>
      <c r="AB388" s="45">
        <v>5.1182613372802734</v>
      </c>
      <c r="AC388" s="45"/>
      <c r="AD388" s="45">
        <v>1.4260784393649306E-11</v>
      </c>
      <c r="AE388" s="45"/>
      <c r="AF388" s="45">
        <v>6.9965109825134277</v>
      </c>
      <c r="AG388" s="45"/>
      <c r="AH388" s="45">
        <v>4.9472804069519043</v>
      </c>
      <c r="AI388" s="45"/>
      <c r="AJ388" s="45"/>
      <c r="AK388" s="20">
        <v>2.0382709409183519E-10</v>
      </c>
    </row>
    <row r="389" spans="2:37">
      <c r="B389" s="2">
        <v>3.5000000149011612E-2</v>
      </c>
      <c r="D389" s="44">
        <v>2.1000000089406967</v>
      </c>
      <c r="E389" s="44"/>
      <c r="F389" s="45">
        <v>-5.7961397171020508</v>
      </c>
      <c r="G389" s="45"/>
      <c r="H389" s="45"/>
      <c r="I389" s="45"/>
      <c r="J389" s="45"/>
      <c r="K389" s="45">
        <v>1.298770985158626E-5</v>
      </c>
      <c r="L389" s="45"/>
      <c r="M389" s="45"/>
      <c r="N389" s="45">
        <v>7.1763758659362793</v>
      </c>
      <c r="O389" s="45"/>
      <c r="P389" s="45"/>
      <c r="Q389" s="45"/>
      <c r="R389" s="45">
        <v>5.0744547843933105</v>
      </c>
      <c r="S389" s="45"/>
      <c r="T389" s="45"/>
      <c r="U389" s="45"/>
      <c r="V389" s="46">
        <v>1.8097901192959398E-4</v>
      </c>
      <c r="W389" s="46"/>
      <c r="X389" s="45">
        <v>7.4000000953674316E-2</v>
      </c>
      <c r="Y389" s="45"/>
      <c r="Z389" s="44">
        <v>4.440000057220459</v>
      </c>
      <c r="AA389" s="44"/>
      <c r="AB389" s="45">
        <v>6.5113959312438965</v>
      </c>
      <c r="AC389" s="45"/>
      <c r="AD389" s="45">
        <v>9.9588089511049027E-12</v>
      </c>
      <c r="AE389" s="45"/>
      <c r="AF389" s="45">
        <v>6.9927172660827637</v>
      </c>
      <c r="AG389" s="45"/>
      <c r="AH389" s="45">
        <v>4.9445977210998535</v>
      </c>
      <c r="AI389" s="45"/>
      <c r="AJ389" s="45"/>
      <c r="AK389" s="20">
        <v>1.4241686996374625E-10</v>
      </c>
    </row>
    <row r="390" spans="2:37">
      <c r="B390" s="2">
        <v>3.5999998450279236E-2</v>
      </c>
      <c r="D390" s="44">
        <v>2.1599999070167542</v>
      </c>
      <c r="E390" s="44"/>
      <c r="F390" s="45">
        <v>-3.8280463218688965</v>
      </c>
      <c r="G390" s="45"/>
      <c r="H390" s="45"/>
      <c r="I390" s="45"/>
      <c r="J390" s="45"/>
      <c r="K390" s="45">
        <v>9.0267512860009447E-6</v>
      </c>
      <c r="L390" s="45"/>
      <c r="M390" s="45"/>
      <c r="N390" s="45">
        <v>7.1706094741821289</v>
      </c>
      <c r="O390" s="45"/>
      <c r="P390" s="45"/>
      <c r="Q390" s="45"/>
      <c r="R390" s="45">
        <v>5.0703802108764648</v>
      </c>
      <c r="S390" s="45"/>
      <c r="T390" s="45"/>
      <c r="U390" s="45"/>
      <c r="V390" s="46">
        <v>1.2588557729031891E-4</v>
      </c>
      <c r="W390" s="46"/>
      <c r="X390" s="45">
        <v>7.5000002980232239E-2</v>
      </c>
      <c r="Y390" s="45"/>
      <c r="Z390" s="44">
        <v>4.5000001788139343</v>
      </c>
      <c r="AA390" s="44"/>
      <c r="AB390" s="45">
        <v>6.9889135360717773</v>
      </c>
      <c r="AC390" s="45"/>
      <c r="AD390" s="45">
        <v>6.955080174980699E-12</v>
      </c>
      <c r="AE390" s="45"/>
      <c r="AF390" s="45">
        <v>6.9889645576477051</v>
      </c>
      <c r="AG390" s="45"/>
      <c r="AH390" s="45">
        <v>4.9419441223144531</v>
      </c>
      <c r="AI390" s="45"/>
      <c r="AJ390" s="45"/>
      <c r="AK390" s="20">
        <v>9.951516694028939E-11</v>
      </c>
    </row>
    <row r="391" spans="2:37">
      <c r="B391" s="2">
        <v>3.7000000476837158E-2</v>
      </c>
      <c r="D391" s="44">
        <v>2.2200000286102295</v>
      </c>
      <c r="E391" s="44"/>
      <c r="F391" s="45">
        <v>-1.3257730007171631</v>
      </c>
      <c r="G391" s="45"/>
      <c r="H391" s="45"/>
      <c r="I391" s="45"/>
      <c r="J391" s="45"/>
      <c r="K391" s="45">
        <v>6.2750150391366333E-6</v>
      </c>
      <c r="L391" s="45"/>
      <c r="M391" s="45"/>
      <c r="N391" s="45">
        <v>7.1649079322814941</v>
      </c>
      <c r="O391" s="45"/>
      <c r="P391" s="45"/>
      <c r="Q391" s="45"/>
      <c r="R391" s="45">
        <v>5.0663504600524902</v>
      </c>
      <c r="S391" s="45"/>
      <c r="T391" s="45"/>
      <c r="U391" s="45"/>
      <c r="V391" s="46">
        <v>8.7579915998503566E-5</v>
      </c>
      <c r="W391" s="46"/>
      <c r="X391" s="45">
        <v>7.5999997556209564E-2</v>
      </c>
      <c r="Y391" s="45"/>
      <c r="Z391" s="44">
        <v>4.5599998533725739</v>
      </c>
      <c r="AA391" s="44"/>
      <c r="AB391" s="45">
        <v>6.4847679138183594</v>
      </c>
      <c r="AC391" s="45"/>
      <c r="AD391" s="45">
        <v>4.8576563778379711E-12</v>
      </c>
      <c r="AE391" s="45"/>
      <c r="AF391" s="45">
        <v>6.985252857208252</v>
      </c>
      <c r="AG391" s="45"/>
      <c r="AH391" s="45">
        <v>4.9393196105957031</v>
      </c>
      <c r="AI391" s="45"/>
      <c r="AJ391" s="45"/>
      <c r="AK391" s="20">
        <v>6.9541594704958243E-11</v>
      </c>
    </row>
    <row r="392" spans="2:37" ht="14.25" customHeight="1">
      <c r="B392" s="2">
        <v>3.7999998778104782E-2</v>
      </c>
      <c r="D392" s="44">
        <v>2.2799999266862869</v>
      </c>
      <c r="E392" s="44"/>
      <c r="F392" s="45">
        <v>1.3586351871490479</v>
      </c>
      <c r="G392" s="45"/>
      <c r="H392" s="45"/>
      <c r="I392" s="45"/>
      <c r="J392" s="45"/>
      <c r="K392" s="45">
        <v>4.3629506762954406E-6</v>
      </c>
      <c r="L392" s="45"/>
      <c r="M392" s="45"/>
      <c r="N392" s="45">
        <v>7.1592702865600586</v>
      </c>
      <c r="O392" s="45"/>
      <c r="P392" s="45"/>
      <c r="Q392" s="45"/>
      <c r="R392" s="45">
        <v>5.0623655319213867</v>
      </c>
      <c r="S392" s="45"/>
      <c r="T392" s="45"/>
      <c r="U392" s="45"/>
      <c r="V392" s="46">
        <v>6.0941314586671069E-5</v>
      </c>
      <c r="W392" s="46"/>
      <c r="X392" s="45">
        <v>7.6999999582767487E-2</v>
      </c>
      <c r="Y392" s="45"/>
      <c r="Z392" s="44">
        <v>4.6199999749660492</v>
      </c>
      <c r="AA392" s="44"/>
      <c r="AB392" s="45">
        <v>5.0707755088806152</v>
      </c>
      <c r="AC392" s="45"/>
      <c r="AD392" s="45">
        <v>3.3929736190790871E-12</v>
      </c>
      <c r="AE392" s="45"/>
      <c r="AF392" s="45">
        <v>6.9815812110900879</v>
      </c>
      <c r="AG392" s="45"/>
      <c r="AH392" s="45">
        <v>4.9367237091064453</v>
      </c>
      <c r="AI392" s="45"/>
      <c r="AJ392" s="45"/>
      <c r="AK392" s="20">
        <v>4.8598926966070266E-11</v>
      </c>
    </row>
    <row r="393" spans="2:37" ht="13.5" customHeight="1">
      <c r="B393" s="47" t="s">
        <v>11</v>
      </c>
      <c r="C393" s="47"/>
      <c r="D393" s="47"/>
      <c r="E393" s="47"/>
    </row>
    <row r="394" spans="2:37" ht="12.75" customHeight="1">
      <c r="B394" s="39" t="s">
        <v>0</v>
      </c>
      <c r="C394" s="39"/>
      <c r="D394" s="39"/>
      <c r="E394" s="39"/>
      <c r="F394" s="39"/>
      <c r="G394" s="1" t="s">
        <v>1</v>
      </c>
      <c r="H394" s="40" t="s">
        <v>35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</row>
    <row r="395" spans="2:37" ht="12.75" customHeight="1">
      <c r="AB395" s="39" t="s">
        <v>2</v>
      </c>
      <c r="AC395" s="39"/>
      <c r="AD395" s="39"/>
      <c r="AE395" s="39"/>
      <c r="AF395" s="39"/>
      <c r="AG395" s="39"/>
    </row>
    <row r="396" spans="2:37" ht="12" customHeight="1">
      <c r="B396" s="39" t="s">
        <v>3</v>
      </c>
      <c r="C396" s="39"/>
      <c r="D396" s="39"/>
      <c r="E396" s="39"/>
      <c r="G396" s="1" t="s">
        <v>4</v>
      </c>
      <c r="H396" s="41">
        <v>0.2199999988079071</v>
      </c>
      <c r="I396" s="41"/>
      <c r="J396" s="41"/>
      <c r="K396" s="41"/>
      <c r="L396" s="41"/>
      <c r="M396" s="41"/>
      <c r="N396" s="41"/>
      <c r="O396" s="39" t="s">
        <v>21</v>
      </c>
      <c r="P396" s="39"/>
      <c r="Q396" s="39"/>
      <c r="R396" s="39"/>
      <c r="S396" s="1" t="s">
        <v>4</v>
      </c>
      <c r="T396" s="42" t="s">
        <v>22</v>
      </c>
      <c r="U396" s="42"/>
      <c r="V396" s="42"/>
      <c r="W396" s="42"/>
      <c r="X396" s="42"/>
      <c r="Y396" s="42"/>
      <c r="Z396" s="42"/>
      <c r="AA396" s="42"/>
      <c r="AB396" s="39"/>
      <c r="AC396" s="39"/>
      <c r="AD396" s="39"/>
      <c r="AE396" s="39"/>
      <c r="AF396" s="39"/>
      <c r="AG396" s="39"/>
    </row>
    <row r="397" spans="2:37" ht="10.5" customHeight="1">
      <c r="AB397" s="39"/>
      <c r="AC397" s="39"/>
      <c r="AD397" s="39"/>
      <c r="AE397" s="39"/>
      <c r="AF397" s="39"/>
      <c r="AG397" s="39"/>
    </row>
    <row r="398" spans="2:37" ht="12" customHeight="1">
      <c r="AB398" s="39"/>
      <c r="AC398" s="39"/>
      <c r="AD398" s="39"/>
      <c r="AE398" s="39"/>
      <c r="AF398" s="39"/>
      <c r="AG398" s="39"/>
    </row>
    <row r="399" spans="2:37" ht="12" customHeight="1">
      <c r="AB399" s="39"/>
      <c r="AC399" s="39"/>
      <c r="AD399" s="39"/>
      <c r="AE399" s="39"/>
      <c r="AF399" s="39"/>
      <c r="AG399" s="39"/>
    </row>
    <row r="400" spans="2:37" ht="6" customHeight="1"/>
    <row r="401" spans="2:34" ht="3" customHeight="1">
      <c r="B401" s="43" t="s">
        <v>5</v>
      </c>
      <c r="D401" s="43" t="s">
        <v>23</v>
      </c>
      <c r="E401" s="43"/>
      <c r="G401" s="43" t="s">
        <v>6</v>
      </c>
      <c r="H401" s="43"/>
      <c r="J401" s="43" t="s">
        <v>7</v>
      </c>
      <c r="K401" s="43"/>
      <c r="L401" s="43"/>
      <c r="M401" s="43"/>
      <c r="N401" s="43" t="s">
        <v>8</v>
      </c>
      <c r="O401" s="43"/>
      <c r="Q401" s="43" t="s">
        <v>9</v>
      </c>
      <c r="R401" s="43"/>
      <c r="S401" s="43"/>
      <c r="T401" s="43" t="s">
        <v>10</v>
      </c>
      <c r="U401" s="43"/>
      <c r="X401" s="43" t="s">
        <v>5</v>
      </c>
      <c r="Y401" s="43"/>
      <c r="Z401" s="43" t="s">
        <v>23</v>
      </c>
      <c r="AA401" s="43"/>
      <c r="AB401" s="43" t="s">
        <v>6</v>
      </c>
      <c r="AC401" s="43" t="s">
        <v>7</v>
      </c>
      <c r="AE401" s="43" t="s">
        <v>8</v>
      </c>
      <c r="AF401" s="43" t="s">
        <v>9</v>
      </c>
      <c r="AG401" s="43" t="s">
        <v>10</v>
      </c>
      <c r="AH401" s="43"/>
    </row>
    <row r="402" spans="2:34" ht="14.25" customHeight="1">
      <c r="B402" s="43"/>
      <c r="D402" s="43"/>
      <c r="E402" s="43"/>
      <c r="G402" s="43"/>
      <c r="H402" s="43"/>
      <c r="J402" s="43"/>
      <c r="K402" s="43"/>
      <c r="L402" s="43"/>
      <c r="M402" s="43"/>
      <c r="N402" s="43"/>
      <c r="O402" s="43"/>
      <c r="Q402" s="43"/>
      <c r="R402" s="43"/>
      <c r="S402" s="43"/>
      <c r="T402" s="43"/>
      <c r="U402" s="43"/>
      <c r="X402" s="43"/>
      <c r="Y402" s="43"/>
      <c r="Z402" s="43"/>
      <c r="AA402" s="43"/>
      <c r="AB402" s="43"/>
      <c r="AC402" s="43"/>
      <c r="AE402" s="43"/>
      <c r="AF402" s="43"/>
      <c r="AG402" s="43"/>
      <c r="AH402" s="43"/>
    </row>
    <row r="403" spans="2:34">
      <c r="B403" s="2">
        <v>7.8000001609325409E-2</v>
      </c>
      <c r="D403" s="44">
        <v>4.6800000965595245</v>
      </c>
      <c r="E403" s="44"/>
      <c r="F403" s="45">
        <v>2.946387767791748</v>
      </c>
      <c r="G403" s="45"/>
      <c r="H403" s="45"/>
      <c r="I403" s="45"/>
      <c r="J403" s="45"/>
      <c r="K403" s="45">
        <v>2.370077007915472E-12</v>
      </c>
      <c r="L403" s="45"/>
      <c r="M403" s="45"/>
      <c r="N403" s="45">
        <v>6.9779496192932129</v>
      </c>
      <c r="O403" s="45"/>
      <c r="P403" s="45"/>
      <c r="Q403" s="45"/>
      <c r="R403" s="45">
        <v>4.9341554641723633</v>
      </c>
      <c r="S403" s="45"/>
      <c r="T403" s="45"/>
      <c r="U403" s="45"/>
      <c r="V403" s="46">
        <v>3.3965236873045868E-11</v>
      </c>
      <c r="W403" s="46"/>
    </row>
    <row r="404" spans="2:34">
      <c r="B404" s="2">
        <v>7.9000003635883331E-2</v>
      </c>
      <c r="D404" s="44">
        <v>4.7400002181529999</v>
      </c>
      <c r="E404" s="44"/>
      <c r="F404" s="45">
        <v>0.41056212782859802</v>
      </c>
      <c r="G404" s="45"/>
      <c r="H404" s="45"/>
      <c r="I404" s="45"/>
      <c r="J404" s="45"/>
      <c r="K404" s="45">
        <v>1.6556630198782951E-12</v>
      </c>
      <c r="L404" s="45"/>
      <c r="M404" s="45"/>
      <c r="N404" s="45">
        <v>6.9743571281433105</v>
      </c>
      <c r="O404" s="45"/>
      <c r="P404" s="45"/>
      <c r="Q404" s="45"/>
      <c r="R404" s="45">
        <v>4.9316153526306152</v>
      </c>
      <c r="S404" s="45"/>
      <c r="T404" s="45"/>
      <c r="U404" s="45"/>
      <c r="V404" s="46">
        <v>2.373929178234313E-11</v>
      </c>
      <c r="W404" s="46"/>
    </row>
    <row r="405" spans="2:34">
      <c r="B405" s="2">
        <v>7.9999998211860657E-2</v>
      </c>
      <c r="D405" s="44">
        <v>4.7999998927116394</v>
      </c>
      <c r="E405" s="44"/>
      <c r="F405" s="45">
        <v>-2.1803016662597656</v>
      </c>
      <c r="G405" s="45"/>
      <c r="H405" s="45"/>
      <c r="I405" s="45"/>
      <c r="J405" s="45"/>
      <c r="K405" s="45">
        <v>1.1566664509868319E-12</v>
      </c>
      <c r="L405" s="45"/>
      <c r="M405" s="45"/>
      <c r="N405" s="45">
        <v>6.9708037376403809</v>
      </c>
      <c r="O405" s="45"/>
      <c r="P405" s="45"/>
      <c r="Q405" s="45"/>
      <c r="R405" s="45">
        <v>4.9291024208068848</v>
      </c>
      <c r="S405" s="45"/>
      <c r="T405" s="45"/>
      <c r="U405" s="45"/>
      <c r="V405" s="46">
        <v>1.6593013421606351E-11</v>
      </c>
      <c r="W405" s="46"/>
    </row>
    <row r="406" spans="2:34">
      <c r="B406" s="2">
        <v>8.1000000238418579E-2</v>
      </c>
      <c r="D406" s="44">
        <v>4.8600000143051147</v>
      </c>
      <c r="E406" s="44"/>
      <c r="F406" s="45">
        <v>-4.4624457359313965</v>
      </c>
      <c r="G406" s="45"/>
      <c r="H406" s="45"/>
      <c r="I406" s="45"/>
      <c r="J406" s="45"/>
      <c r="K406" s="45">
        <v>8.0810960137109311E-13</v>
      </c>
      <c r="L406" s="45"/>
      <c r="M406" s="45"/>
      <c r="N406" s="45">
        <v>6.9672884941101074</v>
      </c>
      <c r="O406" s="45"/>
      <c r="P406" s="45"/>
      <c r="Q406" s="45"/>
      <c r="R406" s="45">
        <v>4.9266166687011719</v>
      </c>
      <c r="S406" s="45"/>
      <c r="T406" s="45"/>
      <c r="U406" s="45"/>
      <c r="V406" s="46">
        <v>1.1598623970987543E-11</v>
      </c>
      <c r="W406" s="46"/>
    </row>
    <row r="407" spans="2:34">
      <c r="B407" s="2">
        <v>8.2000002264976501E-2</v>
      </c>
      <c r="D407" s="44">
        <v>4.9200001358985901</v>
      </c>
      <c r="E407" s="44"/>
      <c r="F407" s="45">
        <v>-6.115816593170166</v>
      </c>
      <c r="G407" s="45"/>
      <c r="H407" s="45"/>
      <c r="I407" s="45"/>
      <c r="J407" s="45"/>
      <c r="K407" s="45">
        <v>5.6462180850896937E-13</v>
      </c>
      <c r="L407" s="45"/>
      <c r="M407" s="45"/>
      <c r="N407" s="45">
        <v>6.9638113975524902</v>
      </c>
      <c r="O407" s="45"/>
      <c r="P407" s="45"/>
      <c r="Q407" s="45"/>
      <c r="R407" s="45">
        <v>4.9241580963134766</v>
      </c>
      <c r="S407" s="45"/>
      <c r="T407" s="45"/>
      <c r="U407" s="45"/>
      <c r="V407" s="46">
        <v>8.1079422689644964E-12</v>
      </c>
      <c r="W407" s="46"/>
    </row>
    <row r="408" spans="2:34">
      <c r="B408" s="2">
        <v>8.2999996840953827E-2</v>
      </c>
      <c r="D408" s="44">
        <v>4.9799998104572296</v>
      </c>
      <c r="E408" s="44"/>
      <c r="F408" s="45">
        <v>-6.9089441299438477</v>
      </c>
      <c r="G408" s="45"/>
      <c r="H408" s="45"/>
      <c r="I408" s="45"/>
      <c r="J408" s="45"/>
      <c r="K408" s="45">
        <v>3.945204894110349E-13</v>
      </c>
      <c r="L408" s="45"/>
      <c r="M408" s="45"/>
      <c r="N408" s="45">
        <v>6.9603714942932129</v>
      </c>
      <c r="O408" s="45"/>
      <c r="P408" s="45"/>
      <c r="Q408" s="45"/>
      <c r="R408" s="45">
        <v>4.9217257499694824</v>
      </c>
      <c r="S408" s="45"/>
      <c r="T408" s="45"/>
      <c r="U408" s="45"/>
      <c r="V408" s="46">
        <v>5.6680953333665407E-12</v>
      </c>
      <c r="W408" s="46"/>
    </row>
    <row r="409" spans="2:34">
      <c r="B409" s="2">
        <v>8.3999998867511749E-2</v>
      </c>
      <c r="D409" s="44">
        <v>5.039999932050705</v>
      </c>
      <c r="E409" s="44"/>
      <c r="F409" s="45">
        <v>-6.7313413619995117</v>
      </c>
      <c r="G409" s="45"/>
      <c r="H409" s="45"/>
      <c r="I409" s="45"/>
      <c r="J409" s="45"/>
      <c r="K409" s="45">
        <v>2.7568003218778059E-13</v>
      </c>
      <c r="L409" s="45"/>
      <c r="M409" s="45"/>
      <c r="N409" s="45">
        <v>6.9569692611694336</v>
      </c>
      <c r="O409" s="45"/>
      <c r="P409" s="45"/>
      <c r="Q409" s="45"/>
      <c r="R409" s="45">
        <v>4.9193201065063477</v>
      </c>
      <c r="S409" s="45"/>
      <c r="T409" s="45"/>
      <c r="U409" s="45"/>
      <c r="V409" s="46">
        <v>3.9626457497277112E-12</v>
      </c>
      <c r="W409" s="46"/>
    </row>
    <row r="410" spans="2:34">
      <c r="B410" s="2">
        <v>8.5000000894069672E-2</v>
      </c>
      <c r="D410" s="44">
        <v>5.1000000536441803</v>
      </c>
      <c r="E410" s="44"/>
      <c r="F410" s="45">
        <v>-5.6088924407958984</v>
      </c>
      <c r="G410" s="45"/>
      <c r="H410" s="45"/>
      <c r="I410" s="45"/>
      <c r="J410" s="45"/>
      <c r="K410" s="45">
        <v>1.9264788603343824E-13</v>
      </c>
      <c r="L410" s="45"/>
      <c r="M410" s="45"/>
      <c r="N410" s="45">
        <v>6.9536032676696777</v>
      </c>
      <c r="O410" s="45"/>
      <c r="P410" s="45"/>
      <c r="Q410" s="45"/>
      <c r="R410" s="45">
        <v>4.9169402122497559</v>
      </c>
      <c r="S410" s="45"/>
      <c r="T410" s="45"/>
      <c r="U410" s="45"/>
      <c r="V410" s="46">
        <v>2.7704754722995828E-12</v>
      </c>
      <c r="W410" s="46"/>
    </row>
    <row r="411" spans="2:34">
      <c r="B411" s="2">
        <v>8.6000002920627594E-2</v>
      </c>
      <c r="D411" s="44">
        <v>5.1600001752376556</v>
      </c>
      <c r="E411" s="44"/>
      <c r="F411" s="45">
        <v>-3.7000851631164551</v>
      </c>
      <c r="G411" s="45"/>
      <c r="H411" s="45"/>
      <c r="I411" s="45"/>
      <c r="J411" s="45"/>
      <c r="K411" s="45">
        <v>1.3463118423914788E-13</v>
      </c>
      <c r="L411" s="45"/>
      <c r="M411" s="45"/>
      <c r="N411" s="45">
        <v>6.9502739906311035</v>
      </c>
      <c r="O411" s="45"/>
      <c r="P411" s="45"/>
      <c r="Q411" s="45"/>
      <c r="R411" s="45">
        <v>4.914586067199707</v>
      </c>
      <c r="S411" s="45"/>
      <c r="T411" s="45"/>
      <c r="U411" s="45"/>
      <c r="V411" s="46">
        <v>1.9370629232573489E-12</v>
      </c>
      <c r="W411" s="46"/>
    </row>
    <row r="412" spans="2:34">
      <c r="B412" s="2">
        <v>8.6999997496604919E-2</v>
      </c>
      <c r="D412" s="44">
        <v>5.2199998497962952</v>
      </c>
      <c r="E412" s="44"/>
      <c r="F412" s="45">
        <v>-1.2736369371414185</v>
      </c>
      <c r="G412" s="45"/>
      <c r="H412" s="45"/>
      <c r="I412" s="45"/>
      <c r="J412" s="45"/>
      <c r="K412" s="45">
        <v>9.4091191272811098E-14</v>
      </c>
      <c r="L412" s="45"/>
      <c r="M412" s="45"/>
      <c r="N412" s="45">
        <v>6.9469804763793945</v>
      </c>
      <c r="O412" s="45"/>
      <c r="P412" s="45"/>
      <c r="Q412" s="45"/>
      <c r="R412" s="45">
        <v>4.912257194519043</v>
      </c>
      <c r="S412" s="45"/>
      <c r="T412" s="45"/>
      <c r="U412" s="45"/>
      <c r="V412" s="46">
        <v>1.3544185304553702E-12</v>
      </c>
      <c r="W412" s="46"/>
    </row>
    <row r="413" spans="2:34">
      <c r="B413" s="2">
        <v>8.7999999523162842E-2</v>
      </c>
      <c r="D413" s="44">
        <v>5.2799999713897705</v>
      </c>
      <c r="E413" s="44"/>
      <c r="F413" s="45">
        <v>1.3293298482894897</v>
      </c>
      <c r="G413" s="45"/>
      <c r="H413" s="45"/>
      <c r="I413" s="45"/>
      <c r="J413" s="45"/>
      <c r="K413" s="45">
        <v>6.5761774552339919E-14</v>
      </c>
      <c r="L413" s="45"/>
      <c r="M413" s="45"/>
      <c r="N413" s="45">
        <v>6.9437222480773926</v>
      </c>
      <c r="O413" s="45"/>
      <c r="P413" s="45"/>
      <c r="Q413" s="45"/>
      <c r="R413" s="45">
        <v>4.9099531173706055</v>
      </c>
      <c r="S413" s="45"/>
      <c r="T413" s="45"/>
      <c r="U413" s="45"/>
      <c r="V413" s="46">
        <v>9.4706805332106514E-13</v>
      </c>
      <c r="W413" s="46"/>
    </row>
    <row r="414" spans="2:34">
      <c r="B414" s="2">
        <v>8.9000001549720764E-2</v>
      </c>
      <c r="D414" s="44">
        <v>5.3400000929832458</v>
      </c>
      <c r="E414" s="44"/>
      <c r="F414" s="45">
        <v>3.7432374954223633</v>
      </c>
      <c r="G414" s="45"/>
      <c r="H414" s="45"/>
      <c r="I414" s="45"/>
      <c r="J414" s="45"/>
      <c r="K414" s="45">
        <v>4.596409719308768E-14</v>
      </c>
      <c r="L414" s="45"/>
      <c r="M414" s="45"/>
      <c r="N414" s="45">
        <v>6.9404993057250977</v>
      </c>
      <c r="O414" s="45"/>
      <c r="P414" s="45"/>
      <c r="Q414" s="45"/>
      <c r="R414" s="45">
        <v>4.9076743125915527</v>
      </c>
      <c r="S414" s="45"/>
      <c r="T414" s="45"/>
      <c r="U414" s="45"/>
      <c r="V414" s="46">
        <v>6.6225920147128248E-13</v>
      </c>
      <c r="W414" s="46"/>
    </row>
    <row r="415" spans="2:34">
      <c r="B415" s="2">
        <v>9.0000003576278687E-2</v>
      </c>
      <c r="D415" s="44">
        <v>5.4000002145767212</v>
      </c>
      <c r="E415" s="44"/>
      <c r="F415" s="45">
        <v>5.6293892860412598</v>
      </c>
      <c r="G415" s="45"/>
      <c r="H415" s="45"/>
      <c r="I415" s="45"/>
      <c r="J415" s="45"/>
      <c r="K415" s="45">
        <v>3.2128024063859603E-14</v>
      </c>
      <c r="L415" s="45"/>
      <c r="M415" s="45"/>
      <c r="N415" s="45">
        <v>6.9373111724853516</v>
      </c>
      <c r="O415" s="45"/>
      <c r="P415" s="45"/>
      <c r="Q415" s="45"/>
      <c r="R415" s="45">
        <v>4.9054198265075684</v>
      </c>
      <c r="S415" s="45"/>
      <c r="T415" s="45"/>
      <c r="U415" s="45"/>
      <c r="V415" s="46">
        <v>4.6311923480174544E-13</v>
      </c>
      <c r="W415" s="46"/>
    </row>
    <row r="416" spans="2:34">
      <c r="B416" s="2">
        <v>9.0999998152256012E-2</v>
      </c>
      <c r="D416" s="44">
        <v>5.4599998891353607</v>
      </c>
      <c r="E416" s="44"/>
      <c r="F416" s="45">
        <v>6.723487377166748</v>
      </c>
      <c r="G416" s="45"/>
      <c r="H416" s="45"/>
      <c r="I416" s="45"/>
      <c r="J416" s="45"/>
      <c r="K416" s="45">
        <v>2.2457880891860356E-14</v>
      </c>
      <c r="L416" s="45"/>
      <c r="M416" s="45"/>
      <c r="N416" s="45">
        <v>6.9341568946838379</v>
      </c>
      <c r="O416" s="45"/>
      <c r="P416" s="45"/>
      <c r="Q416" s="45"/>
      <c r="R416" s="45">
        <v>4.9031896591186523</v>
      </c>
      <c r="S416" s="45"/>
      <c r="T416" s="45"/>
      <c r="U416" s="45"/>
      <c r="V416" s="46">
        <v>3.2387325243563025E-13</v>
      </c>
      <c r="W416" s="46"/>
    </row>
    <row r="417" spans="2:33">
      <c r="B417" s="2">
        <v>9.2000000178813934E-2</v>
      </c>
      <c r="D417" s="44">
        <v>5.5200000107288361</v>
      </c>
      <c r="E417" s="44"/>
      <c r="F417" s="45">
        <v>6.8726592063903809</v>
      </c>
      <c r="G417" s="45"/>
      <c r="H417" s="45"/>
      <c r="I417" s="45"/>
      <c r="J417" s="45"/>
      <c r="K417" s="45">
        <v>1.5699017064628451E-14</v>
      </c>
      <c r="L417" s="45"/>
      <c r="M417" s="45"/>
      <c r="N417" s="45">
        <v>6.9310369491577148</v>
      </c>
      <c r="O417" s="45"/>
      <c r="P417" s="45"/>
      <c r="Q417" s="45"/>
      <c r="R417" s="45">
        <v>4.9009833335876465</v>
      </c>
      <c r="S417" s="45"/>
      <c r="T417" s="45"/>
      <c r="U417" s="45"/>
      <c r="V417" s="46">
        <v>2.2650315596641629E-13</v>
      </c>
      <c r="W417" s="46"/>
    </row>
    <row r="418" spans="2:33">
      <c r="B418" s="2">
        <v>9.3000002205371857E-2</v>
      </c>
      <c r="D418" s="44">
        <v>5.5800001323223114</v>
      </c>
      <c r="E418" s="44"/>
      <c r="F418" s="45">
        <v>6.0568170547485352</v>
      </c>
      <c r="G418" s="45"/>
      <c r="H418" s="45"/>
      <c r="I418" s="45"/>
      <c r="J418" s="45"/>
      <c r="K418" s="45">
        <v>1.0974747552525057E-14</v>
      </c>
      <c r="L418" s="45"/>
      <c r="M418" s="45"/>
      <c r="N418" s="45">
        <v>6.927950382232666</v>
      </c>
      <c r="O418" s="45"/>
      <c r="P418" s="45"/>
      <c r="Q418" s="45"/>
      <c r="R418" s="45">
        <v>4.8988008499145508</v>
      </c>
      <c r="S418" s="45"/>
      <c r="T418" s="45"/>
      <c r="U418" s="45"/>
      <c r="V418" s="46">
        <v>1.5841261679153118E-13</v>
      </c>
      <c r="W418" s="46"/>
    </row>
    <row r="419" spans="2:33">
      <c r="B419" s="2">
        <v>9.3999996781349182E-2</v>
      </c>
      <c r="D419" s="44">
        <v>5.6399998068809509</v>
      </c>
      <c r="E419" s="44"/>
      <c r="F419" s="45">
        <v>4.391355037689209</v>
      </c>
      <c r="G419" s="45"/>
      <c r="H419" s="45"/>
      <c r="I419" s="45"/>
      <c r="J419" s="45"/>
      <c r="K419" s="45">
        <v>7.6724574705143954E-15</v>
      </c>
      <c r="L419" s="45"/>
      <c r="M419" s="45"/>
      <c r="N419" s="45">
        <v>6.9248967170715332</v>
      </c>
      <c r="O419" s="45"/>
      <c r="P419" s="45"/>
      <c r="Q419" s="45"/>
      <c r="R419" s="45">
        <v>4.896641731262207</v>
      </c>
      <c r="S419" s="45"/>
      <c r="T419" s="45"/>
      <c r="U419" s="45"/>
      <c r="V419" s="46">
        <v>1.1079526375133361E-13</v>
      </c>
      <c r="W419" s="46"/>
    </row>
    <row r="420" spans="2:33">
      <c r="B420" s="2">
        <v>9.4999998807907104E-2</v>
      </c>
      <c r="D420" s="44">
        <v>5.6999999284744263</v>
      </c>
      <c r="E420" s="44"/>
      <c r="F420" s="45">
        <v>2.1108317375183105</v>
      </c>
      <c r="G420" s="45"/>
      <c r="H420" s="45"/>
      <c r="I420" s="45"/>
      <c r="J420" s="45"/>
      <c r="K420" s="45">
        <v>5.3640377323293034E-15</v>
      </c>
      <c r="L420" s="45"/>
      <c r="M420" s="45"/>
      <c r="N420" s="45">
        <v>6.9218759536743164</v>
      </c>
      <c r="O420" s="45"/>
      <c r="P420" s="45"/>
      <c r="Q420" s="45"/>
      <c r="R420" s="45">
        <v>4.894505500793457</v>
      </c>
      <c r="S420" s="45"/>
      <c r="T420" s="45"/>
      <c r="U420" s="45"/>
      <c r="V420" s="46">
        <v>7.7493980470914187E-14</v>
      </c>
      <c r="W420" s="46"/>
    </row>
    <row r="421" spans="2:33">
      <c r="B421" s="2">
        <v>9.6000000834465027E-2</v>
      </c>
      <c r="D421" s="44">
        <v>5.7600000500679016</v>
      </c>
      <c r="E421" s="44"/>
      <c r="F421" s="45">
        <v>-0.46406087279319763</v>
      </c>
      <c r="G421" s="45"/>
      <c r="H421" s="45"/>
      <c r="I421" s="45"/>
      <c r="J421" s="45"/>
      <c r="K421" s="45">
        <v>3.7502997838570907E-15</v>
      </c>
      <c r="L421" s="45"/>
      <c r="M421" s="45"/>
      <c r="N421" s="45">
        <v>6.9188880920410156</v>
      </c>
      <c r="O421" s="45"/>
      <c r="P421" s="45"/>
      <c r="Q421" s="45"/>
      <c r="R421" s="45">
        <v>4.892392635345459</v>
      </c>
      <c r="S421" s="45"/>
      <c r="T421" s="45"/>
      <c r="U421" s="45"/>
      <c r="V421" s="46">
        <v>5.4203793146620494E-14</v>
      </c>
      <c r="W421" s="46"/>
    </row>
    <row r="422" spans="2:33">
      <c r="B422" s="2">
        <v>9.7000002861022949E-2</v>
      </c>
      <c r="D422" s="44">
        <v>5.820000171661377</v>
      </c>
      <c r="E422" s="44"/>
      <c r="F422" s="45">
        <v>-2.9715874195098877</v>
      </c>
      <c r="G422" s="45"/>
      <c r="H422" s="45"/>
      <c r="I422" s="45"/>
      <c r="J422" s="45"/>
      <c r="K422" s="45">
        <v>2.6221438011891397E-15</v>
      </c>
      <c r="L422" s="45"/>
      <c r="M422" s="45"/>
      <c r="N422" s="45">
        <v>6.9159317016601563</v>
      </c>
      <c r="O422" s="45"/>
      <c r="P422" s="45"/>
      <c r="Q422" s="45"/>
      <c r="R422" s="45">
        <v>4.8903021812438965</v>
      </c>
      <c r="S422" s="45"/>
      <c r="T422" s="45"/>
      <c r="U422" s="45"/>
      <c r="V422" s="46">
        <v>3.7914543195554512E-14</v>
      </c>
      <c r="W422" s="46"/>
    </row>
    <row r="423" spans="2:33">
      <c r="B423" s="2">
        <v>9.7999997437000275E-2</v>
      </c>
      <c r="D423" s="44">
        <v>5.8799998462200165</v>
      </c>
      <c r="E423" s="44"/>
      <c r="F423" s="45">
        <v>-5.059781551361084</v>
      </c>
      <c r="G423" s="45"/>
      <c r="H423" s="45"/>
      <c r="I423" s="45"/>
      <c r="J423" s="45"/>
      <c r="K423" s="45">
        <v>1.8334239901556144E-15</v>
      </c>
      <c r="L423" s="45"/>
      <c r="M423" s="45"/>
      <c r="N423" s="45">
        <v>6.9130067825317383</v>
      </c>
      <c r="O423" s="45"/>
      <c r="P423" s="45"/>
      <c r="Q423" s="45"/>
      <c r="R423" s="45">
        <v>4.8882341384887695</v>
      </c>
      <c r="S423" s="45"/>
      <c r="T423" s="45"/>
      <c r="U423" s="45"/>
      <c r="V423" s="46">
        <v>2.6521368990382356E-14</v>
      </c>
      <c r="W423" s="46"/>
    </row>
    <row r="424" spans="2:33">
      <c r="B424" s="2">
        <v>9.8999999463558197E-2</v>
      </c>
      <c r="D424" s="44">
        <v>5.9399999678134918</v>
      </c>
      <c r="E424" s="44"/>
      <c r="F424" s="45">
        <v>-6.4358425140380859</v>
      </c>
      <c r="G424" s="45"/>
      <c r="H424" s="45"/>
      <c r="I424" s="45"/>
      <c r="J424" s="45"/>
      <c r="K424" s="45">
        <v>1.2819905066582512E-15</v>
      </c>
      <c r="L424" s="45"/>
      <c r="M424" s="45"/>
      <c r="N424" s="45">
        <v>6.9101138114929199</v>
      </c>
      <c r="O424" s="45"/>
      <c r="P424" s="45"/>
      <c r="Q424" s="45"/>
      <c r="R424" s="45">
        <v>4.8861880302429199</v>
      </c>
      <c r="S424" s="45"/>
      <c r="T424" s="45"/>
      <c r="U424" s="45"/>
      <c r="V424" s="46">
        <v>1.8552379684594333E-14</v>
      </c>
      <c r="W424" s="46"/>
    </row>
    <row r="425" spans="2:33">
      <c r="B425" s="2">
        <v>0.10000000149011612</v>
      </c>
      <c r="D425" s="44">
        <v>6.0000000894069672</v>
      </c>
      <c r="E425" s="44"/>
      <c r="F425" s="45">
        <v>-6.9071855545043945</v>
      </c>
      <c r="G425" s="45"/>
      <c r="H425" s="45"/>
      <c r="I425" s="45"/>
      <c r="J425" s="45"/>
      <c r="K425" s="45">
        <v>8.9644090846323571E-16</v>
      </c>
      <c r="L425" s="45"/>
      <c r="M425" s="45"/>
      <c r="N425" s="45">
        <v>6.9072513580322266</v>
      </c>
      <c r="O425" s="45"/>
      <c r="P425" s="45"/>
      <c r="Q425" s="45"/>
      <c r="R425" s="45">
        <v>4.8841643333435059</v>
      </c>
      <c r="S425" s="45"/>
      <c r="T425" s="45"/>
      <c r="U425" s="45"/>
      <c r="V425" s="46">
        <v>1.2978258299588177E-14</v>
      </c>
      <c r="W425" s="46"/>
    </row>
    <row r="426" spans="2:33" ht="9.75" customHeight="1">
      <c r="B426" s="2">
        <v>0.10100000351667404</v>
      </c>
      <c r="D426" s="44">
        <v>6.0600002110004425</v>
      </c>
      <c r="E426" s="44"/>
      <c r="F426" s="45">
        <v>-6.4083924293518066</v>
      </c>
      <c r="G426" s="45"/>
      <c r="H426" s="45"/>
      <c r="I426" s="45"/>
      <c r="J426" s="45"/>
      <c r="K426" s="45">
        <v>6.2686367327449005E-16</v>
      </c>
      <c r="L426" s="45"/>
      <c r="M426" s="45"/>
      <c r="N426" s="45">
        <v>6.9044194221496582</v>
      </c>
      <c r="O426" s="45"/>
      <c r="P426" s="45"/>
      <c r="Q426" s="45"/>
      <c r="R426" s="45">
        <v>4.8821620941162109</v>
      </c>
      <c r="S426" s="45"/>
      <c r="T426" s="45"/>
      <c r="U426" s="45"/>
      <c r="V426" s="46">
        <v>9.0791648965681329E-15</v>
      </c>
      <c r="W426" s="46"/>
    </row>
    <row r="427" spans="2:33" ht="5.25" customHeight="1"/>
    <row r="428" spans="2:33" ht="172.5" customHeight="1"/>
    <row r="429" spans="2:33" ht="16.5" customHeight="1"/>
    <row r="430" spans="2:33" ht="12.75" customHeight="1">
      <c r="B430" s="39" t="s">
        <v>0</v>
      </c>
      <c r="C430" s="39"/>
      <c r="D430" s="39"/>
      <c r="E430" s="39"/>
      <c r="F430" s="39"/>
      <c r="G430" s="1" t="s">
        <v>1</v>
      </c>
      <c r="H430" s="40" t="s">
        <v>36</v>
      </c>
      <c r="I430" s="40"/>
      <c r="J430" s="40"/>
      <c r="K430" s="40"/>
      <c r="L430" s="40"/>
      <c r="M430" s="40"/>
      <c r="N430" s="40"/>
      <c r="O430" s="40"/>
      <c r="P430" s="40"/>
      <c r="Q430" s="40"/>
      <c r="R430" s="40"/>
    </row>
    <row r="431" spans="2:33" ht="12.75" customHeight="1">
      <c r="AB431" s="39" t="s">
        <v>2</v>
      </c>
      <c r="AC431" s="39"/>
      <c r="AD431" s="39"/>
      <c r="AE431" s="39"/>
      <c r="AF431" s="39"/>
      <c r="AG431" s="39"/>
    </row>
    <row r="432" spans="2:33" ht="12" customHeight="1">
      <c r="B432" s="39" t="s">
        <v>3</v>
      </c>
      <c r="C432" s="39"/>
      <c r="D432" s="39"/>
      <c r="E432" s="39"/>
      <c r="G432" s="1" t="s">
        <v>4</v>
      </c>
      <c r="H432" s="41">
        <v>0.2199999988079071</v>
      </c>
      <c r="I432" s="41"/>
      <c r="J432" s="41"/>
      <c r="K432" s="41"/>
      <c r="L432" s="41"/>
      <c r="M432" s="41"/>
      <c r="N432" s="41"/>
      <c r="O432" s="39" t="s">
        <v>21</v>
      </c>
      <c r="P432" s="39"/>
      <c r="Q432" s="39"/>
      <c r="R432" s="39"/>
      <c r="S432" s="1" t="s">
        <v>4</v>
      </c>
      <c r="T432" s="42" t="s">
        <v>22</v>
      </c>
      <c r="U432" s="42"/>
      <c r="V432" s="42"/>
      <c r="W432" s="42"/>
      <c r="X432" s="42"/>
      <c r="Y432" s="42"/>
      <c r="Z432" s="42"/>
      <c r="AA432" s="42"/>
      <c r="AB432" s="39"/>
      <c r="AC432" s="39"/>
      <c r="AD432" s="39"/>
      <c r="AE432" s="39"/>
      <c r="AF432" s="39"/>
      <c r="AG432" s="39"/>
    </row>
    <row r="433" spans="2:37" ht="10.5" customHeight="1">
      <c r="AB433" s="39"/>
      <c r="AC433" s="39"/>
      <c r="AD433" s="39"/>
      <c r="AE433" s="39"/>
      <c r="AF433" s="39"/>
      <c r="AG433" s="39"/>
    </row>
    <row r="434" spans="2:37" ht="12" customHeight="1">
      <c r="AB434" s="39"/>
      <c r="AC434" s="39"/>
      <c r="AD434" s="39"/>
      <c r="AE434" s="39"/>
      <c r="AF434" s="39"/>
      <c r="AG434" s="39"/>
    </row>
    <row r="435" spans="2:37" ht="12" customHeight="1">
      <c r="AB435" s="39"/>
      <c r="AC435" s="39"/>
      <c r="AD435" s="39"/>
      <c r="AE435" s="39"/>
      <c r="AF435" s="39"/>
      <c r="AG435" s="39"/>
    </row>
    <row r="436" spans="2:37" ht="6" customHeight="1"/>
    <row r="437" spans="2:37" ht="3" customHeight="1">
      <c r="B437" s="43" t="s">
        <v>5</v>
      </c>
      <c r="D437" s="43" t="s">
        <v>23</v>
      </c>
      <c r="E437" s="43"/>
      <c r="G437" s="43" t="s">
        <v>6</v>
      </c>
      <c r="H437" s="43"/>
      <c r="J437" s="43" t="s">
        <v>7</v>
      </c>
      <c r="K437" s="43"/>
      <c r="L437" s="43"/>
      <c r="M437" s="43"/>
      <c r="N437" s="43" t="s">
        <v>8</v>
      </c>
      <c r="O437" s="43"/>
      <c r="Q437" s="43" t="s">
        <v>9</v>
      </c>
      <c r="R437" s="43"/>
      <c r="S437" s="43"/>
      <c r="T437" s="43" t="s">
        <v>10</v>
      </c>
      <c r="U437" s="43"/>
      <c r="X437" s="43" t="s">
        <v>5</v>
      </c>
      <c r="Y437" s="43"/>
      <c r="Z437" s="43" t="s">
        <v>23</v>
      </c>
      <c r="AA437" s="43"/>
      <c r="AB437" s="43" t="s">
        <v>6</v>
      </c>
      <c r="AC437" s="43" t="s">
        <v>7</v>
      </c>
      <c r="AE437" s="43" t="s">
        <v>8</v>
      </c>
      <c r="AF437" s="43" t="s">
        <v>9</v>
      </c>
      <c r="AG437" s="43" t="s">
        <v>10</v>
      </c>
      <c r="AH437" s="43"/>
    </row>
    <row r="438" spans="2:37" ht="14.25" customHeight="1">
      <c r="B438" s="43"/>
      <c r="D438" s="43"/>
      <c r="E438" s="43"/>
      <c r="G438" s="43"/>
      <c r="H438" s="43"/>
      <c r="J438" s="43"/>
      <c r="K438" s="43"/>
      <c r="L438" s="43"/>
      <c r="M438" s="43"/>
      <c r="N438" s="43"/>
      <c r="O438" s="43"/>
      <c r="Q438" s="43"/>
      <c r="R438" s="43"/>
      <c r="S438" s="43"/>
      <c r="T438" s="43"/>
      <c r="U438" s="43"/>
      <c r="X438" s="43"/>
      <c r="Y438" s="43"/>
      <c r="Z438" s="43"/>
      <c r="AA438" s="43"/>
      <c r="AB438" s="43"/>
      <c r="AC438" s="43"/>
      <c r="AE438" s="43"/>
      <c r="AF438" s="43"/>
      <c r="AG438" s="43"/>
      <c r="AH438" s="43"/>
    </row>
    <row r="439" spans="2:37">
      <c r="B439" s="2">
        <v>0</v>
      </c>
      <c r="D439" s="44">
        <v>0</v>
      </c>
      <c r="E439" s="44"/>
      <c r="F439" s="45">
        <v>1.7955955991055816E-4</v>
      </c>
      <c r="G439" s="45"/>
      <c r="H439" s="45"/>
      <c r="I439" s="45"/>
      <c r="J439" s="45"/>
      <c r="K439" s="45">
        <v>1.935221791267395</v>
      </c>
      <c r="L439" s="45"/>
      <c r="M439" s="45"/>
      <c r="N439" s="45">
        <v>3.8702640533447266</v>
      </c>
      <c r="O439" s="45"/>
      <c r="P439" s="45"/>
      <c r="Q439" s="45"/>
      <c r="R439" s="45">
        <v>1.3682814836502075</v>
      </c>
      <c r="S439" s="45"/>
      <c r="T439" s="45"/>
      <c r="U439" s="45"/>
      <c r="V439" s="46">
        <v>100.00927734375</v>
      </c>
      <c r="W439" s="46"/>
      <c r="X439" s="45">
        <v>3.9000000804662704E-2</v>
      </c>
      <c r="Y439" s="45"/>
      <c r="Z439" s="44">
        <v>2.3400000482797623</v>
      </c>
      <c r="AA439" s="44"/>
      <c r="AB439" s="45">
        <v>0.93445396423339844</v>
      </c>
      <c r="AC439" s="45"/>
      <c r="AD439" s="45">
        <v>6.2755582638999525E-23</v>
      </c>
      <c r="AE439" s="45"/>
      <c r="AF439" s="45">
        <v>1.768288254737854</v>
      </c>
      <c r="AG439" s="45"/>
      <c r="AH439" s="45">
        <v>1.250368595123291</v>
      </c>
      <c r="AI439" s="45"/>
      <c r="AJ439" s="45"/>
      <c r="AK439" s="20">
        <v>3.5489457167377401E-21</v>
      </c>
    </row>
    <row r="440" spans="2:37">
      <c r="B440" s="2">
        <v>1.0000000474974513E-3</v>
      </c>
      <c r="D440" s="44">
        <v>6.0000002849847078E-2</v>
      </c>
      <c r="E440" s="44"/>
      <c r="F440" s="45">
        <v>-1.4709389209747314</v>
      </c>
      <c r="G440" s="45"/>
      <c r="H440" s="45"/>
      <c r="I440" s="45"/>
      <c r="J440" s="45"/>
      <c r="K440" s="45">
        <v>0.32379841804504395</v>
      </c>
      <c r="L440" s="45"/>
      <c r="M440" s="45"/>
      <c r="N440" s="45">
        <v>2.2539041042327881</v>
      </c>
      <c r="O440" s="45"/>
      <c r="P440" s="45"/>
      <c r="Q440" s="45"/>
      <c r="R440" s="45">
        <v>1.3647907972335815</v>
      </c>
      <c r="S440" s="45"/>
      <c r="T440" s="45"/>
      <c r="U440" s="45"/>
      <c r="V440" s="46">
        <v>16.776201248168945</v>
      </c>
      <c r="W440" s="46"/>
      <c r="X440" s="45">
        <v>3.9999999105930328E-2</v>
      </c>
      <c r="Y440" s="45"/>
      <c r="Z440" s="44">
        <v>2.3999999463558197</v>
      </c>
      <c r="AA440" s="44"/>
      <c r="AB440" s="45">
        <v>1.418286919593811</v>
      </c>
      <c r="AC440" s="45"/>
      <c r="AD440" s="45">
        <v>1.7078896973741892E-23</v>
      </c>
      <c r="AE440" s="45"/>
      <c r="AF440" s="45">
        <v>1.7646329402923584</v>
      </c>
      <c r="AG440" s="45"/>
      <c r="AH440" s="45">
        <v>1.247783899307251</v>
      </c>
      <c r="AI440" s="45"/>
      <c r="AJ440" s="45"/>
      <c r="AK440" s="20">
        <v>9.678442307202864E-22</v>
      </c>
    </row>
    <row r="441" spans="2:37">
      <c r="B441" s="2">
        <v>2.0000000949949026E-3</v>
      </c>
      <c r="D441" s="44">
        <v>0.12000000569969416</v>
      </c>
      <c r="E441" s="44"/>
      <c r="F441" s="45">
        <v>-1.3246622085571289</v>
      </c>
      <c r="G441" s="45"/>
      <c r="H441" s="45"/>
      <c r="I441" s="45"/>
      <c r="J441" s="45"/>
      <c r="K441" s="45">
        <v>7.935168594121933E-2</v>
      </c>
      <c r="L441" s="45"/>
      <c r="M441" s="45"/>
      <c r="N441" s="45">
        <v>2.0045595169067383</v>
      </c>
      <c r="O441" s="45"/>
      <c r="P441" s="45"/>
      <c r="Q441" s="45"/>
      <c r="R441" s="45">
        <v>1.3613275289535522</v>
      </c>
      <c r="S441" s="45"/>
      <c r="T441" s="45"/>
      <c r="U441" s="45"/>
      <c r="V441" s="46">
        <v>4.1217203140258789</v>
      </c>
      <c r="W441" s="46"/>
      <c r="X441" s="45">
        <v>4.1000001132488251E-2</v>
      </c>
      <c r="Y441" s="45"/>
      <c r="Z441" s="44">
        <v>2.460000067949295</v>
      </c>
      <c r="AA441" s="44"/>
      <c r="AB441" s="45">
        <v>1.7015916109085083</v>
      </c>
      <c r="AC441" s="45"/>
      <c r="AD441" s="45">
        <v>4.6480311680041666E-24</v>
      </c>
      <c r="AE441" s="45"/>
      <c r="AF441" s="45">
        <v>1.761005163192749</v>
      </c>
      <c r="AG441" s="45"/>
      <c r="AH441" s="45">
        <v>1.2452186346054077</v>
      </c>
      <c r="AI441" s="45"/>
      <c r="AJ441" s="45"/>
      <c r="AK441" s="20">
        <v>2.6394192843024781E-22</v>
      </c>
    </row>
    <row r="442" spans="2:37">
      <c r="B442" s="2">
        <v>3.0000000260770321E-3</v>
      </c>
      <c r="D442" s="44">
        <v>0.18000000156462193</v>
      </c>
      <c r="E442" s="44"/>
      <c r="F442" s="45">
        <v>-0.79896587133407593</v>
      </c>
      <c r="G442" s="45"/>
      <c r="H442" s="45"/>
      <c r="I442" s="45"/>
      <c r="J442" s="45"/>
      <c r="K442" s="45">
        <v>1.9839327782392502E-2</v>
      </c>
      <c r="L442" s="45"/>
      <c r="M442" s="45"/>
      <c r="N442" s="45">
        <v>1.9401876926422119</v>
      </c>
      <c r="O442" s="45"/>
      <c r="P442" s="45"/>
      <c r="Q442" s="45"/>
      <c r="R442" s="45">
        <v>1.357891321182251</v>
      </c>
      <c r="S442" s="45"/>
      <c r="T442" s="45"/>
      <c r="U442" s="45"/>
      <c r="V442" s="46">
        <v>1.0331109762191772</v>
      </c>
      <c r="W442" s="46"/>
      <c r="X442" s="45">
        <v>4.1999999433755875E-2</v>
      </c>
      <c r="Y442" s="45"/>
      <c r="Z442" s="44">
        <v>2.5199999660253525</v>
      </c>
      <c r="AA442" s="44"/>
      <c r="AB442" s="45">
        <v>1.7455406188964844</v>
      </c>
      <c r="AC442" s="45"/>
      <c r="AD442" s="45">
        <v>1.2649681424134514E-24</v>
      </c>
      <c r="AE442" s="45"/>
      <c r="AF442" s="45">
        <v>1.7574045658111572</v>
      </c>
      <c r="AG442" s="45"/>
      <c r="AH442" s="45">
        <v>1.2426726818084717</v>
      </c>
      <c r="AI442" s="45"/>
      <c r="AJ442" s="45"/>
      <c r="AK442" s="20">
        <v>7.1979341928739826E-23</v>
      </c>
    </row>
    <row r="443" spans="2:37">
      <c r="B443" s="2">
        <v>4.0000001899898052E-3</v>
      </c>
      <c r="D443" s="44">
        <v>0.24000001139938831</v>
      </c>
      <c r="E443" s="44"/>
      <c r="F443" s="45">
        <v>-0.11692455410957336</v>
      </c>
      <c r="G443" s="45"/>
      <c r="H443" s="45"/>
      <c r="I443" s="45"/>
      <c r="J443" s="45"/>
      <c r="K443" s="45">
        <v>5.0405007787048817E-3</v>
      </c>
      <c r="L443" s="45"/>
      <c r="M443" s="45"/>
      <c r="N443" s="45">
        <v>1.9205672740936279</v>
      </c>
      <c r="O443" s="45"/>
      <c r="P443" s="45"/>
      <c r="Q443" s="45"/>
      <c r="R443" s="45">
        <v>1.3544819355010986</v>
      </c>
      <c r="S443" s="45"/>
      <c r="T443" s="45"/>
      <c r="U443" s="45"/>
      <c r="V443" s="46">
        <v>0.26313915848731995</v>
      </c>
      <c r="W443" s="46"/>
      <c r="X443" s="45">
        <v>4.3000001460313797E-2</v>
      </c>
      <c r="Y443" s="45"/>
      <c r="Z443" s="44">
        <v>2.5800000876188278</v>
      </c>
      <c r="AA443" s="44"/>
      <c r="AB443" s="45">
        <v>1.544960618019104</v>
      </c>
      <c r="AC443" s="45"/>
      <c r="AD443" s="45">
        <v>3.4426378011530061E-25</v>
      </c>
      <c r="AE443" s="45"/>
      <c r="AF443" s="45">
        <v>1.7538309097290039</v>
      </c>
      <c r="AG443" s="45"/>
      <c r="AH443" s="45">
        <v>1.2401456832885742</v>
      </c>
      <c r="AI443" s="45"/>
      <c r="AJ443" s="45"/>
      <c r="AK443" s="20">
        <v>1.9629246414997973E-23</v>
      </c>
    </row>
    <row r="444" spans="2:37">
      <c r="B444" s="2">
        <v>4.999999888241291E-3</v>
      </c>
      <c r="D444" s="44">
        <v>0.29999999329447746</v>
      </c>
      <c r="E444" s="44"/>
      <c r="F444" s="45">
        <v>0.58975255489349365</v>
      </c>
      <c r="G444" s="45"/>
      <c r="H444" s="45"/>
      <c r="I444" s="45"/>
      <c r="J444" s="45"/>
      <c r="K444" s="45">
        <v>1.2973776319995522E-3</v>
      </c>
      <c r="L444" s="45"/>
      <c r="M444" s="45"/>
      <c r="N444" s="45">
        <v>1.9120403528213501</v>
      </c>
      <c r="O444" s="45"/>
      <c r="P444" s="45"/>
      <c r="Q444" s="45"/>
      <c r="R444" s="45">
        <v>1.3510992527008057</v>
      </c>
      <c r="S444" s="45"/>
      <c r="T444" s="45"/>
      <c r="U444" s="45"/>
      <c r="V444" s="46">
        <v>6.7899122834205627E-2</v>
      </c>
      <c r="W444" s="46"/>
      <c r="X444" s="45">
        <v>4.3999999761581421E-2</v>
      </c>
      <c r="Y444" s="45"/>
      <c r="Z444" s="44">
        <v>2.6399999856948853</v>
      </c>
      <c r="AA444" s="44"/>
      <c r="AB444" s="45">
        <v>1.1289196014404297</v>
      </c>
      <c r="AC444" s="45"/>
      <c r="AD444" s="45">
        <v>9.3692325622783326E-26</v>
      </c>
      <c r="AE444" s="45"/>
      <c r="AF444" s="45">
        <v>1.75028395652771</v>
      </c>
      <c r="AG444" s="45"/>
      <c r="AH444" s="45">
        <v>1.2376376390457153</v>
      </c>
      <c r="AI444" s="45"/>
      <c r="AJ444" s="45"/>
      <c r="AK444" s="20">
        <v>5.3529781777236511E-24</v>
      </c>
    </row>
    <row r="445" spans="2:37">
      <c r="B445" s="2">
        <v>6.0000000521540642E-3</v>
      </c>
      <c r="D445" s="44">
        <v>0.36000000312924385</v>
      </c>
      <c r="E445" s="44"/>
      <c r="F445" s="45">
        <v>1.2133332490921021</v>
      </c>
      <c r="G445" s="45"/>
      <c r="H445" s="45"/>
      <c r="I445" s="45"/>
      <c r="J445" s="45"/>
      <c r="K445" s="45">
        <v>3.3748659188859165E-4</v>
      </c>
      <c r="L445" s="45"/>
      <c r="M445" s="45"/>
      <c r="N445" s="45">
        <v>1.9063339233398438</v>
      </c>
      <c r="O445" s="45"/>
      <c r="P445" s="45"/>
      <c r="Q445" s="45"/>
      <c r="R445" s="45">
        <v>1.347743034362793</v>
      </c>
      <c r="S445" s="45"/>
      <c r="T445" s="45"/>
      <c r="U445" s="45"/>
      <c r="V445" s="46">
        <v>1.7706571146845818E-2</v>
      </c>
      <c r="W445" s="46"/>
      <c r="X445" s="45">
        <v>4.5000001788139343E-2</v>
      </c>
      <c r="Y445" s="45"/>
      <c r="Z445" s="44">
        <v>2.7000001072883606</v>
      </c>
      <c r="AA445" s="44"/>
      <c r="AB445" s="45">
        <v>0.55652004480361938</v>
      </c>
      <c r="AC445" s="45"/>
      <c r="AD445" s="45">
        <v>2.5498666891969644E-26</v>
      </c>
      <c r="AE445" s="45"/>
      <c r="AF445" s="45">
        <v>1.7467637062072754</v>
      </c>
      <c r="AG445" s="45"/>
      <c r="AH445" s="45">
        <v>1.2351484298706055</v>
      </c>
      <c r="AI445" s="45"/>
      <c r="AJ445" s="45"/>
      <c r="AK445" s="20">
        <v>1.4597662989051071E-24</v>
      </c>
    </row>
    <row r="446" spans="2:37">
      <c r="B446" s="2">
        <v>7.0000002160668373E-3</v>
      </c>
      <c r="D446" s="44">
        <v>0.42000001296401024</v>
      </c>
      <c r="E446" s="44"/>
      <c r="F446" s="45">
        <v>1.6647940874099731</v>
      </c>
      <c r="G446" s="45"/>
      <c r="H446" s="45"/>
      <c r="I446" s="45"/>
      <c r="J446" s="45"/>
      <c r="K446" s="45">
        <v>8.8552667875774205E-5</v>
      </c>
      <c r="L446" s="45"/>
      <c r="M446" s="45"/>
      <c r="N446" s="45">
        <v>1.901375412940979</v>
      </c>
      <c r="O446" s="45"/>
      <c r="P446" s="45"/>
      <c r="Q446" s="45"/>
      <c r="R446" s="45">
        <v>1.3444128036499023</v>
      </c>
      <c r="S446" s="45"/>
      <c r="T446" s="45"/>
      <c r="U446" s="45"/>
      <c r="V446" s="46">
        <v>4.6575120650231838E-3</v>
      </c>
      <c r="W446" s="46"/>
      <c r="X446" s="45">
        <v>4.6000000089406967E-2</v>
      </c>
      <c r="Y446" s="45"/>
      <c r="Z446" s="44">
        <v>2.760000005364418</v>
      </c>
      <c r="AA446" s="44"/>
      <c r="AB446" s="45">
        <v>-9.1492354869842529E-2</v>
      </c>
      <c r="AC446" s="45"/>
      <c r="AD446" s="45">
        <v>6.9395539164468425E-27</v>
      </c>
      <c r="AE446" s="45"/>
      <c r="AF446" s="45">
        <v>1.7432695627212524</v>
      </c>
      <c r="AG446" s="45"/>
      <c r="AH446" s="45">
        <v>1.232677698135376</v>
      </c>
      <c r="AI446" s="45"/>
      <c r="AJ446" s="45"/>
      <c r="AK446" s="20">
        <v>3.9807693749298674E-25</v>
      </c>
    </row>
    <row r="447" spans="2:37">
      <c r="B447" s="2">
        <v>8.0000003799796104E-3</v>
      </c>
      <c r="D447" s="44">
        <v>0.48000002279877663</v>
      </c>
      <c r="E447" s="44"/>
      <c r="F447" s="45">
        <v>1.8812633752822876</v>
      </c>
      <c r="G447" s="45"/>
      <c r="H447" s="45"/>
      <c r="I447" s="45"/>
      <c r="J447" s="45"/>
      <c r="K447" s="45">
        <v>2.3399938072543591E-5</v>
      </c>
      <c r="L447" s="45"/>
      <c r="M447" s="45"/>
      <c r="N447" s="45">
        <v>1.8966374397277832</v>
      </c>
      <c r="O447" s="45"/>
      <c r="P447" s="45"/>
      <c r="Q447" s="45"/>
      <c r="R447" s="45">
        <v>1.3411086797714233</v>
      </c>
      <c r="S447" s="45"/>
      <c r="T447" s="45"/>
      <c r="U447" s="45"/>
      <c r="V447" s="46">
        <v>1.2337743537500501E-3</v>
      </c>
      <c r="W447" s="46"/>
      <c r="X447" s="45">
        <v>4.6999998390674591E-2</v>
      </c>
      <c r="Y447" s="45"/>
      <c r="Z447" s="44">
        <v>2.8199999034404755</v>
      </c>
      <c r="AA447" s="44"/>
      <c r="AB447" s="45">
        <v>-0.72411364316940308</v>
      </c>
      <c r="AC447" s="45"/>
      <c r="AD447" s="45">
        <v>1.8886271850733828E-27</v>
      </c>
      <c r="AE447" s="45"/>
      <c r="AF447" s="45">
        <v>1.7398016452789307</v>
      </c>
      <c r="AG447" s="45"/>
      <c r="AH447" s="45">
        <v>1.2302255630493164</v>
      </c>
      <c r="AI447" s="45"/>
      <c r="AJ447" s="45"/>
      <c r="AK447" s="20">
        <v>1.0855416309133191E-25</v>
      </c>
    </row>
    <row r="448" spans="2:37">
      <c r="B448" s="2">
        <v>8.999999612569809E-3</v>
      </c>
      <c r="D448" s="44">
        <v>0.53999997675418854</v>
      </c>
      <c r="E448" s="44"/>
      <c r="F448" s="45">
        <v>1.8334656953811646</v>
      </c>
      <c r="G448" s="45"/>
      <c r="H448" s="45"/>
      <c r="I448" s="45"/>
      <c r="J448" s="45"/>
      <c r="K448" s="45">
        <v>6.2191370489017572E-6</v>
      </c>
      <c r="L448" s="45"/>
      <c r="M448" s="45"/>
      <c r="N448" s="45">
        <v>1.8919837474822998</v>
      </c>
      <c r="O448" s="45"/>
      <c r="P448" s="45"/>
      <c r="Q448" s="45"/>
      <c r="R448" s="45">
        <v>1.3378300666809082</v>
      </c>
      <c r="S448" s="45"/>
      <c r="T448" s="45"/>
      <c r="U448" s="45"/>
      <c r="V448" s="46">
        <v>3.2871094299480319E-4</v>
      </c>
      <c r="W448" s="46"/>
      <c r="X448" s="45">
        <v>4.8000000417232513E-2</v>
      </c>
      <c r="Y448" s="45"/>
      <c r="Z448" s="44">
        <v>2.8800000250339508</v>
      </c>
      <c r="AA448" s="44"/>
      <c r="AB448" s="45">
        <v>-1.2528566122055054</v>
      </c>
      <c r="AC448" s="45"/>
      <c r="AD448" s="45">
        <v>5.1399791319965006E-28</v>
      </c>
      <c r="AE448" s="45"/>
      <c r="AF448" s="45">
        <v>1.7363594770431519</v>
      </c>
      <c r="AG448" s="45"/>
      <c r="AH448" s="45">
        <v>1.2277915477752686</v>
      </c>
      <c r="AI448" s="45"/>
      <c r="AJ448" s="45"/>
      <c r="AK448" s="20">
        <v>2.9602045527761311E-26</v>
      </c>
    </row>
    <row r="449" spans="2:37">
      <c r="B449" s="2">
        <v>9.9999997764825821E-3</v>
      </c>
      <c r="D449" s="44">
        <v>0.59999998658895493</v>
      </c>
      <c r="E449" s="44"/>
      <c r="F449" s="45">
        <v>1.5293425321578979</v>
      </c>
      <c r="G449" s="45"/>
      <c r="H449" s="45"/>
      <c r="I449" s="45"/>
      <c r="J449" s="45"/>
      <c r="K449" s="45">
        <v>1.6606596773272031E-6</v>
      </c>
      <c r="L449" s="45"/>
      <c r="M449" s="45"/>
      <c r="N449" s="45">
        <v>1.8873785734176636</v>
      </c>
      <c r="O449" s="45"/>
      <c r="P449" s="45"/>
      <c r="Q449" s="45"/>
      <c r="R449" s="45">
        <v>1.3345770835876465</v>
      </c>
      <c r="S449" s="45"/>
      <c r="T449" s="45"/>
      <c r="U449" s="45"/>
      <c r="V449" s="46">
        <v>8.798770431894809E-5</v>
      </c>
      <c r="W449" s="46"/>
      <c r="X449" s="45">
        <v>4.8999998718500137E-2</v>
      </c>
      <c r="Y449" s="45"/>
      <c r="Z449" s="44">
        <v>2.9399999231100082</v>
      </c>
      <c r="AA449" s="44"/>
      <c r="AB449" s="45">
        <v>-1.6041229963302612</v>
      </c>
      <c r="AC449" s="45"/>
      <c r="AD449" s="45">
        <v>1.3988685205971801E-28</v>
      </c>
      <c r="AE449" s="45"/>
      <c r="AF449" s="45">
        <v>1.7329429388046265</v>
      </c>
      <c r="AG449" s="45"/>
      <c r="AH449" s="45">
        <v>1.225375771522522</v>
      </c>
      <c r="AI449" s="45"/>
      <c r="AJ449" s="45"/>
      <c r="AK449" s="20">
        <v>8.0722133464123975E-27</v>
      </c>
    </row>
    <row r="450" spans="2:37">
      <c r="B450" s="2">
        <v>1.0999999940395355E-2</v>
      </c>
      <c r="D450" s="44">
        <v>0.65999999642372131</v>
      </c>
      <c r="E450" s="44"/>
      <c r="F450" s="45">
        <v>1.012681245803833</v>
      </c>
      <c r="G450" s="45"/>
      <c r="H450" s="45"/>
      <c r="I450" s="45"/>
      <c r="J450" s="45"/>
      <c r="K450" s="45">
        <v>4.4512344743452559E-7</v>
      </c>
      <c r="L450" s="45"/>
      <c r="M450" s="45"/>
      <c r="N450" s="45">
        <v>1.8828126192092896</v>
      </c>
      <c r="O450" s="45"/>
      <c r="P450" s="45"/>
      <c r="Q450" s="45"/>
      <c r="R450" s="45">
        <v>1.33134925365448</v>
      </c>
      <c r="S450" s="45"/>
      <c r="T450" s="45"/>
      <c r="U450" s="45"/>
      <c r="V450" s="46">
        <v>2.3641416191821918E-5</v>
      </c>
      <c r="W450" s="46"/>
      <c r="X450" s="45">
        <v>5.000000074505806E-2</v>
      </c>
      <c r="Y450" s="45"/>
      <c r="Z450" s="44">
        <v>3.0000000447034836</v>
      </c>
      <c r="AA450" s="44"/>
      <c r="AB450" s="45">
        <v>-1.7294424772262573</v>
      </c>
      <c r="AC450" s="45"/>
      <c r="AD450" s="45">
        <v>3.8070868323923294E-29</v>
      </c>
      <c r="AE450" s="45"/>
      <c r="AF450" s="45">
        <v>1.7295519113540649</v>
      </c>
      <c r="AG450" s="45"/>
      <c r="AH450" s="45">
        <v>1.222977876663208</v>
      </c>
      <c r="AI450" s="45"/>
      <c r="AJ450" s="45"/>
      <c r="AK450" s="20">
        <v>2.2011984891066369E-27</v>
      </c>
    </row>
    <row r="451" spans="2:37">
      <c r="B451" s="2">
        <v>1.2000000104308128E-2</v>
      </c>
      <c r="D451" s="44">
        <v>0.7200000062584877</v>
      </c>
      <c r="E451" s="44"/>
      <c r="F451" s="45">
        <v>0.35679545998573303</v>
      </c>
      <c r="G451" s="45"/>
      <c r="H451" s="45"/>
      <c r="I451" s="45"/>
      <c r="J451" s="45"/>
      <c r="K451" s="45">
        <v>1.1967740931595472E-7</v>
      </c>
      <c r="L451" s="45"/>
      <c r="M451" s="45"/>
      <c r="N451" s="45">
        <v>1.878282904624939</v>
      </c>
      <c r="O451" s="45"/>
      <c r="P451" s="45"/>
      <c r="Q451" s="45"/>
      <c r="R451" s="45">
        <v>1.3281464576721191</v>
      </c>
      <c r="S451" s="45"/>
      <c r="T451" s="45"/>
      <c r="U451" s="45"/>
      <c r="V451" s="46">
        <v>6.3716397562529892E-6</v>
      </c>
      <c r="W451" s="46"/>
      <c r="X451" s="45">
        <v>5.0999999046325684E-2</v>
      </c>
      <c r="Y451" s="45"/>
      <c r="Z451" s="44">
        <v>3.059999942779541</v>
      </c>
      <c r="AA451" s="44"/>
      <c r="AB451" s="45">
        <v>-1.6121571063995361</v>
      </c>
      <c r="AC451" s="45"/>
      <c r="AD451" s="45">
        <v>1.0361175090859675E-29</v>
      </c>
      <c r="AE451" s="45"/>
      <c r="AF451" s="45">
        <v>1.7261859178543091</v>
      </c>
      <c r="AG451" s="45"/>
      <c r="AH451" s="45">
        <v>1.2205977439880371</v>
      </c>
      <c r="AI451" s="45"/>
      <c r="AJ451" s="45"/>
      <c r="AK451" s="20">
        <v>6.0023513387473149E-28</v>
      </c>
    </row>
    <row r="452" spans="2:37">
      <c r="B452" s="2">
        <v>1.3000000268220901E-2</v>
      </c>
      <c r="D452" s="44">
        <v>0.78000001609325409</v>
      </c>
      <c r="E452" s="44"/>
      <c r="F452" s="45">
        <v>-0.34587651491165161</v>
      </c>
      <c r="G452" s="45"/>
      <c r="H452" s="45"/>
      <c r="I452" s="45"/>
      <c r="J452" s="45"/>
      <c r="K452" s="45">
        <v>3.2256387783036189E-8</v>
      </c>
      <c r="L452" s="45"/>
      <c r="M452" s="45"/>
      <c r="N452" s="45">
        <v>1.8737883567810059</v>
      </c>
      <c r="O452" s="45"/>
      <c r="P452" s="45"/>
      <c r="Q452" s="45"/>
      <c r="R452" s="45">
        <v>1.3249684572219849</v>
      </c>
      <c r="S452" s="45"/>
      <c r="T452" s="45"/>
      <c r="U452" s="45"/>
      <c r="V452" s="46">
        <v>1.7214531453646487E-6</v>
      </c>
      <c r="W452" s="46"/>
      <c r="X452" s="45">
        <v>5.2000001072883606E-2</v>
      </c>
      <c r="Y452" s="45"/>
      <c r="Z452" s="44">
        <v>3.1200000643730164</v>
      </c>
      <c r="AA452" s="44"/>
      <c r="AB452" s="45">
        <v>-1.2696276903152466</v>
      </c>
      <c r="AC452" s="45"/>
      <c r="AD452" s="45">
        <v>2.8198467545717449E-30</v>
      </c>
      <c r="AE452" s="45"/>
      <c r="AF452" s="45">
        <v>1.7228450775146484</v>
      </c>
      <c r="AG452" s="45"/>
      <c r="AH452" s="45">
        <v>1.2182353734970093</v>
      </c>
      <c r="AI452" s="45"/>
      <c r="AJ452" s="45"/>
      <c r="AK452" s="20">
        <v>1.6367384428397463E-28</v>
      </c>
    </row>
    <row r="453" spans="2:37">
      <c r="B453" s="2">
        <v>1.4000000432133675E-2</v>
      </c>
      <c r="D453" s="44">
        <v>0.84000002592802048</v>
      </c>
      <c r="E453" s="44"/>
      <c r="F453" s="45">
        <v>-0.99679452180862427</v>
      </c>
      <c r="G453" s="45"/>
      <c r="H453" s="45"/>
      <c r="I453" s="45"/>
      <c r="J453" s="45"/>
      <c r="K453" s="45">
        <v>8.7112228541741388E-9</v>
      </c>
      <c r="L453" s="45"/>
      <c r="M453" s="45"/>
      <c r="N453" s="45">
        <v>1.8693287372589111</v>
      </c>
      <c r="O453" s="45"/>
      <c r="P453" s="45"/>
      <c r="Q453" s="45"/>
      <c r="R453" s="45">
        <v>1.321815013885498</v>
      </c>
      <c r="S453" s="45"/>
      <c r="T453" s="45"/>
      <c r="U453" s="45"/>
      <c r="V453" s="46">
        <v>4.6600808900620905E-7</v>
      </c>
      <c r="W453" s="46"/>
      <c r="X453" s="45">
        <v>5.299999937415123E-2</v>
      </c>
      <c r="Y453" s="45"/>
      <c r="Z453" s="44">
        <v>3.1799999624490738</v>
      </c>
      <c r="AA453" s="44"/>
      <c r="AB453" s="45">
        <v>-0.75067204236984253</v>
      </c>
      <c r="AC453" s="45"/>
      <c r="AD453" s="45">
        <v>7.6743615710382866E-31</v>
      </c>
      <c r="AE453" s="45"/>
      <c r="AF453" s="45">
        <v>1.7195289134979248</v>
      </c>
      <c r="AG453" s="45"/>
      <c r="AH453" s="45">
        <v>1.2158905267715454</v>
      </c>
      <c r="AI453" s="45"/>
      <c r="AJ453" s="45"/>
      <c r="AK453" s="20">
        <v>4.4630606779364986E-29</v>
      </c>
    </row>
    <row r="454" spans="2:37">
      <c r="B454" s="2">
        <v>1.4999999664723873E-2</v>
      </c>
      <c r="D454" s="44">
        <v>0.89999997988343239</v>
      </c>
      <c r="E454" s="44"/>
      <c r="F454" s="45">
        <v>-1.5051287412643433</v>
      </c>
      <c r="G454" s="45"/>
      <c r="H454" s="45"/>
      <c r="I454" s="45"/>
      <c r="J454" s="45"/>
      <c r="K454" s="45">
        <v>2.3562993778369901E-9</v>
      </c>
      <c r="L454" s="45"/>
      <c r="M454" s="45"/>
      <c r="N454" s="45">
        <v>1.8649035692214966</v>
      </c>
      <c r="O454" s="45"/>
      <c r="P454" s="45"/>
      <c r="Q454" s="45"/>
      <c r="R454" s="45">
        <v>1.3186860084533691</v>
      </c>
      <c r="S454" s="45"/>
      <c r="T454" s="45"/>
      <c r="U454" s="45"/>
      <c r="V454" s="46">
        <v>1.2634966140012693E-7</v>
      </c>
      <c r="W454" s="46"/>
      <c r="X454" s="45">
        <v>5.4000001400709152E-2</v>
      </c>
      <c r="Y454" s="45"/>
      <c r="Z454" s="44">
        <v>3.2400000840425491</v>
      </c>
      <c r="AA454" s="44"/>
      <c r="AB454" s="45">
        <v>-0.12861210107803345</v>
      </c>
      <c r="AC454" s="45"/>
      <c r="AD454" s="45">
        <v>2.0886190678376509E-31</v>
      </c>
      <c r="AE454" s="45"/>
      <c r="AF454" s="45">
        <v>1.7162373065948486</v>
      </c>
      <c r="AG454" s="45"/>
      <c r="AH454" s="45">
        <v>1.213563084602356</v>
      </c>
      <c r="AI454" s="45"/>
      <c r="AJ454" s="45"/>
      <c r="AK454" s="20">
        <v>1.2169757220955736E-29</v>
      </c>
    </row>
    <row r="455" spans="2:37">
      <c r="B455" s="2">
        <v>1.6000000759959221E-2</v>
      </c>
      <c r="D455" s="44">
        <v>0.96000004559755325</v>
      </c>
      <c r="E455" s="44"/>
      <c r="F455" s="45">
        <v>-1.8004271984100342</v>
      </c>
      <c r="G455" s="45"/>
      <c r="H455" s="45"/>
      <c r="I455" s="45"/>
      <c r="J455" s="45"/>
      <c r="K455" s="45">
        <v>6.3816196771426803E-10</v>
      </c>
      <c r="L455" s="45"/>
      <c r="M455" s="45"/>
      <c r="N455" s="45">
        <v>1.8605126142501831</v>
      </c>
      <c r="O455" s="45"/>
      <c r="P455" s="45"/>
      <c r="Q455" s="45"/>
      <c r="R455" s="45">
        <v>1.3155810832977295</v>
      </c>
      <c r="S455" s="45"/>
      <c r="T455" s="45"/>
      <c r="U455" s="45"/>
      <c r="V455" s="46">
        <v>3.4300327911296336E-8</v>
      </c>
      <c r="W455" s="46"/>
      <c r="X455" s="45">
        <v>5.4999999701976776E-2</v>
      </c>
      <c r="Y455" s="45"/>
      <c r="Z455" s="44">
        <v>3.2999999821186066</v>
      </c>
      <c r="AA455" s="44"/>
      <c r="AB455" s="45">
        <v>0.50908094644546509</v>
      </c>
      <c r="AC455" s="45"/>
      <c r="AD455" s="45">
        <v>5.6842933634860045E-32</v>
      </c>
      <c r="AE455" s="45"/>
      <c r="AF455" s="45">
        <v>1.7129701375961304</v>
      </c>
      <c r="AG455" s="45"/>
      <c r="AH455" s="45">
        <v>1.2112528085708618</v>
      </c>
      <c r="AI455" s="45"/>
      <c r="AJ455" s="45"/>
      <c r="AK455" s="20">
        <v>3.3183844411848604E-30</v>
      </c>
    </row>
    <row r="456" spans="2:37">
      <c r="B456" s="2">
        <v>1.7000000923871994E-2</v>
      </c>
      <c r="D456" s="44">
        <v>1.0200000554323196</v>
      </c>
      <c r="E456" s="44"/>
      <c r="F456" s="45">
        <v>-1.8423739671707153</v>
      </c>
      <c r="G456" s="45"/>
      <c r="H456" s="45"/>
      <c r="I456" s="45"/>
      <c r="J456" s="45"/>
      <c r="K456" s="45">
        <v>1.7300900989614121E-10</v>
      </c>
      <c r="L456" s="45"/>
      <c r="M456" s="45"/>
      <c r="N456" s="45">
        <v>1.8561555147171021</v>
      </c>
      <c r="O456" s="45"/>
      <c r="P456" s="45"/>
      <c r="Q456" s="45"/>
      <c r="R456" s="45">
        <v>1.3125001192092896</v>
      </c>
      <c r="S456" s="45"/>
      <c r="T456" s="45"/>
      <c r="U456" s="45"/>
      <c r="V456" s="46">
        <v>9.3208258888921591E-9</v>
      </c>
      <c r="W456" s="46"/>
      <c r="X456" s="45">
        <v>5.6000001728534698E-2</v>
      </c>
      <c r="Y456" s="45"/>
      <c r="Z456" s="44">
        <v>3.3600001037120819</v>
      </c>
      <c r="AA456" s="44"/>
      <c r="AB456" s="45">
        <v>1.0730816125869751</v>
      </c>
      <c r="AC456" s="45"/>
      <c r="AD456" s="45">
        <v>1.5470128668827239E-32</v>
      </c>
      <c r="AE456" s="45"/>
      <c r="AF456" s="45">
        <v>1.7097270488739014</v>
      </c>
      <c r="AG456" s="45"/>
      <c r="AH456" s="45">
        <v>1.2089595794677734</v>
      </c>
      <c r="AI456" s="45"/>
      <c r="AJ456" s="45"/>
      <c r="AK456" s="20">
        <v>9.0483038185618734E-31</v>
      </c>
    </row>
    <row r="457" spans="2:37">
      <c r="B457" s="2">
        <v>1.7999999225139618E-2</v>
      </c>
      <c r="D457" s="44">
        <v>1.0799999535083771</v>
      </c>
      <c r="E457" s="44"/>
      <c r="F457" s="45">
        <v>-1.6262856721878052</v>
      </c>
      <c r="G457" s="45"/>
      <c r="H457" s="45"/>
      <c r="I457" s="45"/>
      <c r="J457" s="45"/>
      <c r="K457" s="45">
        <v>4.6941221742979877E-11</v>
      </c>
      <c r="L457" s="45"/>
      <c r="M457" s="45"/>
      <c r="N457" s="45">
        <v>1.8518317937850952</v>
      </c>
      <c r="O457" s="45"/>
      <c r="P457" s="45"/>
      <c r="Q457" s="45"/>
      <c r="R457" s="45">
        <v>1.3094428777694702</v>
      </c>
      <c r="S457" s="45"/>
      <c r="T457" s="45"/>
      <c r="U457" s="45"/>
      <c r="V457" s="46">
        <v>2.534853438262985E-9</v>
      </c>
      <c r="W457" s="46"/>
      <c r="X457" s="45">
        <v>5.7000000029802322E-2</v>
      </c>
      <c r="Y457" s="45"/>
      <c r="Z457" s="44">
        <v>3.4200000017881393</v>
      </c>
      <c r="AA457" s="44"/>
      <c r="AB457" s="45">
        <v>1.4847174882888794</v>
      </c>
      <c r="AC457" s="45"/>
      <c r="AD457" s="45">
        <v>4.2102861160974341E-33</v>
      </c>
      <c r="AE457" s="45"/>
      <c r="AF457" s="45">
        <v>1.7065078020095825</v>
      </c>
      <c r="AG457" s="45"/>
      <c r="AH457" s="45">
        <v>1.2066832780838013</v>
      </c>
      <c r="AI457" s="45"/>
      <c r="AJ457" s="45"/>
      <c r="AK457" s="20">
        <v>2.4671940764860736E-31</v>
      </c>
    </row>
    <row r="458" spans="2:37">
      <c r="B458" s="2">
        <v>1.8999999389052391E-2</v>
      </c>
      <c r="D458" s="44">
        <v>1.1399999633431435</v>
      </c>
      <c r="E458" s="44"/>
      <c r="F458" s="45">
        <v>-1.1836003065109253</v>
      </c>
      <c r="G458" s="45"/>
      <c r="H458" s="45"/>
      <c r="I458" s="45"/>
      <c r="J458" s="45"/>
      <c r="K458" s="45">
        <v>1.2744310814993831E-11</v>
      </c>
      <c r="L458" s="45"/>
      <c r="M458" s="45"/>
      <c r="N458" s="45">
        <v>1.8475414514541626</v>
      </c>
      <c r="O458" s="45"/>
      <c r="P458" s="45"/>
      <c r="Q458" s="45"/>
      <c r="R458" s="45">
        <v>1.3064091205596924</v>
      </c>
      <c r="S458" s="45"/>
      <c r="T458" s="45"/>
      <c r="U458" s="45"/>
      <c r="V458" s="46">
        <v>6.8979838507843283E-10</v>
      </c>
      <c r="W458" s="46"/>
      <c r="X458" s="45">
        <v>5.7999998331069946E-2</v>
      </c>
      <c r="Y458" s="45"/>
      <c r="Z458" s="44">
        <v>3.4799998998641968</v>
      </c>
      <c r="AA458" s="44"/>
      <c r="AB458" s="45">
        <v>1.6869386434555054</v>
      </c>
      <c r="AC458" s="45"/>
      <c r="AD458" s="45">
        <v>1.1458544444372958E-33</v>
      </c>
      <c r="AE458" s="45"/>
      <c r="AF458" s="45">
        <v>1.7033125162124634</v>
      </c>
      <c r="AG458" s="45"/>
      <c r="AH458" s="45">
        <v>1.2044237852096558</v>
      </c>
      <c r="AI458" s="45"/>
      <c r="AJ458" s="45"/>
      <c r="AK458" s="20">
        <v>6.7272125226866773E-32</v>
      </c>
    </row>
    <row r="459" spans="2:37">
      <c r="B459" s="2">
        <v>1.9999999552965164E-2</v>
      </c>
      <c r="D459" s="44">
        <v>1.1999999731779099</v>
      </c>
      <c r="E459" s="44"/>
      <c r="F459" s="45">
        <v>-0.57731133699417114</v>
      </c>
      <c r="G459" s="45"/>
      <c r="H459" s="45"/>
      <c r="I459" s="45"/>
      <c r="J459" s="45"/>
      <c r="K459" s="45">
        <v>3.4617645121998164E-12</v>
      </c>
      <c r="L459" s="45"/>
      <c r="M459" s="45"/>
      <c r="N459" s="45">
        <v>1.8432841300964355</v>
      </c>
      <c r="O459" s="45"/>
      <c r="P459" s="45"/>
      <c r="Q459" s="45"/>
      <c r="R459" s="45">
        <v>1.3033987283706665</v>
      </c>
      <c r="S459" s="45"/>
      <c r="T459" s="45"/>
      <c r="U459" s="45"/>
      <c r="V459" s="46">
        <v>1.8780417498920343E-10</v>
      </c>
      <c r="W459" s="46"/>
      <c r="X459" s="45">
        <v>5.9000000357627869E-2</v>
      </c>
      <c r="Y459" s="45"/>
      <c r="Z459" s="44">
        <v>3.5400000214576721</v>
      </c>
      <c r="AA459" s="44"/>
      <c r="AB459" s="45">
        <v>1.6522201299667358</v>
      </c>
      <c r="AC459" s="45"/>
      <c r="AD459" s="45">
        <v>3.1185125851571216E-34</v>
      </c>
      <c r="AE459" s="45"/>
      <c r="AF459" s="45">
        <v>1.7001405954360962</v>
      </c>
      <c r="AG459" s="45"/>
      <c r="AH459" s="45">
        <v>1.2021809816360474</v>
      </c>
      <c r="AI459" s="45"/>
      <c r="AJ459" s="45"/>
      <c r="AK459" s="20">
        <v>1.8342673928356094E-32</v>
      </c>
    </row>
    <row r="460" spans="2:37">
      <c r="B460" s="2">
        <v>2.0999999716877937E-2</v>
      </c>
      <c r="D460" s="44">
        <v>1.2599999830126762</v>
      </c>
      <c r="E460" s="44"/>
      <c r="F460" s="45">
        <v>0.10699045658111572</v>
      </c>
      <c r="G460" s="45"/>
      <c r="H460" s="45"/>
      <c r="I460" s="45"/>
      <c r="J460" s="45"/>
      <c r="K460" s="45">
        <v>9.4070270236640274E-13</v>
      </c>
      <c r="L460" s="45"/>
      <c r="M460" s="45"/>
      <c r="N460" s="45">
        <v>1.8390593528747559</v>
      </c>
      <c r="O460" s="45"/>
      <c r="P460" s="45"/>
      <c r="Q460" s="45"/>
      <c r="R460" s="45">
        <v>1.3004113435745239</v>
      </c>
      <c r="S460" s="45"/>
      <c r="T460" s="45"/>
      <c r="U460" s="45"/>
      <c r="V460" s="46">
        <v>5.1151298474660933E-11</v>
      </c>
      <c r="W460" s="46"/>
      <c r="X460" s="45">
        <v>5.9999998658895493E-2</v>
      </c>
      <c r="Y460" s="45"/>
      <c r="Z460" s="44">
        <v>3.5999999195337296</v>
      </c>
      <c r="AA460" s="44"/>
      <c r="AB460" s="45">
        <v>1.3863039016723633</v>
      </c>
      <c r="AC460" s="45"/>
      <c r="AD460" s="45">
        <v>8.4872253332803844E-35</v>
      </c>
      <c r="AE460" s="45"/>
      <c r="AF460" s="45">
        <v>1.6969921588897705</v>
      </c>
      <c r="AG460" s="45"/>
      <c r="AH460" s="45">
        <v>1.199954628944397</v>
      </c>
      <c r="AI460" s="45"/>
      <c r="AJ460" s="45"/>
      <c r="AK460" s="20">
        <v>5.0013346721413079E-33</v>
      </c>
    </row>
    <row r="461" spans="2:37">
      <c r="B461" s="2">
        <v>2.199999988079071E-2</v>
      </c>
      <c r="D461" s="44">
        <v>1.3199999928474426</v>
      </c>
      <c r="E461" s="44"/>
      <c r="F461" s="45">
        <v>0.7731928825378418</v>
      </c>
      <c r="G461" s="45"/>
      <c r="H461" s="45"/>
      <c r="I461" s="45"/>
      <c r="J461" s="45"/>
      <c r="K461" s="45">
        <v>2.5570837764929411E-13</v>
      </c>
      <c r="L461" s="45"/>
      <c r="M461" s="45"/>
      <c r="N461" s="45">
        <v>1.834867000579834</v>
      </c>
      <c r="O461" s="45"/>
      <c r="P461" s="45"/>
      <c r="Q461" s="45"/>
      <c r="R461" s="45">
        <v>1.2974469661712646</v>
      </c>
      <c r="S461" s="45"/>
      <c r="T461" s="45"/>
      <c r="U461" s="45"/>
      <c r="V461" s="46">
        <v>1.3936071047160326E-11</v>
      </c>
      <c r="W461" s="46"/>
      <c r="X461" s="45">
        <v>6.1000000685453415E-2</v>
      </c>
      <c r="Y461" s="45"/>
      <c r="Z461" s="44">
        <v>3.6600000411272049</v>
      </c>
      <c r="AA461" s="44"/>
      <c r="AB461" s="45">
        <v>0.92727130651473999</v>
      </c>
      <c r="AC461" s="45"/>
      <c r="AD461" s="45">
        <v>2.3098519955913421E-35</v>
      </c>
      <c r="AE461" s="45"/>
      <c r="AF461" s="45">
        <v>1.6938667297363281</v>
      </c>
      <c r="AG461" s="45"/>
      <c r="AH461" s="45">
        <v>1.1977447271347046</v>
      </c>
      <c r="AI461" s="45"/>
      <c r="AJ461" s="45"/>
      <c r="AK461" s="20">
        <v>1.363656282571388E-33</v>
      </c>
    </row>
    <row r="462" spans="2:37">
      <c r="B462" s="2">
        <v>2.3000000044703484E-2</v>
      </c>
      <c r="D462" s="44">
        <v>1.380000002682209</v>
      </c>
      <c r="E462" s="44"/>
      <c r="F462" s="45">
        <v>1.328155517578125</v>
      </c>
      <c r="G462" s="45"/>
      <c r="H462" s="45"/>
      <c r="I462" s="45"/>
      <c r="J462" s="45"/>
      <c r="K462" s="45">
        <v>6.9525873773457203E-14</v>
      </c>
      <c r="L462" s="45"/>
      <c r="M462" s="45"/>
      <c r="N462" s="45">
        <v>1.8307068347930908</v>
      </c>
      <c r="O462" s="45"/>
      <c r="P462" s="45"/>
      <c r="Q462" s="45"/>
      <c r="R462" s="45">
        <v>1.29450523853302</v>
      </c>
      <c r="S462" s="45"/>
      <c r="T462" s="45"/>
      <c r="U462" s="45"/>
      <c r="V462" s="46">
        <v>3.7977611506978537E-12</v>
      </c>
      <c r="W462" s="46"/>
      <c r="X462" s="45">
        <v>6.1999998986721039E-2</v>
      </c>
      <c r="Y462" s="45"/>
      <c r="Z462" s="44">
        <v>3.7199999392032623</v>
      </c>
      <c r="AA462" s="44"/>
      <c r="AB462" s="45">
        <v>0.34009385108947754</v>
      </c>
      <c r="AC462" s="45"/>
      <c r="AD462" s="45">
        <v>6.28641091371409E-36</v>
      </c>
      <c r="AE462" s="45"/>
      <c r="AF462" s="45">
        <v>1.6907644271850586</v>
      </c>
      <c r="AG462" s="45"/>
      <c r="AH462" s="45">
        <v>1.1955509185791016</v>
      </c>
      <c r="AI462" s="45"/>
      <c r="AJ462" s="45"/>
      <c r="AK462" s="20">
        <v>3.7180881724734146E-34</v>
      </c>
    </row>
    <row r="463" spans="2:37">
      <c r="B463" s="2">
        <v>2.4000000208616257E-2</v>
      </c>
      <c r="D463" s="44">
        <v>1.4400000125169754</v>
      </c>
      <c r="E463" s="44"/>
      <c r="F463" s="45">
        <v>1.6947246789932251</v>
      </c>
      <c r="G463" s="45"/>
      <c r="H463" s="45"/>
      <c r="I463" s="45"/>
      <c r="J463" s="45"/>
      <c r="K463" s="45">
        <v>1.8907505023994277E-14</v>
      </c>
      <c r="L463" s="45"/>
      <c r="M463" s="45"/>
      <c r="N463" s="45">
        <v>1.8265783786773682</v>
      </c>
      <c r="O463" s="45"/>
      <c r="P463" s="45"/>
      <c r="Q463" s="45"/>
      <c r="R463" s="45">
        <v>1.2915859222412109</v>
      </c>
      <c r="S463" s="45"/>
      <c r="T463" s="45"/>
      <c r="U463" s="45"/>
      <c r="V463" s="46">
        <v>1.0351323747812002E-12</v>
      </c>
      <c r="W463" s="46"/>
      <c r="X463" s="45">
        <v>6.3000001013278961E-2</v>
      </c>
      <c r="Y463" s="45"/>
      <c r="Z463" s="44">
        <v>3.7800000607967377</v>
      </c>
      <c r="AA463" s="44"/>
      <c r="AB463" s="45">
        <v>-0.29255843162536621</v>
      </c>
      <c r="AC463" s="45"/>
      <c r="AD463" s="45">
        <v>1.7108879394090355E-36</v>
      </c>
      <c r="AE463" s="45"/>
      <c r="AF463" s="45">
        <v>1.6876847743988037</v>
      </c>
      <c r="AG463" s="45"/>
      <c r="AH463" s="45">
        <v>1.1933733224868774</v>
      </c>
      <c r="AI463" s="45"/>
      <c r="AJ463" s="45"/>
      <c r="AK463" s="20">
        <v>1.0137485092421745E-34</v>
      </c>
    </row>
    <row r="464" spans="2:37">
      <c r="B464" s="2">
        <v>2.500000037252903E-2</v>
      </c>
      <c r="D464" s="44">
        <v>1.5000000223517418</v>
      </c>
      <c r="E464" s="44"/>
      <c r="F464" s="45">
        <v>1.8224537372589111</v>
      </c>
      <c r="G464" s="45"/>
      <c r="H464" s="45"/>
      <c r="I464" s="45"/>
      <c r="J464" s="45"/>
      <c r="K464" s="45">
        <v>5.1426881179374943E-15</v>
      </c>
      <c r="L464" s="45"/>
      <c r="M464" s="45"/>
      <c r="N464" s="45">
        <v>1.8224815130233765</v>
      </c>
      <c r="O464" s="45"/>
      <c r="P464" s="45"/>
      <c r="Q464" s="45"/>
      <c r="R464" s="45">
        <v>1.2886890172958374</v>
      </c>
      <c r="S464" s="45"/>
      <c r="T464" s="45"/>
      <c r="U464" s="45"/>
      <c r="V464" s="46">
        <v>2.821805289432433E-13</v>
      </c>
      <c r="W464" s="46"/>
      <c r="X464" s="45">
        <v>6.4000003039836884E-2</v>
      </c>
      <c r="Y464" s="45"/>
      <c r="Z464" s="44">
        <v>3.840000182390213</v>
      </c>
      <c r="AA464" s="44"/>
      <c r="AB464" s="45">
        <v>-0.88195186853408813</v>
      </c>
      <c r="AC464" s="45"/>
      <c r="AD464" s="45">
        <v>4.656295073352161E-37</v>
      </c>
      <c r="AE464" s="45"/>
      <c r="AF464" s="45">
        <v>1.6846276521682739</v>
      </c>
      <c r="AG464" s="45"/>
      <c r="AH464" s="45">
        <v>1.1912117004394531</v>
      </c>
      <c r="AI464" s="45"/>
      <c r="AJ464" s="45"/>
      <c r="AK464" s="20">
        <v>2.7639907209944421E-35</v>
      </c>
    </row>
    <row r="465" spans="2:37">
      <c r="B465" s="2">
        <v>2.6000000536441803E-2</v>
      </c>
      <c r="D465" s="44">
        <v>1.5600000321865082</v>
      </c>
      <c r="E465" s="44"/>
      <c r="F465" s="45">
        <v>1.6945397853851318</v>
      </c>
      <c r="G465" s="45"/>
      <c r="H465" s="45"/>
      <c r="I465" s="45"/>
      <c r="J465" s="45"/>
      <c r="K465" s="45">
        <v>1.3989435220592046E-15</v>
      </c>
      <c r="L465" s="45"/>
      <c r="M465" s="45"/>
      <c r="N465" s="45">
        <v>1.8184159994125366</v>
      </c>
      <c r="O465" s="45"/>
      <c r="P465" s="45"/>
      <c r="Q465" s="45"/>
      <c r="R465" s="45">
        <v>1.2858142852783203</v>
      </c>
      <c r="S465" s="45"/>
      <c r="T465" s="45"/>
      <c r="U465" s="45"/>
      <c r="V465" s="46">
        <v>7.6931984274806325E-14</v>
      </c>
      <c r="W465" s="46"/>
      <c r="X465" s="45">
        <v>6.4999997615814209E-2</v>
      </c>
      <c r="Y465" s="45"/>
      <c r="Z465" s="44">
        <v>3.8999998569488525</v>
      </c>
      <c r="AA465" s="44"/>
      <c r="AB465" s="45">
        <v>-1.3457299470901489</v>
      </c>
      <c r="AC465" s="45"/>
      <c r="AD465" s="45">
        <v>1.2672422938522277E-37</v>
      </c>
      <c r="AE465" s="45"/>
      <c r="AF465" s="45">
        <v>1.6815930604934692</v>
      </c>
      <c r="AG465" s="45"/>
      <c r="AH465" s="45">
        <v>1.1890658140182495</v>
      </c>
      <c r="AI465" s="45"/>
      <c r="AJ465" s="45"/>
      <c r="AK465" s="20">
        <v>7.5359627000748463E-36</v>
      </c>
    </row>
    <row r="466" spans="2:37">
      <c r="B466" s="2">
        <v>2.7000000700354576E-2</v>
      </c>
      <c r="D466" s="44">
        <v>1.6200000420212746</v>
      </c>
      <c r="E466" s="44"/>
      <c r="F466" s="45">
        <v>1.3300228118896484</v>
      </c>
      <c r="G466" s="45"/>
      <c r="H466" s="45"/>
      <c r="I466" s="45"/>
      <c r="J466" s="45"/>
      <c r="K466" s="45">
        <v>3.8058603806366445E-16</v>
      </c>
      <c r="L466" s="45"/>
      <c r="M466" s="45"/>
      <c r="N466" s="45">
        <v>1.8143813610076904</v>
      </c>
      <c r="O466" s="45"/>
      <c r="P466" s="45"/>
      <c r="Q466" s="45"/>
      <c r="R466" s="45">
        <v>1.282961368560791</v>
      </c>
      <c r="S466" s="45"/>
      <c r="T466" s="45"/>
      <c r="U466" s="45"/>
      <c r="V466" s="46">
        <v>2.0976078065801894E-14</v>
      </c>
      <c r="W466" s="46"/>
      <c r="X466" s="45">
        <v>6.5999999642372131E-2</v>
      </c>
      <c r="Y466" s="45"/>
      <c r="Z466" s="44">
        <v>3.9599999785423279</v>
      </c>
      <c r="AA466" s="44"/>
      <c r="AB466" s="45">
        <v>-1.6194167137145996</v>
      </c>
      <c r="AC466" s="45"/>
      <c r="AD466" s="45">
        <v>3.4488869907839544E-38</v>
      </c>
      <c r="AE466" s="45"/>
      <c r="AF466" s="45">
        <v>1.6785805225372314</v>
      </c>
      <c r="AG466" s="45"/>
      <c r="AH466" s="45">
        <v>1.1869356632232666</v>
      </c>
      <c r="AI466" s="45"/>
      <c r="AJ466" s="45"/>
      <c r="AK466" s="20">
        <v>2.0546448825853159E-36</v>
      </c>
    </row>
    <row r="467" spans="2:37">
      <c r="B467" s="2">
        <v>2.8000000864267349E-2</v>
      </c>
      <c r="D467" s="44">
        <v>1.680000051856041</v>
      </c>
      <c r="E467" s="44"/>
      <c r="F467" s="45">
        <v>0.78096258640289307</v>
      </c>
      <c r="G467" s="45"/>
      <c r="H467" s="45"/>
      <c r="I467" s="45"/>
      <c r="J467" s="45"/>
      <c r="K467" s="45">
        <v>1.0354742860889857E-16</v>
      </c>
      <c r="L467" s="45"/>
      <c r="M467" s="45"/>
      <c r="N467" s="45">
        <v>1.8103774785995483</v>
      </c>
      <c r="O467" s="45"/>
      <c r="P467" s="45"/>
      <c r="Q467" s="45"/>
      <c r="R467" s="45">
        <v>1.28013014793396</v>
      </c>
      <c r="S467" s="45"/>
      <c r="T467" s="45"/>
      <c r="U467" s="45"/>
      <c r="V467" s="46">
        <v>5.7196594330363379E-15</v>
      </c>
      <c r="W467" s="46"/>
      <c r="X467" s="45">
        <v>6.7000001668930054E-2</v>
      </c>
      <c r="Y467" s="45"/>
      <c r="Z467" s="44">
        <v>4.0200001001358032</v>
      </c>
      <c r="AA467" s="44"/>
      <c r="AB467" s="45">
        <v>-1.6653766632080078</v>
      </c>
      <c r="AC467" s="45"/>
      <c r="AD467" s="45">
        <v>9.3863861672116741E-39</v>
      </c>
      <c r="AE467" s="45"/>
      <c r="AF467" s="45">
        <v>1.6755901575088501</v>
      </c>
      <c r="AG467" s="45"/>
      <c r="AH467" s="45">
        <v>1.1848211288452148</v>
      </c>
      <c r="AI467" s="45"/>
      <c r="AJ467" s="45"/>
      <c r="AK467" s="20">
        <v>5.6018392608795518E-37</v>
      </c>
    </row>
    <row r="468" spans="2:37">
      <c r="B468" s="2">
        <v>2.8999999165534973E-2</v>
      </c>
      <c r="D468" s="44">
        <v>1.7399999499320984</v>
      </c>
      <c r="E468" s="44"/>
      <c r="F468" s="45">
        <v>0.12500937283039093</v>
      </c>
      <c r="G468" s="45"/>
      <c r="H468" s="45"/>
      <c r="I468" s="45"/>
      <c r="J468" s="45"/>
      <c r="K468" s="45">
        <v>2.8174258045756304E-17</v>
      </c>
      <c r="L468" s="45"/>
      <c r="M468" s="45"/>
      <c r="N468" s="45">
        <v>1.8064041137695313</v>
      </c>
      <c r="O468" s="45"/>
      <c r="P468" s="45"/>
      <c r="Q468" s="45"/>
      <c r="R468" s="45">
        <v>1.2773205041885376</v>
      </c>
      <c r="S468" s="45"/>
      <c r="T468" s="45"/>
      <c r="U468" s="45"/>
      <c r="V468" s="46">
        <v>1.5596876114376134E-15</v>
      </c>
      <c r="W468" s="46"/>
      <c r="X468" s="45">
        <v>6.8000003695487976E-2</v>
      </c>
      <c r="Y468" s="45"/>
      <c r="Z468" s="44">
        <v>4.0800002217292786</v>
      </c>
      <c r="AA468" s="44"/>
      <c r="AB468" s="45">
        <v>-1.4779859781265259</v>
      </c>
      <c r="AC468" s="45"/>
      <c r="AD468" s="45">
        <v>2.5545713043595345E-39</v>
      </c>
      <c r="AE468" s="45"/>
      <c r="AF468" s="45">
        <v>1.672621488571167</v>
      </c>
      <c r="AG468" s="45"/>
      <c r="AH468" s="45">
        <v>1.1827219724655151</v>
      </c>
      <c r="AI468" s="45"/>
      <c r="AJ468" s="45"/>
      <c r="AK468" s="20">
        <v>1.5272861824475784E-37</v>
      </c>
    </row>
    <row r="469" spans="2:37">
      <c r="B469" s="2">
        <v>2.9999999329447746E-2</v>
      </c>
      <c r="D469" s="44">
        <v>1.7999999597668648</v>
      </c>
      <c r="E469" s="44"/>
      <c r="F469" s="45">
        <v>-0.54557204246520996</v>
      </c>
      <c r="G469" s="45"/>
      <c r="H469" s="45"/>
      <c r="I469" s="45"/>
      <c r="J469" s="45"/>
      <c r="K469" s="45">
        <v>7.666318188947586E-18</v>
      </c>
      <c r="L469" s="45"/>
      <c r="M469" s="45"/>
      <c r="N469" s="45">
        <v>1.802460789680481</v>
      </c>
      <c r="O469" s="45"/>
      <c r="P469" s="45"/>
      <c r="Q469" s="45"/>
      <c r="R469" s="45">
        <v>1.2745323181152344</v>
      </c>
      <c r="S469" s="45"/>
      <c r="T469" s="45"/>
      <c r="U469" s="45"/>
      <c r="V469" s="46">
        <v>4.2532510072777491E-16</v>
      </c>
      <c r="W469" s="46"/>
      <c r="X469" s="45">
        <v>6.8999998271465302E-2</v>
      </c>
      <c r="Y469" s="45"/>
      <c r="Z469" s="44">
        <v>4.1399998962879181</v>
      </c>
      <c r="AA469" s="44"/>
      <c r="AB469" s="45">
        <v>-1.0843056440353394</v>
      </c>
      <c r="AC469" s="45"/>
      <c r="AD469" s="45">
        <v>6.9524442398550772E-40</v>
      </c>
      <c r="AE469" s="45"/>
      <c r="AF469" s="45">
        <v>1.6696745157241821</v>
      </c>
      <c r="AG469" s="45"/>
      <c r="AH469" s="45">
        <v>1.1806381940841675</v>
      </c>
      <c r="AI469" s="45"/>
      <c r="AJ469" s="45"/>
      <c r="AK469" s="20">
        <v>4.1639558644039581E-38</v>
      </c>
    </row>
    <row r="470" spans="2:37">
      <c r="B470" s="2">
        <v>3.0999999493360519E-2</v>
      </c>
      <c r="D470" s="44">
        <v>1.8599999696016312</v>
      </c>
      <c r="E470" s="44"/>
      <c r="F470" s="45">
        <v>-1.136873722076416</v>
      </c>
      <c r="G470" s="45"/>
      <c r="H470" s="45"/>
      <c r="I470" s="45"/>
      <c r="J470" s="45"/>
      <c r="K470" s="45">
        <v>2.0861135225020897E-18</v>
      </c>
      <c r="L470" s="45"/>
      <c r="M470" s="45"/>
      <c r="N470" s="45">
        <v>1.7985475063323975</v>
      </c>
      <c r="O470" s="45"/>
      <c r="P470" s="45"/>
      <c r="Q470" s="45"/>
      <c r="R470" s="45">
        <v>1.2717652320861816</v>
      </c>
      <c r="S470" s="45"/>
      <c r="T470" s="45"/>
      <c r="U470" s="45"/>
      <c r="V470" s="46">
        <v>1.1598878750451264E-16</v>
      </c>
      <c r="W470" s="46"/>
      <c r="X470" s="45">
        <v>7.0000000298023224E-2</v>
      </c>
      <c r="Y470" s="45"/>
      <c r="Z470" s="44">
        <v>4.2000000178813934</v>
      </c>
      <c r="AA470" s="44"/>
      <c r="AB470" s="45">
        <v>-0.54017907381057739</v>
      </c>
      <c r="AC470" s="45"/>
      <c r="AD470" s="45">
        <v>1.8921593033931572E-40</v>
      </c>
      <c r="AE470" s="45"/>
      <c r="AF470" s="45">
        <v>1.6667490005493164</v>
      </c>
      <c r="AG470" s="45"/>
      <c r="AH470" s="45">
        <v>1.1785695552825928</v>
      </c>
      <c r="AI470" s="45"/>
      <c r="AJ470" s="45"/>
      <c r="AK470" s="20">
        <v>1.1352400906167071E-38</v>
      </c>
    </row>
    <row r="471" spans="2:37">
      <c r="B471" s="2">
        <v>3.2000001519918442E-2</v>
      </c>
      <c r="D471" s="44">
        <v>1.9200000911951065</v>
      </c>
      <c r="E471" s="44"/>
      <c r="F471" s="45">
        <v>-1.566489577293396</v>
      </c>
      <c r="G471" s="45"/>
      <c r="H471" s="45"/>
      <c r="I471" s="45"/>
      <c r="J471" s="45"/>
      <c r="K471" s="45">
        <v>5.676782862647161E-19</v>
      </c>
      <c r="L471" s="45"/>
      <c r="M471" s="45"/>
      <c r="N471" s="45">
        <v>1.7946639060974121</v>
      </c>
      <c r="O471" s="45"/>
      <c r="P471" s="45"/>
      <c r="Q471" s="45"/>
      <c r="R471" s="45">
        <v>1.2690190076828003</v>
      </c>
      <c r="S471" s="45"/>
      <c r="T471" s="45"/>
      <c r="U471" s="45"/>
      <c r="V471" s="46">
        <v>3.1631452798476783E-17</v>
      </c>
      <c r="W471" s="46"/>
      <c r="X471" s="45">
        <v>7.1000002324581146E-2</v>
      </c>
      <c r="Y471" s="45"/>
      <c r="Z471" s="44">
        <v>4.2600001394748688</v>
      </c>
      <c r="AA471" s="44"/>
      <c r="AB471" s="45">
        <v>7.7686496078968048E-2</v>
      </c>
      <c r="AC471" s="45"/>
      <c r="AD471" s="45">
        <v>5.1496317265472703E-41</v>
      </c>
      <c r="AE471" s="45"/>
      <c r="AF471" s="45">
        <v>1.6638448238372803</v>
      </c>
      <c r="AG471" s="45"/>
      <c r="AH471" s="45">
        <v>1.1765159368515015</v>
      </c>
      <c r="AI471" s="45"/>
      <c r="AJ471" s="45"/>
      <c r="AK471" s="20">
        <v>3.0950325038711159E-39</v>
      </c>
    </row>
    <row r="472" spans="2:37">
      <c r="B472" s="2">
        <v>3.2999999821186066E-2</v>
      </c>
      <c r="D472" s="44">
        <v>1.9799999892711639</v>
      </c>
      <c r="E472" s="44"/>
      <c r="F472" s="45">
        <v>-1.7749940156936646</v>
      </c>
      <c r="G472" s="45"/>
      <c r="H472" s="45"/>
      <c r="I472" s="45"/>
      <c r="J472" s="45"/>
      <c r="K472" s="45">
        <v>1.5448173088447458E-19</v>
      </c>
      <c r="L472" s="45"/>
      <c r="M472" s="45"/>
      <c r="N472" s="45">
        <v>1.7908097505569458</v>
      </c>
      <c r="O472" s="45"/>
      <c r="P472" s="45"/>
      <c r="Q472" s="45"/>
      <c r="R472" s="45">
        <v>1.2662937641143799</v>
      </c>
      <c r="S472" s="45"/>
      <c r="T472" s="45"/>
      <c r="U472" s="45"/>
      <c r="V472" s="46">
        <v>8.6263622058501061E-18</v>
      </c>
      <c r="W472" s="46"/>
      <c r="X472" s="45">
        <v>7.1999996900558472E-2</v>
      </c>
      <c r="Y472" s="45"/>
      <c r="Z472" s="44">
        <v>4.3199998140335083</v>
      </c>
      <c r="AA472" s="44"/>
      <c r="AB472" s="45">
        <v>0.68252861499786377</v>
      </c>
      <c r="AC472" s="45"/>
      <c r="AD472" s="45">
        <v>1.401578724017682E-41</v>
      </c>
      <c r="AE472" s="45"/>
      <c r="AF472" s="45">
        <v>1.6609617471694946</v>
      </c>
      <c r="AG472" s="45"/>
      <c r="AH472" s="45">
        <v>1.1744773387908936</v>
      </c>
      <c r="AI472" s="45"/>
      <c r="AJ472" s="45"/>
      <c r="AK472" s="20">
        <v>8.4379887678551022E-40</v>
      </c>
    </row>
    <row r="473" spans="2:37">
      <c r="B473" s="2">
        <v>3.4000001847743988E-2</v>
      </c>
      <c r="D473" s="44">
        <v>2.0400001108646393</v>
      </c>
      <c r="E473" s="44"/>
      <c r="F473" s="45">
        <v>-1.7341560125350952</v>
      </c>
      <c r="G473" s="45"/>
      <c r="H473" s="45"/>
      <c r="I473" s="45"/>
      <c r="J473" s="45"/>
      <c r="K473" s="45">
        <v>4.2039767960039848E-20</v>
      </c>
      <c r="L473" s="45"/>
      <c r="M473" s="45"/>
      <c r="N473" s="45">
        <v>1.7869846820831299</v>
      </c>
      <c r="O473" s="45"/>
      <c r="P473" s="45"/>
      <c r="Q473" s="45"/>
      <c r="R473" s="45">
        <v>1.2635890245437622</v>
      </c>
      <c r="S473" s="45"/>
      <c r="T473" s="45"/>
      <c r="U473" s="45"/>
      <c r="V473" s="46">
        <v>2.3525533608890953E-18</v>
      </c>
      <c r="W473" s="46"/>
      <c r="X473" s="45">
        <v>7.2999998927116394E-2</v>
      </c>
      <c r="Y473" s="45"/>
      <c r="Z473" s="44">
        <v>4.3799999356269836</v>
      </c>
      <c r="AA473" s="44"/>
      <c r="AB473" s="45">
        <v>1.1897091865539551</v>
      </c>
      <c r="AC473" s="45"/>
      <c r="AD473" s="45">
        <v>3.8143344198921521E-42</v>
      </c>
      <c r="AE473" s="45"/>
      <c r="AF473" s="45">
        <v>1.6580996513366699</v>
      </c>
      <c r="AG473" s="45"/>
      <c r="AH473" s="45">
        <v>1.1724535226821899</v>
      </c>
      <c r="AI473" s="45"/>
      <c r="AJ473" s="45"/>
      <c r="AK473" s="20">
        <v>2.3004276109741927E-40</v>
      </c>
    </row>
    <row r="474" spans="2:37">
      <c r="B474" s="2">
        <v>3.5000000149011612E-2</v>
      </c>
      <c r="D474" s="44">
        <v>2.1000000089406967</v>
      </c>
      <c r="E474" s="44"/>
      <c r="F474" s="45">
        <v>-1.4507555961608887</v>
      </c>
      <c r="G474" s="45"/>
      <c r="H474" s="45"/>
      <c r="I474" s="45"/>
      <c r="J474" s="45"/>
      <c r="K474" s="45">
        <v>1.1440634885818624E-20</v>
      </c>
      <c r="L474" s="45"/>
      <c r="M474" s="45"/>
      <c r="N474" s="45">
        <v>1.7831885814666748</v>
      </c>
      <c r="O474" s="45"/>
      <c r="P474" s="45"/>
      <c r="Q474" s="45"/>
      <c r="R474" s="45">
        <v>1.2609047889709473</v>
      </c>
      <c r="S474" s="45"/>
      <c r="T474" s="45"/>
      <c r="U474" s="45"/>
      <c r="V474" s="46">
        <v>6.4158299658720778E-19</v>
      </c>
      <c r="W474" s="46"/>
      <c r="X474" s="45">
        <v>7.4000000953674316E-2</v>
      </c>
      <c r="Y474" s="45"/>
      <c r="Z474" s="44">
        <v>4.440000057220459</v>
      </c>
      <c r="AA474" s="44"/>
      <c r="AB474" s="45">
        <v>1.5285540819168091</v>
      </c>
      <c r="AC474" s="45"/>
      <c r="AD474" s="45">
        <v>1.0383621620646894E-42</v>
      </c>
      <c r="AE474" s="45"/>
      <c r="AF474" s="45">
        <v>1.6552581787109375</v>
      </c>
      <c r="AG474" s="45"/>
      <c r="AH474" s="45">
        <v>1.1704443693161011</v>
      </c>
      <c r="AI474" s="45"/>
      <c r="AJ474" s="45"/>
      <c r="AK474" s="20">
        <v>6.2715112770857188E-41</v>
      </c>
    </row>
    <row r="475" spans="2:37">
      <c r="B475" s="2">
        <v>3.5999998450279236E-2</v>
      </c>
      <c r="D475" s="44">
        <v>2.1599999070167542</v>
      </c>
      <c r="E475" s="44"/>
      <c r="F475" s="45">
        <v>-0.9654850959777832</v>
      </c>
      <c r="G475" s="45"/>
      <c r="H475" s="45"/>
      <c r="I475" s="45"/>
      <c r="J475" s="45"/>
      <c r="K475" s="45">
        <v>3.1134736963713927E-21</v>
      </c>
      <c r="L475" s="45"/>
      <c r="M475" s="45"/>
      <c r="N475" s="45">
        <v>1.7794210910797119</v>
      </c>
      <c r="O475" s="45"/>
      <c r="P475" s="45"/>
      <c r="Q475" s="45"/>
      <c r="R475" s="45">
        <v>1.2582406997680664</v>
      </c>
      <c r="S475" s="45"/>
      <c r="T475" s="45"/>
      <c r="U475" s="45"/>
      <c r="V475" s="46">
        <v>1.74971162678475E-19</v>
      </c>
      <c r="W475" s="46"/>
      <c r="X475" s="45">
        <v>7.5000002980232239E-2</v>
      </c>
      <c r="Y475" s="45"/>
      <c r="Z475" s="44">
        <v>4.5000001788139343</v>
      </c>
      <c r="AA475" s="44"/>
      <c r="AB475" s="45">
        <v>1.6521972417831421</v>
      </c>
      <c r="AC475" s="45"/>
      <c r="AD475" s="45">
        <v>2.8306228979361305E-43</v>
      </c>
      <c r="AE475" s="45"/>
      <c r="AF475" s="45">
        <v>1.6524374485015869</v>
      </c>
      <c r="AG475" s="45"/>
      <c r="AH475" s="45">
        <v>1.1684497594833374</v>
      </c>
      <c r="AI475" s="45"/>
      <c r="AJ475" s="45"/>
      <c r="AK475" s="20">
        <v>1.7097242563227093E-41</v>
      </c>
    </row>
    <row r="476" spans="2:37">
      <c r="B476" s="2">
        <v>3.7000000476837158E-2</v>
      </c>
      <c r="D476" s="44">
        <v>2.2200000286102295</v>
      </c>
      <c r="E476" s="44"/>
      <c r="F476" s="45">
        <v>-0.34711244702339172</v>
      </c>
      <c r="G476" s="45"/>
      <c r="H476" s="45"/>
      <c r="I476" s="45"/>
      <c r="J476" s="45"/>
      <c r="K476" s="45">
        <v>8.4731416038979353E-22</v>
      </c>
      <c r="L476" s="45"/>
      <c r="M476" s="45"/>
      <c r="N476" s="45">
        <v>1.7756820917129517</v>
      </c>
      <c r="O476" s="45"/>
      <c r="P476" s="45"/>
      <c r="Q476" s="45"/>
      <c r="R476" s="45">
        <v>1.2555968761444092</v>
      </c>
      <c r="S476" s="45"/>
      <c r="T476" s="45"/>
      <c r="U476" s="45"/>
      <c r="V476" s="46">
        <v>4.7717674625097344E-20</v>
      </c>
      <c r="W476" s="46"/>
      <c r="X476" s="45">
        <v>7.5999997556209564E-2</v>
      </c>
      <c r="Y476" s="45"/>
      <c r="Z476" s="44">
        <v>4.5599998533725739</v>
      </c>
      <c r="AA476" s="44"/>
      <c r="AB476" s="45">
        <v>1.5440596342086792</v>
      </c>
      <c r="AC476" s="45"/>
      <c r="AD476" s="45">
        <v>7.7071415537864939E-44</v>
      </c>
      <c r="AE476" s="45"/>
      <c r="AF476" s="45">
        <v>1.6496371030807495</v>
      </c>
      <c r="AG476" s="45"/>
      <c r="AH476" s="45">
        <v>1.1664695739746094</v>
      </c>
      <c r="AI476" s="45"/>
      <c r="AJ476" s="45"/>
      <c r="AK476" s="20">
        <v>4.6607186923443416E-42</v>
      </c>
    </row>
    <row r="477" spans="2:37" ht="14.25" customHeight="1">
      <c r="B477" s="2">
        <v>3.7999998778104782E-2</v>
      </c>
      <c r="D477" s="44">
        <v>2.2799999266862869</v>
      </c>
      <c r="E477" s="44"/>
      <c r="F477" s="45">
        <v>0.3172590434551239</v>
      </c>
      <c r="G477" s="45"/>
      <c r="H477" s="45"/>
      <c r="I477" s="45"/>
      <c r="J477" s="45"/>
      <c r="K477" s="45">
        <v>2.305935089269644E-22</v>
      </c>
      <c r="L477" s="45"/>
      <c r="M477" s="45"/>
      <c r="N477" s="45">
        <v>1.7719712257385254</v>
      </c>
      <c r="O477" s="45"/>
      <c r="P477" s="45"/>
      <c r="Q477" s="45"/>
      <c r="R477" s="45">
        <v>1.2529728412628174</v>
      </c>
      <c r="S477" s="45"/>
      <c r="T477" s="45"/>
      <c r="U477" s="45"/>
      <c r="V477" s="46">
        <v>1.3013389573617495E-20</v>
      </c>
      <c r="W477" s="46"/>
      <c r="X477" s="45">
        <v>7.6999999582767487E-2</v>
      </c>
      <c r="Y477" s="45"/>
      <c r="Z477" s="44">
        <v>4.6199999749660492</v>
      </c>
      <c r="AA477" s="44"/>
      <c r="AB477" s="45">
        <v>1.2200669050216675</v>
      </c>
      <c r="AC477" s="45"/>
      <c r="AD477" s="45">
        <v>2.1019476964872256E-44</v>
      </c>
      <c r="AE477" s="45"/>
      <c r="AF477" s="45">
        <v>1.6468570232391357</v>
      </c>
      <c r="AG477" s="45"/>
      <c r="AH477" s="45">
        <v>1.164503812789917</v>
      </c>
      <c r="AI477" s="45"/>
      <c r="AJ477" s="45"/>
      <c r="AK477" s="20">
        <v>1.2709777071426091E-42</v>
      </c>
    </row>
    <row r="478" spans="2:37" ht="13.5" customHeight="1">
      <c r="B478" s="47" t="s">
        <v>11</v>
      </c>
      <c r="C478" s="47"/>
      <c r="D478" s="47"/>
      <c r="E478" s="47"/>
    </row>
    <row r="479" spans="2:37" ht="12.75" customHeight="1">
      <c r="B479" s="39" t="s">
        <v>0</v>
      </c>
      <c r="C479" s="39"/>
      <c r="D479" s="39"/>
      <c r="E479" s="39"/>
      <c r="F479" s="39"/>
      <c r="G479" s="1" t="s">
        <v>1</v>
      </c>
      <c r="H479" s="40" t="s">
        <v>36</v>
      </c>
      <c r="I479" s="40"/>
      <c r="J479" s="40"/>
      <c r="K479" s="40"/>
      <c r="L479" s="40"/>
      <c r="M479" s="40"/>
      <c r="N479" s="40"/>
      <c r="O479" s="40"/>
      <c r="P479" s="40"/>
      <c r="Q479" s="40"/>
      <c r="R479" s="40"/>
    </row>
    <row r="480" spans="2:37" ht="12.75" customHeight="1">
      <c r="AB480" s="39" t="s">
        <v>2</v>
      </c>
      <c r="AC480" s="39"/>
      <c r="AD480" s="39"/>
      <c r="AE480" s="39"/>
      <c r="AF480" s="39"/>
      <c r="AG480" s="39"/>
    </row>
    <row r="481" spans="2:34" ht="12" customHeight="1">
      <c r="B481" s="39" t="s">
        <v>3</v>
      </c>
      <c r="C481" s="39"/>
      <c r="D481" s="39"/>
      <c r="E481" s="39"/>
      <c r="G481" s="1" t="s">
        <v>4</v>
      </c>
      <c r="H481" s="41">
        <v>0.2199999988079071</v>
      </c>
      <c r="I481" s="41"/>
      <c r="J481" s="41"/>
      <c r="K481" s="41"/>
      <c r="L481" s="41"/>
      <c r="M481" s="41"/>
      <c r="N481" s="41"/>
      <c r="O481" s="39" t="s">
        <v>21</v>
      </c>
      <c r="P481" s="39"/>
      <c r="Q481" s="39"/>
      <c r="R481" s="39"/>
      <c r="S481" s="1" t="s">
        <v>4</v>
      </c>
      <c r="T481" s="42" t="s">
        <v>22</v>
      </c>
      <c r="U481" s="42"/>
      <c r="V481" s="42"/>
      <c r="W481" s="42"/>
      <c r="X481" s="42"/>
      <c r="Y481" s="42"/>
      <c r="Z481" s="42"/>
      <c r="AA481" s="42"/>
      <c r="AB481" s="39"/>
      <c r="AC481" s="39"/>
      <c r="AD481" s="39"/>
      <c r="AE481" s="39"/>
      <c r="AF481" s="39"/>
      <c r="AG481" s="39"/>
    </row>
    <row r="482" spans="2:34" ht="10.5" customHeight="1">
      <c r="AB482" s="39"/>
      <c r="AC482" s="39"/>
      <c r="AD482" s="39"/>
      <c r="AE482" s="39"/>
      <c r="AF482" s="39"/>
      <c r="AG482" s="39"/>
    </row>
    <row r="483" spans="2:34" ht="12" customHeight="1">
      <c r="AB483" s="39"/>
      <c r="AC483" s="39"/>
      <c r="AD483" s="39"/>
      <c r="AE483" s="39"/>
      <c r="AF483" s="39"/>
      <c r="AG483" s="39"/>
    </row>
    <row r="484" spans="2:34" ht="12" customHeight="1">
      <c r="AB484" s="39"/>
      <c r="AC484" s="39"/>
      <c r="AD484" s="39"/>
      <c r="AE484" s="39"/>
      <c r="AF484" s="39"/>
      <c r="AG484" s="39"/>
    </row>
    <row r="485" spans="2:34" ht="6" customHeight="1"/>
    <row r="486" spans="2:34" ht="3" customHeight="1">
      <c r="B486" s="43" t="s">
        <v>5</v>
      </c>
      <c r="D486" s="43" t="s">
        <v>23</v>
      </c>
      <c r="E486" s="43"/>
      <c r="G486" s="43" t="s">
        <v>6</v>
      </c>
      <c r="H486" s="43"/>
      <c r="J486" s="43" t="s">
        <v>7</v>
      </c>
      <c r="K486" s="43"/>
      <c r="L486" s="43"/>
      <c r="M486" s="43"/>
      <c r="N486" s="43" t="s">
        <v>8</v>
      </c>
      <c r="O486" s="43"/>
      <c r="Q486" s="43" t="s">
        <v>9</v>
      </c>
      <c r="R486" s="43"/>
      <c r="S486" s="43"/>
      <c r="T486" s="43" t="s">
        <v>10</v>
      </c>
      <c r="U486" s="43"/>
      <c r="X486" s="43" t="s">
        <v>5</v>
      </c>
      <c r="Y486" s="43"/>
      <c r="Z486" s="43" t="s">
        <v>23</v>
      </c>
      <c r="AA486" s="43"/>
      <c r="AB486" s="43" t="s">
        <v>6</v>
      </c>
      <c r="AC486" s="43" t="s">
        <v>7</v>
      </c>
      <c r="AE486" s="43" t="s">
        <v>8</v>
      </c>
      <c r="AF486" s="43" t="s">
        <v>9</v>
      </c>
      <c r="AG486" s="43" t="s">
        <v>10</v>
      </c>
      <c r="AH486" s="43"/>
    </row>
    <row r="487" spans="2:34" ht="14.25" customHeight="1">
      <c r="B487" s="43"/>
      <c r="D487" s="43"/>
      <c r="E487" s="43"/>
      <c r="G487" s="43"/>
      <c r="H487" s="43"/>
      <c r="J487" s="43"/>
      <c r="K487" s="43"/>
      <c r="L487" s="43"/>
      <c r="M487" s="43"/>
      <c r="N487" s="43"/>
      <c r="O487" s="43"/>
      <c r="Q487" s="43"/>
      <c r="R487" s="43"/>
      <c r="S487" s="43"/>
      <c r="T487" s="43"/>
      <c r="U487" s="43"/>
      <c r="X487" s="43"/>
      <c r="Y487" s="43"/>
      <c r="Z487" s="43"/>
      <c r="AA487" s="43"/>
      <c r="AB487" s="43"/>
      <c r="AC487" s="43"/>
      <c r="AE487" s="43"/>
      <c r="AF487" s="43"/>
      <c r="AG487" s="43"/>
      <c r="AH487" s="43"/>
    </row>
    <row r="488" spans="2:34">
      <c r="B488" s="2">
        <v>7.8000001609325409E-2</v>
      </c>
      <c r="D488" s="44">
        <v>4.6800000965595245</v>
      </c>
      <c r="E488" s="44"/>
      <c r="F488" s="45">
        <v>0.72631007432937622</v>
      </c>
      <c r="G488" s="45"/>
      <c r="H488" s="45"/>
      <c r="I488" s="45"/>
      <c r="J488" s="45"/>
      <c r="K488" s="45">
        <v>5.6051938572992683E-45</v>
      </c>
      <c r="L488" s="45"/>
      <c r="M488" s="45"/>
      <c r="N488" s="45">
        <v>1.6440969705581665</v>
      </c>
      <c r="O488" s="45"/>
      <c r="P488" s="45"/>
      <c r="Q488" s="45"/>
      <c r="R488" s="45">
        <v>1.1625521183013916</v>
      </c>
      <c r="S488" s="45"/>
      <c r="T488" s="45"/>
      <c r="U488" s="45"/>
      <c r="V488" s="46">
        <v>3.4612072068822982E-43</v>
      </c>
      <c r="W488" s="46"/>
    </row>
    <row r="489" spans="2:34">
      <c r="B489" s="2">
        <v>7.9000003635883331E-2</v>
      </c>
      <c r="D489" s="44">
        <v>4.7400002181529999</v>
      </c>
      <c r="E489" s="44"/>
      <c r="F489" s="45">
        <v>0.13249216973781586</v>
      </c>
      <c r="G489" s="45"/>
      <c r="H489" s="45"/>
      <c r="I489" s="45"/>
      <c r="J489" s="45"/>
      <c r="K489" s="45">
        <v>1.4012984643248171E-45</v>
      </c>
      <c r="L489" s="45"/>
      <c r="M489" s="45"/>
      <c r="N489" s="45">
        <v>1.6413569450378418</v>
      </c>
      <c r="O489" s="45"/>
      <c r="P489" s="45"/>
      <c r="Q489" s="45"/>
      <c r="R489" s="45">
        <v>1.1606146097183228</v>
      </c>
      <c r="S489" s="45"/>
      <c r="T489" s="45"/>
      <c r="U489" s="45"/>
      <c r="V489" s="46">
        <v>9.3886997109762744E-44</v>
      </c>
      <c r="W489" s="46"/>
    </row>
    <row r="490" spans="2:34">
      <c r="B490" s="2">
        <v>7.9999998211860657E-2</v>
      </c>
      <c r="D490" s="44">
        <v>4.7999998927116394</v>
      </c>
      <c r="E490" s="44"/>
      <c r="F490" s="45">
        <v>-0.47790762782096863</v>
      </c>
      <c r="G490" s="45"/>
      <c r="H490" s="45"/>
      <c r="I490" s="45"/>
      <c r="J490" s="45"/>
      <c r="K490" s="45">
        <v>0</v>
      </c>
      <c r="L490" s="45"/>
      <c r="M490" s="45"/>
      <c r="N490" s="45">
        <v>1.638636589050293</v>
      </c>
      <c r="O490" s="45"/>
      <c r="P490" s="45"/>
      <c r="Q490" s="45"/>
      <c r="R490" s="45">
        <v>1.1586910486221313</v>
      </c>
      <c r="S490" s="45"/>
      <c r="T490" s="45"/>
      <c r="U490" s="45"/>
      <c r="V490" s="46">
        <v>2.5223372357846707E-44</v>
      </c>
      <c r="W490" s="46"/>
    </row>
    <row r="491" spans="2:34">
      <c r="B491" s="2">
        <v>8.1000000238418579E-2</v>
      </c>
      <c r="D491" s="44">
        <v>4.8600000143051147</v>
      </c>
      <c r="E491" s="44"/>
      <c r="F491" s="45">
        <v>-1.0193657875061035</v>
      </c>
      <c r="G491" s="45"/>
      <c r="H491" s="45"/>
      <c r="I491" s="45"/>
      <c r="J491" s="45"/>
      <c r="K491" s="45">
        <v>0</v>
      </c>
      <c r="L491" s="45"/>
      <c r="M491" s="45"/>
      <c r="N491" s="45">
        <v>1.63593590259552</v>
      </c>
      <c r="O491" s="45"/>
      <c r="P491" s="45"/>
      <c r="Q491" s="45"/>
      <c r="R491" s="45">
        <v>1.1567814350128174</v>
      </c>
      <c r="S491" s="45"/>
      <c r="T491" s="45"/>
      <c r="U491" s="45"/>
      <c r="V491" s="46">
        <v>7.0064923216240854E-45</v>
      </c>
      <c r="W491" s="46"/>
    </row>
    <row r="492" spans="2:34">
      <c r="B492" s="2">
        <v>8.2000002264976501E-2</v>
      </c>
      <c r="D492" s="44">
        <v>4.9200001358985901</v>
      </c>
      <c r="E492" s="44"/>
      <c r="F492" s="45">
        <v>-1.4162931442260742</v>
      </c>
      <c r="G492" s="45"/>
      <c r="H492" s="45"/>
      <c r="I492" s="45"/>
      <c r="J492" s="45"/>
      <c r="K492" s="45">
        <v>0</v>
      </c>
      <c r="L492" s="45"/>
      <c r="M492" s="45"/>
      <c r="N492" s="45">
        <v>1.6332546472549438</v>
      </c>
      <c r="O492" s="45"/>
      <c r="P492" s="45"/>
      <c r="Q492" s="45"/>
      <c r="R492" s="45">
        <v>1.1548854112625122</v>
      </c>
      <c r="S492" s="45"/>
      <c r="T492" s="45"/>
      <c r="U492" s="45"/>
      <c r="V492" s="46">
        <v>1.4012984643248171E-45</v>
      </c>
      <c r="W492" s="46"/>
    </row>
    <row r="493" spans="2:34">
      <c r="B493" s="2">
        <v>8.2999996840953827E-2</v>
      </c>
      <c r="D493" s="44">
        <v>4.9799998104572296</v>
      </c>
      <c r="E493" s="44"/>
      <c r="F493" s="45">
        <v>-1.6135834455490112</v>
      </c>
      <c r="G493" s="45"/>
      <c r="H493" s="45"/>
      <c r="I493" s="45"/>
      <c r="J493" s="45"/>
      <c r="K493" s="45">
        <v>0</v>
      </c>
      <c r="L493" s="45"/>
      <c r="M493" s="45"/>
      <c r="N493" s="45">
        <v>1.6305927038192749</v>
      </c>
      <c r="O493" s="45"/>
      <c r="P493" s="45"/>
      <c r="Q493" s="45"/>
      <c r="R493" s="45">
        <v>1.1530030965805054</v>
      </c>
      <c r="S493" s="45"/>
      <c r="T493" s="45"/>
      <c r="U493" s="45"/>
      <c r="V493" s="46">
        <v>0</v>
      </c>
      <c r="W493" s="46"/>
    </row>
    <row r="494" spans="2:34">
      <c r="B494" s="2">
        <v>8.3999998867511749E-2</v>
      </c>
      <c r="D494" s="44">
        <v>5.039999932050705</v>
      </c>
      <c r="E494" s="44"/>
      <c r="F494" s="45">
        <v>-1.5842612981796265</v>
      </c>
      <c r="G494" s="45"/>
      <c r="H494" s="45"/>
      <c r="I494" s="45"/>
      <c r="J494" s="45"/>
      <c r="K494" s="45">
        <v>0</v>
      </c>
      <c r="L494" s="45"/>
      <c r="M494" s="45"/>
      <c r="N494" s="45">
        <v>1.6279498338699341</v>
      </c>
      <c r="O494" s="45"/>
      <c r="P494" s="45"/>
      <c r="Q494" s="45"/>
      <c r="R494" s="45">
        <v>1.1511343717575073</v>
      </c>
      <c r="S494" s="45"/>
      <c r="T494" s="45"/>
      <c r="U494" s="45"/>
      <c r="V494" s="46">
        <v>0</v>
      </c>
      <c r="W494" s="46"/>
    </row>
    <row r="495" spans="2:34">
      <c r="B495" s="2">
        <v>8.5000000894069672E-2</v>
      </c>
      <c r="D495" s="44">
        <v>5.1000000536441803</v>
      </c>
      <c r="E495" s="44"/>
      <c r="F495" s="45">
        <v>-1.3331661224365234</v>
      </c>
      <c r="G495" s="45"/>
      <c r="H495" s="45"/>
      <c r="I495" s="45"/>
      <c r="J495" s="45"/>
      <c r="K495" s="45">
        <v>0</v>
      </c>
      <c r="L495" s="45"/>
      <c r="M495" s="45"/>
      <c r="N495" s="45">
        <v>1.6253259181976318</v>
      </c>
      <c r="O495" s="45"/>
      <c r="P495" s="45"/>
      <c r="Q495" s="45"/>
      <c r="R495" s="45">
        <v>1.149278998374939</v>
      </c>
      <c r="S495" s="45"/>
      <c r="T495" s="45"/>
      <c r="U495" s="45"/>
      <c r="V495" s="46">
        <v>0</v>
      </c>
      <c r="W495" s="46"/>
    </row>
    <row r="496" spans="2:34">
      <c r="B496" s="2">
        <v>8.6000002920627594E-2</v>
      </c>
      <c r="D496" s="44">
        <v>5.1600001752376556</v>
      </c>
      <c r="E496" s="44"/>
      <c r="F496" s="45">
        <v>-0.89617234468460083</v>
      </c>
      <c r="G496" s="45"/>
      <c r="H496" s="45"/>
      <c r="I496" s="45"/>
      <c r="J496" s="45"/>
      <c r="K496" s="45">
        <v>0</v>
      </c>
      <c r="L496" s="45"/>
      <c r="M496" s="45"/>
      <c r="N496" s="45">
        <v>1.6227209568023682</v>
      </c>
      <c r="O496" s="45"/>
      <c r="P496" s="45"/>
      <c r="Q496" s="45"/>
      <c r="R496" s="45">
        <v>1.1474369764328003</v>
      </c>
      <c r="S496" s="45"/>
      <c r="T496" s="45"/>
      <c r="U496" s="45"/>
      <c r="V496" s="46">
        <v>0</v>
      </c>
      <c r="W496" s="46"/>
    </row>
    <row r="497" spans="2:23">
      <c r="B497" s="2">
        <v>8.6999997496604919E-2</v>
      </c>
      <c r="D497" s="44">
        <v>5.2199998497962952</v>
      </c>
      <c r="E497" s="44"/>
      <c r="F497" s="45">
        <v>-0.33506733179092407</v>
      </c>
      <c r="G497" s="45"/>
      <c r="H497" s="45"/>
      <c r="I497" s="45"/>
      <c r="J497" s="45"/>
      <c r="K497" s="45">
        <v>0</v>
      </c>
      <c r="L497" s="45"/>
      <c r="M497" s="45"/>
      <c r="N497" s="45">
        <v>1.6201344728469849</v>
      </c>
      <c r="O497" s="45"/>
      <c r="P497" s="45"/>
      <c r="Q497" s="45"/>
      <c r="R497" s="45">
        <v>1.1456080675125122</v>
      </c>
      <c r="S497" s="45"/>
      <c r="T497" s="45"/>
      <c r="U497" s="45"/>
      <c r="V497" s="46">
        <v>0</v>
      </c>
      <c r="W497" s="46"/>
    </row>
    <row r="498" spans="2:23">
      <c r="B498" s="2">
        <v>8.7999999523162842E-2</v>
      </c>
      <c r="D498" s="44">
        <v>5.2799999713897705</v>
      </c>
      <c r="E498" s="44"/>
      <c r="F498" s="45">
        <v>0.27118155360221863</v>
      </c>
      <c r="G498" s="45"/>
      <c r="H498" s="45"/>
      <c r="I498" s="45"/>
      <c r="J498" s="45"/>
      <c r="K498" s="45">
        <v>0</v>
      </c>
      <c r="L498" s="45"/>
      <c r="M498" s="45"/>
      <c r="N498" s="45">
        <v>1.6175665855407715</v>
      </c>
      <c r="O498" s="45"/>
      <c r="P498" s="45"/>
      <c r="Q498" s="45"/>
      <c r="R498" s="45">
        <v>1.1437922716140747</v>
      </c>
      <c r="S498" s="45"/>
      <c r="T498" s="45"/>
      <c r="U498" s="45"/>
      <c r="V498" s="46">
        <v>0</v>
      </c>
      <c r="W498" s="46"/>
    </row>
    <row r="499" spans="2:23">
      <c r="B499" s="2">
        <v>8.9000001549720764E-2</v>
      </c>
      <c r="D499" s="44">
        <v>5.3400000929832458</v>
      </c>
      <c r="E499" s="44"/>
      <c r="F499" s="45">
        <v>0.83753669261932373</v>
      </c>
      <c r="G499" s="45"/>
      <c r="H499" s="45"/>
      <c r="I499" s="45"/>
      <c r="J499" s="45"/>
      <c r="K499" s="45">
        <v>0</v>
      </c>
      <c r="L499" s="45"/>
      <c r="M499" s="45"/>
      <c r="N499" s="45">
        <v>1.6150170564651489</v>
      </c>
      <c r="O499" s="45"/>
      <c r="P499" s="45"/>
      <c r="Q499" s="45"/>
      <c r="R499" s="45">
        <v>1.1419895887374878</v>
      </c>
      <c r="S499" s="45"/>
      <c r="T499" s="45"/>
      <c r="U499" s="45"/>
      <c r="V499" s="46">
        <v>0</v>
      </c>
      <c r="W499" s="46"/>
    </row>
    <row r="500" spans="2:23">
      <c r="B500" s="2">
        <v>9.0000003576278687E-2</v>
      </c>
      <c r="D500" s="44">
        <v>5.4000002145767212</v>
      </c>
      <c r="E500" s="44"/>
      <c r="F500" s="45">
        <v>1.2848145961761475</v>
      </c>
      <c r="G500" s="45"/>
      <c r="H500" s="45"/>
      <c r="I500" s="45"/>
      <c r="J500" s="45"/>
      <c r="K500" s="45">
        <v>0</v>
      </c>
      <c r="L500" s="45"/>
      <c r="M500" s="45"/>
      <c r="N500" s="45">
        <v>1.6124857664108276</v>
      </c>
      <c r="O500" s="45"/>
      <c r="P500" s="45"/>
      <c r="Q500" s="45"/>
      <c r="R500" s="45">
        <v>1.1401996612548828</v>
      </c>
      <c r="S500" s="45"/>
      <c r="T500" s="45"/>
      <c r="U500" s="45"/>
      <c r="V500" s="46">
        <v>0</v>
      </c>
      <c r="W500" s="46"/>
    </row>
    <row r="501" spans="2:23">
      <c r="B501" s="2">
        <v>9.0999998152256012E-2</v>
      </c>
      <c r="D501" s="44">
        <v>5.4599998891353607</v>
      </c>
      <c r="E501" s="44"/>
      <c r="F501" s="45">
        <v>1.550753116607666</v>
      </c>
      <c r="G501" s="45"/>
      <c r="H501" s="45"/>
      <c r="I501" s="45"/>
      <c r="J501" s="45"/>
      <c r="K501" s="45">
        <v>0</v>
      </c>
      <c r="L501" s="45"/>
      <c r="M501" s="45"/>
      <c r="N501" s="45">
        <v>1.6099724769592285</v>
      </c>
      <c r="O501" s="45"/>
      <c r="P501" s="45"/>
      <c r="Q501" s="45"/>
      <c r="R501" s="45">
        <v>1.1384224891662598</v>
      </c>
      <c r="S501" s="45"/>
      <c r="T501" s="45"/>
      <c r="U501" s="45"/>
      <c r="V501" s="46">
        <v>0</v>
      </c>
      <c r="W501" s="46"/>
    </row>
    <row r="502" spans="2:23">
      <c r="B502" s="2">
        <v>9.2000000178813934E-2</v>
      </c>
      <c r="D502" s="44">
        <v>5.5200000107288361</v>
      </c>
      <c r="E502" s="44"/>
      <c r="F502" s="45">
        <v>1.5986756086349487</v>
      </c>
      <c r="G502" s="45"/>
      <c r="H502" s="45"/>
      <c r="I502" s="45"/>
      <c r="J502" s="45"/>
      <c r="K502" s="45">
        <v>0</v>
      </c>
      <c r="L502" s="45"/>
      <c r="M502" s="45"/>
      <c r="N502" s="45">
        <v>1.6074771881103516</v>
      </c>
      <c r="O502" s="45"/>
      <c r="P502" s="45"/>
      <c r="Q502" s="45"/>
      <c r="R502" s="45">
        <v>1.1366580724716187</v>
      </c>
      <c r="S502" s="45"/>
      <c r="T502" s="45"/>
      <c r="U502" s="45"/>
      <c r="V502" s="46">
        <v>0</v>
      </c>
      <c r="W502" s="46"/>
    </row>
    <row r="503" spans="2:23">
      <c r="B503" s="2">
        <v>9.3000002205371857E-2</v>
      </c>
      <c r="D503" s="44">
        <v>5.5800001323223114</v>
      </c>
      <c r="E503" s="44"/>
      <c r="F503" s="45">
        <v>1.4225459098815918</v>
      </c>
      <c r="G503" s="45"/>
      <c r="H503" s="45"/>
      <c r="I503" s="45"/>
      <c r="J503" s="45"/>
      <c r="K503" s="45">
        <v>0</v>
      </c>
      <c r="L503" s="45"/>
      <c r="M503" s="45"/>
      <c r="N503" s="45">
        <v>1.6049996614456177</v>
      </c>
      <c r="O503" s="45"/>
      <c r="P503" s="45"/>
      <c r="Q503" s="45"/>
      <c r="R503" s="45">
        <v>1.1349061727523804</v>
      </c>
      <c r="S503" s="45"/>
      <c r="T503" s="45"/>
      <c r="U503" s="45"/>
      <c r="V503" s="46">
        <v>0</v>
      </c>
      <c r="W503" s="46"/>
    </row>
    <row r="504" spans="2:23">
      <c r="B504" s="2">
        <v>9.3999996781349182E-2</v>
      </c>
      <c r="D504" s="44">
        <v>5.6399998068809509</v>
      </c>
      <c r="E504" s="44"/>
      <c r="F504" s="45">
        <v>1.0477190017700195</v>
      </c>
      <c r="G504" s="45"/>
      <c r="H504" s="45"/>
      <c r="I504" s="45"/>
      <c r="J504" s="45"/>
      <c r="K504" s="45">
        <v>0</v>
      </c>
      <c r="L504" s="45"/>
      <c r="M504" s="45"/>
      <c r="N504" s="45">
        <v>1.6025396585464478</v>
      </c>
      <c r="O504" s="45"/>
      <c r="P504" s="45"/>
      <c r="Q504" s="45"/>
      <c r="R504" s="45">
        <v>1.1331666707992554</v>
      </c>
      <c r="S504" s="45"/>
      <c r="T504" s="45"/>
      <c r="U504" s="45"/>
      <c r="V504" s="46">
        <v>0</v>
      </c>
      <c r="W504" s="46"/>
    </row>
    <row r="505" spans="2:23">
      <c r="B505" s="2">
        <v>9.4999998807907104E-2</v>
      </c>
      <c r="D505" s="44">
        <v>5.6999999284744263</v>
      </c>
      <c r="E505" s="44"/>
      <c r="F505" s="45">
        <v>0.52729451656341553</v>
      </c>
      <c r="G505" s="45"/>
      <c r="H505" s="45"/>
      <c r="I505" s="45"/>
      <c r="J505" s="45"/>
      <c r="K505" s="45">
        <v>0</v>
      </c>
      <c r="L505" s="45"/>
      <c r="M505" s="45"/>
      <c r="N505" s="45">
        <v>1.6000972986221313</v>
      </c>
      <c r="O505" s="45"/>
      <c r="P505" s="45"/>
      <c r="Q505" s="45"/>
      <c r="R505" s="45">
        <v>1.1314395666122437</v>
      </c>
      <c r="S505" s="45"/>
      <c r="T505" s="45"/>
      <c r="U505" s="45"/>
      <c r="V505" s="46">
        <v>0</v>
      </c>
      <c r="W505" s="46"/>
    </row>
    <row r="506" spans="2:23">
      <c r="B506" s="2">
        <v>9.6000000834465027E-2</v>
      </c>
      <c r="D506" s="44">
        <v>5.7600000500679016</v>
      </c>
      <c r="E506" s="44"/>
      <c r="F506" s="45">
        <v>-6.5402530133724213E-2</v>
      </c>
      <c r="G506" s="45"/>
      <c r="H506" s="45"/>
      <c r="I506" s="45"/>
      <c r="J506" s="45"/>
      <c r="K506" s="45">
        <v>0</v>
      </c>
      <c r="L506" s="45"/>
      <c r="M506" s="45"/>
      <c r="N506" s="45">
        <v>1.5976722240447998</v>
      </c>
      <c r="O506" s="45"/>
      <c r="P506" s="45"/>
      <c r="Q506" s="45"/>
      <c r="R506" s="45">
        <v>1.1297248601913452</v>
      </c>
      <c r="S506" s="45"/>
      <c r="T506" s="45"/>
      <c r="U506" s="45"/>
      <c r="V506" s="46">
        <v>0</v>
      </c>
      <c r="W506" s="46"/>
    </row>
    <row r="507" spans="2:23">
      <c r="B507" s="2">
        <v>9.7000002861022949E-2</v>
      </c>
      <c r="D507" s="44">
        <v>5.820000171661377</v>
      </c>
      <c r="E507" s="44"/>
      <c r="F507" s="45">
        <v>-0.64714938402175903</v>
      </c>
      <c r="G507" s="45"/>
      <c r="H507" s="45"/>
      <c r="I507" s="45"/>
      <c r="J507" s="45"/>
      <c r="K507" s="45">
        <v>0</v>
      </c>
      <c r="L507" s="45"/>
      <c r="M507" s="45"/>
      <c r="N507" s="45">
        <v>1.5952643156051636</v>
      </c>
      <c r="O507" s="45"/>
      <c r="P507" s="45"/>
      <c r="Q507" s="45"/>
      <c r="R507" s="45">
        <v>1.1280221939086914</v>
      </c>
      <c r="S507" s="45"/>
      <c r="T507" s="45"/>
      <c r="U507" s="45"/>
      <c r="V507" s="46">
        <v>0</v>
      </c>
      <c r="W507" s="46"/>
    </row>
    <row r="508" spans="2:23">
      <c r="B508" s="2">
        <v>9.7999997437000275E-2</v>
      </c>
      <c r="D508" s="44">
        <v>5.8799998462200165</v>
      </c>
      <c r="E508" s="44"/>
      <c r="F508" s="45">
        <v>-1.1365076303482056</v>
      </c>
      <c r="G508" s="45"/>
      <c r="H508" s="45"/>
      <c r="I508" s="45"/>
      <c r="J508" s="45"/>
      <c r="K508" s="45">
        <v>0</v>
      </c>
      <c r="L508" s="45"/>
      <c r="M508" s="45"/>
      <c r="N508" s="45">
        <v>1.5928734540939331</v>
      </c>
      <c r="O508" s="45"/>
      <c r="P508" s="45"/>
      <c r="Q508" s="45"/>
      <c r="R508" s="45">
        <v>1.1263316869735718</v>
      </c>
      <c r="S508" s="45"/>
      <c r="T508" s="45"/>
      <c r="U508" s="45"/>
      <c r="V508" s="46">
        <v>0</v>
      </c>
      <c r="W508" s="46"/>
    </row>
    <row r="509" spans="2:23">
      <c r="B509" s="2">
        <v>9.8999999463558197E-2</v>
      </c>
      <c r="D509" s="44">
        <v>5.9399999678134918</v>
      </c>
      <c r="E509" s="44"/>
      <c r="F509" s="45">
        <v>-1.4652203321456909</v>
      </c>
      <c r="G509" s="45"/>
      <c r="H509" s="45"/>
      <c r="I509" s="45"/>
      <c r="J509" s="45"/>
      <c r="K509" s="45">
        <v>0</v>
      </c>
      <c r="L509" s="45"/>
      <c r="M509" s="45"/>
      <c r="N509" s="45">
        <v>1.5904996395111084</v>
      </c>
      <c r="O509" s="45"/>
      <c r="P509" s="45"/>
      <c r="Q509" s="45"/>
      <c r="R509" s="45">
        <v>1.1246531009674072</v>
      </c>
      <c r="S509" s="45"/>
      <c r="T509" s="45"/>
      <c r="U509" s="45"/>
      <c r="V509" s="46">
        <v>0</v>
      </c>
      <c r="W509" s="46"/>
    </row>
    <row r="510" spans="2:23">
      <c r="B510" s="2">
        <v>0.10000000149011612</v>
      </c>
      <c r="D510" s="44">
        <v>6.0000000894069672</v>
      </c>
      <c r="E510" s="44"/>
      <c r="F510" s="45">
        <v>-1.5877299308776855</v>
      </c>
      <c r="G510" s="45"/>
      <c r="H510" s="45"/>
      <c r="I510" s="45"/>
      <c r="J510" s="45"/>
      <c r="K510" s="45">
        <v>0</v>
      </c>
      <c r="L510" s="45"/>
      <c r="M510" s="45"/>
      <c r="N510" s="45">
        <v>1.5881425142288208</v>
      </c>
      <c r="O510" s="45"/>
      <c r="P510" s="45"/>
      <c r="Q510" s="45"/>
      <c r="R510" s="45">
        <v>1.1229863166809082</v>
      </c>
      <c r="S510" s="45"/>
      <c r="T510" s="45"/>
      <c r="U510" s="45"/>
      <c r="V510" s="46">
        <v>0</v>
      </c>
      <c r="W510" s="46"/>
    </row>
    <row r="511" spans="2:23" ht="9.75" customHeight="1">
      <c r="B511" s="2">
        <v>0.10100000351667404</v>
      </c>
      <c r="D511" s="44">
        <v>6.0600002110004425</v>
      </c>
      <c r="E511" s="44"/>
      <c r="F511" s="45">
        <v>-1.4874891042709351</v>
      </c>
      <c r="G511" s="45"/>
      <c r="H511" s="45"/>
      <c r="I511" s="45"/>
      <c r="J511" s="45"/>
      <c r="K511" s="45">
        <v>0</v>
      </c>
      <c r="L511" s="45"/>
      <c r="M511" s="45"/>
      <c r="N511" s="45">
        <v>1.5858020782470703</v>
      </c>
      <c r="O511" s="45"/>
      <c r="P511" s="45"/>
      <c r="Q511" s="45"/>
      <c r="R511" s="45">
        <v>1.1213314533233643</v>
      </c>
      <c r="S511" s="45"/>
      <c r="T511" s="45"/>
      <c r="U511" s="45"/>
      <c r="V511" s="46">
        <v>0</v>
      </c>
      <c r="W511" s="46"/>
    </row>
    <row r="512" spans="2:23" ht="5.25" customHeight="1"/>
    <row r="513" spans="2:37" ht="172.5" customHeight="1"/>
    <row r="514" spans="2:37" ht="16.5" customHeight="1"/>
    <row r="515" spans="2:37" ht="12.75" customHeight="1">
      <c r="B515" s="39" t="s">
        <v>0</v>
      </c>
      <c r="C515" s="39"/>
      <c r="D515" s="39"/>
      <c r="E515" s="39"/>
      <c r="F515" s="39"/>
      <c r="G515" s="1" t="s">
        <v>1</v>
      </c>
      <c r="H515" s="40" t="s">
        <v>37</v>
      </c>
      <c r="I515" s="40"/>
      <c r="J515" s="40"/>
      <c r="K515" s="40"/>
      <c r="L515" s="40"/>
      <c r="M515" s="40"/>
      <c r="N515" s="40"/>
      <c r="O515" s="40"/>
      <c r="P515" s="40"/>
      <c r="Q515" s="40"/>
      <c r="R515" s="40"/>
    </row>
    <row r="516" spans="2:37" ht="12.75" customHeight="1">
      <c r="AB516" s="39" t="s">
        <v>2</v>
      </c>
      <c r="AC516" s="39"/>
      <c r="AD516" s="39"/>
      <c r="AE516" s="39"/>
      <c r="AF516" s="39"/>
      <c r="AG516" s="39"/>
    </row>
    <row r="517" spans="2:37" ht="12" customHeight="1">
      <c r="B517" s="39" t="s">
        <v>3</v>
      </c>
      <c r="C517" s="39"/>
      <c r="D517" s="39"/>
      <c r="E517" s="39"/>
      <c r="G517" s="1" t="s">
        <v>4</v>
      </c>
      <c r="H517" s="41">
        <v>0.2199999988079071</v>
      </c>
      <c r="I517" s="41"/>
      <c r="J517" s="41"/>
      <c r="K517" s="41"/>
      <c r="L517" s="41"/>
      <c r="M517" s="41"/>
      <c r="N517" s="41"/>
      <c r="O517" s="39" t="s">
        <v>21</v>
      </c>
      <c r="P517" s="39"/>
      <c r="Q517" s="39"/>
      <c r="R517" s="39"/>
      <c r="S517" s="1" t="s">
        <v>4</v>
      </c>
      <c r="T517" s="42" t="s">
        <v>22</v>
      </c>
      <c r="U517" s="42"/>
      <c r="V517" s="42"/>
      <c r="W517" s="42"/>
      <c r="X517" s="42"/>
      <c r="Y517" s="42"/>
      <c r="Z517" s="42"/>
      <c r="AA517" s="42"/>
      <c r="AB517" s="39"/>
      <c r="AC517" s="39"/>
      <c r="AD517" s="39"/>
      <c r="AE517" s="39"/>
      <c r="AF517" s="39"/>
      <c r="AG517" s="39"/>
    </row>
    <row r="518" spans="2:37" ht="10.5" customHeight="1">
      <c r="AB518" s="39"/>
      <c r="AC518" s="39"/>
      <c r="AD518" s="39"/>
      <c r="AE518" s="39"/>
      <c r="AF518" s="39"/>
      <c r="AG518" s="39"/>
    </row>
    <row r="519" spans="2:37" ht="12" customHeight="1">
      <c r="AB519" s="39"/>
      <c r="AC519" s="39"/>
      <c r="AD519" s="39"/>
      <c r="AE519" s="39"/>
      <c r="AF519" s="39"/>
      <c r="AG519" s="39"/>
    </row>
    <row r="520" spans="2:37" ht="12" customHeight="1">
      <c r="AB520" s="39"/>
      <c r="AC520" s="39"/>
      <c r="AD520" s="39"/>
      <c r="AE520" s="39"/>
      <c r="AF520" s="39"/>
      <c r="AG520" s="39"/>
    </row>
    <row r="521" spans="2:37" ht="6" customHeight="1"/>
    <row r="522" spans="2:37" ht="3" customHeight="1">
      <c r="B522" s="43" t="s">
        <v>5</v>
      </c>
      <c r="D522" s="43" t="s">
        <v>23</v>
      </c>
      <c r="E522" s="43"/>
      <c r="G522" s="43" t="s">
        <v>6</v>
      </c>
      <c r="H522" s="43"/>
      <c r="J522" s="43" t="s">
        <v>7</v>
      </c>
      <c r="K522" s="43"/>
      <c r="L522" s="43"/>
      <c r="M522" s="43"/>
      <c r="N522" s="43" t="s">
        <v>8</v>
      </c>
      <c r="O522" s="43"/>
      <c r="Q522" s="43" t="s">
        <v>9</v>
      </c>
      <c r="R522" s="43"/>
      <c r="S522" s="43"/>
      <c r="T522" s="43" t="s">
        <v>10</v>
      </c>
      <c r="U522" s="43"/>
      <c r="X522" s="43" t="s">
        <v>5</v>
      </c>
      <c r="Y522" s="43"/>
      <c r="Z522" s="43" t="s">
        <v>23</v>
      </c>
      <c r="AA522" s="43"/>
      <c r="AB522" s="43" t="s">
        <v>6</v>
      </c>
      <c r="AC522" s="43" t="s">
        <v>7</v>
      </c>
      <c r="AE522" s="43" t="s">
        <v>8</v>
      </c>
      <c r="AF522" s="43" t="s">
        <v>9</v>
      </c>
      <c r="AG522" s="43" t="s">
        <v>10</v>
      </c>
      <c r="AH522" s="43"/>
    </row>
    <row r="523" spans="2:37" ht="14.25" customHeight="1">
      <c r="B523" s="43"/>
      <c r="D523" s="43"/>
      <c r="E523" s="43"/>
      <c r="G523" s="43"/>
      <c r="H523" s="43"/>
      <c r="J523" s="43"/>
      <c r="K523" s="43"/>
      <c r="L523" s="43"/>
      <c r="M523" s="43"/>
      <c r="N523" s="43"/>
      <c r="O523" s="43"/>
      <c r="Q523" s="43"/>
      <c r="R523" s="43"/>
      <c r="S523" s="43"/>
      <c r="T523" s="43"/>
      <c r="U523" s="43"/>
      <c r="X523" s="43"/>
      <c r="Y523" s="43"/>
      <c r="Z523" s="43"/>
      <c r="AA523" s="43"/>
      <c r="AB523" s="43"/>
      <c r="AC523" s="43"/>
      <c r="AE523" s="43"/>
      <c r="AF523" s="43"/>
      <c r="AG523" s="43"/>
      <c r="AH523" s="43"/>
    </row>
    <row r="524" spans="2:37">
      <c r="B524" s="2">
        <v>0</v>
      </c>
      <c r="D524" s="44">
        <v>0</v>
      </c>
      <c r="E524" s="44"/>
      <c r="F524" s="45">
        <v>5.6586795835755765E-5</v>
      </c>
      <c r="G524" s="45"/>
      <c r="H524" s="45"/>
      <c r="I524" s="45"/>
      <c r="J524" s="45"/>
      <c r="K524" s="45">
        <v>3.0098018646240234</v>
      </c>
      <c r="L524" s="45"/>
      <c r="M524" s="45"/>
      <c r="N524" s="45">
        <v>6.0195469856262207</v>
      </c>
      <c r="O524" s="45"/>
      <c r="P524" s="45"/>
      <c r="Q524" s="45"/>
      <c r="R524" s="45">
        <v>2.1282112598419189</v>
      </c>
      <c r="S524" s="45"/>
      <c r="T524" s="45"/>
      <c r="U524" s="45"/>
      <c r="V524" s="46">
        <v>100.00187683105469</v>
      </c>
      <c r="W524" s="46"/>
      <c r="X524" s="45">
        <v>3.9000000804662704E-2</v>
      </c>
      <c r="Y524" s="45"/>
      <c r="Z524" s="44">
        <v>2.3400000482797623</v>
      </c>
      <c r="AA524" s="44"/>
      <c r="AB524" s="45">
        <v>1.5618613958358765</v>
      </c>
      <c r="AC524" s="45"/>
      <c r="AD524" s="45">
        <v>6.617005554598876E-11</v>
      </c>
      <c r="AE524" s="45"/>
      <c r="AF524" s="45">
        <v>2.9028201103210449</v>
      </c>
      <c r="AG524" s="45"/>
      <c r="AH524" s="45">
        <v>2.0526037216186523</v>
      </c>
      <c r="AI524" s="45"/>
      <c r="AJ524" s="45"/>
      <c r="AK524" s="20">
        <v>2.2795094700711616E-9</v>
      </c>
    </row>
    <row r="525" spans="2:37">
      <c r="B525" s="2">
        <v>1.0000000474974513E-3</v>
      </c>
      <c r="D525" s="44">
        <v>6.0000002849847078E-2</v>
      </c>
      <c r="E525" s="44"/>
      <c r="F525" s="45">
        <v>-1.4854593276977539</v>
      </c>
      <c r="G525" s="45"/>
      <c r="H525" s="45"/>
      <c r="I525" s="45"/>
      <c r="J525" s="45"/>
      <c r="K525" s="45">
        <v>1.3096561431884766</v>
      </c>
      <c r="L525" s="45"/>
      <c r="M525" s="45"/>
      <c r="N525" s="45">
        <v>4.3160319328308105</v>
      </c>
      <c r="O525" s="45"/>
      <c r="P525" s="45"/>
      <c r="Q525" s="45"/>
      <c r="R525" s="45">
        <v>2.125828742980957</v>
      </c>
      <c r="S525" s="45"/>
      <c r="T525" s="45"/>
      <c r="U525" s="45"/>
      <c r="V525" s="46">
        <v>43.5626220703125</v>
      </c>
      <c r="W525" s="46"/>
      <c r="X525" s="45">
        <v>3.9999999105930328E-2</v>
      </c>
      <c r="Y525" s="45"/>
      <c r="Z525" s="44">
        <v>2.3999999463558197</v>
      </c>
      <c r="AA525" s="44"/>
      <c r="AB525" s="45">
        <v>2.3512446880340576</v>
      </c>
      <c r="AC525" s="45"/>
      <c r="AD525" s="45">
        <v>3.5984475815764583E-11</v>
      </c>
      <c r="AE525" s="45"/>
      <c r="AF525" s="45">
        <v>2.9006483554840088</v>
      </c>
      <c r="AG525" s="45"/>
      <c r="AH525" s="45">
        <v>2.0510680675506592</v>
      </c>
      <c r="AI525" s="45"/>
      <c r="AJ525" s="45"/>
      <c r="AK525" s="20">
        <v>1.2405667604298287E-9</v>
      </c>
    </row>
    <row r="526" spans="2:37">
      <c r="B526" s="2">
        <v>2.0000000949949026E-3</v>
      </c>
      <c r="D526" s="44">
        <v>0.12000000569969416</v>
      </c>
      <c r="E526" s="44"/>
      <c r="F526" s="45">
        <v>-1.5574797391891479</v>
      </c>
      <c r="G526" s="45"/>
      <c r="H526" s="45"/>
      <c r="I526" s="45"/>
      <c r="J526" s="45"/>
      <c r="K526" s="45">
        <v>0.63121378421783447</v>
      </c>
      <c r="L526" s="45"/>
      <c r="M526" s="45"/>
      <c r="N526" s="45">
        <v>3.6342582702636719</v>
      </c>
      <c r="O526" s="45"/>
      <c r="P526" s="45"/>
      <c r="Q526" s="45"/>
      <c r="R526" s="45">
        <v>2.1234731674194336</v>
      </c>
      <c r="S526" s="45"/>
      <c r="T526" s="45"/>
      <c r="U526" s="45"/>
      <c r="V526" s="46">
        <v>21.019128799438477</v>
      </c>
      <c r="W526" s="46"/>
      <c r="X526" s="45">
        <v>4.1000001132488251E-2</v>
      </c>
      <c r="Y526" s="45"/>
      <c r="Z526" s="44">
        <v>2.460000067949295</v>
      </c>
      <c r="AA526" s="44"/>
      <c r="AB526" s="45">
        <v>2.8094007968902588</v>
      </c>
      <c r="AC526" s="45"/>
      <c r="AD526" s="45">
        <v>1.9573700299480024E-11</v>
      </c>
      <c r="AE526" s="45"/>
      <c r="AF526" s="45">
        <v>2.8985006809234619</v>
      </c>
      <c r="AG526" s="45"/>
      <c r="AH526" s="45">
        <v>2.0495493412017822</v>
      </c>
      <c r="AI526" s="45"/>
      <c r="AJ526" s="45"/>
      <c r="AK526" s="20">
        <v>6.7530431246964895E-10</v>
      </c>
    </row>
    <row r="527" spans="2:37">
      <c r="B527" s="2">
        <v>3.0000000260770321E-3</v>
      </c>
      <c r="D527" s="44">
        <v>0.18000000156462193</v>
      </c>
      <c r="E527" s="44"/>
      <c r="F527" s="45">
        <v>-0.9557182788848877</v>
      </c>
      <c r="G527" s="45"/>
      <c r="H527" s="45"/>
      <c r="I527" s="45"/>
      <c r="J527" s="45"/>
      <c r="K527" s="45">
        <v>0.32072451710700989</v>
      </c>
      <c r="L527" s="45"/>
      <c r="M527" s="45"/>
      <c r="N527" s="45">
        <v>3.3204751014709473</v>
      </c>
      <c r="O527" s="45"/>
      <c r="P527" s="45"/>
      <c r="Q527" s="45"/>
      <c r="R527" s="45">
        <v>2.1211440563201904</v>
      </c>
      <c r="S527" s="45"/>
      <c r="T527" s="45"/>
      <c r="U527" s="45"/>
      <c r="V527" s="46">
        <v>10.691705703735352</v>
      </c>
      <c r="W527" s="46"/>
      <c r="X527" s="45">
        <v>4.1999999433755875E-2</v>
      </c>
      <c r="Y527" s="45"/>
      <c r="Z527" s="44">
        <v>2.5199999660253525</v>
      </c>
      <c r="AA527" s="44"/>
      <c r="AB527" s="45">
        <v>2.8725156784057617</v>
      </c>
      <c r="AC527" s="45"/>
      <c r="AD527" s="45">
        <v>1.0649499511405924E-11</v>
      </c>
      <c r="AE527" s="45"/>
      <c r="AF527" s="45">
        <v>2.8963768482208252</v>
      </c>
      <c r="AG527" s="45"/>
      <c r="AH527" s="45">
        <v>2.0480477809906006</v>
      </c>
      <c r="AI527" s="45"/>
      <c r="AJ527" s="45"/>
      <c r="AK527" s="20">
        <v>3.6768346700633003E-10</v>
      </c>
    </row>
    <row r="528" spans="2:37">
      <c r="B528" s="2">
        <v>4.0000001899898052E-3</v>
      </c>
      <c r="D528" s="44">
        <v>0.24000001139938831</v>
      </c>
      <c r="E528" s="44"/>
      <c r="F528" s="45">
        <v>-1.9971570000052452E-2</v>
      </c>
      <c r="G528" s="45"/>
      <c r="H528" s="45"/>
      <c r="I528" s="45"/>
      <c r="J528" s="45"/>
      <c r="K528" s="45">
        <v>0.16707220673561096</v>
      </c>
      <c r="L528" s="45"/>
      <c r="M528" s="45"/>
      <c r="N528" s="45">
        <v>3.1635658740997314</v>
      </c>
      <c r="O528" s="45"/>
      <c r="P528" s="45"/>
      <c r="Q528" s="45"/>
      <c r="R528" s="45">
        <v>2.1188409328460693</v>
      </c>
      <c r="S528" s="45"/>
      <c r="T528" s="45"/>
      <c r="U528" s="45"/>
      <c r="V528" s="46">
        <v>5.5755901336669922</v>
      </c>
      <c r="W528" s="46"/>
      <c r="X528" s="45">
        <v>4.3000001460313797E-2</v>
      </c>
      <c r="Y528" s="45"/>
      <c r="Z528" s="44">
        <v>2.5800000876188278</v>
      </c>
      <c r="AA528" s="44"/>
      <c r="AB528" s="45">
        <v>2.5323112010955811</v>
      </c>
      <c r="AC528" s="45"/>
      <c r="AD528" s="45">
        <v>5.7953368666485705E-12</v>
      </c>
      <c r="AE528" s="45"/>
      <c r="AF528" s="45">
        <v>2.8942768573760986</v>
      </c>
      <c r="AG528" s="45"/>
      <c r="AH528" s="45">
        <v>2.0465629100799561</v>
      </c>
      <c r="AI528" s="45"/>
      <c r="AJ528" s="45"/>
      <c r="AK528" s="20">
        <v>2.0023435687299695E-10</v>
      </c>
    </row>
    <row r="529" spans="2:37">
      <c r="B529" s="2">
        <v>4.999999888241291E-3</v>
      </c>
      <c r="D529" s="44">
        <v>0.29999999329447746</v>
      </c>
      <c r="E529" s="44"/>
      <c r="F529" s="45">
        <v>1.0142973661422729</v>
      </c>
      <c r="G529" s="45"/>
      <c r="H529" s="45"/>
      <c r="I529" s="45"/>
      <c r="J529" s="45"/>
      <c r="K529" s="45">
        <v>8.804640918970108E-2</v>
      </c>
      <c r="L529" s="45"/>
      <c r="M529" s="45"/>
      <c r="N529" s="45">
        <v>3.0813195705413818</v>
      </c>
      <c r="O529" s="45"/>
      <c r="P529" s="45"/>
      <c r="Q529" s="45"/>
      <c r="R529" s="45">
        <v>2.1165637969970703</v>
      </c>
      <c r="S529" s="45"/>
      <c r="T529" s="45"/>
      <c r="U529" s="45"/>
      <c r="V529" s="46">
        <v>2.9414761066436768</v>
      </c>
      <c r="W529" s="46"/>
      <c r="X529" s="45">
        <v>4.3999999761581421E-2</v>
      </c>
      <c r="Y529" s="45"/>
      <c r="Z529" s="44">
        <v>2.6399999856948853</v>
      </c>
      <c r="AA529" s="44"/>
      <c r="AB529" s="45">
        <v>1.8371248245239258</v>
      </c>
      <c r="AC529" s="45"/>
      <c r="AD529" s="45">
        <v>3.1543973162684313E-12</v>
      </c>
      <c r="AE529" s="45"/>
      <c r="AF529" s="45">
        <v>2.8922004699707031</v>
      </c>
      <c r="AG529" s="45"/>
      <c r="AH529" s="45">
        <v>2.0450944900512695</v>
      </c>
      <c r="AI529" s="45"/>
      <c r="AJ529" s="45"/>
      <c r="AK529" s="20">
        <v>1.0906565928170409E-10</v>
      </c>
    </row>
    <row r="530" spans="2:37">
      <c r="B530" s="2">
        <v>6.0000000521540642E-3</v>
      </c>
      <c r="D530" s="44">
        <v>0.36000000312924385</v>
      </c>
      <c r="E530" s="44"/>
      <c r="F530" s="45">
        <v>1.9538333415985107</v>
      </c>
      <c r="G530" s="45"/>
      <c r="H530" s="45"/>
      <c r="I530" s="45"/>
      <c r="J530" s="45"/>
      <c r="K530" s="45">
        <v>4.6664845198392868E-2</v>
      </c>
      <c r="L530" s="45"/>
      <c r="M530" s="45"/>
      <c r="N530" s="45">
        <v>3.0367536544799805</v>
      </c>
      <c r="O530" s="45"/>
      <c r="P530" s="45"/>
      <c r="Q530" s="45"/>
      <c r="R530" s="45">
        <v>2.1143119335174561</v>
      </c>
      <c r="S530" s="45"/>
      <c r="T530" s="45"/>
      <c r="U530" s="45"/>
      <c r="V530" s="46">
        <v>1.5606508255004883</v>
      </c>
      <c r="W530" s="46"/>
      <c r="X530" s="45">
        <v>4.5000001788139343E-2</v>
      </c>
      <c r="Y530" s="45"/>
      <c r="Z530" s="44">
        <v>2.7000001072883606</v>
      </c>
      <c r="AA530" s="44"/>
      <c r="AB530" s="45">
        <v>0.8850443959236145</v>
      </c>
      <c r="AC530" s="45"/>
      <c r="AD530" s="45">
        <v>1.7172660862763145E-12</v>
      </c>
      <c r="AE530" s="45"/>
      <c r="AF530" s="45">
        <v>2.8901469707489014</v>
      </c>
      <c r="AG530" s="45"/>
      <c r="AH530" s="45">
        <v>2.043642520904541</v>
      </c>
      <c r="AI530" s="45"/>
      <c r="AJ530" s="45"/>
      <c r="AK530" s="20">
        <v>5.941794972708081E-11</v>
      </c>
    </row>
    <row r="531" spans="2:37">
      <c r="B531" s="2">
        <v>7.0000002160668373E-3</v>
      </c>
      <c r="D531" s="44">
        <v>0.42000001296401024</v>
      </c>
      <c r="E531" s="44"/>
      <c r="F531" s="45">
        <v>2.6431546211242676</v>
      </c>
      <c r="G531" s="45"/>
      <c r="H531" s="45"/>
      <c r="I531" s="45"/>
      <c r="J531" s="45"/>
      <c r="K531" s="45">
        <v>2.4810083210468292E-2</v>
      </c>
      <c r="L531" s="45"/>
      <c r="M531" s="45"/>
      <c r="N531" s="45">
        <v>3.0117502212524414</v>
      </c>
      <c r="O531" s="45"/>
      <c r="P531" s="45"/>
      <c r="Q531" s="45"/>
      <c r="R531" s="45">
        <v>2.1120855808258057</v>
      </c>
      <c r="S531" s="45"/>
      <c r="T531" s="45"/>
      <c r="U531" s="45"/>
      <c r="V531" s="46">
        <v>0.83061867952346802</v>
      </c>
      <c r="W531" s="46"/>
      <c r="X531" s="45">
        <v>4.6000000089406967E-2</v>
      </c>
      <c r="Y531" s="45"/>
      <c r="Z531" s="44">
        <v>2.760000005364418</v>
      </c>
      <c r="AA531" s="44"/>
      <c r="AB531" s="45">
        <v>-0.1899292916059494</v>
      </c>
      <c r="AC531" s="45"/>
      <c r="AD531" s="45">
        <v>9.3505617745209824E-13</v>
      </c>
      <c r="AE531" s="45"/>
      <c r="AF531" s="45">
        <v>2.8881165981292725</v>
      </c>
      <c r="AG531" s="45"/>
      <c r="AH531" s="45">
        <v>2.0422067642211914</v>
      </c>
      <c r="AI531" s="45"/>
      <c r="AJ531" s="45"/>
      <c r="AK531" s="20">
        <v>3.2375987307764476E-11</v>
      </c>
    </row>
    <row r="532" spans="2:37">
      <c r="B532" s="2">
        <v>8.0000003799796104E-3</v>
      </c>
      <c r="D532" s="44">
        <v>0.48000002279877663</v>
      </c>
      <c r="E532" s="44"/>
      <c r="F532" s="45">
        <v>2.9737694263458252</v>
      </c>
      <c r="G532" s="45"/>
      <c r="H532" s="45"/>
      <c r="I532" s="45"/>
      <c r="J532" s="45"/>
      <c r="K532" s="45">
        <v>1.3217339292168617E-2</v>
      </c>
      <c r="L532" s="45"/>
      <c r="M532" s="45"/>
      <c r="N532" s="45">
        <v>2.9970440864562988</v>
      </c>
      <c r="O532" s="45"/>
      <c r="P532" s="45"/>
      <c r="Q532" s="45"/>
      <c r="R532" s="45">
        <v>2.1098842620849609</v>
      </c>
      <c r="S532" s="45"/>
      <c r="T532" s="45"/>
      <c r="U532" s="45"/>
      <c r="V532" s="46">
        <v>0.44296601414680481</v>
      </c>
      <c r="W532" s="46"/>
      <c r="X532" s="45">
        <v>4.6999998390674591E-2</v>
      </c>
      <c r="Y532" s="45"/>
      <c r="Z532" s="44">
        <v>2.8199999034404755</v>
      </c>
      <c r="AA532" s="44"/>
      <c r="AB532" s="45">
        <v>-1.2367374897003174</v>
      </c>
      <c r="AC532" s="45"/>
      <c r="AD532" s="45">
        <v>5.092282390033176E-13</v>
      </c>
      <c r="AE532" s="45"/>
      <c r="AF532" s="45">
        <v>2.8861086368560791</v>
      </c>
      <c r="AG532" s="45"/>
      <c r="AH532" s="45">
        <v>2.0407869815826416</v>
      </c>
      <c r="AI532" s="45"/>
      <c r="AJ532" s="45"/>
      <c r="AK532" s="20">
        <v>1.764411186599979E-11</v>
      </c>
    </row>
    <row r="533" spans="2:37">
      <c r="B533" s="2">
        <v>8.999999612569809E-3</v>
      </c>
      <c r="D533" s="44">
        <v>0.53999997675418854</v>
      </c>
      <c r="E533" s="44"/>
      <c r="F533" s="45">
        <v>2.8935940265655518</v>
      </c>
      <c r="G533" s="45"/>
      <c r="H533" s="45"/>
      <c r="I533" s="45"/>
      <c r="J533" s="45"/>
      <c r="K533" s="45">
        <v>7.0521379821002483E-3</v>
      </c>
      <c r="L533" s="45"/>
      <c r="M533" s="45"/>
      <c r="N533" s="45">
        <v>2.9878005981445313</v>
      </c>
      <c r="O533" s="45"/>
      <c r="P533" s="45"/>
      <c r="Q533" s="45"/>
      <c r="R533" s="45">
        <v>2.1077075004577637</v>
      </c>
      <c r="S533" s="45"/>
      <c r="T533" s="45"/>
      <c r="U533" s="45"/>
      <c r="V533" s="46">
        <v>0.23658949136734009</v>
      </c>
      <c r="W533" s="46"/>
      <c r="X533" s="45">
        <v>4.8000000417232513E-2</v>
      </c>
      <c r="Y533" s="45"/>
      <c r="Z533" s="44">
        <v>2.8800000250339508</v>
      </c>
      <c r="AA533" s="44"/>
      <c r="AB533" s="45">
        <v>-2.1084866523742676</v>
      </c>
      <c r="AC533" s="45"/>
      <c r="AD533" s="45">
        <v>2.7736897522702419E-13</v>
      </c>
      <c r="AE533" s="45"/>
      <c r="AF533" s="45">
        <v>2.8841230869293213</v>
      </c>
      <c r="AG533" s="45"/>
      <c r="AH533" s="45">
        <v>2.0393829345703125</v>
      </c>
      <c r="AI533" s="45"/>
      <c r="AJ533" s="45"/>
      <c r="AK533" s="20">
        <v>9.6170987839983013E-12</v>
      </c>
    </row>
    <row r="534" spans="2:37">
      <c r="B534" s="2">
        <v>9.9999997764825821E-3</v>
      </c>
      <c r="D534" s="44">
        <v>0.59999998658895493</v>
      </c>
      <c r="E534" s="44"/>
      <c r="F534" s="45">
        <v>2.411327600479126</v>
      </c>
      <c r="G534" s="45"/>
      <c r="H534" s="45"/>
      <c r="I534" s="45"/>
      <c r="J534" s="45"/>
      <c r="K534" s="45">
        <v>3.7675104103982449E-3</v>
      </c>
      <c r="L534" s="45"/>
      <c r="M534" s="45"/>
      <c r="N534" s="45">
        <v>2.9814720153808594</v>
      </c>
      <c r="O534" s="45"/>
      <c r="P534" s="45"/>
      <c r="Q534" s="45"/>
      <c r="R534" s="45">
        <v>2.1055550575256348</v>
      </c>
      <c r="S534" s="45"/>
      <c r="T534" s="45"/>
      <c r="U534" s="45"/>
      <c r="V534" s="46">
        <v>0.12652398645877838</v>
      </c>
      <c r="W534" s="46"/>
      <c r="X534" s="45">
        <v>4.8999998718500137E-2</v>
      </c>
      <c r="Y534" s="45"/>
      <c r="Z534" s="44">
        <v>2.9399999231100082</v>
      </c>
      <c r="AA534" s="44"/>
      <c r="AB534" s="45">
        <v>-2.6830565929412842</v>
      </c>
      <c r="AC534" s="45"/>
      <c r="AD534" s="45">
        <v>1.511019093050972E-13</v>
      </c>
      <c r="AE534" s="45"/>
      <c r="AF534" s="45">
        <v>2.8821597099304199</v>
      </c>
      <c r="AG534" s="45"/>
      <c r="AH534" s="45">
        <v>2.0379946231842041</v>
      </c>
      <c r="AI534" s="45"/>
      <c r="AJ534" s="45"/>
      <c r="AK534" s="20">
        <v>5.2426626408197397E-12</v>
      </c>
    </row>
    <row r="535" spans="2:37">
      <c r="B535" s="2">
        <v>1.0999999940395355E-2</v>
      </c>
      <c r="D535" s="44">
        <v>0.65999999642372131</v>
      </c>
      <c r="E535" s="44"/>
      <c r="F535" s="45">
        <v>1.5936664342880249</v>
      </c>
      <c r="G535" s="45"/>
      <c r="H535" s="45"/>
      <c r="I535" s="45"/>
      <c r="J535" s="45"/>
      <c r="K535" s="45">
        <v>2.015063539147377E-3</v>
      </c>
      <c r="L535" s="45"/>
      <c r="M535" s="45"/>
      <c r="N535" s="45">
        <v>2.9767098426818848</v>
      </c>
      <c r="O535" s="45"/>
      <c r="P535" s="45"/>
      <c r="Q535" s="45"/>
      <c r="R535" s="45">
        <v>2.1034269332885742</v>
      </c>
      <c r="S535" s="45"/>
      <c r="T535" s="45"/>
      <c r="U535" s="45"/>
      <c r="V535" s="46">
        <v>6.7740179598331451E-2</v>
      </c>
      <c r="W535" s="46"/>
      <c r="X535" s="45">
        <v>5.000000074505806E-2</v>
      </c>
      <c r="Y535" s="45"/>
      <c r="Z535" s="44">
        <v>3.0000000447034836</v>
      </c>
      <c r="AA535" s="44"/>
      <c r="AB535" s="45">
        <v>-2.8802039623260498</v>
      </c>
      <c r="AC535" s="45"/>
      <c r="AD535" s="45">
        <v>8.2327536714971172E-14</v>
      </c>
      <c r="AE535" s="45"/>
      <c r="AF535" s="45">
        <v>2.8802182674407959</v>
      </c>
      <c r="AG535" s="45"/>
      <c r="AH535" s="45">
        <v>2.0366218090057373</v>
      </c>
      <c r="AI535" s="45"/>
      <c r="AJ535" s="45"/>
      <c r="AK535" s="20">
        <v>2.8583784644764521E-12</v>
      </c>
    </row>
    <row r="536" spans="2:37">
      <c r="B536" s="2">
        <v>1.2000000104308128E-2</v>
      </c>
      <c r="D536" s="44">
        <v>0.7200000062584877</v>
      </c>
      <c r="E536" s="44"/>
      <c r="F536" s="45">
        <v>0.55507373809814453</v>
      </c>
      <c r="G536" s="45"/>
      <c r="H536" s="45"/>
      <c r="I536" s="45"/>
      <c r="J536" s="45"/>
      <c r="K536" s="45">
        <v>1.0789163643494248E-3</v>
      </c>
      <c r="L536" s="45"/>
      <c r="M536" s="45"/>
      <c r="N536" s="45">
        <v>2.9727978706359863</v>
      </c>
      <c r="O536" s="45"/>
      <c r="P536" s="45"/>
      <c r="Q536" s="45"/>
      <c r="R536" s="45">
        <v>2.1013226509094238</v>
      </c>
      <c r="S536" s="45"/>
      <c r="T536" s="45"/>
      <c r="U536" s="45"/>
      <c r="V536" s="46">
        <v>3.6306139081716537E-2</v>
      </c>
      <c r="W536" s="46"/>
      <c r="X536" s="45">
        <v>5.0999999046325684E-2</v>
      </c>
      <c r="Y536" s="45"/>
      <c r="Z536" s="44">
        <v>3.059999942779541</v>
      </c>
      <c r="AA536" s="44"/>
      <c r="AB536" s="45">
        <v>-2.6727662086486816</v>
      </c>
      <c r="AC536" s="45"/>
      <c r="AD536" s="45">
        <v>4.4862131045632359E-14</v>
      </c>
      <c r="AE536" s="45"/>
      <c r="AF536" s="45">
        <v>2.8782985210418701</v>
      </c>
      <c r="AG536" s="45"/>
      <c r="AH536" s="45">
        <v>2.035264253616333</v>
      </c>
      <c r="AI536" s="45"/>
      <c r="AJ536" s="45"/>
      <c r="AK536" s="20">
        <v>1.5586337559145291E-12</v>
      </c>
    </row>
    <row r="537" spans="2:37">
      <c r="B537" s="2">
        <v>1.3000000268220901E-2</v>
      </c>
      <c r="D537" s="44">
        <v>0.78000001609325409</v>
      </c>
      <c r="E537" s="44"/>
      <c r="F537" s="45">
        <v>-0.55877065658569336</v>
      </c>
      <c r="G537" s="45"/>
      <c r="H537" s="45"/>
      <c r="I537" s="45"/>
      <c r="J537" s="45"/>
      <c r="K537" s="45">
        <v>5.7826220290735364E-4</v>
      </c>
      <c r="L537" s="45"/>
      <c r="M537" s="45"/>
      <c r="N537" s="45">
        <v>2.9693543910980225</v>
      </c>
      <c r="O537" s="45"/>
      <c r="P537" s="45"/>
      <c r="Q537" s="45"/>
      <c r="R537" s="45">
        <v>2.0992417335510254</v>
      </c>
      <c r="S537" s="45"/>
      <c r="T537" s="45"/>
      <c r="U537" s="45"/>
      <c r="V537" s="46">
        <v>1.947813481092453E-2</v>
      </c>
      <c r="W537" s="46"/>
      <c r="X537" s="45">
        <v>5.2000001072883606E-2</v>
      </c>
      <c r="Y537" s="45"/>
      <c r="Z537" s="44">
        <v>3.1200000643730164</v>
      </c>
      <c r="AA537" s="44"/>
      <c r="AB537" s="45">
        <v>-2.0904016494750977</v>
      </c>
      <c r="AC537" s="45"/>
      <c r="AD537" s="45">
        <v>2.4449556894584439E-14</v>
      </c>
      <c r="AE537" s="45"/>
      <c r="AF537" s="45">
        <v>2.8763999938964844</v>
      </c>
      <c r="AG537" s="45"/>
      <c r="AH537" s="45">
        <v>2.0339219570159912</v>
      </c>
      <c r="AI537" s="45"/>
      <c r="AJ537" s="45"/>
      <c r="AK537" s="20">
        <v>8.5000545014049522E-13</v>
      </c>
    </row>
    <row r="538" spans="2:37">
      <c r="B538" s="2">
        <v>1.4000000432133675E-2</v>
      </c>
      <c r="D538" s="44">
        <v>0.84000002592802048</v>
      </c>
      <c r="E538" s="44"/>
      <c r="F538" s="45">
        <v>-1.5916814804077148</v>
      </c>
      <c r="G538" s="45"/>
      <c r="H538" s="45"/>
      <c r="I538" s="45"/>
      <c r="J538" s="45"/>
      <c r="K538" s="45">
        <v>3.1022541224956512E-4</v>
      </c>
      <c r="L538" s="45"/>
      <c r="M538" s="45"/>
      <c r="N538" s="45">
        <v>2.9661767482757568</v>
      </c>
      <c r="O538" s="45"/>
      <c r="P538" s="45"/>
      <c r="Q538" s="45"/>
      <c r="R538" s="45">
        <v>2.097184419631958</v>
      </c>
      <c r="S538" s="45"/>
      <c r="T538" s="45"/>
      <c r="U538" s="45"/>
      <c r="V538" s="46">
        <v>1.0459857061505318E-2</v>
      </c>
      <c r="W538" s="46"/>
      <c r="X538" s="45">
        <v>5.299999937415123E-2</v>
      </c>
      <c r="Y538" s="45"/>
      <c r="Z538" s="44">
        <v>3.1799999624490738</v>
      </c>
      <c r="AA538" s="44"/>
      <c r="AB538" s="45">
        <v>-1.2153507471084595</v>
      </c>
      <c r="AC538" s="45"/>
      <c r="AD538" s="45">
        <v>1.3326474391237367E-14</v>
      </c>
      <c r="AE538" s="45"/>
      <c r="AF538" s="45">
        <v>2.8745226860046387</v>
      </c>
      <c r="AG538" s="45"/>
      <c r="AH538" s="45">
        <v>2.0325944423675537</v>
      </c>
      <c r="AI538" s="45"/>
      <c r="AJ538" s="45"/>
      <c r="AK538" s="20">
        <v>4.6360652946816905E-13</v>
      </c>
    </row>
    <row r="539" spans="2:37">
      <c r="B539" s="2">
        <v>1.4999999664723873E-2</v>
      </c>
      <c r="D539" s="44">
        <v>0.89999997988343239</v>
      </c>
      <c r="E539" s="44"/>
      <c r="F539" s="45">
        <v>-2.3990113735198975</v>
      </c>
      <c r="G539" s="45"/>
      <c r="H539" s="45"/>
      <c r="I539" s="45"/>
      <c r="J539" s="45"/>
      <c r="K539" s="45">
        <v>1.6658088134136051E-4</v>
      </c>
      <c r="L539" s="45"/>
      <c r="M539" s="45"/>
      <c r="N539" s="45">
        <v>2.96315598487854</v>
      </c>
      <c r="O539" s="45"/>
      <c r="P539" s="45"/>
      <c r="Q539" s="45"/>
      <c r="R539" s="45">
        <v>2.0951499938964844</v>
      </c>
      <c r="S539" s="45"/>
      <c r="T539" s="45"/>
      <c r="U539" s="45"/>
      <c r="V539" s="46">
        <v>5.6220544502139091E-3</v>
      </c>
      <c r="W539" s="46"/>
      <c r="X539" s="45">
        <v>5.4000001400709152E-2</v>
      </c>
      <c r="Y539" s="45"/>
      <c r="Z539" s="44">
        <v>3.2400000840425491</v>
      </c>
      <c r="AA539" s="44"/>
      <c r="AB539" s="45">
        <v>-0.17082497477531433</v>
      </c>
      <c r="AC539" s="45"/>
      <c r="AD539" s="45">
        <v>7.2645679077311398E-15</v>
      </c>
      <c r="AE539" s="45"/>
      <c r="AF539" s="45">
        <v>2.8726661205291748</v>
      </c>
      <c r="AG539" s="45"/>
      <c r="AH539" s="45">
        <v>2.0312817096710205</v>
      </c>
      <c r="AI539" s="45"/>
      <c r="AJ539" s="45"/>
      <c r="AK539" s="20">
        <v>2.528859012387169E-13</v>
      </c>
    </row>
    <row r="540" spans="2:37">
      <c r="B540" s="2">
        <v>1.6000000759959221E-2</v>
      </c>
      <c r="D540" s="44">
        <v>0.96000004559755325</v>
      </c>
      <c r="E540" s="44"/>
      <c r="F540" s="45">
        <v>-2.8679807186126709</v>
      </c>
      <c r="G540" s="45"/>
      <c r="H540" s="45"/>
      <c r="I540" s="45"/>
      <c r="J540" s="45"/>
      <c r="K540" s="45">
        <v>8.9526052761357278E-5</v>
      </c>
      <c r="L540" s="45"/>
      <c r="M540" s="45"/>
      <c r="N540" s="45">
        <v>2.9602341651916504</v>
      </c>
      <c r="O540" s="45"/>
      <c r="P540" s="45"/>
      <c r="Q540" s="45"/>
      <c r="R540" s="45">
        <v>2.0931384563446045</v>
      </c>
      <c r="S540" s="45"/>
      <c r="T540" s="45"/>
      <c r="U540" s="45"/>
      <c r="V540" s="46">
        <v>3.024380886927247E-3</v>
      </c>
      <c r="W540" s="46"/>
      <c r="X540" s="45">
        <v>5.4999999701976776E-2</v>
      </c>
      <c r="Y540" s="45"/>
      <c r="Z540" s="44">
        <v>3.2999999821186066</v>
      </c>
      <c r="AA540" s="44"/>
      <c r="AB540" s="45">
        <v>0.89633816480636597</v>
      </c>
      <c r="AC540" s="45"/>
      <c r="AD540" s="45">
        <v>3.9605159971901893E-15</v>
      </c>
      <c r="AE540" s="45"/>
      <c r="AF540" s="45">
        <v>2.8708302974700928</v>
      </c>
      <c r="AG540" s="45"/>
      <c r="AH540" s="45">
        <v>2.0299837589263916</v>
      </c>
      <c r="AI540" s="45"/>
      <c r="AJ540" s="45"/>
      <c r="AK540" s="20">
        <v>1.3795716413862735E-13</v>
      </c>
    </row>
    <row r="541" spans="2:37">
      <c r="B541" s="2">
        <v>1.7000000923871994E-2</v>
      </c>
      <c r="D541" s="44">
        <v>1.0200000554323196</v>
      </c>
      <c r="E541" s="44"/>
      <c r="F541" s="45">
        <v>-2.9334697723388672</v>
      </c>
      <c r="G541" s="45"/>
      <c r="H541" s="45"/>
      <c r="I541" s="45"/>
      <c r="J541" s="45"/>
      <c r="K541" s="45">
        <v>4.8153990064747632E-5</v>
      </c>
      <c r="L541" s="45"/>
      <c r="M541" s="45"/>
      <c r="N541" s="45">
        <v>2.9573798179626465</v>
      </c>
      <c r="O541" s="45"/>
      <c r="P541" s="45"/>
      <c r="Q541" s="45"/>
      <c r="R541" s="45">
        <v>2.0911493301391602</v>
      </c>
      <c r="S541" s="45"/>
      <c r="T541" s="45"/>
      <c r="U541" s="45"/>
      <c r="V541" s="46">
        <v>1.6282917931675911E-3</v>
      </c>
      <c r="W541" s="46"/>
      <c r="X541" s="45">
        <v>5.6000001728534698E-2</v>
      </c>
      <c r="Y541" s="45"/>
      <c r="Z541" s="44">
        <v>3.3600001037120819</v>
      </c>
      <c r="AA541" s="44"/>
      <c r="AB541" s="45">
        <v>1.8363136053085327</v>
      </c>
      <c r="AC541" s="45"/>
      <c r="AD541" s="45">
        <v>2.159427278037771E-15</v>
      </c>
      <c r="AE541" s="45"/>
      <c r="AF541" s="45">
        <v>2.8690149784088135</v>
      </c>
      <c r="AG541" s="45"/>
      <c r="AH541" s="45">
        <v>2.0287001132965088</v>
      </c>
      <c r="AI541" s="45"/>
      <c r="AJ541" s="45"/>
      <c r="AK541" s="20">
        <v>7.5267198615218411E-14</v>
      </c>
    </row>
    <row r="542" spans="2:37">
      <c r="B542" s="2">
        <v>1.7999999225139618E-2</v>
      </c>
      <c r="D542" s="44">
        <v>1.0799999535083771</v>
      </c>
      <c r="E542" s="44"/>
      <c r="F542" s="45">
        <v>-2.5870790481567383</v>
      </c>
      <c r="G542" s="45"/>
      <c r="H542" s="45"/>
      <c r="I542" s="45"/>
      <c r="J542" s="45"/>
      <c r="K542" s="45">
        <v>2.5921297492459416E-5</v>
      </c>
      <c r="L542" s="45"/>
      <c r="M542" s="45"/>
      <c r="N542" s="45">
        <v>2.9545762538909912</v>
      </c>
      <c r="O542" s="45"/>
      <c r="P542" s="45"/>
      <c r="Q542" s="45"/>
      <c r="R542" s="45">
        <v>2.0891826152801514</v>
      </c>
      <c r="S542" s="45"/>
      <c r="T542" s="45"/>
      <c r="U542" s="45"/>
      <c r="V542" s="46">
        <v>8.7733479449525476E-4</v>
      </c>
      <c r="W542" s="46"/>
      <c r="X542" s="45">
        <v>5.7000000029802322E-2</v>
      </c>
      <c r="Y542" s="45"/>
      <c r="Z542" s="44">
        <v>3.4200000017881393</v>
      </c>
      <c r="AA542" s="44"/>
      <c r="AB542" s="45">
        <v>2.5173189640045166</v>
      </c>
      <c r="AC542" s="45"/>
      <c r="AD542" s="45">
        <v>1.177518309976853E-15</v>
      </c>
      <c r="AE542" s="45"/>
      <c r="AF542" s="45">
        <v>2.8672199249267578</v>
      </c>
      <c r="AG542" s="45"/>
      <c r="AH542" s="45">
        <v>2.027430534362793</v>
      </c>
      <c r="AI542" s="45"/>
      <c r="AJ542" s="45"/>
      <c r="AK542" s="20">
        <v>4.1068297579934659E-14</v>
      </c>
    </row>
    <row r="543" spans="2:37">
      <c r="B543" s="2">
        <v>1.8999999389052391E-2</v>
      </c>
      <c r="D543" s="44">
        <v>1.1399999633431435</v>
      </c>
      <c r="E543" s="44"/>
      <c r="F543" s="45">
        <v>-1.8782088756561279</v>
      </c>
      <c r="G543" s="45"/>
      <c r="H543" s="45"/>
      <c r="I543" s="45"/>
      <c r="J543" s="45"/>
      <c r="K543" s="45">
        <v>1.3963895071356092E-5</v>
      </c>
      <c r="L543" s="45"/>
      <c r="M543" s="45"/>
      <c r="N543" s="45">
        <v>2.9518139362335205</v>
      </c>
      <c r="O543" s="45"/>
      <c r="P543" s="45"/>
      <c r="Q543" s="45"/>
      <c r="R543" s="45">
        <v>2.0872378349304199</v>
      </c>
      <c r="S543" s="45"/>
      <c r="T543" s="45"/>
      <c r="U543" s="45"/>
      <c r="V543" s="46">
        <v>4.7306373016908765E-4</v>
      </c>
      <c r="W543" s="46"/>
      <c r="X543" s="45">
        <v>5.7999998331069946E-2</v>
      </c>
      <c r="Y543" s="45"/>
      <c r="Z543" s="44">
        <v>3.4799998998641968</v>
      </c>
      <c r="AA543" s="44"/>
      <c r="AB543" s="45">
        <v>2.8440868854522705</v>
      </c>
      <c r="AC543" s="45"/>
      <c r="AD543" s="45">
        <v>6.4215039451094363E-16</v>
      </c>
      <c r="AE543" s="45"/>
      <c r="AF543" s="45">
        <v>2.8654446601867676</v>
      </c>
      <c r="AG543" s="45"/>
      <c r="AH543" s="45">
        <v>2.0261754989624023</v>
      </c>
      <c r="AI543" s="45"/>
      <c r="AJ543" s="45"/>
      <c r="AK543" s="20">
        <v>2.2410147197150787E-14</v>
      </c>
    </row>
    <row r="544" spans="2:37">
      <c r="B544" s="2">
        <v>1.9999999552965164E-2</v>
      </c>
      <c r="D544" s="44">
        <v>1.1999999731779099</v>
      </c>
      <c r="E544" s="44"/>
      <c r="F544" s="45">
        <v>-0.907024085521698</v>
      </c>
      <c r="G544" s="45"/>
      <c r="H544" s="45"/>
      <c r="I544" s="45"/>
      <c r="J544" s="45"/>
      <c r="K544" s="45">
        <v>7.5277685027685948E-6</v>
      </c>
      <c r="L544" s="45"/>
      <c r="M544" s="45"/>
      <c r="N544" s="45">
        <v>2.9490880966186523</v>
      </c>
      <c r="O544" s="45"/>
      <c r="P544" s="45"/>
      <c r="Q544" s="45"/>
      <c r="R544" s="45">
        <v>2.0853147506713867</v>
      </c>
      <c r="S544" s="45"/>
      <c r="T544" s="45"/>
      <c r="U544" s="45"/>
      <c r="V544" s="46">
        <v>2.5525814271531999E-4</v>
      </c>
      <c r="W544" s="46"/>
      <c r="X544" s="45">
        <v>5.9000000357627869E-2</v>
      </c>
      <c r="Y544" s="45"/>
      <c r="Z544" s="44">
        <v>3.5400000214576721</v>
      </c>
      <c r="AA544" s="44"/>
      <c r="AB544" s="45">
        <v>2.7711887359619141</v>
      </c>
      <c r="AC544" s="45"/>
      <c r="AD544" s="45">
        <v>3.5022207742652512E-16</v>
      </c>
      <c r="AE544" s="45"/>
      <c r="AF544" s="45">
        <v>2.8636894226074219</v>
      </c>
      <c r="AG544" s="45"/>
      <c r="AH544" s="45">
        <v>2.0249340534210205</v>
      </c>
      <c r="AI544" s="45"/>
      <c r="AJ544" s="45"/>
      <c r="AK544" s="20">
        <v>1.2229751377725549E-14</v>
      </c>
    </row>
    <row r="545" spans="2:37">
      <c r="B545" s="2">
        <v>2.0999999716877937E-2</v>
      </c>
      <c r="D545" s="44">
        <v>1.2599999830126762</v>
      </c>
      <c r="E545" s="44"/>
      <c r="F545" s="45">
        <v>0.18969173729419708</v>
      </c>
      <c r="G545" s="45"/>
      <c r="H545" s="45"/>
      <c r="I545" s="45"/>
      <c r="J545" s="45"/>
      <c r="K545" s="45">
        <v>4.0608870222058613E-6</v>
      </c>
      <c r="L545" s="45"/>
      <c r="M545" s="45"/>
      <c r="N545" s="45">
        <v>2.9463956356048584</v>
      </c>
      <c r="O545" s="45"/>
      <c r="P545" s="45"/>
      <c r="Q545" s="45"/>
      <c r="R545" s="45">
        <v>2.0834133625030518</v>
      </c>
      <c r="S545" s="45"/>
      <c r="T545" s="45"/>
      <c r="U545" s="45"/>
      <c r="V545" s="46">
        <v>1.3782577298115939E-4</v>
      </c>
      <c r="W545" s="46"/>
      <c r="X545" s="45">
        <v>5.9999998658895493E-2</v>
      </c>
      <c r="Y545" s="45"/>
      <c r="Z545" s="44">
        <v>3.5999999195337296</v>
      </c>
      <c r="AA545" s="44"/>
      <c r="AB545" s="45">
        <v>2.3093481063842773</v>
      </c>
      <c r="AC545" s="45"/>
      <c r="AD545" s="45">
        <v>1.9102309525791643E-16</v>
      </c>
      <c r="AE545" s="45"/>
      <c r="AF545" s="45">
        <v>2.8619534969329834</v>
      </c>
      <c r="AG545" s="45"/>
      <c r="AH545" s="45">
        <v>2.0237066745758057</v>
      </c>
      <c r="AI545" s="45"/>
      <c r="AJ545" s="45"/>
      <c r="AK545" s="20">
        <v>6.6745700729364723E-15</v>
      </c>
    </row>
    <row r="546" spans="2:37">
      <c r="B546" s="2">
        <v>2.199999988079071E-2</v>
      </c>
      <c r="D546" s="44">
        <v>1.3199999928474426</v>
      </c>
      <c r="E546" s="44"/>
      <c r="F546" s="45">
        <v>1.257793664932251</v>
      </c>
      <c r="G546" s="45"/>
      <c r="H546" s="45"/>
      <c r="I546" s="45"/>
      <c r="J546" s="45"/>
      <c r="K546" s="45">
        <v>2.1920795916230418E-6</v>
      </c>
      <c r="L546" s="45"/>
      <c r="M546" s="45"/>
      <c r="N546" s="45">
        <v>2.943734884262085</v>
      </c>
      <c r="O546" s="45"/>
      <c r="P546" s="45"/>
      <c r="Q546" s="45"/>
      <c r="R546" s="45">
        <v>2.0815331935882568</v>
      </c>
      <c r="S546" s="45"/>
      <c r="T546" s="45"/>
      <c r="U546" s="45"/>
      <c r="V546" s="46">
        <v>7.4465984653215855E-5</v>
      </c>
      <c r="W546" s="46"/>
      <c r="X546" s="45">
        <v>6.1000000685453415E-2</v>
      </c>
      <c r="Y546" s="45"/>
      <c r="Z546" s="44">
        <v>3.6600000411272049</v>
      </c>
      <c r="AA546" s="44"/>
      <c r="AB546" s="45">
        <v>1.5238680839538574</v>
      </c>
      <c r="AC546" s="45"/>
      <c r="AD546" s="45">
        <v>1.0419858518710031E-16</v>
      </c>
      <c r="AE546" s="45"/>
      <c r="AF546" s="45">
        <v>2.8602368831634521</v>
      </c>
      <c r="AG546" s="45"/>
      <c r="AH546" s="45">
        <v>2.0224928855895996</v>
      </c>
      <c r="AI546" s="45"/>
      <c r="AJ546" s="45"/>
      <c r="AK546" s="20">
        <v>3.6430052733954412E-15</v>
      </c>
    </row>
    <row r="547" spans="2:37">
      <c r="B547" s="2">
        <v>2.3000000044703484E-2</v>
      </c>
      <c r="D547" s="44">
        <v>1.380000002682209</v>
      </c>
      <c r="E547" s="44"/>
      <c r="F547" s="45">
        <v>2.1474337577819824</v>
      </c>
      <c r="G547" s="45"/>
      <c r="H547" s="45"/>
      <c r="I547" s="45"/>
      <c r="J547" s="45"/>
      <c r="K547" s="45">
        <v>1.1840193110401742E-6</v>
      </c>
      <c r="L547" s="45"/>
      <c r="M547" s="45"/>
      <c r="N547" s="45">
        <v>2.9411046504974365</v>
      </c>
      <c r="O547" s="45"/>
      <c r="P547" s="45"/>
      <c r="Q547" s="45"/>
      <c r="R547" s="45">
        <v>2.079674243927002</v>
      </c>
      <c r="S547" s="45"/>
      <c r="T547" s="45"/>
      <c r="U547" s="45"/>
      <c r="V547" s="46">
        <v>4.0257658838527277E-5</v>
      </c>
      <c r="W547" s="46"/>
      <c r="X547" s="45">
        <v>6.1999998986721039E-2</v>
      </c>
      <c r="Y547" s="45"/>
      <c r="Z547" s="44">
        <v>3.7199999392032623</v>
      </c>
      <c r="AA547" s="44"/>
      <c r="AB547" s="45">
        <v>0.52539747953414917</v>
      </c>
      <c r="AC547" s="45"/>
      <c r="AD547" s="45">
        <v>5.6842012044961744E-17</v>
      </c>
      <c r="AE547" s="45"/>
      <c r="AF547" s="45">
        <v>2.858539342880249</v>
      </c>
      <c r="AG547" s="45"/>
      <c r="AH547" s="45">
        <v>2.0212924480438232</v>
      </c>
      <c r="AI547" s="45"/>
      <c r="AJ547" s="45"/>
      <c r="AK547" s="20">
        <v>1.9884985703806949E-15</v>
      </c>
    </row>
    <row r="548" spans="2:37">
      <c r="B548" s="2">
        <v>2.4000000208616257E-2</v>
      </c>
      <c r="D548" s="44">
        <v>1.4400000125169754</v>
      </c>
      <c r="E548" s="44"/>
      <c r="F548" s="45">
        <v>2.7340767383575439</v>
      </c>
      <c r="G548" s="45"/>
      <c r="H548" s="45"/>
      <c r="I548" s="45"/>
      <c r="J548" s="45"/>
      <c r="K548" s="45">
        <v>6.3990484022724559E-7</v>
      </c>
      <c r="L548" s="45"/>
      <c r="M548" s="45"/>
      <c r="N548" s="45">
        <v>2.9385042190551758</v>
      </c>
      <c r="O548" s="45"/>
      <c r="P548" s="45"/>
      <c r="Q548" s="45"/>
      <c r="R548" s="45">
        <v>2.0778357982635498</v>
      </c>
      <c r="S548" s="45"/>
      <c r="T548" s="45"/>
      <c r="U548" s="45"/>
      <c r="V548" s="46">
        <v>2.1776553694508038E-5</v>
      </c>
      <c r="W548" s="46"/>
      <c r="X548" s="45">
        <v>6.3000001013278961E-2</v>
      </c>
      <c r="Y548" s="45"/>
      <c r="Z548" s="44">
        <v>3.7800000607967377</v>
      </c>
      <c r="AA548" s="44"/>
      <c r="AB548" s="45">
        <v>-0.54565143585205078</v>
      </c>
      <c r="AC548" s="45"/>
      <c r="AD548" s="45">
        <v>3.1010372507347467E-17</v>
      </c>
      <c r="AE548" s="45"/>
      <c r="AF548" s="45">
        <v>2.8568606376647949</v>
      </c>
      <c r="AG548" s="45"/>
      <c r="AH548" s="45">
        <v>2.0201056003570557</v>
      </c>
      <c r="AI548" s="45"/>
      <c r="AJ548" s="45"/>
      <c r="AK548" s="20">
        <v>1.0854702866866625E-15</v>
      </c>
    </row>
    <row r="549" spans="2:37">
      <c r="B549" s="2">
        <v>2.500000037252903E-2</v>
      </c>
      <c r="D549" s="44">
        <v>1.5000000223517418</v>
      </c>
      <c r="E549" s="44"/>
      <c r="F549" s="45">
        <v>2.9359283447265625</v>
      </c>
      <c r="G549" s="45"/>
      <c r="H549" s="45"/>
      <c r="I549" s="45"/>
      <c r="J549" s="45"/>
      <c r="K549" s="45">
        <v>3.4602990695020708E-7</v>
      </c>
      <c r="L549" s="45"/>
      <c r="M549" s="45"/>
      <c r="N549" s="45">
        <v>2.9359333515167236</v>
      </c>
      <c r="O549" s="45"/>
      <c r="P549" s="45"/>
      <c r="Q549" s="45"/>
      <c r="R549" s="45">
        <v>2.0760180950164795</v>
      </c>
      <c r="S549" s="45"/>
      <c r="T549" s="45"/>
      <c r="U549" s="45"/>
      <c r="V549" s="46">
        <v>1.1786028153437655E-5</v>
      </c>
      <c r="W549" s="46"/>
      <c r="X549" s="45">
        <v>6.4000003039836884E-2</v>
      </c>
      <c r="Y549" s="45"/>
      <c r="Z549" s="44">
        <v>3.840000182390213</v>
      </c>
      <c r="AA549" s="44"/>
      <c r="AB549" s="45">
        <v>-1.5388458967208862</v>
      </c>
      <c r="AC549" s="45"/>
      <c r="AD549" s="45">
        <v>1.6918923947310563E-17</v>
      </c>
      <c r="AE549" s="45"/>
      <c r="AF549" s="45">
        <v>2.8552005290985107</v>
      </c>
      <c r="AG549" s="45"/>
      <c r="AH549" s="45">
        <v>2.0189316272735596</v>
      </c>
      <c r="AI549" s="45"/>
      <c r="AJ549" s="45"/>
      <c r="AK549" s="20">
        <v>5.925651916577953E-16</v>
      </c>
    </row>
    <row r="550" spans="2:37">
      <c r="B550" s="2">
        <v>2.6000000536441803E-2</v>
      </c>
      <c r="D550" s="44">
        <v>1.5600000321865082</v>
      </c>
      <c r="E550" s="44"/>
      <c r="F550" s="45">
        <v>2.725334644317627</v>
      </c>
      <c r="G550" s="45"/>
      <c r="H550" s="45"/>
      <c r="I550" s="45"/>
      <c r="J550" s="45"/>
      <c r="K550" s="45">
        <v>1.8721540584465401E-7</v>
      </c>
      <c r="L550" s="45"/>
      <c r="M550" s="45"/>
      <c r="N550" s="45">
        <v>2.9333913326263428</v>
      </c>
      <c r="O550" s="45"/>
      <c r="P550" s="45"/>
      <c r="Q550" s="45"/>
      <c r="R550" s="45">
        <v>2.0742206573486328</v>
      </c>
      <c r="S550" s="45"/>
      <c r="T550" s="45"/>
      <c r="U550" s="45"/>
      <c r="V550" s="46">
        <v>6.3822176343819592E-6</v>
      </c>
      <c r="W550" s="46"/>
      <c r="X550" s="45">
        <v>6.4999997615814209E-2</v>
      </c>
      <c r="Y550" s="45"/>
      <c r="Z550" s="44">
        <v>3.8999998569488525</v>
      </c>
      <c r="AA550" s="44"/>
      <c r="AB550" s="45">
        <v>-2.3148574829101563</v>
      </c>
      <c r="AC550" s="45"/>
      <c r="AD550" s="45">
        <v>9.2313480438009771E-18</v>
      </c>
      <c r="AE550" s="45"/>
      <c r="AF550" s="45">
        <v>2.8535590171813965</v>
      </c>
      <c r="AG550" s="45"/>
      <c r="AH550" s="45">
        <v>2.0177710056304932</v>
      </c>
      <c r="AI550" s="45"/>
      <c r="AJ550" s="45"/>
      <c r="AK550" s="20">
        <v>3.2350297897075985E-16</v>
      </c>
    </row>
    <row r="551" spans="2:37">
      <c r="B551" s="2">
        <v>2.7000000700354576E-2</v>
      </c>
      <c r="D551" s="44">
        <v>1.6200000420212746</v>
      </c>
      <c r="E551" s="44"/>
      <c r="F551" s="45">
        <v>2.1325676441192627</v>
      </c>
      <c r="G551" s="45"/>
      <c r="H551" s="45"/>
      <c r="I551" s="45"/>
      <c r="J551" s="45"/>
      <c r="K551" s="45">
        <v>1.0134161954056253E-7</v>
      </c>
      <c r="L551" s="45"/>
      <c r="M551" s="45"/>
      <c r="N551" s="45">
        <v>2.930877685546875</v>
      </c>
      <c r="O551" s="45"/>
      <c r="P551" s="45"/>
      <c r="Q551" s="45"/>
      <c r="R551" s="45">
        <v>2.0724434852600098</v>
      </c>
      <c r="S551" s="45"/>
      <c r="T551" s="45"/>
      <c r="U551" s="45"/>
      <c r="V551" s="46">
        <v>3.4577224141685292E-6</v>
      </c>
      <c r="W551" s="46"/>
      <c r="X551" s="45">
        <v>6.5999999642372131E-2</v>
      </c>
      <c r="Y551" s="45"/>
      <c r="Z551" s="44">
        <v>3.9599999785423279</v>
      </c>
      <c r="AA551" s="44"/>
      <c r="AB551" s="45">
        <v>-2.7650041580200195</v>
      </c>
      <c r="AC551" s="45"/>
      <c r="AD551" s="45">
        <v>5.037123784767175E-18</v>
      </c>
      <c r="AE551" s="45"/>
      <c r="AF551" s="45">
        <v>2.8519356250762939</v>
      </c>
      <c r="AG551" s="45"/>
      <c r="AH551" s="45">
        <v>2.0166230201721191</v>
      </c>
      <c r="AI551" s="45"/>
      <c r="AJ551" s="45"/>
      <c r="AK551" s="20">
        <v>1.7662121904887817E-16</v>
      </c>
    </row>
    <row r="552" spans="2:37">
      <c r="B552" s="2">
        <v>2.8000000864267349E-2</v>
      </c>
      <c r="D552" s="44">
        <v>1.680000051856041</v>
      </c>
      <c r="E552" s="44"/>
      <c r="F552" s="45">
        <v>1.2414764165878296</v>
      </c>
      <c r="G552" s="45"/>
      <c r="H552" s="45"/>
      <c r="I552" s="45"/>
      <c r="J552" s="45"/>
      <c r="K552" s="45">
        <v>5.4883464883914712E-8</v>
      </c>
      <c r="L552" s="45"/>
      <c r="M552" s="45"/>
      <c r="N552" s="45">
        <v>2.9283924102783203</v>
      </c>
      <c r="O552" s="45"/>
      <c r="P552" s="45"/>
      <c r="Q552" s="45"/>
      <c r="R552" s="45">
        <v>2.0706861019134521</v>
      </c>
      <c r="S552" s="45"/>
      <c r="T552" s="45"/>
      <c r="U552" s="45"/>
      <c r="V552" s="46">
        <v>1.8741841358860256E-6</v>
      </c>
      <c r="W552" s="46"/>
      <c r="X552" s="45">
        <v>6.7000001668930054E-2</v>
      </c>
      <c r="Y552" s="45"/>
      <c r="Z552" s="44">
        <v>4.0200001001358032</v>
      </c>
      <c r="AA552" s="44"/>
      <c r="AB552" s="45">
        <v>-2.8264682292938232</v>
      </c>
      <c r="AC552" s="45"/>
      <c r="AD552" s="45">
        <v>2.7486775417363988E-18</v>
      </c>
      <c r="AE552" s="45"/>
      <c r="AF552" s="45">
        <v>2.8503303527832031</v>
      </c>
      <c r="AG552" s="45"/>
      <c r="AH552" s="45">
        <v>2.0154879093170166</v>
      </c>
      <c r="AI552" s="45"/>
      <c r="AJ552" s="45"/>
      <c r="AK552" s="20">
        <v>9.6433648871162926E-17</v>
      </c>
    </row>
    <row r="553" spans="2:37">
      <c r="B553" s="2">
        <v>2.8999999165534973E-2</v>
      </c>
      <c r="D553" s="44">
        <v>1.7399999499320984</v>
      </c>
      <c r="E553" s="44"/>
      <c r="F553" s="45">
        <v>0.17763034999370575</v>
      </c>
      <c r="G553" s="45"/>
      <c r="H553" s="45"/>
      <c r="I553" s="45"/>
      <c r="J553" s="45"/>
      <c r="K553" s="45">
        <v>2.97366646861974E-8</v>
      </c>
      <c r="L553" s="45"/>
      <c r="M553" s="45"/>
      <c r="N553" s="45">
        <v>2.9259347915649414</v>
      </c>
      <c r="O553" s="45"/>
      <c r="P553" s="45"/>
      <c r="Q553" s="45"/>
      <c r="R553" s="45">
        <v>2.0689482688903809</v>
      </c>
      <c r="S553" s="45"/>
      <c r="T553" s="45"/>
      <c r="U553" s="45"/>
      <c r="V553" s="46">
        <v>1.0163132628804306E-6</v>
      </c>
      <c r="W553" s="46"/>
      <c r="X553" s="45">
        <v>6.8000003695487976E-2</v>
      </c>
      <c r="Y553" s="45"/>
      <c r="Z553" s="44">
        <v>4.0800002217292786</v>
      </c>
      <c r="AA553" s="44"/>
      <c r="AB553" s="45">
        <v>-2.4910602569580078</v>
      </c>
      <c r="AC553" s="45"/>
      <c r="AD553" s="45">
        <v>1.4999862651440855E-18</v>
      </c>
      <c r="AE553" s="45"/>
      <c r="AF553" s="45">
        <v>2.8487427234649658</v>
      </c>
      <c r="AG553" s="45"/>
      <c r="AH553" s="45">
        <v>2.0143654346466064</v>
      </c>
      <c r="AI553" s="45"/>
      <c r="AJ553" s="45"/>
      <c r="AK553" s="20">
        <v>5.2654324167128336E-17</v>
      </c>
    </row>
    <row r="554" spans="2:37">
      <c r="B554" s="2">
        <v>2.9999999329447746E-2</v>
      </c>
      <c r="D554" s="44">
        <v>1.7999999597668648</v>
      </c>
      <c r="E554" s="44"/>
      <c r="F554" s="45">
        <v>-0.90937119722366333</v>
      </c>
      <c r="G554" s="45"/>
      <c r="H554" s="45"/>
      <c r="I554" s="45"/>
      <c r="J554" s="45"/>
      <c r="K554" s="45">
        <v>1.6118702816925179E-8</v>
      </c>
      <c r="L554" s="45"/>
      <c r="M554" s="45"/>
      <c r="N554" s="45">
        <v>2.9235045909881592</v>
      </c>
      <c r="O554" s="45"/>
      <c r="P554" s="45"/>
      <c r="Q554" s="45"/>
      <c r="R554" s="45">
        <v>2.0672299861907959</v>
      </c>
      <c r="S554" s="45"/>
      <c r="T554" s="45"/>
      <c r="U554" s="45"/>
      <c r="V554" s="46">
        <v>5.513485916708305E-7</v>
      </c>
      <c r="W554" s="46"/>
      <c r="X554" s="45">
        <v>6.8999998271465302E-2</v>
      </c>
      <c r="Y554" s="45"/>
      <c r="Z554" s="44">
        <v>4.1399998962879181</v>
      </c>
      <c r="AA554" s="44"/>
      <c r="AB554" s="45">
        <v>-1.8063074350357056</v>
      </c>
      <c r="AC554" s="45"/>
      <c r="AD554" s="45">
        <v>8.1860021636022683E-19</v>
      </c>
      <c r="AE554" s="45"/>
      <c r="AF554" s="45">
        <v>2.8471729755401611</v>
      </c>
      <c r="AG554" s="45"/>
      <c r="AH554" s="45">
        <v>2.0132553577423096</v>
      </c>
      <c r="AI554" s="45"/>
      <c r="AJ554" s="45"/>
      <c r="AK554" s="20">
        <v>2.8751335637020248E-17</v>
      </c>
    </row>
    <row r="555" spans="2:37">
      <c r="B555" s="2">
        <v>3.0999999493360519E-2</v>
      </c>
      <c r="D555" s="44">
        <v>1.8599999696016312</v>
      </c>
      <c r="E555" s="44"/>
      <c r="F555" s="45">
        <v>-1.8669302463531494</v>
      </c>
      <c r="G555" s="45"/>
      <c r="H555" s="45"/>
      <c r="I555" s="45"/>
      <c r="J555" s="45"/>
      <c r="K555" s="45">
        <v>8.740686396890851E-9</v>
      </c>
      <c r="L555" s="45"/>
      <c r="M555" s="45"/>
      <c r="N555" s="45">
        <v>2.9211018085479736</v>
      </c>
      <c r="O555" s="45"/>
      <c r="P555" s="45"/>
      <c r="Q555" s="45"/>
      <c r="R555" s="45">
        <v>2.0655307769775391</v>
      </c>
      <c r="S555" s="45"/>
      <c r="T555" s="45"/>
      <c r="U555" s="45"/>
      <c r="V555" s="46">
        <v>2.9922566113782523E-7</v>
      </c>
      <c r="W555" s="46"/>
      <c r="X555" s="45">
        <v>7.0000000298023224E-2</v>
      </c>
      <c r="Y555" s="45"/>
      <c r="Z555" s="44">
        <v>4.2000000178813934</v>
      </c>
      <c r="AA555" s="44"/>
      <c r="AB555" s="45">
        <v>-0.86872005462646484</v>
      </c>
      <c r="AC555" s="45"/>
      <c r="AD555" s="45">
        <v>4.4676205829748021E-19</v>
      </c>
      <c r="AE555" s="45"/>
      <c r="AF555" s="45">
        <v>2.8456203937530518</v>
      </c>
      <c r="AG555" s="45"/>
      <c r="AH555" s="45">
        <v>2.0121574401855469</v>
      </c>
      <c r="AI555" s="45"/>
      <c r="AJ555" s="45"/>
      <c r="AK555" s="20">
        <v>1.5699987287929972E-17</v>
      </c>
    </row>
    <row r="556" spans="2:37">
      <c r="B556" s="2">
        <v>3.2000001519918442E-2</v>
      </c>
      <c r="D556" s="44">
        <v>1.9200000911951065</v>
      </c>
      <c r="E556" s="44"/>
      <c r="F556" s="45">
        <v>-2.5608673095703125</v>
      </c>
      <c r="G556" s="45"/>
      <c r="H556" s="45"/>
      <c r="I556" s="45"/>
      <c r="J556" s="45"/>
      <c r="K556" s="45">
        <v>4.7416506276931614E-9</v>
      </c>
      <c r="L556" s="45"/>
      <c r="M556" s="45"/>
      <c r="N556" s="45">
        <v>2.9187257289886475</v>
      </c>
      <c r="O556" s="45"/>
      <c r="P556" s="45"/>
      <c r="Q556" s="45"/>
      <c r="R556" s="45">
        <v>2.0638506412506104</v>
      </c>
      <c r="S556" s="45"/>
      <c r="T556" s="45"/>
      <c r="U556" s="45"/>
      <c r="V556" s="46">
        <v>1.6245620315658016E-7</v>
      </c>
      <c r="W556" s="46"/>
      <c r="X556" s="45">
        <v>7.1000002324581146E-2</v>
      </c>
      <c r="Y556" s="45"/>
      <c r="Z556" s="44">
        <v>4.2600001394748688</v>
      </c>
      <c r="AA556" s="44"/>
      <c r="AB556" s="45">
        <v>0.18980869650840759</v>
      </c>
      <c r="AC556" s="45"/>
      <c r="AD556" s="45">
        <v>2.4383692135384091E-19</v>
      </c>
      <c r="AE556" s="45"/>
      <c r="AF556" s="45">
        <v>2.8440852165222168</v>
      </c>
      <c r="AG556" s="45"/>
      <c r="AH556" s="45">
        <v>2.0110719203948975</v>
      </c>
      <c r="AI556" s="45"/>
      <c r="AJ556" s="45"/>
      <c r="AK556" s="20">
        <v>8.5734747590253032E-18</v>
      </c>
    </row>
    <row r="557" spans="2:37">
      <c r="B557" s="2">
        <v>3.2999999821186066E-2</v>
      </c>
      <c r="D557" s="44">
        <v>1.9799999892711639</v>
      </c>
      <c r="E557" s="44"/>
      <c r="F557" s="45">
        <v>-2.8942177295684814</v>
      </c>
      <c r="G557" s="45"/>
      <c r="H557" s="45"/>
      <c r="I557" s="45"/>
      <c r="J557" s="45"/>
      <c r="K557" s="45">
        <v>2.5732000974443281E-9</v>
      </c>
      <c r="L557" s="45"/>
      <c r="M557" s="45"/>
      <c r="N557" s="45">
        <v>2.9163761138916016</v>
      </c>
      <c r="O557" s="45"/>
      <c r="P557" s="45"/>
      <c r="Q557" s="45"/>
      <c r="R557" s="45">
        <v>2.0621893405914307</v>
      </c>
      <c r="S557" s="45"/>
      <c r="T557" s="45"/>
      <c r="U557" s="45"/>
      <c r="V557" s="46">
        <v>8.8232788186815014E-8</v>
      </c>
      <c r="W557" s="46"/>
      <c r="X557" s="45">
        <v>7.1999996900558472E-2</v>
      </c>
      <c r="Y557" s="45"/>
      <c r="Z557" s="44">
        <v>4.3199998140335083</v>
      </c>
      <c r="AA557" s="44"/>
      <c r="AB557" s="45">
        <v>1.220552921295166</v>
      </c>
      <c r="AC557" s="45"/>
      <c r="AD557" s="45">
        <v>1.3308842332550098E-19</v>
      </c>
      <c r="AE557" s="45"/>
      <c r="AF557" s="45">
        <v>2.842566967010498</v>
      </c>
      <c r="AG557" s="45"/>
      <c r="AH557" s="45">
        <v>2.0099983215332031</v>
      </c>
      <c r="AI557" s="45"/>
      <c r="AJ557" s="45"/>
      <c r="AK557" s="20">
        <v>4.681980406212433E-18</v>
      </c>
    </row>
    <row r="558" spans="2:37">
      <c r="B558" s="2">
        <v>3.4000001847743988E-2</v>
      </c>
      <c r="D558" s="44">
        <v>2.0400001108646393</v>
      </c>
      <c r="E558" s="44"/>
      <c r="F558" s="45">
        <v>-2.8207776546478271</v>
      </c>
      <c r="G558" s="45"/>
      <c r="H558" s="45"/>
      <c r="I558" s="45"/>
      <c r="J558" s="45"/>
      <c r="K558" s="45">
        <v>1.3969125856050368E-9</v>
      </c>
      <c r="L558" s="45"/>
      <c r="M558" s="45"/>
      <c r="N558" s="45">
        <v>2.9140529632568359</v>
      </c>
      <c r="O558" s="45"/>
      <c r="P558" s="45"/>
      <c r="Q558" s="45"/>
      <c r="R558" s="45">
        <v>2.0605466365814209</v>
      </c>
      <c r="S558" s="45"/>
      <c r="T558" s="45"/>
      <c r="U558" s="45"/>
      <c r="V558" s="46">
        <v>4.7937106728568324E-8</v>
      </c>
      <c r="W558" s="46"/>
      <c r="X558" s="45">
        <v>7.2999998927116394E-2</v>
      </c>
      <c r="Y558" s="45"/>
      <c r="Z558" s="44">
        <v>4.3799999356269836</v>
      </c>
      <c r="AA558" s="44"/>
      <c r="AB558" s="45">
        <v>2.0788471698760986</v>
      </c>
      <c r="AC558" s="45"/>
      <c r="AD558" s="45">
        <v>7.264367347865459E-20</v>
      </c>
      <c r="AE558" s="45"/>
      <c r="AF558" s="45">
        <v>2.8410656452178955</v>
      </c>
      <c r="AG558" s="45"/>
      <c r="AH558" s="45">
        <v>2.0089366436004639</v>
      </c>
      <c r="AI558" s="45"/>
      <c r="AJ558" s="45"/>
      <c r="AK558" s="20">
        <v>2.5569163962312932E-18</v>
      </c>
    </row>
    <row r="559" spans="2:37">
      <c r="B559" s="2">
        <v>3.5000000149011612E-2</v>
      </c>
      <c r="D559" s="44">
        <v>2.1000000089406967</v>
      </c>
      <c r="E559" s="44"/>
      <c r="F559" s="45">
        <v>-2.3515045642852783</v>
      </c>
      <c r="G559" s="45"/>
      <c r="H559" s="45"/>
      <c r="I559" s="45"/>
      <c r="J559" s="45"/>
      <c r="K559" s="45">
        <v>7.5859296622127204E-10</v>
      </c>
      <c r="L559" s="45"/>
      <c r="M559" s="45"/>
      <c r="N559" s="45">
        <v>2.9117555618286133</v>
      </c>
      <c r="O559" s="45"/>
      <c r="P559" s="45"/>
      <c r="Q559" s="45"/>
      <c r="R559" s="45">
        <v>2.0589220523834229</v>
      </c>
      <c r="S559" s="45"/>
      <c r="T559" s="45"/>
      <c r="U559" s="45"/>
      <c r="V559" s="46">
        <v>2.605276883116403E-8</v>
      </c>
      <c r="W559" s="46"/>
      <c r="X559" s="45">
        <v>7.4000000953674316E-2</v>
      </c>
      <c r="Y559" s="45"/>
      <c r="Z559" s="44">
        <v>4.440000057220459</v>
      </c>
      <c r="AA559" s="44"/>
      <c r="AB559" s="45">
        <v>2.6443872451782227</v>
      </c>
      <c r="AC559" s="45"/>
      <c r="AD559" s="45">
        <v>3.9652537636908881E-20</v>
      </c>
      <c r="AE559" s="45"/>
      <c r="AF559" s="45">
        <v>2.839580774307251</v>
      </c>
      <c r="AG559" s="45"/>
      <c r="AH559" s="45">
        <v>2.0078868865966797</v>
      </c>
      <c r="AI559" s="45"/>
      <c r="AJ559" s="45"/>
      <c r="AK559" s="20">
        <v>1.3964221150791041E-18</v>
      </c>
    </row>
    <row r="560" spans="2:37">
      <c r="B560" s="2">
        <v>3.5999998450279236E-2</v>
      </c>
      <c r="D560" s="44">
        <v>2.1599999070167542</v>
      </c>
      <c r="E560" s="44"/>
      <c r="F560" s="45">
        <v>-1.5528882741928101</v>
      </c>
      <c r="G560" s="45"/>
      <c r="H560" s="45"/>
      <c r="I560" s="45"/>
      <c r="J560" s="45"/>
      <c r="K560" s="45">
        <v>4.1208306211792944E-10</v>
      </c>
      <c r="L560" s="45"/>
      <c r="M560" s="45"/>
      <c r="N560" s="45">
        <v>2.9094839096069336</v>
      </c>
      <c r="O560" s="45"/>
      <c r="P560" s="45"/>
      <c r="Q560" s="45"/>
      <c r="R560" s="45">
        <v>2.0573158264160156</v>
      </c>
      <c r="S560" s="45"/>
      <c r="T560" s="45"/>
      <c r="U560" s="45"/>
      <c r="V560" s="46">
        <v>1.4163441974801572E-8</v>
      </c>
      <c r="W560" s="46"/>
      <c r="X560" s="45">
        <v>7.5000002980232239E-2</v>
      </c>
      <c r="Y560" s="45"/>
      <c r="Z560" s="44">
        <v>4.5000001788139343</v>
      </c>
      <c r="AA560" s="44"/>
      <c r="AB560" s="45">
        <v>2.8380889892578125</v>
      </c>
      <c r="AC560" s="45"/>
      <c r="AD560" s="45">
        <v>2.1645067733222356E-20</v>
      </c>
      <c r="AE560" s="45"/>
      <c r="AF560" s="45">
        <v>2.8381125926971436</v>
      </c>
      <c r="AG560" s="45"/>
      <c r="AH560" s="45">
        <v>2.0068485736846924</v>
      </c>
      <c r="AI560" s="45"/>
      <c r="AJ560" s="45"/>
      <c r="AK560" s="20">
        <v>7.6265716435265302E-19</v>
      </c>
    </row>
    <row r="561" spans="2:37">
      <c r="B561" s="2">
        <v>3.7000000476837158E-2</v>
      </c>
      <c r="D561" s="44">
        <v>2.2200000286102295</v>
      </c>
      <c r="E561" s="44"/>
      <c r="F561" s="45">
        <v>-0.53753304481506348</v>
      </c>
      <c r="G561" s="45"/>
      <c r="H561" s="45"/>
      <c r="I561" s="45"/>
      <c r="J561" s="45"/>
      <c r="K561" s="45">
        <v>2.2391850873493269E-10</v>
      </c>
      <c r="L561" s="45"/>
      <c r="M561" s="45"/>
      <c r="N561" s="45">
        <v>2.9072377681732178</v>
      </c>
      <c r="O561" s="45"/>
      <c r="P561" s="45"/>
      <c r="Q561" s="45"/>
      <c r="R561" s="45">
        <v>2.055727481842041</v>
      </c>
      <c r="S561" s="45"/>
      <c r="T561" s="45"/>
      <c r="U561" s="45"/>
      <c r="V561" s="46">
        <v>7.702105619955546E-9</v>
      </c>
      <c r="W561" s="46"/>
      <c r="X561" s="45">
        <v>7.5999997556209564E-2</v>
      </c>
      <c r="Y561" s="45"/>
      <c r="Z561" s="44">
        <v>4.5599998533725739</v>
      </c>
      <c r="AA561" s="44"/>
      <c r="AB561" s="45">
        <v>2.6331462860107422</v>
      </c>
      <c r="AC561" s="45"/>
      <c r="AD561" s="45">
        <v>1.1815739483185115E-20</v>
      </c>
      <c r="AE561" s="45"/>
      <c r="AF561" s="45">
        <v>2.836660623550415</v>
      </c>
      <c r="AG561" s="45"/>
      <c r="AH561" s="45">
        <v>2.0058219432830811</v>
      </c>
      <c r="AI561" s="45"/>
      <c r="AJ561" s="45"/>
      <c r="AK561" s="20">
        <v>4.16536956262975E-19</v>
      </c>
    </row>
    <row r="562" spans="2:37" ht="14.25" customHeight="1">
      <c r="B562" s="2">
        <v>3.7999998778104782E-2</v>
      </c>
      <c r="D562" s="44">
        <v>2.2799999266862869</v>
      </c>
      <c r="E562" s="44"/>
      <c r="F562" s="45">
        <v>0.55171531438827515</v>
      </c>
      <c r="G562" s="45"/>
      <c r="H562" s="45"/>
      <c r="I562" s="45"/>
      <c r="J562" s="45"/>
      <c r="K562" s="45">
        <v>1.2170761620744486E-10</v>
      </c>
      <c r="L562" s="45"/>
      <c r="M562" s="45"/>
      <c r="N562" s="45">
        <v>2.9050164222717285</v>
      </c>
      <c r="O562" s="45"/>
      <c r="P562" s="45"/>
      <c r="Q562" s="45"/>
      <c r="R562" s="45">
        <v>2.0541567802429199</v>
      </c>
      <c r="S562" s="45"/>
      <c r="T562" s="45"/>
      <c r="U562" s="45"/>
      <c r="V562" s="46">
        <v>4.1895669156133408E-9</v>
      </c>
      <c r="W562" s="46"/>
      <c r="X562" s="45">
        <v>7.6999999582767487E-2</v>
      </c>
      <c r="Y562" s="45"/>
      <c r="Z562" s="44">
        <v>4.6199999749660492</v>
      </c>
      <c r="AA562" s="44"/>
      <c r="AB562" s="45">
        <v>2.0587384700775146</v>
      </c>
      <c r="AC562" s="45"/>
      <c r="AD562" s="45">
        <v>6.4502417294859208E-21</v>
      </c>
      <c r="AE562" s="45"/>
      <c r="AF562" s="45">
        <v>2.8352246284484863</v>
      </c>
      <c r="AG562" s="45"/>
      <c r="AH562" s="45">
        <v>2.0048065185546875</v>
      </c>
      <c r="AI562" s="45"/>
      <c r="AJ562" s="45"/>
      <c r="AK562" s="20">
        <v>2.2750372317109854E-19</v>
      </c>
    </row>
    <row r="563" spans="2:37" ht="13.5" customHeight="1">
      <c r="B563" s="47" t="s">
        <v>11</v>
      </c>
      <c r="C563" s="47"/>
      <c r="D563" s="47"/>
      <c r="E563" s="47"/>
    </row>
    <row r="564" spans="2:37" ht="12.75" customHeight="1">
      <c r="B564" s="39" t="s">
        <v>0</v>
      </c>
      <c r="C564" s="39"/>
      <c r="D564" s="39"/>
      <c r="E564" s="39"/>
      <c r="F564" s="39"/>
      <c r="G564" s="1" t="s">
        <v>1</v>
      </c>
      <c r="H564" s="40" t="s">
        <v>37</v>
      </c>
      <c r="I564" s="40"/>
      <c r="J564" s="40"/>
      <c r="K564" s="40"/>
      <c r="L564" s="40"/>
      <c r="M564" s="40"/>
      <c r="N564" s="40"/>
      <c r="O564" s="40"/>
      <c r="P564" s="40"/>
      <c r="Q564" s="40"/>
      <c r="R564" s="40"/>
    </row>
    <row r="565" spans="2:37" ht="12.75" customHeight="1">
      <c r="AB565" s="39" t="s">
        <v>2</v>
      </c>
      <c r="AC565" s="39"/>
      <c r="AD565" s="39"/>
      <c r="AE565" s="39"/>
      <c r="AF565" s="39"/>
      <c r="AG565" s="39"/>
    </row>
    <row r="566" spans="2:37" ht="12" customHeight="1">
      <c r="B566" s="39" t="s">
        <v>3</v>
      </c>
      <c r="C566" s="39"/>
      <c r="D566" s="39"/>
      <c r="E566" s="39"/>
      <c r="G566" s="1" t="s">
        <v>4</v>
      </c>
      <c r="H566" s="41">
        <v>0.2199999988079071</v>
      </c>
      <c r="I566" s="41"/>
      <c r="J566" s="41"/>
      <c r="K566" s="41"/>
      <c r="L566" s="41"/>
      <c r="M566" s="41"/>
      <c r="N566" s="41"/>
      <c r="O566" s="39" t="s">
        <v>21</v>
      </c>
      <c r="P566" s="39"/>
      <c r="Q566" s="39"/>
      <c r="R566" s="39"/>
      <c r="S566" s="1" t="s">
        <v>4</v>
      </c>
      <c r="T566" s="42" t="s">
        <v>22</v>
      </c>
      <c r="U566" s="42"/>
      <c r="V566" s="42"/>
      <c r="W566" s="42"/>
      <c r="X566" s="42"/>
      <c r="Y566" s="42"/>
      <c r="Z566" s="42"/>
      <c r="AA566" s="42"/>
      <c r="AB566" s="39"/>
      <c r="AC566" s="39"/>
      <c r="AD566" s="39"/>
      <c r="AE566" s="39"/>
      <c r="AF566" s="39"/>
      <c r="AG566" s="39"/>
    </row>
    <row r="567" spans="2:37" ht="10.5" customHeight="1">
      <c r="AB567" s="39"/>
      <c r="AC567" s="39"/>
      <c r="AD567" s="39"/>
      <c r="AE567" s="39"/>
      <c r="AF567" s="39"/>
      <c r="AG567" s="39"/>
    </row>
    <row r="568" spans="2:37" ht="12" customHeight="1">
      <c r="AB568" s="39"/>
      <c r="AC568" s="39"/>
      <c r="AD568" s="39"/>
      <c r="AE568" s="39"/>
      <c r="AF568" s="39"/>
      <c r="AG568" s="39"/>
    </row>
    <row r="569" spans="2:37" ht="12" customHeight="1">
      <c r="AB569" s="39"/>
      <c r="AC569" s="39"/>
      <c r="AD569" s="39"/>
      <c r="AE569" s="39"/>
      <c r="AF569" s="39"/>
      <c r="AG569" s="39"/>
    </row>
    <row r="570" spans="2:37" ht="6" customHeight="1"/>
    <row r="571" spans="2:37" ht="3" customHeight="1">
      <c r="B571" s="43" t="s">
        <v>5</v>
      </c>
      <c r="D571" s="43" t="s">
        <v>23</v>
      </c>
      <c r="E571" s="43"/>
      <c r="G571" s="43" t="s">
        <v>6</v>
      </c>
      <c r="H571" s="43"/>
      <c r="J571" s="43" t="s">
        <v>7</v>
      </c>
      <c r="K571" s="43"/>
      <c r="L571" s="43"/>
      <c r="M571" s="43"/>
      <c r="N571" s="43" t="s">
        <v>8</v>
      </c>
      <c r="O571" s="43"/>
      <c r="Q571" s="43" t="s">
        <v>9</v>
      </c>
      <c r="R571" s="43"/>
      <c r="S571" s="43"/>
      <c r="T571" s="43" t="s">
        <v>10</v>
      </c>
      <c r="U571" s="43"/>
      <c r="X571" s="43" t="s">
        <v>5</v>
      </c>
      <c r="Y571" s="43"/>
      <c r="Z571" s="43" t="s">
        <v>23</v>
      </c>
      <c r="AA571" s="43"/>
      <c r="AB571" s="43" t="s">
        <v>6</v>
      </c>
      <c r="AC571" s="43" t="s">
        <v>7</v>
      </c>
      <c r="AE571" s="43" t="s">
        <v>8</v>
      </c>
      <c r="AF571" s="43" t="s">
        <v>9</v>
      </c>
      <c r="AG571" s="43" t="s">
        <v>10</v>
      </c>
      <c r="AH571" s="43"/>
    </row>
    <row r="572" spans="2:37" ht="14.25" customHeight="1">
      <c r="B572" s="43"/>
      <c r="D572" s="43"/>
      <c r="E572" s="43"/>
      <c r="G572" s="43"/>
      <c r="H572" s="43"/>
      <c r="J572" s="43"/>
      <c r="K572" s="43"/>
      <c r="L572" s="43"/>
      <c r="M572" s="43"/>
      <c r="N572" s="43"/>
      <c r="O572" s="43"/>
      <c r="Q572" s="43"/>
      <c r="R572" s="43"/>
      <c r="S572" s="43"/>
      <c r="T572" s="43"/>
      <c r="U572" s="43"/>
      <c r="X572" s="43"/>
      <c r="Y572" s="43"/>
      <c r="Z572" s="43"/>
      <c r="AA572" s="43"/>
      <c r="AB572" s="43"/>
      <c r="AC572" s="43"/>
      <c r="AE572" s="43"/>
      <c r="AF572" s="43"/>
      <c r="AG572" s="43"/>
      <c r="AH572" s="43"/>
    </row>
    <row r="573" spans="2:37">
      <c r="B573" s="2">
        <v>7.8000001609325409E-2</v>
      </c>
      <c r="D573" s="44">
        <v>4.6800000965595245</v>
      </c>
      <c r="E573" s="44"/>
      <c r="F573" s="45">
        <v>1.1958775520324707</v>
      </c>
      <c r="G573" s="45"/>
      <c r="H573" s="45"/>
      <c r="I573" s="45"/>
      <c r="J573" s="45"/>
      <c r="K573" s="45">
        <v>3.5213038286704041E-21</v>
      </c>
      <c r="L573" s="45"/>
      <c r="M573" s="45"/>
      <c r="N573" s="45">
        <v>2.8338046073913574</v>
      </c>
      <c r="O573" s="45"/>
      <c r="P573" s="45"/>
      <c r="Q573" s="45"/>
      <c r="R573" s="45">
        <v>2.0038025379180908</v>
      </c>
      <c r="S573" s="45"/>
      <c r="T573" s="45"/>
      <c r="U573" s="45"/>
      <c r="V573" s="46">
        <v>1.242606484307585E-19</v>
      </c>
      <c r="W573" s="46"/>
    </row>
    <row r="574" spans="2:37">
      <c r="B574" s="2">
        <v>7.9000003635883331E-2</v>
      </c>
      <c r="D574" s="44">
        <v>4.7400002181529999</v>
      </c>
      <c r="E574" s="44"/>
      <c r="F574" s="45">
        <v>0.16598403453826904</v>
      </c>
      <c r="G574" s="45"/>
      <c r="H574" s="45"/>
      <c r="I574" s="45"/>
      <c r="J574" s="45"/>
      <c r="K574" s="45">
        <v>1.9223952085545125E-21</v>
      </c>
      <c r="L574" s="45"/>
      <c r="M574" s="45"/>
      <c r="N574" s="45">
        <v>2.8324003219604492</v>
      </c>
      <c r="O574" s="45"/>
      <c r="P574" s="45"/>
      <c r="Q574" s="45"/>
      <c r="R574" s="45">
        <v>2.0028095245361328</v>
      </c>
      <c r="S574" s="45"/>
      <c r="T574" s="45"/>
      <c r="U574" s="45"/>
      <c r="V574" s="46">
        <v>6.7871597439002282E-20</v>
      </c>
      <c r="W574" s="46"/>
    </row>
    <row r="575" spans="2:37">
      <c r="B575" s="2">
        <v>7.9999998211860657E-2</v>
      </c>
      <c r="D575" s="44">
        <v>4.7999998927116394</v>
      </c>
      <c r="E575" s="44"/>
      <c r="F575" s="45">
        <v>-0.8861963152885437</v>
      </c>
      <c r="G575" s="45"/>
      <c r="H575" s="45"/>
      <c r="I575" s="45"/>
      <c r="J575" s="45"/>
      <c r="K575" s="45">
        <v>1.0495252869840218E-21</v>
      </c>
      <c r="L575" s="45"/>
      <c r="M575" s="45"/>
      <c r="N575" s="45">
        <v>2.8310115337371826</v>
      </c>
      <c r="O575" s="45"/>
      <c r="P575" s="45"/>
      <c r="Q575" s="45"/>
      <c r="R575" s="45">
        <v>2.0018274784088135</v>
      </c>
      <c r="S575" s="45"/>
      <c r="T575" s="45"/>
      <c r="U575" s="45"/>
      <c r="V575" s="46">
        <v>3.7072448215256615E-20</v>
      </c>
      <c r="W575" s="46"/>
    </row>
    <row r="576" spans="2:37">
      <c r="B576" s="2">
        <v>8.1000000238418579E-2</v>
      </c>
      <c r="D576" s="44">
        <v>4.8600000143051147</v>
      </c>
      <c r="E576" s="44"/>
      <c r="F576" s="45">
        <v>-1.8129324913024902</v>
      </c>
      <c r="G576" s="45"/>
      <c r="H576" s="45"/>
      <c r="I576" s="45"/>
      <c r="J576" s="45"/>
      <c r="K576" s="45">
        <v>5.7299847124217423E-22</v>
      </c>
      <c r="L576" s="45"/>
      <c r="M576" s="45"/>
      <c r="N576" s="45">
        <v>2.8296380043029785</v>
      </c>
      <c r="O576" s="45"/>
      <c r="P576" s="45"/>
      <c r="Q576" s="45"/>
      <c r="R576" s="45">
        <v>2.0008563995361328</v>
      </c>
      <c r="S576" s="45"/>
      <c r="T576" s="45"/>
      <c r="U576" s="45"/>
      <c r="V576" s="46">
        <v>2.0249885458483892E-20</v>
      </c>
      <c r="W576" s="46"/>
    </row>
    <row r="577" spans="2:23">
      <c r="B577" s="2">
        <v>8.2000002264976501E-2</v>
      </c>
      <c r="D577" s="44">
        <v>4.9200001358985901</v>
      </c>
      <c r="E577" s="44"/>
      <c r="F577" s="45">
        <v>-2.4842474460601807</v>
      </c>
      <c r="G577" s="45"/>
      <c r="H577" s="45"/>
      <c r="I577" s="45"/>
      <c r="J577" s="45"/>
      <c r="K577" s="45">
        <v>3.1284113140371681E-22</v>
      </c>
      <c r="L577" s="45"/>
      <c r="M577" s="45"/>
      <c r="N577" s="45">
        <v>2.828279972076416</v>
      </c>
      <c r="O577" s="45"/>
      <c r="P577" s="45"/>
      <c r="Q577" s="45"/>
      <c r="R577" s="45">
        <v>1.9998959302902222</v>
      </c>
      <c r="S577" s="45"/>
      <c r="T577" s="45"/>
      <c r="U577" s="45"/>
      <c r="V577" s="46">
        <v>1.1061179512300561E-20</v>
      </c>
      <c r="W577" s="46"/>
    </row>
    <row r="578" spans="2:23">
      <c r="B578" s="2">
        <v>8.2999996840953827E-2</v>
      </c>
      <c r="D578" s="44">
        <v>4.9799998104572296</v>
      </c>
      <c r="E578" s="44"/>
      <c r="F578" s="45">
        <v>-2.8061447143554688</v>
      </c>
      <c r="G578" s="45"/>
      <c r="H578" s="45"/>
      <c r="I578" s="45"/>
      <c r="J578" s="45"/>
      <c r="K578" s="45">
        <v>1.7080611957349842E-22</v>
      </c>
      <c r="L578" s="45"/>
      <c r="M578" s="45"/>
      <c r="N578" s="45">
        <v>2.8269367218017578</v>
      </c>
      <c r="O578" s="45"/>
      <c r="P578" s="45"/>
      <c r="Q578" s="45"/>
      <c r="R578" s="45">
        <v>1.9989460706710815</v>
      </c>
      <c r="S578" s="45"/>
      <c r="T578" s="45"/>
      <c r="U578" s="45"/>
      <c r="V578" s="46">
        <v>6.0420923167795739E-21</v>
      </c>
      <c r="W578" s="46"/>
    </row>
    <row r="579" spans="2:23">
      <c r="B579" s="2">
        <v>8.3999998867511749E-2</v>
      </c>
      <c r="D579" s="44">
        <v>5.039999932050705</v>
      </c>
      <c r="E579" s="44"/>
      <c r="F579" s="45">
        <v>-2.7337677478790283</v>
      </c>
      <c r="G579" s="45"/>
      <c r="H579" s="45"/>
      <c r="I579" s="45"/>
      <c r="J579" s="45"/>
      <c r="K579" s="45">
        <v>9.3259205634987675E-23</v>
      </c>
      <c r="L579" s="45"/>
      <c r="M579" s="45"/>
      <c r="N579" s="45">
        <v>2.8256082534790039</v>
      </c>
      <c r="O579" s="45"/>
      <c r="P579" s="45"/>
      <c r="Q579" s="45"/>
      <c r="R579" s="45">
        <v>1.9980068206787109</v>
      </c>
      <c r="S579" s="45"/>
      <c r="T579" s="45"/>
      <c r="U579" s="45"/>
      <c r="V579" s="46">
        <v>3.3005001214425559E-21</v>
      </c>
      <c r="W579" s="46"/>
    </row>
    <row r="580" spans="2:23">
      <c r="B580" s="2">
        <v>8.5000000894069672E-2</v>
      </c>
      <c r="D580" s="44">
        <v>5.1000000536441803</v>
      </c>
      <c r="E580" s="44"/>
      <c r="F580" s="45">
        <v>-2.27764892578125</v>
      </c>
      <c r="G580" s="45"/>
      <c r="H580" s="45"/>
      <c r="I580" s="45"/>
      <c r="J580" s="45"/>
      <c r="K580" s="45">
        <v>5.0919977467275734E-23</v>
      </c>
      <c r="L580" s="45"/>
      <c r="M580" s="45"/>
      <c r="N580" s="45">
        <v>2.8242948055267334</v>
      </c>
      <c r="O580" s="45"/>
      <c r="P580" s="45"/>
      <c r="Q580" s="45"/>
      <c r="R580" s="45">
        <v>1.9970779418945313</v>
      </c>
      <c r="S580" s="45"/>
      <c r="T580" s="45"/>
      <c r="U580" s="45"/>
      <c r="V580" s="46">
        <v>1.8029271848161623E-21</v>
      </c>
      <c r="W580" s="46"/>
    </row>
    <row r="581" spans="2:23">
      <c r="B581" s="2">
        <v>8.6000002920627594E-2</v>
      </c>
      <c r="D581" s="44">
        <v>5.1600001752376556</v>
      </c>
      <c r="E581" s="44"/>
      <c r="F581" s="45">
        <v>-1.5021789073944092</v>
      </c>
      <c r="G581" s="45"/>
      <c r="H581" s="45"/>
      <c r="I581" s="45"/>
      <c r="J581" s="45"/>
      <c r="K581" s="45">
        <v>2.7803046039385401E-23</v>
      </c>
      <c r="L581" s="45"/>
      <c r="M581" s="45"/>
      <c r="N581" s="45">
        <v>2.822995662689209</v>
      </c>
      <c r="O581" s="45"/>
      <c r="P581" s="45"/>
      <c r="Q581" s="45"/>
      <c r="R581" s="45">
        <v>1.9961593151092529</v>
      </c>
      <c r="S581" s="45"/>
      <c r="T581" s="45"/>
      <c r="U581" s="45"/>
      <c r="V581" s="46">
        <v>9.8487746684711229E-22</v>
      </c>
      <c r="W581" s="46"/>
    </row>
    <row r="582" spans="2:23">
      <c r="B582" s="2">
        <v>8.6999997496604919E-2</v>
      </c>
      <c r="D582" s="44">
        <v>5.2199998497962952</v>
      </c>
      <c r="E582" s="44"/>
      <c r="F582" s="45">
        <v>-0.51651841402053833</v>
      </c>
      <c r="G582" s="45"/>
      <c r="H582" s="45"/>
      <c r="I582" s="45"/>
      <c r="J582" s="45"/>
      <c r="K582" s="45">
        <v>1.518112167227722E-23</v>
      </c>
      <c r="L582" s="45"/>
      <c r="M582" s="45"/>
      <c r="N582" s="45">
        <v>2.8217108249664307</v>
      </c>
      <c r="O582" s="45"/>
      <c r="P582" s="45"/>
      <c r="Q582" s="45"/>
      <c r="R582" s="45">
        <v>1.9952508211135864</v>
      </c>
      <c r="S582" s="45"/>
      <c r="T582" s="45"/>
      <c r="U582" s="45"/>
      <c r="V582" s="46">
        <v>5.3801121529639951E-22</v>
      </c>
      <c r="W582" s="46"/>
    </row>
    <row r="583" spans="2:23">
      <c r="B583" s="2">
        <v>8.7999999523162842E-2</v>
      </c>
      <c r="D583" s="44">
        <v>5.2799999713897705</v>
      </c>
      <c r="E583" s="44"/>
      <c r="F583" s="45">
        <v>0.54076635837554932</v>
      </c>
      <c r="G583" s="45"/>
      <c r="H583" s="45"/>
      <c r="I583" s="45"/>
      <c r="J583" s="45"/>
      <c r="K583" s="45">
        <v>8.2893827353595061E-24</v>
      </c>
      <c r="L583" s="45"/>
      <c r="M583" s="45"/>
      <c r="N583" s="45">
        <v>2.8204402923583984</v>
      </c>
      <c r="O583" s="45"/>
      <c r="P583" s="45"/>
      <c r="Q583" s="45"/>
      <c r="R583" s="45">
        <v>1.9943524599075317</v>
      </c>
      <c r="S583" s="45"/>
      <c r="T583" s="45"/>
      <c r="U583" s="45"/>
      <c r="V583" s="46">
        <v>2.9390385010895155E-22</v>
      </c>
      <c r="W583" s="46"/>
    </row>
    <row r="584" spans="2:23">
      <c r="B584" s="2">
        <v>8.9000001549720764E-2</v>
      </c>
      <c r="D584" s="44">
        <v>5.3400000929832458</v>
      </c>
      <c r="E584" s="44"/>
      <c r="F584" s="45">
        <v>1.5211808681488037</v>
      </c>
      <c r="G584" s="45"/>
      <c r="H584" s="45"/>
      <c r="I584" s="45"/>
      <c r="J584" s="45"/>
      <c r="K584" s="45">
        <v>4.5263379348906999E-24</v>
      </c>
      <c r="L584" s="45"/>
      <c r="M584" s="45"/>
      <c r="N584" s="45">
        <v>2.8191835880279541</v>
      </c>
      <c r="O584" s="45"/>
      <c r="P584" s="45"/>
      <c r="Q584" s="45"/>
      <c r="R584" s="45">
        <v>1.9934638738632202</v>
      </c>
      <c r="S584" s="45"/>
      <c r="T584" s="45"/>
      <c r="U584" s="45"/>
      <c r="V584" s="46">
        <v>1.6055490366458758E-22</v>
      </c>
      <c r="W584" s="46"/>
    </row>
    <row r="585" spans="2:23">
      <c r="B585" s="2">
        <v>9.0000003576278687E-2</v>
      </c>
      <c r="D585" s="44">
        <v>5.4000002145767212</v>
      </c>
      <c r="E585" s="44"/>
      <c r="F585" s="45">
        <v>2.2871551513671875</v>
      </c>
      <c r="G585" s="45"/>
      <c r="H585" s="45"/>
      <c r="I585" s="45"/>
      <c r="J585" s="45"/>
      <c r="K585" s="45">
        <v>2.4715978515183196E-24</v>
      </c>
      <c r="L585" s="45"/>
      <c r="M585" s="45"/>
      <c r="N585" s="45">
        <v>2.8179409503936768</v>
      </c>
      <c r="O585" s="45"/>
      <c r="P585" s="45"/>
      <c r="Q585" s="45"/>
      <c r="R585" s="45">
        <v>1.9925851821899414</v>
      </c>
      <c r="S585" s="45"/>
      <c r="T585" s="45"/>
      <c r="U585" s="45"/>
      <c r="V585" s="46">
        <v>8.7709354596591637E-23</v>
      </c>
      <c r="W585" s="46"/>
    </row>
    <row r="586" spans="2:23">
      <c r="B586" s="2">
        <v>9.0999998152256012E-2</v>
      </c>
      <c r="D586" s="44">
        <v>5.4599998891353607</v>
      </c>
      <c r="E586" s="44"/>
      <c r="F586" s="45">
        <v>2.73134446144104</v>
      </c>
      <c r="G586" s="45"/>
      <c r="H586" s="45"/>
      <c r="I586" s="45"/>
      <c r="J586" s="45"/>
      <c r="K586" s="45">
        <v>1.349629089192223E-24</v>
      </c>
      <c r="L586" s="45"/>
      <c r="M586" s="45"/>
      <c r="N586" s="45">
        <v>2.8167121410369873</v>
      </c>
      <c r="O586" s="45"/>
      <c r="P586" s="45"/>
      <c r="Q586" s="45"/>
      <c r="R586" s="45">
        <v>1.9917161464691162</v>
      </c>
      <c r="S586" s="45"/>
      <c r="T586" s="45"/>
      <c r="U586" s="45"/>
      <c r="V586" s="46">
        <v>4.7915054817995097E-23</v>
      </c>
      <c r="W586" s="46"/>
    </row>
    <row r="587" spans="2:23">
      <c r="B587" s="2">
        <v>9.2000000178813934E-2</v>
      </c>
      <c r="D587" s="44">
        <v>5.5200000107288361</v>
      </c>
      <c r="E587" s="44"/>
      <c r="F587" s="45">
        <v>2.7916712760925293</v>
      </c>
      <c r="G587" s="45"/>
      <c r="H587" s="45"/>
      <c r="I587" s="45"/>
      <c r="J587" s="45"/>
      <c r="K587" s="45">
        <v>7.3698127057392566E-25</v>
      </c>
      <c r="L587" s="45"/>
      <c r="M587" s="45"/>
      <c r="N587" s="45">
        <v>2.8154966831207275</v>
      </c>
      <c r="O587" s="45"/>
      <c r="P587" s="45"/>
      <c r="Q587" s="45"/>
      <c r="R587" s="45">
        <v>1.9908567667007446</v>
      </c>
      <c r="S587" s="45"/>
      <c r="T587" s="45"/>
      <c r="U587" s="45"/>
      <c r="V587" s="46">
        <v>2.6175887893734987E-23</v>
      </c>
      <c r="W587" s="46"/>
    </row>
    <row r="588" spans="2:23">
      <c r="B588" s="2">
        <v>9.3000002205371857E-2</v>
      </c>
      <c r="D588" s="44">
        <v>5.5800001323223114</v>
      </c>
      <c r="E588" s="44"/>
      <c r="F588" s="45">
        <v>2.4599983692169189</v>
      </c>
      <c r="G588" s="45"/>
      <c r="H588" s="45"/>
      <c r="I588" s="45"/>
      <c r="J588" s="45"/>
      <c r="K588" s="45">
        <v>4.0244222257154365E-25</v>
      </c>
      <c r="L588" s="45"/>
      <c r="M588" s="45"/>
      <c r="N588" s="45">
        <v>2.8142945766448975</v>
      </c>
      <c r="O588" s="45"/>
      <c r="P588" s="45"/>
      <c r="Q588" s="45"/>
      <c r="R588" s="45">
        <v>1.9900068044662476</v>
      </c>
      <c r="S588" s="45"/>
      <c r="T588" s="45"/>
      <c r="U588" s="45"/>
      <c r="V588" s="46">
        <v>1.4299932486709141E-23</v>
      </c>
      <c r="W588" s="46"/>
    </row>
    <row r="589" spans="2:23">
      <c r="B589" s="2">
        <v>9.3999996781349182E-2</v>
      </c>
      <c r="D589" s="44">
        <v>5.6399998068809509</v>
      </c>
      <c r="E589" s="44"/>
      <c r="F589" s="45">
        <v>1.7832255363464355</v>
      </c>
      <c r="G589" s="45"/>
      <c r="H589" s="45"/>
      <c r="I589" s="45"/>
      <c r="J589" s="45"/>
      <c r="K589" s="45">
        <v>2.1976343477441144E-25</v>
      </c>
      <c r="L589" s="45"/>
      <c r="M589" s="45"/>
      <c r="N589" s="45">
        <v>2.8131058216094971</v>
      </c>
      <c r="O589" s="45"/>
      <c r="P589" s="45"/>
      <c r="Q589" s="45"/>
      <c r="R589" s="45">
        <v>1.989166259765625</v>
      </c>
      <c r="S589" s="45"/>
      <c r="T589" s="45"/>
      <c r="U589" s="45"/>
      <c r="V589" s="46">
        <v>7.8121281985880357E-24</v>
      </c>
      <c r="W589" s="46"/>
    </row>
    <row r="590" spans="2:23">
      <c r="B590" s="2">
        <v>9.4999998807907104E-2</v>
      </c>
      <c r="D590" s="44">
        <v>5.6999999284744263</v>
      </c>
      <c r="E590" s="44"/>
      <c r="F590" s="45">
        <v>0.85665762424468994</v>
      </c>
      <c r="G590" s="45"/>
      <c r="H590" s="45"/>
      <c r="I590" s="45"/>
      <c r="J590" s="45"/>
      <c r="K590" s="45">
        <v>1.2000846041299593E-25</v>
      </c>
      <c r="L590" s="45"/>
      <c r="M590" s="45"/>
      <c r="N590" s="45">
        <v>2.8119301795959473</v>
      </c>
      <c r="O590" s="45"/>
      <c r="P590" s="45"/>
      <c r="Q590" s="45"/>
      <c r="R590" s="45">
        <v>1.9883348941802979</v>
      </c>
      <c r="S590" s="45"/>
      <c r="T590" s="45"/>
      <c r="U590" s="45"/>
      <c r="V590" s="46">
        <v>4.2678321605543004E-24</v>
      </c>
      <c r="W590" s="46"/>
    </row>
    <row r="591" spans="2:23">
      <c r="B591" s="2">
        <v>9.6000000834465027E-2</v>
      </c>
      <c r="D591" s="44">
        <v>5.7600000500679016</v>
      </c>
      <c r="E591" s="44"/>
      <c r="F591" s="45">
        <v>-0.18941386044025421</v>
      </c>
      <c r="G591" s="45"/>
      <c r="H591" s="45"/>
      <c r="I591" s="45"/>
      <c r="J591" s="45"/>
      <c r="K591" s="45">
        <v>6.5534884709195903E-26</v>
      </c>
      <c r="L591" s="45"/>
      <c r="M591" s="45"/>
      <c r="N591" s="45">
        <v>2.810767650604248</v>
      </c>
      <c r="O591" s="45"/>
      <c r="P591" s="45"/>
      <c r="Q591" s="45"/>
      <c r="R591" s="45">
        <v>1.9875128269195557</v>
      </c>
      <c r="S591" s="45"/>
      <c r="T591" s="45"/>
      <c r="U591" s="45"/>
      <c r="V591" s="46">
        <v>2.331565377295501E-24</v>
      </c>
      <c r="W591" s="46"/>
    </row>
    <row r="592" spans="2:23">
      <c r="B592" s="2">
        <v>9.7000002861022949E-2</v>
      </c>
      <c r="D592" s="44">
        <v>5.820000171661377</v>
      </c>
      <c r="E592" s="44"/>
      <c r="F592" s="45">
        <v>-1.2080302238464355</v>
      </c>
      <c r="G592" s="45"/>
      <c r="H592" s="45"/>
      <c r="I592" s="45"/>
      <c r="J592" s="45"/>
      <c r="K592" s="45">
        <v>3.5787984597713384E-26</v>
      </c>
      <c r="L592" s="45"/>
      <c r="M592" s="45"/>
      <c r="N592" s="45">
        <v>2.8096177577972412</v>
      </c>
      <c r="O592" s="45"/>
      <c r="P592" s="45"/>
      <c r="Q592" s="45"/>
      <c r="R592" s="45">
        <v>1.9866997003555298</v>
      </c>
      <c r="S592" s="45"/>
      <c r="T592" s="45"/>
      <c r="U592" s="45"/>
      <c r="V592" s="46">
        <v>1.2737669983426734E-24</v>
      </c>
      <c r="W592" s="46"/>
    </row>
    <row r="593" spans="2:34">
      <c r="B593" s="2">
        <v>9.7999997437000275E-2</v>
      </c>
      <c r="D593" s="44">
        <v>5.8799998462200165</v>
      </c>
      <c r="E593" s="44"/>
      <c r="F593" s="45">
        <v>-2.0562083721160889</v>
      </c>
      <c r="G593" s="45"/>
      <c r="H593" s="45"/>
      <c r="I593" s="45"/>
      <c r="J593" s="45"/>
      <c r="K593" s="45">
        <v>1.9543651444581468E-26</v>
      </c>
      <c r="L593" s="45"/>
      <c r="M593" s="45"/>
      <c r="N593" s="45">
        <v>2.8084805011749268</v>
      </c>
      <c r="O593" s="45"/>
      <c r="P593" s="45"/>
      <c r="Q593" s="45"/>
      <c r="R593" s="45">
        <v>1.9858956336975098</v>
      </c>
      <c r="S593" s="45"/>
      <c r="T593" s="45"/>
      <c r="U593" s="45"/>
      <c r="V593" s="46">
        <v>6.9587989177868077E-25</v>
      </c>
      <c r="W593" s="46"/>
    </row>
    <row r="594" spans="2:34">
      <c r="B594" s="2">
        <v>9.8999999463558197E-2</v>
      </c>
      <c r="D594" s="44">
        <v>5.9399999678134918</v>
      </c>
      <c r="E594" s="44"/>
      <c r="F594" s="45">
        <v>-2.6150088310241699</v>
      </c>
      <c r="G594" s="45"/>
      <c r="H594" s="45"/>
      <c r="I594" s="45"/>
      <c r="J594" s="45"/>
      <c r="K594" s="45">
        <v>1.0672784224366838E-26</v>
      </c>
      <c r="L594" s="45"/>
      <c r="M594" s="45"/>
      <c r="N594" s="45">
        <v>2.8073558807373047</v>
      </c>
      <c r="O594" s="45"/>
      <c r="P594" s="45"/>
      <c r="Q594" s="45"/>
      <c r="R594" s="45">
        <v>1.985100269317627</v>
      </c>
      <c r="S594" s="45"/>
      <c r="T594" s="45"/>
      <c r="U594" s="45"/>
      <c r="V594" s="46">
        <v>3.8017213687528215E-25</v>
      </c>
      <c r="W594" s="46"/>
    </row>
    <row r="595" spans="2:34">
      <c r="B595" s="2">
        <v>0.10000000149011612</v>
      </c>
      <c r="D595" s="44">
        <v>6.0000000894069672</v>
      </c>
      <c r="E595" s="44"/>
      <c r="F595" s="45">
        <v>-2.8062126636505127</v>
      </c>
      <c r="G595" s="45"/>
      <c r="H595" s="45"/>
      <c r="I595" s="45"/>
      <c r="J595" s="45"/>
      <c r="K595" s="45">
        <v>5.8284510351628249E-27</v>
      </c>
      <c r="L595" s="45"/>
      <c r="M595" s="45"/>
      <c r="N595" s="45">
        <v>2.8062434196472168</v>
      </c>
      <c r="O595" s="45"/>
      <c r="P595" s="45"/>
      <c r="Q595" s="45"/>
      <c r="R595" s="45">
        <v>1.9843137264251709</v>
      </c>
      <c r="S595" s="45"/>
      <c r="T595" s="45"/>
      <c r="U595" s="45"/>
      <c r="V595" s="46">
        <v>2.0769583507679301E-25</v>
      </c>
      <c r="W595" s="46"/>
    </row>
    <row r="596" spans="2:34" ht="9.75" customHeight="1">
      <c r="B596" s="2">
        <v>0.10100000351667404</v>
      </c>
      <c r="D596" s="44">
        <v>6.0600002110004425</v>
      </c>
      <c r="E596" s="44"/>
      <c r="F596" s="45">
        <v>-2.6032683849334717</v>
      </c>
      <c r="G596" s="45"/>
      <c r="H596" s="45"/>
      <c r="I596" s="45"/>
      <c r="J596" s="45"/>
      <c r="K596" s="45">
        <v>3.1829638116383798E-27</v>
      </c>
      <c r="L596" s="45"/>
      <c r="M596" s="45"/>
      <c r="N596" s="45">
        <v>2.8051433563232422</v>
      </c>
      <c r="O596" s="45"/>
      <c r="P596" s="45"/>
      <c r="Q596" s="45"/>
      <c r="R596" s="45">
        <v>1.9835358858108521</v>
      </c>
      <c r="S596" s="45"/>
      <c r="T596" s="45"/>
      <c r="U596" s="45"/>
      <c r="V596" s="46">
        <v>1.1346884048656868E-25</v>
      </c>
      <c r="W596" s="46"/>
    </row>
    <row r="597" spans="2:34" ht="5.25" customHeight="1"/>
    <row r="598" spans="2:34" ht="172.5" customHeight="1"/>
    <row r="599" spans="2:34" ht="16.5" customHeight="1"/>
    <row r="600" spans="2:34" ht="12.75" customHeight="1">
      <c r="B600" s="39" t="s">
        <v>0</v>
      </c>
      <c r="C600" s="39"/>
      <c r="D600" s="39"/>
      <c r="E600" s="39"/>
      <c r="F600" s="39"/>
      <c r="G600" s="1" t="s">
        <v>1</v>
      </c>
      <c r="H600" s="40" t="s">
        <v>38</v>
      </c>
      <c r="I600" s="40"/>
      <c r="J600" s="40"/>
      <c r="K600" s="40"/>
      <c r="L600" s="40"/>
      <c r="M600" s="40"/>
      <c r="N600" s="40"/>
      <c r="O600" s="40"/>
      <c r="P600" s="40"/>
      <c r="Q600" s="40"/>
      <c r="R600" s="40"/>
    </row>
    <row r="601" spans="2:34" ht="12.75" customHeight="1">
      <c r="AB601" s="39" t="s">
        <v>2</v>
      </c>
      <c r="AC601" s="39"/>
      <c r="AD601" s="39"/>
      <c r="AE601" s="39"/>
      <c r="AF601" s="39"/>
      <c r="AG601" s="39"/>
    </row>
    <row r="602" spans="2:34" ht="12" customHeight="1">
      <c r="B602" s="39" t="s">
        <v>3</v>
      </c>
      <c r="C602" s="39"/>
      <c r="D602" s="39"/>
      <c r="E602" s="39"/>
      <c r="G602" s="1" t="s">
        <v>4</v>
      </c>
      <c r="H602" s="41">
        <v>0.2199999988079071</v>
      </c>
      <c r="I602" s="41"/>
      <c r="J602" s="41"/>
      <c r="K602" s="41"/>
      <c r="L602" s="41"/>
      <c r="M602" s="41"/>
      <c r="N602" s="41"/>
      <c r="O602" s="39" t="s">
        <v>21</v>
      </c>
      <c r="P602" s="39"/>
      <c r="Q602" s="39"/>
      <c r="R602" s="39"/>
      <c r="S602" s="1" t="s">
        <v>4</v>
      </c>
      <c r="T602" s="42" t="s">
        <v>22</v>
      </c>
      <c r="U602" s="42"/>
      <c r="V602" s="42"/>
      <c r="W602" s="42"/>
      <c r="X602" s="42"/>
      <c r="Y602" s="42"/>
      <c r="Z602" s="42"/>
      <c r="AA602" s="42"/>
      <c r="AB602" s="39"/>
      <c r="AC602" s="39"/>
      <c r="AD602" s="39"/>
      <c r="AE602" s="39"/>
      <c r="AF602" s="39"/>
      <c r="AG602" s="39"/>
    </row>
    <row r="603" spans="2:34" ht="10.5" customHeight="1">
      <c r="AB603" s="39"/>
      <c r="AC603" s="39"/>
      <c r="AD603" s="39"/>
      <c r="AE603" s="39"/>
      <c r="AF603" s="39"/>
      <c r="AG603" s="39"/>
    </row>
    <row r="604" spans="2:34" ht="12" customHeight="1">
      <c r="AB604" s="39"/>
      <c r="AC604" s="39"/>
      <c r="AD604" s="39"/>
      <c r="AE604" s="39"/>
      <c r="AF604" s="39"/>
      <c r="AG604" s="39"/>
    </row>
    <row r="605" spans="2:34" ht="12" customHeight="1">
      <c r="AB605" s="39"/>
      <c r="AC605" s="39"/>
      <c r="AD605" s="39"/>
      <c r="AE605" s="39"/>
      <c r="AF605" s="39"/>
      <c r="AG605" s="39"/>
    </row>
    <row r="606" spans="2:34" ht="6" customHeight="1"/>
    <row r="607" spans="2:34" ht="3" customHeight="1">
      <c r="B607" s="43" t="s">
        <v>5</v>
      </c>
      <c r="D607" s="43" t="s">
        <v>23</v>
      </c>
      <c r="E607" s="43"/>
      <c r="G607" s="43" t="s">
        <v>6</v>
      </c>
      <c r="H607" s="43"/>
      <c r="J607" s="43" t="s">
        <v>7</v>
      </c>
      <c r="K607" s="43"/>
      <c r="L607" s="43"/>
      <c r="M607" s="43"/>
      <c r="N607" s="43" t="s">
        <v>8</v>
      </c>
      <c r="O607" s="43"/>
      <c r="Q607" s="43" t="s">
        <v>9</v>
      </c>
      <c r="R607" s="43"/>
      <c r="S607" s="43"/>
      <c r="T607" s="43" t="s">
        <v>10</v>
      </c>
      <c r="U607" s="43"/>
      <c r="X607" s="43" t="s">
        <v>5</v>
      </c>
      <c r="Y607" s="43"/>
      <c r="Z607" s="43" t="s">
        <v>23</v>
      </c>
      <c r="AA607" s="43"/>
      <c r="AB607" s="43" t="s">
        <v>6</v>
      </c>
      <c r="AC607" s="43" t="s">
        <v>7</v>
      </c>
      <c r="AE607" s="43" t="s">
        <v>8</v>
      </c>
      <c r="AF607" s="43" t="s">
        <v>9</v>
      </c>
      <c r="AG607" s="43" t="s">
        <v>10</v>
      </c>
      <c r="AH607" s="43"/>
    </row>
    <row r="608" spans="2:34" ht="14.25" customHeight="1">
      <c r="B608" s="43"/>
      <c r="D608" s="43"/>
      <c r="E608" s="43"/>
      <c r="G608" s="43"/>
      <c r="H608" s="43"/>
      <c r="J608" s="43"/>
      <c r="K608" s="43"/>
      <c r="L608" s="43"/>
      <c r="M608" s="43"/>
      <c r="N608" s="43"/>
      <c r="O608" s="43"/>
      <c r="Q608" s="43"/>
      <c r="R608" s="43"/>
      <c r="S608" s="43"/>
      <c r="T608" s="43"/>
      <c r="U608" s="43"/>
      <c r="X608" s="43"/>
      <c r="Y608" s="43"/>
      <c r="Z608" s="43"/>
      <c r="AA608" s="43"/>
      <c r="AB608" s="43"/>
      <c r="AC608" s="43"/>
      <c r="AE608" s="43"/>
      <c r="AF608" s="43"/>
      <c r="AG608" s="43"/>
      <c r="AH608" s="43"/>
    </row>
    <row r="609" spans="2:37">
      <c r="B609" s="2">
        <v>0</v>
      </c>
      <c r="D609" s="44">
        <v>0</v>
      </c>
      <c r="E609" s="44"/>
      <c r="F609" s="45">
        <v>5.6586795835755765E-5</v>
      </c>
      <c r="G609" s="45"/>
      <c r="H609" s="45"/>
      <c r="I609" s="45"/>
      <c r="J609" s="45"/>
      <c r="K609" s="45">
        <v>3.0098018646240234</v>
      </c>
      <c r="L609" s="45"/>
      <c r="M609" s="45"/>
      <c r="N609" s="45">
        <v>6.0195469856262207</v>
      </c>
      <c r="O609" s="45"/>
      <c r="P609" s="45"/>
      <c r="Q609" s="45"/>
      <c r="R609" s="45">
        <v>2.1282112598419189</v>
      </c>
      <c r="S609" s="45"/>
      <c r="T609" s="45"/>
      <c r="U609" s="45"/>
      <c r="V609" s="46">
        <v>100.00187683105469</v>
      </c>
      <c r="W609" s="46"/>
      <c r="X609" s="45">
        <v>3.9000000804662704E-2</v>
      </c>
      <c r="Y609" s="45"/>
      <c r="Z609" s="44">
        <v>2.3400000482797623</v>
      </c>
      <c r="AA609" s="44"/>
      <c r="AB609" s="45">
        <v>1.5618613958358765</v>
      </c>
      <c r="AC609" s="45"/>
      <c r="AD609" s="45">
        <v>6.617005554598876E-11</v>
      </c>
      <c r="AE609" s="45"/>
      <c r="AF609" s="45">
        <v>2.9028201103210449</v>
      </c>
      <c r="AG609" s="45"/>
      <c r="AH609" s="45">
        <v>2.0526037216186523</v>
      </c>
      <c r="AI609" s="45"/>
      <c r="AJ609" s="45"/>
      <c r="AK609" s="20">
        <v>2.2795094700711616E-9</v>
      </c>
    </row>
    <row r="610" spans="2:37">
      <c r="B610" s="2">
        <v>1.0000000474974513E-3</v>
      </c>
      <c r="D610" s="44">
        <v>6.0000002849847078E-2</v>
      </c>
      <c r="E610" s="44"/>
      <c r="F610" s="45">
        <v>-1.4854593276977539</v>
      </c>
      <c r="G610" s="45"/>
      <c r="H610" s="45"/>
      <c r="I610" s="45"/>
      <c r="J610" s="45"/>
      <c r="K610" s="45">
        <v>1.3096561431884766</v>
      </c>
      <c r="L610" s="45"/>
      <c r="M610" s="45"/>
      <c r="N610" s="45">
        <v>4.3160319328308105</v>
      </c>
      <c r="O610" s="45"/>
      <c r="P610" s="45"/>
      <c r="Q610" s="45"/>
      <c r="R610" s="45">
        <v>2.125828742980957</v>
      </c>
      <c r="S610" s="45"/>
      <c r="T610" s="45"/>
      <c r="U610" s="45"/>
      <c r="V610" s="46">
        <v>43.5626220703125</v>
      </c>
      <c r="W610" s="46"/>
      <c r="X610" s="45">
        <v>3.9999999105930328E-2</v>
      </c>
      <c r="Y610" s="45"/>
      <c r="Z610" s="44">
        <v>2.3999999463558197</v>
      </c>
      <c r="AA610" s="44"/>
      <c r="AB610" s="45">
        <v>2.3512446880340576</v>
      </c>
      <c r="AC610" s="45"/>
      <c r="AD610" s="45">
        <v>3.5984475815764583E-11</v>
      </c>
      <c r="AE610" s="45"/>
      <c r="AF610" s="45">
        <v>2.9006483554840088</v>
      </c>
      <c r="AG610" s="45"/>
      <c r="AH610" s="45">
        <v>2.0510680675506592</v>
      </c>
      <c r="AI610" s="45"/>
      <c r="AJ610" s="45"/>
      <c r="AK610" s="20">
        <v>1.2405667604298287E-9</v>
      </c>
    </row>
    <row r="611" spans="2:37">
      <c r="B611" s="2">
        <v>2.0000000949949026E-3</v>
      </c>
      <c r="D611" s="44">
        <v>0.12000000569969416</v>
      </c>
      <c r="E611" s="44"/>
      <c r="F611" s="45">
        <v>-1.5574797391891479</v>
      </c>
      <c r="G611" s="45"/>
      <c r="H611" s="45"/>
      <c r="I611" s="45"/>
      <c r="J611" s="45"/>
      <c r="K611" s="45">
        <v>0.63121378421783447</v>
      </c>
      <c r="L611" s="45"/>
      <c r="M611" s="45"/>
      <c r="N611" s="45">
        <v>3.6342582702636719</v>
      </c>
      <c r="O611" s="45"/>
      <c r="P611" s="45"/>
      <c r="Q611" s="45"/>
      <c r="R611" s="45">
        <v>2.1234731674194336</v>
      </c>
      <c r="S611" s="45"/>
      <c r="T611" s="45"/>
      <c r="U611" s="45"/>
      <c r="V611" s="46">
        <v>21.019128799438477</v>
      </c>
      <c r="W611" s="46"/>
      <c r="X611" s="45">
        <v>4.1000001132488251E-2</v>
      </c>
      <c r="Y611" s="45"/>
      <c r="Z611" s="44">
        <v>2.460000067949295</v>
      </c>
      <c r="AA611" s="44"/>
      <c r="AB611" s="45">
        <v>2.8094007968902588</v>
      </c>
      <c r="AC611" s="45"/>
      <c r="AD611" s="45">
        <v>1.9573700299480024E-11</v>
      </c>
      <c r="AE611" s="45"/>
      <c r="AF611" s="45">
        <v>2.8985006809234619</v>
      </c>
      <c r="AG611" s="45"/>
      <c r="AH611" s="45">
        <v>2.0495493412017822</v>
      </c>
      <c r="AI611" s="45"/>
      <c r="AJ611" s="45"/>
      <c r="AK611" s="20">
        <v>6.7530431246964895E-10</v>
      </c>
    </row>
    <row r="612" spans="2:37">
      <c r="B612" s="2">
        <v>3.0000000260770321E-3</v>
      </c>
      <c r="D612" s="44">
        <v>0.18000000156462193</v>
      </c>
      <c r="E612" s="44"/>
      <c r="F612" s="45">
        <v>-0.9557182788848877</v>
      </c>
      <c r="G612" s="45"/>
      <c r="H612" s="45"/>
      <c r="I612" s="45"/>
      <c r="J612" s="45"/>
      <c r="K612" s="45">
        <v>0.32072451710700989</v>
      </c>
      <c r="L612" s="45"/>
      <c r="M612" s="45"/>
      <c r="N612" s="45">
        <v>3.3204751014709473</v>
      </c>
      <c r="O612" s="45"/>
      <c r="P612" s="45"/>
      <c r="Q612" s="45"/>
      <c r="R612" s="45">
        <v>2.1211440563201904</v>
      </c>
      <c r="S612" s="45"/>
      <c r="T612" s="45"/>
      <c r="U612" s="45"/>
      <c r="V612" s="46">
        <v>10.691705703735352</v>
      </c>
      <c r="W612" s="46"/>
      <c r="X612" s="45">
        <v>4.1999999433755875E-2</v>
      </c>
      <c r="Y612" s="45"/>
      <c r="Z612" s="44">
        <v>2.5199999660253525</v>
      </c>
      <c r="AA612" s="44"/>
      <c r="AB612" s="45">
        <v>2.8725156784057617</v>
      </c>
      <c r="AC612" s="45"/>
      <c r="AD612" s="45">
        <v>1.0649499511405924E-11</v>
      </c>
      <c r="AE612" s="45"/>
      <c r="AF612" s="45">
        <v>2.8963768482208252</v>
      </c>
      <c r="AG612" s="45"/>
      <c r="AH612" s="45">
        <v>2.0480477809906006</v>
      </c>
      <c r="AI612" s="45"/>
      <c r="AJ612" s="45"/>
      <c r="AK612" s="20">
        <v>3.6768346700633003E-10</v>
      </c>
    </row>
    <row r="613" spans="2:37">
      <c r="B613" s="2">
        <v>4.0000001899898052E-3</v>
      </c>
      <c r="D613" s="44">
        <v>0.24000001139938831</v>
      </c>
      <c r="E613" s="44"/>
      <c r="F613" s="45">
        <v>-1.9971570000052452E-2</v>
      </c>
      <c r="G613" s="45"/>
      <c r="H613" s="45"/>
      <c r="I613" s="45"/>
      <c r="J613" s="45"/>
      <c r="K613" s="45">
        <v>0.16707220673561096</v>
      </c>
      <c r="L613" s="45"/>
      <c r="M613" s="45"/>
      <c r="N613" s="45">
        <v>3.1635658740997314</v>
      </c>
      <c r="O613" s="45"/>
      <c r="P613" s="45"/>
      <c r="Q613" s="45"/>
      <c r="R613" s="45">
        <v>2.1188409328460693</v>
      </c>
      <c r="S613" s="45"/>
      <c r="T613" s="45"/>
      <c r="U613" s="45"/>
      <c r="V613" s="46">
        <v>5.5755901336669922</v>
      </c>
      <c r="W613" s="46"/>
      <c r="X613" s="45">
        <v>4.3000001460313797E-2</v>
      </c>
      <c r="Y613" s="45"/>
      <c r="Z613" s="44">
        <v>2.5800000876188278</v>
      </c>
      <c r="AA613" s="44"/>
      <c r="AB613" s="45">
        <v>2.5323112010955811</v>
      </c>
      <c r="AC613" s="45"/>
      <c r="AD613" s="45">
        <v>5.7953368666485705E-12</v>
      </c>
      <c r="AE613" s="45"/>
      <c r="AF613" s="45">
        <v>2.8942768573760986</v>
      </c>
      <c r="AG613" s="45"/>
      <c r="AH613" s="45">
        <v>2.0465629100799561</v>
      </c>
      <c r="AI613" s="45"/>
      <c r="AJ613" s="45"/>
      <c r="AK613" s="20">
        <v>2.0023435687299695E-10</v>
      </c>
    </row>
    <row r="614" spans="2:37">
      <c r="B614" s="2">
        <v>4.999999888241291E-3</v>
      </c>
      <c r="D614" s="44">
        <v>0.29999999329447746</v>
      </c>
      <c r="E614" s="44"/>
      <c r="F614" s="45">
        <v>1.0142973661422729</v>
      </c>
      <c r="G614" s="45"/>
      <c r="H614" s="45"/>
      <c r="I614" s="45"/>
      <c r="J614" s="45"/>
      <c r="K614" s="45">
        <v>8.804640918970108E-2</v>
      </c>
      <c r="L614" s="45"/>
      <c r="M614" s="45"/>
      <c r="N614" s="45">
        <v>3.0813195705413818</v>
      </c>
      <c r="O614" s="45"/>
      <c r="P614" s="45"/>
      <c r="Q614" s="45"/>
      <c r="R614" s="45">
        <v>2.1165637969970703</v>
      </c>
      <c r="S614" s="45"/>
      <c r="T614" s="45"/>
      <c r="U614" s="45"/>
      <c r="V614" s="46">
        <v>2.9414761066436768</v>
      </c>
      <c r="W614" s="46"/>
      <c r="X614" s="45">
        <v>4.3999999761581421E-2</v>
      </c>
      <c r="Y614" s="45"/>
      <c r="Z614" s="44">
        <v>2.6399999856948853</v>
      </c>
      <c r="AA614" s="44"/>
      <c r="AB614" s="45">
        <v>1.8371248245239258</v>
      </c>
      <c r="AC614" s="45"/>
      <c r="AD614" s="45">
        <v>3.1543973162684313E-12</v>
      </c>
      <c r="AE614" s="45"/>
      <c r="AF614" s="45">
        <v>2.8922004699707031</v>
      </c>
      <c r="AG614" s="45"/>
      <c r="AH614" s="45">
        <v>2.0450944900512695</v>
      </c>
      <c r="AI614" s="45"/>
      <c r="AJ614" s="45"/>
      <c r="AK614" s="20">
        <v>1.0906565928170409E-10</v>
      </c>
    </row>
    <row r="615" spans="2:37">
      <c r="B615" s="2">
        <v>6.0000000521540642E-3</v>
      </c>
      <c r="D615" s="44">
        <v>0.36000000312924385</v>
      </c>
      <c r="E615" s="44"/>
      <c r="F615" s="45">
        <v>1.9538333415985107</v>
      </c>
      <c r="G615" s="45"/>
      <c r="H615" s="45"/>
      <c r="I615" s="45"/>
      <c r="J615" s="45"/>
      <c r="K615" s="45">
        <v>4.6664845198392868E-2</v>
      </c>
      <c r="L615" s="45"/>
      <c r="M615" s="45"/>
      <c r="N615" s="45">
        <v>3.0367536544799805</v>
      </c>
      <c r="O615" s="45"/>
      <c r="P615" s="45"/>
      <c r="Q615" s="45"/>
      <c r="R615" s="45">
        <v>2.1143119335174561</v>
      </c>
      <c r="S615" s="45"/>
      <c r="T615" s="45"/>
      <c r="U615" s="45"/>
      <c r="V615" s="46">
        <v>1.5606508255004883</v>
      </c>
      <c r="W615" s="46"/>
      <c r="X615" s="45">
        <v>4.5000001788139343E-2</v>
      </c>
      <c r="Y615" s="45"/>
      <c r="Z615" s="44">
        <v>2.7000001072883606</v>
      </c>
      <c r="AA615" s="44"/>
      <c r="AB615" s="45">
        <v>0.8850443959236145</v>
      </c>
      <c r="AC615" s="45"/>
      <c r="AD615" s="45">
        <v>1.7172660862763145E-12</v>
      </c>
      <c r="AE615" s="45"/>
      <c r="AF615" s="45">
        <v>2.8901469707489014</v>
      </c>
      <c r="AG615" s="45"/>
      <c r="AH615" s="45">
        <v>2.043642520904541</v>
      </c>
      <c r="AI615" s="45"/>
      <c r="AJ615" s="45"/>
      <c r="AK615" s="20">
        <v>5.941794972708081E-11</v>
      </c>
    </row>
    <row r="616" spans="2:37">
      <c r="B616" s="2">
        <v>7.0000002160668373E-3</v>
      </c>
      <c r="D616" s="44">
        <v>0.42000001296401024</v>
      </c>
      <c r="E616" s="44"/>
      <c r="F616" s="45">
        <v>2.6431546211242676</v>
      </c>
      <c r="G616" s="45"/>
      <c r="H616" s="45"/>
      <c r="I616" s="45"/>
      <c r="J616" s="45"/>
      <c r="K616" s="45">
        <v>2.4810083210468292E-2</v>
      </c>
      <c r="L616" s="45"/>
      <c r="M616" s="45"/>
      <c r="N616" s="45">
        <v>3.0117502212524414</v>
      </c>
      <c r="O616" s="45"/>
      <c r="P616" s="45"/>
      <c r="Q616" s="45"/>
      <c r="R616" s="45">
        <v>2.1120855808258057</v>
      </c>
      <c r="S616" s="45"/>
      <c r="T616" s="45"/>
      <c r="U616" s="45"/>
      <c r="V616" s="46">
        <v>0.83061867952346802</v>
      </c>
      <c r="W616" s="46"/>
      <c r="X616" s="45">
        <v>4.6000000089406967E-2</v>
      </c>
      <c r="Y616" s="45"/>
      <c r="Z616" s="44">
        <v>2.760000005364418</v>
      </c>
      <c r="AA616" s="44"/>
      <c r="AB616" s="45">
        <v>-0.1899292916059494</v>
      </c>
      <c r="AC616" s="45"/>
      <c r="AD616" s="45">
        <v>9.3505617745209824E-13</v>
      </c>
      <c r="AE616" s="45"/>
      <c r="AF616" s="45">
        <v>2.8881165981292725</v>
      </c>
      <c r="AG616" s="45"/>
      <c r="AH616" s="45">
        <v>2.0422067642211914</v>
      </c>
      <c r="AI616" s="45"/>
      <c r="AJ616" s="45"/>
      <c r="AK616" s="20">
        <v>3.2375987307764476E-11</v>
      </c>
    </row>
    <row r="617" spans="2:37">
      <c r="B617" s="2">
        <v>8.0000003799796104E-3</v>
      </c>
      <c r="D617" s="44">
        <v>0.48000002279877663</v>
      </c>
      <c r="E617" s="44"/>
      <c r="F617" s="45">
        <v>2.9737694263458252</v>
      </c>
      <c r="G617" s="45"/>
      <c r="H617" s="45"/>
      <c r="I617" s="45"/>
      <c r="J617" s="45"/>
      <c r="K617" s="45">
        <v>1.3217339292168617E-2</v>
      </c>
      <c r="L617" s="45"/>
      <c r="M617" s="45"/>
      <c r="N617" s="45">
        <v>2.9970440864562988</v>
      </c>
      <c r="O617" s="45"/>
      <c r="P617" s="45"/>
      <c r="Q617" s="45"/>
      <c r="R617" s="45">
        <v>2.1098842620849609</v>
      </c>
      <c r="S617" s="45"/>
      <c r="T617" s="45"/>
      <c r="U617" s="45"/>
      <c r="V617" s="46">
        <v>0.44296601414680481</v>
      </c>
      <c r="W617" s="46"/>
      <c r="X617" s="45">
        <v>4.6999998390674591E-2</v>
      </c>
      <c r="Y617" s="45"/>
      <c r="Z617" s="44">
        <v>2.8199999034404755</v>
      </c>
      <c r="AA617" s="44"/>
      <c r="AB617" s="45">
        <v>-1.2367374897003174</v>
      </c>
      <c r="AC617" s="45"/>
      <c r="AD617" s="45">
        <v>5.092282390033176E-13</v>
      </c>
      <c r="AE617" s="45"/>
      <c r="AF617" s="45">
        <v>2.8861086368560791</v>
      </c>
      <c r="AG617" s="45"/>
      <c r="AH617" s="45">
        <v>2.0407869815826416</v>
      </c>
      <c r="AI617" s="45"/>
      <c r="AJ617" s="45"/>
      <c r="AK617" s="20">
        <v>1.764411186599979E-11</v>
      </c>
    </row>
    <row r="618" spans="2:37">
      <c r="B618" s="2">
        <v>8.999999612569809E-3</v>
      </c>
      <c r="D618" s="44">
        <v>0.53999997675418854</v>
      </c>
      <c r="E618" s="44"/>
      <c r="F618" s="45">
        <v>2.8935940265655518</v>
      </c>
      <c r="G618" s="45"/>
      <c r="H618" s="45"/>
      <c r="I618" s="45"/>
      <c r="J618" s="45"/>
      <c r="K618" s="45">
        <v>7.0521379821002483E-3</v>
      </c>
      <c r="L618" s="45"/>
      <c r="M618" s="45"/>
      <c r="N618" s="45">
        <v>2.9878005981445313</v>
      </c>
      <c r="O618" s="45"/>
      <c r="P618" s="45"/>
      <c r="Q618" s="45"/>
      <c r="R618" s="45">
        <v>2.1077075004577637</v>
      </c>
      <c r="S618" s="45"/>
      <c r="T618" s="45"/>
      <c r="U618" s="45"/>
      <c r="V618" s="46">
        <v>0.23658949136734009</v>
      </c>
      <c r="W618" s="46"/>
      <c r="X618" s="45">
        <v>4.8000000417232513E-2</v>
      </c>
      <c r="Y618" s="45"/>
      <c r="Z618" s="44">
        <v>2.8800000250339508</v>
      </c>
      <c r="AA618" s="44"/>
      <c r="AB618" s="45">
        <v>-2.1084866523742676</v>
      </c>
      <c r="AC618" s="45"/>
      <c r="AD618" s="45">
        <v>2.7736897522702419E-13</v>
      </c>
      <c r="AE618" s="45"/>
      <c r="AF618" s="45">
        <v>2.8841230869293213</v>
      </c>
      <c r="AG618" s="45"/>
      <c r="AH618" s="45">
        <v>2.0393829345703125</v>
      </c>
      <c r="AI618" s="45"/>
      <c r="AJ618" s="45"/>
      <c r="AK618" s="20">
        <v>9.6170987839983013E-12</v>
      </c>
    </row>
    <row r="619" spans="2:37">
      <c r="B619" s="2">
        <v>9.9999997764825821E-3</v>
      </c>
      <c r="D619" s="44">
        <v>0.59999998658895493</v>
      </c>
      <c r="E619" s="44"/>
      <c r="F619" s="45">
        <v>2.411327600479126</v>
      </c>
      <c r="G619" s="45"/>
      <c r="H619" s="45"/>
      <c r="I619" s="45"/>
      <c r="J619" s="45"/>
      <c r="K619" s="45">
        <v>3.7675104103982449E-3</v>
      </c>
      <c r="L619" s="45"/>
      <c r="M619" s="45"/>
      <c r="N619" s="45">
        <v>2.9814720153808594</v>
      </c>
      <c r="O619" s="45"/>
      <c r="P619" s="45"/>
      <c r="Q619" s="45"/>
      <c r="R619" s="45">
        <v>2.1055550575256348</v>
      </c>
      <c r="S619" s="45"/>
      <c r="T619" s="45"/>
      <c r="U619" s="45"/>
      <c r="V619" s="46">
        <v>0.12652398645877838</v>
      </c>
      <c r="W619" s="46"/>
      <c r="X619" s="45">
        <v>4.8999998718500137E-2</v>
      </c>
      <c r="Y619" s="45"/>
      <c r="Z619" s="44">
        <v>2.9399999231100082</v>
      </c>
      <c r="AA619" s="44"/>
      <c r="AB619" s="45">
        <v>-2.6830565929412842</v>
      </c>
      <c r="AC619" s="45"/>
      <c r="AD619" s="45">
        <v>1.511019093050972E-13</v>
      </c>
      <c r="AE619" s="45"/>
      <c r="AF619" s="45">
        <v>2.8821597099304199</v>
      </c>
      <c r="AG619" s="45"/>
      <c r="AH619" s="45">
        <v>2.0379946231842041</v>
      </c>
      <c r="AI619" s="45"/>
      <c r="AJ619" s="45"/>
      <c r="AK619" s="20">
        <v>5.2426626408197397E-12</v>
      </c>
    </row>
    <row r="620" spans="2:37">
      <c r="B620" s="2">
        <v>1.0999999940395355E-2</v>
      </c>
      <c r="D620" s="44">
        <v>0.65999999642372131</v>
      </c>
      <c r="E620" s="44"/>
      <c r="F620" s="45">
        <v>1.5936664342880249</v>
      </c>
      <c r="G620" s="45"/>
      <c r="H620" s="45"/>
      <c r="I620" s="45"/>
      <c r="J620" s="45"/>
      <c r="K620" s="45">
        <v>2.015063539147377E-3</v>
      </c>
      <c r="L620" s="45"/>
      <c r="M620" s="45"/>
      <c r="N620" s="45">
        <v>2.9767098426818848</v>
      </c>
      <c r="O620" s="45"/>
      <c r="P620" s="45"/>
      <c r="Q620" s="45"/>
      <c r="R620" s="45">
        <v>2.1034269332885742</v>
      </c>
      <c r="S620" s="45"/>
      <c r="T620" s="45"/>
      <c r="U620" s="45"/>
      <c r="V620" s="46">
        <v>6.7740179598331451E-2</v>
      </c>
      <c r="W620" s="46"/>
      <c r="X620" s="45">
        <v>5.000000074505806E-2</v>
      </c>
      <c r="Y620" s="45"/>
      <c r="Z620" s="44">
        <v>3.0000000447034836</v>
      </c>
      <c r="AA620" s="44"/>
      <c r="AB620" s="45">
        <v>-2.8802039623260498</v>
      </c>
      <c r="AC620" s="45"/>
      <c r="AD620" s="45">
        <v>8.2327536714971172E-14</v>
      </c>
      <c r="AE620" s="45"/>
      <c r="AF620" s="45">
        <v>2.8802182674407959</v>
      </c>
      <c r="AG620" s="45"/>
      <c r="AH620" s="45">
        <v>2.0366218090057373</v>
      </c>
      <c r="AI620" s="45"/>
      <c r="AJ620" s="45"/>
      <c r="AK620" s="20">
        <v>2.8583784644764521E-12</v>
      </c>
    </row>
    <row r="621" spans="2:37">
      <c r="B621" s="2">
        <v>1.2000000104308128E-2</v>
      </c>
      <c r="D621" s="44">
        <v>0.7200000062584877</v>
      </c>
      <c r="E621" s="44"/>
      <c r="F621" s="45">
        <v>0.55507373809814453</v>
      </c>
      <c r="G621" s="45"/>
      <c r="H621" s="45"/>
      <c r="I621" s="45"/>
      <c r="J621" s="45"/>
      <c r="K621" s="45">
        <v>1.0789163643494248E-3</v>
      </c>
      <c r="L621" s="45"/>
      <c r="M621" s="45"/>
      <c r="N621" s="45">
        <v>2.9727978706359863</v>
      </c>
      <c r="O621" s="45"/>
      <c r="P621" s="45"/>
      <c r="Q621" s="45"/>
      <c r="R621" s="45">
        <v>2.1013226509094238</v>
      </c>
      <c r="S621" s="45"/>
      <c r="T621" s="45"/>
      <c r="U621" s="45"/>
      <c r="V621" s="46">
        <v>3.6306139081716537E-2</v>
      </c>
      <c r="W621" s="46"/>
      <c r="X621" s="45">
        <v>5.0999999046325684E-2</v>
      </c>
      <c r="Y621" s="45"/>
      <c r="Z621" s="44">
        <v>3.059999942779541</v>
      </c>
      <c r="AA621" s="44"/>
      <c r="AB621" s="45">
        <v>-2.6727662086486816</v>
      </c>
      <c r="AC621" s="45"/>
      <c r="AD621" s="45">
        <v>4.4862131045632359E-14</v>
      </c>
      <c r="AE621" s="45"/>
      <c r="AF621" s="45">
        <v>2.8782985210418701</v>
      </c>
      <c r="AG621" s="45"/>
      <c r="AH621" s="45">
        <v>2.035264253616333</v>
      </c>
      <c r="AI621" s="45"/>
      <c r="AJ621" s="45"/>
      <c r="AK621" s="20">
        <v>1.5586337559145291E-12</v>
      </c>
    </row>
    <row r="622" spans="2:37">
      <c r="B622" s="2">
        <v>1.3000000268220901E-2</v>
      </c>
      <c r="D622" s="44">
        <v>0.78000001609325409</v>
      </c>
      <c r="E622" s="44"/>
      <c r="F622" s="45">
        <v>-0.55877065658569336</v>
      </c>
      <c r="G622" s="45"/>
      <c r="H622" s="45"/>
      <c r="I622" s="45"/>
      <c r="J622" s="45"/>
      <c r="K622" s="45">
        <v>5.7826220290735364E-4</v>
      </c>
      <c r="L622" s="45"/>
      <c r="M622" s="45"/>
      <c r="N622" s="45">
        <v>2.9693543910980225</v>
      </c>
      <c r="O622" s="45"/>
      <c r="P622" s="45"/>
      <c r="Q622" s="45"/>
      <c r="R622" s="45">
        <v>2.0992417335510254</v>
      </c>
      <c r="S622" s="45"/>
      <c r="T622" s="45"/>
      <c r="U622" s="45"/>
      <c r="V622" s="46">
        <v>1.947813481092453E-2</v>
      </c>
      <c r="W622" s="46"/>
      <c r="X622" s="45">
        <v>5.2000001072883606E-2</v>
      </c>
      <c r="Y622" s="45"/>
      <c r="Z622" s="44">
        <v>3.1200000643730164</v>
      </c>
      <c r="AA622" s="44"/>
      <c r="AB622" s="45">
        <v>-2.0904016494750977</v>
      </c>
      <c r="AC622" s="45"/>
      <c r="AD622" s="45">
        <v>2.4449556894584439E-14</v>
      </c>
      <c r="AE622" s="45"/>
      <c r="AF622" s="45">
        <v>2.8763999938964844</v>
      </c>
      <c r="AG622" s="45"/>
      <c r="AH622" s="45">
        <v>2.0339219570159912</v>
      </c>
      <c r="AI622" s="45"/>
      <c r="AJ622" s="45"/>
      <c r="AK622" s="20">
        <v>8.5000545014049522E-13</v>
      </c>
    </row>
    <row r="623" spans="2:37">
      <c r="B623" s="2">
        <v>1.4000000432133675E-2</v>
      </c>
      <c r="D623" s="44">
        <v>0.84000002592802048</v>
      </c>
      <c r="E623" s="44"/>
      <c r="F623" s="45">
        <v>-1.5916814804077148</v>
      </c>
      <c r="G623" s="45"/>
      <c r="H623" s="45"/>
      <c r="I623" s="45"/>
      <c r="J623" s="45"/>
      <c r="K623" s="45">
        <v>3.1022541224956512E-4</v>
      </c>
      <c r="L623" s="45"/>
      <c r="M623" s="45"/>
      <c r="N623" s="45">
        <v>2.9661767482757568</v>
      </c>
      <c r="O623" s="45"/>
      <c r="P623" s="45"/>
      <c r="Q623" s="45"/>
      <c r="R623" s="45">
        <v>2.097184419631958</v>
      </c>
      <c r="S623" s="45"/>
      <c r="T623" s="45"/>
      <c r="U623" s="45"/>
      <c r="V623" s="46">
        <v>1.0459857061505318E-2</v>
      </c>
      <c r="W623" s="46"/>
      <c r="X623" s="45">
        <v>5.299999937415123E-2</v>
      </c>
      <c r="Y623" s="45"/>
      <c r="Z623" s="44">
        <v>3.1799999624490738</v>
      </c>
      <c r="AA623" s="44"/>
      <c r="AB623" s="45">
        <v>-1.2153507471084595</v>
      </c>
      <c r="AC623" s="45"/>
      <c r="AD623" s="45">
        <v>1.3326474391237367E-14</v>
      </c>
      <c r="AE623" s="45"/>
      <c r="AF623" s="45">
        <v>2.8745226860046387</v>
      </c>
      <c r="AG623" s="45"/>
      <c r="AH623" s="45">
        <v>2.0325944423675537</v>
      </c>
      <c r="AI623" s="45"/>
      <c r="AJ623" s="45"/>
      <c r="AK623" s="20">
        <v>4.6360652946816905E-13</v>
      </c>
    </row>
    <row r="624" spans="2:37">
      <c r="B624" s="2">
        <v>1.4999999664723873E-2</v>
      </c>
      <c r="D624" s="44">
        <v>0.89999997988343239</v>
      </c>
      <c r="E624" s="44"/>
      <c r="F624" s="45">
        <v>-2.3990113735198975</v>
      </c>
      <c r="G624" s="45"/>
      <c r="H624" s="45"/>
      <c r="I624" s="45"/>
      <c r="J624" s="45"/>
      <c r="K624" s="45">
        <v>1.6658088134136051E-4</v>
      </c>
      <c r="L624" s="45"/>
      <c r="M624" s="45"/>
      <c r="N624" s="45">
        <v>2.96315598487854</v>
      </c>
      <c r="O624" s="45"/>
      <c r="P624" s="45"/>
      <c r="Q624" s="45"/>
      <c r="R624" s="45">
        <v>2.0951499938964844</v>
      </c>
      <c r="S624" s="45"/>
      <c r="T624" s="45"/>
      <c r="U624" s="45"/>
      <c r="V624" s="46">
        <v>5.6220544502139091E-3</v>
      </c>
      <c r="W624" s="46"/>
      <c r="X624" s="45">
        <v>5.4000001400709152E-2</v>
      </c>
      <c r="Y624" s="45"/>
      <c r="Z624" s="44">
        <v>3.2400000840425491</v>
      </c>
      <c r="AA624" s="44"/>
      <c r="AB624" s="45">
        <v>-0.17082497477531433</v>
      </c>
      <c r="AC624" s="45"/>
      <c r="AD624" s="45">
        <v>7.2645679077311398E-15</v>
      </c>
      <c r="AE624" s="45"/>
      <c r="AF624" s="45">
        <v>2.8726661205291748</v>
      </c>
      <c r="AG624" s="45"/>
      <c r="AH624" s="45">
        <v>2.0312817096710205</v>
      </c>
      <c r="AI624" s="45"/>
      <c r="AJ624" s="45"/>
      <c r="AK624" s="20">
        <v>2.528859012387169E-13</v>
      </c>
    </row>
    <row r="625" spans="2:37">
      <c r="B625" s="2">
        <v>1.6000000759959221E-2</v>
      </c>
      <c r="D625" s="44">
        <v>0.96000004559755325</v>
      </c>
      <c r="E625" s="44"/>
      <c r="F625" s="45">
        <v>-2.8679807186126709</v>
      </c>
      <c r="G625" s="45"/>
      <c r="H625" s="45"/>
      <c r="I625" s="45"/>
      <c r="J625" s="45"/>
      <c r="K625" s="45">
        <v>8.9526052761357278E-5</v>
      </c>
      <c r="L625" s="45"/>
      <c r="M625" s="45"/>
      <c r="N625" s="45">
        <v>2.9602341651916504</v>
      </c>
      <c r="O625" s="45"/>
      <c r="P625" s="45"/>
      <c r="Q625" s="45"/>
      <c r="R625" s="45">
        <v>2.0931384563446045</v>
      </c>
      <c r="S625" s="45"/>
      <c r="T625" s="45"/>
      <c r="U625" s="45"/>
      <c r="V625" s="46">
        <v>3.024380886927247E-3</v>
      </c>
      <c r="W625" s="46"/>
      <c r="X625" s="45">
        <v>5.4999999701976776E-2</v>
      </c>
      <c r="Y625" s="45"/>
      <c r="Z625" s="44">
        <v>3.2999999821186066</v>
      </c>
      <c r="AA625" s="44"/>
      <c r="AB625" s="45">
        <v>0.89633816480636597</v>
      </c>
      <c r="AC625" s="45"/>
      <c r="AD625" s="45">
        <v>3.9605159971901893E-15</v>
      </c>
      <c r="AE625" s="45"/>
      <c r="AF625" s="45">
        <v>2.8708302974700928</v>
      </c>
      <c r="AG625" s="45"/>
      <c r="AH625" s="45">
        <v>2.0299837589263916</v>
      </c>
      <c r="AI625" s="45"/>
      <c r="AJ625" s="45"/>
      <c r="AK625" s="20">
        <v>1.3795716413862735E-13</v>
      </c>
    </row>
    <row r="626" spans="2:37">
      <c r="B626" s="2">
        <v>1.7000000923871994E-2</v>
      </c>
      <c r="D626" s="44">
        <v>1.0200000554323196</v>
      </c>
      <c r="E626" s="44"/>
      <c r="F626" s="45">
        <v>-2.9334697723388672</v>
      </c>
      <c r="G626" s="45"/>
      <c r="H626" s="45"/>
      <c r="I626" s="45"/>
      <c r="J626" s="45"/>
      <c r="K626" s="45">
        <v>4.8153990064747632E-5</v>
      </c>
      <c r="L626" s="45"/>
      <c r="M626" s="45"/>
      <c r="N626" s="45">
        <v>2.9573798179626465</v>
      </c>
      <c r="O626" s="45"/>
      <c r="P626" s="45"/>
      <c r="Q626" s="45"/>
      <c r="R626" s="45">
        <v>2.0911493301391602</v>
      </c>
      <c r="S626" s="45"/>
      <c r="T626" s="45"/>
      <c r="U626" s="45"/>
      <c r="V626" s="46">
        <v>1.6282917931675911E-3</v>
      </c>
      <c r="W626" s="46"/>
      <c r="X626" s="45">
        <v>5.6000001728534698E-2</v>
      </c>
      <c r="Y626" s="45"/>
      <c r="Z626" s="44">
        <v>3.3600001037120819</v>
      </c>
      <c r="AA626" s="44"/>
      <c r="AB626" s="45">
        <v>1.8363136053085327</v>
      </c>
      <c r="AC626" s="45"/>
      <c r="AD626" s="45">
        <v>2.159427278037771E-15</v>
      </c>
      <c r="AE626" s="45"/>
      <c r="AF626" s="45">
        <v>2.8690149784088135</v>
      </c>
      <c r="AG626" s="45"/>
      <c r="AH626" s="45">
        <v>2.0287001132965088</v>
      </c>
      <c r="AI626" s="45"/>
      <c r="AJ626" s="45"/>
      <c r="AK626" s="20">
        <v>7.5267198615218411E-14</v>
      </c>
    </row>
    <row r="627" spans="2:37">
      <c r="B627" s="2">
        <v>1.7999999225139618E-2</v>
      </c>
      <c r="D627" s="44">
        <v>1.0799999535083771</v>
      </c>
      <c r="E627" s="44"/>
      <c r="F627" s="45">
        <v>-2.5870790481567383</v>
      </c>
      <c r="G627" s="45"/>
      <c r="H627" s="45"/>
      <c r="I627" s="45"/>
      <c r="J627" s="45"/>
      <c r="K627" s="45">
        <v>2.5921297492459416E-5</v>
      </c>
      <c r="L627" s="45"/>
      <c r="M627" s="45"/>
      <c r="N627" s="45">
        <v>2.9545762538909912</v>
      </c>
      <c r="O627" s="45"/>
      <c r="P627" s="45"/>
      <c r="Q627" s="45"/>
      <c r="R627" s="45">
        <v>2.0891826152801514</v>
      </c>
      <c r="S627" s="45"/>
      <c r="T627" s="45"/>
      <c r="U627" s="45"/>
      <c r="V627" s="46">
        <v>8.7733479449525476E-4</v>
      </c>
      <c r="W627" s="46"/>
      <c r="X627" s="45">
        <v>5.7000000029802322E-2</v>
      </c>
      <c r="Y627" s="45"/>
      <c r="Z627" s="44">
        <v>3.4200000017881393</v>
      </c>
      <c r="AA627" s="44"/>
      <c r="AB627" s="45">
        <v>2.5173189640045166</v>
      </c>
      <c r="AC627" s="45"/>
      <c r="AD627" s="45">
        <v>1.177518309976853E-15</v>
      </c>
      <c r="AE627" s="45"/>
      <c r="AF627" s="45">
        <v>2.8672199249267578</v>
      </c>
      <c r="AG627" s="45"/>
      <c r="AH627" s="45">
        <v>2.027430534362793</v>
      </c>
      <c r="AI627" s="45"/>
      <c r="AJ627" s="45"/>
      <c r="AK627" s="20">
        <v>4.1068297579934659E-14</v>
      </c>
    </row>
    <row r="628" spans="2:37">
      <c r="B628" s="2">
        <v>1.8999999389052391E-2</v>
      </c>
      <c r="D628" s="44">
        <v>1.1399999633431435</v>
      </c>
      <c r="E628" s="44"/>
      <c r="F628" s="45">
        <v>-1.8782088756561279</v>
      </c>
      <c r="G628" s="45"/>
      <c r="H628" s="45"/>
      <c r="I628" s="45"/>
      <c r="J628" s="45"/>
      <c r="K628" s="45">
        <v>1.3963895071356092E-5</v>
      </c>
      <c r="L628" s="45"/>
      <c r="M628" s="45"/>
      <c r="N628" s="45">
        <v>2.9518139362335205</v>
      </c>
      <c r="O628" s="45"/>
      <c r="P628" s="45"/>
      <c r="Q628" s="45"/>
      <c r="R628" s="45">
        <v>2.0872378349304199</v>
      </c>
      <c r="S628" s="45"/>
      <c r="T628" s="45"/>
      <c r="U628" s="45"/>
      <c r="V628" s="46">
        <v>4.7306373016908765E-4</v>
      </c>
      <c r="W628" s="46"/>
      <c r="X628" s="45">
        <v>5.7999998331069946E-2</v>
      </c>
      <c r="Y628" s="45"/>
      <c r="Z628" s="44">
        <v>3.4799998998641968</v>
      </c>
      <c r="AA628" s="44"/>
      <c r="AB628" s="45">
        <v>2.8440868854522705</v>
      </c>
      <c r="AC628" s="45"/>
      <c r="AD628" s="45">
        <v>6.4215039451094363E-16</v>
      </c>
      <c r="AE628" s="45"/>
      <c r="AF628" s="45">
        <v>2.8654446601867676</v>
      </c>
      <c r="AG628" s="45"/>
      <c r="AH628" s="45">
        <v>2.0261754989624023</v>
      </c>
      <c r="AI628" s="45"/>
      <c r="AJ628" s="45"/>
      <c r="AK628" s="20">
        <v>2.2410147197150787E-14</v>
      </c>
    </row>
    <row r="629" spans="2:37">
      <c r="B629" s="2">
        <v>1.9999999552965164E-2</v>
      </c>
      <c r="D629" s="44">
        <v>1.1999999731779099</v>
      </c>
      <c r="E629" s="44"/>
      <c r="F629" s="45">
        <v>-0.907024085521698</v>
      </c>
      <c r="G629" s="45"/>
      <c r="H629" s="45"/>
      <c r="I629" s="45"/>
      <c r="J629" s="45"/>
      <c r="K629" s="45">
        <v>7.5277685027685948E-6</v>
      </c>
      <c r="L629" s="45"/>
      <c r="M629" s="45"/>
      <c r="N629" s="45">
        <v>2.9490880966186523</v>
      </c>
      <c r="O629" s="45"/>
      <c r="P629" s="45"/>
      <c r="Q629" s="45"/>
      <c r="R629" s="45">
        <v>2.0853147506713867</v>
      </c>
      <c r="S629" s="45"/>
      <c r="T629" s="45"/>
      <c r="U629" s="45"/>
      <c r="V629" s="46">
        <v>2.5525814271531999E-4</v>
      </c>
      <c r="W629" s="46"/>
      <c r="X629" s="45">
        <v>5.9000000357627869E-2</v>
      </c>
      <c r="Y629" s="45"/>
      <c r="Z629" s="44">
        <v>3.5400000214576721</v>
      </c>
      <c r="AA629" s="44"/>
      <c r="AB629" s="45">
        <v>2.7711887359619141</v>
      </c>
      <c r="AC629" s="45"/>
      <c r="AD629" s="45">
        <v>3.5022207742652512E-16</v>
      </c>
      <c r="AE629" s="45"/>
      <c r="AF629" s="45">
        <v>2.8636894226074219</v>
      </c>
      <c r="AG629" s="45"/>
      <c r="AH629" s="45">
        <v>2.0249340534210205</v>
      </c>
      <c r="AI629" s="45"/>
      <c r="AJ629" s="45"/>
      <c r="AK629" s="20">
        <v>1.2229751377725549E-14</v>
      </c>
    </row>
    <row r="630" spans="2:37">
      <c r="B630" s="2">
        <v>2.0999999716877937E-2</v>
      </c>
      <c r="D630" s="44">
        <v>1.2599999830126762</v>
      </c>
      <c r="E630" s="44"/>
      <c r="F630" s="45">
        <v>0.18969173729419708</v>
      </c>
      <c r="G630" s="45"/>
      <c r="H630" s="45"/>
      <c r="I630" s="45"/>
      <c r="J630" s="45"/>
      <c r="K630" s="45">
        <v>4.0608870222058613E-6</v>
      </c>
      <c r="L630" s="45"/>
      <c r="M630" s="45"/>
      <c r="N630" s="45">
        <v>2.9463956356048584</v>
      </c>
      <c r="O630" s="45"/>
      <c r="P630" s="45"/>
      <c r="Q630" s="45"/>
      <c r="R630" s="45">
        <v>2.0834133625030518</v>
      </c>
      <c r="S630" s="45"/>
      <c r="T630" s="45"/>
      <c r="U630" s="45"/>
      <c r="V630" s="46">
        <v>1.3782577298115939E-4</v>
      </c>
      <c r="W630" s="46"/>
      <c r="X630" s="45">
        <v>5.9999998658895493E-2</v>
      </c>
      <c r="Y630" s="45"/>
      <c r="Z630" s="44">
        <v>3.5999999195337296</v>
      </c>
      <c r="AA630" s="44"/>
      <c r="AB630" s="45">
        <v>2.3093481063842773</v>
      </c>
      <c r="AC630" s="45"/>
      <c r="AD630" s="45">
        <v>1.9102309525791643E-16</v>
      </c>
      <c r="AE630" s="45"/>
      <c r="AF630" s="45">
        <v>2.8619534969329834</v>
      </c>
      <c r="AG630" s="45"/>
      <c r="AH630" s="45">
        <v>2.0237066745758057</v>
      </c>
      <c r="AI630" s="45"/>
      <c r="AJ630" s="45"/>
      <c r="AK630" s="20">
        <v>6.6745700729364723E-15</v>
      </c>
    </row>
    <row r="631" spans="2:37">
      <c r="B631" s="2">
        <v>2.199999988079071E-2</v>
      </c>
      <c r="D631" s="44">
        <v>1.3199999928474426</v>
      </c>
      <c r="E631" s="44"/>
      <c r="F631" s="45">
        <v>1.257793664932251</v>
      </c>
      <c r="G631" s="45"/>
      <c r="H631" s="45"/>
      <c r="I631" s="45"/>
      <c r="J631" s="45"/>
      <c r="K631" s="45">
        <v>2.1920795916230418E-6</v>
      </c>
      <c r="L631" s="45"/>
      <c r="M631" s="45"/>
      <c r="N631" s="45">
        <v>2.943734884262085</v>
      </c>
      <c r="O631" s="45"/>
      <c r="P631" s="45"/>
      <c r="Q631" s="45"/>
      <c r="R631" s="45">
        <v>2.0815331935882568</v>
      </c>
      <c r="S631" s="45"/>
      <c r="T631" s="45"/>
      <c r="U631" s="45"/>
      <c r="V631" s="46">
        <v>7.4465984653215855E-5</v>
      </c>
      <c r="W631" s="46"/>
      <c r="X631" s="45">
        <v>6.1000000685453415E-2</v>
      </c>
      <c r="Y631" s="45"/>
      <c r="Z631" s="44">
        <v>3.6600000411272049</v>
      </c>
      <c r="AA631" s="44"/>
      <c r="AB631" s="45">
        <v>1.5238680839538574</v>
      </c>
      <c r="AC631" s="45"/>
      <c r="AD631" s="45">
        <v>1.0419858518710031E-16</v>
      </c>
      <c r="AE631" s="45"/>
      <c r="AF631" s="45">
        <v>2.8602368831634521</v>
      </c>
      <c r="AG631" s="45"/>
      <c r="AH631" s="45">
        <v>2.0224928855895996</v>
      </c>
      <c r="AI631" s="45"/>
      <c r="AJ631" s="45"/>
      <c r="AK631" s="20">
        <v>3.6430052733954412E-15</v>
      </c>
    </row>
    <row r="632" spans="2:37">
      <c r="B632" s="2">
        <v>2.3000000044703484E-2</v>
      </c>
      <c r="D632" s="44">
        <v>1.380000002682209</v>
      </c>
      <c r="E632" s="44"/>
      <c r="F632" s="45">
        <v>2.1474337577819824</v>
      </c>
      <c r="G632" s="45"/>
      <c r="H632" s="45"/>
      <c r="I632" s="45"/>
      <c r="J632" s="45"/>
      <c r="K632" s="45">
        <v>1.1840193110401742E-6</v>
      </c>
      <c r="L632" s="45"/>
      <c r="M632" s="45"/>
      <c r="N632" s="45">
        <v>2.9411046504974365</v>
      </c>
      <c r="O632" s="45"/>
      <c r="P632" s="45"/>
      <c r="Q632" s="45"/>
      <c r="R632" s="45">
        <v>2.079674243927002</v>
      </c>
      <c r="S632" s="45"/>
      <c r="T632" s="45"/>
      <c r="U632" s="45"/>
      <c r="V632" s="46">
        <v>4.0257658838527277E-5</v>
      </c>
      <c r="W632" s="46"/>
      <c r="X632" s="45">
        <v>6.1999998986721039E-2</v>
      </c>
      <c r="Y632" s="45"/>
      <c r="Z632" s="44">
        <v>3.7199999392032623</v>
      </c>
      <c r="AA632" s="44"/>
      <c r="AB632" s="45">
        <v>0.52539747953414917</v>
      </c>
      <c r="AC632" s="45"/>
      <c r="AD632" s="45">
        <v>5.6842012044961744E-17</v>
      </c>
      <c r="AE632" s="45"/>
      <c r="AF632" s="45">
        <v>2.858539342880249</v>
      </c>
      <c r="AG632" s="45"/>
      <c r="AH632" s="45">
        <v>2.0212924480438232</v>
      </c>
      <c r="AI632" s="45"/>
      <c r="AJ632" s="45"/>
      <c r="AK632" s="20">
        <v>1.9884985703806949E-15</v>
      </c>
    </row>
    <row r="633" spans="2:37">
      <c r="B633" s="2">
        <v>2.4000000208616257E-2</v>
      </c>
      <c r="D633" s="44">
        <v>1.4400000125169754</v>
      </c>
      <c r="E633" s="44"/>
      <c r="F633" s="45">
        <v>2.7340767383575439</v>
      </c>
      <c r="G633" s="45"/>
      <c r="H633" s="45"/>
      <c r="I633" s="45"/>
      <c r="J633" s="45"/>
      <c r="K633" s="45">
        <v>6.3990484022724559E-7</v>
      </c>
      <c r="L633" s="45"/>
      <c r="M633" s="45"/>
      <c r="N633" s="45">
        <v>2.9385042190551758</v>
      </c>
      <c r="O633" s="45"/>
      <c r="P633" s="45"/>
      <c r="Q633" s="45"/>
      <c r="R633" s="45">
        <v>2.0778357982635498</v>
      </c>
      <c r="S633" s="45"/>
      <c r="T633" s="45"/>
      <c r="U633" s="45"/>
      <c r="V633" s="46">
        <v>2.1776553694508038E-5</v>
      </c>
      <c r="W633" s="46"/>
      <c r="X633" s="45">
        <v>6.3000001013278961E-2</v>
      </c>
      <c r="Y633" s="45"/>
      <c r="Z633" s="44">
        <v>3.7800000607967377</v>
      </c>
      <c r="AA633" s="44"/>
      <c r="AB633" s="45">
        <v>-0.54565143585205078</v>
      </c>
      <c r="AC633" s="45"/>
      <c r="AD633" s="45">
        <v>3.1010372507347467E-17</v>
      </c>
      <c r="AE633" s="45"/>
      <c r="AF633" s="45">
        <v>2.8568606376647949</v>
      </c>
      <c r="AG633" s="45"/>
      <c r="AH633" s="45">
        <v>2.0201056003570557</v>
      </c>
      <c r="AI633" s="45"/>
      <c r="AJ633" s="45"/>
      <c r="AK633" s="20">
        <v>1.0854702866866625E-15</v>
      </c>
    </row>
    <row r="634" spans="2:37">
      <c r="B634" s="2">
        <v>2.500000037252903E-2</v>
      </c>
      <c r="D634" s="44">
        <v>1.5000000223517418</v>
      </c>
      <c r="E634" s="44"/>
      <c r="F634" s="45">
        <v>2.9359283447265625</v>
      </c>
      <c r="G634" s="45"/>
      <c r="H634" s="45"/>
      <c r="I634" s="45"/>
      <c r="J634" s="45"/>
      <c r="K634" s="45">
        <v>3.4602990695020708E-7</v>
      </c>
      <c r="L634" s="45"/>
      <c r="M634" s="45"/>
      <c r="N634" s="45">
        <v>2.9359333515167236</v>
      </c>
      <c r="O634" s="45"/>
      <c r="P634" s="45"/>
      <c r="Q634" s="45"/>
      <c r="R634" s="45">
        <v>2.0760180950164795</v>
      </c>
      <c r="S634" s="45"/>
      <c r="T634" s="45"/>
      <c r="U634" s="45"/>
      <c r="V634" s="46">
        <v>1.1786028153437655E-5</v>
      </c>
      <c r="W634" s="46"/>
      <c r="X634" s="45">
        <v>6.4000003039836884E-2</v>
      </c>
      <c r="Y634" s="45"/>
      <c r="Z634" s="44">
        <v>3.840000182390213</v>
      </c>
      <c r="AA634" s="44"/>
      <c r="AB634" s="45">
        <v>-1.5388458967208862</v>
      </c>
      <c r="AC634" s="45"/>
      <c r="AD634" s="45">
        <v>1.6918923947310563E-17</v>
      </c>
      <c r="AE634" s="45"/>
      <c r="AF634" s="45">
        <v>2.8552005290985107</v>
      </c>
      <c r="AG634" s="45"/>
      <c r="AH634" s="45">
        <v>2.0189316272735596</v>
      </c>
      <c r="AI634" s="45"/>
      <c r="AJ634" s="45"/>
      <c r="AK634" s="20">
        <v>5.925651916577953E-16</v>
      </c>
    </row>
    <row r="635" spans="2:37">
      <c r="B635" s="2">
        <v>2.6000000536441803E-2</v>
      </c>
      <c r="D635" s="44">
        <v>1.5600000321865082</v>
      </c>
      <c r="E635" s="44"/>
      <c r="F635" s="45">
        <v>2.725334644317627</v>
      </c>
      <c r="G635" s="45"/>
      <c r="H635" s="45"/>
      <c r="I635" s="45"/>
      <c r="J635" s="45"/>
      <c r="K635" s="45">
        <v>1.8721540584465401E-7</v>
      </c>
      <c r="L635" s="45"/>
      <c r="M635" s="45"/>
      <c r="N635" s="45">
        <v>2.9333913326263428</v>
      </c>
      <c r="O635" s="45"/>
      <c r="P635" s="45"/>
      <c r="Q635" s="45"/>
      <c r="R635" s="45">
        <v>2.0742206573486328</v>
      </c>
      <c r="S635" s="45"/>
      <c r="T635" s="45"/>
      <c r="U635" s="45"/>
      <c r="V635" s="46">
        <v>6.3822176343819592E-6</v>
      </c>
      <c r="W635" s="46"/>
      <c r="X635" s="45">
        <v>6.4999997615814209E-2</v>
      </c>
      <c r="Y635" s="45"/>
      <c r="Z635" s="44">
        <v>3.8999998569488525</v>
      </c>
      <c r="AA635" s="44"/>
      <c r="AB635" s="45">
        <v>-2.3148574829101563</v>
      </c>
      <c r="AC635" s="45"/>
      <c r="AD635" s="45">
        <v>9.2313480438009771E-18</v>
      </c>
      <c r="AE635" s="45"/>
      <c r="AF635" s="45">
        <v>2.8535590171813965</v>
      </c>
      <c r="AG635" s="45"/>
      <c r="AH635" s="45">
        <v>2.0177710056304932</v>
      </c>
      <c r="AI635" s="45"/>
      <c r="AJ635" s="45"/>
      <c r="AK635" s="20">
        <v>3.2350297897075985E-16</v>
      </c>
    </row>
    <row r="636" spans="2:37">
      <c r="B636" s="2">
        <v>2.7000000700354576E-2</v>
      </c>
      <c r="D636" s="44">
        <v>1.6200000420212746</v>
      </c>
      <c r="E636" s="44"/>
      <c r="F636" s="45">
        <v>2.1325676441192627</v>
      </c>
      <c r="G636" s="45"/>
      <c r="H636" s="45"/>
      <c r="I636" s="45"/>
      <c r="J636" s="45"/>
      <c r="K636" s="45">
        <v>1.0134161954056253E-7</v>
      </c>
      <c r="L636" s="45"/>
      <c r="M636" s="45"/>
      <c r="N636" s="45">
        <v>2.930877685546875</v>
      </c>
      <c r="O636" s="45"/>
      <c r="P636" s="45"/>
      <c r="Q636" s="45"/>
      <c r="R636" s="45">
        <v>2.0724434852600098</v>
      </c>
      <c r="S636" s="45"/>
      <c r="T636" s="45"/>
      <c r="U636" s="45"/>
      <c r="V636" s="46">
        <v>3.4577224141685292E-6</v>
      </c>
      <c r="W636" s="46"/>
      <c r="X636" s="45">
        <v>6.5999999642372131E-2</v>
      </c>
      <c r="Y636" s="45"/>
      <c r="Z636" s="44">
        <v>3.9599999785423279</v>
      </c>
      <c r="AA636" s="44"/>
      <c r="AB636" s="45">
        <v>-2.7650041580200195</v>
      </c>
      <c r="AC636" s="45"/>
      <c r="AD636" s="45">
        <v>5.037123784767175E-18</v>
      </c>
      <c r="AE636" s="45"/>
      <c r="AF636" s="45">
        <v>2.8519356250762939</v>
      </c>
      <c r="AG636" s="45"/>
      <c r="AH636" s="45">
        <v>2.0166230201721191</v>
      </c>
      <c r="AI636" s="45"/>
      <c r="AJ636" s="45"/>
      <c r="AK636" s="20">
        <v>1.7662121904887817E-16</v>
      </c>
    </row>
    <row r="637" spans="2:37">
      <c r="B637" s="2">
        <v>2.8000000864267349E-2</v>
      </c>
      <c r="D637" s="44">
        <v>1.680000051856041</v>
      </c>
      <c r="E637" s="44"/>
      <c r="F637" s="45">
        <v>1.2414764165878296</v>
      </c>
      <c r="G637" s="45"/>
      <c r="H637" s="45"/>
      <c r="I637" s="45"/>
      <c r="J637" s="45"/>
      <c r="K637" s="45">
        <v>5.4883464883914712E-8</v>
      </c>
      <c r="L637" s="45"/>
      <c r="M637" s="45"/>
      <c r="N637" s="45">
        <v>2.9283924102783203</v>
      </c>
      <c r="O637" s="45"/>
      <c r="P637" s="45"/>
      <c r="Q637" s="45"/>
      <c r="R637" s="45">
        <v>2.0706861019134521</v>
      </c>
      <c r="S637" s="45"/>
      <c r="T637" s="45"/>
      <c r="U637" s="45"/>
      <c r="V637" s="46">
        <v>1.8741841358860256E-6</v>
      </c>
      <c r="W637" s="46"/>
      <c r="X637" s="45">
        <v>6.7000001668930054E-2</v>
      </c>
      <c r="Y637" s="45"/>
      <c r="Z637" s="44">
        <v>4.0200001001358032</v>
      </c>
      <c r="AA637" s="44"/>
      <c r="AB637" s="45">
        <v>-2.8264682292938232</v>
      </c>
      <c r="AC637" s="45"/>
      <c r="AD637" s="45">
        <v>2.7486775417363988E-18</v>
      </c>
      <c r="AE637" s="45"/>
      <c r="AF637" s="45">
        <v>2.8503303527832031</v>
      </c>
      <c r="AG637" s="45"/>
      <c r="AH637" s="45">
        <v>2.0154879093170166</v>
      </c>
      <c r="AI637" s="45"/>
      <c r="AJ637" s="45"/>
      <c r="AK637" s="20">
        <v>9.6433648871162926E-17</v>
      </c>
    </row>
    <row r="638" spans="2:37">
      <c r="B638" s="2">
        <v>2.8999999165534973E-2</v>
      </c>
      <c r="D638" s="44">
        <v>1.7399999499320984</v>
      </c>
      <c r="E638" s="44"/>
      <c r="F638" s="45">
        <v>0.17763034999370575</v>
      </c>
      <c r="G638" s="45"/>
      <c r="H638" s="45"/>
      <c r="I638" s="45"/>
      <c r="J638" s="45"/>
      <c r="K638" s="45">
        <v>2.97366646861974E-8</v>
      </c>
      <c r="L638" s="45"/>
      <c r="M638" s="45"/>
      <c r="N638" s="45">
        <v>2.9259347915649414</v>
      </c>
      <c r="O638" s="45"/>
      <c r="P638" s="45"/>
      <c r="Q638" s="45"/>
      <c r="R638" s="45">
        <v>2.0689482688903809</v>
      </c>
      <c r="S638" s="45"/>
      <c r="T638" s="45"/>
      <c r="U638" s="45"/>
      <c r="V638" s="46">
        <v>1.0163132628804306E-6</v>
      </c>
      <c r="W638" s="46"/>
      <c r="X638" s="45">
        <v>6.8000003695487976E-2</v>
      </c>
      <c r="Y638" s="45"/>
      <c r="Z638" s="44">
        <v>4.0800002217292786</v>
      </c>
      <c r="AA638" s="44"/>
      <c r="AB638" s="45">
        <v>-2.4910602569580078</v>
      </c>
      <c r="AC638" s="45"/>
      <c r="AD638" s="45">
        <v>1.4999862651440855E-18</v>
      </c>
      <c r="AE638" s="45"/>
      <c r="AF638" s="45">
        <v>2.8487427234649658</v>
      </c>
      <c r="AG638" s="45"/>
      <c r="AH638" s="45">
        <v>2.0143654346466064</v>
      </c>
      <c r="AI638" s="45"/>
      <c r="AJ638" s="45"/>
      <c r="AK638" s="20">
        <v>5.2654324167128336E-17</v>
      </c>
    </row>
    <row r="639" spans="2:37">
      <c r="B639" s="2">
        <v>2.9999999329447746E-2</v>
      </c>
      <c r="D639" s="44">
        <v>1.7999999597668648</v>
      </c>
      <c r="E639" s="44"/>
      <c r="F639" s="45">
        <v>-0.90937119722366333</v>
      </c>
      <c r="G639" s="45"/>
      <c r="H639" s="45"/>
      <c r="I639" s="45"/>
      <c r="J639" s="45"/>
      <c r="K639" s="45">
        <v>1.6118702816925179E-8</v>
      </c>
      <c r="L639" s="45"/>
      <c r="M639" s="45"/>
      <c r="N639" s="45">
        <v>2.9235045909881592</v>
      </c>
      <c r="O639" s="45"/>
      <c r="P639" s="45"/>
      <c r="Q639" s="45"/>
      <c r="R639" s="45">
        <v>2.0672299861907959</v>
      </c>
      <c r="S639" s="45"/>
      <c r="T639" s="45"/>
      <c r="U639" s="45"/>
      <c r="V639" s="46">
        <v>5.513485916708305E-7</v>
      </c>
      <c r="W639" s="46"/>
      <c r="X639" s="45">
        <v>6.8999998271465302E-2</v>
      </c>
      <c r="Y639" s="45"/>
      <c r="Z639" s="44">
        <v>4.1399998962879181</v>
      </c>
      <c r="AA639" s="44"/>
      <c r="AB639" s="45">
        <v>-1.8063074350357056</v>
      </c>
      <c r="AC639" s="45"/>
      <c r="AD639" s="45">
        <v>8.1860021636022683E-19</v>
      </c>
      <c r="AE639" s="45"/>
      <c r="AF639" s="45">
        <v>2.8471729755401611</v>
      </c>
      <c r="AG639" s="45"/>
      <c r="AH639" s="45">
        <v>2.0132553577423096</v>
      </c>
      <c r="AI639" s="45"/>
      <c r="AJ639" s="45"/>
      <c r="AK639" s="20">
        <v>2.8751335637020248E-17</v>
      </c>
    </row>
    <row r="640" spans="2:37">
      <c r="B640" s="2">
        <v>3.0999999493360519E-2</v>
      </c>
      <c r="D640" s="44">
        <v>1.8599999696016312</v>
      </c>
      <c r="E640" s="44"/>
      <c r="F640" s="45">
        <v>-1.8669302463531494</v>
      </c>
      <c r="G640" s="45"/>
      <c r="H640" s="45"/>
      <c r="I640" s="45"/>
      <c r="J640" s="45"/>
      <c r="K640" s="45">
        <v>8.740686396890851E-9</v>
      </c>
      <c r="L640" s="45"/>
      <c r="M640" s="45"/>
      <c r="N640" s="45">
        <v>2.9211018085479736</v>
      </c>
      <c r="O640" s="45"/>
      <c r="P640" s="45"/>
      <c r="Q640" s="45"/>
      <c r="R640" s="45">
        <v>2.0655307769775391</v>
      </c>
      <c r="S640" s="45"/>
      <c r="T640" s="45"/>
      <c r="U640" s="45"/>
      <c r="V640" s="46">
        <v>2.9922566113782523E-7</v>
      </c>
      <c r="W640" s="46"/>
      <c r="X640" s="45">
        <v>7.0000000298023224E-2</v>
      </c>
      <c r="Y640" s="45"/>
      <c r="Z640" s="44">
        <v>4.2000000178813934</v>
      </c>
      <c r="AA640" s="44"/>
      <c r="AB640" s="45">
        <v>-0.86872005462646484</v>
      </c>
      <c r="AC640" s="45"/>
      <c r="AD640" s="45">
        <v>4.4676205829748021E-19</v>
      </c>
      <c r="AE640" s="45"/>
      <c r="AF640" s="45">
        <v>2.8456203937530518</v>
      </c>
      <c r="AG640" s="45"/>
      <c r="AH640" s="45">
        <v>2.0121574401855469</v>
      </c>
      <c r="AI640" s="45"/>
      <c r="AJ640" s="45"/>
      <c r="AK640" s="20">
        <v>1.5699987287929972E-17</v>
      </c>
    </row>
    <row r="641" spans="2:37">
      <c r="B641" s="2">
        <v>3.2000001519918442E-2</v>
      </c>
      <c r="D641" s="44">
        <v>1.9200000911951065</v>
      </c>
      <c r="E641" s="44"/>
      <c r="F641" s="45">
        <v>-2.5608673095703125</v>
      </c>
      <c r="G641" s="45"/>
      <c r="H641" s="45"/>
      <c r="I641" s="45"/>
      <c r="J641" s="45"/>
      <c r="K641" s="45">
        <v>4.7416506276931614E-9</v>
      </c>
      <c r="L641" s="45"/>
      <c r="M641" s="45"/>
      <c r="N641" s="45">
        <v>2.9187257289886475</v>
      </c>
      <c r="O641" s="45"/>
      <c r="P641" s="45"/>
      <c r="Q641" s="45"/>
      <c r="R641" s="45">
        <v>2.0638506412506104</v>
      </c>
      <c r="S641" s="45"/>
      <c r="T641" s="45"/>
      <c r="U641" s="45"/>
      <c r="V641" s="46">
        <v>1.6245620315658016E-7</v>
      </c>
      <c r="W641" s="46"/>
      <c r="X641" s="45">
        <v>7.1000002324581146E-2</v>
      </c>
      <c r="Y641" s="45"/>
      <c r="Z641" s="44">
        <v>4.2600001394748688</v>
      </c>
      <c r="AA641" s="44"/>
      <c r="AB641" s="45">
        <v>0.18980869650840759</v>
      </c>
      <c r="AC641" s="45"/>
      <c r="AD641" s="45">
        <v>2.4383692135384091E-19</v>
      </c>
      <c r="AE641" s="45"/>
      <c r="AF641" s="45">
        <v>2.8440852165222168</v>
      </c>
      <c r="AG641" s="45"/>
      <c r="AH641" s="45">
        <v>2.0110719203948975</v>
      </c>
      <c r="AI641" s="45"/>
      <c r="AJ641" s="45"/>
      <c r="AK641" s="20">
        <v>8.5734747590253032E-18</v>
      </c>
    </row>
    <row r="642" spans="2:37">
      <c r="B642" s="2">
        <v>3.2999999821186066E-2</v>
      </c>
      <c r="D642" s="44">
        <v>1.9799999892711639</v>
      </c>
      <c r="E642" s="44"/>
      <c r="F642" s="45">
        <v>-2.8942177295684814</v>
      </c>
      <c r="G642" s="45"/>
      <c r="H642" s="45"/>
      <c r="I642" s="45"/>
      <c r="J642" s="45"/>
      <c r="K642" s="45">
        <v>2.5732000974443281E-9</v>
      </c>
      <c r="L642" s="45"/>
      <c r="M642" s="45"/>
      <c r="N642" s="45">
        <v>2.9163761138916016</v>
      </c>
      <c r="O642" s="45"/>
      <c r="P642" s="45"/>
      <c r="Q642" s="45"/>
      <c r="R642" s="45">
        <v>2.0621893405914307</v>
      </c>
      <c r="S642" s="45"/>
      <c r="T642" s="45"/>
      <c r="U642" s="45"/>
      <c r="V642" s="46">
        <v>8.8232788186815014E-8</v>
      </c>
      <c r="W642" s="46"/>
      <c r="X642" s="45">
        <v>7.1999996900558472E-2</v>
      </c>
      <c r="Y642" s="45"/>
      <c r="Z642" s="44">
        <v>4.3199998140335083</v>
      </c>
      <c r="AA642" s="44"/>
      <c r="AB642" s="45">
        <v>1.220552921295166</v>
      </c>
      <c r="AC642" s="45"/>
      <c r="AD642" s="45">
        <v>1.3308842332550098E-19</v>
      </c>
      <c r="AE642" s="45"/>
      <c r="AF642" s="45">
        <v>2.842566967010498</v>
      </c>
      <c r="AG642" s="45"/>
      <c r="AH642" s="45">
        <v>2.0099983215332031</v>
      </c>
      <c r="AI642" s="45"/>
      <c r="AJ642" s="45"/>
      <c r="AK642" s="20">
        <v>4.681980406212433E-18</v>
      </c>
    </row>
    <row r="643" spans="2:37">
      <c r="B643" s="2">
        <v>3.4000001847743988E-2</v>
      </c>
      <c r="D643" s="44">
        <v>2.0400001108646393</v>
      </c>
      <c r="E643" s="44"/>
      <c r="F643" s="45">
        <v>-2.8207776546478271</v>
      </c>
      <c r="G643" s="45"/>
      <c r="H643" s="45"/>
      <c r="I643" s="45"/>
      <c r="J643" s="45"/>
      <c r="K643" s="45">
        <v>1.3969125856050368E-9</v>
      </c>
      <c r="L643" s="45"/>
      <c r="M643" s="45"/>
      <c r="N643" s="45">
        <v>2.9140529632568359</v>
      </c>
      <c r="O643" s="45"/>
      <c r="P643" s="45"/>
      <c r="Q643" s="45"/>
      <c r="R643" s="45">
        <v>2.0605466365814209</v>
      </c>
      <c r="S643" s="45"/>
      <c r="T643" s="45"/>
      <c r="U643" s="45"/>
      <c r="V643" s="46">
        <v>4.7937106728568324E-8</v>
      </c>
      <c r="W643" s="46"/>
      <c r="X643" s="45">
        <v>7.2999998927116394E-2</v>
      </c>
      <c r="Y643" s="45"/>
      <c r="Z643" s="44">
        <v>4.3799999356269836</v>
      </c>
      <c r="AA643" s="44"/>
      <c r="AB643" s="45">
        <v>2.0788471698760986</v>
      </c>
      <c r="AC643" s="45"/>
      <c r="AD643" s="45">
        <v>7.264367347865459E-20</v>
      </c>
      <c r="AE643" s="45"/>
      <c r="AF643" s="45">
        <v>2.8410656452178955</v>
      </c>
      <c r="AG643" s="45"/>
      <c r="AH643" s="45">
        <v>2.0089366436004639</v>
      </c>
      <c r="AI643" s="45"/>
      <c r="AJ643" s="45"/>
      <c r="AK643" s="20">
        <v>2.5569163962312932E-18</v>
      </c>
    </row>
    <row r="644" spans="2:37">
      <c r="B644" s="2">
        <v>3.5000000149011612E-2</v>
      </c>
      <c r="D644" s="44">
        <v>2.1000000089406967</v>
      </c>
      <c r="E644" s="44"/>
      <c r="F644" s="45">
        <v>-2.3515045642852783</v>
      </c>
      <c r="G644" s="45"/>
      <c r="H644" s="45"/>
      <c r="I644" s="45"/>
      <c r="J644" s="45"/>
      <c r="K644" s="45">
        <v>7.5859296622127204E-10</v>
      </c>
      <c r="L644" s="45"/>
      <c r="M644" s="45"/>
      <c r="N644" s="45">
        <v>2.9117555618286133</v>
      </c>
      <c r="O644" s="45"/>
      <c r="P644" s="45"/>
      <c r="Q644" s="45"/>
      <c r="R644" s="45">
        <v>2.0589220523834229</v>
      </c>
      <c r="S644" s="45"/>
      <c r="T644" s="45"/>
      <c r="U644" s="45"/>
      <c r="V644" s="46">
        <v>2.605276883116403E-8</v>
      </c>
      <c r="W644" s="46"/>
      <c r="X644" s="45">
        <v>7.4000000953674316E-2</v>
      </c>
      <c r="Y644" s="45"/>
      <c r="Z644" s="44">
        <v>4.440000057220459</v>
      </c>
      <c r="AA644" s="44"/>
      <c r="AB644" s="45">
        <v>2.6443872451782227</v>
      </c>
      <c r="AC644" s="45"/>
      <c r="AD644" s="45">
        <v>3.9652537636908881E-20</v>
      </c>
      <c r="AE644" s="45"/>
      <c r="AF644" s="45">
        <v>2.839580774307251</v>
      </c>
      <c r="AG644" s="45"/>
      <c r="AH644" s="45">
        <v>2.0078868865966797</v>
      </c>
      <c r="AI644" s="45"/>
      <c r="AJ644" s="45"/>
      <c r="AK644" s="20">
        <v>1.3964221150791041E-18</v>
      </c>
    </row>
    <row r="645" spans="2:37">
      <c r="B645" s="2">
        <v>3.5999998450279236E-2</v>
      </c>
      <c r="D645" s="44">
        <v>2.1599999070167542</v>
      </c>
      <c r="E645" s="44"/>
      <c r="F645" s="45">
        <v>-1.5528882741928101</v>
      </c>
      <c r="G645" s="45"/>
      <c r="H645" s="45"/>
      <c r="I645" s="45"/>
      <c r="J645" s="45"/>
      <c r="K645" s="45">
        <v>4.1208306211792944E-10</v>
      </c>
      <c r="L645" s="45"/>
      <c r="M645" s="45"/>
      <c r="N645" s="45">
        <v>2.9094839096069336</v>
      </c>
      <c r="O645" s="45"/>
      <c r="P645" s="45"/>
      <c r="Q645" s="45"/>
      <c r="R645" s="45">
        <v>2.0573158264160156</v>
      </c>
      <c r="S645" s="45"/>
      <c r="T645" s="45"/>
      <c r="U645" s="45"/>
      <c r="V645" s="46">
        <v>1.4163441974801572E-8</v>
      </c>
      <c r="W645" s="46"/>
      <c r="X645" s="45">
        <v>7.5000002980232239E-2</v>
      </c>
      <c r="Y645" s="45"/>
      <c r="Z645" s="44">
        <v>4.5000001788139343</v>
      </c>
      <c r="AA645" s="44"/>
      <c r="AB645" s="45">
        <v>2.8380889892578125</v>
      </c>
      <c r="AC645" s="45"/>
      <c r="AD645" s="45">
        <v>2.1645067733222356E-20</v>
      </c>
      <c r="AE645" s="45"/>
      <c r="AF645" s="45">
        <v>2.8381125926971436</v>
      </c>
      <c r="AG645" s="45"/>
      <c r="AH645" s="45">
        <v>2.0068485736846924</v>
      </c>
      <c r="AI645" s="45"/>
      <c r="AJ645" s="45"/>
      <c r="AK645" s="20">
        <v>7.6265716435265302E-19</v>
      </c>
    </row>
    <row r="646" spans="2:37">
      <c r="B646" s="2">
        <v>3.7000000476837158E-2</v>
      </c>
      <c r="D646" s="44">
        <v>2.2200000286102295</v>
      </c>
      <c r="E646" s="44"/>
      <c r="F646" s="45">
        <v>-0.53753304481506348</v>
      </c>
      <c r="G646" s="45"/>
      <c r="H646" s="45"/>
      <c r="I646" s="45"/>
      <c r="J646" s="45"/>
      <c r="K646" s="45">
        <v>2.2391850873493269E-10</v>
      </c>
      <c r="L646" s="45"/>
      <c r="M646" s="45"/>
      <c r="N646" s="45">
        <v>2.9072377681732178</v>
      </c>
      <c r="O646" s="45"/>
      <c r="P646" s="45"/>
      <c r="Q646" s="45"/>
      <c r="R646" s="45">
        <v>2.055727481842041</v>
      </c>
      <c r="S646" s="45"/>
      <c r="T646" s="45"/>
      <c r="U646" s="45"/>
      <c r="V646" s="46">
        <v>7.702105619955546E-9</v>
      </c>
      <c r="W646" s="46"/>
      <c r="X646" s="45">
        <v>7.5999997556209564E-2</v>
      </c>
      <c r="Y646" s="45"/>
      <c r="Z646" s="44">
        <v>4.5599998533725739</v>
      </c>
      <c r="AA646" s="44"/>
      <c r="AB646" s="45">
        <v>2.6331462860107422</v>
      </c>
      <c r="AC646" s="45"/>
      <c r="AD646" s="45">
        <v>1.1815739483185115E-20</v>
      </c>
      <c r="AE646" s="45"/>
      <c r="AF646" s="45">
        <v>2.836660623550415</v>
      </c>
      <c r="AG646" s="45"/>
      <c r="AH646" s="45">
        <v>2.0058219432830811</v>
      </c>
      <c r="AI646" s="45"/>
      <c r="AJ646" s="45"/>
      <c r="AK646" s="20">
        <v>4.16536956262975E-19</v>
      </c>
    </row>
    <row r="647" spans="2:37" ht="14.25" customHeight="1">
      <c r="B647" s="2">
        <v>3.7999998778104782E-2</v>
      </c>
      <c r="D647" s="44">
        <v>2.2799999266862869</v>
      </c>
      <c r="E647" s="44"/>
      <c r="F647" s="45">
        <v>0.55171531438827515</v>
      </c>
      <c r="G647" s="45"/>
      <c r="H647" s="45"/>
      <c r="I647" s="45"/>
      <c r="J647" s="45"/>
      <c r="K647" s="45">
        <v>1.2170761620744486E-10</v>
      </c>
      <c r="L647" s="45"/>
      <c r="M647" s="45"/>
      <c r="N647" s="45">
        <v>2.9050164222717285</v>
      </c>
      <c r="O647" s="45"/>
      <c r="P647" s="45"/>
      <c r="Q647" s="45"/>
      <c r="R647" s="45">
        <v>2.0541567802429199</v>
      </c>
      <c r="S647" s="45"/>
      <c r="T647" s="45"/>
      <c r="U647" s="45"/>
      <c r="V647" s="46">
        <v>4.1895669156133408E-9</v>
      </c>
      <c r="W647" s="46"/>
      <c r="X647" s="45">
        <v>7.6999999582767487E-2</v>
      </c>
      <c r="Y647" s="45"/>
      <c r="Z647" s="44">
        <v>4.6199999749660492</v>
      </c>
      <c r="AA647" s="44"/>
      <c r="AB647" s="45">
        <v>2.0587384700775146</v>
      </c>
      <c r="AC647" s="45"/>
      <c r="AD647" s="45">
        <v>6.4502417294859208E-21</v>
      </c>
      <c r="AE647" s="45"/>
      <c r="AF647" s="45">
        <v>2.8352246284484863</v>
      </c>
      <c r="AG647" s="45"/>
      <c r="AH647" s="45">
        <v>2.0048065185546875</v>
      </c>
      <c r="AI647" s="45"/>
      <c r="AJ647" s="45"/>
      <c r="AK647" s="20">
        <v>2.2750372317109854E-19</v>
      </c>
    </row>
    <row r="648" spans="2:37" ht="13.5" customHeight="1">
      <c r="B648" s="47" t="s">
        <v>11</v>
      </c>
      <c r="C648" s="47"/>
      <c r="D648" s="47"/>
      <c r="E648" s="47"/>
    </row>
    <row r="649" spans="2:37" ht="12.75" customHeight="1">
      <c r="B649" s="39" t="s">
        <v>0</v>
      </c>
      <c r="C649" s="39"/>
      <c r="D649" s="39"/>
      <c r="E649" s="39"/>
      <c r="F649" s="39"/>
      <c r="G649" s="1" t="s">
        <v>1</v>
      </c>
      <c r="H649" s="40" t="s">
        <v>38</v>
      </c>
      <c r="I649" s="40"/>
      <c r="J649" s="40"/>
      <c r="K649" s="40"/>
      <c r="L649" s="40"/>
      <c r="M649" s="40"/>
      <c r="N649" s="40"/>
      <c r="O649" s="40"/>
      <c r="P649" s="40"/>
      <c r="Q649" s="40"/>
      <c r="R649" s="40"/>
    </row>
    <row r="650" spans="2:37" ht="12.75" customHeight="1">
      <c r="AB650" s="39" t="s">
        <v>2</v>
      </c>
      <c r="AC650" s="39"/>
      <c r="AD650" s="39"/>
      <c r="AE650" s="39"/>
      <c r="AF650" s="39"/>
      <c r="AG650" s="39"/>
    </row>
    <row r="651" spans="2:37" ht="12" customHeight="1">
      <c r="B651" s="39" t="s">
        <v>3</v>
      </c>
      <c r="C651" s="39"/>
      <c r="D651" s="39"/>
      <c r="E651" s="39"/>
      <c r="G651" s="1" t="s">
        <v>4</v>
      </c>
      <c r="H651" s="41">
        <v>0.2199999988079071</v>
      </c>
      <c r="I651" s="41"/>
      <c r="J651" s="41"/>
      <c r="K651" s="41"/>
      <c r="L651" s="41"/>
      <c r="M651" s="41"/>
      <c r="N651" s="41"/>
      <c r="O651" s="39" t="s">
        <v>21</v>
      </c>
      <c r="P651" s="39"/>
      <c r="Q651" s="39"/>
      <c r="R651" s="39"/>
      <c r="S651" s="1" t="s">
        <v>4</v>
      </c>
      <c r="T651" s="42" t="s">
        <v>22</v>
      </c>
      <c r="U651" s="42"/>
      <c r="V651" s="42"/>
      <c r="W651" s="42"/>
      <c r="X651" s="42"/>
      <c r="Y651" s="42"/>
      <c r="Z651" s="42"/>
      <c r="AA651" s="42"/>
      <c r="AB651" s="39"/>
      <c r="AC651" s="39"/>
      <c r="AD651" s="39"/>
      <c r="AE651" s="39"/>
      <c r="AF651" s="39"/>
      <c r="AG651" s="39"/>
    </row>
    <row r="652" spans="2:37" ht="10.5" customHeight="1">
      <c r="AB652" s="39"/>
      <c r="AC652" s="39"/>
      <c r="AD652" s="39"/>
      <c r="AE652" s="39"/>
      <c r="AF652" s="39"/>
      <c r="AG652" s="39"/>
    </row>
    <row r="653" spans="2:37" ht="12" customHeight="1">
      <c r="AB653" s="39"/>
      <c r="AC653" s="39"/>
      <c r="AD653" s="39"/>
      <c r="AE653" s="39"/>
      <c r="AF653" s="39"/>
      <c r="AG653" s="39"/>
    </row>
    <row r="654" spans="2:37" ht="12" customHeight="1">
      <c r="AB654" s="39"/>
      <c r="AC654" s="39"/>
      <c r="AD654" s="39"/>
      <c r="AE654" s="39"/>
      <c r="AF654" s="39"/>
      <c r="AG654" s="39"/>
    </row>
    <row r="655" spans="2:37" ht="6" customHeight="1"/>
    <row r="656" spans="2:37" ht="3" customHeight="1">
      <c r="B656" s="43" t="s">
        <v>5</v>
      </c>
      <c r="D656" s="43" t="s">
        <v>23</v>
      </c>
      <c r="E656" s="43"/>
      <c r="G656" s="43" t="s">
        <v>6</v>
      </c>
      <c r="H656" s="43"/>
      <c r="J656" s="43" t="s">
        <v>7</v>
      </c>
      <c r="K656" s="43"/>
      <c r="L656" s="43"/>
      <c r="M656" s="43"/>
      <c r="N656" s="43" t="s">
        <v>8</v>
      </c>
      <c r="O656" s="43"/>
      <c r="Q656" s="43" t="s">
        <v>9</v>
      </c>
      <c r="R656" s="43"/>
      <c r="S656" s="43"/>
      <c r="T656" s="43" t="s">
        <v>10</v>
      </c>
      <c r="U656" s="43"/>
      <c r="X656" s="43" t="s">
        <v>5</v>
      </c>
      <c r="Y656" s="43"/>
      <c r="Z656" s="43" t="s">
        <v>23</v>
      </c>
      <c r="AA656" s="43"/>
      <c r="AB656" s="43" t="s">
        <v>6</v>
      </c>
      <c r="AC656" s="43" t="s">
        <v>7</v>
      </c>
      <c r="AE656" s="43" t="s">
        <v>8</v>
      </c>
      <c r="AF656" s="43" t="s">
        <v>9</v>
      </c>
      <c r="AG656" s="43" t="s">
        <v>10</v>
      </c>
      <c r="AH656" s="43"/>
    </row>
    <row r="657" spans="2:34" ht="14.25" customHeight="1">
      <c r="B657" s="43"/>
      <c r="D657" s="43"/>
      <c r="E657" s="43"/>
      <c r="G657" s="43"/>
      <c r="H657" s="43"/>
      <c r="J657" s="43"/>
      <c r="K657" s="43"/>
      <c r="L657" s="43"/>
      <c r="M657" s="43"/>
      <c r="N657" s="43"/>
      <c r="O657" s="43"/>
      <c r="Q657" s="43"/>
      <c r="R657" s="43"/>
      <c r="S657" s="43"/>
      <c r="T657" s="43"/>
      <c r="U657" s="43"/>
      <c r="X657" s="43"/>
      <c r="Y657" s="43"/>
      <c r="Z657" s="43"/>
      <c r="AA657" s="43"/>
      <c r="AB657" s="43"/>
      <c r="AC657" s="43"/>
      <c r="AE657" s="43"/>
      <c r="AF657" s="43"/>
      <c r="AG657" s="43"/>
      <c r="AH657" s="43"/>
    </row>
    <row r="658" spans="2:34">
      <c r="B658" s="2">
        <v>7.8000001609325409E-2</v>
      </c>
      <c r="D658" s="44">
        <v>4.6800000965595245</v>
      </c>
      <c r="E658" s="44"/>
      <c r="F658" s="45">
        <v>1.1958775520324707</v>
      </c>
      <c r="G658" s="45"/>
      <c r="H658" s="45"/>
      <c r="I658" s="45"/>
      <c r="J658" s="45"/>
      <c r="K658" s="45">
        <v>3.5213038286704041E-21</v>
      </c>
      <c r="L658" s="45"/>
      <c r="M658" s="45"/>
      <c r="N658" s="45">
        <v>2.8338046073913574</v>
      </c>
      <c r="O658" s="45"/>
      <c r="P658" s="45"/>
      <c r="Q658" s="45"/>
      <c r="R658" s="45">
        <v>2.0038025379180908</v>
      </c>
      <c r="S658" s="45"/>
      <c r="T658" s="45"/>
      <c r="U658" s="45"/>
      <c r="V658" s="46">
        <v>1.242606484307585E-19</v>
      </c>
      <c r="W658" s="46"/>
    </row>
    <row r="659" spans="2:34">
      <c r="B659" s="2">
        <v>7.9000003635883331E-2</v>
      </c>
      <c r="D659" s="44">
        <v>4.7400002181529999</v>
      </c>
      <c r="E659" s="44"/>
      <c r="F659" s="45">
        <v>0.16598403453826904</v>
      </c>
      <c r="G659" s="45"/>
      <c r="H659" s="45"/>
      <c r="I659" s="45"/>
      <c r="J659" s="45"/>
      <c r="K659" s="45">
        <v>1.9223952085545125E-21</v>
      </c>
      <c r="L659" s="45"/>
      <c r="M659" s="45"/>
      <c r="N659" s="45">
        <v>2.8324003219604492</v>
      </c>
      <c r="O659" s="45"/>
      <c r="P659" s="45"/>
      <c r="Q659" s="45"/>
      <c r="R659" s="45">
        <v>2.0028095245361328</v>
      </c>
      <c r="S659" s="45"/>
      <c r="T659" s="45"/>
      <c r="U659" s="45"/>
      <c r="V659" s="46">
        <v>6.7871597439002282E-20</v>
      </c>
      <c r="W659" s="46"/>
    </row>
    <row r="660" spans="2:34">
      <c r="B660" s="2">
        <v>7.9999998211860657E-2</v>
      </c>
      <c r="D660" s="44">
        <v>4.7999998927116394</v>
      </c>
      <c r="E660" s="44"/>
      <c r="F660" s="45">
        <v>-0.8861963152885437</v>
      </c>
      <c r="G660" s="45"/>
      <c r="H660" s="45"/>
      <c r="I660" s="45"/>
      <c r="J660" s="45"/>
      <c r="K660" s="45">
        <v>1.0495252869840218E-21</v>
      </c>
      <c r="L660" s="45"/>
      <c r="M660" s="45"/>
      <c r="N660" s="45">
        <v>2.8310115337371826</v>
      </c>
      <c r="O660" s="45"/>
      <c r="P660" s="45"/>
      <c r="Q660" s="45"/>
      <c r="R660" s="45">
        <v>2.0018274784088135</v>
      </c>
      <c r="S660" s="45"/>
      <c r="T660" s="45"/>
      <c r="U660" s="45"/>
      <c r="V660" s="46">
        <v>3.7072448215256615E-20</v>
      </c>
      <c r="W660" s="46"/>
    </row>
    <row r="661" spans="2:34">
      <c r="B661" s="2">
        <v>8.1000000238418579E-2</v>
      </c>
      <c r="D661" s="44">
        <v>4.8600000143051147</v>
      </c>
      <c r="E661" s="44"/>
      <c r="F661" s="45">
        <v>-1.8129324913024902</v>
      </c>
      <c r="G661" s="45"/>
      <c r="H661" s="45"/>
      <c r="I661" s="45"/>
      <c r="J661" s="45"/>
      <c r="K661" s="45">
        <v>5.7299847124217423E-22</v>
      </c>
      <c r="L661" s="45"/>
      <c r="M661" s="45"/>
      <c r="N661" s="45">
        <v>2.8296380043029785</v>
      </c>
      <c r="O661" s="45"/>
      <c r="P661" s="45"/>
      <c r="Q661" s="45"/>
      <c r="R661" s="45">
        <v>2.0008563995361328</v>
      </c>
      <c r="S661" s="45"/>
      <c r="T661" s="45"/>
      <c r="U661" s="45"/>
      <c r="V661" s="46">
        <v>2.0249885458483892E-20</v>
      </c>
      <c r="W661" s="46"/>
    </row>
    <row r="662" spans="2:34">
      <c r="B662" s="2">
        <v>8.2000002264976501E-2</v>
      </c>
      <c r="D662" s="44">
        <v>4.9200001358985901</v>
      </c>
      <c r="E662" s="44"/>
      <c r="F662" s="45">
        <v>-2.4842474460601807</v>
      </c>
      <c r="G662" s="45"/>
      <c r="H662" s="45"/>
      <c r="I662" s="45"/>
      <c r="J662" s="45"/>
      <c r="K662" s="45">
        <v>3.1284113140371681E-22</v>
      </c>
      <c r="L662" s="45"/>
      <c r="M662" s="45"/>
      <c r="N662" s="45">
        <v>2.828279972076416</v>
      </c>
      <c r="O662" s="45"/>
      <c r="P662" s="45"/>
      <c r="Q662" s="45"/>
      <c r="R662" s="45">
        <v>1.9998959302902222</v>
      </c>
      <c r="S662" s="45"/>
      <c r="T662" s="45"/>
      <c r="U662" s="45"/>
      <c r="V662" s="46">
        <v>1.1061179512300561E-20</v>
      </c>
      <c r="W662" s="46"/>
    </row>
    <row r="663" spans="2:34">
      <c r="B663" s="2">
        <v>8.2999996840953827E-2</v>
      </c>
      <c r="D663" s="44">
        <v>4.9799998104572296</v>
      </c>
      <c r="E663" s="44"/>
      <c r="F663" s="45">
        <v>-2.8061447143554688</v>
      </c>
      <c r="G663" s="45"/>
      <c r="H663" s="45"/>
      <c r="I663" s="45"/>
      <c r="J663" s="45"/>
      <c r="K663" s="45">
        <v>1.7080611957349842E-22</v>
      </c>
      <c r="L663" s="45"/>
      <c r="M663" s="45"/>
      <c r="N663" s="45">
        <v>2.8269367218017578</v>
      </c>
      <c r="O663" s="45"/>
      <c r="P663" s="45"/>
      <c r="Q663" s="45"/>
      <c r="R663" s="45">
        <v>1.9989460706710815</v>
      </c>
      <c r="S663" s="45"/>
      <c r="T663" s="45"/>
      <c r="U663" s="45"/>
      <c r="V663" s="46">
        <v>6.0420923167795739E-21</v>
      </c>
      <c r="W663" s="46"/>
    </row>
    <row r="664" spans="2:34">
      <c r="B664" s="2">
        <v>8.3999998867511749E-2</v>
      </c>
      <c r="D664" s="44">
        <v>5.039999932050705</v>
      </c>
      <c r="E664" s="44"/>
      <c r="F664" s="45">
        <v>-2.7337677478790283</v>
      </c>
      <c r="G664" s="45"/>
      <c r="H664" s="45"/>
      <c r="I664" s="45"/>
      <c r="J664" s="45"/>
      <c r="K664" s="45">
        <v>9.3259205634987675E-23</v>
      </c>
      <c r="L664" s="45"/>
      <c r="M664" s="45"/>
      <c r="N664" s="45">
        <v>2.8256082534790039</v>
      </c>
      <c r="O664" s="45"/>
      <c r="P664" s="45"/>
      <c r="Q664" s="45"/>
      <c r="R664" s="45">
        <v>1.9980068206787109</v>
      </c>
      <c r="S664" s="45"/>
      <c r="T664" s="45"/>
      <c r="U664" s="45"/>
      <c r="V664" s="46">
        <v>3.3005001214425559E-21</v>
      </c>
      <c r="W664" s="46"/>
    </row>
    <row r="665" spans="2:34">
      <c r="B665" s="2">
        <v>8.5000000894069672E-2</v>
      </c>
      <c r="D665" s="44">
        <v>5.1000000536441803</v>
      </c>
      <c r="E665" s="44"/>
      <c r="F665" s="45">
        <v>-2.27764892578125</v>
      </c>
      <c r="G665" s="45"/>
      <c r="H665" s="45"/>
      <c r="I665" s="45"/>
      <c r="J665" s="45"/>
      <c r="K665" s="45">
        <v>5.0919977467275734E-23</v>
      </c>
      <c r="L665" s="45"/>
      <c r="M665" s="45"/>
      <c r="N665" s="45">
        <v>2.8242948055267334</v>
      </c>
      <c r="O665" s="45"/>
      <c r="P665" s="45"/>
      <c r="Q665" s="45"/>
      <c r="R665" s="45">
        <v>1.9970779418945313</v>
      </c>
      <c r="S665" s="45"/>
      <c r="T665" s="45"/>
      <c r="U665" s="45"/>
      <c r="V665" s="46">
        <v>1.8029271848161623E-21</v>
      </c>
      <c r="W665" s="46"/>
    </row>
    <row r="666" spans="2:34">
      <c r="B666" s="2">
        <v>8.6000002920627594E-2</v>
      </c>
      <c r="D666" s="44">
        <v>5.1600001752376556</v>
      </c>
      <c r="E666" s="44"/>
      <c r="F666" s="45">
        <v>-1.5021789073944092</v>
      </c>
      <c r="G666" s="45"/>
      <c r="H666" s="45"/>
      <c r="I666" s="45"/>
      <c r="J666" s="45"/>
      <c r="K666" s="45">
        <v>2.7803046039385401E-23</v>
      </c>
      <c r="L666" s="45"/>
      <c r="M666" s="45"/>
      <c r="N666" s="45">
        <v>2.822995662689209</v>
      </c>
      <c r="O666" s="45"/>
      <c r="P666" s="45"/>
      <c r="Q666" s="45"/>
      <c r="R666" s="45">
        <v>1.9961593151092529</v>
      </c>
      <c r="S666" s="45"/>
      <c r="T666" s="45"/>
      <c r="U666" s="45"/>
      <c r="V666" s="46">
        <v>9.8487746684711229E-22</v>
      </c>
      <c r="W666" s="46"/>
    </row>
    <row r="667" spans="2:34">
      <c r="B667" s="2">
        <v>8.6999997496604919E-2</v>
      </c>
      <c r="D667" s="44">
        <v>5.2199998497962952</v>
      </c>
      <c r="E667" s="44"/>
      <c r="F667" s="45">
        <v>-0.51651841402053833</v>
      </c>
      <c r="G667" s="45"/>
      <c r="H667" s="45"/>
      <c r="I667" s="45"/>
      <c r="J667" s="45"/>
      <c r="K667" s="45">
        <v>1.518112167227722E-23</v>
      </c>
      <c r="L667" s="45"/>
      <c r="M667" s="45"/>
      <c r="N667" s="45">
        <v>2.8217108249664307</v>
      </c>
      <c r="O667" s="45"/>
      <c r="P667" s="45"/>
      <c r="Q667" s="45"/>
      <c r="R667" s="45">
        <v>1.9952508211135864</v>
      </c>
      <c r="S667" s="45"/>
      <c r="T667" s="45"/>
      <c r="U667" s="45"/>
      <c r="V667" s="46">
        <v>5.3801121529639951E-22</v>
      </c>
      <c r="W667" s="46"/>
    </row>
    <row r="668" spans="2:34">
      <c r="B668" s="2">
        <v>8.7999999523162842E-2</v>
      </c>
      <c r="D668" s="44">
        <v>5.2799999713897705</v>
      </c>
      <c r="E668" s="44"/>
      <c r="F668" s="45">
        <v>0.54076635837554932</v>
      </c>
      <c r="G668" s="45"/>
      <c r="H668" s="45"/>
      <c r="I668" s="45"/>
      <c r="J668" s="45"/>
      <c r="K668" s="45">
        <v>8.2893827353595061E-24</v>
      </c>
      <c r="L668" s="45"/>
      <c r="M668" s="45"/>
      <c r="N668" s="45">
        <v>2.8204402923583984</v>
      </c>
      <c r="O668" s="45"/>
      <c r="P668" s="45"/>
      <c r="Q668" s="45"/>
      <c r="R668" s="45">
        <v>1.9943524599075317</v>
      </c>
      <c r="S668" s="45"/>
      <c r="T668" s="45"/>
      <c r="U668" s="45"/>
      <c r="V668" s="46">
        <v>2.9390385010895155E-22</v>
      </c>
      <c r="W668" s="46"/>
    </row>
    <row r="669" spans="2:34">
      <c r="B669" s="2">
        <v>8.9000001549720764E-2</v>
      </c>
      <c r="D669" s="44">
        <v>5.3400000929832458</v>
      </c>
      <c r="E669" s="44"/>
      <c r="F669" s="45">
        <v>1.5211808681488037</v>
      </c>
      <c r="G669" s="45"/>
      <c r="H669" s="45"/>
      <c r="I669" s="45"/>
      <c r="J669" s="45"/>
      <c r="K669" s="45">
        <v>4.5263379348906999E-24</v>
      </c>
      <c r="L669" s="45"/>
      <c r="M669" s="45"/>
      <c r="N669" s="45">
        <v>2.8191835880279541</v>
      </c>
      <c r="O669" s="45"/>
      <c r="P669" s="45"/>
      <c r="Q669" s="45"/>
      <c r="R669" s="45">
        <v>1.9934638738632202</v>
      </c>
      <c r="S669" s="45"/>
      <c r="T669" s="45"/>
      <c r="U669" s="45"/>
      <c r="V669" s="46">
        <v>1.6055490366458758E-22</v>
      </c>
      <c r="W669" s="46"/>
    </row>
    <row r="670" spans="2:34">
      <c r="B670" s="2">
        <v>9.0000003576278687E-2</v>
      </c>
      <c r="D670" s="44">
        <v>5.4000002145767212</v>
      </c>
      <c r="E670" s="44"/>
      <c r="F670" s="45">
        <v>2.2871551513671875</v>
      </c>
      <c r="G670" s="45"/>
      <c r="H670" s="45"/>
      <c r="I670" s="45"/>
      <c r="J670" s="45"/>
      <c r="K670" s="45">
        <v>2.4715978515183196E-24</v>
      </c>
      <c r="L670" s="45"/>
      <c r="M670" s="45"/>
      <c r="N670" s="45">
        <v>2.8179409503936768</v>
      </c>
      <c r="O670" s="45"/>
      <c r="P670" s="45"/>
      <c r="Q670" s="45"/>
      <c r="R670" s="45">
        <v>1.9925851821899414</v>
      </c>
      <c r="S670" s="45"/>
      <c r="T670" s="45"/>
      <c r="U670" s="45"/>
      <c r="V670" s="46">
        <v>8.7709354596591637E-23</v>
      </c>
      <c r="W670" s="46"/>
    </row>
    <row r="671" spans="2:34">
      <c r="B671" s="2">
        <v>9.0999998152256012E-2</v>
      </c>
      <c r="D671" s="44">
        <v>5.4599998891353607</v>
      </c>
      <c r="E671" s="44"/>
      <c r="F671" s="45">
        <v>2.73134446144104</v>
      </c>
      <c r="G671" s="45"/>
      <c r="H671" s="45"/>
      <c r="I671" s="45"/>
      <c r="J671" s="45"/>
      <c r="K671" s="45">
        <v>1.349629089192223E-24</v>
      </c>
      <c r="L671" s="45"/>
      <c r="M671" s="45"/>
      <c r="N671" s="45">
        <v>2.8167121410369873</v>
      </c>
      <c r="O671" s="45"/>
      <c r="P671" s="45"/>
      <c r="Q671" s="45"/>
      <c r="R671" s="45">
        <v>1.9917161464691162</v>
      </c>
      <c r="S671" s="45"/>
      <c r="T671" s="45"/>
      <c r="U671" s="45"/>
      <c r="V671" s="46">
        <v>4.7915054817995097E-23</v>
      </c>
      <c r="W671" s="46"/>
    </row>
    <row r="672" spans="2:34">
      <c r="B672" s="2">
        <v>9.2000000178813934E-2</v>
      </c>
      <c r="D672" s="44">
        <v>5.5200000107288361</v>
      </c>
      <c r="E672" s="44"/>
      <c r="F672" s="45">
        <v>2.7916712760925293</v>
      </c>
      <c r="G672" s="45"/>
      <c r="H672" s="45"/>
      <c r="I672" s="45"/>
      <c r="J672" s="45"/>
      <c r="K672" s="45">
        <v>7.3698127057392566E-25</v>
      </c>
      <c r="L672" s="45"/>
      <c r="M672" s="45"/>
      <c r="N672" s="45">
        <v>2.8154966831207275</v>
      </c>
      <c r="O672" s="45"/>
      <c r="P672" s="45"/>
      <c r="Q672" s="45"/>
      <c r="R672" s="45">
        <v>1.9908567667007446</v>
      </c>
      <c r="S672" s="45"/>
      <c r="T672" s="45"/>
      <c r="U672" s="45"/>
      <c r="V672" s="46">
        <v>2.6175887893734987E-23</v>
      </c>
      <c r="W672" s="46"/>
    </row>
    <row r="673" spans="2:33">
      <c r="B673" s="2">
        <v>9.3000002205371857E-2</v>
      </c>
      <c r="D673" s="44">
        <v>5.5800001323223114</v>
      </c>
      <c r="E673" s="44"/>
      <c r="F673" s="45">
        <v>2.4599983692169189</v>
      </c>
      <c r="G673" s="45"/>
      <c r="H673" s="45"/>
      <c r="I673" s="45"/>
      <c r="J673" s="45"/>
      <c r="K673" s="45">
        <v>4.0244222257154365E-25</v>
      </c>
      <c r="L673" s="45"/>
      <c r="M673" s="45"/>
      <c r="N673" s="45">
        <v>2.8142945766448975</v>
      </c>
      <c r="O673" s="45"/>
      <c r="P673" s="45"/>
      <c r="Q673" s="45"/>
      <c r="R673" s="45">
        <v>1.9900068044662476</v>
      </c>
      <c r="S673" s="45"/>
      <c r="T673" s="45"/>
      <c r="U673" s="45"/>
      <c r="V673" s="46">
        <v>1.4299932486709141E-23</v>
      </c>
      <c r="W673" s="46"/>
    </row>
    <row r="674" spans="2:33">
      <c r="B674" s="2">
        <v>9.3999996781349182E-2</v>
      </c>
      <c r="D674" s="44">
        <v>5.6399998068809509</v>
      </c>
      <c r="E674" s="44"/>
      <c r="F674" s="45">
        <v>1.7832255363464355</v>
      </c>
      <c r="G674" s="45"/>
      <c r="H674" s="45"/>
      <c r="I674" s="45"/>
      <c r="J674" s="45"/>
      <c r="K674" s="45">
        <v>2.1976343477441144E-25</v>
      </c>
      <c r="L674" s="45"/>
      <c r="M674" s="45"/>
      <c r="N674" s="45">
        <v>2.8131058216094971</v>
      </c>
      <c r="O674" s="45"/>
      <c r="P674" s="45"/>
      <c r="Q674" s="45"/>
      <c r="R674" s="45">
        <v>1.989166259765625</v>
      </c>
      <c r="S674" s="45"/>
      <c r="T674" s="45"/>
      <c r="U674" s="45"/>
      <c r="V674" s="46">
        <v>7.8121281985880357E-24</v>
      </c>
      <c r="W674" s="46"/>
    </row>
    <row r="675" spans="2:33">
      <c r="B675" s="2">
        <v>9.4999998807907104E-2</v>
      </c>
      <c r="D675" s="44">
        <v>5.6999999284744263</v>
      </c>
      <c r="E675" s="44"/>
      <c r="F675" s="45">
        <v>0.85665762424468994</v>
      </c>
      <c r="G675" s="45"/>
      <c r="H675" s="45"/>
      <c r="I675" s="45"/>
      <c r="J675" s="45"/>
      <c r="K675" s="45">
        <v>1.2000846041299593E-25</v>
      </c>
      <c r="L675" s="45"/>
      <c r="M675" s="45"/>
      <c r="N675" s="45">
        <v>2.8119301795959473</v>
      </c>
      <c r="O675" s="45"/>
      <c r="P675" s="45"/>
      <c r="Q675" s="45"/>
      <c r="R675" s="45">
        <v>1.9883348941802979</v>
      </c>
      <c r="S675" s="45"/>
      <c r="T675" s="45"/>
      <c r="U675" s="45"/>
      <c r="V675" s="46">
        <v>4.2678321605543004E-24</v>
      </c>
      <c r="W675" s="46"/>
    </row>
    <row r="676" spans="2:33">
      <c r="B676" s="2">
        <v>9.6000000834465027E-2</v>
      </c>
      <c r="D676" s="44">
        <v>5.7600000500679016</v>
      </c>
      <c r="E676" s="44"/>
      <c r="F676" s="45">
        <v>-0.18941386044025421</v>
      </c>
      <c r="G676" s="45"/>
      <c r="H676" s="45"/>
      <c r="I676" s="45"/>
      <c r="J676" s="45"/>
      <c r="K676" s="45">
        <v>6.5534884709195903E-26</v>
      </c>
      <c r="L676" s="45"/>
      <c r="M676" s="45"/>
      <c r="N676" s="45">
        <v>2.810767650604248</v>
      </c>
      <c r="O676" s="45"/>
      <c r="P676" s="45"/>
      <c r="Q676" s="45"/>
      <c r="R676" s="45">
        <v>1.9875128269195557</v>
      </c>
      <c r="S676" s="45"/>
      <c r="T676" s="45"/>
      <c r="U676" s="45"/>
      <c r="V676" s="46">
        <v>2.331565377295501E-24</v>
      </c>
      <c r="W676" s="46"/>
    </row>
    <row r="677" spans="2:33">
      <c r="B677" s="2">
        <v>9.7000002861022949E-2</v>
      </c>
      <c r="D677" s="44">
        <v>5.820000171661377</v>
      </c>
      <c r="E677" s="44"/>
      <c r="F677" s="45">
        <v>-1.2080302238464355</v>
      </c>
      <c r="G677" s="45"/>
      <c r="H677" s="45"/>
      <c r="I677" s="45"/>
      <c r="J677" s="45"/>
      <c r="K677" s="45">
        <v>3.5787984597713384E-26</v>
      </c>
      <c r="L677" s="45"/>
      <c r="M677" s="45"/>
      <c r="N677" s="45">
        <v>2.8096177577972412</v>
      </c>
      <c r="O677" s="45"/>
      <c r="P677" s="45"/>
      <c r="Q677" s="45"/>
      <c r="R677" s="45">
        <v>1.9866997003555298</v>
      </c>
      <c r="S677" s="45"/>
      <c r="T677" s="45"/>
      <c r="U677" s="45"/>
      <c r="V677" s="46">
        <v>1.2737669983426734E-24</v>
      </c>
      <c r="W677" s="46"/>
    </row>
    <row r="678" spans="2:33">
      <c r="B678" s="2">
        <v>9.7999997437000275E-2</v>
      </c>
      <c r="D678" s="44">
        <v>5.8799998462200165</v>
      </c>
      <c r="E678" s="44"/>
      <c r="F678" s="45">
        <v>-2.0562083721160889</v>
      </c>
      <c r="G678" s="45"/>
      <c r="H678" s="45"/>
      <c r="I678" s="45"/>
      <c r="J678" s="45"/>
      <c r="K678" s="45">
        <v>1.9543651444581468E-26</v>
      </c>
      <c r="L678" s="45"/>
      <c r="M678" s="45"/>
      <c r="N678" s="45">
        <v>2.8084805011749268</v>
      </c>
      <c r="O678" s="45"/>
      <c r="P678" s="45"/>
      <c r="Q678" s="45"/>
      <c r="R678" s="45">
        <v>1.9858956336975098</v>
      </c>
      <c r="S678" s="45"/>
      <c r="T678" s="45"/>
      <c r="U678" s="45"/>
      <c r="V678" s="46">
        <v>6.9587989177868077E-25</v>
      </c>
      <c r="W678" s="46"/>
    </row>
    <row r="679" spans="2:33">
      <c r="B679" s="2">
        <v>9.8999999463558197E-2</v>
      </c>
      <c r="D679" s="44">
        <v>5.9399999678134918</v>
      </c>
      <c r="E679" s="44"/>
      <c r="F679" s="45">
        <v>-2.6150088310241699</v>
      </c>
      <c r="G679" s="45"/>
      <c r="H679" s="45"/>
      <c r="I679" s="45"/>
      <c r="J679" s="45"/>
      <c r="K679" s="45">
        <v>1.0672784224366838E-26</v>
      </c>
      <c r="L679" s="45"/>
      <c r="M679" s="45"/>
      <c r="N679" s="45">
        <v>2.8073558807373047</v>
      </c>
      <c r="O679" s="45"/>
      <c r="P679" s="45"/>
      <c r="Q679" s="45"/>
      <c r="R679" s="45">
        <v>1.985100269317627</v>
      </c>
      <c r="S679" s="45"/>
      <c r="T679" s="45"/>
      <c r="U679" s="45"/>
      <c r="V679" s="46">
        <v>3.8017213687528215E-25</v>
      </c>
      <c r="W679" s="46"/>
    </row>
    <row r="680" spans="2:33">
      <c r="B680" s="2">
        <v>0.10000000149011612</v>
      </c>
      <c r="D680" s="44">
        <v>6.0000000894069672</v>
      </c>
      <c r="E680" s="44"/>
      <c r="F680" s="45">
        <v>-2.8062126636505127</v>
      </c>
      <c r="G680" s="45"/>
      <c r="H680" s="45"/>
      <c r="I680" s="45"/>
      <c r="J680" s="45"/>
      <c r="K680" s="45">
        <v>5.8284510351628249E-27</v>
      </c>
      <c r="L680" s="45"/>
      <c r="M680" s="45"/>
      <c r="N680" s="45">
        <v>2.8062434196472168</v>
      </c>
      <c r="O680" s="45"/>
      <c r="P680" s="45"/>
      <c r="Q680" s="45"/>
      <c r="R680" s="45">
        <v>1.9843137264251709</v>
      </c>
      <c r="S680" s="45"/>
      <c r="T680" s="45"/>
      <c r="U680" s="45"/>
      <c r="V680" s="46">
        <v>2.0769583507679301E-25</v>
      </c>
      <c r="W680" s="46"/>
    </row>
    <row r="681" spans="2:33" ht="9.75" customHeight="1">
      <c r="B681" s="2">
        <v>0.10100000351667404</v>
      </c>
      <c r="D681" s="44">
        <v>6.0600002110004425</v>
      </c>
      <c r="E681" s="44"/>
      <c r="F681" s="45">
        <v>-2.6032683849334717</v>
      </c>
      <c r="G681" s="45"/>
      <c r="H681" s="45"/>
      <c r="I681" s="45"/>
      <c r="J681" s="45"/>
      <c r="K681" s="45">
        <v>3.1829638116383798E-27</v>
      </c>
      <c r="L681" s="45"/>
      <c r="M681" s="45"/>
      <c r="N681" s="45">
        <v>2.8051433563232422</v>
      </c>
      <c r="O681" s="45"/>
      <c r="P681" s="45"/>
      <c r="Q681" s="45"/>
      <c r="R681" s="45">
        <v>1.9835358858108521</v>
      </c>
      <c r="S681" s="45"/>
      <c r="T681" s="45"/>
      <c r="U681" s="45"/>
      <c r="V681" s="46">
        <v>1.1346884048656868E-25</v>
      </c>
      <c r="W681" s="46"/>
    </row>
    <row r="682" spans="2:33" ht="5.25" customHeight="1"/>
    <row r="683" spans="2:33" ht="172.5" customHeight="1"/>
    <row r="684" spans="2:33" ht="16.5" customHeight="1"/>
    <row r="685" spans="2:33" ht="12.75" customHeight="1">
      <c r="B685" s="39" t="s">
        <v>0</v>
      </c>
      <c r="C685" s="39"/>
      <c r="D685" s="39"/>
      <c r="E685" s="39"/>
      <c r="F685" s="39"/>
      <c r="G685" s="1" t="s">
        <v>1</v>
      </c>
      <c r="H685" s="40" t="s">
        <v>39</v>
      </c>
      <c r="I685" s="40"/>
      <c r="J685" s="40"/>
      <c r="K685" s="40"/>
      <c r="L685" s="40"/>
      <c r="M685" s="40"/>
      <c r="N685" s="40"/>
      <c r="O685" s="40"/>
      <c r="P685" s="40"/>
      <c r="Q685" s="40"/>
      <c r="R685" s="40"/>
    </row>
    <row r="686" spans="2:33" ht="12.75" customHeight="1">
      <c r="AB686" s="39" t="s">
        <v>2</v>
      </c>
      <c r="AC686" s="39"/>
      <c r="AD686" s="39"/>
      <c r="AE686" s="39"/>
      <c r="AF686" s="39"/>
      <c r="AG686" s="39"/>
    </row>
    <row r="687" spans="2:33" ht="12" customHeight="1">
      <c r="B687" s="39" t="s">
        <v>3</v>
      </c>
      <c r="C687" s="39"/>
      <c r="D687" s="39"/>
      <c r="E687" s="39"/>
      <c r="G687" s="1" t="s">
        <v>4</v>
      </c>
      <c r="H687" s="41">
        <v>0.2199999988079071</v>
      </c>
      <c r="I687" s="41"/>
      <c r="J687" s="41"/>
      <c r="K687" s="41"/>
      <c r="L687" s="41"/>
      <c r="M687" s="41"/>
      <c r="N687" s="41"/>
      <c r="O687" s="39" t="s">
        <v>21</v>
      </c>
      <c r="P687" s="39"/>
      <c r="Q687" s="39"/>
      <c r="R687" s="39"/>
      <c r="S687" s="1" t="s">
        <v>4</v>
      </c>
      <c r="T687" s="42" t="s">
        <v>22</v>
      </c>
      <c r="U687" s="42"/>
      <c r="V687" s="42"/>
      <c r="W687" s="42"/>
      <c r="X687" s="42"/>
      <c r="Y687" s="42"/>
      <c r="Z687" s="42"/>
      <c r="AA687" s="42"/>
      <c r="AB687" s="39"/>
      <c r="AC687" s="39"/>
      <c r="AD687" s="39"/>
      <c r="AE687" s="39"/>
      <c r="AF687" s="39"/>
      <c r="AG687" s="39"/>
    </row>
    <row r="688" spans="2:33" ht="10.5" customHeight="1">
      <c r="AB688" s="39"/>
      <c r="AC688" s="39"/>
      <c r="AD688" s="39"/>
      <c r="AE688" s="39"/>
      <c r="AF688" s="39"/>
      <c r="AG688" s="39"/>
    </row>
    <row r="689" spans="2:37" ht="12" customHeight="1">
      <c r="AB689" s="39"/>
      <c r="AC689" s="39"/>
      <c r="AD689" s="39"/>
      <c r="AE689" s="39"/>
      <c r="AF689" s="39"/>
      <c r="AG689" s="39"/>
    </row>
    <row r="690" spans="2:37" ht="12" customHeight="1">
      <c r="AB690" s="39"/>
      <c r="AC690" s="39"/>
      <c r="AD690" s="39"/>
      <c r="AE690" s="39"/>
      <c r="AF690" s="39"/>
      <c r="AG690" s="39"/>
    </row>
    <row r="691" spans="2:37" ht="6" customHeight="1"/>
    <row r="692" spans="2:37" ht="3" customHeight="1">
      <c r="B692" s="43" t="s">
        <v>5</v>
      </c>
      <c r="D692" s="43" t="s">
        <v>23</v>
      </c>
      <c r="E692" s="43"/>
      <c r="G692" s="43" t="s">
        <v>6</v>
      </c>
      <c r="H692" s="43"/>
      <c r="J692" s="43" t="s">
        <v>7</v>
      </c>
      <c r="K692" s="43"/>
      <c r="L692" s="43"/>
      <c r="M692" s="43"/>
      <c r="N692" s="43" t="s">
        <v>8</v>
      </c>
      <c r="O692" s="43"/>
      <c r="Q692" s="43" t="s">
        <v>9</v>
      </c>
      <c r="R692" s="43"/>
      <c r="S692" s="43"/>
      <c r="T692" s="43" t="s">
        <v>10</v>
      </c>
      <c r="U692" s="43"/>
      <c r="X692" s="43" t="s">
        <v>5</v>
      </c>
      <c r="Y692" s="43"/>
      <c r="Z692" s="43" t="s">
        <v>23</v>
      </c>
      <c r="AA692" s="43"/>
      <c r="AB692" s="43" t="s">
        <v>6</v>
      </c>
      <c r="AC692" s="43" t="s">
        <v>7</v>
      </c>
      <c r="AE692" s="43" t="s">
        <v>8</v>
      </c>
      <c r="AF692" s="43" t="s">
        <v>9</v>
      </c>
      <c r="AG692" s="43" t="s">
        <v>10</v>
      </c>
      <c r="AH692" s="43"/>
    </row>
    <row r="693" spans="2:37" ht="14.25" customHeight="1">
      <c r="B693" s="43"/>
      <c r="D693" s="43"/>
      <c r="E693" s="43"/>
      <c r="G693" s="43"/>
      <c r="H693" s="43"/>
      <c r="J693" s="43"/>
      <c r="K693" s="43"/>
      <c r="L693" s="43"/>
      <c r="M693" s="43"/>
      <c r="N693" s="43"/>
      <c r="O693" s="43"/>
      <c r="Q693" s="43"/>
      <c r="R693" s="43"/>
      <c r="S693" s="43"/>
      <c r="T693" s="43"/>
      <c r="U693" s="43"/>
      <c r="X693" s="43"/>
      <c r="Y693" s="43"/>
      <c r="Z693" s="43"/>
      <c r="AA693" s="43"/>
      <c r="AB693" s="43"/>
      <c r="AC693" s="43"/>
      <c r="AE693" s="43"/>
      <c r="AF693" s="43"/>
      <c r="AG693" s="43"/>
      <c r="AH693" s="43"/>
    </row>
    <row r="694" spans="2:37">
      <c r="B694" s="2">
        <v>0</v>
      </c>
      <c r="D694" s="44">
        <v>0</v>
      </c>
      <c r="E694" s="44"/>
      <c r="F694" s="45">
        <v>-1.7108449537772685E-4</v>
      </c>
      <c r="G694" s="45"/>
      <c r="H694" s="45"/>
      <c r="I694" s="45"/>
      <c r="J694" s="45"/>
      <c r="K694" s="45">
        <v>10.979909896850586</v>
      </c>
      <c r="L694" s="45"/>
      <c r="M694" s="45"/>
      <c r="N694" s="45">
        <v>21.959991455078125</v>
      </c>
      <c r="O694" s="45"/>
      <c r="P694" s="45"/>
      <c r="Q694" s="45"/>
      <c r="R694" s="45">
        <v>7.7640895843505859</v>
      </c>
      <c r="S694" s="45"/>
      <c r="T694" s="45"/>
      <c r="U694" s="45"/>
      <c r="V694" s="46">
        <v>99.998443603515625</v>
      </c>
      <c r="W694" s="46"/>
      <c r="X694" s="45">
        <v>3.9000000804662704E-2</v>
      </c>
      <c r="Y694" s="45"/>
      <c r="Z694" s="44">
        <v>2.3400000482797623</v>
      </c>
      <c r="AA694" s="44"/>
      <c r="AB694" s="45">
        <v>5.6876931190490723</v>
      </c>
      <c r="AC694" s="45"/>
      <c r="AD694" s="45">
        <v>4.6783502330072224E-4</v>
      </c>
      <c r="AE694" s="45"/>
      <c r="AF694" s="45">
        <v>10.573440551757813</v>
      </c>
      <c r="AG694" s="45"/>
      <c r="AH694" s="45">
        <v>7.4762206077575684</v>
      </c>
      <c r="AI694" s="45"/>
      <c r="AJ694" s="45"/>
      <c r="AK694" s="20">
        <v>4.4248201884329319E-3</v>
      </c>
    </row>
    <row r="695" spans="2:37">
      <c r="B695" s="2">
        <v>1.0000000474974513E-3</v>
      </c>
      <c r="D695" s="44">
        <v>6.0000002849847078E-2</v>
      </c>
      <c r="E695" s="44"/>
      <c r="F695" s="45">
        <v>-2.1373329162597656</v>
      </c>
      <c r="G695" s="45"/>
      <c r="H695" s="45"/>
      <c r="I695" s="45"/>
      <c r="J695" s="45"/>
      <c r="K695" s="45">
        <v>8.0594234466552734</v>
      </c>
      <c r="L695" s="45"/>
      <c r="M695" s="45"/>
      <c r="N695" s="45">
        <v>19.026708602905273</v>
      </c>
      <c r="O695" s="45"/>
      <c r="P695" s="45"/>
      <c r="Q695" s="45"/>
      <c r="R695" s="45">
        <v>7.7550415992736816</v>
      </c>
      <c r="S695" s="45"/>
      <c r="T695" s="45"/>
      <c r="U695" s="45"/>
      <c r="V695" s="46">
        <v>73.486038208007813</v>
      </c>
      <c r="W695" s="46"/>
      <c r="X695" s="45">
        <v>3.9999999105930328E-2</v>
      </c>
      <c r="Y695" s="45"/>
      <c r="Z695" s="44">
        <v>2.3999999463558197</v>
      </c>
      <c r="AA695" s="44"/>
      <c r="AB695" s="45">
        <v>8.5629062652587891</v>
      </c>
      <c r="AC695" s="45"/>
      <c r="AD695" s="45">
        <v>3.6586815258488059E-4</v>
      </c>
      <c r="AE695" s="45"/>
      <c r="AF695" s="45">
        <v>10.565038681030273</v>
      </c>
      <c r="AG695" s="45"/>
      <c r="AH695" s="45">
        <v>7.4703521728515625</v>
      </c>
      <c r="AI695" s="45"/>
      <c r="AJ695" s="45"/>
      <c r="AK695" s="20">
        <v>3.4631281159818172E-3</v>
      </c>
    </row>
    <row r="696" spans="2:37">
      <c r="B696" s="2">
        <v>2.0000000949949026E-3</v>
      </c>
      <c r="D696" s="44">
        <v>0.12000000569969416</v>
      </c>
      <c r="E696" s="44"/>
      <c r="F696" s="45">
        <v>-2.0203194618225098</v>
      </c>
      <c r="G696" s="45"/>
      <c r="H696" s="45"/>
      <c r="I696" s="45"/>
      <c r="J696" s="45"/>
      <c r="K696" s="45">
        <v>5.9639921188354492</v>
      </c>
      <c r="L696" s="45"/>
      <c r="M696" s="45"/>
      <c r="N696" s="45">
        <v>16.918622970581055</v>
      </c>
      <c r="O696" s="45"/>
      <c r="P696" s="45"/>
      <c r="Q696" s="45"/>
      <c r="R696" s="45">
        <v>7.74609375</v>
      </c>
      <c r="S696" s="45"/>
      <c r="T696" s="45"/>
      <c r="U696" s="45"/>
      <c r="V696" s="46">
        <v>54.442657470703125</v>
      </c>
      <c r="W696" s="46"/>
      <c r="X696" s="45">
        <v>4.1000001132488251E-2</v>
      </c>
      <c r="Y696" s="45"/>
      <c r="Z696" s="44">
        <v>2.460000067949295</v>
      </c>
      <c r="AA696" s="44"/>
      <c r="AB696" s="45">
        <v>10.231769561767578</v>
      </c>
      <c r="AC696" s="45"/>
      <c r="AD696" s="45">
        <v>2.8616172494366765E-4</v>
      </c>
      <c r="AE696" s="45"/>
      <c r="AF696" s="45">
        <v>10.556750297546387</v>
      </c>
      <c r="AG696" s="45"/>
      <c r="AH696" s="45">
        <v>7.4645476341247559</v>
      </c>
      <c r="AI696" s="45"/>
      <c r="AJ696" s="45"/>
      <c r="AK696" s="20">
        <v>2.7107724454253912E-3</v>
      </c>
    </row>
    <row r="697" spans="2:37">
      <c r="B697" s="2">
        <v>3.0000000260770321E-3</v>
      </c>
      <c r="D697" s="44">
        <v>0.18000000156462193</v>
      </c>
      <c r="E697" s="44"/>
      <c r="F697" s="45">
        <v>-0.21059679985046387</v>
      </c>
      <c r="G697" s="45"/>
      <c r="H697" s="45"/>
      <c r="I697" s="45"/>
      <c r="J697" s="45"/>
      <c r="K697" s="45">
        <v>4.4458861351013184</v>
      </c>
      <c r="L697" s="45"/>
      <c r="M697" s="45"/>
      <c r="N697" s="45">
        <v>15.388003349304199</v>
      </c>
      <c r="O697" s="45"/>
      <c r="P697" s="45"/>
      <c r="Q697" s="45"/>
      <c r="R697" s="45">
        <v>7.7372455596923828</v>
      </c>
      <c r="S697" s="45"/>
      <c r="T697" s="45"/>
      <c r="U697" s="45"/>
      <c r="V697" s="46">
        <v>40.630947113037109</v>
      </c>
      <c r="W697" s="46"/>
      <c r="X697" s="45">
        <v>4.1999999433755875E-2</v>
      </c>
      <c r="Y697" s="45"/>
      <c r="Z697" s="44">
        <v>2.5199999660253525</v>
      </c>
      <c r="AA697" s="44"/>
      <c r="AB697" s="45">
        <v>10.461921691894531</v>
      </c>
      <c r="AC697" s="45"/>
      <c r="AD697" s="45">
        <v>2.2384752810467035E-4</v>
      </c>
      <c r="AE697" s="45"/>
      <c r="AF697" s="45">
        <v>10.548569679260254</v>
      </c>
      <c r="AG697" s="45"/>
      <c r="AH697" s="45">
        <v>7.4588065147399902</v>
      </c>
      <c r="AI697" s="45"/>
      <c r="AJ697" s="45"/>
      <c r="AK697" s="20">
        <v>2.1221102215349674E-3</v>
      </c>
    </row>
    <row r="698" spans="2:37">
      <c r="B698" s="2">
        <v>4.0000001899898052E-3</v>
      </c>
      <c r="D698" s="44">
        <v>0.24000001139938831</v>
      </c>
      <c r="E698" s="44"/>
      <c r="F698" s="45">
        <v>2.6532080173492432</v>
      </c>
      <c r="G698" s="45"/>
      <c r="H698" s="45"/>
      <c r="I698" s="45"/>
      <c r="J698" s="45"/>
      <c r="K698" s="45">
        <v>3.3359646797180176</v>
      </c>
      <c r="L698" s="45"/>
      <c r="M698" s="45"/>
      <c r="N698" s="45">
        <v>14.265707015991211</v>
      </c>
      <c r="O698" s="45"/>
      <c r="P698" s="45"/>
      <c r="Q698" s="45"/>
      <c r="R698" s="45">
        <v>7.7284951210021973</v>
      </c>
      <c r="S698" s="45"/>
      <c r="T698" s="45"/>
      <c r="U698" s="45"/>
      <c r="V698" s="46">
        <v>30.521894454956055</v>
      </c>
      <c r="W698" s="46"/>
      <c r="X698" s="45">
        <v>4.3000001460313797E-2</v>
      </c>
      <c r="Y698" s="45"/>
      <c r="Z698" s="44">
        <v>2.5800000876188278</v>
      </c>
      <c r="AA698" s="44"/>
      <c r="AB698" s="45">
        <v>9.2232675552368164</v>
      </c>
      <c r="AC698" s="45"/>
      <c r="AD698" s="45">
        <v>1.7512396152596921E-4</v>
      </c>
      <c r="AE698" s="45"/>
      <c r="AF698" s="45">
        <v>10.540491104125977</v>
      </c>
      <c r="AG698" s="45"/>
      <c r="AH698" s="45">
        <v>7.4531288146972656</v>
      </c>
      <c r="AI698" s="45"/>
      <c r="AJ698" s="45"/>
      <c r="AK698" s="20">
        <v>1.6614679479971528E-3</v>
      </c>
    </row>
    <row r="699" spans="2:37">
      <c r="B699" s="2">
        <v>4.999999888241291E-3</v>
      </c>
      <c r="D699" s="44">
        <v>0.29999999329447746</v>
      </c>
      <c r="E699" s="44"/>
      <c r="F699" s="45">
        <v>5.895442008972168</v>
      </c>
      <c r="G699" s="45"/>
      <c r="H699" s="45"/>
      <c r="I699" s="45"/>
      <c r="J699" s="45"/>
      <c r="K699" s="45">
        <v>2.5176048278808594</v>
      </c>
      <c r="L699" s="45"/>
      <c r="M699" s="45"/>
      <c r="N699" s="45">
        <v>13.435110092163086</v>
      </c>
      <c r="O699" s="45"/>
      <c r="P699" s="45"/>
      <c r="Q699" s="45"/>
      <c r="R699" s="45">
        <v>7.7198424339294434</v>
      </c>
      <c r="S699" s="45"/>
      <c r="T699" s="45"/>
      <c r="U699" s="45"/>
      <c r="V699" s="46">
        <v>23.06025505065918</v>
      </c>
      <c r="W699" s="46"/>
      <c r="X699" s="45">
        <v>4.3999999761581421E-2</v>
      </c>
      <c r="Y699" s="45"/>
      <c r="Z699" s="44">
        <v>2.6399999856948853</v>
      </c>
      <c r="AA699" s="44"/>
      <c r="AB699" s="45">
        <v>6.691887378692627</v>
      </c>
      <c r="AC699" s="45"/>
      <c r="AD699" s="45">
        <v>1.3702198339160532E-4</v>
      </c>
      <c r="AE699" s="45"/>
      <c r="AF699" s="45">
        <v>10.532510757446289</v>
      </c>
      <c r="AG699" s="45"/>
      <c r="AH699" s="45">
        <v>7.4475131034851074</v>
      </c>
      <c r="AI699" s="45"/>
      <c r="AJ699" s="45"/>
      <c r="AK699" s="20">
        <v>1.3009601971134543E-3</v>
      </c>
    </row>
    <row r="700" spans="2:37">
      <c r="B700" s="2">
        <v>6.0000000521540642E-3</v>
      </c>
      <c r="D700" s="44">
        <v>0.36000000312924385</v>
      </c>
      <c r="E700" s="44"/>
      <c r="F700" s="45">
        <v>8.8649158477783203</v>
      </c>
      <c r="G700" s="45"/>
      <c r="H700" s="45"/>
      <c r="I700" s="45"/>
      <c r="J700" s="45"/>
      <c r="K700" s="45">
        <v>1.9095698595046997</v>
      </c>
      <c r="L700" s="45"/>
      <c r="M700" s="45"/>
      <c r="N700" s="45">
        <v>12.814973831176758</v>
      </c>
      <c r="O700" s="45"/>
      <c r="P700" s="45"/>
      <c r="Q700" s="45"/>
      <c r="R700" s="45">
        <v>7.7112855911254883</v>
      </c>
      <c r="S700" s="45"/>
      <c r="T700" s="45"/>
      <c r="U700" s="45"/>
      <c r="V700" s="46">
        <v>17.510307312011719</v>
      </c>
      <c r="W700" s="46"/>
      <c r="X700" s="45">
        <v>4.5000001788139343E-2</v>
      </c>
      <c r="Y700" s="45"/>
      <c r="Z700" s="44">
        <v>2.7000001072883606</v>
      </c>
      <c r="AA700" s="44"/>
      <c r="AB700" s="45">
        <v>3.2250103950500488</v>
      </c>
      <c r="AC700" s="45"/>
      <c r="AD700" s="45">
        <v>1.0722233855631202E-4</v>
      </c>
      <c r="AE700" s="45"/>
      <c r="AF700" s="45">
        <v>10.524625778198242</v>
      </c>
      <c r="AG700" s="45"/>
      <c r="AH700" s="45">
        <v>7.4419584274291992</v>
      </c>
      <c r="AI700" s="45"/>
      <c r="AJ700" s="45"/>
      <c r="AK700" s="20">
        <v>1.0187861043959856E-3</v>
      </c>
    </row>
    <row r="701" spans="2:37">
      <c r="B701" s="2">
        <v>7.0000002160668373E-3</v>
      </c>
      <c r="D701" s="44">
        <v>0.42000001296401024</v>
      </c>
      <c r="E701" s="44"/>
      <c r="F701" s="45">
        <v>11.003548622131348</v>
      </c>
      <c r="G701" s="45"/>
      <c r="H701" s="45"/>
      <c r="I701" s="45"/>
      <c r="J701" s="45"/>
      <c r="K701" s="45">
        <v>1.4546854496002197</v>
      </c>
      <c r="L701" s="45"/>
      <c r="M701" s="45"/>
      <c r="N701" s="45">
        <v>12.348122596740723</v>
      </c>
      <c r="O701" s="45"/>
      <c r="P701" s="45"/>
      <c r="Q701" s="45"/>
      <c r="R701" s="45">
        <v>7.7028231620788574</v>
      </c>
      <c r="S701" s="45"/>
      <c r="T701" s="45"/>
      <c r="U701" s="45"/>
      <c r="V701" s="46">
        <v>13.353777885437012</v>
      </c>
      <c r="W701" s="46"/>
      <c r="X701" s="45">
        <v>4.6000000089406967E-2</v>
      </c>
      <c r="Y701" s="45"/>
      <c r="Z701" s="44">
        <v>2.760000005364418</v>
      </c>
      <c r="AA701" s="44"/>
      <c r="AB701" s="45">
        <v>-0.6893843412399292</v>
      </c>
      <c r="AC701" s="45"/>
      <c r="AD701" s="45">
        <v>8.3913058915641159E-5</v>
      </c>
      <c r="AE701" s="45"/>
      <c r="AF701" s="45">
        <v>10.516833305358887</v>
      </c>
      <c r="AG701" s="45"/>
      <c r="AH701" s="45">
        <v>7.436464786529541</v>
      </c>
      <c r="AI701" s="45"/>
      <c r="AJ701" s="45"/>
      <c r="AK701" s="20">
        <v>7.9789920710027218E-4</v>
      </c>
    </row>
    <row r="702" spans="2:37">
      <c r="B702" s="2">
        <v>8.0000003799796104E-3</v>
      </c>
      <c r="D702" s="44">
        <v>0.48000002279877663</v>
      </c>
      <c r="E702" s="44"/>
      <c r="F702" s="45">
        <v>11.908938407897949</v>
      </c>
      <c r="G702" s="45"/>
      <c r="H702" s="45"/>
      <c r="I702" s="45"/>
      <c r="J702" s="45"/>
      <c r="K702" s="45">
        <v>1.1122963428497314</v>
      </c>
      <c r="L702" s="45"/>
      <c r="M702" s="45"/>
      <c r="N702" s="45">
        <v>11.993899345397949</v>
      </c>
      <c r="O702" s="45"/>
      <c r="P702" s="45"/>
      <c r="Q702" s="45"/>
      <c r="R702" s="45">
        <v>7.6944551467895508</v>
      </c>
      <c r="S702" s="45"/>
      <c r="T702" s="45"/>
      <c r="U702" s="45"/>
      <c r="V702" s="46">
        <v>10.221805572509766</v>
      </c>
      <c r="W702" s="46"/>
      <c r="X702" s="45">
        <v>4.6999998390674591E-2</v>
      </c>
      <c r="Y702" s="45"/>
      <c r="Z702" s="44">
        <v>2.8199999034404755</v>
      </c>
      <c r="AA702" s="44"/>
      <c r="AB702" s="45">
        <v>-4.5012397766113281</v>
      </c>
      <c r="AC702" s="45"/>
      <c r="AD702" s="45">
        <v>6.567833770532161E-5</v>
      </c>
      <c r="AE702" s="45"/>
      <c r="AF702" s="45">
        <v>10.509130477905273</v>
      </c>
      <c r="AG702" s="45"/>
      <c r="AH702" s="45">
        <v>7.4310312271118164</v>
      </c>
      <c r="AI702" s="45"/>
      <c r="AJ702" s="45"/>
      <c r="AK702" s="20">
        <v>6.2496837927028537E-4</v>
      </c>
    </row>
    <row r="703" spans="2:37">
      <c r="B703" s="2">
        <v>8.999999612569809E-3</v>
      </c>
      <c r="D703" s="44">
        <v>0.53999997675418854</v>
      </c>
      <c r="E703" s="44"/>
      <c r="F703" s="45">
        <v>11.379731178283691</v>
      </c>
      <c r="G703" s="45"/>
      <c r="H703" s="45"/>
      <c r="I703" s="45"/>
      <c r="J703" s="45"/>
      <c r="K703" s="45">
        <v>0.85320287942886353</v>
      </c>
      <c r="L703" s="45"/>
      <c r="M703" s="45"/>
      <c r="N703" s="45">
        <v>11.723102569580078</v>
      </c>
      <c r="O703" s="45"/>
      <c r="P703" s="45"/>
      <c r="Q703" s="45"/>
      <c r="R703" s="45">
        <v>7.6861796379089355</v>
      </c>
      <c r="S703" s="45"/>
      <c r="T703" s="45"/>
      <c r="U703" s="45"/>
      <c r="V703" s="46">
        <v>7.8492245674133301</v>
      </c>
      <c r="W703" s="46"/>
      <c r="X703" s="45">
        <v>4.8000000417232513E-2</v>
      </c>
      <c r="Y703" s="45"/>
      <c r="Z703" s="44">
        <v>2.8800000250339508</v>
      </c>
      <c r="AA703" s="44"/>
      <c r="AB703" s="45">
        <v>-7.6757006645202637</v>
      </c>
      <c r="AC703" s="45"/>
      <c r="AD703" s="45">
        <v>5.1411709137028083E-5</v>
      </c>
      <c r="AE703" s="45"/>
      <c r="AF703" s="45">
        <v>10.501516342163086</v>
      </c>
      <c r="AG703" s="45"/>
      <c r="AH703" s="45">
        <v>7.425656795501709</v>
      </c>
      <c r="AI703" s="45"/>
      <c r="AJ703" s="45"/>
      <c r="AK703" s="20">
        <v>4.895670572295785E-4</v>
      </c>
    </row>
    <row r="704" spans="2:37">
      <c r="B704" s="2">
        <v>9.9999997764825821E-3</v>
      </c>
      <c r="D704" s="44">
        <v>0.59999998658895493</v>
      </c>
      <c r="E704" s="44"/>
      <c r="F704" s="45">
        <v>9.4359283447265625</v>
      </c>
      <c r="G704" s="45"/>
      <c r="H704" s="45"/>
      <c r="I704" s="45"/>
      <c r="J704" s="45"/>
      <c r="K704" s="45">
        <v>0.65623116493225098</v>
      </c>
      <c r="L704" s="45"/>
      <c r="M704" s="45"/>
      <c r="N704" s="45">
        <v>11.514557838439941</v>
      </c>
      <c r="O704" s="45"/>
      <c r="P704" s="45"/>
      <c r="Q704" s="45"/>
      <c r="R704" s="45">
        <v>7.6779961585998535</v>
      </c>
      <c r="S704" s="45"/>
      <c r="T704" s="45"/>
      <c r="U704" s="45"/>
      <c r="V704" s="46">
        <v>6.0435757637023926</v>
      </c>
      <c r="W704" s="46"/>
      <c r="X704" s="45">
        <v>4.8999998718500137E-2</v>
      </c>
      <c r="Y704" s="45"/>
      <c r="Z704" s="44">
        <v>2.9399999231100082</v>
      </c>
      <c r="AA704" s="44"/>
      <c r="AB704" s="45">
        <v>-9.7681427001953125</v>
      </c>
      <c r="AC704" s="45"/>
      <c r="AD704" s="45">
        <v>4.0248378354590386E-5</v>
      </c>
      <c r="AE704" s="45"/>
      <c r="AF704" s="45">
        <v>10.493987083435059</v>
      </c>
      <c r="AG704" s="45"/>
      <c r="AH704" s="45">
        <v>7.4203410148620605</v>
      </c>
      <c r="AI704" s="45"/>
      <c r="AJ704" s="45"/>
      <c r="AK704" s="20">
        <v>3.8353897980414331E-4</v>
      </c>
    </row>
    <row r="705" spans="2:37">
      <c r="B705" s="2">
        <v>1.0999999940395355E-2</v>
      </c>
      <c r="D705" s="44">
        <v>0.65999999642372131</v>
      </c>
      <c r="E705" s="44"/>
      <c r="F705" s="45">
        <v>6.3103041648864746</v>
      </c>
      <c r="G705" s="45"/>
      <c r="H705" s="45"/>
      <c r="I705" s="45"/>
      <c r="J705" s="45"/>
      <c r="K705" s="45">
        <v>0.50588846206665039</v>
      </c>
      <c r="L705" s="45"/>
      <c r="M705" s="45"/>
      <c r="N705" s="45">
        <v>11.35276985168457</v>
      </c>
      <c r="O705" s="45"/>
      <c r="P705" s="45"/>
      <c r="Q705" s="45"/>
      <c r="R705" s="45">
        <v>7.6699032783508301</v>
      </c>
      <c r="S705" s="45"/>
      <c r="T705" s="45"/>
      <c r="U705" s="45"/>
      <c r="V705" s="46">
        <v>4.663907527923584</v>
      </c>
      <c r="W705" s="46"/>
      <c r="X705" s="45">
        <v>5.000000074505806E-2</v>
      </c>
      <c r="Y705" s="45"/>
      <c r="Z705" s="44">
        <v>3.0000000447034836</v>
      </c>
      <c r="AA705" s="44"/>
      <c r="AB705" s="45">
        <v>-10.486434936523438</v>
      </c>
      <c r="AC705" s="45"/>
      <c r="AD705" s="45">
        <v>3.1512310670223087E-5</v>
      </c>
      <c r="AE705" s="45"/>
      <c r="AF705" s="45">
        <v>10.486542701721191</v>
      </c>
      <c r="AG705" s="45"/>
      <c r="AH705" s="45">
        <v>7.4150834083557129</v>
      </c>
      <c r="AI705" s="45"/>
      <c r="AJ705" s="45"/>
      <c r="AK705" s="20">
        <v>3.0050327768549323E-4</v>
      </c>
    </row>
    <row r="706" spans="2:37">
      <c r="B706" s="2">
        <v>1.2000000104308128E-2</v>
      </c>
      <c r="D706" s="44">
        <v>0.7200000062584877</v>
      </c>
      <c r="E706" s="44"/>
      <c r="F706" s="45">
        <v>2.4115190505981445</v>
      </c>
      <c r="G706" s="45"/>
      <c r="H706" s="45"/>
      <c r="I706" s="45"/>
      <c r="J706" s="45"/>
      <c r="K706" s="45">
        <v>0.39074426889419556</v>
      </c>
      <c r="L706" s="45"/>
      <c r="M706" s="45"/>
      <c r="N706" s="45">
        <v>11.226306915283203</v>
      </c>
      <c r="O706" s="45"/>
      <c r="P706" s="45"/>
      <c r="Q706" s="45"/>
      <c r="R706" s="45">
        <v>7.6619000434875488</v>
      </c>
      <c r="S706" s="45"/>
      <c r="T706" s="45"/>
      <c r="U706" s="45"/>
      <c r="V706" s="46">
        <v>3.6061282157897949</v>
      </c>
      <c r="W706" s="46"/>
      <c r="X706" s="45">
        <v>5.0999999046325684E-2</v>
      </c>
      <c r="Y706" s="45"/>
      <c r="Z706" s="44">
        <v>3.059999942779541</v>
      </c>
      <c r="AA706" s="44"/>
      <c r="AB706" s="45">
        <v>-9.7317161560058594</v>
      </c>
      <c r="AC706" s="45"/>
      <c r="AD706" s="45">
        <v>2.4674978703842498E-5</v>
      </c>
      <c r="AE706" s="45"/>
      <c r="AF706" s="45">
        <v>10.479182243347168</v>
      </c>
      <c r="AG706" s="45"/>
      <c r="AH706" s="45">
        <v>7.4098830223083496</v>
      </c>
      <c r="AI706" s="45"/>
      <c r="AJ706" s="45"/>
      <c r="AK706" s="20">
        <v>2.3546720331069082E-4</v>
      </c>
    </row>
    <row r="707" spans="2:37">
      <c r="B707" s="2">
        <v>1.3000000268220901E-2</v>
      </c>
      <c r="D707" s="44">
        <v>0.78000001609325409</v>
      </c>
      <c r="E707" s="44"/>
      <c r="F707" s="45">
        <v>-1.7363054752349854</v>
      </c>
      <c r="G707" s="45"/>
      <c r="H707" s="45"/>
      <c r="I707" s="45"/>
      <c r="J707" s="45"/>
      <c r="K707" s="45">
        <v>0.30230140686035156</v>
      </c>
      <c r="L707" s="45"/>
      <c r="M707" s="45"/>
      <c r="N707" s="45">
        <v>11.126670837402344</v>
      </c>
      <c r="O707" s="45"/>
      <c r="P707" s="45"/>
      <c r="Q707" s="45"/>
      <c r="R707" s="45">
        <v>7.6539850234985352</v>
      </c>
      <c r="S707" s="45"/>
      <c r="T707" s="45"/>
      <c r="U707" s="45"/>
      <c r="V707" s="46">
        <v>2.7927854061126709</v>
      </c>
      <c r="W707" s="46"/>
      <c r="X707" s="45">
        <v>5.2000001072883606E-2</v>
      </c>
      <c r="Y707" s="45"/>
      <c r="Z707" s="44">
        <v>3.1200000643730164</v>
      </c>
      <c r="AA707" s="44"/>
      <c r="AB707" s="45">
        <v>-7.6119890213012695</v>
      </c>
      <c r="AC707" s="45"/>
      <c r="AD707" s="45">
        <v>1.9323115338920616E-5</v>
      </c>
      <c r="AE707" s="45"/>
      <c r="AF707" s="45">
        <v>10.471902847290039</v>
      </c>
      <c r="AG707" s="45"/>
      <c r="AH707" s="45">
        <v>7.4047393798828125</v>
      </c>
      <c r="AI707" s="45"/>
      <c r="AJ707" s="45"/>
      <c r="AK707" s="20">
        <v>1.84523785719648E-4</v>
      </c>
    </row>
    <row r="708" spans="2:37">
      <c r="B708" s="2">
        <v>1.4000000432133675E-2</v>
      </c>
      <c r="D708" s="44">
        <v>0.84000002592802048</v>
      </c>
      <c r="E708" s="44"/>
      <c r="F708" s="45">
        <v>-5.5693330764770508</v>
      </c>
      <c r="G708" s="45"/>
      <c r="H708" s="45"/>
      <c r="I708" s="45"/>
      <c r="J708" s="45"/>
      <c r="K708" s="45">
        <v>0.23420038819313049</v>
      </c>
      <c r="L708" s="45"/>
      <c r="M708" s="45"/>
      <c r="N708" s="45">
        <v>11.047500610351563</v>
      </c>
      <c r="O708" s="45"/>
      <c r="P708" s="45"/>
      <c r="Q708" s="45"/>
      <c r="R708" s="45">
        <v>7.6461577415466309</v>
      </c>
      <c r="S708" s="45"/>
      <c r="T708" s="45"/>
      <c r="U708" s="45"/>
      <c r="V708" s="46">
        <v>2.1658549308776855</v>
      </c>
      <c r="W708" s="46"/>
      <c r="X708" s="45">
        <v>5.299999937415123E-2</v>
      </c>
      <c r="Y708" s="45"/>
      <c r="Z708" s="44">
        <v>3.1799999624490738</v>
      </c>
      <c r="AA708" s="44"/>
      <c r="AB708" s="45">
        <v>-4.4266772270202637</v>
      </c>
      <c r="AC708" s="45"/>
      <c r="AD708" s="45">
        <v>1.5133537999645341E-5</v>
      </c>
      <c r="AE708" s="45"/>
      <c r="AF708" s="45">
        <v>10.464703559875488</v>
      </c>
      <c r="AG708" s="45"/>
      <c r="AH708" s="45">
        <v>7.3996520042419434</v>
      </c>
      <c r="AI708" s="45"/>
      <c r="AJ708" s="45"/>
      <c r="AK708" s="20">
        <v>1.4461528917308897E-4</v>
      </c>
    </row>
    <row r="709" spans="2:37">
      <c r="B709" s="2">
        <v>1.4999999664723873E-2</v>
      </c>
      <c r="D709" s="44">
        <v>0.89999997988343239</v>
      </c>
      <c r="E709" s="44"/>
      <c r="F709" s="45">
        <v>-8.5646448135375977</v>
      </c>
      <c r="G709" s="45"/>
      <c r="H709" s="45"/>
      <c r="I709" s="45"/>
      <c r="J709" s="45"/>
      <c r="K709" s="45">
        <v>0.18165317177772522</v>
      </c>
      <c r="L709" s="45"/>
      <c r="M709" s="45"/>
      <c r="N709" s="45">
        <v>10.984006881713867</v>
      </c>
      <c r="O709" s="45"/>
      <c r="P709" s="45"/>
      <c r="Q709" s="45"/>
      <c r="R709" s="45">
        <v>7.6384172439575195</v>
      </c>
      <c r="S709" s="45"/>
      <c r="T709" s="45"/>
      <c r="U709" s="45"/>
      <c r="V709" s="46">
        <v>1.6816073656082153</v>
      </c>
      <c r="W709" s="46"/>
      <c r="X709" s="45">
        <v>5.4000001400709152E-2</v>
      </c>
      <c r="Y709" s="45"/>
      <c r="Z709" s="44">
        <v>3.2400000840425491</v>
      </c>
      <c r="AA709" s="44"/>
      <c r="AB709" s="45">
        <v>-0.62433534860610962</v>
      </c>
      <c r="AC709" s="45"/>
      <c r="AD709" s="45">
        <v>1.1853484465973452E-5</v>
      </c>
      <c r="AE709" s="45"/>
      <c r="AF709" s="45">
        <v>10.457583427429199</v>
      </c>
      <c r="AG709" s="45"/>
      <c r="AH709" s="45">
        <v>7.3946199417114258</v>
      </c>
      <c r="AI709" s="45"/>
      <c r="AJ709" s="45"/>
      <c r="AK709" s="20">
        <v>1.1334834562148899E-4</v>
      </c>
    </row>
    <row r="710" spans="2:37">
      <c r="B710" s="2">
        <v>1.6000000759959221E-2</v>
      </c>
      <c r="D710" s="44">
        <v>0.96000004559755325</v>
      </c>
      <c r="E710" s="44"/>
      <c r="F710" s="45">
        <v>-10.314591407775879</v>
      </c>
      <c r="G710" s="45"/>
      <c r="H710" s="45"/>
      <c r="I710" s="45"/>
      <c r="J710" s="45"/>
      <c r="K710" s="45">
        <v>0.14103579521179199</v>
      </c>
      <c r="L710" s="45"/>
      <c r="M710" s="45"/>
      <c r="N710" s="45">
        <v>10.932563781738281</v>
      </c>
      <c r="O710" s="45"/>
      <c r="P710" s="45"/>
      <c r="Q710" s="45"/>
      <c r="R710" s="45">
        <v>7.6307625770568848</v>
      </c>
      <c r="S710" s="45"/>
      <c r="T710" s="45"/>
      <c r="U710" s="45"/>
      <c r="V710" s="46">
        <v>1.3069123029708862</v>
      </c>
      <c r="W710" s="46"/>
      <c r="X710" s="45">
        <v>5.4999999701976776E-2</v>
      </c>
      <c r="Y710" s="45"/>
      <c r="Z710" s="44">
        <v>3.2999999821186066</v>
      </c>
      <c r="AA710" s="44"/>
      <c r="AB710" s="45">
        <v>3.2604994773864746</v>
      </c>
      <c r="AC710" s="45"/>
      <c r="AD710" s="45">
        <v>9.2852369562024251E-6</v>
      </c>
      <c r="AE710" s="45"/>
      <c r="AF710" s="45">
        <v>10.450541496276855</v>
      </c>
      <c r="AG710" s="45"/>
      <c r="AH710" s="45">
        <v>7.3896422386169434</v>
      </c>
      <c r="AI710" s="45"/>
      <c r="AJ710" s="45"/>
      <c r="AK710" s="20">
        <v>8.8849417807068676E-5</v>
      </c>
    </row>
    <row r="711" spans="2:37">
      <c r="B711" s="2">
        <v>1.7000000923871994E-2</v>
      </c>
      <c r="D711" s="44">
        <v>1.0200000554323196</v>
      </c>
      <c r="E711" s="44"/>
      <c r="F711" s="45">
        <v>-10.584541320800781</v>
      </c>
      <c r="G711" s="45"/>
      <c r="H711" s="45"/>
      <c r="I711" s="45"/>
      <c r="J711" s="45"/>
      <c r="K711" s="45">
        <v>0.10959300398826599</v>
      </c>
      <c r="L711" s="45"/>
      <c r="M711" s="45"/>
      <c r="N711" s="45">
        <v>10.890415191650391</v>
      </c>
      <c r="O711" s="45"/>
      <c r="P711" s="45"/>
      <c r="Q711" s="45"/>
      <c r="R711" s="45">
        <v>7.623192310333252</v>
      </c>
      <c r="S711" s="45"/>
      <c r="T711" s="45"/>
      <c r="U711" s="45"/>
      <c r="V711" s="46">
        <v>1.0165551900863647</v>
      </c>
      <c r="W711" s="46"/>
      <c r="X711" s="45">
        <v>5.6000001728534698E-2</v>
      </c>
      <c r="Y711" s="45"/>
      <c r="Z711" s="44">
        <v>3.3600001037120819</v>
      </c>
      <c r="AA711" s="44"/>
      <c r="AB711" s="45">
        <v>6.6824398040771484</v>
      </c>
      <c r="AC711" s="45"/>
      <c r="AD711" s="45">
        <v>7.2741231633699499E-6</v>
      </c>
      <c r="AE711" s="45"/>
      <c r="AF711" s="45">
        <v>10.443576812744141</v>
      </c>
      <c r="AG711" s="45"/>
      <c r="AH711" s="45">
        <v>7.3847193717956543</v>
      </c>
      <c r="AI711" s="45"/>
      <c r="AJ711" s="45"/>
      <c r="AK711" s="20">
        <v>6.965168722672388E-5</v>
      </c>
    </row>
    <row r="712" spans="2:37">
      <c r="B712" s="2">
        <v>1.7999999225139618E-2</v>
      </c>
      <c r="D712" s="44">
        <v>1.0799999535083771</v>
      </c>
      <c r="E712" s="44"/>
      <c r="F712" s="45">
        <v>-9.3460550308227539</v>
      </c>
      <c r="G712" s="45"/>
      <c r="H712" s="45"/>
      <c r="I712" s="45"/>
      <c r="J712" s="45"/>
      <c r="K712" s="45">
        <v>8.5221722722053528E-2</v>
      </c>
      <c r="L712" s="45"/>
      <c r="M712" s="45"/>
      <c r="N712" s="45">
        <v>10.855456352233887</v>
      </c>
      <c r="O712" s="45"/>
      <c r="P712" s="45"/>
      <c r="Q712" s="45"/>
      <c r="R712" s="45">
        <v>7.6157054901123047</v>
      </c>
      <c r="S712" s="45"/>
      <c r="T712" s="45"/>
      <c r="U712" s="45"/>
      <c r="V712" s="46">
        <v>0.79127085208892822</v>
      </c>
      <c r="W712" s="46"/>
      <c r="X712" s="45">
        <v>5.7000000029802322E-2</v>
      </c>
      <c r="Y712" s="45"/>
      <c r="Z712" s="44">
        <v>3.4200000017881393</v>
      </c>
      <c r="AA712" s="44"/>
      <c r="AB712" s="45">
        <v>9.1617965698242188</v>
      </c>
      <c r="AC712" s="45"/>
      <c r="AD712" s="45">
        <v>5.6991248129634187E-6</v>
      </c>
      <c r="AE712" s="45"/>
      <c r="AF712" s="45">
        <v>10.436689376831055</v>
      </c>
      <c r="AG712" s="45"/>
      <c r="AH712" s="45">
        <v>7.3798494338989258</v>
      </c>
      <c r="AI712" s="45"/>
      <c r="AJ712" s="45"/>
      <c r="AK712" s="20">
        <v>5.4606665798928589E-5</v>
      </c>
    </row>
    <row r="713" spans="2:37">
      <c r="B713" s="2">
        <v>1.8999999389052391E-2</v>
      </c>
      <c r="D713" s="44">
        <v>1.1399999633431435</v>
      </c>
      <c r="E713" s="44"/>
      <c r="F713" s="45">
        <v>-6.780914306640625</v>
      </c>
      <c r="G713" s="45"/>
      <c r="H713" s="45"/>
      <c r="I713" s="45"/>
      <c r="J713" s="45"/>
      <c r="K713" s="45">
        <v>6.631132960319519E-2</v>
      </c>
      <c r="L713" s="45"/>
      <c r="M713" s="45"/>
      <c r="N713" s="45">
        <v>10.826074600219727</v>
      </c>
      <c r="O713" s="45"/>
      <c r="P713" s="45"/>
      <c r="Q713" s="45"/>
      <c r="R713" s="45">
        <v>7.6083016395568848</v>
      </c>
      <c r="S713" s="45"/>
      <c r="T713" s="45"/>
      <c r="U713" s="45"/>
      <c r="V713" s="46">
        <v>0.61628985404968262</v>
      </c>
      <c r="W713" s="46"/>
      <c r="X713" s="45">
        <v>5.7999998331069946E-2</v>
      </c>
      <c r="Y713" s="45"/>
      <c r="Z713" s="44">
        <v>3.4799998998641968</v>
      </c>
      <c r="AA713" s="44"/>
      <c r="AB713" s="45">
        <v>10.351811408996582</v>
      </c>
      <c r="AC713" s="45"/>
      <c r="AD713" s="45">
        <v>4.4655489546130411E-6</v>
      </c>
      <c r="AE713" s="45"/>
      <c r="AF713" s="45">
        <v>10.429875373840332</v>
      </c>
      <c r="AG713" s="45"/>
      <c r="AH713" s="45">
        <v>7.375032901763916</v>
      </c>
      <c r="AI713" s="45"/>
      <c r="AJ713" s="45"/>
      <c r="AK713" s="20">
        <v>4.2814994230866432E-5</v>
      </c>
    </row>
    <row r="714" spans="2:37">
      <c r="B714" s="2">
        <v>1.9999999552965164E-2</v>
      </c>
      <c r="D714" s="44">
        <v>1.1999999731779099</v>
      </c>
      <c r="E714" s="44"/>
      <c r="F714" s="45">
        <v>-3.2555506229400635</v>
      </c>
      <c r="G714" s="45"/>
      <c r="H714" s="45"/>
      <c r="I714" s="45"/>
      <c r="J714" s="45"/>
      <c r="K714" s="45">
        <v>5.1624845713376999E-2</v>
      </c>
      <c r="L714" s="45"/>
      <c r="M714" s="45"/>
      <c r="N714" s="45">
        <v>10.801033020019531</v>
      </c>
      <c r="O714" s="45"/>
      <c r="P714" s="45"/>
      <c r="Q714" s="45"/>
      <c r="R714" s="45">
        <v>7.6009798049926758</v>
      </c>
      <c r="S714" s="45"/>
      <c r="T714" s="45"/>
      <c r="U714" s="45"/>
      <c r="V714" s="46">
        <v>0.4802575409412384</v>
      </c>
      <c r="W714" s="46"/>
      <c r="X714" s="45">
        <v>5.9000000357627869E-2</v>
      </c>
      <c r="Y714" s="45"/>
      <c r="Z714" s="44">
        <v>3.5400000214576721</v>
      </c>
      <c r="AA714" s="44"/>
      <c r="AB714" s="45">
        <v>10.087138175964355</v>
      </c>
      <c r="AC714" s="45"/>
      <c r="AD714" s="45">
        <v>3.4992901873920346E-6</v>
      </c>
      <c r="AE714" s="45"/>
      <c r="AF714" s="45">
        <v>10.423136711120605</v>
      </c>
      <c r="AG714" s="45"/>
      <c r="AH714" s="45">
        <v>7.3702683448791504</v>
      </c>
      <c r="AI714" s="45"/>
      <c r="AJ714" s="45"/>
      <c r="AK714" s="20">
        <v>3.3572345273569226E-5</v>
      </c>
    </row>
    <row r="715" spans="2:37">
      <c r="B715" s="2">
        <v>2.0999999716877937E-2</v>
      </c>
      <c r="D715" s="44">
        <v>1.2599999830126762</v>
      </c>
      <c r="E715" s="44"/>
      <c r="F715" s="45">
        <v>0.73046284914016724</v>
      </c>
      <c r="G715" s="45"/>
      <c r="H715" s="45"/>
      <c r="I715" s="45"/>
      <c r="J715" s="45"/>
      <c r="K715" s="45">
        <v>4.0209922939538956E-2</v>
      </c>
      <c r="L715" s="45"/>
      <c r="M715" s="45"/>
      <c r="N715" s="45">
        <v>10.779377937316895</v>
      </c>
      <c r="O715" s="45"/>
      <c r="P715" s="45"/>
      <c r="Q715" s="45"/>
      <c r="R715" s="45">
        <v>7.5937385559082031</v>
      </c>
      <c r="S715" s="45"/>
      <c r="T715" s="45"/>
      <c r="U715" s="45"/>
      <c r="V715" s="46">
        <v>0.37442308664321899</v>
      </c>
      <c r="W715" s="46"/>
      <c r="X715" s="45">
        <v>5.9999998658895493E-2</v>
      </c>
      <c r="Y715" s="45"/>
      <c r="Z715" s="44">
        <v>3.5999999195337296</v>
      </c>
      <c r="AA715" s="44"/>
      <c r="AB715" s="45">
        <v>8.4068126678466797</v>
      </c>
      <c r="AC715" s="45"/>
      <c r="AD715" s="45">
        <v>2.7423495794209884E-6</v>
      </c>
      <c r="AE715" s="45"/>
      <c r="AF715" s="45">
        <v>10.416471481323242</v>
      </c>
      <c r="AG715" s="45"/>
      <c r="AH715" s="45">
        <v>7.3655557632446289</v>
      </c>
      <c r="AI715" s="45"/>
      <c r="AJ715" s="45"/>
      <c r="AK715" s="20">
        <v>2.6327055820729584E-5</v>
      </c>
    </row>
    <row r="716" spans="2:37">
      <c r="B716" s="2">
        <v>2.199999988079071E-2</v>
      </c>
      <c r="D716" s="44">
        <v>1.3199999928474426</v>
      </c>
      <c r="E716" s="44"/>
      <c r="F716" s="45">
        <v>4.6145529747009277</v>
      </c>
      <c r="G716" s="45"/>
      <c r="H716" s="45"/>
      <c r="I716" s="45"/>
      <c r="J716" s="45"/>
      <c r="K716" s="45">
        <v>3.1331870704889297E-2</v>
      </c>
      <c r="L716" s="45"/>
      <c r="M716" s="45"/>
      <c r="N716" s="45">
        <v>10.760372161865234</v>
      </c>
      <c r="O716" s="45"/>
      <c r="P716" s="45"/>
      <c r="Q716" s="45"/>
      <c r="R716" s="45">
        <v>7.5865769386291504</v>
      </c>
      <c r="S716" s="45"/>
      <c r="T716" s="45"/>
      <c r="U716" s="45"/>
      <c r="V716" s="46">
        <v>0.29202863574028015</v>
      </c>
      <c r="W716" s="46"/>
      <c r="X716" s="45">
        <v>6.1000000685453415E-2</v>
      </c>
      <c r="Y716" s="45"/>
      <c r="Z716" s="44">
        <v>3.6600000411272049</v>
      </c>
      <c r="AA716" s="44"/>
      <c r="AB716" s="45">
        <v>5.5485057830810547</v>
      </c>
      <c r="AC716" s="45"/>
      <c r="AD716" s="45">
        <v>2.1493278836715035E-6</v>
      </c>
      <c r="AE716" s="45"/>
      <c r="AF716" s="45">
        <v>10.409878730773926</v>
      </c>
      <c r="AG716" s="45"/>
      <c r="AH716" s="45">
        <v>7.3608942031860352</v>
      </c>
      <c r="AI716" s="45"/>
      <c r="AJ716" s="45"/>
      <c r="AK716" s="20">
        <v>2.064700674964115E-5</v>
      </c>
    </row>
    <row r="717" spans="2:37">
      <c r="B717" s="2">
        <v>2.3000000044703484E-2</v>
      </c>
      <c r="D717" s="44">
        <v>1.380000002682209</v>
      </c>
      <c r="E717" s="44"/>
      <c r="F717" s="45">
        <v>7.8500404357910156</v>
      </c>
      <c r="G717" s="45"/>
      <c r="H717" s="45"/>
      <c r="I717" s="45"/>
      <c r="J717" s="45"/>
      <c r="K717" s="45">
        <v>2.4422906339168549E-2</v>
      </c>
      <c r="L717" s="45"/>
      <c r="M717" s="45"/>
      <c r="N717" s="45">
        <v>10.743447303771973</v>
      </c>
      <c r="O717" s="45"/>
      <c r="P717" s="45"/>
      <c r="Q717" s="45"/>
      <c r="R717" s="45">
        <v>7.5794949531555176</v>
      </c>
      <c r="S717" s="45"/>
      <c r="T717" s="45"/>
      <c r="U717" s="45"/>
      <c r="V717" s="46">
        <v>0.22784635424613953</v>
      </c>
      <c r="W717" s="46"/>
      <c r="X717" s="45">
        <v>6.1999998986721039E-2</v>
      </c>
      <c r="Y717" s="45"/>
      <c r="Z717" s="44">
        <v>3.7199999392032623</v>
      </c>
      <c r="AA717" s="44"/>
      <c r="AB717" s="45">
        <v>1.9149185419082642</v>
      </c>
      <c r="AC717" s="45"/>
      <c r="AD717" s="45">
        <v>1.6846855714902631E-6</v>
      </c>
      <c r="AE717" s="45"/>
      <c r="AF717" s="45">
        <v>10.403356552124023</v>
      </c>
      <c r="AG717" s="45"/>
      <c r="AH717" s="45">
        <v>7.3562831878662109</v>
      </c>
      <c r="AI717" s="45"/>
      <c r="AJ717" s="45"/>
      <c r="AK717" s="20">
        <v>1.6193675037357025E-5</v>
      </c>
    </row>
    <row r="718" spans="2:37">
      <c r="B718" s="2">
        <v>2.4000000208616257E-2</v>
      </c>
      <c r="D718" s="44">
        <v>1.4400000125169754</v>
      </c>
      <c r="E718" s="44"/>
      <c r="F718" s="45">
        <v>9.9826869964599609</v>
      </c>
      <c r="G718" s="45"/>
      <c r="H718" s="45"/>
      <c r="I718" s="45"/>
      <c r="J718" s="45"/>
      <c r="K718" s="45">
        <v>1.9043611362576485E-2</v>
      </c>
      <c r="L718" s="45"/>
      <c r="M718" s="45"/>
      <c r="N718" s="45">
        <v>10.72816276550293</v>
      </c>
      <c r="O718" s="45"/>
      <c r="P718" s="45"/>
      <c r="Q718" s="45"/>
      <c r="R718" s="45">
        <v>7.5724906921386719</v>
      </c>
      <c r="S718" s="45"/>
      <c r="T718" s="45"/>
      <c r="U718" s="45"/>
      <c r="V718" s="46">
        <v>0.17782612144947052</v>
      </c>
      <c r="W718" s="46"/>
      <c r="X718" s="45">
        <v>6.3000001013278961E-2</v>
      </c>
      <c r="Y718" s="45"/>
      <c r="Z718" s="44">
        <v>3.7800000607967377</v>
      </c>
      <c r="AA718" s="44"/>
      <c r="AB718" s="45">
        <v>-1.9829474687576294</v>
      </c>
      <c r="AC718" s="45"/>
      <c r="AD718" s="45">
        <v>1.3205982440922526E-6</v>
      </c>
      <c r="AE718" s="45"/>
      <c r="AF718" s="45">
        <v>10.396905899047852</v>
      </c>
      <c r="AG718" s="45"/>
      <c r="AH718" s="45">
        <v>7.3517217636108398</v>
      </c>
      <c r="AI718" s="45"/>
      <c r="AJ718" s="45"/>
      <c r="AK718" s="20">
        <v>1.2701840205409098E-5</v>
      </c>
    </row>
    <row r="719" spans="2:37">
      <c r="B719" s="2">
        <v>2.500000037252903E-2</v>
      </c>
      <c r="D719" s="44">
        <v>1.5000000223517418</v>
      </c>
      <c r="E719" s="44"/>
      <c r="F719" s="45">
        <v>10.714159965515137</v>
      </c>
      <c r="G719" s="45"/>
      <c r="H719" s="45"/>
      <c r="I719" s="45"/>
      <c r="J719" s="45"/>
      <c r="K719" s="45">
        <v>1.485347468405962E-2</v>
      </c>
      <c r="L719" s="45"/>
      <c r="M719" s="45"/>
      <c r="N719" s="45">
        <v>10.714176177978516</v>
      </c>
      <c r="O719" s="45"/>
      <c r="P719" s="45"/>
      <c r="Q719" s="45"/>
      <c r="R719" s="45">
        <v>7.5655636787414551</v>
      </c>
      <c r="S719" s="45"/>
      <c r="T719" s="45"/>
      <c r="U719" s="45"/>
      <c r="V719" s="46">
        <v>0.13882631063461304</v>
      </c>
      <c r="W719" s="46"/>
      <c r="X719" s="45">
        <v>6.4000003039836884E-2</v>
      </c>
      <c r="Y719" s="45"/>
      <c r="Z719" s="44">
        <v>3.840000182390213</v>
      </c>
      <c r="AA719" s="44"/>
      <c r="AB719" s="45">
        <v>-5.5976376533508301</v>
      </c>
      <c r="AC719" s="45"/>
      <c r="AD719" s="45">
        <v>1.0352794106438523E-6</v>
      </c>
      <c r="AE719" s="45"/>
      <c r="AF719" s="45">
        <v>10.390525817871094</v>
      </c>
      <c r="AG719" s="45"/>
      <c r="AH719" s="45">
        <v>7.3472104072570801</v>
      </c>
      <c r="AI719" s="45"/>
      <c r="AJ719" s="45"/>
      <c r="AK719" s="20">
        <v>9.9636872619157657E-6</v>
      </c>
    </row>
    <row r="720" spans="2:37">
      <c r="B720" s="2">
        <v>2.6000000536441803E-2</v>
      </c>
      <c r="D720" s="44">
        <v>1.5600000321865082</v>
      </c>
      <c r="E720" s="44"/>
      <c r="F720" s="45">
        <v>9.9435300827026367</v>
      </c>
      <c r="G720" s="45"/>
      <c r="H720" s="45"/>
      <c r="I720" s="45"/>
      <c r="J720" s="45"/>
      <c r="K720" s="45">
        <v>1.1588356457650661E-2</v>
      </c>
      <c r="L720" s="45"/>
      <c r="M720" s="45"/>
      <c r="N720" s="45">
        <v>10.701223373413086</v>
      </c>
      <c r="O720" s="45"/>
      <c r="P720" s="45"/>
      <c r="Q720" s="45"/>
      <c r="R720" s="45">
        <v>7.5587129592895508</v>
      </c>
      <c r="S720" s="45"/>
      <c r="T720" s="45"/>
      <c r="U720" s="45"/>
      <c r="V720" s="46">
        <v>0.1084074079990387</v>
      </c>
      <c r="W720" s="46"/>
      <c r="X720" s="45">
        <v>6.4999997615814209E-2</v>
      </c>
      <c r="Y720" s="45"/>
      <c r="Z720" s="44">
        <v>3.8999998569488525</v>
      </c>
      <c r="AA720" s="44"/>
      <c r="AB720" s="45">
        <v>-8.4221200942993164</v>
      </c>
      <c r="AC720" s="45"/>
      <c r="AD720" s="45">
        <v>8.1166865584236803E-7</v>
      </c>
      <c r="AE720" s="45"/>
      <c r="AF720" s="45">
        <v>10.384214401245117</v>
      </c>
      <c r="AG720" s="45"/>
      <c r="AH720" s="45">
        <v>7.342747688293457</v>
      </c>
      <c r="AI720" s="45"/>
      <c r="AJ720" s="45"/>
      <c r="AK720" s="20">
        <v>7.8163711805245839E-6</v>
      </c>
    </row>
    <row r="721" spans="2:37">
      <c r="B721" s="2">
        <v>2.7000000700354576E-2</v>
      </c>
      <c r="D721" s="44">
        <v>1.6200000420212746</v>
      </c>
      <c r="E721" s="44"/>
      <c r="F721" s="45">
        <v>7.7810087203979492</v>
      </c>
      <c r="G721" s="45"/>
      <c r="H721" s="45"/>
      <c r="I721" s="45"/>
      <c r="J721" s="45"/>
      <c r="K721" s="45">
        <v>9.0431729331612587E-3</v>
      </c>
      <c r="L721" s="45"/>
      <c r="M721" s="45"/>
      <c r="N721" s="45">
        <v>10.689096450805664</v>
      </c>
      <c r="O721" s="45"/>
      <c r="P721" s="45"/>
      <c r="Q721" s="45"/>
      <c r="R721" s="45">
        <v>7.5519380569458008</v>
      </c>
      <c r="S721" s="45"/>
      <c r="T721" s="45"/>
      <c r="U721" s="45"/>
      <c r="V721" s="46">
        <v>8.4673486649990082E-2</v>
      </c>
      <c r="W721" s="46"/>
      <c r="X721" s="45">
        <v>6.5999999642372131E-2</v>
      </c>
      <c r="Y721" s="45"/>
      <c r="Z721" s="44">
        <v>3.9599999785423279</v>
      </c>
      <c r="AA721" s="44"/>
      <c r="AB721" s="45">
        <v>-10.060894012451172</v>
      </c>
      <c r="AC721" s="45"/>
      <c r="AD721" s="45">
        <v>6.3640510461482336E-7</v>
      </c>
      <c r="AE721" s="45"/>
      <c r="AF721" s="45">
        <v>10.377970695495605</v>
      </c>
      <c r="AG721" s="45"/>
      <c r="AH721" s="45">
        <v>7.3383331298828125</v>
      </c>
      <c r="AI721" s="45"/>
      <c r="AJ721" s="45"/>
      <c r="AK721" s="20">
        <v>6.1322693909460213E-6</v>
      </c>
    </row>
    <row r="722" spans="2:37">
      <c r="B722" s="2">
        <v>2.8000000864267349E-2</v>
      </c>
      <c r="D722" s="44">
        <v>1.680000051856041</v>
      </c>
      <c r="E722" s="44"/>
      <c r="F722" s="45">
        <v>4.5320658683776855</v>
      </c>
      <c r="G722" s="45"/>
      <c r="H722" s="45"/>
      <c r="I722" s="45"/>
      <c r="J722" s="45"/>
      <c r="K722" s="45">
        <v>7.0585738867521286E-3</v>
      </c>
      <c r="L722" s="45"/>
      <c r="M722" s="45"/>
      <c r="N722" s="45">
        <v>10.67763614654541</v>
      </c>
      <c r="O722" s="45"/>
      <c r="P722" s="45"/>
      <c r="Q722" s="45"/>
      <c r="R722" s="45">
        <v>7.5452375411987305</v>
      </c>
      <c r="S722" s="45"/>
      <c r="T722" s="45"/>
      <c r="U722" s="45"/>
      <c r="V722" s="46">
        <v>6.6149875521659851E-2</v>
      </c>
      <c r="W722" s="46"/>
      <c r="X722" s="45">
        <v>6.7000001668930054E-2</v>
      </c>
      <c r="Y722" s="45"/>
      <c r="Z722" s="44">
        <v>4.0200001001358032</v>
      </c>
      <c r="AA722" s="44"/>
      <c r="AB722" s="45">
        <v>-10.285359382629395</v>
      </c>
      <c r="AC722" s="45"/>
      <c r="AD722" s="45">
        <v>4.9902422460945672E-7</v>
      </c>
      <c r="AE722" s="45"/>
      <c r="AF722" s="45">
        <v>10.371795654296875</v>
      </c>
      <c r="AG722" s="45"/>
      <c r="AH722" s="45">
        <v>7.3339667320251465</v>
      </c>
      <c r="AI722" s="45"/>
      <c r="AJ722" s="45"/>
      <c r="AK722" s="20">
        <v>4.8113583943631966E-6</v>
      </c>
    </row>
    <row r="723" spans="2:37">
      <c r="B723" s="2">
        <v>2.8999999165534973E-2</v>
      </c>
      <c r="D723" s="44">
        <v>1.7399999499320984</v>
      </c>
      <c r="E723" s="44"/>
      <c r="F723" s="45">
        <v>0.65418314933776855</v>
      </c>
      <c r="G723" s="45"/>
      <c r="H723" s="45"/>
      <c r="I723" s="45"/>
      <c r="J723" s="45"/>
      <c r="K723" s="45">
        <v>5.5106561630964279E-3</v>
      </c>
      <c r="L723" s="45"/>
      <c r="M723" s="45"/>
      <c r="N723" s="45">
        <v>10.666716575622559</v>
      </c>
      <c r="O723" s="45"/>
      <c r="P723" s="45"/>
      <c r="Q723" s="45"/>
      <c r="R723" s="45">
        <v>7.5386109352111816</v>
      </c>
      <c r="S723" s="45"/>
      <c r="T723" s="45"/>
      <c r="U723" s="45"/>
      <c r="V723" s="46">
        <v>5.1688861101865768E-2</v>
      </c>
      <c r="W723" s="46"/>
      <c r="X723" s="45">
        <v>6.8000003695487976E-2</v>
      </c>
      <c r="Y723" s="45"/>
      <c r="Z723" s="44">
        <v>4.0800002217292786</v>
      </c>
      <c r="AA723" s="44"/>
      <c r="AB723" s="45">
        <v>-9.0656957626342773</v>
      </c>
      <c r="AC723" s="45"/>
      <c r="AD723" s="45">
        <v>3.9132899587457359E-7</v>
      </c>
      <c r="AE723" s="45"/>
      <c r="AF723" s="45">
        <v>10.365686416625977</v>
      </c>
      <c r="AG723" s="45"/>
      <c r="AH723" s="45">
        <v>7.3296470642089844</v>
      </c>
      <c r="AI723" s="45"/>
      <c r="AJ723" s="45"/>
      <c r="AK723" s="20">
        <v>3.7752347452624235E-6</v>
      </c>
    </row>
    <row r="724" spans="2:37">
      <c r="B724" s="2">
        <v>2.9999999329447746E-2</v>
      </c>
      <c r="D724" s="44">
        <v>1.7999999597668648</v>
      </c>
      <c r="E724" s="44"/>
      <c r="F724" s="45">
        <v>-3.3076260089874268</v>
      </c>
      <c r="G724" s="45"/>
      <c r="H724" s="45"/>
      <c r="I724" s="45"/>
      <c r="J724" s="45"/>
      <c r="K724" s="45">
        <v>4.30302694439888E-3</v>
      </c>
      <c r="L724" s="45"/>
      <c r="M724" s="45"/>
      <c r="N724" s="45">
        <v>10.656240463256836</v>
      </c>
      <c r="O724" s="45"/>
      <c r="P724" s="45"/>
      <c r="Q724" s="45"/>
      <c r="R724" s="45">
        <v>7.5320568084716797</v>
      </c>
      <c r="S724" s="45"/>
      <c r="T724" s="45"/>
      <c r="U724" s="45"/>
      <c r="V724" s="46">
        <v>4.0396664291620255E-2</v>
      </c>
      <c r="W724" s="46"/>
      <c r="X724" s="45">
        <v>6.8999998271465302E-2</v>
      </c>
      <c r="Y724" s="45"/>
      <c r="Z724" s="44">
        <v>4.1399998962879181</v>
      </c>
      <c r="AA724" s="44"/>
      <c r="AB724" s="45">
        <v>-6.5748133659362793</v>
      </c>
      <c r="AC724" s="45"/>
      <c r="AD724" s="45">
        <v>3.0689815844198165E-7</v>
      </c>
      <c r="AE724" s="45"/>
      <c r="AF724" s="45">
        <v>10.359643936157227</v>
      </c>
      <c r="AG724" s="45"/>
      <c r="AH724" s="45">
        <v>7.3253741264343262</v>
      </c>
      <c r="AI724" s="45"/>
      <c r="AJ724" s="45"/>
      <c r="AK724" s="20">
        <v>2.9624393391713966E-6</v>
      </c>
    </row>
    <row r="725" spans="2:37">
      <c r="B725" s="2">
        <v>3.0999999493360519E-2</v>
      </c>
      <c r="D725" s="44">
        <v>1.8599999696016312</v>
      </c>
      <c r="E725" s="44"/>
      <c r="F725" s="45">
        <v>-6.7974586486816406</v>
      </c>
      <c r="G725" s="45"/>
      <c r="H725" s="45"/>
      <c r="I725" s="45"/>
      <c r="J725" s="45"/>
      <c r="K725" s="45">
        <v>3.3606588840484619E-3</v>
      </c>
      <c r="L725" s="45"/>
      <c r="M725" s="45"/>
      <c r="N725" s="45">
        <v>10.64613151550293</v>
      </c>
      <c r="O725" s="45"/>
      <c r="P725" s="45"/>
      <c r="Q725" s="45"/>
      <c r="R725" s="45">
        <v>7.5255751609802246</v>
      </c>
      <c r="S725" s="45"/>
      <c r="T725" s="45"/>
      <c r="U725" s="45"/>
      <c r="V725" s="46">
        <v>3.1576916575431824E-2</v>
      </c>
      <c r="W725" s="46"/>
      <c r="X725" s="45">
        <v>7.0000000298023224E-2</v>
      </c>
      <c r="Y725" s="45"/>
      <c r="Z725" s="44">
        <v>4.2000000178813934</v>
      </c>
      <c r="AA725" s="44"/>
      <c r="AB725" s="45">
        <v>-3.1638412475585938</v>
      </c>
      <c r="AC725" s="45"/>
      <c r="AD725" s="45">
        <v>2.4070092763395223E-7</v>
      </c>
      <c r="AE725" s="45"/>
      <c r="AF725" s="45">
        <v>10.353666305541992</v>
      </c>
      <c r="AG725" s="45"/>
      <c r="AH725" s="45">
        <v>7.3211479187011719</v>
      </c>
      <c r="AI725" s="45"/>
      <c r="AJ725" s="45"/>
      <c r="AK725" s="20">
        <v>2.3247891931532649E-6</v>
      </c>
    </row>
    <row r="726" spans="2:37">
      <c r="B726" s="2">
        <v>3.2000001519918442E-2</v>
      </c>
      <c r="D726" s="44">
        <v>1.9200000911951065</v>
      </c>
      <c r="E726" s="44"/>
      <c r="F726" s="45">
        <v>-9.3265542984008789</v>
      </c>
      <c r="G726" s="45"/>
      <c r="H726" s="45"/>
      <c r="I726" s="45"/>
      <c r="J726" s="45"/>
      <c r="K726" s="45">
        <v>2.6251261588186026E-3</v>
      </c>
      <c r="L726" s="45"/>
      <c r="M726" s="45"/>
      <c r="N726" s="45">
        <v>10.636329650878906</v>
      </c>
      <c r="O726" s="45"/>
      <c r="P726" s="45"/>
      <c r="Q726" s="45"/>
      <c r="R726" s="45">
        <v>7.5191650390625</v>
      </c>
      <c r="S726" s="45"/>
      <c r="T726" s="45"/>
      <c r="U726" s="45"/>
      <c r="V726" s="46">
        <v>2.4686843156814575E-2</v>
      </c>
      <c r="W726" s="46"/>
      <c r="X726" s="45">
        <v>7.1000002324581146E-2</v>
      </c>
      <c r="Y726" s="45"/>
      <c r="Z726" s="44">
        <v>4.2600001394748688</v>
      </c>
      <c r="AA726" s="44"/>
      <c r="AB726" s="45">
        <v>0.68735706806182861</v>
      </c>
      <c r="AC726" s="45"/>
      <c r="AD726" s="45">
        <v>1.8879561025642033E-7</v>
      </c>
      <c r="AE726" s="45"/>
      <c r="AF726" s="45">
        <v>10.347753524780273</v>
      </c>
      <c r="AG726" s="45"/>
      <c r="AH726" s="45">
        <v>7.3169665336608887</v>
      </c>
      <c r="AI726" s="45"/>
      <c r="AJ726" s="45"/>
      <c r="AK726" s="20">
        <v>1.8245081037093769E-6</v>
      </c>
    </row>
    <row r="727" spans="2:37">
      <c r="B727" s="2">
        <v>3.2999999821186066E-2</v>
      </c>
      <c r="D727" s="44">
        <v>1.9799999892711639</v>
      </c>
      <c r="E727" s="44"/>
      <c r="F727" s="45">
        <v>-10.541764259338379</v>
      </c>
      <c r="G727" s="45"/>
      <c r="H727" s="45"/>
      <c r="I727" s="45"/>
      <c r="J727" s="45"/>
      <c r="K727" s="45">
        <v>2.0509152673184872E-3</v>
      </c>
      <c r="L727" s="45"/>
      <c r="M727" s="45"/>
      <c r="N727" s="45">
        <v>10.626790046691895</v>
      </c>
      <c r="O727" s="45"/>
      <c r="P727" s="45"/>
      <c r="Q727" s="45"/>
      <c r="R727" s="45">
        <v>7.5128250122070313</v>
      </c>
      <c r="S727" s="45"/>
      <c r="T727" s="45"/>
      <c r="U727" s="45"/>
      <c r="V727" s="46">
        <v>1.9303206354379654E-2</v>
      </c>
      <c r="W727" s="46"/>
      <c r="X727" s="45">
        <v>7.1999996900558472E-2</v>
      </c>
      <c r="Y727" s="45"/>
      <c r="Z727" s="44">
        <v>4.3199998140335083</v>
      </c>
      <c r="AA727" s="44"/>
      <c r="AB727" s="45">
        <v>4.4376826286315918</v>
      </c>
      <c r="AC727" s="45"/>
      <c r="AD727" s="45">
        <v>1.4809351966960094E-7</v>
      </c>
      <c r="AE727" s="45"/>
      <c r="AF727" s="45">
        <v>10.341904640197754</v>
      </c>
      <c r="AG727" s="45"/>
      <c r="AH727" s="45">
        <v>7.312830924987793</v>
      </c>
      <c r="AI727" s="45"/>
      <c r="AJ727" s="45"/>
      <c r="AK727" s="20">
        <v>1.4319753063318785E-6</v>
      </c>
    </row>
    <row r="728" spans="2:37">
      <c r="B728" s="2">
        <v>3.4000001847743988E-2</v>
      </c>
      <c r="D728" s="44">
        <v>2.0400001108646393</v>
      </c>
      <c r="E728" s="44"/>
      <c r="F728" s="45">
        <v>-10.274880409240723</v>
      </c>
      <c r="G728" s="45"/>
      <c r="H728" s="45"/>
      <c r="I728" s="45"/>
      <c r="J728" s="45"/>
      <c r="K728" s="45">
        <v>1.6025590011849999E-3</v>
      </c>
      <c r="L728" s="45"/>
      <c r="M728" s="45"/>
      <c r="N728" s="45">
        <v>10.617473602294922</v>
      </c>
      <c r="O728" s="45"/>
      <c r="P728" s="45"/>
      <c r="Q728" s="45"/>
      <c r="R728" s="45">
        <v>7.5065546035766602</v>
      </c>
      <c r="S728" s="45"/>
      <c r="T728" s="45"/>
      <c r="U728" s="45"/>
      <c r="V728" s="46">
        <v>1.5095878392457962E-2</v>
      </c>
      <c r="W728" s="46"/>
      <c r="X728" s="45">
        <v>7.2999998927116394E-2</v>
      </c>
      <c r="Y728" s="45"/>
      <c r="Z728" s="44">
        <v>4.3799999356269836</v>
      </c>
      <c r="AA728" s="44"/>
      <c r="AB728" s="45">
        <v>7.5608119964599609</v>
      </c>
      <c r="AC728" s="45"/>
      <c r="AD728" s="45">
        <v>1.1617421336040934E-7</v>
      </c>
      <c r="AE728" s="45"/>
      <c r="AF728" s="45">
        <v>10.336118698120117</v>
      </c>
      <c r="AG728" s="45"/>
      <c r="AH728" s="45">
        <v>7.3087396621704102</v>
      </c>
      <c r="AI728" s="45"/>
      <c r="AJ728" s="45"/>
      <c r="AK728" s="20">
        <v>1.1239636705795419E-6</v>
      </c>
    </row>
    <row r="729" spans="2:37">
      <c r="B729" s="2">
        <v>3.5000000149011612E-2</v>
      </c>
      <c r="D729" s="44">
        <v>2.1000000089406967</v>
      </c>
      <c r="E729" s="44"/>
      <c r="F729" s="45">
        <v>-8.5659303665161133</v>
      </c>
      <c r="G729" s="45"/>
      <c r="H729" s="45"/>
      <c r="I729" s="45"/>
      <c r="J729" s="45"/>
      <c r="K729" s="45">
        <v>1.2524095363914967E-3</v>
      </c>
      <c r="L729" s="45"/>
      <c r="M729" s="45"/>
      <c r="N729" s="45">
        <v>10.608353614807129</v>
      </c>
      <c r="O729" s="45"/>
      <c r="P729" s="45"/>
      <c r="Q729" s="45"/>
      <c r="R729" s="45">
        <v>7.5003533363342285</v>
      </c>
      <c r="S729" s="45"/>
      <c r="T729" s="45"/>
      <c r="U729" s="45"/>
      <c r="V729" s="46">
        <v>1.180727407336235E-2</v>
      </c>
      <c r="W729" s="46"/>
      <c r="X729" s="45">
        <v>7.4000000953674316E-2</v>
      </c>
      <c r="Y729" s="45"/>
      <c r="Z729" s="44">
        <v>4.440000057220459</v>
      </c>
      <c r="AA729" s="44"/>
      <c r="AB729" s="45">
        <v>9.6190500259399414</v>
      </c>
      <c r="AC729" s="45"/>
      <c r="AD729" s="45">
        <v>9.1140691438340582E-8</v>
      </c>
      <c r="AE729" s="45"/>
      <c r="AF729" s="45">
        <v>10.330394744873047</v>
      </c>
      <c r="AG729" s="45"/>
      <c r="AH729" s="45">
        <v>7.304692268371582</v>
      </c>
      <c r="AI729" s="45"/>
      <c r="AJ729" s="45"/>
      <c r="AK729" s="20">
        <v>8.8225760919158347E-7</v>
      </c>
    </row>
    <row r="730" spans="2:37">
      <c r="B730" s="2">
        <v>3.5999998450279236E-2</v>
      </c>
      <c r="D730" s="44">
        <v>2.1599999070167542</v>
      </c>
      <c r="E730" s="44"/>
      <c r="F730" s="45">
        <v>-5.6572136878967285</v>
      </c>
      <c r="G730" s="45"/>
      <c r="H730" s="45"/>
      <c r="I730" s="45"/>
      <c r="J730" s="45"/>
      <c r="K730" s="45">
        <v>9.7890920005738735E-4</v>
      </c>
      <c r="L730" s="45"/>
      <c r="M730" s="45"/>
      <c r="N730" s="45">
        <v>10.599406242370605</v>
      </c>
      <c r="O730" s="45"/>
      <c r="P730" s="45"/>
      <c r="Q730" s="45"/>
      <c r="R730" s="45">
        <v>7.4942197799682617</v>
      </c>
      <c r="S730" s="45"/>
      <c r="T730" s="45"/>
      <c r="U730" s="45"/>
      <c r="V730" s="46">
        <v>9.2363627627491951E-3</v>
      </c>
      <c r="W730" s="46"/>
      <c r="X730" s="45">
        <v>7.5000002980232239E-2</v>
      </c>
      <c r="Y730" s="45"/>
      <c r="Z730" s="44">
        <v>4.5000001788139343</v>
      </c>
      <c r="AA730" s="44"/>
      <c r="AB730" s="45">
        <v>10.324660301208496</v>
      </c>
      <c r="AC730" s="45"/>
      <c r="AD730" s="45">
        <v>7.1506129017961939E-8</v>
      </c>
      <c r="AE730" s="45"/>
      <c r="AF730" s="45">
        <v>10.324732780456543</v>
      </c>
      <c r="AG730" s="45"/>
      <c r="AH730" s="45">
        <v>7.3006887435913086</v>
      </c>
      <c r="AI730" s="45"/>
      <c r="AJ730" s="45"/>
      <c r="AK730" s="20">
        <v>6.9257129098332371E-7</v>
      </c>
    </row>
    <row r="731" spans="2:37">
      <c r="B731" s="2">
        <v>3.7000000476837158E-2</v>
      </c>
      <c r="D731" s="44">
        <v>2.2200000286102295</v>
      </c>
      <c r="E731" s="44"/>
      <c r="F731" s="45">
        <v>-1.9589794874191284</v>
      </c>
      <c r="G731" s="45"/>
      <c r="H731" s="45"/>
      <c r="I731" s="45"/>
      <c r="J731" s="45"/>
      <c r="K731" s="45">
        <v>7.6524412725120783E-4</v>
      </c>
      <c r="L731" s="45"/>
      <c r="M731" s="45"/>
      <c r="N731" s="45">
        <v>10.590614318847656</v>
      </c>
      <c r="O731" s="45"/>
      <c r="P731" s="45"/>
      <c r="Q731" s="45"/>
      <c r="R731" s="45">
        <v>7.4881539344787598</v>
      </c>
      <c r="S731" s="45"/>
      <c r="T731" s="45"/>
      <c r="U731" s="45"/>
      <c r="V731" s="46">
        <v>7.2262049652636051E-3</v>
      </c>
      <c r="W731" s="46"/>
      <c r="X731" s="45">
        <v>7.5999997556209564E-2</v>
      </c>
      <c r="Y731" s="45"/>
      <c r="Z731" s="44">
        <v>4.5599998533725739</v>
      </c>
      <c r="AA731" s="44"/>
      <c r="AB731" s="45">
        <v>9.5800819396972656</v>
      </c>
      <c r="AC731" s="45"/>
      <c r="AD731" s="45">
        <v>5.6105065482370264E-8</v>
      </c>
      <c r="AE731" s="45"/>
      <c r="AF731" s="45">
        <v>10.319131851196289</v>
      </c>
      <c r="AG731" s="45"/>
      <c r="AH731" s="45">
        <v>7.2967281341552734</v>
      </c>
      <c r="AI731" s="45"/>
      <c r="AJ731" s="45"/>
      <c r="AK731" s="20">
        <v>5.4369951385524473E-7</v>
      </c>
    </row>
    <row r="732" spans="2:37" ht="14.25" customHeight="1">
      <c r="B732" s="2">
        <v>3.7999998778104782E-2</v>
      </c>
      <c r="D732" s="44">
        <v>2.2799999266862869</v>
      </c>
      <c r="E732" s="44"/>
      <c r="F732" s="45">
        <v>2.0084154605865479</v>
      </c>
      <c r="G732" s="45"/>
      <c r="H732" s="45"/>
      <c r="I732" s="45"/>
      <c r="J732" s="45"/>
      <c r="K732" s="45">
        <v>5.9829774545505643E-4</v>
      </c>
      <c r="L732" s="45"/>
      <c r="M732" s="45"/>
      <c r="N732" s="45">
        <v>10.581962585449219</v>
      </c>
      <c r="O732" s="45"/>
      <c r="P732" s="45"/>
      <c r="Q732" s="45"/>
      <c r="R732" s="45">
        <v>7.482154369354248</v>
      </c>
      <c r="S732" s="45"/>
      <c r="T732" s="45"/>
      <c r="U732" s="45"/>
      <c r="V732" s="46">
        <v>5.6542591191828251E-3</v>
      </c>
      <c r="W732" s="46"/>
      <c r="X732" s="45">
        <v>7.6999999582767487E-2</v>
      </c>
      <c r="Y732" s="45"/>
      <c r="Z732" s="44">
        <v>4.6199999749660492</v>
      </c>
      <c r="AA732" s="44"/>
      <c r="AB732" s="45">
        <v>7.4914107322692871</v>
      </c>
      <c r="AC732" s="45"/>
      <c r="AD732" s="45">
        <v>4.4023863665643148E-8</v>
      </c>
      <c r="AE732" s="45"/>
      <c r="AF732" s="45">
        <v>10.313591003417969</v>
      </c>
      <c r="AG732" s="45"/>
      <c r="AH732" s="45">
        <v>7.2928099632263184</v>
      </c>
      <c r="AI732" s="45"/>
      <c r="AJ732" s="45"/>
      <c r="AK732" s="20">
        <v>4.2685292100941297E-7</v>
      </c>
    </row>
    <row r="733" spans="2:37" ht="13.5" customHeight="1">
      <c r="B733" s="47" t="s">
        <v>11</v>
      </c>
      <c r="C733" s="47"/>
      <c r="D733" s="47"/>
      <c r="E733" s="47"/>
    </row>
    <row r="734" spans="2:37" ht="12.75" customHeight="1">
      <c r="B734" s="39" t="s">
        <v>0</v>
      </c>
      <c r="C734" s="39"/>
      <c r="D734" s="39"/>
      <c r="E734" s="39"/>
      <c r="F734" s="39"/>
      <c r="G734" s="1" t="s">
        <v>1</v>
      </c>
      <c r="H734" s="40" t="s">
        <v>39</v>
      </c>
      <c r="I734" s="40"/>
      <c r="J734" s="40"/>
      <c r="K734" s="40"/>
      <c r="L734" s="40"/>
      <c r="M734" s="40"/>
      <c r="N734" s="40"/>
      <c r="O734" s="40"/>
      <c r="P734" s="40"/>
      <c r="Q734" s="40"/>
      <c r="R734" s="40"/>
    </row>
    <row r="735" spans="2:37" ht="12.75" customHeight="1">
      <c r="AB735" s="39" t="s">
        <v>2</v>
      </c>
      <c r="AC735" s="39"/>
      <c r="AD735" s="39"/>
      <c r="AE735" s="39"/>
      <c r="AF735" s="39"/>
      <c r="AG735" s="39"/>
    </row>
    <row r="736" spans="2:37" ht="12" customHeight="1">
      <c r="B736" s="39" t="s">
        <v>3</v>
      </c>
      <c r="C736" s="39"/>
      <c r="D736" s="39"/>
      <c r="E736" s="39"/>
      <c r="G736" s="1" t="s">
        <v>4</v>
      </c>
      <c r="H736" s="41">
        <v>0.2199999988079071</v>
      </c>
      <c r="I736" s="41"/>
      <c r="J736" s="41"/>
      <c r="K736" s="41"/>
      <c r="L736" s="41"/>
      <c r="M736" s="41"/>
      <c r="N736" s="41"/>
      <c r="O736" s="39" t="s">
        <v>21</v>
      </c>
      <c r="P736" s="39"/>
      <c r="Q736" s="39"/>
      <c r="R736" s="39"/>
      <c r="S736" s="1" t="s">
        <v>4</v>
      </c>
      <c r="T736" s="42" t="s">
        <v>22</v>
      </c>
      <c r="U736" s="42"/>
      <c r="V736" s="42"/>
      <c r="W736" s="42"/>
      <c r="X736" s="42"/>
      <c r="Y736" s="42"/>
      <c r="Z736" s="42"/>
      <c r="AA736" s="42"/>
      <c r="AB736" s="39"/>
      <c r="AC736" s="39"/>
      <c r="AD736" s="39"/>
      <c r="AE736" s="39"/>
      <c r="AF736" s="39"/>
      <c r="AG736" s="39"/>
    </row>
    <row r="737" spans="2:34" ht="10.5" customHeight="1">
      <c r="AB737" s="39"/>
      <c r="AC737" s="39"/>
      <c r="AD737" s="39"/>
      <c r="AE737" s="39"/>
      <c r="AF737" s="39"/>
      <c r="AG737" s="39"/>
    </row>
    <row r="738" spans="2:34" ht="12" customHeight="1">
      <c r="AB738" s="39"/>
      <c r="AC738" s="39"/>
      <c r="AD738" s="39"/>
      <c r="AE738" s="39"/>
      <c r="AF738" s="39"/>
      <c r="AG738" s="39"/>
    </row>
    <row r="739" spans="2:34" ht="12" customHeight="1">
      <c r="AB739" s="39"/>
      <c r="AC739" s="39"/>
      <c r="AD739" s="39"/>
      <c r="AE739" s="39"/>
      <c r="AF739" s="39"/>
      <c r="AG739" s="39"/>
    </row>
    <row r="740" spans="2:34" ht="6" customHeight="1"/>
    <row r="741" spans="2:34" ht="3" customHeight="1">
      <c r="B741" s="43" t="s">
        <v>5</v>
      </c>
      <c r="D741" s="43" t="s">
        <v>23</v>
      </c>
      <c r="E741" s="43"/>
      <c r="G741" s="43" t="s">
        <v>6</v>
      </c>
      <c r="H741" s="43"/>
      <c r="J741" s="43" t="s">
        <v>7</v>
      </c>
      <c r="K741" s="43"/>
      <c r="L741" s="43"/>
      <c r="M741" s="43"/>
      <c r="N741" s="43" t="s">
        <v>8</v>
      </c>
      <c r="O741" s="43"/>
      <c r="Q741" s="43" t="s">
        <v>9</v>
      </c>
      <c r="R741" s="43"/>
      <c r="S741" s="43"/>
      <c r="T741" s="43" t="s">
        <v>10</v>
      </c>
      <c r="U741" s="43"/>
      <c r="X741" s="43" t="s">
        <v>5</v>
      </c>
      <c r="Y741" s="43"/>
      <c r="Z741" s="43" t="s">
        <v>23</v>
      </c>
      <c r="AA741" s="43"/>
      <c r="AB741" s="43" t="s">
        <v>6</v>
      </c>
      <c r="AC741" s="43" t="s">
        <v>7</v>
      </c>
      <c r="AE741" s="43" t="s">
        <v>8</v>
      </c>
      <c r="AF741" s="43" t="s">
        <v>9</v>
      </c>
      <c r="AG741" s="43" t="s">
        <v>10</v>
      </c>
      <c r="AH741" s="43"/>
    </row>
    <row r="742" spans="2:34" ht="14.25" customHeight="1">
      <c r="B742" s="43"/>
      <c r="D742" s="43"/>
      <c r="E742" s="43"/>
      <c r="G742" s="43"/>
      <c r="H742" s="43"/>
      <c r="J742" s="43"/>
      <c r="K742" s="43"/>
      <c r="L742" s="43"/>
      <c r="M742" s="43"/>
      <c r="N742" s="43"/>
      <c r="O742" s="43"/>
      <c r="Q742" s="43"/>
      <c r="R742" s="43"/>
      <c r="S742" s="43"/>
      <c r="T742" s="43"/>
      <c r="U742" s="43"/>
      <c r="X742" s="43"/>
      <c r="Y742" s="43"/>
      <c r="Z742" s="43"/>
      <c r="AA742" s="43"/>
      <c r="AB742" s="43"/>
      <c r="AC742" s="43"/>
      <c r="AE742" s="43"/>
      <c r="AF742" s="43"/>
      <c r="AG742" s="43"/>
      <c r="AH742" s="43"/>
    </row>
    <row r="743" spans="2:34">
      <c r="B743" s="2">
        <v>7.8000001609325409E-2</v>
      </c>
      <c r="D743" s="44">
        <v>4.6800000965595245</v>
      </c>
      <c r="E743" s="44"/>
      <c r="F743" s="45">
        <v>4.3532915115356445</v>
      </c>
      <c r="G743" s="45"/>
      <c r="H743" s="45"/>
      <c r="I743" s="45"/>
      <c r="J743" s="45"/>
      <c r="K743" s="45">
        <v>3.4546257410283943E-8</v>
      </c>
      <c r="L743" s="45"/>
      <c r="M743" s="45"/>
      <c r="N743" s="45">
        <v>10.308109283447266</v>
      </c>
      <c r="O743" s="45"/>
      <c r="P743" s="45"/>
      <c r="Q743" s="45"/>
      <c r="R743" s="45">
        <v>7.2889342308044434</v>
      </c>
      <c r="S743" s="45"/>
      <c r="T743" s="45"/>
      <c r="U743" s="45"/>
      <c r="V743" s="46">
        <v>3.3513671837681613E-7</v>
      </c>
      <c r="W743" s="46"/>
    </row>
    <row r="744" spans="2:34">
      <c r="B744" s="2">
        <v>7.9000003635883331E-2</v>
      </c>
      <c r="D744" s="44">
        <v>4.7400002181529999</v>
      </c>
      <c r="E744" s="44"/>
      <c r="F744" s="45">
        <v>0.60735493898391724</v>
      </c>
      <c r="G744" s="45"/>
      <c r="H744" s="45"/>
      <c r="I744" s="45"/>
      <c r="J744" s="45"/>
      <c r="K744" s="45">
        <v>2.7110662159657295E-8</v>
      </c>
      <c r="L744" s="45"/>
      <c r="M744" s="45"/>
      <c r="N744" s="45">
        <v>10.30268669128418</v>
      </c>
      <c r="O744" s="45"/>
      <c r="P744" s="45"/>
      <c r="Q744" s="45"/>
      <c r="R744" s="45">
        <v>7.285099983215332</v>
      </c>
      <c r="S744" s="45"/>
      <c r="T744" s="45"/>
      <c r="U744" s="45"/>
      <c r="V744" s="46">
        <v>2.6314165779695031E-7</v>
      </c>
      <c r="W744" s="46"/>
    </row>
    <row r="745" spans="2:34">
      <c r="B745" s="2">
        <v>7.9999998211860657E-2</v>
      </c>
      <c r="D745" s="44">
        <v>4.7999998927116394</v>
      </c>
      <c r="E745" s="44"/>
      <c r="F745" s="45">
        <v>-3.219921350479126</v>
      </c>
      <c r="G745" s="45"/>
      <c r="H745" s="45"/>
      <c r="I745" s="45"/>
      <c r="J745" s="45"/>
      <c r="K745" s="45">
        <v>2.1276733264130598E-8</v>
      </c>
      <c r="L745" s="45"/>
      <c r="M745" s="45"/>
      <c r="N745" s="45">
        <v>10.297323226928711</v>
      </c>
      <c r="O745" s="45"/>
      <c r="P745" s="45"/>
      <c r="Q745" s="45"/>
      <c r="R745" s="45">
        <v>7.2813067436218262</v>
      </c>
      <c r="S745" s="45"/>
      <c r="T745" s="45"/>
      <c r="U745" s="45"/>
      <c r="V745" s="46">
        <v>2.0662393751536001E-7</v>
      </c>
      <c r="W745" s="46"/>
    </row>
    <row r="746" spans="2:34">
      <c r="B746" s="2">
        <v>8.1000000238418579E-2</v>
      </c>
      <c r="D746" s="44">
        <v>4.8600000143051147</v>
      </c>
      <c r="E746" s="44"/>
      <c r="F746" s="45">
        <v>-6.5911955833435059</v>
      </c>
      <c r="G746" s="45"/>
      <c r="H746" s="45"/>
      <c r="I746" s="45"/>
      <c r="J746" s="45"/>
      <c r="K746" s="45">
        <v>1.6699177152190714E-8</v>
      </c>
      <c r="L746" s="45"/>
      <c r="M746" s="45"/>
      <c r="N746" s="45">
        <v>10.29201602935791</v>
      </c>
      <c r="O746" s="45"/>
      <c r="P746" s="45"/>
      <c r="Q746" s="45"/>
      <c r="R746" s="45">
        <v>7.2775545120239258</v>
      </c>
      <c r="S746" s="45"/>
      <c r="T746" s="45"/>
      <c r="U746" s="45"/>
      <c r="V746" s="46">
        <v>1.6225369847688853E-7</v>
      </c>
      <c r="W746" s="46"/>
    </row>
    <row r="747" spans="2:34">
      <c r="B747" s="2">
        <v>8.2000002264976501E-2</v>
      </c>
      <c r="D747" s="44">
        <v>4.9200001358985901</v>
      </c>
      <c r="E747" s="44"/>
      <c r="F747" s="45">
        <v>-9.0336933135986328</v>
      </c>
      <c r="G747" s="45"/>
      <c r="H747" s="45"/>
      <c r="I747" s="45"/>
      <c r="J747" s="45"/>
      <c r="K747" s="45">
        <v>1.310719888181211E-8</v>
      </c>
      <c r="L747" s="45"/>
      <c r="M747" s="45"/>
      <c r="N747" s="45">
        <v>10.286766052246094</v>
      </c>
      <c r="O747" s="45"/>
      <c r="P747" s="45"/>
      <c r="Q747" s="45"/>
      <c r="R747" s="45">
        <v>7.2738423347473145</v>
      </c>
      <c r="S747" s="45"/>
      <c r="T747" s="45"/>
      <c r="U747" s="45"/>
      <c r="V747" s="46">
        <v>1.2741806187932525E-7</v>
      </c>
      <c r="W747" s="46"/>
    </row>
    <row r="748" spans="2:34">
      <c r="B748" s="2">
        <v>8.2999996840953827E-2</v>
      </c>
      <c r="D748" s="44">
        <v>4.9799998104572296</v>
      </c>
      <c r="E748" s="44"/>
      <c r="F748" s="45">
        <v>-10.205492973327637</v>
      </c>
      <c r="G748" s="45"/>
      <c r="H748" s="45"/>
      <c r="I748" s="45"/>
      <c r="J748" s="45"/>
      <c r="K748" s="45">
        <v>1.0288426999238709E-8</v>
      </c>
      <c r="L748" s="45"/>
      <c r="M748" s="45"/>
      <c r="N748" s="45">
        <v>10.281573295593262</v>
      </c>
      <c r="O748" s="45"/>
      <c r="P748" s="45"/>
      <c r="Q748" s="45"/>
      <c r="R748" s="45">
        <v>7.270169734954834</v>
      </c>
      <c r="S748" s="45"/>
      <c r="T748" s="45"/>
      <c r="U748" s="45"/>
      <c r="V748" s="46">
        <v>1.0006666428807875E-7</v>
      </c>
      <c r="W748" s="46"/>
    </row>
    <row r="749" spans="2:34">
      <c r="B749" s="2">
        <v>8.3999998867511749E-2</v>
      </c>
      <c r="D749" s="44">
        <v>5.039999932050705</v>
      </c>
      <c r="E749" s="44"/>
      <c r="F749" s="45">
        <v>-9.943389892578125</v>
      </c>
      <c r="G749" s="45"/>
      <c r="H749" s="45"/>
      <c r="I749" s="45"/>
      <c r="J749" s="45"/>
      <c r="K749" s="45">
        <v>8.0762898591046905E-9</v>
      </c>
      <c r="L749" s="45"/>
      <c r="M749" s="45"/>
      <c r="N749" s="45">
        <v>10.276434898376465</v>
      </c>
      <c r="O749" s="45"/>
      <c r="P749" s="45"/>
      <c r="Q749" s="45"/>
      <c r="R749" s="45">
        <v>7.2665367126464844</v>
      </c>
      <c r="S749" s="45"/>
      <c r="T749" s="45"/>
      <c r="U749" s="45"/>
      <c r="V749" s="46">
        <v>7.859038220203729E-8</v>
      </c>
      <c r="W749" s="46"/>
    </row>
    <row r="750" spans="2:34">
      <c r="B750" s="2">
        <v>8.5000000894069672E-2</v>
      </c>
      <c r="D750" s="44">
        <v>5.1000000536441803</v>
      </c>
      <c r="E750" s="44"/>
      <c r="F750" s="45">
        <v>-8.2856130599975586</v>
      </c>
      <c r="G750" s="45"/>
      <c r="H750" s="45"/>
      <c r="I750" s="45"/>
      <c r="J750" s="45"/>
      <c r="K750" s="45">
        <v>6.3401293104448087E-9</v>
      </c>
      <c r="L750" s="45"/>
      <c r="M750" s="45"/>
      <c r="N750" s="45">
        <v>10.27135181427002</v>
      </c>
      <c r="O750" s="45"/>
      <c r="P750" s="45"/>
      <c r="Q750" s="45"/>
      <c r="R750" s="45">
        <v>7.2629427909851074</v>
      </c>
      <c r="S750" s="45"/>
      <c r="T750" s="45"/>
      <c r="U750" s="45"/>
      <c r="V750" s="46">
        <v>6.1726332489797642E-8</v>
      </c>
      <c r="W750" s="46"/>
    </row>
    <row r="751" spans="2:34">
      <c r="B751" s="2">
        <v>8.6000002920627594E-2</v>
      </c>
      <c r="D751" s="44">
        <v>5.1600001752376556</v>
      </c>
      <c r="E751" s="44"/>
      <c r="F751" s="45">
        <v>-5.4662647247314453</v>
      </c>
      <c r="G751" s="45"/>
      <c r="H751" s="45"/>
      <c r="I751" s="45"/>
      <c r="J751" s="45"/>
      <c r="K751" s="45">
        <v>4.9774535604285575E-9</v>
      </c>
      <c r="L751" s="45"/>
      <c r="M751" s="45"/>
      <c r="N751" s="45">
        <v>10.266323089599609</v>
      </c>
      <c r="O751" s="45"/>
      <c r="P751" s="45"/>
      <c r="Q751" s="45"/>
      <c r="R751" s="45">
        <v>7.2593870162963867</v>
      </c>
      <c r="S751" s="45"/>
      <c r="T751" s="45"/>
      <c r="U751" s="45"/>
      <c r="V751" s="46">
        <v>4.8483308034974471E-8</v>
      </c>
      <c r="W751" s="46"/>
    </row>
    <row r="752" spans="2:34">
      <c r="B752" s="2">
        <v>8.6999997496604919E-2</v>
      </c>
      <c r="D752" s="44">
        <v>5.2199998497962952</v>
      </c>
      <c r="E752" s="44"/>
      <c r="F752" s="45">
        <v>-1.8822627067565918</v>
      </c>
      <c r="G752" s="45"/>
      <c r="H752" s="45"/>
      <c r="I752" s="45"/>
      <c r="J752" s="45"/>
      <c r="K752" s="45">
        <v>3.9078575930773241E-9</v>
      </c>
      <c r="L752" s="45"/>
      <c r="M752" s="45"/>
      <c r="N752" s="45">
        <v>10.261348724365234</v>
      </c>
      <c r="O752" s="45"/>
      <c r="P752" s="45"/>
      <c r="Q752" s="45"/>
      <c r="R752" s="45">
        <v>7.2558693885803223</v>
      </c>
      <c r="S752" s="45"/>
      <c r="T752" s="45"/>
      <c r="U752" s="45"/>
      <c r="V752" s="46">
        <v>3.8083271647337824E-8</v>
      </c>
      <c r="W752" s="46"/>
    </row>
    <row r="753" spans="2:23">
      <c r="B753" s="2">
        <v>8.7999999523162842E-2</v>
      </c>
      <c r="D753" s="44">
        <v>5.2799999713897705</v>
      </c>
      <c r="E753" s="44"/>
      <c r="F753" s="45">
        <v>1.9625301361083984</v>
      </c>
      <c r="G753" s="45"/>
      <c r="H753" s="45"/>
      <c r="I753" s="45"/>
      <c r="J753" s="45"/>
      <c r="K753" s="45">
        <v>3.0682603124887464E-9</v>
      </c>
      <c r="L753" s="45"/>
      <c r="M753" s="45"/>
      <c r="N753" s="45">
        <v>10.256426811218262</v>
      </c>
      <c r="O753" s="45"/>
      <c r="P753" s="45"/>
      <c r="Q753" s="45"/>
      <c r="R753" s="45">
        <v>7.2523889541625977</v>
      </c>
      <c r="S753" s="45"/>
      <c r="T753" s="45"/>
      <c r="U753" s="45"/>
      <c r="V753" s="46">
        <v>2.9915490529219824E-8</v>
      </c>
      <c r="W753" s="46"/>
    </row>
    <row r="754" spans="2:23">
      <c r="B754" s="2">
        <v>8.9000001549720764E-2</v>
      </c>
      <c r="D754" s="44">
        <v>5.3400000929832458</v>
      </c>
      <c r="E754" s="44"/>
      <c r="F754" s="45">
        <v>5.5281310081481934</v>
      </c>
      <c r="G754" s="45"/>
      <c r="H754" s="45"/>
      <c r="I754" s="45"/>
      <c r="J754" s="45"/>
      <c r="K754" s="45">
        <v>2.4091688644034548E-9</v>
      </c>
      <c r="L754" s="45"/>
      <c r="M754" s="45"/>
      <c r="N754" s="45">
        <v>10.251558303833008</v>
      </c>
      <c r="O754" s="45"/>
      <c r="P754" s="45"/>
      <c r="Q754" s="45"/>
      <c r="R754" s="45">
        <v>7.2489461898803711</v>
      </c>
      <c r="S754" s="45"/>
      <c r="T754" s="45"/>
      <c r="U754" s="45"/>
      <c r="V754" s="46">
        <v>2.3500513535168466E-8</v>
      </c>
      <c r="W754" s="46"/>
    </row>
    <row r="755" spans="2:23">
      <c r="B755" s="2">
        <v>9.0000003576278687E-2</v>
      </c>
      <c r="D755" s="44">
        <v>5.4000002145767212</v>
      </c>
      <c r="E755" s="44"/>
      <c r="F755" s="45">
        <v>8.314265251159668</v>
      </c>
      <c r="G755" s="45"/>
      <c r="H755" s="45"/>
      <c r="I755" s="45"/>
      <c r="J755" s="45"/>
      <c r="K755" s="45">
        <v>1.891748313553876E-9</v>
      </c>
      <c r="L755" s="45"/>
      <c r="M755" s="45"/>
      <c r="N755" s="45">
        <v>10.246740341186523</v>
      </c>
      <c r="O755" s="45"/>
      <c r="P755" s="45"/>
      <c r="Q755" s="45"/>
      <c r="R755" s="45">
        <v>7.245539665222168</v>
      </c>
      <c r="S755" s="45"/>
      <c r="T755" s="45"/>
      <c r="U755" s="45"/>
      <c r="V755" s="46">
        <v>1.846195374355375E-8</v>
      </c>
      <c r="W755" s="46"/>
    </row>
    <row r="756" spans="2:23">
      <c r="B756" s="2">
        <v>9.0999998152256012E-2</v>
      </c>
      <c r="D756" s="44">
        <v>5.4599998891353607</v>
      </c>
      <c r="E756" s="44"/>
      <c r="F756" s="45">
        <v>9.9305477142333984</v>
      </c>
      <c r="G756" s="45"/>
      <c r="H756" s="45"/>
      <c r="I756" s="45"/>
      <c r="J756" s="45"/>
      <c r="K756" s="45">
        <v>1.4855259244939134E-9</v>
      </c>
      <c r="L756" s="45"/>
      <c r="M756" s="45"/>
      <c r="N756" s="45">
        <v>10.241974830627441</v>
      </c>
      <c r="O756" s="45"/>
      <c r="P756" s="45"/>
      <c r="Q756" s="45"/>
      <c r="R756" s="45">
        <v>7.2421698570251465</v>
      </c>
      <c r="S756" s="45"/>
      <c r="T756" s="45"/>
      <c r="U756" s="45"/>
      <c r="V756" s="46">
        <v>1.4504291989680951E-8</v>
      </c>
      <c r="W756" s="46"/>
    </row>
    <row r="757" spans="2:23">
      <c r="B757" s="2">
        <v>9.2000000178813934E-2</v>
      </c>
      <c r="D757" s="44">
        <v>5.5200000107288361</v>
      </c>
      <c r="E757" s="44"/>
      <c r="F757" s="45">
        <v>10.151174545288086</v>
      </c>
      <c r="G757" s="45"/>
      <c r="H757" s="45"/>
      <c r="I757" s="45"/>
      <c r="J757" s="45"/>
      <c r="K757" s="45">
        <v>1.1665876042954437E-9</v>
      </c>
      <c r="L757" s="45"/>
      <c r="M757" s="45"/>
      <c r="N757" s="45">
        <v>10.237259864807129</v>
      </c>
      <c r="O757" s="45"/>
      <c r="P757" s="45"/>
      <c r="Q757" s="45"/>
      <c r="R757" s="45">
        <v>7.2388358116149902</v>
      </c>
      <c r="S757" s="45"/>
      <c r="T757" s="45"/>
      <c r="U757" s="45"/>
      <c r="V757" s="46">
        <v>1.1395506760436547E-8</v>
      </c>
      <c r="W757" s="46"/>
    </row>
    <row r="758" spans="2:23">
      <c r="B758" s="2">
        <v>9.3000002205371857E-2</v>
      </c>
      <c r="D758" s="44">
        <v>5.5800001323223114</v>
      </c>
      <c r="E758" s="44"/>
      <c r="F758" s="45">
        <v>8.9464626312255859</v>
      </c>
      <c r="G758" s="45"/>
      <c r="H758" s="45"/>
      <c r="I758" s="45"/>
      <c r="J758" s="45"/>
      <c r="K758" s="45">
        <v>9.1616636499480819E-10</v>
      </c>
      <c r="L758" s="45"/>
      <c r="M758" s="45"/>
      <c r="N758" s="45">
        <v>10.23259449005127</v>
      </c>
      <c r="O758" s="45"/>
      <c r="P758" s="45"/>
      <c r="Q758" s="45"/>
      <c r="R758" s="45">
        <v>7.235537052154541</v>
      </c>
      <c r="S758" s="45"/>
      <c r="T758" s="45"/>
      <c r="U758" s="45"/>
      <c r="V758" s="46">
        <v>8.9534122338363886E-9</v>
      </c>
      <c r="W758" s="46"/>
    </row>
    <row r="759" spans="2:23">
      <c r="B759" s="2">
        <v>9.3999996781349182E-2</v>
      </c>
      <c r="D759" s="44">
        <v>5.6399998068809509</v>
      </c>
      <c r="E759" s="44"/>
      <c r="F759" s="45">
        <v>6.4868350028991699</v>
      </c>
      <c r="G759" s="45"/>
      <c r="H759" s="45"/>
      <c r="I759" s="45"/>
      <c r="J759" s="45"/>
      <c r="K759" s="45">
        <v>7.1953321079121224E-10</v>
      </c>
      <c r="L759" s="45"/>
      <c r="M759" s="45"/>
      <c r="N759" s="45">
        <v>10.22797966003418</v>
      </c>
      <c r="O759" s="45"/>
      <c r="P759" s="45"/>
      <c r="Q759" s="45"/>
      <c r="R759" s="45">
        <v>7.2322735786437988</v>
      </c>
      <c r="S759" s="45"/>
      <c r="T759" s="45"/>
      <c r="U759" s="45"/>
      <c r="V759" s="46">
        <v>7.0349499559085871E-9</v>
      </c>
      <c r="W759" s="46"/>
    </row>
    <row r="760" spans="2:23">
      <c r="B760" s="2">
        <v>9.4999998807907104E-2</v>
      </c>
      <c r="D760" s="44">
        <v>5.6999999284744263</v>
      </c>
      <c r="E760" s="44"/>
      <c r="F760" s="45">
        <v>3.1187167167663574</v>
      </c>
      <c r="G760" s="45"/>
      <c r="H760" s="45"/>
      <c r="I760" s="45"/>
      <c r="J760" s="45"/>
      <c r="K760" s="45">
        <v>5.6512750035153658E-10</v>
      </c>
      <c r="L760" s="45"/>
      <c r="M760" s="45"/>
      <c r="N760" s="45">
        <v>10.22341251373291</v>
      </c>
      <c r="O760" s="45"/>
      <c r="P760" s="45"/>
      <c r="Q760" s="45"/>
      <c r="R760" s="45">
        <v>7.2290444374084473</v>
      </c>
      <c r="S760" s="45"/>
      <c r="T760" s="45"/>
      <c r="U760" s="45"/>
      <c r="V760" s="46">
        <v>5.5277773469697422E-9</v>
      </c>
      <c r="W760" s="46"/>
    </row>
    <row r="761" spans="2:23">
      <c r="B761" s="2">
        <v>9.6000000834465027E-2</v>
      </c>
      <c r="D761" s="44">
        <v>5.7600000500679016</v>
      </c>
      <c r="E761" s="44"/>
      <c r="F761" s="45">
        <v>-0.68425047397613525</v>
      </c>
      <c r="G761" s="45"/>
      <c r="H761" s="45"/>
      <c r="I761" s="45"/>
      <c r="J761" s="45"/>
      <c r="K761" s="45">
        <v>4.4387504782861242E-10</v>
      </c>
      <c r="L761" s="45"/>
      <c r="M761" s="45"/>
      <c r="N761" s="45">
        <v>10.218894958496094</v>
      </c>
      <c r="O761" s="45"/>
      <c r="P761" s="45"/>
      <c r="Q761" s="45"/>
      <c r="R761" s="45">
        <v>7.2258501052856445</v>
      </c>
      <c r="S761" s="45"/>
      <c r="T761" s="45"/>
      <c r="U761" s="45"/>
      <c r="V761" s="46">
        <v>4.3436694241449914E-9</v>
      </c>
      <c r="W761" s="46"/>
    </row>
    <row r="762" spans="2:23">
      <c r="B762" s="2">
        <v>9.7000002861022949E-2</v>
      </c>
      <c r="D762" s="44">
        <v>5.820000171661377</v>
      </c>
      <c r="E762" s="44"/>
      <c r="F762" s="45">
        <v>-4.3878064155578613</v>
      </c>
      <c r="G762" s="45"/>
      <c r="H762" s="45"/>
      <c r="I762" s="45"/>
      <c r="J762" s="45"/>
      <c r="K762" s="45">
        <v>3.4865293985220092E-10</v>
      </c>
      <c r="L762" s="45"/>
      <c r="M762" s="45"/>
      <c r="N762" s="45">
        <v>10.214425086975098</v>
      </c>
      <c r="O762" s="45"/>
      <c r="P762" s="45"/>
      <c r="Q762" s="45"/>
      <c r="R762" s="45">
        <v>7.222689151763916</v>
      </c>
      <c r="S762" s="45"/>
      <c r="T762" s="45"/>
      <c r="U762" s="45"/>
      <c r="V762" s="46">
        <v>3.4133389448243179E-9</v>
      </c>
      <c r="W762" s="46"/>
    </row>
    <row r="763" spans="2:23">
      <c r="B763" s="2">
        <v>9.7999997437000275E-2</v>
      </c>
      <c r="D763" s="44">
        <v>5.8799998462200165</v>
      </c>
      <c r="E763" s="44"/>
      <c r="F763" s="45">
        <v>-7.4721179008483887</v>
      </c>
      <c r="G763" s="45"/>
      <c r="H763" s="45"/>
      <c r="I763" s="45"/>
      <c r="J763" s="45"/>
      <c r="K763" s="45">
        <v>2.7386967693665554E-10</v>
      </c>
      <c r="L763" s="45"/>
      <c r="M763" s="45"/>
      <c r="N763" s="45">
        <v>10.210002899169922</v>
      </c>
      <c r="O763" s="45"/>
      <c r="P763" s="45"/>
      <c r="Q763" s="45"/>
      <c r="R763" s="45">
        <v>7.2195620536804199</v>
      </c>
      <c r="S763" s="45"/>
      <c r="T763" s="45"/>
      <c r="U763" s="45"/>
      <c r="V763" s="46">
        <v>2.6823663290542754E-9</v>
      </c>
      <c r="W763" s="46"/>
    </row>
    <row r="764" spans="2:23">
      <c r="B764" s="2">
        <v>9.8999999463558197E-2</v>
      </c>
      <c r="D764" s="44">
        <v>5.9399999678134918</v>
      </c>
      <c r="E764" s="44"/>
      <c r="F764" s="45">
        <v>-9.5047330856323242</v>
      </c>
      <c r="G764" s="45"/>
      <c r="H764" s="45"/>
      <c r="I764" s="45"/>
      <c r="J764" s="45"/>
      <c r="K764" s="45">
        <v>2.1513552050933527E-10</v>
      </c>
      <c r="L764" s="45"/>
      <c r="M764" s="45"/>
      <c r="N764" s="45">
        <v>10.20562744140625</v>
      </c>
      <c r="O764" s="45"/>
      <c r="P764" s="45"/>
      <c r="Q764" s="45"/>
      <c r="R764" s="45">
        <v>7.216468334197998</v>
      </c>
      <c r="S764" s="45"/>
      <c r="T764" s="45"/>
      <c r="U764" s="45"/>
      <c r="V764" s="46">
        <v>2.1080088785652151E-9</v>
      </c>
      <c r="W764" s="46"/>
    </row>
    <row r="765" spans="2:23">
      <c r="B765" s="2">
        <v>0.10000000149011612</v>
      </c>
      <c r="D765" s="44">
        <v>6.0000000894069672</v>
      </c>
      <c r="E765" s="44"/>
      <c r="F765" s="45">
        <v>-10.201206207275391</v>
      </c>
      <c r="G765" s="45"/>
      <c r="H765" s="45"/>
      <c r="I765" s="45"/>
      <c r="J765" s="45"/>
      <c r="K765" s="45">
        <v>1.6900422727950115E-10</v>
      </c>
      <c r="L765" s="45"/>
      <c r="M765" s="45"/>
      <c r="N765" s="45">
        <v>10.201297760009766</v>
      </c>
      <c r="O765" s="45"/>
      <c r="P765" s="45"/>
      <c r="Q765" s="45"/>
      <c r="R765" s="45">
        <v>7.213407039642334</v>
      </c>
      <c r="S765" s="45"/>
      <c r="T765" s="45"/>
      <c r="U765" s="45"/>
      <c r="V765" s="46">
        <v>1.6566934490924723E-9</v>
      </c>
      <c r="W765" s="46"/>
    </row>
    <row r="766" spans="2:23" ht="9.75" customHeight="1">
      <c r="B766" s="2">
        <v>0.10100000351667404</v>
      </c>
      <c r="D766" s="44">
        <v>6.0600002110004425</v>
      </c>
      <c r="E766" s="44"/>
      <c r="F766" s="45">
        <v>-9.4649009704589844</v>
      </c>
      <c r="G766" s="45"/>
      <c r="H766" s="45"/>
      <c r="I766" s="45"/>
      <c r="J766" s="45"/>
      <c r="K766" s="45">
        <v>1.3276998944711238E-10</v>
      </c>
      <c r="L766" s="45"/>
      <c r="M766" s="45"/>
      <c r="N766" s="45">
        <v>10.197014808654785</v>
      </c>
      <c r="O766" s="45"/>
      <c r="P766" s="45"/>
      <c r="Q766" s="45"/>
      <c r="R766" s="45">
        <v>7.2103781700134277</v>
      </c>
      <c r="S766" s="45"/>
      <c r="T766" s="45"/>
      <c r="U766" s="45"/>
      <c r="V766" s="46">
        <v>1.3020476918867985E-9</v>
      </c>
      <c r="W766" s="46"/>
    </row>
    <row r="767" spans="2:23" ht="5.25" customHeight="1"/>
    <row r="768" spans="2:23" ht="172.5" customHeight="1"/>
    <row r="769" spans="2:37" ht="16.5" customHeight="1"/>
    <row r="770" spans="2:37" ht="12.75" customHeight="1">
      <c r="B770" s="39" t="s">
        <v>0</v>
      </c>
      <c r="C770" s="39"/>
      <c r="D770" s="39"/>
      <c r="E770" s="39"/>
      <c r="F770" s="39"/>
      <c r="G770" s="1" t="s">
        <v>1</v>
      </c>
      <c r="H770" s="40" t="s">
        <v>52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</row>
    <row r="771" spans="2:37" ht="12.75" customHeight="1">
      <c r="AB771" s="39" t="s">
        <v>2</v>
      </c>
      <c r="AC771" s="39"/>
      <c r="AD771" s="39"/>
      <c r="AE771" s="39"/>
      <c r="AF771" s="39"/>
      <c r="AG771" s="39"/>
    </row>
    <row r="772" spans="2:37" ht="12" customHeight="1">
      <c r="B772" s="39" t="s">
        <v>3</v>
      </c>
      <c r="C772" s="39"/>
      <c r="D772" s="39"/>
      <c r="E772" s="39"/>
      <c r="G772" s="1" t="s">
        <v>4</v>
      </c>
      <c r="H772" s="41">
        <v>0.2199999988079071</v>
      </c>
      <c r="I772" s="41"/>
      <c r="J772" s="41"/>
      <c r="K772" s="41"/>
      <c r="L772" s="41"/>
      <c r="M772" s="41"/>
      <c r="N772" s="41"/>
      <c r="O772" s="39" t="s">
        <v>21</v>
      </c>
      <c r="P772" s="39"/>
      <c r="Q772" s="39"/>
      <c r="R772" s="39"/>
      <c r="S772" s="1" t="s">
        <v>4</v>
      </c>
      <c r="T772" s="42" t="s">
        <v>22</v>
      </c>
      <c r="U772" s="42"/>
      <c r="V772" s="42"/>
      <c r="W772" s="42"/>
      <c r="X772" s="42"/>
      <c r="Y772" s="42"/>
      <c r="Z772" s="42"/>
      <c r="AA772" s="42"/>
      <c r="AB772" s="39"/>
      <c r="AC772" s="39"/>
      <c r="AD772" s="39"/>
      <c r="AE772" s="39"/>
      <c r="AF772" s="39"/>
      <c r="AG772" s="39"/>
    </row>
    <row r="773" spans="2:37" ht="10.5" customHeight="1">
      <c r="AB773" s="39"/>
      <c r="AC773" s="39"/>
      <c r="AD773" s="39"/>
      <c r="AE773" s="39"/>
      <c r="AF773" s="39"/>
      <c r="AG773" s="39"/>
    </row>
    <row r="774" spans="2:37" ht="12" customHeight="1">
      <c r="AB774" s="39"/>
      <c r="AC774" s="39"/>
      <c r="AD774" s="39"/>
      <c r="AE774" s="39"/>
      <c r="AF774" s="39"/>
      <c r="AG774" s="39"/>
    </row>
    <row r="775" spans="2:37" ht="12" customHeight="1">
      <c r="AB775" s="39"/>
      <c r="AC775" s="39"/>
      <c r="AD775" s="39"/>
      <c r="AE775" s="39"/>
      <c r="AF775" s="39"/>
      <c r="AG775" s="39"/>
    </row>
    <row r="776" spans="2:37" ht="6" customHeight="1"/>
    <row r="777" spans="2:37" ht="3" customHeight="1">
      <c r="B777" s="43" t="s">
        <v>5</v>
      </c>
      <c r="D777" s="43" t="s">
        <v>23</v>
      </c>
      <c r="E777" s="43"/>
      <c r="G777" s="43" t="s">
        <v>6</v>
      </c>
      <c r="H777" s="43"/>
      <c r="J777" s="43" t="s">
        <v>7</v>
      </c>
      <c r="K777" s="43"/>
      <c r="L777" s="43"/>
      <c r="M777" s="43"/>
      <c r="N777" s="43" t="s">
        <v>8</v>
      </c>
      <c r="O777" s="43"/>
      <c r="Q777" s="43" t="s">
        <v>9</v>
      </c>
      <c r="R777" s="43"/>
      <c r="S777" s="43"/>
      <c r="T777" s="43" t="s">
        <v>10</v>
      </c>
      <c r="U777" s="43"/>
      <c r="X777" s="43" t="s">
        <v>5</v>
      </c>
      <c r="Y777" s="43"/>
      <c r="Z777" s="43" t="s">
        <v>23</v>
      </c>
      <c r="AA777" s="43"/>
      <c r="AB777" s="43" t="s">
        <v>6</v>
      </c>
      <c r="AC777" s="43" t="s">
        <v>7</v>
      </c>
      <c r="AE777" s="43" t="s">
        <v>8</v>
      </c>
      <c r="AF777" s="43" t="s">
        <v>9</v>
      </c>
      <c r="AG777" s="43" t="s">
        <v>10</v>
      </c>
      <c r="AH777" s="43"/>
    </row>
    <row r="778" spans="2:37" ht="14.25" customHeight="1">
      <c r="B778" s="43"/>
      <c r="D778" s="43"/>
      <c r="E778" s="43"/>
      <c r="G778" s="43"/>
      <c r="H778" s="43"/>
      <c r="J778" s="43"/>
      <c r="K778" s="43"/>
      <c r="L778" s="43"/>
      <c r="M778" s="43"/>
      <c r="N778" s="43"/>
      <c r="O778" s="43"/>
      <c r="Q778" s="43"/>
      <c r="R778" s="43"/>
      <c r="S778" s="43"/>
      <c r="T778" s="43"/>
      <c r="U778" s="43"/>
      <c r="X778" s="43"/>
      <c r="Y778" s="43"/>
      <c r="Z778" s="43"/>
      <c r="AA778" s="43"/>
      <c r="AB778" s="43"/>
      <c r="AC778" s="43"/>
      <c r="AE778" s="43"/>
      <c r="AF778" s="43"/>
      <c r="AG778" s="43"/>
      <c r="AH778" s="43"/>
    </row>
    <row r="779" spans="2:37">
      <c r="B779" s="2">
        <v>0</v>
      </c>
      <c r="D779" s="44">
        <v>0</v>
      </c>
      <c r="E779" s="44"/>
      <c r="F779" s="45">
        <v>-1.4948123134672642E-4</v>
      </c>
      <c r="G779" s="45"/>
      <c r="H779" s="45"/>
      <c r="I779" s="45"/>
      <c r="J779" s="45"/>
      <c r="K779" s="45">
        <v>6.3170099258422852</v>
      </c>
      <c r="L779" s="45"/>
      <c r="M779" s="45"/>
      <c r="N779" s="45">
        <v>12.634169578552246</v>
      </c>
      <c r="O779" s="45"/>
      <c r="P779" s="45"/>
      <c r="Q779" s="45"/>
      <c r="R779" s="45">
        <v>4.4669060707092285</v>
      </c>
      <c r="S779" s="45"/>
      <c r="T779" s="45"/>
      <c r="U779" s="45"/>
      <c r="V779" s="46">
        <v>99.997634887695313</v>
      </c>
      <c r="W779" s="46"/>
      <c r="X779" s="45">
        <v>3.9000000804662704E-2</v>
      </c>
      <c r="Y779" s="45"/>
      <c r="Z779" s="44">
        <v>2.3400000482797623</v>
      </c>
      <c r="AA779" s="44"/>
      <c r="AB779" s="45">
        <v>3.2736654281616211</v>
      </c>
      <c r="AC779" s="45"/>
      <c r="AD779" s="45">
        <v>9.1205514252123976E-8</v>
      </c>
      <c r="AE779" s="45"/>
      <c r="AF779" s="45">
        <v>6.0863375663757324</v>
      </c>
      <c r="AG779" s="45"/>
      <c r="AH779" s="45">
        <v>4.3036904335021973</v>
      </c>
      <c r="AI779" s="45"/>
      <c r="AJ779" s="45"/>
      <c r="AK779" s="20">
        <v>1.4985287180024898E-6</v>
      </c>
    </row>
    <row r="780" spans="2:37">
      <c r="B780" s="2">
        <v>1.0000000474974513E-3</v>
      </c>
      <c r="D780" s="44">
        <v>6.0000002849847078E-2</v>
      </c>
      <c r="E780" s="44"/>
      <c r="F780" s="45">
        <v>-2.3197722434997559</v>
      </c>
      <c r="G780" s="45"/>
      <c r="H780" s="45"/>
      <c r="I780" s="45"/>
      <c r="J780" s="45"/>
      <c r="K780" s="45">
        <v>3.5469050407409668</v>
      </c>
      <c r="L780" s="45"/>
      <c r="M780" s="45"/>
      <c r="N780" s="45">
        <v>9.8568143844604492</v>
      </c>
      <c r="O780" s="45"/>
      <c r="P780" s="45"/>
      <c r="Q780" s="45"/>
      <c r="R780" s="45">
        <v>4.4617795944213867</v>
      </c>
      <c r="S780" s="45"/>
      <c r="T780" s="45"/>
      <c r="U780" s="45"/>
      <c r="V780" s="46">
        <v>56.211662292480469</v>
      </c>
      <c r="W780" s="46"/>
      <c r="X780" s="45">
        <v>3.9999999105930328E-2</v>
      </c>
      <c r="Y780" s="45"/>
      <c r="Z780" s="44">
        <v>2.3999999463558197</v>
      </c>
      <c r="AA780" s="44"/>
      <c r="AB780" s="45">
        <v>4.9289560317993164</v>
      </c>
      <c r="AC780" s="45"/>
      <c r="AD780" s="45">
        <v>5.8334101993295917E-8</v>
      </c>
      <c r="AE780" s="45"/>
      <c r="AF780" s="45">
        <v>6.0816278457641602</v>
      </c>
      <c r="AG780" s="45"/>
      <c r="AH780" s="45">
        <v>4.3003602027893066</v>
      </c>
      <c r="AI780" s="45"/>
      <c r="AJ780" s="45"/>
      <c r="AK780" s="20">
        <v>9.591856269253185E-7</v>
      </c>
    </row>
    <row r="781" spans="2:37">
      <c r="B781" s="2">
        <v>2.0000000949949026E-3</v>
      </c>
      <c r="D781" s="44">
        <v>0.12000000569969416</v>
      </c>
      <c r="E781" s="44"/>
      <c r="F781" s="45">
        <v>-2.5332736968994141</v>
      </c>
      <c r="G781" s="45"/>
      <c r="H781" s="45"/>
      <c r="I781" s="45"/>
      <c r="J781" s="45"/>
      <c r="K781" s="45">
        <v>2.0606510639190674</v>
      </c>
      <c r="L781" s="45"/>
      <c r="M781" s="45"/>
      <c r="N781" s="45">
        <v>8.3633909225463867</v>
      </c>
      <c r="O781" s="45"/>
      <c r="P781" s="45"/>
      <c r="Q781" s="45"/>
      <c r="R781" s="45">
        <v>4.4567103385925293</v>
      </c>
      <c r="S781" s="45"/>
      <c r="T781" s="45"/>
      <c r="U781" s="45"/>
      <c r="V781" s="46">
        <v>32.694526672363281</v>
      </c>
      <c r="W781" s="46"/>
      <c r="X781" s="45">
        <v>4.1000001132488251E-2</v>
      </c>
      <c r="Y781" s="45"/>
      <c r="Z781" s="44">
        <v>2.460000067949295</v>
      </c>
      <c r="AA781" s="44"/>
      <c r="AB781" s="45">
        <v>5.8898353576660156</v>
      </c>
      <c r="AC781" s="45"/>
      <c r="AD781" s="45">
        <v>3.7317839485240256E-8</v>
      </c>
      <c r="AE781" s="45"/>
      <c r="AF781" s="45">
        <v>6.0769696235656738</v>
      </c>
      <c r="AG781" s="45"/>
      <c r="AH781" s="45">
        <v>4.2970662117004395</v>
      </c>
      <c r="AI781" s="45"/>
      <c r="AJ781" s="45"/>
      <c r="AK781" s="20">
        <v>6.1408638885041E-7</v>
      </c>
    </row>
    <row r="782" spans="2:37">
      <c r="B782" s="2">
        <v>3.0000000260770321E-3</v>
      </c>
      <c r="D782" s="44">
        <v>0.18000000156462193</v>
      </c>
      <c r="E782" s="44"/>
      <c r="F782" s="45">
        <v>-1.4507266283035278</v>
      </c>
      <c r="G782" s="45"/>
      <c r="H782" s="45"/>
      <c r="I782" s="45"/>
      <c r="J782" s="45"/>
      <c r="K782" s="45">
        <v>1.228631854057312</v>
      </c>
      <c r="L782" s="45"/>
      <c r="M782" s="45"/>
      <c r="N782" s="45">
        <v>7.5242815017700195</v>
      </c>
      <c r="O782" s="45"/>
      <c r="P782" s="45"/>
      <c r="Q782" s="45"/>
      <c r="R782" s="45">
        <v>4.4516963958740234</v>
      </c>
      <c r="S782" s="45"/>
      <c r="T782" s="45"/>
      <c r="U782" s="45"/>
      <c r="V782" s="46">
        <v>19.515567779541016</v>
      </c>
      <c r="W782" s="46"/>
      <c r="X782" s="45">
        <v>4.1999999433755875E-2</v>
      </c>
      <c r="Y782" s="45"/>
      <c r="Z782" s="44">
        <v>2.5199999660253525</v>
      </c>
      <c r="AA782" s="44"/>
      <c r="AB782" s="45">
        <v>6.0225090980529785</v>
      </c>
      <c r="AC782" s="45"/>
      <c r="AD782" s="45">
        <v>2.3878115484876616E-8</v>
      </c>
      <c r="AE782" s="45"/>
      <c r="AF782" s="45">
        <v>6.072361946105957</v>
      </c>
      <c r="AG782" s="45"/>
      <c r="AH782" s="45">
        <v>4.2938079833984375</v>
      </c>
      <c r="AI782" s="45"/>
      <c r="AJ782" s="45"/>
      <c r="AK782" s="20">
        <v>3.9322617340076249E-7</v>
      </c>
    </row>
    <row r="783" spans="2:37">
      <c r="B783" s="2">
        <v>4.0000001899898052E-3</v>
      </c>
      <c r="D783" s="44">
        <v>0.24000001139938831</v>
      </c>
      <c r="E783" s="44"/>
      <c r="F783" s="45">
        <v>0.35338497161865234</v>
      </c>
      <c r="G783" s="45"/>
      <c r="H783" s="45"/>
      <c r="I783" s="45"/>
      <c r="J783" s="45"/>
      <c r="K783" s="45">
        <v>0.7464524507522583</v>
      </c>
      <c r="L783" s="45"/>
      <c r="M783" s="45"/>
      <c r="N783" s="45">
        <v>7.035090446472168</v>
      </c>
      <c r="O783" s="45"/>
      <c r="P783" s="45"/>
      <c r="Q783" s="45"/>
      <c r="R783" s="45">
        <v>4.4467387199401855</v>
      </c>
      <c r="S783" s="45"/>
      <c r="T783" s="45"/>
      <c r="U783" s="45"/>
      <c r="V783" s="46">
        <v>11.86985969543457</v>
      </c>
      <c r="W783" s="46"/>
      <c r="X783" s="45">
        <v>4.3000001460313797E-2</v>
      </c>
      <c r="Y783" s="45"/>
      <c r="Z783" s="44">
        <v>2.5800000876188278</v>
      </c>
      <c r="AA783" s="44"/>
      <c r="AB783" s="45">
        <v>5.3096160888671875</v>
      </c>
      <c r="AC783" s="45"/>
      <c r="AD783" s="45">
        <v>1.5281649723419832E-8</v>
      </c>
      <c r="AE783" s="45"/>
      <c r="AF783" s="45">
        <v>6.0678043365478516</v>
      </c>
      <c r="AG783" s="45"/>
      <c r="AH783" s="45">
        <v>4.2905855178833008</v>
      </c>
      <c r="AI783" s="45"/>
      <c r="AJ783" s="45"/>
      <c r="AK783" s="20">
        <v>2.5184806418110384E-7</v>
      </c>
    </row>
    <row r="784" spans="2:37">
      <c r="B784" s="2">
        <v>4.999999888241291E-3</v>
      </c>
      <c r="D784" s="44">
        <v>0.29999999329447746</v>
      </c>
      <c r="E784" s="44"/>
      <c r="F784" s="45">
        <v>2.4028441905975342</v>
      </c>
      <c r="G784" s="45"/>
      <c r="H784" s="45"/>
      <c r="I784" s="45"/>
      <c r="J784" s="45"/>
      <c r="K784" s="45">
        <v>0.45952841639518738</v>
      </c>
      <c r="L784" s="45"/>
      <c r="M784" s="45"/>
      <c r="N784" s="45">
        <v>6.7412319183349609</v>
      </c>
      <c r="O784" s="45"/>
      <c r="P784" s="45"/>
      <c r="Q784" s="45"/>
      <c r="R784" s="45">
        <v>4.4418354034423828</v>
      </c>
      <c r="S784" s="45"/>
      <c r="T784" s="45"/>
      <c r="U784" s="45"/>
      <c r="V784" s="46">
        <v>7.3153471946716309</v>
      </c>
      <c r="W784" s="46"/>
      <c r="X784" s="45">
        <v>4.3999999761581421E-2</v>
      </c>
      <c r="Y784" s="45"/>
      <c r="Z784" s="44">
        <v>2.6399999856948853</v>
      </c>
      <c r="AA784" s="44"/>
      <c r="AB784" s="45">
        <v>3.8524854183197021</v>
      </c>
      <c r="AC784" s="45"/>
      <c r="AD784" s="45">
        <v>9.78192105094422E-9</v>
      </c>
      <c r="AE784" s="45"/>
      <c r="AF784" s="45">
        <v>6.0632967948913574</v>
      </c>
      <c r="AG784" s="45"/>
      <c r="AH784" s="45">
        <v>4.2873983383178711</v>
      </c>
      <c r="AI784" s="45"/>
      <c r="AJ784" s="45"/>
      <c r="AK784" s="20">
        <v>1.6133007818552869E-7</v>
      </c>
    </row>
    <row r="785" spans="2:37">
      <c r="B785" s="2">
        <v>6.0000000521540642E-3</v>
      </c>
      <c r="D785" s="44">
        <v>0.36000000312924385</v>
      </c>
      <c r="E785" s="44"/>
      <c r="F785" s="45">
        <v>4.287322998046875</v>
      </c>
      <c r="G785" s="45"/>
      <c r="H785" s="45"/>
      <c r="I785" s="45"/>
      <c r="J785" s="45"/>
      <c r="K785" s="45">
        <v>0.28547608852386475</v>
      </c>
      <c r="L785" s="45"/>
      <c r="M785" s="45"/>
      <c r="N785" s="45">
        <v>6.5603222846984863</v>
      </c>
      <c r="O785" s="45"/>
      <c r="P785" s="45"/>
      <c r="Q785" s="45"/>
      <c r="R785" s="45">
        <v>4.436985969543457</v>
      </c>
      <c r="S785" s="45"/>
      <c r="T785" s="45"/>
      <c r="U785" s="45"/>
      <c r="V785" s="46">
        <v>4.5495314598083496</v>
      </c>
      <c r="W785" s="46"/>
      <c r="X785" s="45">
        <v>4.5000001788139343E-2</v>
      </c>
      <c r="Y785" s="45"/>
      <c r="Z785" s="44">
        <v>2.7000001072883606</v>
      </c>
      <c r="AA785" s="44"/>
      <c r="AB785" s="45">
        <v>1.8567404747009277</v>
      </c>
      <c r="AC785" s="45"/>
      <c r="AD785" s="45">
        <v>6.2626641650354031E-9</v>
      </c>
      <c r="AE785" s="45"/>
      <c r="AF785" s="45">
        <v>6.0588383674621582</v>
      </c>
      <c r="AG785" s="45"/>
      <c r="AH785" s="45">
        <v>4.284245491027832</v>
      </c>
      <c r="AI785" s="45"/>
      <c r="AJ785" s="45"/>
      <c r="AK785" s="20">
        <v>1.0336410838363008E-7</v>
      </c>
    </row>
    <row r="786" spans="2:37">
      <c r="B786" s="2">
        <v>7.0000002160668373E-3</v>
      </c>
      <c r="D786" s="44">
        <v>0.42000001296401024</v>
      </c>
      <c r="E786" s="44"/>
      <c r="F786" s="45">
        <v>5.6727399826049805</v>
      </c>
      <c r="G786" s="45"/>
      <c r="H786" s="45"/>
      <c r="I786" s="45"/>
      <c r="J786" s="45"/>
      <c r="K786" s="45">
        <v>0.17845404148101807</v>
      </c>
      <c r="L786" s="45"/>
      <c r="M786" s="45"/>
      <c r="N786" s="45">
        <v>6.4465184211730957</v>
      </c>
      <c r="O786" s="45"/>
      <c r="P786" s="45"/>
      <c r="Q786" s="45"/>
      <c r="R786" s="45">
        <v>4.4321908950805664</v>
      </c>
      <c r="S786" s="45"/>
      <c r="T786" s="45"/>
      <c r="U786" s="45"/>
      <c r="V786" s="46">
        <v>2.8470358848571777</v>
      </c>
      <c r="W786" s="46"/>
      <c r="X786" s="45">
        <v>4.6000000089406967E-2</v>
      </c>
      <c r="Y786" s="45"/>
      <c r="Z786" s="44">
        <v>2.760000005364418</v>
      </c>
      <c r="AA786" s="44"/>
      <c r="AB786" s="45">
        <v>-0.39671236276626587</v>
      </c>
      <c r="AC786" s="45"/>
      <c r="AD786" s="45">
        <v>4.0102592357982303E-9</v>
      </c>
      <c r="AE786" s="45"/>
      <c r="AF786" s="45">
        <v>6.0544285774230957</v>
      </c>
      <c r="AG786" s="45"/>
      <c r="AH786" s="45">
        <v>4.2811274528503418</v>
      </c>
      <c r="AI786" s="45"/>
      <c r="AJ786" s="45"/>
      <c r="AK786" s="20">
        <v>6.6236786722129182E-8</v>
      </c>
    </row>
    <row r="787" spans="2:37">
      <c r="B787" s="2">
        <v>8.0000003799796104E-3</v>
      </c>
      <c r="D787" s="44">
        <v>0.48000002279877663</v>
      </c>
      <c r="E787" s="44"/>
      <c r="F787" s="45">
        <v>6.3244705200195313</v>
      </c>
      <c r="G787" s="45"/>
      <c r="H787" s="45"/>
      <c r="I787" s="45"/>
      <c r="J787" s="45"/>
      <c r="K787" s="45">
        <v>0.11202993988990784</v>
      </c>
      <c r="L787" s="45"/>
      <c r="M787" s="45"/>
      <c r="N787" s="45">
        <v>6.373387336730957</v>
      </c>
      <c r="O787" s="45"/>
      <c r="P787" s="45"/>
      <c r="Q787" s="45"/>
      <c r="R787" s="45">
        <v>4.4274482727050781</v>
      </c>
      <c r="S787" s="45"/>
      <c r="T787" s="45"/>
      <c r="U787" s="45"/>
      <c r="V787" s="46">
        <v>1.7892276048660278</v>
      </c>
      <c r="W787" s="46"/>
      <c r="X787" s="45">
        <v>4.6999998390674591E-2</v>
      </c>
      <c r="Y787" s="45"/>
      <c r="Z787" s="44">
        <v>2.8199999034404755</v>
      </c>
      <c r="AA787" s="44"/>
      <c r="AB787" s="45">
        <v>-2.591212272644043</v>
      </c>
      <c r="AC787" s="45"/>
      <c r="AD787" s="45">
        <v>2.5683928317477012E-9</v>
      </c>
      <c r="AE787" s="45"/>
      <c r="AF787" s="45">
        <v>6.0500664710998535</v>
      </c>
      <c r="AG787" s="45"/>
      <c r="AH787" s="45">
        <v>4.278043270111084</v>
      </c>
      <c r="AI787" s="45"/>
      <c r="AJ787" s="45"/>
      <c r="AK787" s="20">
        <v>4.2452306558971031E-8</v>
      </c>
    </row>
    <row r="788" spans="2:37">
      <c r="B788" s="2">
        <v>8.999999612569809E-3</v>
      </c>
      <c r="D788" s="44">
        <v>0.53999997675418854</v>
      </c>
      <c r="E788" s="44"/>
      <c r="F788" s="45">
        <v>6.1277403831481934</v>
      </c>
      <c r="G788" s="45"/>
      <c r="H788" s="45"/>
      <c r="I788" s="45"/>
      <c r="J788" s="45"/>
      <c r="K788" s="45">
        <v>7.053859531879425E-2</v>
      </c>
      <c r="L788" s="45"/>
      <c r="M788" s="45"/>
      <c r="N788" s="45">
        <v>6.3252630233764648</v>
      </c>
      <c r="O788" s="45"/>
      <c r="P788" s="45"/>
      <c r="Q788" s="45"/>
      <c r="R788" s="45">
        <v>4.4227581024169922</v>
      </c>
      <c r="S788" s="45"/>
      <c r="T788" s="45"/>
      <c r="U788" s="45"/>
      <c r="V788" s="46">
        <v>1.1277650594711304</v>
      </c>
      <c r="W788" s="46"/>
      <c r="X788" s="45">
        <v>4.8000000417232513E-2</v>
      </c>
      <c r="Y788" s="45"/>
      <c r="Z788" s="44">
        <v>2.8800000250339508</v>
      </c>
      <c r="AA788" s="44"/>
      <c r="AB788" s="45">
        <v>-4.4188327789306641</v>
      </c>
      <c r="AC788" s="45"/>
      <c r="AD788" s="45">
        <v>1.6452189610660639E-9</v>
      </c>
      <c r="AE788" s="45"/>
      <c r="AF788" s="45">
        <v>6.0457520484924316</v>
      </c>
      <c r="AG788" s="45"/>
      <c r="AH788" s="45">
        <v>4.2749924659729004</v>
      </c>
      <c r="AI788" s="45"/>
      <c r="AJ788" s="45"/>
      <c r="AK788" s="20">
        <v>2.7212808006993328E-8</v>
      </c>
    </row>
    <row r="789" spans="2:37">
      <c r="B789" s="2">
        <v>9.9999997764825821E-3</v>
      </c>
      <c r="D789" s="44">
        <v>0.59999998658895493</v>
      </c>
      <c r="E789" s="44"/>
      <c r="F789" s="45">
        <v>5.0967144966125488</v>
      </c>
      <c r="G789" s="45"/>
      <c r="H789" s="45"/>
      <c r="I789" s="45"/>
      <c r="J789" s="45"/>
      <c r="K789" s="45">
        <v>4.4507261365652084E-2</v>
      </c>
      <c r="L789" s="45"/>
      <c r="M789" s="45"/>
      <c r="N789" s="45">
        <v>6.2926721572875977</v>
      </c>
      <c r="O789" s="45"/>
      <c r="P789" s="45"/>
      <c r="Q789" s="45"/>
      <c r="R789" s="45">
        <v>4.4181199073791504</v>
      </c>
      <c r="S789" s="45"/>
      <c r="T789" s="45"/>
      <c r="U789" s="45"/>
      <c r="V789" s="46">
        <v>0.7123253345489502</v>
      </c>
      <c r="W789" s="46"/>
      <c r="X789" s="45">
        <v>4.8999998718500137E-2</v>
      </c>
      <c r="Y789" s="45"/>
      <c r="Z789" s="44">
        <v>2.9399999231100082</v>
      </c>
      <c r="AA789" s="44"/>
      <c r="AB789" s="45">
        <v>-5.6235790252685547</v>
      </c>
      <c r="AC789" s="45"/>
      <c r="AD789" s="45">
        <v>1.0540390782409759E-9</v>
      </c>
      <c r="AE789" s="45"/>
      <c r="AF789" s="45">
        <v>6.0414843559265137</v>
      </c>
      <c r="AG789" s="45"/>
      <c r="AH789" s="45">
        <v>4.2719745635986328</v>
      </c>
      <c r="AI789" s="45"/>
      <c r="AJ789" s="45"/>
      <c r="AK789" s="20">
        <v>1.7446689426492412E-8</v>
      </c>
    </row>
    <row r="790" spans="2:37">
      <c r="B790" s="2">
        <v>1.0999999940395355E-2</v>
      </c>
      <c r="D790" s="44">
        <v>0.65999999642372131</v>
      </c>
      <c r="E790" s="44"/>
      <c r="F790" s="45">
        <v>3.3683924674987793</v>
      </c>
      <c r="G790" s="45"/>
      <c r="H790" s="45"/>
      <c r="I790" s="45"/>
      <c r="J790" s="45"/>
      <c r="K790" s="45">
        <v>2.8125541284680367E-2</v>
      </c>
      <c r="L790" s="45"/>
      <c r="M790" s="45"/>
      <c r="N790" s="45">
        <v>6.269803524017334</v>
      </c>
      <c r="O790" s="45"/>
      <c r="P790" s="45"/>
      <c r="Q790" s="45"/>
      <c r="R790" s="45">
        <v>4.4135327339172363</v>
      </c>
      <c r="S790" s="45"/>
      <c r="T790" s="45"/>
      <c r="U790" s="45"/>
      <c r="V790" s="46">
        <v>0.45060867071151733</v>
      </c>
      <c r="W790" s="46"/>
      <c r="X790" s="45">
        <v>5.000000074505806E-2</v>
      </c>
      <c r="Y790" s="45"/>
      <c r="Z790" s="44">
        <v>3.0000000447034836</v>
      </c>
      <c r="AA790" s="44"/>
      <c r="AB790" s="45">
        <v>-6.0372381210327148</v>
      </c>
      <c r="AC790" s="45"/>
      <c r="AD790" s="45">
        <v>6.7539535075766821E-10</v>
      </c>
      <c r="AE790" s="45"/>
      <c r="AF790" s="45">
        <v>6.0372633934020996</v>
      </c>
      <c r="AG790" s="45"/>
      <c r="AH790" s="45">
        <v>4.2689900398254395</v>
      </c>
      <c r="AI790" s="45"/>
      <c r="AJ790" s="45"/>
      <c r="AK790" s="20">
        <v>1.1187110793287047E-8</v>
      </c>
    </row>
    <row r="791" spans="2:37">
      <c r="B791" s="2">
        <v>1.2000000104308128E-2</v>
      </c>
      <c r="D791" s="44">
        <v>0.7200000062584877</v>
      </c>
      <c r="E791" s="44"/>
      <c r="F791" s="45">
        <v>1.1808723211288452</v>
      </c>
      <c r="G791" s="45"/>
      <c r="H791" s="45"/>
      <c r="I791" s="45"/>
      <c r="J791" s="45"/>
      <c r="K791" s="45">
        <v>1.7794093117117882E-2</v>
      </c>
      <c r="L791" s="45"/>
      <c r="M791" s="45"/>
      <c r="N791" s="45">
        <v>6.253056526184082</v>
      </c>
      <c r="O791" s="45"/>
      <c r="P791" s="45"/>
      <c r="Q791" s="45"/>
      <c r="R791" s="45">
        <v>4.4089961051940918</v>
      </c>
      <c r="S791" s="45"/>
      <c r="T791" s="45"/>
      <c r="U791" s="45"/>
      <c r="V791" s="46">
        <v>0.28537842631340027</v>
      </c>
      <c r="W791" s="46"/>
      <c r="X791" s="45">
        <v>5.0999999046325684E-2</v>
      </c>
      <c r="Y791" s="45"/>
      <c r="Z791" s="44">
        <v>3.059999942779541</v>
      </c>
      <c r="AA791" s="44"/>
      <c r="AB791" s="45">
        <v>-5.6028571128845215</v>
      </c>
      <c r="AC791" s="45"/>
      <c r="AD791" s="45">
        <v>4.3283815420736005E-10</v>
      </c>
      <c r="AE791" s="45"/>
      <c r="AF791" s="45">
        <v>6.033088207244873</v>
      </c>
      <c r="AG791" s="45"/>
      <c r="AH791" s="45">
        <v>4.2660374641418457</v>
      </c>
      <c r="AI791" s="45"/>
      <c r="AJ791" s="45"/>
      <c r="AK791" s="20">
        <v>7.1744046259425431E-9</v>
      </c>
    </row>
    <row r="792" spans="2:37">
      <c r="B792" s="2">
        <v>1.3000000268220901E-2</v>
      </c>
      <c r="D792" s="44">
        <v>0.78000001609325409</v>
      </c>
      <c r="E792" s="44"/>
      <c r="F792" s="45">
        <v>-1.1616190671920776</v>
      </c>
      <c r="G792" s="45"/>
      <c r="H792" s="45"/>
      <c r="I792" s="45"/>
      <c r="J792" s="45"/>
      <c r="K792" s="45">
        <v>1.1268074624240398E-2</v>
      </c>
      <c r="L792" s="45"/>
      <c r="M792" s="45"/>
      <c r="N792" s="45">
        <v>6.2401852607727051</v>
      </c>
      <c r="O792" s="45"/>
      <c r="P792" s="45"/>
      <c r="Q792" s="45"/>
      <c r="R792" s="45">
        <v>4.4045095443725586</v>
      </c>
      <c r="S792" s="45"/>
      <c r="T792" s="45"/>
      <c r="U792" s="45"/>
      <c r="V792" s="46">
        <v>0.18089939653873444</v>
      </c>
      <c r="W792" s="46"/>
      <c r="X792" s="45">
        <v>5.2000001072883606E-2</v>
      </c>
      <c r="Y792" s="45"/>
      <c r="Z792" s="44">
        <v>3.1200000643730164</v>
      </c>
      <c r="AA792" s="44"/>
      <c r="AB792" s="45">
        <v>-4.3825831413269043</v>
      </c>
      <c r="AC792" s="45"/>
      <c r="AD792" s="45">
        <v>2.7743218833364836E-10</v>
      </c>
      <c r="AE792" s="45"/>
      <c r="AF792" s="45">
        <v>6.0289583206176758</v>
      </c>
      <c r="AG792" s="45"/>
      <c r="AH792" s="45">
        <v>4.2631173133850098</v>
      </c>
      <c r="AI792" s="45"/>
      <c r="AJ792" s="45"/>
      <c r="AK792" s="20">
        <v>4.6016603860721261E-9</v>
      </c>
    </row>
    <row r="793" spans="2:37">
      <c r="B793" s="2">
        <v>1.4000000432133675E-2</v>
      </c>
      <c r="D793" s="44">
        <v>0.84000002592802048</v>
      </c>
      <c r="E793" s="44"/>
      <c r="F793" s="45">
        <v>-3.3323688507080078</v>
      </c>
      <c r="G793" s="45"/>
      <c r="H793" s="45"/>
      <c r="I793" s="45"/>
      <c r="J793" s="45"/>
      <c r="K793" s="45">
        <v>7.1408865042030811E-3</v>
      </c>
      <c r="L793" s="45"/>
      <c r="M793" s="45"/>
      <c r="N793" s="45">
        <v>6.2297835350036621</v>
      </c>
      <c r="O793" s="45"/>
      <c r="P793" s="45"/>
      <c r="Q793" s="45"/>
      <c r="R793" s="45">
        <v>4.4000725746154785</v>
      </c>
      <c r="S793" s="45"/>
      <c r="T793" s="45"/>
      <c r="U793" s="45"/>
      <c r="V793" s="46">
        <v>0.11475649476051331</v>
      </c>
      <c r="W793" s="46"/>
      <c r="X793" s="45">
        <v>5.299999937415123E-2</v>
      </c>
      <c r="Y793" s="45"/>
      <c r="Z793" s="44">
        <v>3.1799999624490738</v>
      </c>
      <c r="AA793" s="44"/>
      <c r="AB793" s="45">
        <v>-2.5487716197967529</v>
      </c>
      <c r="AC793" s="45"/>
      <c r="AD793" s="45">
        <v>1.7784833328260419E-10</v>
      </c>
      <c r="AE793" s="45"/>
      <c r="AF793" s="45">
        <v>6.0248732566833496</v>
      </c>
      <c r="AG793" s="45"/>
      <c r="AH793" s="45">
        <v>4.2602286338806152</v>
      </c>
      <c r="AI793" s="45"/>
      <c r="AJ793" s="45"/>
      <c r="AK793" s="20">
        <v>2.9519016120360675E-9</v>
      </c>
    </row>
    <row r="794" spans="2:37">
      <c r="B794" s="2">
        <v>1.4999999664723873E-2</v>
      </c>
      <c r="D794" s="44">
        <v>0.89999997988343239</v>
      </c>
      <c r="E794" s="44"/>
      <c r="F794" s="45">
        <v>-5.0285677909851074</v>
      </c>
      <c r="G794" s="45"/>
      <c r="H794" s="45"/>
      <c r="I794" s="45"/>
      <c r="J794" s="45"/>
      <c r="K794" s="45">
        <v>4.5283068902790546E-3</v>
      </c>
      <c r="L794" s="45"/>
      <c r="M794" s="45"/>
      <c r="N794" s="45">
        <v>6.2209653854370117</v>
      </c>
      <c r="O794" s="45"/>
      <c r="P794" s="45"/>
      <c r="Q794" s="45"/>
      <c r="R794" s="45">
        <v>4.3956847190856934</v>
      </c>
      <c r="S794" s="45"/>
      <c r="T794" s="45"/>
      <c r="U794" s="45"/>
      <c r="V794" s="46">
        <v>7.2844088077545166E-2</v>
      </c>
      <c r="W794" s="46"/>
      <c r="X794" s="45">
        <v>5.4000001400709152E-2</v>
      </c>
      <c r="Y794" s="45"/>
      <c r="Z794" s="44">
        <v>3.2400000840425491</v>
      </c>
      <c r="AA794" s="44"/>
      <c r="AB794" s="45">
        <v>-0.35965228080749512</v>
      </c>
      <c r="AC794" s="45"/>
      <c r="AD794" s="45">
        <v>1.1402559452200478E-10</v>
      </c>
      <c r="AE794" s="45"/>
      <c r="AF794" s="45">
        <v>6.0208325386047363</v>
      </c>
      <c r="AG794" s="45"/>
      <c r="AH794" s="45">
        <v>4.2573714256286621</v>
      </c>
      <c r="AI794" s="45"/>
      <c r="AJ794" s="45"/>
      <c r="AK794" s="20">
        <v>1.893851075962516E-9</v>
      </c>
    </row>
    <row r="795" spans="2:37">
      <c r="B795" s="2">
        <v>1.6000000759959221E-2</v>
      </c>
      <c r="D795" s="44">
        <v>0.96000004559755325</v>
      </c>
      <c r="E795" s="44"/>
      <c r="F795" s="45">
        <v>-6.0140628814697266</v>
      </c>
      <c r="G795" s="45"/>
      <c r="H795" s="45"/>
      <c r="I795" s="45"/>
      <c r="J795" s="45"/>
      <c r="K795" s="45">
        <v>2.8732169885188341E-3</v>
      </c>
      <c r="L795" s="45"/>
      <c r="M795" s="45"/>
      <c r="N795" s="45">
        <v>6.2131729125976563</v>
      </c>
      <c r="O795" s="45"/>
      <c r="P795" s="45"/>
      <c r="Q795" s="45"/>
      <c r="R795" s="45">
        <v>4.3913450241088867</v>
      </c>
      <c r="S795" s="45"/>
      <c r="T795" s="45"/>
      <c r="U795" s="45"/>
      <c r="V795" s="46">
        <v>4.6265352517366409E-2</v>
      </c>
      <c r="W795" s="46"/>
      <c r="X795" s="45">
        <v>5.4999999701976776E-2</v>
      </c>
      <c r="Y795" s="45"/>
      <c r="Z795" s="44">
        <v>3.2999999821186066</v>
      </c>
      <c r="AA795" s="44"/>
      <c r="AB795" s="45">
        <v>1.8770295381546021</v>
      </c>
      <c r="AC795" s="45"/>
      <c r="AD795" s="45">
        <v>7.3115999366102358E-11</v>
      </c>
      <c r="AE795" s="45"/>
      <c r="AF795" s="45">
        <v>6.0168356895446777</v>
      </c>
      <c r="AG795" s="45"/>
      <c r="AH795" s="45">
        <v>4.2545452117919922</v>
      </c>
      <c r="AI795" s="45"/>
      <c r="AJ795" s="45"/>
      <c r="AK795" s="20">
        <v>1.2151902817336691E-9</v>
      </c>
    </row>
    <row r="796" spans="2:37">
      <c r="B796" s="2">
        <v>1.7000000923871994E-2</v>
      </c>
      <c r="D796" s="44">
        <v>1.0200000554323196</v>
      </c>
      <c r="E796" s="44"/>
      <c r="F796" s="45">
        <v>-6.1525487899780273</v>
      </c>
      <c r="G796" s="45"/>
      <c r="H796" s="45"/>
      <c r="I796" s="45"/>
      <c r="J796" s="45"/>
      <c r="K796" s="45">
        <v>1.824009814299643E-3</v>
      </c>
      <c r="L796" s="45"/>
      <c r="M796" s="45"/>
      <c r="N796" s="45">
        <v>6.2060537338256836</v>
      </c>
      <c r="O796" s="45"/>
      <c r="P796" s="45"/>
      <c r="Q796" s="45"/>
      <c r="R796" s="45">
        <v>4.3870530128479004</v>
      </c>
      <c r="S796" s="45"/>
      <c r="T796" s="45"/>
      <c r="U796" s="45"/>
      <c r="V796" s="46">
        <v>2.9399456456303596E-2</v>
      </c>
      <c r="W796" s="46"/>
      <c r="X796" s="45">
        <v>5.6000001728534698E-2</v>
      </c>
      <c r="Y796" s="45"/>
      <c r="Z796" s="44">
        <v>3.3600001037120819</v>
      </c>
      <c r="AA796" s="44"/>
      <c r="AB796" s="45">
        <v>3.8472652435302734</v>
      </c>
      <c r="AC796" s="45"/>
      <c r="AD796" s="45">
        <v>4.6889766375235453E-11</v>
      </c>
      <c r="AE796" s="45"/>
      <c r="AF796" s="45">
        <v>6.0128822326660156</v>
      </c>
      <c r="AG796" s="45"/>
      <c r="AH796" s="45">
        <v>4.2517495155334473</v>
      </c>
      <c r="AI796" s="45"/>
      <c r="AJ796" s="45"/>
      <c r="AK796" s="20">
        <v>7.7982181823088581E-10</v>
      </c>
    </row>
    <row r="797" spans="2:37">
      <c r="B797" s="2">
        <v>1.7999999225139618E-2</v>
      </c>
      <c r="D797" s="44">
        <v>1.0799999535083771</v>
      </c>
      <c r="E797" s="44"/>
      <c r="F797" s="45">
        <v>-5.4266204833984375</v>
      </c>
      <c r="G797" s="45"/>
      <c r="H797" s="45"/>
      <c r="I797" s="45"/>
      <c r="J797" s="45"/>
      <c r="K797" s="45">
        <v>1.1584985768422484E-3</v>
      </c>
      <c r="L797" s="45"/>
      <c r="M797" s="45"/>
      <c r="N797" s="45">
        <v>6.1993856430053711</v>
      </c>
      <c r="O797" s="45"/>
      <c r="P797" s="45"/>
      <c r="Q797" s="45"/>
      <c r="R797" s="45">
        <v>4.3828082084655762</v>
      </c>
      <c r="S797" s="45"/>
      <c r="T797" s="45"/>
      <c r="U797" s="45"/>
      <c r="V797" s="46">
        <v>1.86908058822155E-2</v>
      </c>
      <c r="W797" s="46"/>
      <c r="X797" s="45">
        <v>5.7000000029802322E-2</v>
      </c>
      <c r="Y797" s="45"/>
      <c r="Z797" s="44">
        <v>3.4200000017881393</v>
      </c>
      <c r="AA797" s="44"/>
      <c r="AB797" s="45">
        <v>5.2748579978942871</v>
      </c>
      <c r="AC797" s="45"/>
      <c r="AD797" s="45">
        <v>3.0074429058224439E-11</v>
      </c>
      <c r="AE797" s="45"/>
      <c r="AF797" s="45">
        <v>6.0089712142944336</v>
      </c>
      <c r="AG797" s="45"/>
      <c r="AH797" s="45">
        <v>4.2489843368530273</v>
      </c>
      <c r="AI797" s="45"/>
      <c r="AJ797" s="45"/>
      <c r="AK797" s="20">
        <v>5.0049209221469937E-10</v>
      </c>
    </row>
    <row r="798" spans="2:37">
      <c r="B798" s="2">
        <v>1.8999999389052391E-2</v>
      </c>
      <c r="D798" s="44">
        <v>1.1399999633431435</v>
      </c>
      <c r="E798" s="44"/>
      <c r="F798" s="45">
        <v>-3.9400579929351807</v>
      </c>
      <c r="G798" s="45"/>
      <c r="H798" s="45"/>
      <c r="I798" s="45"/>
      <c r="J798" s="45"/>
      <c r="K798" s="45">
        <v>7.3614087887108326E-4</v>
      </c>
      <c r="L798" s="45"/>
      <c r="M798" s="45"/>
      <c r="N798" s="45">
        <v>6.1930265426635742</v>
      </c>
      <c r="O798" s="45"/>
      <c r="P798" s="45"/>
      <c r="Q798" s="45"/>
      <c r="R798" s="45">
        <v>4.3786106109619141</v>
      </c>
      <c r="S798" s="45"/>
      <c r="T798" s="45"/>
      <c r="U798" s="45"/>
      <c r="V798" s="46">
        <v>1.1888022534549236E-2</v>
      </c>
      <c r="W798" s="46"/>
      <c r="X798" s="45">
        <v>5.7999998331069946E-2</v>
      </c>
      <c r="Y798" s="45"/>
      <c r="Z798" s="44">
        <v>3.4799998998641968</v>
      </c>
      <c r="AA798" s="44"/>
      <c r="AB798" s="45">
        <v>5.9601345062255859</v>
      </c>
      <c r="AC798" s="45"/>
      <c r="AD798" s="45">
        <v>1.9291609976157531E-11</v>
      </c>
      <c r="AE798" s="45"/>
      <c r="AF798" s="45">
        <v>6.0051031112670898</v>
      </c>
      <c r="AG798" s="45"/>
      <c r="AH798" s="45">
        <v>4.2462491989135742</v>
      </c>
      <c r="AI798" s="45"/>
      <c r="AJ798" s="45"/>
      <c r="AK798" s="20">
        <v>3.212536070495986E-10</v>
      </c>
    </row>
    <row r="799" spans="2:37">
      <c r="B799" s="2">
        <v>1.9999999552965164E-2</v>
      </c>
      <c r="D799" s="44">
        <v>1.1999999731779099</v>
      </c>
      <c r="E799" s="44"/>
      <c r="F799" s="45">
        <v>-1.9030824899673462</v>
      </c>
      <c r="G799" s="45"/>
      <c r="H799" s="45"/>
      <c r="I799" s="45"/>
      <c r="J799" s="45"/>
      <c r="K799" s="45">
        <v>4.6796523383818567E-4</v>
      </c>
      <c r="L799" s="45"/>
      <c r="M799" s="45"/>
      <c r="N799" s="45">
        <v>6.1868867874145508</v>
      </c>
      <c r="O799" s="45"/>
      <c r="P799" s="45"/>
      <c r="Q799" s="45"/>
      <c r="R799" s="45">
        <v>4.3744587898254395</v>
      </c>
      <c r="S799" s="45"/>
      <c r="T799" s="45"/>
      <c r="U799" s="45"/>
      <c r="V799" s="46">
        <v>7.5643961317837238E-3</v>
      </c>
      <c r="W799" s="46"/>
      <c r="X799" s="45">
        <v>5.9000000357627869E-2</v>
      </c>
      <c r="Y799" s="45"/>
      <c r="Z799" s="44">
        <v>3.5400000214576721</v>
      </c>
      <c r="AA799" s="44"/>
      <c r="AB799" s="45">
        <v>5.8078646659851074</v>
      </c>
      <c r="AC799" s="45"/>
      <c r="AD799" s="45">
        <v>1.2376264943436688E-11</v>
      </c>
      <c r="AE799" s="45"/>
      <c r="AF799" s="45">
        <v>6.0012764930725098</v>
      </c>
      <c r="AG799" s="45"/>
      <c r="AH799" s="45">
        <v>4.2435431480407715</v>
      </c>
      <c r="AI799" s="45"/>
      <c r="AJ799" s="45"/>
      <c r="AK799" s="20">
        <v>2.0622720198204547E-10</v>
      </c>
    </row>
    <row r="800" spans="2:37">
      <c r="B800" s="2">
        <v>2.0999999716877937E-2</v>
      </c>
      <c r="D800" s="44">
        <v>1.2599999830126762</v>
      </c>
      <c r="E800" s="44"/>
      <c r="F800" s="45">
        <v>0.39731165766716003</v>
      </c>
      <c r="G800" s="45"/>
      <c r="H800" s="45"/>
      <c r="I800" s="45"/>
      <c r="J800" s="45"/>
      <c r="K800" s="45">
        <v>2.9760849429294467E-4</v>
      </c>
      <c r="L800" s="45"/>
      <c r="M800" s="45"/>
      <c r="N800" s="45">
        <v>6.1809096336364746</v>
      </c>
      <c r="O800" s="45"/>
      <c r="P800" s="45"/>
      <c r="Q800" s="45"/>
      <c r="R800" s="45">
        <v>4.3703527450561523</v>
      </c>
      <c r="S800" s="45"/>
      <c r="T800" s="45"/>
      <c r="U800" s="45"/>
      <c r="V800" s="46">
        <v>4.8151942901313305E-3</v>
      </c>
      <c r="W800" s="46"/>
      <c r="X800" s="45">
        <v>5.9999998658895493E-2</v>
      </c>
      <c r="Y800" s="45"/>
      <c r="Z800" s="44">
        <v>3.5999999195337296</v>
      </c>
      <c r="AA800" s="44"/>
      <c r="AB800" s="45">
        <v>4.8404927253723145</v>
      </c>
      <c r="AC800" s="45"/>
      <c r="AD800" s="45">
        <v>7.9407036501777384E-12</v>
      </c>
      <c r="AE800" s="45"/>
      <c r="AF800" s="45">
        <v>5.9974913597106934</v>
      </c>
      <c r="AG800" s="45"/>
      <c r="AH800" s="45">
        <v>4.2408666610717773</v>
      </c>
      <c r="AI800" s="45"/>
      <c r="AJ800" s="45"/>
      <c r="AK800" s="20">
        <v>1.3240041008000247E-10</v>
      </c>
    </row>
    <row r="801" spans="2:37">
      <c r="B801" s="2">
        <v>2.199999988079071E-2</v>
      </c>
      <c r="D801" s="44">
        <v>1.3199999928474426</v>
      </c>
      <c r="E801" s="44"/>
      <c r="F801" s="45">
        <v>2.6377460956573486</v>
      </c>
      <c r="G801" s="45"/>
      <c r="H801" s="45"/>
      <c r="I801" s="45"/>
      <c r="J801" s="45"/>
      <c r="K801" s="45">
        <v>1.8934295803774148E-4</v>
      </c>
      <c r="L801" s="45"/>
      <c r="M801" s="45"/>
      <c r="N801" s="45">
        <v>6.1750583648681641</v>
      </c>
      <c r="O801" s="45"/>
      <c r="P801" s="45"/>
      <c r="Q801" s="45"/>
      <c r="R801" s="45">
        <v>4.3662919998168945</v>
      </c>
      <c r="S801" s="45"/>
      <c r="T801" s="45"/>
      <c r="U801" s="45"/>
      <c r="V801" s="46">
        <v>3.0663476791232824E-3</v>
      </c>
      <c r="W801" s="46"/>
      <c r="X801" s="45">
        <v>6.1000000685453415E-2</v>
      </c>
      <c r="Y801" s="45"/>
      <c r="Z801" s="44">
        <v>3.6600000411272049</v>
      </c>
      <c r="AA801" s="44"/>
      <c r="AB801" s="45">
        <v>3.1948354244232178</v>
      </c>
      <c r="AC801" s="45"/>
      <c r="AD801" s="45">
        <v>5.095361198942383E-12</v>
      </c>
      <c r="AE801" s="45"/>
      <c r="AF801" s="45">
        <v>5.9937472343444824</v>
      </c>
      <c r="AG801" s="45"/>
      <c r="AH801" s="45">
        <v>4.2382192611694336</v>
      </c>
      <c r="AI801" s="45"/>
      <c r="AJ801" s="45"/>
      <c r="AK801" s="20">
        <v>8.501127579663148E-11</v>
      </c>
    </row>
    <row r="802" spans="2:37">
      <c r="B802" s="2">
        <v>2.3000000044703484E-2</v>
      </c>
      <c r="D802" s="44">
        <v>1.380000002682209</v>
      </c>
      <c r="E802" s="44"/>
      <c r="F802" s="45">
        <v>4.5038838386535645</v>
      </c>
      <c r="G802" s="45"/>
      <c r="H802" s="45"/>
      <c r="I802" s="45"/>
      <c r="J802" s="45"/>
      <c r="K802" s="45">
        <v>1.2050883378833532E-4</v>
      </c>
      <c r="L802" s="45"/>
      <c r="M802" s="45"/>
      <c r="N802" s="45">
        <v>6.1693096160888672</v>
      </c>
      <c r="O802" s="45"/>
      <c r="P802" s="45"/>
      <c r="Q802" s="45"/>
      <c r="R802" s="45">
        <v>4.3622756004333496</v>
      </c>
      <c r="S802" s="45"/>
      <c r="T802" s="45"/>
      <c r="U802" s="45"/>
      <c r="V802" s="46">
        <v>1.953398110345006E-3</v>
      </c>
      <c r="W802" s="46"/>
      <c r="X802" s="45">
        <v>6.1999998986721039E-2</v>
      </c>
      <c r="Y802" s="45"/>
      <c r="Z802" s="44">
        <v>3.7199999392032623</v>
      </c>
      <c r="AA802" s="44"/>
      <c r="AB802" s="45">
        <v>1.1027364730834961</v>
      </c>
      <c r="AC802" s="45"/>
      <c r="AD802" s="45">
        <v>3.2699108178102509E-12</v>
      </c>
      <c r="AE802" s="45"/>
      <c r="AF802" s="45">
        <v>5.9900436401367188</v>
      </c>
      <c r="AG802" s="45"/>
      <c r="AH802" s="45">
        <v>4.235600471496582</v>
      </c>
      <c r="AI802" s="45"/>
      <c r="AJ802" s="45"/>
      <c r="AK802" s="20">
        <v>5.4589100600965779E-11</v>
      </c>
    </row>
    <row r="803" spans="2:37">
      <c r="B803" s="2">
        <v>2.4000000208616257E-2</v>
      </c>
      <c r="D803" s="44">
        <v>1.4400000125169754</v>
      </c>
      <c r="E803" s="44"/>
      <c r="F803" s="45">
        <v>5.7345061302185059</v>
      </c>
      <c r="G803" s="45"/>
      <c r="H803" s="45"/>
      <c r="I803" s="45"/>
      <c r="J803" s="45"/>
      <c r="K803" s="45">
        <v>7.6727112173102796E-5</v>
      </c>
      <c r="L803" s="45"/>
      <c r="M803" s="45"/>
      <c r="N803" s="45">
        <v>6.1636486053466797</v>
      </c>
      <c r="O803" s="45"/>
      <c r="P803" s="45"/>
      <c r="Q803" s="45"/>
      <c r="R803" s="45">
        <v>4.3583035469055176</v>
      </c>
      <c r="S803" s="45"/>
      <c r="T803" s="45"/>
      <c r="U803" s="45"/>
      <c r="V803" s="46">
        <v>1.2448482448235154E-3</v>
      </c>
      <c r="W803" s="46"/>
      <c r="X803" s="45">
        <v>6.3000001013278961E-2</v>
      </c>
      <c r="Y803" s="45"/>
      <c r="Z803" s="44">
        <v>3.7800000607967377</v>
      </c>
      <c r="AA803" s="44"/>
      <c r="AB803" s="45">
        <v>-1.1415894031524658</v>
      </c>
      <c r="AC803" s="45"/>
      <c r="AD803" s="45">
        <v>2.0986511140019815E-12</v>
      </c>
      <c r="AE803" s="45"/>
      <c r="AF803" s="45">
        <v>5.9863801002502441</v>
      </c>
      <c r="AG803" s="45"/>
      <c r="AH803" s="45">
        <v>4.2330098152160645</v>
      </c>
      <c r="AI803" s="45"/>
      <c r="AJ803" s="45"/>
      <c r="AK803" s="20">
        <v>3.5057099584401286E-11</v>
      </c>
    </row>
    <row r="804" spans="2:37">
      <c r="B804" s="2">
        <v>2.500000037252903E-2</v>
      </c>
      <c r="D804" s="44">
        <v>1.5000000223517418</v>
      </c>
      <c r="E804" s="44"/>
      <c r="F804" s="45">
        <v>6.1580562591552734</v>
      </c>
      <c r="G804" s="45"/>
      <c r="H804" s="45"/>
      <c r="I804" s="45"/>
      <c r="J804" s="45"/>
      <c r="K804" s="45">
        <v>4.8869042075239122E-5</v>
      </c>
      <c r="L804" s="45"/>
      <c r="M804" s="45"/>
      <c r="N804" s="45">
        <v>6.1580648422241211</v>
      </c>
      <c r="O804" s="45"/>
      <c r="P804" s="45"/>
      <c r="Q804" s="45"/>
      <c r="R804" s="45">
        <v>4.354374885559082</v>
      </c>
      <c r="S804" s="45"/>
      <c r="T804" s="45"/>
      <c r="U804" s="45"/>
      <c r="V804" s="46">
        <v>7.9358415678143501E-4</v>
      </c>
      <c r="W804" s="46"/>
      <c r="X804" s="45">
        <v>6.4000003039836884E-2</v>
      </c>
      <c r="Y804" s="45"/>
      <c r="Z804" s="44">
        <v>3.840000182390213</v>
      </c>
      <c r="AA804" s="44"/>
      <c r="AB804" s="45">
        <v>-3.2229251861572266</v>
      </c>
      <c r="AC804" s="45"/>
      <c r="AD804" s="45">
        <v>1.3470585324276696E-12</v>
      </c>
      <c r="AE804" s="45"/>
      <c r="AF804" s="45">
        <v>5.9827556610107422</v>
      </c>
      <c r="AG804" s="45"/>
      <c r="AH804" s="45">
        <v>4.2304472923278809</v>
      </c>
      <c r="AI804" s="45"/>
      <c r="AJ804" s="45"/>
      <c r="AK804" s="20">
        <v>2.251568723132813E-11</v>
      </c>
    </row>
    <row r="805" spans="2:37">
      <c r="B805" s="2">
        <v>2.6000000536441803E-2</v>
      </c>
      <c r="D805" s="44">
        <v>1.5600000321865082</v>
      </c>
      <c r="E805" s="44"/>
      <c r="F805" s="45">
        <v>5.7165436744689941</v>
      </c>
      <c r="G805" s="45"/>
      <c r="H805" s="45"/>
      <c r="I805" s="45"/>
      <c r="J805" s="45"/>
      <c r="K805" s="45">
        <v>3.1136431061895564E-5</v>
      </c>
      <c r="L805" s="45"/>
      <c r="M805" s="45"/>
      <c r="N805" s="45">
        <v>6.152552604675293</v>
      </c>
      <c r="O805" s="45"/>
      <c r="P805" s="45"/>
      <c r="Q805" s="45"/>
      <c r="R805" s="45">
        <v>4.350489616394043</v>
      </c>
      <c r="S805" s="45"/>
      <c r="T805" s="45"/>
      <c r="U805" s="45"/>
      <c r="V805" s="46">
        <v>5.0607591401785612E-4</v>
      </c>
      <c r="W805" s="46"/>
      <c r="X805" s="45">
        <v>6.4999997615814209E-2</v>
      </c>
      <c r="Y805" s="45"/>
      <c r="Z805" s="44">
        <v>3.8999998569488525</v>
      </c>
      <c r="AA805" s="44"/>
      <c r="AB805" s="45">
        <v>-4.8493161201477051</v>
      </c>
      <c r="AC805" s="45"/>
      <c r="AD805" s="45">
        <v>8.6471520048536643E-13</v>
      </c>
      <c r="AE805" s="45"/>
      <c r="AF805" s="45">
        <v>5.9791707992553711</v>
      </c>
      <c r="AG805" s="45"/>
      <c r="AH805" s="45">
        <v>4.227912425994873</v>
      </c>
      <c r="AI805" s="45"/>
      <c r="AJ805" s="45"/>
      <c r="AK805" s="20">
        <v>1.4462125941250292E-11</v>
      </c>
    </row>
    <row r="806" spans="2:37">
      <c r="B806" s="2">
        <v>2.7000000700354576E-2</v>
      </c>
      <c r="D806" s="44">
        <v>1.6200000420212746</v>
      </c>
      <c r="E806" s="44"/>
      <c r="F806" s="45">
        <v>4.4734711647033691</v>
      </c>
      <c r="G806" s="45"/>
      <c r="H806" s="45"/>
      <c r="I806" s="45"/>
      <c r="J806" s="45"/>
      <c r="K806" s="45">
        <v>1.9844907001242973E-5</v>
      </c>
      <c r="L806" s="45"/>
      <c r="M806" s="45"/>
      <c r="N806" s="45">
        <v>6.1471071243286133</v>
      </c>
      <c r="O806" s="45"/>
      <c r="P806" s="45"/>
      <c r="Q806" s="45"/>
      <c r="R806" s="45">
        <v>4.346646785736084</v>
      </c>
      <c r="S806" s="45"/>
      <c r="T806" s="45"/>
      <c r="U806" s="45"/>
      <c r="V806" s="46">
        <v>3.2283432665280998E-4</v>
      </c>
      <c r="W806" s="46"/>
      <c r="X806" s="45">
        <v>6.5999999642372131E-2</v>
      </c>
      <c r="Y806" s="45"/>
      <c r="Z806" s="44">
        <v>3.9599999785423279</v>
      </c>
      <c r="AA806" s="44"/>
      <c r="AB806" s="45">
        <v>-5.7930145263671875</v>
      </c>
      <c r="AC806" s="45"/>
      <c r="AD806" s="45">
        <v>5.5513509370982983E-13</v>
      </c>
      <c r="AE806" s="45"/>
      <c r="AF806" s="45">
        <v>5.9756245613098145</v>
      </c>
      <c r="AG806" s="45"/>
      <c r="AH806" s="45">
        <v>4.2254047393798828</v>
      </c>
      <c r="AI806" s="45"/>
      <c r="AJ806" s="45"/>
      <c r="AK806" s="20">
        <v>9.2899932538359487E-12</v>
      </c>
    </row>
    <row r="807" spans="2:37">
      <c r="B807" s="2">
        <v>2.8000000864267349E-2</v>
      </c>
      <c r="D807" s="44">
        <v>1.680000051856041</v>
      </c>
      <c r="E807" s="44"/>
      <c r="F807" s="45">
        <v>2.6047067642211914</v>
      </c>
      <c r="G807" s="45"/>
      <c r="H807" s="45"/>
      <c r="I807" s="45"/>
      <c r="J807" s="45"/>
      <c r="K807" s="45">
        <v>1.2652317309402861E-5</v>
      </c>
      <c r="L807" s="45"/>
      <c r="M807" s="45"/>
      <c r="N807" s="45">
        <v>6.1417250633239746</v>
      </c>
      <c r="O807" s="45"/>
      <c r="P807" s="45"/>
      <c r="Q807" s="45"/>
      <c r="R807" s="45">
        <v>4.3428463935852051</v>
      </c>
      <c r="S807" s="45"/>
      <c r="T807" s="45"/>
      <c r="U807" s="45"/>
      <c r="V807" s="46">
        <v>2.0600634161382914E-4</v>
      </c>
      <c r="W807" s="46"/>
      <c r="X807" s="45">
        <v>6.7000001668930054E-2</v>
      </c>
      <c r="Y807" s="45"/>
      <c r="Z807" s="44">
        <v>4.0200001001358032</v>
      </c>
      <c r="AA807" s="44"/>
      <c r="AB807" s="45">
        <v>-5.9223661422729492</v>
      </c>
      <c r="AC807" s="45"/>
      <c r="AD807" s="45">
        <v>3.5641986324136399E-13</v>
      </c>
      <c r="AE807" s="45"/>
      <c r="AF807" s="45">
        <v>5.9721164703369141</v>
      </c>
      <c r="AG807" s="45"/>
      <c r="AH807" s="45">
        <v>4.222923755645752</v>
      </c>
      <c r="AI807" s="45"/>
      <c r="AJ807" s="45"/>
      <c r="AK807" s="20">
        <v>5.9680663189176641E-12</v>
      </c>
    </row>
    <row r="808" spans="2:37">
      <c r="B808" s="2">
        <v>2.8999999165534973E-2</v>
      </c>
      <c r="D808" s="44">
        <v>1.7399999499320984</v>
      </c>
      <c r="E808" s="44"/>
      <c r="F808" s="45">
        <v>0.37360855937004089</v>
      </c>
      <c r="G808" s="45"/>
      <c r="H808" s="45"/>
      <c r="I808" s="45"/>
      <c r="J808" s="45"/>
      <c r="K808" s="45">
        <v>8.069142495514825E-6</v>
      </c>
      <c r="L808" s="45"/>
      <c r="M808" s="45"/>
      <c r="N808" s="45">
        <v>6.1364045143127441</v>
      </c>
      <c r="O808" s="45"/>
      <c r="P808" s="45"/>
      <c r="Q808" s="45"/>
      <c r="R808" s="45">
        <v>4.3390874862670898</v>
      </c>
      <c r="S808" s="45"/>
      <c r="T808" s="45"/>
      <c r="U808" s="45"/>
      <c r="V808" s="46">
        <v>1.3149643200449646E-4</v>
      </c>
      <c r="W808" s="46"/>
      <c r="X808" s="45">
        <v>6.8000003695487976E-2</v>
      </c>
      <c r="Y808" s="45"/>
      <c r="Z808" s="44">
        <v>4.0800002217292786</v>
      </c>
      <c r="AA808" s="44"/>
      <c r="AB808" s="45">
        <v>-5.2201733589172363</v>
      </c>
      <c r="AC808" s="45"/>
      <c r="AD808" s="45">
        <v>2.2885550876247662E-13</v>
      </c>
      <c r="AE808" s="45"/>
      <c r="AF808" s="45">
        <v>5.9686460494995117</v>
      </c>
      <c r="AG808" s="45"/>
      <c r="AH808" s="45">
        <v>4.2204699516296387</v>
      </c>
      <c r="AI808" s="45"/>
      <c r="AJ808" s="45"/>
      <c r="AK808" s="20">
        <v>3.8342948607827942E-12</v>
      </c>
    </row>
    <row r="809" spans="2:37">
      <c r="B809" s="2">
        <v>2.9999999329447746E-2</v>
      </c>
      <c r="D809" s="44">
        <v>1.7999999597668648</v>
      </c>
      <c r="E809" s="44"/>
      <c r="F809" s="45">
        <v>-1.9060808420181274</v>
      </c>
      <c r="G809" s="45"/>
      <c r="H809" s="45"/>
      <c r="I809" s="45"/>
      <c r="J809" s="45"/>
      <c r="K809" s="45">
        <v>5.1477422857715283E-6</v>
      </c>
      <c r="L809" s="45"/>
      <c r="M809" s="45"/>
      <c r="N809" s="45">
        <v>6.1311440467834473</v>
      </c>
      <c r="O809" s="45"/>
      <c r="P809" s="45"/>
      <c r="Q809" s="45"/>
      <c r="R809" s="45">
        <v>4.3353700637817383</v>
      </c>
      <c r="S809" s="45"/>
      <c r="T809" s="45"/>
      <c r="U809" s="45"/>
      <c r="V809" s="46">
        <v>8.3960614574607462E-5</v>
      </c>
      <c r="W809" s="46"/>
      <c r="X809" s="45">
        <v>6.8999998271465302E-2</v>
      </c>
      <c r="Y809" s="45"/>
      <c r="Z809" s="44">
        <v>4.1399998962879181</v>
      </c>
      <c r="AA809" s="44"/>
      <c r="AB809" s="45">
        <v>-3.7859728336334229</v>
      </c>
      <c r="AC809" s="45"/>
      <c r="AD809" s="45">
        <v>1.469588610959055E-13</v>
      </c>
      <c r="AE809" s="45"/>
      <c r="AF809" s="45">
        <v>5.9652132987976074</v>
      </c>
      <c r="AG809" s="45"/>
      <c r="AH809" s="45">
        <v>4.2180428504943848</v>
      </c>
      <c r="AI809" s="45"/>
      <c r="AJ809" s="45"/>
      <c r="AK809" s="20">
        <v>2.4635979020692922E-12</v>
      </c>
    </row>
    <row r="810" spans="2:37">
      <c r="B810" s="2">
        <v>3.0999999493360519E-2</v>
      </c>
      <c r="D810" s="44">
        <v>1.8599999696016312</v>
      </c>
      <c r="E810" s="44"/>
      <c r="F810" s="45">
        <v>-3.9143424034118652</v>
      </c>
      <c r="G810" s="45"/>
      <c r="H810" s="45"/>
      <c r="I810" s="45"/>
      <c r="J810" s="45"/>
      <c r="K810" s="45">
        <v>3.2849904982867884E-6</v>
      </c>
      <c r="L810" s="45"/>
      <c r="M810" s="45"/>
      <c r="N810" s="45">
        <v>6.1259422302246094</v>
      </c>
      <c r="O810" s="45"/>
      <c r="P810" s="45"/>
      <c r="Q810" s="45"/>
      <c r="R810" s="45">
        <v>4.331693172454834</v>
      </c>
      <c r="S810" s="45"/>
      <c r="T810" s="45"/>
      <c r="U810" s="45"/>
      <c r="V810" s="46">
        <v>5.3624276915797964E-5</v>
      </c>
      <c r="W810" s="46"/>
      <c r="X810" s="45">
        <v>7.0000000298023224E-2</v>
      </c>
      <c r="Y810" s="45"/>
      <c r="Z810" s="44">
        <v>4.2000000178813934</v>
      </c>
      <c r="AA810" s="44"/>
      <c r="AB810" s="45">
        <v>-1.8219289779663086</v>
      </c>
      <c r="AC810" s="45"/>
      <c r="AD810" s="45">
        <v>9.4376519403291392E-14</v>
      </c>
      <c r="AE810" s="45"/>
      <c r="AF810" s="45">
        <v>5.9618172645568848</v>
      </c>
      <c r="AG810" s="45"/>
      <c r="AH810" s="45">
        <v>4.2156414985656738</v>
      </c>
      <c r="AI810" s="45"/>
      <c r="AJ810" s="45"/>
      <c r="AK810" s="20">
        <v>1.5830160533109039E-12</v>
      </c>
    </row>
    <row r="811" spans="2:37">
      <c r="B811" s="2">
        <v>3.2000001519918442E-2</v>
      </c>
      <c r="D811" s="44">
        <v>1.9200000911951065</v>
      </c>
      <c r="E811" s="44"/>
      <c r="F811" s="45">
        <v>-5.3697924613952637</v>
      </c>
      <c r="G811" s="45"/>
      <c r="H811" s="45"/>
      <c r="I811" s="45"/>
      <c r="J811" s="45"/>
      <c r="K811" s="45">
        <v>2.0968889202777063E-6</v>
      </c>
      <c r="L811" s="45"/>
      <c r="M811" s="45"/>
      <c r="N811" s="45">
        <v>6.1207981109619141</v>
      </c>
      <c r="O811" s="45"/>
      <c r="P811" s="45"/>
      <c r="Q811" s="45"/>
      <c r="R811" s="45">
        <v>4.3280563354492188</v>
      </c>
      <c r="S811" s="45"/>
      <c r="T811" s="45"/>
      <c r="U811" s="45"/>
      <c r="V811" s="46">
        <v>3.4258431696798652E-5</v>
      </c>
      <c r="W811" s="46"/>
      <c r="X811" s="45">
        <v>7.1000002324581146E-2</v>
      </c>
      <c r="Y811" s="45"/>
      <c r="Z811" s="44">
        <v>4.2600001394748688</v>
      </c>
      <c r="AA811" s="44"/>
      <c r="AB811" s="45">
        <v>0.3956565260887146</v>
      </c>
      <c r="AC811" s="45"/>
      <c r="AD811" s="45">
        <v>6.0612844225097634E-14</v>
      </c>
      <c r="AE811" s="45"/>
      <c r="AF811" s="45">
        <v>5.9584574699401855</v>
      </c>
      <c r="AG811" s="45"/>
      <c r="AH811" s="45">
        <v>4.2132658958435059</v>
      </c>
      <c r="AI811" s="45"/>
      <c r="AJ811" s="45"/>
      <c r="AK811" s="20">
        <v>1.017257241983649E-12</v>
      </c>
    </row>
    <row r="812" spans="2:37">
      <c r="B812" s="2">
        <v>3.2999999821186066E-2</v>
      </c>
      <c r="D812" s="44">
        <v>1.9799999892711639</v>
      </c>
      <c r="E812" s="44"/>
      <c r="F812" s="45">
        <v>-6.069098949432373</v>
      </c>
      <c r="G812" s="45"/>
      <c r="H812" s="45"/>
      <c r="I812" s="45"/>
      <c r="J812" s="45"/>
      <c r="K812" s="45">
        <v>1.3388648767431732E-6</v>
      </c>
      <c r="L812" s="45"/>
      <c r="M812" s="45"/>
      <c r="N812" s="45">
        <v>6.1157107353210449</v>
      </c>
      <c r="O812" s="45"/>
      <c r="P812" s="45"/>
      <c r="Q812" s="45"/>
      <c r="R812" s="45">
        <v>4.3244595527648926</v>
      </c>
      <c r="S812" s="45"/>
      <c r="T812" s="45"/>
      <c r="U812" s="45"/>
      <c r="V812" s="46">
        <v>2.1892225049668923E-5</v>
      </c>
      <c r="W812" s="46"/>
      <c r="X812" s="45">
        <v>7.1999996900558472E-2</v>
      </c>
      <c r="Y812" s="45"/>
      <c r="Z812" s="44">
        <v>4.3199998140335083</v>
      </c>
      <c r="AA812" s="44"/>
      <c r="AB812" s="45">
        <v>2.5552096366882324</v>
      </c>
      <c r="AC812" s="45"/>
      <c r="AD812" s="45">
        <v>3.8931104705004077E-14</v>
      </c>
      <c r="AE812" s="45"/>
      <c r="AF812" s="45">
        <v>5.955134391784668</v>
      </c>
      <c r="AG812" s="45"/>
      <c r="AH812" s="45">
        <v>4.2109160423278809</v>
      </c>
      <c r="AI812" s="45"/>
      <c r="AJ812" s="45"/>
      <c r="AK812" s="20">
        <v>6.5374013711108625E-13</v>
      </c>
    </row>
    <row r="813" spans="2:37">
      <c r="B813" s="2">
        <v>3.4000001847743988E-2</v>
      </c>
      <c r="D813" s="44">
        <v>2.0400001108646393</v>
      </c>
      <c r="E813" s="44"/>
      <c r="F813" s="45">
        <v>-5.9153780937194824</v>
      </c>
      <c r="G813" s="45"/>
      <c r="H813" s="45"/>
      <c r="I813" s="45"/>
      <c r="J813" s="45"/>
      <c r="K813" s="45">
        <v>8.5509498148894636E-7</v>
      </c>
      <c r="L813" s="45"/>
      <c r="M813" s="45"/>
      <c r="N813" s="45">
        <v>6.1106796264648438</v>
      </c>
      <c r="O813" s="45"/>
      <c r="P813" s="45"/>
      <c r="Q813" s="45"/>
      <c r="R813" s="45">
        <v>4.3209023475646973</v>
      </c>
      <c r="S813" s="45"/>
      <c r="T813" s="45"/>
      <c r="U813" s="45"/>
      <c r="V813" s="46">
        <v>1.3993453649163712E-5</v>
      </c>
      <c r="W813" s="46"/>
      <c r="X813" s="45">
        <v>7.2999998927116394E-2</v>
      </c>
      <c r="Y813" s="45"/>
      <c r="Z813" s="44">
        <v>4.3799999356269836</v>
      </c>
      <c r="AA813" s="44"/>
      <c r="AB813" s="45">
        <v>4.3536524772644043</v>
      </c>
      <c r="AC813" s="45"/>
      <c r="AD813" s="45">
        <v>2.5006852057835038E-14</v>
      </c>
      <c r="AE813" s="45"/>
      <c r="AF813" s="45">
        <v>5.9518465995788574</v>
      </c>
      <c r="AG813" s="45"/>
      <c r="AH813" s="45">
        <v>4.2085909843444824</v>
      </c>
      <c r="AI813" s="45"/>
      <c r="AJ813" s="45"/>
      <c r="AK813" s="20">
        <v>4.2015281770217683E-13</v>
      </c>
    </row>
    <row r="814" spans="2:37">
      <c r="B814" s="2">
        <v>3.5000000149011612E-2</v>
      </c>
      <c r="D814" s="44">
        <v>2.1000000089406967</v>
      </c>
      <c r="E814" s="44"/>
      <c r="F814" s="45">
        <v>-4.9316115379333496</v>
      </c>
      <c r="G814" s="45"/>
      <c r="H814" s="45"/>
      <c r="I814" s="45"/>
      <c r="J814" s="45"/>
      <c r="K814" s="45">
        <v>5.462664489641611E-7</v>
      </c>
      <c r="L814" s="45"/>
      <c r="M814" s="45"/>
      <c r="N814" s="45">
        <v>6.1057033538818359</v>
      </c>
      <c r="O814" s="45"/>
      <c r="P814" s="45"/>
      <c r="Q814" s="45"/>
      <c r="R814" s="45">
        <v>4.3173837661743164</v>
      </c>
      <c r="S814" s="45"/>
      <c r="T814" s="45"/>
      <c r="U814" s="45"/>
      <c r="V814" s="46">
        <v>8.946823982114438E-6</v>
      </c>
      <c r="W814" s="46"/>
      <c r="X814" s="45">
        <v>7.4000000953674316E-2</v>
      </c>
      <c r="Y814" s="45"/>
      <c r="Z814" s="44">
        <v>4.440000057220459</v>
      </c>
      <c r="AA814" s="44"/>
      <c r="AB814" s="45">
        <v>5.5389308929443359</v>
      </c>
      <c r="AC814" s="45"/>
      <c r="AD814" s="45">
        <v>1.606387989479003E-14</v>
      </c>
      <c r="AE814" s="45"/>
      <c r="AF814" s="45">
        <v>5.9485945701599121</v>
      </c>
      <c r="AG814" s="45"/>
      <c r="AH814" s="45">
        <v>4.206291675567627</v>
      </c>
      <c r="AI814" s="45"/>
      <c r="AJ814" s="45"/>
      <c r="AK814" s="20">
        <v>2.7004497271145012E-13</v>
      </c>
    </row>
    <row r="815" spans="2:37">
      <c r="B815" s="2">
        <v>3.5999998450279236E-2</v>
      </c>
      <c r="D815" s="44">
        <v>2.1599999070167542</v>
      </c>
      <c r="E815" s="44"/>
      <c r="F815" s="45">
        <v>-3.2572231292724609</v>
      </c>
      <c r="G815" s="45"/>
      <c r="H815" s="45"/>
      <c r="I815" s="45"/>
      <c r="J815" s="45"/>
      <c r="K815" s="45">
        <v>3.4906292967207264E-7</v>
      </c>
      <c r="L815" s="45"/>
      <c r="M815" s="45"/>
      <c r="N815" s="45">
        <v>6.1007819175720215</v>
      </c>
      <c r="O815" s="45"/>
      <c r="P815" s="45"/>
      <c r="Q815" s="45"/>
      <c r="R815" s="45">
        <v>4.31390380859375</v>
      </c>
      <c r="S815" s="45"/>
      <c r="T815" s="45"/>
      <c r="U815" s="45"/>
      <c r="V815" s="46">
        <v>5.7216102504753508E-6</v>
      </c>
      <c r="W815" s="46"/>
      <c r="X815" s="45">
        <v>7.5000002980232239E-2</v>
      </c>
      <c r="Y815" s="45"/>
      <c r="Z815" s="44">
        <v>4.5000001788139343</v>
      </c>
      <c r="AA815" s="44"/>
      <c r="AB815" s="45">
        <v>5.945335865020752</v>
      </c>
      <c r="AC815" s="45"/>
      <c r="AD815" s="45">
        <v>1.0319770008698249E-14</v>
      </c>
      <c r="AE815" s="45"/>
      <c r="AF815" s="45">
        <v>5.9453768730163574</v>
      </c>
      <c r="AG815" s="45"/>
      <c r="AH815" s="45">
        <v>4.2040162086486816</v>
      </c>
      <c r="AI815" s="45"/>
      <c r="AJ815" s="45"/>
      <c r="AK815" s="20">
        <v>1.7357637679613069E-13</v>
      </c>
    </row>
    <row r="816" spans="2:37">
      <c r="B816" s="2">
        <v>3.7000000476837158E-2</v>
      </c>
      <c r="D816" s="44">
        <v>2.2200000286102295</v>
      </c>
      <c r="E816" s="44"/>
      <c r="F816" s="45">
        <v>-1.1283255815505981</v>
      </c>
      <c r="G816" s="45"/>
      <c r="H816" s="45"/>
      <c r="I816" s="45"/>
      <c r="J816" s="45"/>
      <c r="K816" s="45">
        <v>2.231045641565288E-7</v>
      </c>
      <c r="L816" s="45"/>
      <c r="M816" s="45"/>
      <c r="N816" s="45">
        <v>6.0959138870239258</v>
      </c>
      <c r="O816" s="45"/>
      <c r="P816" s="45"/>
      <c r="Q816" s="45"/>
      <c r="R816" s="45">
        <v>4.3104619979858398</v>
      </c>
      <c r="S816" s="45"/>
      <c r="T816" s="45"/>
      <c r="U816" s="45"/>
      <c r="V816" s="46">
        <v>3.659903541120002E-6</v>
      </c>
      <c r="W816" s="46"/>
      <c r="X816" s="45">
        <v>7.5999997556209564E-2</v>
      </c>
      <c r="Y816" s="45"/>
      <c r="Z816" s="44">
        <v>4.5599998533725739</v>
      </c>
      <c r="AA816" s="44"/>
      <c r="AB816" s="45">
        <v>5.5166621208190918</v>
      </c>
      <c r="AC816" s="45"/>
      <c r="AD816" s="45">
        <v>6.6300483271628918E-15</v>
      </c>
      <c r="AE816" s="45"/>
      <c r="AF816" s="45">
        <v>5.9421939849853516</v>
      </c>
      <c r="AG816" s="45"/>
      <c r="AH816" s="45">
        <v>4.2017655372619629</v>
      </c>
      <c r="AI816" s="45"/>
      <c r="AJ816" s="45"/>
      <c r="AK816" s="20">
        <v>1.1157576056651519E-13</v>
      </c>
    </row>
    <row r="817" spans="2:37" ht="14.25" customHeight="1">
      <c r="B817" s="2">
        <v>3.7999998778104782E-2</v>
      </c>
      <c r="D817" s="44">
        <v>2.2799999266862869</v>
      </c>
      <c r="E817" s="44"/>
      <c r="F817" s="45">
        <v>1.1555665731430054</v>
      </c>
      <c r="G817" s="45"/>
      <c r="H817" s="45"/>
      <c r="I817" s="45"/>
      <c r="J817" s="45"/>
      <c r="K817" s="45">
        <v>1.4263146397297533E-7</v>
      </c>
      <c r="L817" s="45"/>
      <c r="M817" s="45"/>
      <c r="N817" s="45">
        <v>6.091099739074707</v>
      </c>
      <c r="O817" s="45"/>
      <c r="P817" s="45"/>
      <c r="Q817" s="45"/>
      <c r="R817" s="45">
        <v>4.3070578575134277</v>
      </c>
      <c r="S817" s="45"/>
      <c r="T817" s="45"/>
      <c r="U817" s="45"/>
      <c r="V817" s="46">
        <v>2.3416375825036084E-6</v>
      </c>
      <c r="W817" s="46"/>
      <c r="X817" s="45">
        <v>7.6999999582767487E-2</v>
      </c>
      <c r="Y817" s="45"/>
      <c r="Z817" s="44">
        <v>4.6199999749660492</v>
      </c>
      <c r="AA817" s="44"/>
      <c r="AB817" s="45">
        <v>4.3139829635620117</v>
      </c>
      <c r="AC817" s="45"/>
      <c r="AD817" s="45">
        <v>4.2598023836082875E-15</v>
      </c>
      <c r="AE817" s="45"/>
      <c r="AF817" s="45">
        <v>5.9390454292297363</v>
      </c>
      <c r="AG817" s="45"/>
      <c r="AH817" s="45">
        <v>4.1995391845703125</v>
      </c>
      <c r="AI817" s="45"/>
      <c r="AJ817" s="45"/>
      <c r="AK817" s="20">
        <v>7.1725374391987812E-14</v>
      </c>
    </row>
    <row r="818" spans="2:37" ht="13.5" customHeight="1">
      <c r="B818" s="47" t="s">
        <v>11</v>
      </c>
      <c r="C818" s="47"/>
      <c r="D818" s="47"/>
      <c r="E818" s="47"/>
    </row>
    <row r="819" spans="2:37" ht="12.75" customHeight="1">
      <c r="B819" s="39" t="s">
        <v>0</v>
      </c>
      <c r="C819" s="39"/>
      <c r="D819" s="39"/>
      <c r="E819" s="39"/>
      <c r="F819" s="39"/>
      <c r="G819" s="1" t="s">
        <v>1</v>
      </c>
      <c r="H819" s="40" t="s">
        <v>52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</row>
    <row r="820" spans="2:37" ht="12.75" customHeight="1">
      <c r="AB820" s="39" t="s">
        <v>2</v>
      </c>
      <c r="AC820" s="39"/>
      <c r="AD820" s="39"/>
      <c r="AE820" s="39"/>
      <c r="AF820" s="39"/>
      <c r="AG820" s="39"/>
    </row>
    <row r="821" spans="2:37" ht="12" customHeight="1">
      <c r="B821" s="39" t="s">
        <v>3</v>
      </c>
      <c r="C821" s="39"/>
      <c r="D821" s="39"/>
      <c r="E821" s="39"/>
      <c r="G821" s="1" t="s">
        <v>4</v>
      </c>
      <c r="H821" s="41">
        <v>0.2199999988079071</v>
      </c>
      <c r="I821" s="41"/>
      <c r="J821" s="41"/>
      <c r="K821" s="41"/>
      <c r="L821" s="41"/>
      <c r="M821" s="41"/>
      <c r="N821" s="41"/>
      <c r="O821" s="39" t="s">
        <v>21</v>
      </c>
      <c r="P821" s="39"/>
      <c r="Q821" s="39"/>
      <c r="R821" s="39"/>
      <c r="S821" s="1" t="s">
        <v>4</v>
      </c>
      <c r="T821" s="42" t="s">
        <v>22</v>
      </c>
      <c r="U821" s="42"/>
      <c r="V821" s="42"/>
      <c r="W821" s="42"/>
      <c r="X821" s="42"/>
      <c r="Y821" s="42"/>
      <c r="Z821" s="42"/>
      <c r="AA821" s="42"/>
      <c r="AB821" s="39"/>
      <c r="AC821" s="39"/>
      <c r="AD821" s="39"/>
      <c r="AE821" s="39"/>
      <c r="AF821" s="39"/>
      <c r="AG821" s="39"/>
    </row>
    <row r="822" spans="2:37" ht="10.5" customHeight="1">
      <c r="AB822" s="39"/>
      <c r="AC822" s="39"/>
      <c r="AD822" s="39"/>
      <c r="AE822" s="39"/>
      <c r="AF822" s="39"/>
      <c r="AG822" s="39"/>
    </row>
    <row r="823" spans="2:37" ht="12" customHeight="1">
      <c r="AB823" s="39"/>
      <c r="AC823" s="39"/>
      <c r="AD823" s="39"/>
      <c r="AE823" s="39"/>
      <c r="AF823" s="39"/>
      <c r="AG823" s="39"/>
    </row>
    <row r="824" spans="2:37" ht="12" customHeight="1">
      <c r="AB824" s="39"/>
      <c r="AC824" s="39"/>
      <c r="AD824" s="39"/>
      <c r="AE824" s="39"/>
      <c r="AF824" s="39"/>
      <c r="AG824" s="39"/>
    </row>
    <row r="825" spans="2:37" ht="6" customHeight="1"/>
    <row r="826" spans="2:37" ht="3" customHeight="1">
      <c r="B826" s="43" t="s">
        <v>5</v>
      </c>
      <c r="D826" s="43" t="s">
        <v>23</v>
      </c>
      <c r="E826" s="43"/>
      <c r="G826" s="43" t="s">
        <v>6</v>
      </c>
      <c r="H826" s="43"/>
      <c r="J826" s="43" t="s">
        <v>7</v>
      </c>
      <c r="K826" s="43"/>
      <c r="L826" s="43"/>
      <c r="M826" s="43"/>
      <c r="N826" s="43" t="s">
        <v>8</v>
      </c>
      <c r="O826" s="43"/>
      <c r="Q826" s="43" t="s">
        <v>9</v>
      </c>
      <c r="R826" s="43"/>
      <c r="S826" s="43"/>
      <c r="T826" s="43" t="s">
        <v>10</v>
      </c>
      <c r="U826" s="43"/>
      <c r="X826" s="43" t="s">
        <v>5</v>
      </c>
      <c r="Y826" s="43"/>
      <c r="Z826" s="43" t="s">
        <v>23</v>
      </c>
      <c r="AA826" s="43"/>
      <c r="AB826" s="43" t="s">
        <v>6</v>
      </c>
      <c r="AC826" s="43" t="s">
        <v>7</v>
      </c>
      <c r="AE826" s="43" t="s">
        <v>8</v>
      </c>
      <c r="AF826" s="43" t="s">
        <v>9</v>
      </c>
      <c r="AG826" s="43" t="s">
        <v>10</v>
      </c>
      <c r="AH826" s="43"/>
    </row>
    <row r="827" spans="2:37" ht="14.25" customHeight="1">
      <c r="B827" s="43"/>
      <c r="D827" s="43"/>
      <c r="E827" s="43"/>
      <c r="G827" s="43"/>
      <c r="H827" s="43"/>
      <c r="J827" s="43"/>
      <c r="K827" s="43"/>
      <c r="L827" s="43"/>
      <c r="M827" s="43"/>
      <c r="N827" s="43"/>
      <c r="O827" s="43"/>
      <c r="Q827" s="43"/>
      <c r="R827" s="43"/>
      <c r="S827" s="43"/>
      <c r="T827" s="43"/>
      <c r="U827" s="43"/>
      <c r="X827" s="43"/>
      <c r="Y827" s="43"/>
      <c r="Z827" s="43"/>
      <c r="AA827" s="43"/>
      <c r="AB827" s="43"/>
      <c r="AC827" s="43"/>
      <c r="AE827" s="43"/>
      <c r="AF827" s="43"/>
      <c r="AG827" s="43"/>
      <c r="AH827" s="43"/>
    </row>
    <row r="828" spans="2:37">
      <c r="B828" s="2">
        <v>7.8000001609325409E-2</v>
      </c>
      <c r="D828" s="44">
        <v>4.6800000965595245</v>
      </c>
      <c r="E828" s="44"/>
      <c r="F828" s="45">
        <v>2.5069472789764404</v>
      </c>
      <c r="G828" s="45"/>
      <c r="H828" s="45"/>
      <c r="I828" s="45"/>
      <c r="J828" s="45"/>
      <c r="K828" s="45">
        <v>2.7370793958679702E-15</v>
      </c>
      <c r="L828" s="45"/>
      <c r="M828" s="45"/>
      <c r="N828" s="45">
        <v>5.9359302520751953</v>
      </c>
      <c r="O828" s="45"/>
      <c r="P828" s="45"/>
      <c r="Q828" s="45"/>
      <c r="R828" s="45">
        <v>4.1973366737365723</v>
      </c>
      <c r="S828" s="45"/>
      <c r="T828" s="45"/>
      <c r="U828" s="45"/>
      <c r="V828" s="46">
        <v>4.6110369618683131E-14</v>
      </c>
      <c r="W828" s="46"/>
    </row>
    <row r="829" spans="2:37">
      <c r="B829" s="2">
        <v>7.9000003635883331E-2</v>
      </c>
      <c r="D829" s="44">
        <v>4.7400002181529999</v>
      </c>
      <c r="E829" s="44"/>
      <c r="F829" s="45">
        <v>0.34985655546188354</v>
      </c>
      <c r="G829" s="45"/>
      <c r="H829" s="45"/>
      <c r="I829" s="45"/>
      <c r="J829" s="45"/>
      <c r="K829" s="45">
        <v>1.758772117777896E-15</v>
      </c>
      <c r="L829" s="45"/>
      <c r="M829" s="45"/>
      <c r="N829" s="45">
        <v>5.9328484535217285</v>
      </c>
      <c r="O829" s="45"/>
      <c r="P829" s="45"/>
      <c r="Q829" s="45"/>
      <c r="R829" s="45">
        <v>4.195157527923584</v>
      </c>
      <c r="S829" s="45"/>
      <c r="T829" s="45"/>
      <c r="U829" s="45"/>
      <c r="V829" s="46">
        <v>2.9644648823386188E-14</v>
      </c>
      <c r="W829" s="46"/>
    </row>
    <row r="830" spans="2:37">
      <c r="B830" s="2">
        <v>7.9999998211860657E-2</v>
      </c>
      <c r="D830" s="44">
        <v>4.7999998927116394</v>
      </c>
      <c r="E830" s="44"/>
      <c r="F830" s="45">
        <v>-1.8541193008422852</v>
      </c>
      <c r="G830" s="45"/>
      <c r="H830" s="45"/>
      <c r="I830" s="45"/>
      <c r="J830" s="45"/>
      <c r="K830" s="45">
        <v>1.1301995555323204E-15</v>
      </c>
      <c r="L830" s="45"/>
      <c r="M830" s="45"/>
      <c r="N830" s="45">
        <v>5.9297995567321777</v>
      </c>
      <c r="O830" s="45"/>
      <c r="P830" s="45"/>
      <c r="Q830" s="45"/>
      <c r="R830" s="45">
        <v>4.1930017471313477</v>
      </c>
      <c r="S830" s="45"/>
      <c r="T830" s="45"/>
      <c r="U830" s="45"/>
      <c r="V830" s="46">
        <v>1.9059659246375461E-14</v>
      </c>
      <c r="W830" s="46"/>
    </row>
    <row r="831" spans="2:37">
      <c r="B831" s="2">
        <v>8.1000000238418579E-2</v>
      </c>
      <c r="D831" s="44">
        <v>4.8600000143051147</v>
      </c>
      <c r="E831" s="44"/>
      <c r="F831" s="45">
        <v>-3.7955434322357178</v>
      </c>
      <c r="G831" s="45"/>
      <c r="H831" s="45"/>
      <c r="I831" s="45"/>
      <c r="J831" s="45"/>
      <c r="K831" s="45">
        <v>7.2631201166660454E-16</v>
      </c>
      <c r="L831" s="45"/>
      <c r="M831" s="45"/>
      <c r="N831" s="45">
        <v>5.926783561706543</v>
      </c>
      <c r="O831" s="45"/>
      <c r="P831" s="45"/>
      <c r="Q831" s="45"/>
      <c r="R831" s="45">
        <v>4.1908688545227051</v>
      </c>
      <c r="S831" s="45"/>
      <c r="T831" s="45"/>
      <c r="U831" s="45"/>
      <c r="V831" s="46">
        <v>1.225474223780134E-14</v>
      </c>
      <c r="W831" s="46"/>
    </row>
    <row r="832" spans="2:37">
      <c r="B832" s="2">
        <v>8.2000002264976501E-2</v>
      </c>
      <c r="D832" s="44">
        <v>4.9200001358985901</v>
      </c>
      <c r="E832" s="44"/>
      <c r="F832" s="45">
        <v>-5.202150821685791</v>
      </c>
      <c r="G832" s="45"/>
      <c r="H832" s="45"/>
      <c r="I832" s="45"/>
      <c r="J832" s="45"/>
      <c r="K832" s="45">
        <v>4.667808519300909E-16</v>
      </c>
      <c r="L832" s="45"/>
      <c r="M832" s="45"/>
      <c r="N832" s="45">
        <v>5.9237995147705078</v>
      </c>
      <c r="O832" s="45"/>
      <c r="P832" s="45"/>
      <c r="Q832" s="45"/>
      <c r="R832" s="45">
        <v>4.1887588500976563</v>
      </c>
      <c r="S832" s="45"/>
      <c r="T832" s="45"/>
      <c r="U832" s="45"/>
      <c r="V832" s="46">
        <v>7.8797543847947821E-15</v>
      </c>
      <c r="W832" s="46"/>
    </row>
    <row r="833" spans="2:23">
      <c r="B833" s="2">
        <v>8.2999996840953827E-2</v>
      </c>
      <c r="D833" s="44">
        <v>4.9799998104572296</v>
      </c>
      <c r="E833" s="44"/>
      <c r="F833" s="45">
        <v>-5.8770241737365723</v>
      </c>
      <c r="G833" s="45"/>
      <c r="H833" s="45"/>
      <c r="I833" s="45"/>
      <c r="J833" s="45"/>
      <c r="K833" s="45">
        <v>3.0000173221183407E-16</v>
      </c>
      <c r="L833" s="45"/>
      <c r="M833" s="45"/>
      <c r="N833" s="45">
        <v>5.9208474159240723</v>
      </c>
      <c r="O833" s="45"/>
      <c r="P833" s="45"/>
      <c r="Q833" s="45"/>
      <c r="R833" s="45">
        <v>4.1866717338562012</v>
      </c>
      <c r="S833" s="45"/>
      <c r="T833" s="45"/>
      <c r="U833" s="45"/>
      <c r="V833" s="46">
        <v>5.0668710458617091E-15</v>
      </c>
      <c r="W833" s="46"/>
    </row>
    <row r="834" spans="2:23">
      <c r="B834" s="2">
        <v>8.3999998867511749E-2</v>
      </c>
      <c r="D834" s="44">
        <v>5.039999932050705</v>
      </c>
      <c r="E834" s="44"/>
      <c r="F834" s="45">
        <v>-5.7261571884155273</v>
      </c>
      <c r="G834" s="45"/>
      <c r="H834" s="45"/>
      <c r="I834" s="45"/>
      <c r="J834" s="45"/>
      <c r="K834" s="45">
        <v>1.9282112121181069E-16</v>
      </c>
      <c r="L834" s="45"/>
      <c r="M834" s="45"/>
      <c r="N834" s="45">
        <v>5.9179272651672363</v>
      </c>
      <c r="O834" s="45"/>
      <c r="P834" s="45"/>
      <c r="Q834" s="45"/>
      <c r="R834" s="45">
        <v>4.1846065521240234</v>
      </c>
      <c r="S834" s="45"/>
      <c r="T834" s="45"/>
      <c r="U834" s="45"/>
      <c r="V834" s="46">
        <v>3.258254533148805E-15</v>
      </c>
      <c r="W834" s="46"/>
    </row>
    <row r="835" spans="2:23">
      <c r="B835" s="2">
        <v>8.5000000894069672E-2</v>
      </c>
      <c r="D835" s="44">
        <v>5.1000000536441803</v>
      </c>
      <c r="E835" s="44"/>
      <c r="F835" s="45">
        <v>-4.7715458869934082</v>
      </c>
      <c r="G835" s="45"/>
      <c r="H835" s="45"/>
      <c r="I835" s="45"/>
      <c r="J835" s="45"/>
      <c r="K835" s="45">
        <v>1.2393811230515544E-16</v>
      </c>
      <c r="L835" s="45"/>
      <c r="M835" s="45"/>
      <c r="N835" s="45">
        <v>5.9150376319885254</v>
      </c>
      <c r="O835" s="45"/>
      <c r="P835" s="45"/>
      <c r="Q835" s="45"/>
      <c r="R835" s="45">
        <v>4.182563304901123</v>
      </c>
      <c r="S835" s="45"/>
      <c r="T835" s="45"/>
      <c r="U835" s="45"/>
      <c r="V835" s="46">
        <v>2.0953056133811996E-15</v>
      </c>
      <c r="W835" s="46"/>
    </row>
    <row r="836" spans="2:23">
      <c r="B836" s="2">
        <v>8.6000002920627594E-2</v>
      </c>
      <c r="D836" s="44">
        <v>5.1600001752376556</v>
      </c>
      <c r="E836" s="44"/>
      <c r="F836" s="45">
        <v>-3.1479852199554443</v>
      </c>
      <c r="G836" s="45"/>
      <c r="H836" s="45"/>
      <c r="I836" s="45"/>
      <c r="J836" s="45"/>
      <c r="K836" s="45">
        <v>7.966615522423122E-17</v>
      </c>
      <c r="L836" s="45"/>
      <c r="M836" s="45"/>
      <c r="N836" s="45">
        <v>5.9121789932250977</v>
      </c>
      <c r="O836" s="45"/>
      <c r="P836" s="45"/>
      <c r="Q836" s="45"/>
      <c r="R836" s="45">
        <v>4.1805419921875</v>
      </c>
      <c r="S836" s="45"/>
      <c r="T836" s="45"/>
      <c r="U836" s="45"/>
      <c r="V836" s="46">
        <v>1.3474921997441366E-15</v>
      </c>
      <c r="W836" s="46"/>
    </row>
    <row r="837" spans="2:23">
      <c r="B837" s="2">
        <v>8.6999997496604919E-2</v>
      </c>
      <c r="D837" s="44">
        <v>5.2199998497962952</v>
      </c>
      <c r="E837" s="44"/>
      <c r="F837" s="45">
        <v>-1.0840405225753784</v>
      </c>
      <c r="G837" s="45"/>
      <c r="H837" s="45"/>
      <c r="I837" s="45"/>
      <c r="J837" s="45"/>
      <c r="K837" s="45">
        <v>5.1210715327210991E-17</v>
      </c>
      <c r="L837" s="45"/>
      <c r="M837" s="45"/>
      <c r="N837" s="45">
        <v>5.9093508720397949</v>
      </c>
      <c r="O837" s="45"/>
      <c r="P837" s="45"/>
      <c r="Q837" s="45"/>
      <c r="R837" s="45">
        <v>4.1785421371459961</v>
      </c>
      <c r="S837" s="45"/>
      <c r="T837" s="45"/>
      <c r="U837" s="45"/>
      <c r="V837" s="46">
        <v>8.6660475523135422E-16</v>
      </c>
      <c r="W837" s="46"/>
    </row>
    <row r="838" spans="2:23">
      <c r="B838" s="2">
        <v>8.7999999523162842E-2</v>
      </c>
      <c r="D838" s="44">
        <v>5.2799999713897705</v>
      </c>
      <c r="E838" s="44"/>
      <c r="F838" s="45">
        <v>1.1301270723342896</v>
      </c>
      <c r="G838" s="45"/>
      <c r="H838" s="45"/>
      <c r="I838" s="45"/>
      <c r="J838" s="45"/>
      <c r="K838" s="45">
        <v>3.2920405333626313E-17</v>
      </c>
      <c r="L838" s="45"/>
      <c r="M838" s="45"/>
      <c r="N838" s="45">
        <v>5.906552791595459</v>
      </c>
      <c r="O838" s="45"/>
      <c r="P838" s="45"/>
      <c r="Q838" s="45"/>
      <c r="R838" s="45">
        <v>4.1765637397766113</v>
      </c>
      <c r="S838" s="45"/>
      <c r="T838" s="45"/>
      <c r="U838" s="45"/>
      <c r="V838" s="46">
        <v>5.5735397910087483E-16</v>
      </c>
      <c r="W838" s="46"/>
    </row>
    <row r="839" spans="2:23">
      <c r="B839" s="2">
        <v>8.9000001549720764E-2</v>
      </c>
      <c r="D839" s="44">
        <v>5.3400000929832458</v>
      </c>
      <c r="E839" s="44"/>
      <c r="F839" s="45">
        <v>3.1835465431213379</v>
      </c>
      <c r="G839" s="45"/>
      <c r="H839" s="45"/>
      <c r="I839" s="45"/>
      <c r="J839" s="45"/>
      <c r="K839" s="45">
        <v>2.1163439133226365E-17</v>
      </c>
      <c r="L839" s="45"/>
      <c r="M839" s="45"/>
      <c r="N839" s="45">
        <v>5.9037847518920898</v>
      </c>
      <c r="O839" s="45"/>
      <c r="P839" s="45"/>
      <c r="Q839" s="45"/>
      <c r="R839" s="45">
        <v>4.1746063232421875</v>
      </c>
      <c r="S839" s="45"/>
      <c r="T839" s="45"/>
      <c r="U839" s="45"/>
      <c r="V839" s="46">
        <v>3.5847241656079842E-16</v>
      </c>
      <c r="W839" s="46"/>
    </row>
    <row r="840" spans="2:23">
      <c r="B840" s="2">
        <v>9.0000003576278687E-2</v>
      </c>
      <c r="D840" s="44">
        <v>5.4000002145767212</v>
      </c>
      <c r="E840" s="44"/>
      <c r="F840" s="45">
        <v>4.7881059646606445</v>
      </c>
      <c r="G840" s="45"/>
      <c r="H840" s="45"/>
      <c r="I840" s="45"/>
      <c r="J840" s="45"/>
      <c r="K840" s="45">
        <v>1.3605778562363132E-17</v>
      </c>
      <c r="L840" s="45"/>
      <c r="M840" s="45"/>
      <c r="N840" s="45">
        <v>5.9010457992553711</v>
      </c>
      <c r="O840" s="45"/>
      <c r="P840" s="45"/>
      <c r="Q840" s="45"/>
      <c r="R840" s="45">
        <v>4.1726694107055664</v>
      </c>
      <c r="S840" s="45"/>
      <c r="T840" s="45"/>
      <c r="U840" s="45"/>
      <c r="V840" s="46">
        <v>2.3056554461617276E-16</v>
      </c>
      <c r="W840" s="46"/>
    </row>
    <row r="841" spans="2:23">
      <c r="B841" s="2">
        <v>9.0999998152256012E-2</v>
      </c>
      <c r="D841" s="44">
        <v>5.4599998891353607</v>
      </c>
      <c r="E841" s="44"/>
      <c r="F841" s="45">
        <v>5.7189717292785645</v>
      </c>
      <c r="G841" s="45"/>
      <c r="H841" s="45"/>
      <c r="I841" s="45"/>
      <c r="J841" s="45"/>
      <c r="K841" s="45">
        <v>8.7473406791584366E-18</v>
      </c>
      <c r="L841" s="45"/>
      <c r="M841" s="45"/>
      <c r="N841" s="45">
        <v>5.8983359336853027</v>
      </c>
      <c r="O841" s="45"/>
      <c r="P841" s="45"/>
      <c r="Q841" s="45"/>
      <c r="R841" s="45">
        <v>4.1707534790039063</v>
      </c>
      <c r="S841" s="45"/>
      <c r="T841" s="45"/>
      <c r="U841" s="45"/>
      <c r="V841" s="46">
        <v>1.4830183712773312E-16</v>
      </c>
      <c r="W841" s="46"/>
    </row>
    <row r="842" spans="2:23">
      <c r="B842" s="2">
        <v>9.2000000178813934E-2</v>
      </c>
      <c r="D842" s="44">
        <v>5.5200000107288361</v>
      </c>
      <c r="E842" s="44"/>
      <c r="F842" s="45">
        <v>5.8460855484008789</v>
      </c>
      <c r="G842" s="45"/>
      <c r="H842" s="45"/>
      <c r="I842" s="45"/>
      <c r="J842" s="45"/>
      <c r="K842" s="45">
        <v>5.62397823728119E-18</v>
      </c>
      <c r="L842" s="45"/>
      <c r="M842" s="45"/>
      <c r="N842" s="45">
        <v>5.8956551551818848</v>
      </c>
      <c r="O842" s="45"/>
      <c r="P842" s="45"/>
      <c r="Q842" s="45"/>
      <c r="R842" s="45">
        <v>4.1688575744628906</v>
      </c>
      <c r="S842" s="45"/>
      <c r="T842" s="45"/>
      <c r="U842" s="45"/>
      <c r="V842" s="46">
        <v>9.5391917460048344E-17</v>
      </c>
      <c r="W842" s="46"/>
    </row>
    <row r="843" spans="2:23">
      <c r="B843" s="2">
        <v>9.3000002205371857E-2</v>
      </c>
      <c r="D843" s="44">
        <v>5.5800001323223114</v>
      </c>
      <c r="E843" s="44"/>
      <c r="F843" s="45">
        <v>5.1523370742797852</v>
      </c>
      <c r="G843" s="45"/>
      <c r="H843" s="45"/>
      <c r="I843" s="45"/>
      <c r="J843" s="45"/>
      <c r="K843" s="45">
        <v>3.6159766207934014E-18</v>
      </c>
      <c r="L843" s="45"/>
      <c r="M843" s="45"/>
      <c r="N843" s="45">
        <v>5.8930025100708008</v>
      </c>
      <c r="O843" s="45"/>
      <c r="P843" s="45"/>
      <c r="Q843" s="45"/>
      <c r="R843" s="45">
        <v>4.1669821739196777</v>
      </c>
      <c r="S843" s="45"/>
      <c r="T843" s="45"/>
      <c r="U843" s="45"/>
      <c r="V843" s="46">
        <v>6.1360509302089809E-17</v>
      </c>
      <c r="W843" s="46"/>
    </row>
    <row r="844" spans="2:23">
      <c r="B844" s="2">
        <v>9.3999996781349182E-2</v>
      </c>
      <c r="D844" s="44">
        <v>5.6399998068809509</v>
      </c>
      <c r="E844" s="44"/>
      <c r="F844" s="45">
        <v>3.7358572483062744</v>
      </c>
      <c r="G844" s="45"/>
      <c r="H844" s="45"/>
      <c r="I844" s="45"/>
      <c r="J844" s="45"/>
      <c r="K844" s="45">
        <v>2.3249917028788284E-18</v>
      </c>
      <c r="L844" s="45"/>
      <c r="M844" s="45"/>
      <c r="N844" s="45">
        <v>5.8903779983520508</v>
      </c>
      <c r="O844" s="45"/>
      <c r="P844" s="45"/>
      <c r="Q844" s="45"/>
      <c r="R844" s="45">
        <v>4.1651263236999512</v>
      </c>
      <c r="S844" s="45"/>
      <c r="T844" s="45"/>
      <c r="U844" s="45"/>
      <c r="V844" s="46">
        <v>3.9471010731833799E-17</v>
      </c>
      <c r="W844" s="46"/>
    </row>
    <row r="845" spans="2:23">
      <c r="B845" s="2">
        <v>9.4999998807907104E-2</v>
      </c>
      <c r="D845" s="44">
        <v>5.6999999284744263</v>
      </c>
      <c r="E845" s="44"/>
      <c r="F845" s="45">
        <v>1.7961440086364746</v>
      </c>
      <c r="G845" s="45"/>
      <c r="H845" s="45"/>
      <c r="I845" s="45"/>
      <c r="J845" s="45"/>
      <c r="K845" s="45">
        <v>1.4949634176695103E-18</v>
      </c>
      <c r="L845" s="45"/>
      <c r="M845" s="45"/>
      <c r="N845" s="45">
        <v>5.8877816200256348</v>
      </c>
      <c r="O845" s="45"/>
      <c r="P845" s="45"/>
      <c r="Q845" s="45"/>
      <c r="R845" s="45">
        <v>4.1632900238037109</v>
      </c>
      <c r="S845" s="45"/>
      <c r="T845" s="45"/>
      <c r="U845" s="45"/>
      <c r="V845" s="46">
        <v>2.539094583138685E-17</v>
      </c>
      <c r="W845" s="46"/>
    </row>
    <row r="846" spans="2:23">
      <c r="B846" s="2">
        <v>9.6000000834465027E-2</v>
      </c>
      <c r="D846" s="44">
        <v>5.7600000500679016</v>
      </c>
      <c r="E846" s="44"/>
      <c r="F846" s="45">
        <v>-0.39403355121612549</v>
      </c>
      <c r="G846" s="45"/>
      <c r="H846" s="45"/>
      <c r="I846" s="45"/>
      <c r="J846" s="45"/>
      <c r="K846" s="45">
        <v>9.6128582179711532E-19</v>
      </c>
      <c r="L846" s="45"/>
      <c r="M846" s="45"/>
      <c r="N846" s="45">
        <v>5.8852124214172363</v>
      </c>
      <c r="O846" s="45"/>
      <c r="P846" s="45"/>
      <c r="Q846" s="45"/>
      <c r="R846" s="45">
        <v>4.161473274230957</v>
      </c>
      <c r="S846" s="45"/>
      <c r="T846" s="45"/>
      <c r="U846" s="45"/>
      <c r="V846" s="46">
        <v>1.6333920311417136E-17</v>
      </c>
      <c r="W846" s="46"/>
    </row>
    <row r="847" spans="2:23">
      <c r="B847" s="2">
        <v>9.7000002861022949E-2</v>
      </c>
      <c r="D847" s="44">
        <v>5.820000171661377</v>
      </c>
      <c r="E847" s="44"/>
      <c r="F847" s="45">
        <v>-2.5269875526428223</v>
      </c>
      <c r="G847" s="45"/>
      <c r="H847" s="45"/>
      <c r="I847" s="45"/>
      <c r="J847" s="45"/>
      <c r="K847" s="45">
        <v>6.1814007764199556E-19</v>
      </c>
      <c r="L847" s="45"/>
      <c r="M847" s="45"/>
      <c r="N847" s="45">
        <v>5.8826704025268555</v>
      </c>
      <c r="O847" s="45"/>
      <c r="P847" s="45"/>
      <c r="Q847" s="45"/>
      <c r="R847" s="45">
        <v>4.1596760749816895</v>
      </c>
      <c r="S847" s="45"/>
      <c r="T847" s="45"/>
      <c r="U847" s="45"/>
      <c r="V847" s="46">
        <v>1.0507814287604019E-17</v>
      </c>
      <c r="W847" s="46"/>
    </row>
    <row r="848" spans="2:23">
      <c r="B848" s="2">
        <v>9.7999997437000275E-2</v>
      </c>
      <c r="D848" s="44">
        <v>5.8799998462200165</v>
      </c>
      <c r="E848" s="44"/>
      <c r="F848" s="45">
        <v>-4.3033313751220703</v>
      </c>
      <c r="G848" s="45"/>
      <c r="H848" s="45"/>
      <c r="I848" s="45"/>
      <c r="J848" s="45"/>
      <c r="K848" s="45">
        <v>3.9749637008595242E-19</v>
      </c>
      <c r="L848" s="45"/>
      <c r="M848" s="45"/>
      <c r="N848" s="45">
        <v>5.880155086517334</v>
      </c>
      <c r="O848" s="45"/>
      <c r="P848" s="45"/>
      <c r="Q848" s="45"/>
      <c r="R848" s="45">
        <v>4.1578974723815918</v>
      </c>
      <c r="S848" s="45"/>
      <c r="T848" s="45"/>
      <c r="U848" s="45"/>
      <c r="V848" s="46">
        <v>6.7599639840640453E-18</v>
      </c>
      <c r="W848" s="46"/>
    </row>
    <row r="849" spans="2:37">
      <c r="B849" s="2">
        <v>9.8999999463558197E-2</v>
      </c>
      <c r="D849" s="44">
        <v>5.9399999678134918</v>
      </c>
      <c r="E849" s="44"/>
      <c r="F849" s="45">
        <v>-5.473996639251709</v>
      </c>
      <c r="G849" s="45"/>
      <c r="H849" s="45"/>
      <c r="I849" s="45"/>
      <c r="J849" s="45"/>
      <c r="K849" s="45">
        <v>2.5561767933660942E-19</v>
      </c>
      <c r="L849" s="45"/>
      <c r="M849" s="45"/>
      <c r="N849" s="45">
        <v>5.8776664733886719</v>
      </c>
      <c r="O849" s="45"/>
      <c r="P849" s="45"/>
      <c r="Q849" s="45"/>
      <c r="R849" s="45">
        <v>4.1561379432678223</v>
      </c>
      <c r="S849" s="45"/>
      <c r="T849" s="45"/>
      <c r="U849" s="45"/>
      <c r="V849" s="46">
        <v>4.348964936224097E-18</v>
      </c>
      <c r="W849" s="46"/>
    </row>
    <row r="850" spans="2:37">
      <c r="B850" s="2">
        <v>0.10000000149011612</v>
      </c>
      <c r="D850" s="44">
        <v>6.0000000894069672</v>
      </c>
      <c r="E850" s="44"/>
      <c r="F850" s="45">
        <v>-5.8751516342163086</v>
      </c>
      <c r="G850" s="45"/>
      <c r="H850" s="45"/>
      <c r="I850" s="45"/>
      <c r="J850" s="45"/>
      <c r="K850" s="45">
        <v>1.6438402631962051E-19</v>
      </c>
      <c r="L850" s="45"/>
      <c r="M850" s="45"/>
      <c r="N850" s="45">
        <v>5.8752045631408691</v>
      </c>
      <c r="O850" s="45"/>
      <c r="P850" s="45"/>
      <c r="Q850" s="45"/>
      <c r="R850" s="45">
        <v>4.1543970108032227</v>
      </c>
      <c r="S850" s="45"/>
      <c r="T850" s="45"/>
      <c r="U850" s="45"/>
      <c r="V850" s="46">
        <v>2.7979287025884186E-18</v>
      </c>
      <c r="W850" s="46"/>
    </row>
    <row r="851" spans="2:37" ht="9.75" customHeight="1">
      <c r="B851" s="2">
        <v>0.10100000351667404</v>
      </c>
      <c r="D851" s="44">
        <v>6.0600002110004425</v>
      </c>
      <c r="E851" s="44"/>
      <c r="F851" s="45">
        <v>-5.4511265754699707</v>
      </c>
      <c r="G851" s="45"/>
      <c r="H851" s="45"/>
      <c r="I851" s="45"/>
      <c r="J851" s="45"/>
      <c r="K851" s="45">
        <v>1.0571558221474639E-19</v>
      </c>
      <c r="L851" s="45"/>
      <c r="M851" s="45"/>
      <c r="N851" s="45">
        <v>5.8727679252624512</v>
      </c>
      <c r="O851" s="45"/>
      <c r="P851" s="45"/>
      <c r="Q851" s="45"/>
      <c r="R851" s="45">
        <v>4.1526741981506348</v>
      </c>
      <c r="S851" s="45"/>
      <c r="T851" s="45"/>
      <c r="U851" s="45"/>
      <c r="V851" s="46">
        <v>1.8000980413287105E-18</v>
      </c>
      <c r="W851" s="46"/>
    </row>
    <row r="852" spans="2:37" ht="5.25" customHeight="1"/>
    <row r="853" spans="2:37" ht="172.5" customHeight="1"/>
    <row r="854" spans="2:37" ht="16.5" customHeight="1"/>
    <row r="855" spans="2:37" ht="12.75" customHeight="1">
      <c r="B855" s="39" t="s">
        <v>0</v>
      </c>
      <c r="C855" s="39"/>
      <c r="D855" s="39"/>
      <c r="E855" s="39"/>
      <c r="F855" s="39"/>
      <c r="G855" s="1" t="s">
        <v>1</v>
      </c>
      <c r="H855" s="40" t="s">
        <v>53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</row>
    <row r="856" spans="2:37" ht="12.75" customHeight="1">
      <c r="AB856" s="39" t="s">
        <v>2</v>
      </c>
      <c r="AC856" s="39"/>
      <c r="AD856" s="39"/>
      <c r="AE856" s="39"/>
      <c r="AF856" s="39"/>
      <c r="AG856" s="39"/>
    </row>
    <row r="857" spans="2:37" ht="12" customHeight="1">
      <c r="B857" s="39" t="s">
        <v>3</v>
      </c>
      <c r="C857" s="39"/>
      <c r="D857" s="39"/>
      <c r="E857" s="39"/>
      <c r="G857" s="1" t="s">
        <v>4</v>
      </c>
      <c r="H857" s="41">
        <v>0.2199999988079071</v>
      </c>
      <c r="I857" s="41"/>
      <c r="J857" s="41"/>
      <c r="K857" s="41"/>
      <c r="L857" s="41"/>
      <c r="M857" s="41"/>
      <c r="N857" s="41"/>
      <c r="O857" s="39" t="s">
        <v>21</v>
      </c>
      <c r="P857" s="39"/>
      <c r="Q857" s="39"/>
      <c r="R857" s="39"/>
      <c r="S857" s="1" t="s">
        <v>4</v>
      </c>
      <c r="T857" s="42" t="s">
        <v>22</v>
      </c>
      <c r="U857" s="42"/>
      <c r="V857" s="42"/>
      <c r="W857" s="42"/>
      <c r="X857" s="42"/>
      <c r="Y857" s="42"/>
      <c r="Z857" s="42"/>
      <c r="AA857" s="42"/>
      <c r="AB857" s="39"/>
      <c r="AC857" s="39"/>
      <c r="AD857" s="39"/>
      <c r="AE857" s="39"/>
      <c r="AF857" s="39"/>
      <c r="AG857" s="39"/>
    </row>
    <row r="858" spans="2:37" ht="10.5" customHeight="1">
      <c r="AB858" s="39"/>
      <c r="AC858" s="39"/>
      <c r="AD858" s="39"/>
      <c r="AE858" s="39"/>
      <c r="AF858" s="39"/>
      <c r="AG858" s="39"/>
    </row>
    <row r="859" spans="2:37" ht="12" customHeight="1">
      <c r="AB859" s="39"/>
      <c r="AC859" s="39"/>
      <c r="AD859" s="39"/>
      <c r="AE859" s="39"/>
      <c r="AF859" s="39"/>
      <c r="AG859" s="39"/>
    </row>
    <row r="860" spans="2:37" ht="12" customHeight="1">
      <c r="AB860" s="39"/>
      <c r="AC860" s="39"/>
      <c r="AD860" s="39"/>
      <c r="AE860" s="39"/>
      <c r="AF860" s="39"/>
      <c r="AG860" s="39"/>
    </row>
    <row r="861" spans="2:37" ht="6" customHeight="1"/>
    <row r="862" spans="2:37" ht="3" customHeight="1">
      <c r="B862" s="43" t="s">
        <v>5</v>
      </c>
      <c r="D862" s="43" t="s">
        <v>23</v>
      </c>
      <c r="E862" s="43"/>
      <c r="G862" s="43" t="s">
        <v>6</v>
      </c>
      <c r="H862" s="43"/>
      <c r="J862" s="43" t="s">
        <v>7</v>
      </c>
      <c r="K862" s="43"/>
      <c r="L862" s="43"/>
      <c r="M862" s="43"/>
      <c r="N862" s="43" t="s">
        <v>8</v>
      </c>
      <c r="O862" s="43"/>
      <c r="Q862" s="43" t="s">
        <v>9</v>
      </c>
      <c r="R862" s="43"/>
      <c r="S862" s="43"/>
      <c r="T862" s="43" t="s">
        <v>10</v>
      </c>
      <c r="U862" s="43"/>
      <c r="X862" s="43" t="s">
        <v>5</v>
      </c>
      <c r="Y862" s="43"/>
      <c r="Z862" s="43" t="s">
        <v>23</v>
      </c>
      <c r="AA862" s="43"/>
      <c r="AB862" s="43" t="s">
        <v>6</v>
      </c>
      <c r="AC862" s="43" t="s">
        <v>7</v>
      </c>
      <c r="AE862" s="43" t="s">
        <v>8</v>
      </c>
      <c r="AF862" s="43" t="s">
        <v>9</v>
      </c>
      <c r="AG862" s="43" t="s">
        <v>10</v>
      </c>
      <c r="AH862" s="43"/>
    </row>
    <row r="863" spans="2:37" ht="14.25" customHeight="1">
      <c r="B863" s="43"/>
      <c r="D863" s="43"/>
      <c r="E863" s="43"/>
      <c r="G863" s="43"/>
      <c r="H863" s="43"/>
      <c r="J863" s="43"/>
      <c r="K863" s="43"/>
      <c r="L863" s="43"/>
      <c r="M863" s="43"/>
      <c r="N863" s="43"/>
      <c r="O863" s="43"/>
      <c r="Q863" s="43"/>
      <c r="R863" s="43"/>
      <c r="S863" s="43"/>
      <c r="T863" s="43"/>
      <c r="U863" s="43"/>
      <c r="X863" s="43"/>
      <c r="Y863" s="43"/>
      <c r="Z863" s="43"/>
      <c r="AA863" s="43"/>
      <c r="AB863" s="43"/>
      <c r="AC863" s="43"/>
      <c r="AE863" s="43"/>
      <c r="AF863" s="43"/>
      <c r="AG863" s="43"/>
      <c r="AH863" s="43"/>
    </row>
    <row r="864" spans="2:37">
      <c r="B864" s="2">
        <v>0</v>
      </c>
      <c r="D864" s="44">
        <v>0</v>
      </c>
      <c r="E864" s="44"/>
      <c r="F864" s="45">
        <v>3.3775671909097582E-5</v>
      </c>
      <c r="G864" s="45"/>
      <c r="H864" s="45"/>
      <c r="I864" s="45"/>
      <c r="J864" s="45"/>
      <c r="K864" s="45">
        <v>2.7019915580749512</v>
      </c>
      <c r="L864" s="45"/>
      <c r="M864" s="45"/>
      <c r="N864" s="45">
        <v>5.4039492607116699</v>
      </c>
      <c r="O864" s="45"/>
      <c r="P864" s="45"/>
      <c r="Q864" s="45"/>
      <c r="R864" s="45">
        <v>1.9105726480484009</v>
      </c>
      <c r="S864" s="45"/>
      <c r="T864" s="45"/>
      <c r="U864" s="45"/>
      <c r="V864" s="46">
        <v>100.00125122070313</v>
      </c>
      <c r="W864" s="46"/>
      <c r="X864" s="45">
        <v>3.9000000804662704E-2</v>
      </c>
      <c r="Y864" s="45"/>
      <c r="Z864" s="44">
        <v>2.3400000482797623</v>
      </c>
      <c r="AA864" s="44"/>
      <c r="AB864" s="45">
        <v>1.3958004713058472</v>
      </c>
      <c r="AC864" s="45"/>
      <c r="AD864" s="45">
        <v>1.0636620470310613E-15</v>
      </c>
      <c r="AE864" s="45"/>
      <c r="AF864" s="45">
        <v>2.5973026752471924</v>
      </c>
      <c r="AG864" s="45"/>
      <c r="AH864" s="45">
        <v>1.8365703821182251</v>
      </c>
      <c r="AI864" s="45"/>
      <c r="AJ864" s="45"/>
      <c r="AK864" s="20">
        <v>4.0952562386153621E-14</v>
      </c>
    </row>
    <row r="865" spans="2:37">
      <c r="B865" s="2">
        <v>1.0000000474974513E-3</v>
      </c>
      <c r="D865" s="44">
        <v>6.0000002849847078E-2</v>
      </c>
      <c r="E865" s="44"/>
      <c r="F865" s="45">
        <v>-1.7629299163818359</v>
      </c>
      <c r="G865" s="45"/>
      <c r="H865" s="45"/>
      <c r="I865" s="45"/>
      <c r="J865" s="45"/>
      <c r="K865" s="45">
        <v>0.74625223875045776</v>
      </c>
      <c r="L865" s="45"/>
      <c r="M865" s="45"/>
      <c r="N865" s="45">
        <v>3.4449598789215088</v>
      </c>
      <c r="O865" s="45"/>
      <c r="P865" s="45"/>
      <c r="Q865" s="45"/>
      <c r="R865" s="45">
        <v>1.9082745313644409</v>
      </c>
      <c r="S865" s="45"/>
      <c r="T865" s="45"/>
      <c r="U865" s="45"/>
      <c r="V865" s="46">
        <v>27.65220832824707</v>
      </c>
      <c r="W865" s="46"/>
      <c r="X865" s="45">
        <v>3.9999999105930328E-2</v>
      </c>
      <c r="Y865" s="45"/>
      <c r="Z865" s="44">
        <v>2.3999999463558197</v>
      </c>
      <c r="AA865" s="44"/>
      <c r="AB865" s="45">
        <v>2.1024065017700195</v>
      </c>
      <c r="AC865" s="45"/>
      <c r="AD865" s="45">
        <v>4.3922745249105975E-16</v>
      </c>
      <c r="AE865" s="45"/>
      <c r="AF865" s="45">
        <v>2.5951344966888428</v>
      </c>
      <c r="AG865" s="45"/>
      <c r="AH865" s="45">
        <v>1.8350371122360229</v>
      </c>
      <c r="AI865" s="45"/>
      <c r="AJ865" s="45"/>
      <c r="AK865" s="20">
        <v>1.6925036269406848E-14</v>
      </c>
    </row>
    <row r="866" spans="2:37">
      <c r="B866" s="2">
        <v>2.0000000949949026E-3</v>
      </c>
      <c r="D866" s="44">
        <v>0.12000000569969416</v>
      </c>
      <c r="E866" s="44"/>
      <c r="F866" s="45">
        <v>-1.6785271167755127</v>
      </c>
      <c r="G866" s="45"/>
      <c r="H866" s="45"/>
      <c r="I866" s="45"/>
      <c r="J866" s="45"/>
      <c r="K866" s="45">
        <v>0.2862589955329895</v>
      </c>
      <c r="L866" s="45"/>
      <c r="M866" s="45"/>
      <c r="N866" s="45">
        <v>2.9817507266998291</v>
      </c>
      <c r="O866" s="45"/>
      <c r="P866" s="45"/>
      <c r="Q866" s="45"/>
      <c r="R866" s="45">
        <v>1.9060004949569702</v>
      </c>
      <c r="S866" s="45"/>
      <c r="T866" s="45"/>
      <c r="U866" s="45"/>
      <c r="V866" s="46">
        <v>10.619916915893555</v>
      </c>
      <c r="W866" s="46"/>
      <c r="X866" s="45">
        <v>4.1000001132488251E-2</v>
      </c>
      <c r="Y866" s="45"/>
      <c r="Z866" s="44">
        <v>2.460000067949295</v>
      </c>
      <c r="AA866" s="44"/>
      <c r="AB866" s="45">
        <v>2.5127682685852051</v>
      </c>
      <c r="AC866" s="45"/>
      <c r="AD866" s="45">
        <v>1.8139451440445217E-16</v>
      </c>
      <c r="AE866" s="45"/>
      <c r="AF866" s="45">
        <v>2.5929880142211914</v>
      </c>
      <c r="AG866" s="45"/>
      <c r="AH866" s="45">
        <v>1.833519458770752</v>
      </c>
      <c r="AI866" s="45"/>
      <c r="AJ866" s="45"/>
      <c r="AK866" s="20">
        <v>6.995578619286907E-15</v>
      </c>
    </row>
    <row r="867" spans="2:37">
      <c r="B867" s="2">
        <v>3.0000000260770321E-3</v>
      </c>
      <c r="D867" s="44">
        <v>0.18000000156462193</v>
      </c>
      <c r="E867" s="44"/>
      <c r="F867" s="45">
        <v>-1.0338339805603027</v>
      </c>
      <c r="G867" s="45"/>
      <c r="H867" s="45"/>
      <c r="I867" s="45"/>
      <c r="J867" s="45"/>
      <c r="K867" s="45">
        <v>0.11215220391750336</v>
      </c>
      <c r="L867" s="45"/>
      <c r="M867" s="45"/>
      <c r="N867" s="45">
        <v>2.8044617176055908</v>
      </c>
      <c r="O867" s="45"/>
      <c r="P867" s="45"/>
      <c r="Q867" s="45"/>
      <c r="R867" s="45">
        <v>1.9037503004074097</v>
      </c>
      <c r="S867" s="45"/>
      <c r="T867" s="45"/>
      <c r="U867" s="45"/>
      <c r="V867" s="46">
        <v>4.1656503677368164</v>
      </c>
      <c r="W867" s="46"/>
      <c r="X867" s="45">
        <v>4.1999999433755875E-2</v>
      </c>
      <c r="Y867" s="45"/>
      <c r="Z867" s="44">
        <v>2.5199999660253525</v>
      </c>
      <c r="AA867" s="44"/>
      <c r="AB867" s="45">
        <v>2.5697894096374512</v>
      </c>
      <c r="AC867" s="45"/>
      <c r="AD867" s="45">
        <v>7.4920825190806414E-17</v>
      </c>
      <c r="AE867" s="45"/>
      <c r="AF867" s="45">
        <v>2.5908632278442383</v>
      </c>
      <c r="AG867" s="45"/>
      <c r="AH867" s="45">
        <v>1.8320170640945435</v>
      </c>
      <c r="AI867" s="45"/>
      <c r="AJ867" s="45"/>
      <c r="AK867" s="20">
        <v>2.8917321536853181E-15</v>
      </c>
    </row>
    <row r="868" spans="2:37">
      <c r="B868" s="2">
        <v>4.0000001899898052E-3</v>
      </c>
      <c r="D868" s="44">
        <v>0.24000001139938831</v>
      </c>
      <c r="E868" s="44"/>
      <c r="F868" s="45">
        <v>-0.12412133812904358</v>
      </c>
      <c r="G868" s="45"/>
      <c r="H868" s="45"/>
      <c r="I868" s="45"/>
      <c r="J868" s="45"/>
      <c r="K868" s="45">
        <v>4.4185876846313477E-2</v>
      </c>
      <c r="L868" s="45"/>
      <c r="M868" s="45"/>
      <c r="N868" s="45">
        <v>2.7333464622497559</v>
      </c>
      <c r="O868" s="45"/>
      <c r="P868" s="45"/>
      <c r="Q868" s="45"/>
      <c r="R868" s="45">
        <v>1.9015237092971802</v>
      </c>
      <c r="S868" s="45"/>
      <c r="T868" s="45"/>
      <c r="U868" s="45"/>
      <c r="V868" s="46">
        <v>1.6431102752685547</v>
      </c>
      <c r="W868" s="46"/>
      <c r="X868" s="45">
        <v>4.3000001460313797E-2</v>
      </c>
      <c r="Y868" s="45"/>
      <c r="Z868" s="44">
        <v>2.5800000876188278</v>
      </c>
      <c r="AA868" s="44"/>
      <c r="AB868" s="45">
        <v>2.2660484313964844</v>
      </c>
      <c r="AC868" s="45"/>
      <c r="AD868" s="45">
        <v>3.0947113042821862E-17</v>
      </c>
      <c r="AE868" s="45"/>
      <c r="AF868" s="45">
        <v>2.5887601375579834</v>
      </c>
      <c r="AG868" s="45"/>
      <c r="AH868" s="45">
        <v>1.8305298089981079</v>
      </c>
      <c r="AI868" s="45"/>
      <c r="AJ868" s="45"/>
      <c r="AK868" s="20">
        <v>1.195441527140754E-15</v>
      </c>
    </row>
    <row r="869" spans="2:37">
      <c r="B869" s="2">
        <v>4.999999888241291E-3</v>
      </c>
      <c r="D869" s="44">
        <v>0.29999999329447746</v>
      </c>
      <c r="E869" s="44"/>
      <c r="F869" s="45">
        <v>0.84819799661636353</v>
      </c>
      <c r="G869" s="45"/>
      <c r="H869" s="45"/>
      <c r="I869" s="45"/>
      <c r="J869" s="45"/>
      <c r="K869" s="45">
        <v>1.7486507073044777E-2</v>
      </c>
      <c r="L869" s="45"/>
      <c r="M869" s="45"/>
      <c r="N869" s="45">
        <v>2.7035312652587891</v>
      </c>
      <c r="O869" s="45"/>
      <c r="P869" s="45"/>
      <c r="Q869" s="45"/>
      <c r="R869" s="45">
        <v>1.8993204832077026</v>
      </c>
      <c r="S869" s="45"/>
      <c r="T869" s="45"/>
      <c r="U869" s="45"/>
      <c r="V869" s="46">
        <v>0.65101319551467896</v>
      </c>
      <c r="W869" s="46"/>
      <c r="X869" s="45">
        <v>4.3999999761581421E-2</v>
      </c>
      <c r="Y869" s="45"/>
      <c r="Z869" s="44">
        <v>2.6399999856948853</v>
      </c>
      <c r="AA869" s="44"/>
      <c r="AB869" s="45">
        <v>1.6447579860687256</v>
      </c>
      <c r="AC869" s="45"/>
      <c r="AD869" s="45">
        <v>1.2784174801499937E-17</v>
      </c>
      <c r="AE869" s="45"/>
      <c r="AF869" s="45">
        <v>2.5866780281066895</v>
      </c>
      <c r="AG869" s="45"/>
      <c r="AH869" s="45">
        <v>1.8290575742721558</v>
      </c>
      <c r="AI869" s="45"/>
      <c r="AJ869" s="45"/>
      <c r="AK869" s="20">
        <v>4.9423138980558986E-16</v>
      </c>
    </row>
    <row r="870" spans="2:37">
      <c r="B870" s="2">
        <v>6.0000000521540642E-3</v>
      </c>
      <c r="D870" s="44">
        <v>0.36000000312924385</v>
      </c>
      <c r="E870" s="44"/>
      <c r="F870" s="45">
        <v>1.7178066968917847</v>
      </c>
      <c r="G870" s="45"/>
      <c r="H870" s="45"/>
      <c r="I870" s="45"/>
      <c r="J870" s="45"/>
      <c r="K870" s="45">
        <v>6.9483458064496517E-3</v>
      </c>
      <c r="L870" s="45"/>
      <c r="M870" s="45"/>
      <c r="N870" s="45">
        <v>2.6899096965789795</v>
      </c>
      <c r="O870" s="45"/>
      <c r="P870" s="45"/>
      <c r="Q870" s="45"/>
      <c r="R870" s="45">
        <v>1.8971402645111084</v>
      </c>
      <c r="S870" s="45"/>
      <c r="T870" s="45"/>
      <c r="U870" s="45"/>
      <c r="V870" s="46">
        <v>0.25898045301437378</v>
      </c>
      <c r="W870" s="46"/>
      <c r="X870" s="45">
        <v>4.5000001788139343E-2</v>
      </c>
      <c r="Y870" s="45"/>
      <c r="Z870" s="44">
        <v>2.7000001072883606</v>
      </c>
      <c r="AA870" s="44"/>
      <c r="AB870" s="45">
        <v>0.79361975193023682</v>
      </c>
      <c r="AC870" s="45"/>
      <c r="AD870" s="45">
        <v>5.2814919628694281E-18</v>
      </c>
      <c r="AE870" s="45"/>
      <c r="AF870" s="45">
        <v>2.5846168994903564</v>
      </c>
      <c r="AG870" s="45"/>
      <c r="AH870" s="45">
        <v>1.8276001214981079</v>
      </c>
      <c r="AI870" s="45"/>
      <c r="AJ870" s="45"/>
      <c r="AK870" s="20">
        <v>2.0434331039331094E-16</v>
      </c>
    </row>
    <row r="871" spans="2:37">
      <c r="B871" s="2">
        <v>7.0000002160668373E-3</v>
      </c>
      <c r="D871" s="44">
        <v>0.42000001296401024</v>
      </c>
      <c r="E871" s="44"/>
      <c r="F871" s="45">
        <v>2.3516929149627686</v>
      </c>
      <c r="G871" s="45"/>
      <c r="H871" s="45"/>
      <c r="I871" s="45"/>
      <c r="J871" s="45"/>
      <c r="K871" s="45">
        <v>2.7711591683328152E-3</v>
      </c>
      <c r="L871" s="45"/>
      <c r="M871" s="45"/>
      <c r="N871" s="45">
        <v>2.6826815605163574</v>
      </c>
      <c r="O871" s="45"/>
      <c r="P871" s="45"/>
      <c r="Q871" s="45"/>
      <c r="R871" s="45">
        <v>1.8949828147888184</v>
      </c>
      <c r="S871" s="45"/>
      <c r="T871" s="45"/>
      <c r="U871" s="45"/>
      <c r="V871" s="46">
        <v>0.10340491682291031</v>
      </c>
      <c r="W871" s="46"/>
      <c r="X871" s="45">
        <v>4.6000000089406967E-2</v>
      </c>
      <c r="Y871" s="45"/>
      <c r="Z871" s="44">
        <v>2.760000005364418</v>
      </c>
      <c r="AA871" s="44"/>
      <c r="AB871" s="45">
        <v>-0.16755327582359314</v>
      </c>
      <c r="AC871" s="45"/>
      <c r="AD871" s="45">
        <v>2.1820693686903849E-18</v>
      </c>
      <c r="AE871" s="45"/>
      <c r="AF871" s="45">
        <v>2.5825767517089844</v>
      </c>
      <c r="AG871" s="45"/>
      <c r="AH871" s="45">
        <v>1.8261574506759644</v>
      </c>
      <c r="AI871" s="45"/>
      <c r="AJ871" s="45"/>
      <c r="AK871" s="20">
        <v>8.4491953387645186E-17</v>
      </c>
    </row>
    <row r="872" spans="2:37">
      <c r="B872" s="2">
        <v>8.0000003799796104E-3</v>
      </c>
      <c r="D872" s="44">
        <v>0.48000002279877663</v>
      </c>
      <c r="E872" s="44"/>
      <c r="F872" s="45">
        <v>2.657041072845459</v>
      </c>
      <c r="G872" s="45"/>
      <c r="H872" s="45"/>
      <c r="I872" s="45"/>
      <c r="J872" s="45"/>
      <c r="K872" s="45">
        <v>1.1089205509051681E-3</v>
      </c>
      <c r="L872" s="45"/>
      <c r="M872" s="45"/>
      <c r="N872" s="45">
        <v>2.6780002117156982</v>
      </c>
      <c r="O872" s="45"/>
      <c r="P872" s="45"/>
      <c r="Q872" s="45"/>
      <c r="R872" s="45">
        <v>1.8928478956222534</v>
      </c>
      <c r="S872" s="45"/>
      <c r="T872" s="45"/>
      <c r="U872" s="45"/>
      <c r="V872" s="46">
        <v>4.1425686329603195E-2</v>
      </c>
      <c r="W872" s="46"/>
      <c r="X872" s="45">
        <v>4.6999998390674591E-2</v>
      </c>
      <c r="Y872" s="45"/>
      <c r="Z872" s="44">
        <v>2.8199999034404755</v>
      </c>
      <c r="AA872" s="44"/>
      <c r="AB872" s="45">
        <v>-1.1036983728408813</v>
      </c>
      <c r="AC872" s="45"/>
      <c r="AD872" s="45">
        <v>9.0158271691760515E-19</v>
      </c>
      <c r="AE872" s="45"/>
      <c r="AF872" s="45">
        <v>2.5805568695068359</v>
      </c>
      <c r="AG872" s="45"/>
      <c r="AH872" s="45">
        <v>1.8247292041778564</v>
      </c>
      <c r="AI872" s="45"/>
      <c r="AJ872" s="45"/>
      <c r="AK872" s="20">
        <v>3.4937528270728724E-17</v>
      </c>
    </row>
    <row r="873" spans="2:37">
      <c r="B873" s="2">
        <v>8.999999612569809E-3</v>
      </c>
      <c r="D873" s="44">
        <v>0.53999997675418854</v>
      </c>
      <c r="E873" s="44"/>
      <c r="F873" s="45">
        <v>2.590008020401001</v>
      </c>
      <c r="G873" s="45"/>
      <c r="H873" s="45"/>
      <c r="I873" s="45"/>
      <c r="J873" s="45"/>
      <c r="K873" s="45">
        <v>4.4511081068776548E-4</v>
      </c>
      <c r="L873" s="45"/>
      <c r="M873" s="45"/>
      <c r="N873" s="45">
        <v>2.6743485927581787</v>
      </c>
      <c r="O873" s="45"/>
      <c r="P873" s="45"/>
      <c r="Q873" s="45"/>
      <c r="R873" s="45">
        <v>1.8907352685928345</v>
      </c>
      <c r="S873" s="45"/>
      <c r="T873" s="45"/>
      <c r="U873" s="45"/>
      <c r="V873" s="46">
        <v>1.6646480187773705E-2</v>
      </c>
      <c r="W873" s="46"/>
      <c r="X873" s="45">
        <v>4.8000000417232513E-2</v>
      </c>
      <c r="Y873" s="45"/>
      <c r="Z873" s="44">
        <v>2.8800000250339508</v>
      </c>
      <c r="AA873" s="44"/>
      <c r="AB873" s="45">
        <v>-1.8834779262542725</v>
      </c>
      <c r="AC873" s="45"/>
      <c r="AD873" s="45">
        <v>3.7253327412062674E-19</v>
      </c>
      <c r="AE873" s="45"/>
      <c r="AF873" s="45">
        <v>2.5785572528839111</v>
      </c>
      <c r="AG873" s="45"/>
      <c r="AH873" s="45">
        <v>1.8233153820037842</v>
      </c>
      <c r="AI873" s="45"/>
      <c r="AJ873" s="45"/>
      <c r="AK873" s="20">
        <v>1.4447352944755195E-17</v>
      </c>
    </row>
    <row r="874" spans="2:37">
      <c r="B874" s="2">
        <v>9.9999997764825821E-3</v>
      </c>
      <c r="D874" s="44">
        <v>0.59999998658895493</v>
      </c>
      <c r="E874" s="44"/>
      <c r="F874" s="45">
        <v>2.1601400375366211</v>
      </c>
      <c r="G874" s="45"/>
      <c r="H874" s="45"/>
      <c r="I874" s="45"/>
      <c r="J874" s="45"/>
      <c r="K874" s="45">
        <v>1.7916200158651918E-4</v>
      </c>
      <c r="L874" s="45"/>
      <c r="M874" s="45"/>
      <c r="N874" s="45">
        <v>2.671126127243042</v>
      </c>
      <c r="O874" s="45"/>
      <c r="P874" s="45"/>
      <c r="Q874" s="45"/>
      <c r="R874" s="45">
        <v>1.8886446952819824</v>
      </c>
      <c r="S874" s="45"/>
      <c r="T874" s="45"/>
      <c r="U874" s="45"/>
      <c r="V874" s="46">
        <v>6.707808468490839E-3</v>
      </c>
      <c r="W874" s="46"/>
      <c r="X874" s="45">
        <v>4.8999998718500137E-2</v>
      </c>
      <c r="Y874" s="45"/>
      <c r="Z874" s="44">
        <v>2.9399999231100082</v>
      </c>
      <c r="AA874" s="44"/>
      <c r="AB874" s="45">
        <v>-2.3977015018463135</v>
      </c>
      <c r="AC874" s="45"/>
      <c r="AD874" s="45">
        <v>1.5393754943899125E-19</v>
      </c>
      <c r="AE874" s="45"/>
      <c r="AF874" s="45">
        <v>2.57657790184021</v>
      </c>
      <c r="AG874" s="45"/>
      <c r="AH874" s="45">
        <v>1.8219156265258789</v>
      </c>
      <c r="AI874" s="45"/>
      <c r="AJ874" s="45"/>
      <c r="AK874" s="20">
        <v>5.9744964354408417E-18</v>
      </c>
    </row>
    <row r="875" spans="2:37">
      <c r="B875" s="2">
        <v>1.0999999940395355E-2</v>
      </c>
      <c r="D875" s="44">
        <v>0.65999999642372131</v>
      </c>
      <c r="E875" s="44"/>
      <c r="F875" s="45">
        <v>1.4282790422439575</v>
      </c>
      <c r="G875" s="45"/>
      <c r="H875" s="45"/>
      <c r="I875" s="45"/>
      <c r="J875" s="45"/>
      <c r="K875" s="45">
        <v>7.2297836595680565E-5</v>
      </c>
      <c r="L875" s="45"/>
      <c r="M875" s="45"/>
      <c r="N875" s="45">
        <v>2.6680936813354492</v>
      </c>
      <c r="O875" s="45"/>
      <c r="P875" s="45"/>
      <c r="Q875" s="45"/>
      <c r="R875" s="45">
        <v>1.8865759372711182</v>
      </c>
      <c r="S875" s="45"/>
      <c r="T875" s="45"/>
      <c r="U875" s="45"/>
      <c r="V875" s="46">
        <v>2.7097924612462521E-3</v>
      </c>
      <c r="W875" s="46"/>
      <c r="X875" s="45">
        <v>5.000000074505806E-2</v>
      </c>
      <c r="Y875" s="45"/>
      <c r="Z875" s="44">
        <v>3.0000000447034836</v>
      </c>
      <c r="AA875" s="44"/>
      <c r="AB875" s="45">
        <v>-2.5746119022369385</v>
      </c>
      <c r="AC875" s="45"/>
      <c r="AD875" s="45">
        <v>6.3612438002618207E-20</v>
      </c>
      <c r="AE875" s="45"/>
      <c r="AF875" s="45">
        <v>2.5746181011199951</v>
      </c>
      <c r="AG875" s="45"/>
      <c r="AH875" s="45">
        <v>1.8205299377441406</v>
      </c>
      <c r="AI875" s="45"/>
      <c r="AJ875" s="45"/>
      <c r="AK875" s="20">
        <v>2.4707523005440945E-18</v>
      </c>
    </row>
    <row r="876" spans="2:37">
      <c r="B876" s="2">
        <v>1.2000000104308128E-2</v>
      </c>
      <c r="D876" s="44">
        <v>0.7200000062584877</v>
      </c>
      <c r="E876" s="44"/>
      <c r="F876" s="45">
        <v>0.497662752866745</v>
      </c>
      <c r="G876" s="45"/>
      <c r="H876" s="45"/>
      <c r="I876" s="45"/>
      <c r="J876" s="45"/>
      <c r="K876" s="45">
        <v>2.9242015443742275E-5</v>
      </c>
      <c r="L876" s="45"/>
      <c r="M876" s="45"/>
      <c r="N876" s="45">
        <v>2.6651551723480225</v>
      </c>
      <c r="O876" s="45"/>
      <c r="P876" s="45"/>
      <c r="Q876" s="45"/>
      <c r="R876" s="45">
        <v>1.884528636932373</v>
      </c>
      <c r="S876" s="45"/>
      <c r="T876" s="45"/>
      <c r="U876" s="45"/>
      <c r="V876" s="46">
        <v>1.0972095187753439E-3</v>
      </c>
      <c r="W876" s="46"/>
      <c r="X876" s="45">
        <v>5.0999999046325684E-2</v>
      </c>
      <c r="Y876" s="45"/>
      <c r="Z876" s="44">
        <v>3.059999942779541</v>
      </c>
      <c r="AA876" s="44"/>
      <c r="AB876" s="45">
        <v>-2.3898959159851074</v>
      </c>
      <c r="AC876" s="45"/>
      <c r="AD876" s="45">
        <v>2.6287880646291914E-20</v>
      </c>
      <c r="AE876" s="45"/>
      <c r="AF876" s="45">
        <v>2.5726780891418457</v>
      </c>
      <c r="AG876" s="45"/>
      <c r="AH876" s="45">
        <v>1.8191581964492798</v>
      </c>
      <c r="AI876" s="45"/>
      <c r="AJ876" s="45"/>
      <c r="AK876" s="20">
        <v>1.0218099034345844E-18</v>
      </c>
    </row>
    <row r="877" spans="2:37">
      <c r="B877" s="2">
        <v>1.3000000268220901E-2</v>
      </c>
      <c r="D877" s="44">
        <v>0.78000001609325409</v>
      </c>
      <c r="E877" s="44"/>
      <c r="F877" s="45">
        <v>-0.50074827671051025</v>
      </c>
      <c r="G877" s="45"/>
      <c r="H877" s="45"/>
      <c r="I877" s="45"/>
      <c r="J877" s="45"/>
      <c r="K877" s="45">
        <v>1.1852263924083672E-5</v>
      </c>
      <c r="L877" s="45"/>
      <c r="M877" s="45"/>
      <c r="N877" s="45">
        <v>2.6622726917266846</v>
      </c>
      <c r="O877" s="45"/>
      <c r="P877" s="45"/>
      <c r="Q877" s="45"/>
      <c r="R877" s="45">
        <v>1.8825027942657471</v>
      </c>
      <c r="S877" s="45"/>
      <c r="T877" s="45"/>
      <c r="U877" s="45"/>
      <c r="V877" s="46">
        <v>4.4519544462673366E-4</v>
      </c>
      <c r="W877" s="46"/>
      <c r="X877" s="45">
        <v>5.2000001072883606E-2</v>
      </c>
      <c r="Y877" s="45"/>
      <c r="Z877" s="44">
        <v>3.1200000643730164</v>
      </c>
      <c r="AA877" s="44"/>
      <c r="AB877" s="45">
        <v>-1.8700231313705444</v>
      </c>
      <c r="AC877" s="45"/>
      <c r="AD877" s="45">
        <v>1.0863842006244112E-20</v>
      </c>
      <c r="AE877" s="45"/>
      <c r="AF877" s="45">
        <v>2.5707576274871826</v>
      </c>
      <c r="AG877" s="45"/>
      <c r="AH877" s="45">
        <v>1.8178000450134277</v>
      </c>
      <c r="AI877" s="45"/>
      <c r="AJ877" s="45"/>
      <c r="AK877" s="20">
        <v>4.2259302987081128E-19</v>
      </c>
    </row>
    <row r="878" spans="2:37">
      <c r="B878" s="2">
        <v>1.4000000432133675E-2</v>
      </c>
      <c r="D878" s="44">
        <v>0.84000002592802048</v>
      </c>
      <c r="E878" s="44"/>
      <c r="F878" s="45">
        <v>-1.4267405271530151</v>
      </c>
      <c r="G878" s="45"/>
      <c r="H878" s="45"/>
      <c r="I878" s="45"/>
      <c r="J878" s="45"/>
      <c r="K878" s="45">
        <v>4.8130959839909337E-6</v>
      </c>
      <c r="L878" s="45"/>
      <c r="M878" s="45"/>
      <c r="N878" s="45">
        <v>2.6594302654266357</v>
      </c>
      <c r="O878" s="45"/>
      <c r="P878" s="45"/>
      <c r="Q878" s="45"/>
      <c r="R878" s="45">
        <v>1.8804978132247925</v>
      </c>
      <c r="S878" s="45"/>
      <c r="T878" s="45"/>
      <c r="U878" s="45"/>
      <c r="V878" s="46">
        <v>1.8098253349307925E-4</v>
      </c>
      <c r="W878" s="46"/>
      <c r="X878" s="45">
        <v>5.299999937415123E-2</v>
      </c>
      <c r="Y878" s="45"/>
      <c r="Z878" s="44">
        <v>3.1799999624490738</v>
      </c>
      <c r="AA878" s="44"/>
      <c r="AB878" s="45">
        <v>-1.0884550809860229</v>
      </c>
      <c r="AC878" s="45"/>
      <c r="AD878" s="45">
        <v>4.4897703633598268E-21</v>
      </c>
      <c r="AE878" s="45"/>
      <c r="AF878" s="45">
        <v>2.5688560009002686</v>
      </c>
      <c r="AG878" s="45"/>
      <c r="AH878" s="45">
        <v>1.8164554834365845</v>
      </c>
      <c r="AI878" s="45"/>
      <c r="AJ878" s="45"/>
      <c r="AK878" s="20">
        <v>1.7477703372846646E-19</v>
      </c>
    </row>
    <row r="879" spans="2:37">
      <c r="B879" s="2">
        <v>1.4999999664723873E-2</v>
      </c>
      <c r="D879" s="44">
        <v>0.89999997988343239</v>
      </c>
      <c r="E879" s="44"/>
      <c r="F879" s="45">
        <v>-2.150550365447998</v>
      </c>
      <c r="G879" s="45"/>
      <c r="H879" s="45"/>
      <c r="I879" s="45"/>
      <c r="J879" s="45"/>
      <c r="K879" s="45">
        <v>1.9579472336772596E-6</v>
      </c>
      <c r="L879" s="45"/>
      <c r="M879" s="45"/>
      <c r="N879" s="45">
        <v>2.6566216945648193</v>
      </c>
      <c r="O879" s="45"/>
      <c r="P879" s="45"/>
      <c r="Q879" s="45"/>
      <c r="R879" s="45">
        <v>1.8785138130187988</v>
      </c>
      <c r="S879" s="45"/>
      <c r="T879" s="45"/>
      <c r="U879" s="45"/>
      <c r="V879" s="46">
        <v>7.3700699431356043E-5</v>
      </c>
      <c r="W879" s="46"/>
      <c r="X879" s="45">
        <v>5.4000001400709152E-2</v>
      </c>
      <c r="Y879" s="45"/>
      <c r="Z879" s="44">
        <v>3.2400000840425491</v>
      </c>
      <c r="AA879" s="44"/>
      <c r="AB879" s="45">
        <v>-0.15526731312274933</v>
      </c>
      <c r="AC879" s="45"/>
      <c r="AD879" s="45">
        <v>1.8555656389674768E-21</v>
      </c>
      <c r="AE879" s="45"/>
      <c r="AF879" s="45">
        <v>2.5669734477996826</v>
      </c>
      <c r="AG879" s="45"/>
      <c r="AH879" s="45">
        <v>1.8151243925094604</v>
      </c>
      <c r="AI879" s="45"/>
      <c r="AJ879" s="45"/>
      <c r="AK879" s="20">
        <v>7.2286124658878544E-20</v>
      </c>
    </row>
    <row r="880" spans="2:37">
      <c r="B880" s="2">
        <v>1.6000000759959221E-2</v>
      </c>
      <c r="D880" s="44">
        <v>0.96000004559755325</v>
      </c>
      <c r="E880" s="44"/>
      <c r="F880" s="45">
        <v>-2.5710506439208984</v>
      </c>
      <c r="G880" s="45"/>
      <c r="H880" s="45"/>
      <c r="I880" s="45"/>
      <c r="J880" s="45"/>
      <c r="K880" s="45">
        <v>7.9774008554522879E-7</v>
      </c>
      <c r="L880" s="45"/>
      <c r="M880" s="45"/>
      <c r="N880" s="45">
        <v>2.6538436412811279</v>
      </c>
      <c r="O880" s="45"/>
      <c r="P880" s="45"/>
      <c r="Q880" s="45"/>
      <c r="R880" s="45">
        <v>1.8765503168106079</v>
      </c>
      <c r="S880" s="45"/>
      <c r="T880" s="45"/>
      <c r="U880" s="45"/>
      <c r="V880" s="46">
        <v>3.0059809432714246E-5</v>
      </c>
      <c r="W880" s="46"/>
      <c r="X880" s="45">
        <v>5.4999999701976776E-2</v>
      </c>
      <c r="Y880" s="45"/>
      <c r="Z880" s="44">
        <v>3.2999999821186066</v>
      </c>
      <c r="AA880" s="44"/>
      <c r="AB880" s="45">
        <v>0.798350989818573</v>
      </c>
      <c r="AC880" s="45"/>
      <c r="AD880" s="45">
        <v>7.6690002736161752E-22</v>
      </c>
      <c r="AE880" s="45"/>
      <c r="AF880" s="45">
        <v>2.5651097297668457</v>
      </c>
      <c r="AG880" s="45"/>
      <c r="AH880" s="45">
        <v>1.8138065338134766</v>
      </c>
      <c r="AI880" s="45"/>
      <c r="AJ880" s="45"/>
      <c r="AK880" s="20">
        <v>2.9897357566175209E-20</v>
      </c>
    </row>
    <row r="881" spans="2:37">
      <c r="B881" s="2">
        <v>1.7000000923871994E-2</v>
      </c>
      <c r="D881" s="44">
        <v>1.0200000554323196</v>
      </c>
      <c r="E881" s="44"/>
      <c r="F881" s="45">
        <v>-2.6298770904541016</v>
      </c>
      <c r="G881" s="45"/>
      <c r="H881" s="45"/>
      <c r="I881" s="45"/>
      <c r="J881" s="45"/>
      <c r="K881" s="45">
        <v>3.2549348816246493E-7</v>
      </c>
      <c r="L881" s="45"/>
      <c r="M881" s="45"/>
      <c r="N881" s="45">
        <v>2.6510951519012451</v>
      </c>
      <c r="O881" s="45"/>
      <c r="P881" s="45"/>
      <c r="Q881" s="45"/>
      <c r="R881" s="45">
        <v>1.8746070861816406</v>
      </c>
      <c r="S881" s="45"/>
      <c r="T881" s="45"/>
      <c r="U881" s="45"/>
      <c r="V881" s="46">
        <v>1.2277700079721399E-5</v>
      </c>
      <c r="W881" s="46"/>
      <c r="X881" s="45">
        <v>5.6000001728534698E-2</v>
      </c>
      <c r="Y881" s="45"/>
      <c r="Z881" s="44">
        <v>3.3600001037120819</v>
      </c>
      <c r="AA881" s="44"/>
      <c r="AB881" s="45">
        <v>1.6385354995727539</v>
      </c>
      <c r="AC881" s="45"/>
      <c r="AD881" s="45">
        <v>3.1696431171780254E-22</v>
      </c>
      <c r="AE881" s="45"/>
      <c r="AF881" s="45">
        <v>2.5632643699645996</v>
      </c>
      <c r="AG881" s="45"/>
      <c r="AH881" s="45">
        <v>1.8125016689300537</v>
      </c>
      <c r="AI881" s="45"/>
      <c r="AJ881" s="45"/>
      <c r="AK881" s="20">
        <v>1.2365649800645221E-20</v>
      </c>
    </row>
    <row r="882" spans="2:37">
      <c r="B882" s="2">
        <v>1.7999999225139618E-2</v>
      </c>
      <c r="D882" s="44">
        <v>1.0799999535083771</v>
      </c>
      <c r="E882" s="44"/>
      <c r="F882" s="45">
        <v>-2.3195269107818604</v>
      </c>
      <c r="G882" s="45"/>
      <c r="H882" s="45"/>
      <c r="I882" s="45"/>
      <c r="J882" s="45"/>
      <c r="K882" s="45">
        <v>1.3297974987835914E-7</v>
      </c>
      <c r="L882" s="45"/>
      <c r="M882" s="45"/>
      <c r="N882" s="45">
        <v>2.6483755111694336</v>
      </c>
      <c r="O882" s="45"/>
      <c r="P882" s="45"/>
      <c r="Q882" s="45"/>
      <c r="R882" s="45">
        <v>1.872684121131897</v>
      </c>
      <c r="S882" s="45"/>
      <c r="T882" s="45"/>
      <c r="U882" s="45"/>
      <c r="V882" s="46">
        <v>5.0211824600410182E-6</v>
      </c>
      <c r="W882" s="46"/>
      <c r="X882" s="45">
        <v>5.7000000029802322E-2</v>
      </c>
      <c r="Y882" s="45"/>
      <c r="Z882" s="44">
        <v>3.4200000017881393</v>
      </c>
      <c r="AA882" s="44"/>
      <c r="AB882" s="45">
        <v>2.2475345134735107</v>
      </c>
      <c r="AC882" s="45"/>
      <c r="AD882" s="45">
        <v>1.3100570138972099E-22</v>
      </c>
      <c r="AE882" s="45"/>
      <c r="AF882" s="45">
        <v>2.5614376068115234</v>
      </c>
      <c r="AG882" s="45"/>
      <c r="AH882" s="45">
        <v>1.8112099170684814</v>
      </c>
      <c r="AI882" s="45"/>
      <c r="AJ882" s="45"/>
      <c r="AK882" s="20">
        <v>5.1145381028752813E-21</v>
      </c>
    </row>
    <row r="883" spans="2:37">
      <c r="B883" s="2">
        <v>1.8999999389052391E-2</v>
      </c>
      <c r="D883" s="44">
        <v>1.1399999633431435</v>
      </c>
      <c r="E883" s="44"/>
      <c r="F883" s="45">
        <v>-1.6843055486679077</v>
      </c>
      <c r="G883" s="45"/>
      <c r="H883" s="45"/>
      <c r="I883" s="45"/>
      <c r="J883" s="45"/>
      <c r="K883" s="45">
        <v>5.4392380377521476E-8</v>
      </c>
      <c r="L883" s="45"/>
      <c r="M883" s="45"/>
      <c r="N883" s="45">
        <v>2.6456840038299561</v>
      </c>
      <c r="O883" s="45"/>
      <c r="P883" s="45"/>
      <c r="Q883" s="45"/>
      <c r="R883" s="45">
        <v>1.8707810640335083</v>
      </c>
      <c r="S883" s="45"/>
      <c r="T883" s="45"/>
      <c r="U883" s="45"/>
      <c r="V883" s="46">
        <v>2.0558911728585372E-6</v>
      </c>
      <c r="W883" s="46"/>
      <c r="X883" s="45">
        <v>5.7999998331069946E-2</v>
      </c>
      <c r="Y883" s="45"/>
      <c r="Z883" s="44">
        <v>3.4799998998641968</v>
      </c>
      <c r="AA883" s="44"/>
      <c r="AB883" s="45">
        <v>2.5402085781097412</v>
      </c>
      <c r="AC883" s="45"/>
      <c r="AD883" s="45">
        <v>5.4147368358159558E-23</v>
      </c>
      <c r="AE883" s="45"/>
      <c r="AF883" s="45">
        <v>2.5596287250518799</v>
      </c>
      <c r="AG883" s="45"/>
      <c r="AH883" s="45">
        <v>1.8099308013916016</v>
      </c>
      <c r="AI883" s="45"/>
      <c r="AJ883" s="45"/>
      <c r="AK883" s="20">
        <v>2.1154384840090753E-21</v>
      </c>
    </row>
    <row r="884" spans="2:37">
      <c r="B884" s="2">
        <v>1.9999999552965164E-2</v>
      </c>
      <c r="D884" s="44">
        <v>1.1999999731779099</v>
      </c>
      <c r="E884" s="44"/>
      <c r="F884" s="45">
        <v>-0.81400585174560547</v>
      </c>
      <c r="G884" s="45"/>
      <c r="H884" s="45"/>
      <c r="I884" s="45"/>
      <c r="J884" s="45"/>
      <c r="K884" s="45">
        <v>2.2271603228318781E-8</v>
      </c>
      <c r="L884" s="45"/>
      <c r="M884" s="45"/>
      <c r="N884" s="45">
        <v>2.6430203914642334</v>
      </c>
      <c r="O884" s="45"/>
      <c r="P884" s="45"/>
      <c r="Q884" s="45"/>
      <c r="R884" s="45">
        <v>1.868897557258606</v>
      </c>
      <c r="S884" s="45"/>
      <c r="T884" s="45"/>
      <c r="U884" s="45"/>
      <c r="V884" s="46">
        <v>8.426573003816884E-7</v>
      </c>
      <c r="W884" s="46"/>
      <c r="X884" s="45">
        <v>5.9000000357627869E-2</v>
      </c>
      <c r="Y884" s="45"/>
      <c r="Z884" s="44">
        <v>3.5400000214576721</v>
      </c>
      <c r="AA884" s="44"/>
      <c r="AB884" s="45">
        <v>2.4759294986724854</v>
      </c>
      <c r="AC884" s="45"/>
      <c r="AD884" s="45">
        <v>2.2380567638189968E-23</v>
      </c>
      <c r="AE884" s="45"/>
      <c r="AF884" s="45">
        <v>2.557837963104248</v>
      </c>
      <c r="AG884" s="45"/>
      <c r="AH884" s="45">
        <v>1.8086644411087036</v>
      </c>
      <c r="AI884" s="45"/>
      <c r="AJ884" s="45"/>
      <c r="AK884" s="20">
        <v>8.7497987836735443E-22</v>
      </c>
    </row>
    <row r="885" spans="2:37">
      <c r="B885" s="2">
        <v>2.0999999716877937E-2</v>
      </c>
      <c r="D885" s="44">
        <v>1.2599999830126762</v>
      </c>
      <c r="E885" s="44"/>
      <c r="F885" s="45">
        <v>0.16878150403499603</v>
      </c>
      <c r="G885" s="45"/>
      <c r="H885" s="45"/>
      <c r="I885" s="45"/>
      <c r="J885" s="45"/>
      <c r="K885" s="45">
        <v>9.1281240344187609E-9</v>
      </c>
      <c r="L885" s="45"/>
      <c r="M885" s="45"/>
      <c r="N885" s="45">
        <v>2.6403841972351074</v>
      </c>
      <c r="O885" s="45"/>
      <c r="P885" s="45"/>
      <c r="Q885" s="45"/>
      <c r="R885" s="45">
        <v>1.8670336008071899</v>
      </c>
      <c r="S885" s="45"/>
      <c r="T885" s="45"/>
      <c r="U885" s="45"/>
      <c r="V885" s="46">
        <v>3.4571198170851858E-7</v>
      </c>
      <c r="W885" s="46"/>
      <c r="X885" s="45">
        <v>5.9999998658895493E-2</v>
      </c>
      <c r="Y885" s="45"/>
      <c r="Z885" s="44">
        <v>3.5999999195337296</v>
      </c>
      <c r="AA885" s="44"/>
      <c r="AB885" s="45">
        <v>2.0642199516296387</v>
      </c>
      <c r="AC885" s="45"/>
      <c r="AD885" s="45">
        <v>9.250616848119456E-24</v>
      </c>
      <c r="AE885" s="45"/>
      <c r="AF885" s="45">
        <v>2.5560646057128906</v>
      </c>
      <c r="AG885" s="45"/>
      <c r="AH885" s="45">
        <v>1.807410717010498</v>
      </c>
      <c r="AI885" s="45"/>
      <c r="AJ885" s="45"/>
      <c r="AK885" s="20">
        <v>3.6190855738750238E-22</v>
      </c>
    </row>
    <row r="886" spans="2:37">
      <c r="B886" s="2">
        <v>2.199999988079071E-2</v>
      </c>
      <c r="D886" s="44">
        <v>1.3199999928474426</v>
      </c>
      <c r="E886" s="44"/>
      <c r="F886" s="45">
        <v>1.1259306669235229</v>
      </c>
      <c r="G886" s="45"/>
      <c r="H886" s="45"/>
      <c r="I886" s="45"/>
      <c r="J886" s="45"/>
      <c r="K886" s="45">
        <v>3.7444500833316852E-9</v>
      </c>
      <c r="L886" s="45"/>
      <c r="M886" s="45"/>
      <c r="N886" s="45">
        <v>2.6377754211425781</v>
      </c>
      <c r="O886" s="45"/>
      <c r="P886" s="45"/>
      <c r="Q886" s="45"/>
      <c r="R886" s="45">
        <v>1.8651888370513916</v>
      </c>
      <c r="S886" s="45"/>
      <c r="T886" s="45"/>
      <c r="U886" s="45"/>
      <c r="V886" s="46">
        <v>1.4195484254742041E-7</v>
      </c>
      <c r="W886" s="46"/>
      <c r="X886" s="45">
        <v>6.1000000685453415E-2</v>
      </c>
      <c r="Y886" s="45"/>
      <c r="Z886" s="44">
        <v>3.6600000411272049</v>
      </c>
      <c r="AA886" s="44"/>
      <c r="AB886" s="45">
        <v>1.3633449077606201</v>
      </c>
      <c r="AC886" s="45"/>
      <c r="AD886" s="45">
        <v>3.8236273458375169E-24</v>
      </c>
      <c r="AE886" s="45"/>
      <c r="AF886" s="45">
        <v>2.5543091297149658</v>
      </c>
      <c r="AG886" s="45"/>
      <c r="AH886" s="45">
        <v>1.8061692714691162</v>
      </c>
      <c r="AI886" s="45"/>
      <c r="AJ886" s="45"/>
      <c r="AK886" s="20">
        <v>1.4969321038923155E-22</v>
      </c>
    </row>
    <row r="887" spans="2:37">
      <c r="B887" s="2">
        <v>2.3000000044703484E-2</v>
      </c>
      <c r="D887" s="44">
        <v>1.380000002682209</v>
      </c>
      <c r="E887" s="44"/>
      <c r="F887" s="45">
        <v>1.9231880903244019</v>
      </c>
      <c r="G887" s="45"/>
      <c r="H887" s="45"/>
      <c r="I887" s="45"/>
      <c r="J887" s="45"/>
      <c r="K887" s="45">
        <v>1.5372138006952696E-9</v>
      </c>
      <c r="L887" s="45"/>
      <c r="M887" s="45"/>
      <c r="N887" s="45">
        <v>2.6351933479309082</v>
      </c>
      <c r="O887" s="45"/>
      <c r="P887" s="45"/>
      <c r="Q887" s="45"/>
      <c r="R887" s="45">
        <v>1.8633631467819214</v>
      </c>
      <c r="S887" s="45"/>
      <c r="T887" s="45"/>
      <c r="U887" s="45"/>
      <c r="V887" s="46">
        <v>5.8334002517312911E-8</v>
      </c>
      <c r="W887" s="46"/>
      <c r="X887" s="45">
        <v>6.1999998986721039E-2</v>
      </c>
      <c r="Y887" s="45"/>
      <c r="Z887" s="44">
        <v>3.7199999392032623</v>
      </c>
      <c r="AA887" s="44"/>
      <c r="AB887" s="45">
        <v>0.47206902503967285</v>
      </c>
      <c r="AC887" s="45"/>
      <c r="AD887" s="45">
        <v>1.5804658631008349E-24</v>
      </c>
      <c r="AE887" s="45"/>
      <c r="AF887" s="45">
        <v>2.5525708198547363</v>
      </c>
      <c r="AG887" s="45"/>
      <c r="AH887" s="45">
        <v>1.8049401044845581</v>
      </c>
      <c r="AI887" s="45"/>
      <c r="AJ887" s="45"/>
      <c r="AK887" s="20">
        <v>6.19166322217406E-23</v>
      </c>
    </row>
    <row r="888" spans="2:37">
      <c r="B888" s="2">
        <v>2.4000000208616257E-2</v>
      </c>
      <c r="D888" s="44">
        <v>1.4400000125169754</v>
      </c>
      <c r="E888" s="44"/>
      <c r="F888" s="45">
        <v>2.4489977359771729</v>
      </c>
      <c r="G888" s="45"/>
      <c r="H888" s="45"/>
      <c r="I888" s="45"/>
      <c r="J888" s="45"/>
      <c r="K888" s="45">
        <v>6.3151972540254064E-10</v>
      </c>
      <c r="L888" s="45"/>
      <c r="M888" s="45"/>
      <c r="N888" s="45">
        <v>2.6326379776000977</v>
      </c>
      <c r="O888" s="45"/>
      <c r="P888" s="45"/>
      <c r="Q888" s="45"/>
      <c r="R888" s="45">
        <v>1.8615561723709106</v>
      </c>
      <c r="S888" s="45"/>
      <c r="T888" s="45"/>
      <c r="U888" s="45"/>
      <c r="V888" s="46">
        <v>2.3988096842231243E-8</v>
      </c>
      <c r="W888" s="46"/>
      <c r="X888" s="45">
        <v>6.3000001013278961E-2</v>
      </c>
      <c r="Y888" s="45"/>
      <c r="Z888" s="44">
        <v>3.7800000607967377</v>
      </c>
      <c r="AA888" s="44"/>
      <c r="AB888" s="45">
        <v>-0.48425859212875366</v>
      </c>
      <c r="AC888" s="45"/>
      <c r="AD888" s="45">
        <v>6.5327923352925678E-25</v>
      </c>
      <c r="AE888" s="45"/>
      <c r="AF888" s="45">
        <v>2.550849437713623</v>
      </c>
      <c r="AG888" s="45"/>
      <c r="AH888" s="45">
        <v>1.8037229776382446</v>
      </c>
      <c r="AI888" s="45"/>
      <c r="AJ888" s="45"/>
      <c r="AK888" s="20">
        <v>2.5610262002917038E-23</v>
      </c>
    </row>
    <row r="889" spans="2:37">
      <c r="B889" s="2">
        <v>2.500000037252903E-2</v>
      </c>
      <c r="D889" s="44">
        <v>1.5000000223517418</v>
      </c>
      <c r="E889" s="44"/>
      <c r="F889" s="45">
        <v>2.6301066875457764</v>
      </c>
      <c r="G889" s="45"/>
      <c r="H889" s="45"/>
      <c r="I889" s="45"/>
      <c r="J889" s="45"/>
      <c r="K889" s="45">
        <v>2.5960661398372054E-10</v>
      </c>
      <c r="L889" s="45"/>
      <c r="M889" s="45"/>
      <c r="N889" s="45">
        <v>2.6301088333129883</v>
      </c>
      <c r="O889" s="45"/>
      <c r="P889" s="45"/>
      <c r="Q889" s="45"/>
      <c r="R889" s="45">
        <v>1.8597677946090698</v>
      </c>
      <c r="S889" s="45"/>
      <c r="T889" s="45"/>
      <c r="U889" s="45"/>
      <c r="V889" s="46">
        <v>9.870565698122391E-9</v>
      </c>
      <c r="W889" s="46"/>
      <c r="X889" s="45">
        <v>6.4000003039836884E-2</v>
      </c>
      <c r="Y889" s="45"/>
      <c r="Z889" s="44">
        <v>3.840000182390213</v>
      </c>
      <c r="AA889" s="44"/>
      <c r="AB889" s="45">
        <v>-1.3713302612304688</v>
      </c>
      <c r="AC889" s="45"/>
      <c r="AD889" s="45">
        <v>2.7003270849110204E-25</v>
      </c>
      <c r="AE889" s="45"/>
      <c r="AF889" s="45">
        <v>2.5491452217102051</v>
      </c>
      <c r="AG889" s="45"/>
      <c r="AH889" s="45">
        <v>1.8025178909301758</v>
      </c>
      <c r="AI889" s="45"/>
      <c r="AJ889" s="45"/>
      <c r="AK889" s="20">
        <v>1.0593068782188365E-23</v>
      </c>
    </row>
    <row r="890" spans="2:37">
      <c r="B890" s="2">
        <v>2.6000000536441803E-2</v>
      </c>
      <c r="D890" s="44">
        <v>1.5600000321865082</v>
      </c>
      <c r="E890" s="44"/>
      <c r="F890" s="45">
        <v>2.4417650699615479</v>
      </c>
      <c r="G890" s="45"/>
      <c r="H890" s="45"/>
      <c r="I890" s="45"/>
      <c r="J890" s="45"/>
      <c r="K890" s="45">
        <v>1.0678084111370723E-10</v>
      </c>
      <c r="L890" s="45"/>
      <c r="M890" s="45"/>
      <c r="N890" s="45">
        <v>2.627605676651001</v>
      </c>
      <c r="O890" s="45"/>
      <c r="P890" s="45"/>
      <c r="Q890" s="45"/>
      <c r="R890" s="45">
        <v>1.8579978942871094</v>
      </c>
      <c r="S890" s="45"/>
      <c r="T890" s="45"/>
      <c r="U890" s="45"/>
      <c r="V890" s="46">
        <v>4.0638075127219508E-9</v>
      </c>
      <c r="W890" s="46"/>
      <c r="X890" s="45">
        <v>6.4999997615814209E-2</v>
      </c>
      <c r="Y890" s="45"/>
      <c r="Z890" s="44">
        <v>3.8999998569488525</v>
      </c>
      <c r="AA890" s="44"/>
      <c r="AB890" s="45">
        <v>-2.0647382736206055</v>
      </c>
      <c r="AC890" s="45"/>
      <c r="AD890" s="45">
        <v>1.1161877677455074E-25</v>
      </c>
      <c r="AE890" s="45"/>
      <c r="AF890" s="45">
        <v>2.5474576950073242</v>
      </c>
      <c r="AG890" s="45"/>
      <c r="AH890" s="45">
        <v>1.8013246059417725</v>
      </c>
      <c r="AI890" s="45"/>
      <c r="AJ890" s="45"/>
      <c r="AK890" s="20">
        <v>4.3815752534649498E-24</v>
      </c>
    </row>
    <row r="891" spans="2:37">
      <c r="B891" s="2">
        <v>2.7000000700354576E-2</v>
      </c>
      <c r="D891" s="44">
        <v>1.6200000420212746</v>
      </c>
      <c r="E891" s="44"/>
      <c r="F891" s="45">
        <v>1.9111067056655884</v>
      </c>
      <c r="G891" s="45"/>
      <c r="H891" s="45"/>
      <c r="I891" s="45"/>
      <c r="J891" s="45"/>
      <c r="K891" s="45">
        <v>4.3943515493083396E-11</v>
      </c>
      <c r="L891" s="45"/>
      <c r="M891" s="45"/>
      <c r="N891" s="45">
        <v>2.6251282691955566</v>
      </c>
      <c r="O891" s="45"/>
      <c r="P891" s="45"/>
      <c r="Q891" s="45"/>
      <c r="R891" s="45">
        <v>1.8562461137771606</v>
      </c>
      <c r="S891" s="45"/>
      <c r="T891" s="45"/>
      <c r="U891" s="45"/>
      <c r="V891" s="46">
        <v>1.6739567509915787E-9</v>
      </c>
      <c r="W891" s="46"/>
      <c r="X891" s="45">
        <v>6.5999999642372131E-2</v>
      </c>
      <c r="Y891" s="45"/>
      <c r="Z891" s="44">
        <v>3.9599999785423279</v>
      </c>
      <c r="AA891" s="44"/>
      <c r="AB891" s="45">
        <v>-2.4674196243286133</v>
      </c>
      <c r="AC891" s="45"/>
      <c r="AD891" s="45">
        <v>4.6138252593593135E-26</v>
      </c>
      <c r="AE891" s="45"/>
      <c r="AF891" s="45">
        <v>2.5457868576049805</v>
      </c>
      <c r="AG891" s="45"/>
      <c r="AH891" s="45">
        <v>1.8001431226730347</v>
      </c>
      <c r="AI891" s="45"/>
      <c r="AJ891" s="45"/>
      <c r="AK891" s="20">
        <v>1.81233772112471E-24</v>
      </c>
    </row>
    <row r="892" spans="2:37">
      <c r="B892" s="2">
        <v>2.8000000864267349E-2</v>
      </c>
      <c r="D892" s="44">
        <v>1.680000051856041</v>
      </c>
      <c r="E892" s="44"/>
      <c r="F892" s="45">
        <v>1.1132411956787109</v>
      </c>
      <c r="G892" s="45"/>
      <c r="H892" s="45"/>
      <c r="I892" s="45"/>
      <c r="J892" s="45"/>
      <c r="K892" s="45">
        <v>1.8092459821983375E-11</v>
      </c>
      <c r="L892" s="45"/>
      <c r="M892" s="45"/>
      <c r="N892" s="45">
        <v>2.6226763725280762</v>
      </c>
      <c r="O892" s="45"/>
      <c r="P892" s="45"/>
      <c r="Q892" s="45"/>
      <c r="R892" s="45">
        <v>1.8545123338699341</v>
      </c>
      <c r="S892" s="45"/>
      <c r="T892" s="45"/>
      <c r="U892" s="45"/>
      <c r="V892" s="46">
        <v>6.8984717938036511E-10</v>
      </c>
      <c r="W892" s="46"/>
      <c r="X892" s="45">
        <v>6.7000001668930054E-2</v>
      </c>
      <c r="Y892" s="45"/>
      <c r="Z892" s="44">
        <v>4.0200001001358032</v>
      </c>
      <c r="AA892" s="44"/>
      <c r="AB892" s="45">
        <v>-2.523240327835083</v>
      </c>
      <c r="AC892" s="45"/>
      <c r="AD892" s="45">
        <v>1.9071627585627533E-26</v>
      </c>
      <c r="AE892" s="45"/>
      <c r="AF892" s="45">
        <v>2.5441322326660156</v>
      </c>
      <c r="AG892" s="45"/>
      <c r="AH892" s="45">
        <v>1.7989730834960938</v>
      </c>
      <c r="AI892" s="45"/>
      <c r="AJ892" s="45"/>
      <c r="AK892" s="20">
        <v>7.4963193708811557E-25</v>
      </c>
    </row>
    <row r="893" spans="2:37">
      <c r="B893" s="2">
        <v>2.8999999165534973E-2</v>
      </c>
      <c r="D893" s="44">
        <v>1.7399999499320984</v>
      </c>
      <c r="E893" s="44"/>
      <c r="F893" s="45">
        <v>0.16062769293785095</v>
      </c>
      <c r="G893" s="45"/>
      <c r="H893" s="45"/>
      <c r="I893" s="45"/>
      <c r="J893" s="45"/>
      <c r="K893" s="45">
        <v>7.4521474061062243E-12</v>
      </c>
      <c r="L893" s="45"/>
      <c r="M893" s="45"/>
      <c r="N893" s="45">
        <v>2.6202495098114014</v>
      </c>
      <c r="O893" s="45"/>
      <c r="P893" s="45"/>
      <c r="Q893" s="45"/>
      <c r="R893" s="45">
        <v>1.852796196937561</v>
      </c>
      <c r="S893" s="45"/>
      <c r="T893" s="45"/>
      <c r="U893" s="45"/>
      <c r="V893" s="46">
        <v>2.8440602650725566E-10</v>
      </c>
      <c r="W893" s="46"/>
      <c r="X893" s="45">
        <v>6.8000003695487976E-2</v>
      </c>
      <c r="Y893" s="45"/>
      <c r="Z893" s="44">
        <v>4.0800002217292786</v>
      </c>
      <c r="AA893" s="44"/>
      <c r="AB893" s="45">
        <v>-2.2248172760009766</v>
      </c>
      <c r="AC893" s="45"/>
      <c r="AD893" s="45">
        <v>7.8834575747948711E-27</v>
      </c>
      <c r="AE893" s="45"/>
      <c r="AF893" s="45">
        <v>2.5424938201904297</v>
      </c>
      <c r="AG893" s="45"/>
      <c r="AH893" s="45">
        <v>1.7978146076202393</v>
      </c>
      <c r="AI893" s="45"/>
      <c r="AJ893" s="45"/>
      <c r="AK893" s="20">
        <v>3.1006791712103744E-25</v>
      </c>
    </row>
    <row r="894" spans="2:37">
      <c r="B894" s="2">
        <v>2.9999999329447746E-2</v>
      </c>
      <c r="D894" s="44">
        <v>1.7999999597668648</v>
      </c>
      <c r="E894" s="44"/>
      <c r="F894" s="45">
        <v>-0.81277275085449219</v>
      </c>
      <c r="G894" s="45"/>
      <c r="H894" s="45"/>
      <c r="I894" s="45"/>
      <c r="J894" s="45"/>
      <c r="K894" s="45">
        <v>3.0706331574648082E-12</v>
      </c>
      <c r="L894" s="45"/>
      <c r="M894" s="45"/>
      <c r="N894" s="45">
        <v>2.6178476810455322</v>
      </c>
      <c r="O894" s="45"/>
      <c r="P894" s="45"/>
      <c r="Q894" s="45"/>
      <c r="R894" s="45">
        <v>1.8510978221893311</v>
      </c>
      <c r="S894" s="45"/>
      <c r="T894" s="45"/>
      <c r="U894" s="45"/>
      <c r="V894" s="46">
        <v>1.1729610338573337E-10</v>
      </c>
      <c r="W894" s="46"/>
      <c r="X894" s="45">
        <v>6.8999998271465302E-2</v>
      </c>
      <c r="Y894" s="45"/>
      <c r="Z894" s="44">
        <v>4.1399998962879181</v>
      </c>
      <c r="AA894" s="44"/>
      <c r="AB894" s="45">
        <v>-1.6144928932189941</v>
      </c>
      <c r="AC894" s="45"/>
      <c r="AD894" s="45">
        <v>3.2587266215696682E-27</v>
      </c>
      <c r="AE894" s="45"/>
      <c r="AF894" s="45">
        <v>2.5408713817596436</v>
      </c>
      <c r="AG894" s="45"/>
      <c r="AH894" s="45">
        <v>1.7966674566268921</v>
      </c>
      <c r="AI894" s="45"/>
      <c r="AJ894" s="45"/>
      <c r="AK894" s="20">
        <v>1.2825231571754003E-25</v>
      </c>
    </row>
    <row r="895" spans="2:37">
      <c r="B895" s="2">
        <v>3.0999999493360519E-2</v>
      </c>
      <c r="D895" s="44">
        <v>1.8599999696016312</v>
      </c>
      <c r="E895" s="44"/>
      <c r="F895" s="45">
        <v>-1.6703300476074219</v>
      </c>
      <c r="G895" s="45"/>
      <c r="H895" s="45"/>
      <c r="I895" s="45"/>
      <c r="J895" s="45"/>
      <c r="K895" s="45">
        <v>1.2656700774243967E-12</v>
      </c>
      <c r="L895" s="45"/>
      <c r="M895" s="45"/>
      <c r="N895" s="45">
        <v>2.6154701709747314</v>
      </c>
      <c r="O895" s="45"/>
      <c r="P895" s="45"/>
      <c r="Q895" s="45"/>
      <c r="R895" s="45">
        <v>1.8494167327880859</v>
      </c>
      <c r="S895" s="45"/>
      <c r="T895" s="45"/>
      <c r="U895" s="45"/>
      <c r="V895" s="46">
        <v>4.8391683021842269E-11</v>
      </c>
      <c r="W895" s="46"/>
      <c r="X895" s="45">
        <v>7.0000000298023224E-2</v>
      </c>
      <c r="Y895" s="45"/>
      <c r="Z895" s="44">
        <v>4.2000000178813934</v>
      </c>
      <c r="AA895" s="44"/>
      <c r="AB895" s="45">
        <v>-0.77832669019699097</v>
      </c>
      <c r="AC895" s="45"/>
      <c r="AD895" s="45">
        <v>1.347041625423098E-27</v>
      </c>
      <c r="AE895" s="45"/>
      <c r="AF895" s="45">
        <v>2.5392649173736572</v>
      </c>
      <c r="AG895" s="45"/>
      <c r="AH895" s="45">
        <v>1.7955313920974731</v>
      </c>
      <c r="AI895" s="45"/>
      <c r="AJ895" s="45"/>
      <c r="AK895" s="20">
        <v>5.3048486152566627E-26</v>
      </c>
    </row>
    <row r="896" spans="2:37">
      <c r="B896" s="2">
        <v>3.2000001519918442E-2</v>
      </c>
      <c r="D896" s="44">
        <v>1.9200000911951065</v>
      </c>
      <c r="E896" s="44"/>
      <c r="F896" s="45">
        <v>-2.2919180393218994</v>
      </c>
      <c r="G896" s="45"/>
      <c r="H896" s="45"/>
      <c r="I896" s="45"/>
      <c r="J896" s="45"/>
      <c r="K896" s="45">
        <v>5.2184818966072299E-13</v>
      </c>
      <c r="L896" s="45"/>
      <c r="M896" s="45"/>
      <c r="N896" s="45">
        <v>2.613116979598999</v>
      </c>
      <c r="O896" s="45"/>
      <c r="P896" s="45"/>
      <c r="Q896" s="45"/>
      <c r="R896" s="45">
        <v>1.8477528095245361</v>
      </c>
      <c r="S896" s="45"/>
      <c r="T896" s="45"/>
      <c r="U896" s="45"/>
      <c r="V896" s="46">
        <v>1.9970332679197789E-11</v>
      </c>
      <c r="W896" s="46"/>
      <c r="X896" s="45">
        <v>7.1000002324581146E-2</v>
      </c>
      <c r="Y896" s="45"/>
      <c r="Z896" s="44">
        <v>4.2600001394748688</v>
      </c>
      <c r="AA896" s="44"/>
      <c r="AB896" s="45">
        <v>0.16603608429431915</v>
      </c>
      <c r="AC896" s="45"/>
      <c r="AD896" s="45">
        <v>5.5682130255084051E-28</v>
      </c>
      <c r="AE896" s="45"/>
      <c r="AF896" s="45">
        <v>2.5376739501953125</v>
      </c>
      <c r="AG896" s="45"/>
      <c r="AH896" s="45">
        <v>1.794406533241272</v>
      </c>
      <c r="AI896" s="45"/>
      <c r="AJ896" s="45"/>
      <c r="AK896" s="20">
        <v>2.1942192271369687E-26</v>
      </c>
    </row>
    <row r="897" spans="2:37">
      <c r="B897" s="2">
        <v>3.2999999821186066E-2</v>
      </c>
      <c r="D897" s="44">
        <v>1.9799999892711639</v>
      </c>
      <c r="E897" s="44"/>
      <c r="F897" s="45">
        <v>-2.5907378196716309</v>
      </c>
      <c r="G897" s="45"/>
      <c r="H897" s="45"/>
      <c r="I897" s="45"/>
      <c r="J897" s="45"/>
      <c r="K897" s="45">
        <v>2.152214224979826E-13</v>
      </c>
      <c r="L897" s="45"/>
      <c r="M897" s="45"/>
      <c r="N897" s="45">
        <v>2.6107878684997559</v>
      </c>
      <c r="O897" s="45"/>
      <c r="P897" s="45"/>
      <c r="Q897" s="45"/>
      <c r="R897" s="45">
        <v>1.8461058139801025</v>
      </c>
      <c r="S897" s="45"/>
      <c r="T897" s="45"/>
      <c r="U897" s="45"/>
      <c r="V897" s="46">
        <v>8.2435430009963895E-12</v>
      </c>
      <c r="W897" s="46"/>
      <c r="X897" s="45">
        <v>7.1999996900558472E-2</v>
      </c>
      <c r="Y897" s="45"/>
      <c r="Z897" s="44">
        <v>4.3199998140335083</v>
      </c>
      <c r="AA897" s="44"/>
      <c r="AB897" s="45">
        <v>1.0859143733978271</v>
      </c>
      <c r="AC897" s="45"/>
      <c r="AD897" s="45">
        <v>2.3017185988422886E-28</v>
      </c>
      <c r="AE897" s="45"/>
      <c r="AF897" s="45">
        <v>2.5360984802246094</v>
      </c>
      <c r="AG897" s="45"/>
      <c r="AH897" s="45">
        <v>1.7932925224304199</v>
      </c>
      <c r="AI897" s="45"/>
      <c r="AJ897" s="45"/>
      <c r="AK897" s="20">
        <v>9.0758246848963192E-27</v>
      </c>
    </row>
    <row r="898" spans="2:37">
      <c r="B898" s="2">
        <v>3.4000001847743988E-2</v>
      </c>
      <c r="D898" s="44">
        <v>2.0400001108646393</v>
      </c>
      <c r="E898" s="44"/>
      <c r="F898" s="45">
        <v>-2.5254330635070801</v>
      </c>
      <c r="G898" s="45"/>
      <c r="H898" s="45"/>
      <c r="I898" s="45"/>
      <c r="J898" s="45"/>
      <c r="K898" s="45">
        <v>8.8783513418726201E-14</v>
      </c>
      <c r="L898" s="45"/>
      <c r="M898" s="45"/>
      <c r="N898" s="45">
        <v>2.6084825992584229</v>
      </c>
      <c r="O898" s="45"/>
      <c r="P898" s="45"/>
      <c r="Q898" s="45"/>
      <c r="R898" s="45">
        <v>1.8444757461547852</v>
      </c>
      <c r="S898" s="45"/>
      <c r="T898" s="45"/>
      <c r="U898" s="45"/>
      <c r="V898" s="46">
        <v>3.4036458547437309E-12</v>
      </c>
      <c r="W898" s="46"/>
      <c r="X898" s="45">
        <v>7.2999998927116394E-2</v>
      </c>
      <c r="Y898" s="45"/>
      <c r="Z898" s="44">
        <v>4.3799999356269836</v>
      </c>
      <c r="AA898" s="44"/>
      <c r="AB898" s="45">
        <v>1.8522293567657471</v>
      </c>
      <c r="AC898" s="45"/>
      <c r="AD898" s="45">
        <v>9.5145886485274096E-29</v>
      </c>
      <c r="AE898" s="45"/>
      <c r="AF898" s="45">
        <v>2.5345385074615479</v>
      </c>
      <c r="AG898" s="45"/>
      <c r="AH898" s="45">
        <v>1.792189359664917</v>
      </c>
      <c r="AI898" s="45"/>
      <c r="AJ898" s="45"/>
      <c r="AK898" s="20">
        <v>3.7539725734210461E-27</v>
      </c>
    </row>
    <row r="899" spans="2:37">
      <c r="B899" s="2">
        <v>3.5000000149011612E-2</v>
      </c>
      <c r="D899" s="44">
        <v>2.1000000089406967</v>
      </c>
      <c r="E899" s="44"/>
      <c r="F899" s="45">
        <v>-2.1058130264282227</v>
      </c>
      <c r="G899" s="45"/>
      <c r="H899" s="45"/>
      <c r="I899" s="45"/>
      <c r="J899" s="45"/>
      <c r="K899" s="45">
        <v>3.6633107707234949E-14</v>
      </c>
      <c r="L899" s="45"/>
      <c r="M899" s="45"/>
      <c r="N899" s="45">
        <v>2.6062006950378418</v>
      </c>
      <c r="O899" s="45"/>
      <c r="P899" s="45"/>
      <c r="Q899" s="45"/>
      <c r="R899" s="45">
        <v>1.8428621292114258</v>
      </c>
      <c r="S899" s="45"/>
      <c r="T899" s="45"/>
      <c r="U899" s="45"/>
      <c r="V899" s="46">
        <v>1.405613364417746E-12</v>
      </c>
      <c r="W899" s="46"/>
      <c r="X899" s="45">
        <v>7.4000000953674316E-2</v>
      </c>
      <c r="Y899" s="45"/>
      <c r="Z899" s="44">
        <v>4.440000057220459</v>
      </c>
      <c r="AA899" s="44"/>
      <c r="AB899" s="45">
        <v>2.357614278793335</v>
      </c>
      <c r="AC899" s="45"/>
      <c r="AD899" s="45">
        <v>3.9330459609473466E-29</v>
      </c>
      <c r="AE899" s="45"/>
      <c r="AF899" s="45">
        <v>2.5329935550689697</v>
      </c>
      <c r="AG899" s="45"/>
      <c r="AH899" s="45">
        <v>1.7910969257354736</v>
      </c>
      <c r="AI899" s="45"/>
      <c r="AJ899" s="45"/>
      <c r="AK899" s="20">
        <v>1.5527265138447827E-27</v>
      </c>
    </row>
    <row r="900" spans="2:37">
      <c r="B900" s="2">
        <v>3.5999998450279236E-2</v>
      </c>
      <c r="D900" s="44">
        <v>2.1599999070167542</v>
      </c>
      <c r="E900" s="44"/>
      <c r="F900" s="45">
        <v>-1.3913835287094116</v>
      </c>
      <c r="G900" s="45"/>
      <c r="H900" s="45"/>
      <c r="I900" s="45"/>
      <c r="J900" s="45"/>
      <c r="K900" s="45">
        <v>1.511819640830081E-14</v>
      </c>
      <c r="L900" s="45"/>
      <c r="M900" s="45"/>
      <c r="N900" s="45">
        <v>2.6039419174194336</v>
      </c>
      <c r="O900" s="45"/>
      <c r="P900" s="45"/>
      <c r="Q900" s="45"/>
      <c r="R900" s="45">
        <v>1.841265082359314</v>
      </c>
      <c r="S900" s="45"/>
      <c r="T900" s="45"/>
      <c r="U900" s="45"/>
      <c r="V900" s="46">
        <v>5.8058879969305477E-13</v>
      </c>
      <c r="W900" s="46"/>
      <c r="X900" s="45">
        <v>7.5000002980232239E-2</v>
      </c>
      <c r="Y900" s="45"/>
      <c r="Z900" s="44">
        <v>4.5000001788139343</v>
      </c>
      <c r="AA900" s="44"/>
      <c r="AB900" s="45">
        <v>2.53145432472229</v>
      </c>
      <c r="AC900" s="45"/>
      <c r="AD900" s="45">
        <v>1.6258077672550657E-29</v>
      </c>
      <c r="AE900" s="45"/>
      <c r="AF900" s="45">
        <v>2.531463623046875</v>
      </c>
      <c r="AG900" s="45"/>
      <c r="AH900" s="45">
        <v>1.7900149822235107</v>
      </c>
      <c r="AI900" s="45"/>
      <c r="AJ900" s="45"/>
      <c r="AK900" s="20">
        <v>6.4224024374080042E-28</v>
      </c>
    </row>
    <row r="901" spans="2:37">
      <c r="B901" s="2">
        <v>3.7000000476837158E-2</v>
      </c>
      <c r="D901" s="44">
        <v>2.2200000286102295</v>
      </c>
      <c r="E901" s="44"/>
      <c r="F901" s="45">
        <v>-0.48291274905204773</v>
      </c>
      <c r="G901" s="45"/>
      <c r="H901" s="45"/>
      <c r="I901" s="45"/>
      <c r="J901" s="45"/>
      <c r="K901" s="45">
        <v>6.2402526586824089E-15</v>
      </c>
      <c r="L901" s="45"/>
      <c r="M901" s="45"/>
      <c r="N901" s="45">
        <v>2.6017062664031982</v>
      </c>
      <c r="O901" s="45"/>
      <c r="P901" s="45"/>
      <c r="Q901" s="45"/>
      <c r="R901" s="45">
        <v>1.8396841287612915</v>
      </c>
      <c r="S901" s="45"/>
      <c r="T901" s="45"/>
      <c r="U901" s="45"/>
      <c r="V901" s="46">
        <v>2.3985230034745397E-13</v>
      </c>
      <c r="W901" s="46"/>
      <c r="X901" s="45">
        <v>7.5999997556209564E-2</v>
      </c>
      <c r="Y901" s="45"/>
      <c r="Z901" s="44">
        <v>4.5599998533725739</v>
      </c>
      <c r="AA901" s="44"/>
      <c r="AB901" s="45">
        <v>2.3497514724731445</v>
      </c>
      <c r="AC901" s="45"/>
      <c r="AD901" s="45">
        <v>6.7206356082839396E-30</v>
      </c>
      <c r="AE901" s="45"/>
      <c r="AF901" s="45">
        <v>2.5299482345581055</v>
      </c>
      <c r="AG901" s="45"/>
      <c r="AH901" s="45">
        <v>1.7889436483383179</v>
      </c>
      <c r="AI901" s="45"/>
      <c r="AJ901" s="45"/>
      <c r="AK901" s="20">
        <v>2.6564320426571548E-28</v>
      </c>
    </row>
    <row r="902" spans="2:37" ht="14.25" customHeight="1">
      <c r="B902" s="2">
        <v>3.7999998778104782E-2</v>
      </c>
      <c r="D902" s="44">
        <v>2.2799999266862869</v>
      </c>
      <c r="E902" s="44"/>
      <c r="F902" s="45">
        <v>0.49177944660186768</v>
      </c>
      <c r="G902" s="45"/>
      <c r="H902" s="45"/>
      <c r="I902" s="45"/>
      <c r="J902" s="45"/>
      <c r="K902" s="45">
        <v>2.5761577472079933E-15</v>
      </c>
      <c r="L902" s="45"/>
      <c r="M902" s="45"/>
      <c r="N902" s="45">
        <v>2.5994932651519775</v>
      </c>
      <c r="O902" s="45"/>
      <c r="P902" s="45"/>
      <c r="Q902" s="45"/>
      <c r="R902" s="45">
        <v>1.8381193876266479</v>
      </c>
      <c r="S902" s="45"/>
      <c r="T902" s="45"/>
      <c r="U902" s="45"/>
      <c r="V902" s="46">
        <v>9.9102299175139741E-14</v>
      </c>
      <c r="W902" s="46"/>
      <c r="X902" s="45">
        <v>7.6999999582767487E-2</v>
      </c>
      <c r="Y902" s="45"/>
      <c r="Z902" s="44">
        <v>4.6199999749660492</v>
      </c>
      <c r="AA902" s="44"/>
      <c r="AB902" s="45">
        <v>1.8384358882904053</v>
      </c>
      <c r="AC902" s="45"/>
      <c r="AD902" s="45">
        <v>2.7781289302588022E-30</v>
      </c>
      <c r="AE902" s="45"/>
      <c r="AF902" s="45">
        <v>2.5284478664398193</v>
      </c>
      <c r="AG902" s="45"/>
      <c r="AH902" s="45">
        <v>1.7878825664520264</v>
      </c>
      <c r="AI902" s="45"/>
      <c r="AJ902" s="45"/>
      <c r="AK902" s="20">
        <v>1.0987488110627512E-28</v>
      </c>
    </row>
    <row r="903" spans="2:37" ht="13.5" customHeight="1">
      <c r="B903" s="47" t="s">
        <v>11</v>
      </c>
      <c r="C903" s="47"/>
      <c r="D903" s="47"/>
      <c r="E903" s="47"/>
    </row>
    <row r="904" spans="2:37" ht="12.75" customHeight="1">
      <c r="B904" s="39" t="s">
        <v>0</v>
      </c>
      <c r="C904" s="39"/>
      <c r="D904" s="39"/>
      <c r="E904" s="39"/>
      <c r="F904" s="39"/>
      <c r="G904" s="1" t="s">
        <v>1</v>
      </c>
      <c r="H904" s="40" t="s">
        <v>53</v>
      </c>
      <c r="I904" s="40"/>
      <c r="J904" s="40"/>
      <c r="K904" s="40"/>
      <c r="L904" s="40"/>
      <c r="M904" s="40"/>
      <c r="N904" s="40"/>
      <c r="O904" s="40"/>
      <c r="P904" s="40"/>
      <c r="Q904" s="40"/>
      <c r="R904" s="40"/>
    </row>
    <row r="905" spans="2:37" ht="12.75" customHeight="1">
      <c r="AB905" s="39" t="s">
        <v>2</v>
      </c>
      <c r="AC905" s="39"/>
      <c r="AD905" s="39"/>
      <c r="AE905" s="39"/>
      <c r="AF905" s="39"/>
      <c r="AG905" s="39"/>
    </row>
    <row r="906" spans="2:37" ht="12" customHeight="1">
      <c r="B906" s="39" t="s">
        <v>3</v>
      </c>
      <c r="C906" s="39"/>
      <c r="D906" s="39"/>
      <c r="E906" s="39"/>
      <c r="G906" s="1" t="s">
        <v>4</v>
      </c>
      <c r="H906" s="41">
        <v>0.2199999988079071</v>
      </c>
      <c r="I906" s="41"/>
      <c r="J906" s="41"/>
      <c r="K906" s="41"/>
      <c r="L906" s="41"/>
      <c r="M906" s="41"/>
      <c r="N906" s="41"/>
      <c r="O906" s="39" t="s">
        <v>21</v>
      </c>
      <c r="P906" s="39"/>
      <c r="Q906" s="39"/>
      <c r="R906" s="39"/>
      <c r="S906" s="1" t="s">
        <v>4</v>
      </c>
      <c r="T906" s="42" t="s">
        <v>22</v>
      </c>
      <c r="U906" s="42"/>
      <c r="V906" s="42"/>
      <c r="W906" s="42"/>
      <c r="X906" s="42"/>
      <c r="Y906" s="42"/>
      <c r="Z906" s="42"/>
      <c r="AA906" s="42"/>
      <c r="AB906" s="39"/>
      <c r="AC906" s="39"/>
      <c r="AD906" s="39"/>
      <c r="AE906" s="39"/>
      <c r="AF906" s="39"/>
      <c r="AG906" s="39"/>
    </row>
    <row r="907" spans="2:37" ht="10.5" customHeight="1">
      <c r="AB907" s="39"/>
      <c r="AC907" s="39"/>
      <c r="AD907" s="39"/>
      <c r="AE907" s="39"/>
      <c r="AF907" s="39"/>
      <c r="AG907" s="39"/>
    </row>
    <row r="908" spans="2:37" ht="12" customHeight="1">
      <c r="AB908" s="39"/>
      <c r="AC908" s="39"/>
      <c r="AD908" s="39"/>
      <c r="AE908" s="39"/>
      <c r="AF908" s="39"/>
      <c r="AG908" s="39"/>
    </row>
    <row r="909" spans="2:37" ht="12" customHeight="1">
      <c r="AB909" s="39"/>
      <c r="AC909" s="39"/>
      <c r="AD909" s="39"/>
      <c r="AE909" s="39"/>
      <c r="AF909" s="39"/>
      <c r="AG909" s="39"/>
    </row>
    <row r="910" spans="2:37" ht="6" customHeight="1"/>
    <row r="911" spans="2:37" ht="3" customHeight="1">
      <c r="B911" s="43" t="s">
        <v>5</v>
      </c>
      <c r="D911" s="43" t="s">
        <v>23</v>
      </c>
      <c r="E911" s="43"/>
      <c r="G911" s="43" t="s">
        <v>6</v>
      </c>
      <c r="H911" s="43"/>
      <c r="J911" s="43" t="s">
        <v>7</v>
      </c>
      <c r="K911" s="43"/>
      <c r="L911" s="43"/>
      <c r="M911" s="43"/>
      <c r="N911" s="43" t="s">
        <v>8</v>
      </c>
      <c r="O911" s="43"/>
      <c r="Q911" s="43" t="s">
        <v>9</v>
      </c>
      <c r="R911" s="43"/>
      <c r="S911" s="43"/>
      <c r="T911" s="43" t="s">
        <v>10</v>
      </c>
      <c r="U911" s="43"/>
      <c r="X911" s="43" t="s">
        <v>5</v>
      </c>
      <c r="Y911" s="43"/>
      <c r="Z911" s="43" t="s">
        <v>23</v>
      </c>
      <c r="AA911" s="43"/>
      <c r="AB911" s="43" t="s">
        <v>6</v>
      </c>
      <c r="AC911" s="43" t="s">
        <v>7</v>
      </c>
      <c r="AE911" s="43" t="s">
        <v>8</v>
      </c>
      <c r="AF911" s="43" t="s">
        <v>9</v>
      </c>
      <c r="AG911" s="43" t="s">
        <v>10</v>
      </c>
      <c r="AH911" s="43"/>
    </row>
    <row r="912" spans="2:37" ht="14.25" customHeight="1">
      <c r="B912" s="43"/>
      <c r="D912" s="43"/>
      <c r="E912" s="43"/>
      <c r="G912" s="43"/>
      <c r="H912" s="43"/>
      <c r="J912" s="43"/>
      <c r="K912" s="43"/>
      <c r="L912" s="43"/>
      <c r="M912" s="43"/>
      <c r="N912" s="43"/>
      <c r="O912" s="43"/>
      <c r="Q912" s="43"/>
      <c r="R912" s="43"/>
      <c r="S912" s="43"/>
      <c r="T912" s="43"/>
      <c r="U912" s="43"/>
      <c r="X912" s="43"/>
      <c r="Y912" s="43"/>
      <c r="Z912" s="43"/>
      <c r="AA912" s="43"/>
      <c r="AB912" s="43"/>
      <c r="AC912" s="43"/>
      <c r="AE912" s="43"/>
      <c r="AF912" s="43"/>
      <c r="AG912" s="43"/>
      <c r="AH912" s="43"/>
    </row>
    <row r="913" spans="2:23">
      <c r="B913" s="2">
        <v>7.8000001609325409E-2</v>
      </c>
      <c r="D913" s="44">
        <v>4.6800000965595245</v>
      </c>
      <c r="E913" s="44"/>
      <c r="F913" s="45">
        <v>1.0696665048599243</v>
      </c>
      <c r="G913" s="45"/>
      <c r="H913" s="45"/>
      <c r="I913" s="45"/>
      <c r="J913" s="45"/>
      <c r="K913" s="45">
        <v>1.1484055066855542E-30</v>
      </c>
      <c r="L913" s="45"/>
      <c r="M913" s="45"/>
      <c r="N913" s="45">
        <v>2.5269618034362793</v>
      </c>
      <c r="O913" s="45"/>
      <c r="P913" s="45"/>
      <c r="Q913" s="45"/>
      <c r="R913" s="45">
        <v>1.7868317365646362</v>
      </c>
      <c r="S913" s="45"/>
      <c r="T913" s="45"/>
      <c r="U913" s="45"/>
      <c r="V913" s="46">
        <v>4.5446099684598228E-29</v>
      </c>
      <c r="W913" s="46"/>
    </row>
    <row r="914" spans="2:23">
      <c r="B914" s="2">
        <v>7.9000003635883331E-2</v>
      </c>
      <c r="D914" s="44">
        <v>4.7400002181529999</v>
      </c>
      <c r="E914" s="44"/>
      <c r="F914" s="45">
        <v>0.15164954960346222</v>
      </c>
      <c r="G914" s="45"/>
      <c r="H914" s="45"/>
      <c r="I914" s="45"/>
      <c r="J914" s="45"/>
      <c r="K914" s="45">
        <v>4.7472146576884546E-31</v>
      </c>
      <c r="L914" s="45"/>
      <c r="M914" s="45"/>
      <c r="N914" s="45">
        <v>2.5254900455474854</v>
      </c>
      <c r="O914" s="45"/>
      <c r="P914" s="45"/>
      <c r="Q914" s="45"/>
      <c r="R914" s="45">
        <v>1.7857910394668579</v>
      </c>
      <c r="S914" s="45"/>
      <c r="T914" s="45"/>
      <c r="U914" s="45"/>
      <c r="V914" s="46">
        <v>1.8797204151004791E-29</v>
      </c>
      <c r="W914" s="46"/>
    </row>
    <row r="915" spans="2:23">
      <c r="B915" s="2">
        <v>7.9999998211860657E-2</v>
      </c>
      <c r="D915" s="44">
        <v>4.7999998927116394</v>
      </c>
      <c r="E915" s="44"/>
      <c r="F915" s="45">
        <v>-0.78658896684646606</v>
      </c>
      <c r="G915" s="45"/>
      <c r="H915" s="45"/>
      <c r="I915" s="45"/>
      <c r="J915" s="45"/>
      <c r="K915" s="45">
        <v>1.9623801434152737E-31</v>
      </c>
      <c r="L915" s="45"/>
      <c r="M915" s="45"/>
      <c r="N915" s="45">
        <v>2.5240323543548584</v>
      </c>
      <c r="O915" s="45"/>
      <c r="P915" s="45"/>
      <c r="Q915" s="45"/>
      <c r="R915" s="45">
        <v>1.7847603559494019</v>
      </c>
      <c r="S915" s="45"/>
      <c r="T915" s="45"/>
      <c r="U915" s="45"/>
      <c r="V915" s="46">
        <v>7.7747820785985253E-30</v>
      </c>
      <c r="W915" s="46"/>
    </row>
    <row r="916" spans="2:23">
      <c r="B916" s="2">
        <v>8.1000000238418579E-2</v>
      </c>
      <c r="D916" s="44">
        <v>4.8600000143051147</v>
      </c>
      <c r="E916" s="44"/>
      <c r="F916" s="45">
        <v>-1.6133353710174561</v>
      </c>
      <c r="G916" s="45"/>
      <c r="H916" s="45"/>
      <c r="I916" s="45"/>
      <c r="J916" s="45"/>
      <c r="K916" s="45">
        <v>8.1120012916841715E-32</v>
      </c>
      <c r="L916" s="45"/>
      <c r="M916" s="45"/>
      <c r="N916" s="45">
        <v>2.5225887298583984</v>
      </c>
      <c r="O916" s="45"/>
      <c r="P916" s="45"/>
      <c r="Q916" s="45"/>
      <c r="R916" s="45">
        <v>1.7837395668029785</v>
      </c>
      <c r="S916" s="45"/>
      <c r="T916" s="45"/>
      <c r="U916" s="45"/>
      <c r="V916" s="46">
        <v>3.2157447883693654E-30</v>
      </c>
      <c r="W916" s="46"/>
    </row>
    <row r="917" spans="2:23">
      <c r="B917" s="2">
        <v>8.2000002264976501E-2</v>
      </c>
      <c r="D917" s="44">
        <v>4.9200001358985901</v>
      </c>
      <c r="E917" s="44"/>
      <c r="F917" s="45">
        <v>-2.2126758098602295</v>
      </c>
      <c r="G917" s="45"/>
      <c r="H917" s="45"/>
      <c r="I917" s="45"/>
      <c r="J917" s="45"/>
      <c r="K917" s="45">
        <v>3.3533074614621969E-32</v>
      </c>
      <c r="L917" s="45"/>
      <c r="M917" s="45"/>
      <c r="N917" s="45">
        <v>2.5211589336395264</v>
      </c>
      <c r="O917" s="45"/>
      <c r="P917" s="45"/>
      <c r="Q917" s="45"/>
      <c r="R917" s="45">
        <v>1.7827285528182983</v>
      </c>
      <c r="S917" s="45"/>
      <c r="T917" s="45"/>
      <c r="U917" s="45"/>
      <c r="V917" s="46">
        <v>1.3300659334638902E-30</v>
      </c>
      <c r="W917" s="46"/>
    </row>
    <row r="918" spans="2:23">
      <c r="B918" s="2">
        <v>8.2999996840953827E-2</v>
      </c>
      <c r="D918" s="44">
        <v>4.9799998104572296</v>
      </c>
      <c r="E918" s="44"/>
      <c r="F918" s="45">
        <v>-2.5007450580596924</v>
      </c>
      <c r="G918" s="45"/>
      <c r="H918" s="45"/>
      <c r="I918" s="45"/>
      <c r="J918" s="45"/>
      <c r="K918" s="45">
        <v>1.3861787910673415E-32</v>
      </c>
      <c r="L918" s="45"/>
      <c r="M918" s="45"/>
      <c r="N918" s="45">
        <v>2.5197427272796631</v>
      </c>
      <c r="O918" s="45"/>
      <c r="P918" s="45"/>
      <c r="Q918" s="45"/>
      <c r="R918" s="45">
        <v>1.7817271947860718</v>
      </c>
      <c r="S918" s="45"/>
      <c r="T918" s="45"/>
      <c r="U918" s="45"/>
      <c r="V918" s="46">
        <v>5.5012707738539356E-31</v>
      </c>
      <c r="W918" s="46"/>
    </row>
    <row r="919" spans="2:23">
      <c r="B919" s="2">
        <v>8.3999998867511749E-2</v>
      </c>
      <c r="D919" s="44">
        <v>5.039999932050705</v>
      </c>
      <c r="E919" s="44"/>
      <c r="F919" s="45">
        <v>-2.4374599456787109</v>
      </c>
      <c r="G919" s="45"/>
      <c r="H919" s="45"/>
      <c r="I919" s="45"/>
      <c r="J919" s="45"/>
      <c r="K919" s="45">
        <v>5.7301441083870032E-33</v>
      </c>
      <c r="L919" s="45"/>
      <c r="M919" s="45"/>
      <c r="N919" s="45">
        <v>2.5183403491973877</v>
      </c>
      <c r="O919" s="45"/>
      <c r="P919" s="45"/>
      <c r="Q919" s="45"/>
      <c r="R919" s="45">
        <v>1.7807354927062988</v>
      </c>
      <c r="S919" s="45"/>
      <c r="T919" s="45"/>
      <c r="U919" s="45"/>
      <c r="V919" s="46">
        <v>2.2753653884742546E-31</v>
      </c>
      <c r="W919" s="46"/>
    </row>
    <row r="920" spans="2:23">
      <c r="B920" s="2">
        <v>8.5000000894069672E-2</v>
      </c>
      <c r="D920" s="44">
        <v>5.1000000536441803</v>
      </c>
      <c r="E920" s="44"/>
      <c r="F920" s="45">
        <v>-2.0320959091186523</v>
      </c>
      <c r="G920" s="45"/>
      <c r="H920" s="45"/>
      <c r="I920" s="45"/>
      <c r="J920" s="45"/>
      <c r="K920" s="45">
        <v>2.3687120340481057E-33</v>
      </c>
      <c r="L920" s="45"/>
      <c r="M920" s="45"/>
      <c r="N920" s="45">
        <v>2.5169510841369629</v>
      </c>
      <c r="O920" s="45"/>
      <c r="P920" s="45"/>
      <c r="Q920" s="45"/>
      <c r="R920" s="45">
        <v>1.7797532081604004</v>
      </c>
      <c r="S920" s="45"/>
      <c r="T920" s="45"/>
      <c r="U920" s="45"/>
      <c r="V920" s="46">
        <v>9.4110371600420043E-32</v>
      </c>
      <c r="W920" s="46"/>
    </row>
    <row r="921" spans="2:23">
      <c r="B921" s="2">
        <v>8.6000002920627594E-2</v>
      </c>
      <c r="D921" s="44">
        <v>5.1600001752376556</v>
      </c>
      <c r="E921" s="44"/>
      <c r="F921" s="45">
        <v>-1.3419287204742432</v>
      </c>
      <c r="G921" s="45"/>
      <c r="H921" s="45"/>
      <c r="I921" s="45"/>
      <c r="J921" s="45"/>
      <c r="K921" s="45">
        <v>9.7917274340405332E-34</v>
      </c>
      <c r="L921" s="45"/>
      <c r="M921" s="45"/>
      <c r="N921" s="45">
        <v>2.5155751705169678</v>
      </c>
      <c r="O921" s="45"/>
      <c r="P921" s="45"/>
      <c r="Q921" s="45"/>
      <c r="R921" s="45">
        <v>1.7787802219390869</v>
      </c>
      <c r="S921" s="45"/>
      <c r="T921" s="45"/>
      <c r="U921" s="45"/>
      <c r="V921" s="46">
        <v>3.8924408925007341E-32</v>
      </c>
      <c r="W921" s="46"/>
    </row>
    <row r="922" spans="2:23">
      <c r="B922" s="2">
        <v>8.6999997496604919E-2</v>
      </c>
      <c r="D922" s="44">
        <v>5.2199998497962952</v>
      </c>
      <c r="E922" s="44"/>
      <c r="F922" s="45">
        <v>-0.46414384245872498</v>
      </c>
      <c r="G922" s="45"/>
      <c r="H922" s="45"/>
      <c r="I922" s="45"/>
      <c r="J922" s="45"/>
      <c r="K922" s="45">
        <v>4.0476848498294835E-34</v>
      </c>
      <c r="L922" s="45"/>
      <c r="M922" s="45"/>
      <c r="N922" s="45">
        <v>2.5142123699188232</v>
      </c>
      <c r="O922" s="45"/>
      <c r="P922" s="45"/>
      <c r="Q922" s="45"/>
      <c r="R922" s="45">
        <v>1.7778165340423584</v>
      </c>
      <c r="S922" s="45"/>
      <c r="T922" s="45"/>
      <c r="U922" s="45"/>
      <c r="V922" s="46">
        <v>1.6099216511188864E-32</v>
      </c>
      <c r="W922" s="46"/>
    </row>
    <row r="923" spans="2:23">
      <c r="B923" s="2">
        <v>8.7999999523162842E-2</v>
      </c>
      <c r="D923" s="44">
        <v>5.2799999713897705</v>
      </c>
      <c r="E923" s="44"/>
      <c r="F923" s="45">
        <v>0.47784647345542908</v>
      </c>
      <c r="G923" s="45"/>
      <c r="H923" s="45"/>
      <c r="I923" s="45"/>
      <c r="J923" s="45"/>
      <c r="K923" s="45">
        <v>1.6732249468712193E-34</v>
      </c>
      <c r="L923" s="45"/>
      <c r="M923" s="45"/>
      <c r="N923" s="45">
        <v>2.5128622055053711</v>
      </c>
      <c r="O923" s="45"/>
      <c r="P923" s="45"/>
      <c r="Q923" s="45"/>
      <c r="R923" s="45">
        <v>1.7768620252609253</v>
      </c>
      <c r="S923" s="45"/>
      <c r="T923" s="45"/>
      <c r="U923" s="45"/>
      <c r="V923" s="46">
        <v>6.6586413821626039E-33</v>
      </c>
      <c r="W923" s="46"/>
    </row>
    <row r="924" spans="2:23">
      <c r="B924" s="2">
        <v>8.9000001549720764E-2</v>
      </c>
      <c r="D924" s="44">
        <v>5.3400000929832458</v>
      </c>
      <c r="E924" s="44"/>
      <c r="F924" s="45">
        <v>1.3517522811889648</v>
      </c>
      <c r="G924" s="45"/>
      <c r="H924" s="45"/>
      <c r="I924" s="45"/>
      <c r="J924" s="45"/>
      <c r="K924" s="45">
        <v>6.9167528271729375E-35</v>
      </c>
      <c r="L924" s="45"/>
      <c r="M924" s="45"/>
      <c r="N924" s="45">
        <v>2.5115251541137695</v>
      </c>
      <c r="O924" s="45"/>
      <c r="P924" s="45"/>
      <c r="Q924" s="45"/>
      <c r="R924" s="45">
        <v>1.7759164571762085</v>
      </c>
      <c r="S924" s="45"/>
      <c r="T924" s="45"/>
      <c r="U924" s="45"/>
      <c r="V924" s="46">
        <v>2.7540051031140731E-33</v>
      </c>
      <c r="W924" s="46"/>
    </row>
    <row r="925" spans="2:23">
      <c r="B925" s="2">
        <v>9.0000003576278687E-2</v>
      </c>
      <c r="D925" s="44">
        <v>5.4000002145767212</v>
      </c>
      <c r="E925" s="44"/>
      <c r="F925" s="45">
        <v>2.0349814891815186</v>
      </c>
      <c r="G925" s="45"/>
      <c r="H925" s="45"/>
      <c r="I925" s="45"/>
      <c r="J925" s="45"/>
      <c r="K925" s="45">
        <v>2.8592387667924792E-35</v>
      </c>
      <c r="L925" s="45"/>
      <c r="M925" s="45"/>
      <c r="N925" s="45">
        <v>2.5102007389068604</v>
      </c>
      <c r="O925" s="45"/>
      <c r="P925" s="45"/>
      <c r="Q925" s="45"/>
      <c r="R925" s="45">
        <v>1.7749799489974976</v>
      </c>
      <c r="S925" s="45"/>
      <c r="T925" s="45"/>
      <c r="U925" s="45"/>
      <c r="V925" s="46">
        <v>1.1390479648040502E-33</v>
      </c>
      <c r="W925" s="46"/>
    </row>
    <row r="926" spans="2:23">
      <c r="B926" s="2">
        <v>9.0999998152256012E-2</v>
      </c>
      <c r="D926" s="44">
        <v>5.4599998891353607</v>
      </c>
      <c r="E926" s="44"/>
      <c r="F926" s="45">
        <v>2.4318351745605469</v>
      </c>
      <c r="G926" s="45"/>
      <c r="H926" s="45"/>
      <c r="I926" s="45"/>
      <c r="J926" s="45"/>
      <c r="K926" s="45">
        <v>1.1819493100049737E-35</v>
      </c>
      <c r="L926" s="45"/>
      <c r="M926" s="45"/>
      <c r="N926" s="45">
        <v>2.5088887214660645</v>
      </c>
      <c r="O926" s="45"/>
      <c r="P926" s="45"/>
      <c r="Q926" s="45"/>
      <c r="R926" s="45">
        <v>1.7740522623062134</v>
      </c>
      <c r="S926" s="45"/>
      <c r="T926" s="45"/>
      <c r="U926" s="45"/>
      <c r="V926" s="46">
        <v>4.7110470768897132E-34</v>
      </c>
      <c r="W926" s="46"/>
    </row>
    <row r="927" spans="2:23">
      <c r="B927" s="2">
        <v>9.2000000178813934E-2</v>
      </c>
      <c r="D927" s="44">
        <v>5.5200000107288361</v>
      </c>
      <c r="E927" s="44"/>
      <c r="F927" s="45">
        <v>2.4869086742401123</v>
      </c>
      <c r="G927" s="45"/>
      <c r="H927" s="45"/>
      <c r="I927" s="45"/>
      <c r="J927" s="45"/>
      <c r="K927" s="45">
        <v>4.8859321529389644E-36</v>
      </c>
      <c r="L927" s="45"/>
      <c r="M927" s="45"/>
      <c r="N927" s="45">
        <v>2.5075891017913818</v>
      </c>
      <c r="O927" s="45"/>
      <c r="P927" s="45"/>
      <c r="Q927" s="45"/>
      <c r="R927" s="45">
        <v>1.7731332778930664</v>
      </c>
      <c r="S927" s="45"/>
      <c r="T927" s="45"/>
      <c r="U927" s="45"/>
      <c r="V927" s="46">
        <v>1.9484581099497527E-34</v>
      </c>
      <c r="W927" s="46"/>
    </row>
    <row r="928" spans="2:23">
      <c r="B928" s="2">
        <v>9.3000002205371857E-2</v>
      </c>
      <c r="D928" s="44">
        <v>5.5800001323223114</v>
      </c>
      <c r="E928" s="44"/>
      <c r="F928" s="45">
        <v>2.1928269863128662</v>
      </c>
      <c r="G928" s="45"/>
      <c r="H928" s="45"/>
      <c r="I928" s="45"/>
      <c r="J928" s="45"/>
      <c r="K928" s="45">
        <v>2.0197434479888037E-36</v>
      </c>
      <c r="L928" s="45"/>
      <c r="M928" s="45"/>
      <c r="N928" s="45">
        <v>2.5063018798828125</v>
      </c>
      <c r="O928" s="45"/>
      <c r="P928" s="45"/>
      <c r="Q928" s="45"/>
      <c r="R928" s="45">
        <v>1.7722229957580566</v>
      </c>
      <c r="S928" s="45"/>
      <c r="T928" s="45"/>
      <c r="U928" s="45"/>
      <c r="V928" s="46">
        <v>8.0586606411628437E-35</v>
      </c>
      <c r="W928" s="46"/>
    </row>
    <row r="929" spans="2:33">
      <c r="B929" s="2">
        <v>9.3999996781349182E-2</v>
      </c>
      <c r="D929" s="44">
        <v>5.6399998068809509</v>
      </c>
      <c r="E929" s="44"/>
      <c r="F929" s="45">
        <v>1.5912284851074219</v>
      </c>
      <c r="G929" s="45"/>
      <c r="H929" s="45"/>
      <c r="I929" s="45"/>
      <c r="J929" s="45"/>
      <c r="K929" s="45">
        <v>8.3492061965834276E-37</v>
      </c>
      <c r="L929" s="45"/>
      <c r="M929" s="45"/>
      <c r="N929" s="45">
        <v>2.5050265789031982</v>
      </c>
      <c r="O929" s="45"/>
      <c r="P929" s="45"/>
      <c r="Q929" s="45"/>
      <c r="R929" s="45">
        <v>1.771321177482605</v>
      </c>
      <c r="S929" s="45"/>
      <c r="T929" s="45"/>
      <c r="U929" s="45"/>
      <c r="V929" s="46">
        <v>3.3329810702871671E-35</v>
      </c>
      <c r="W929" s="46"/>
    </row>
    <row r="930" spans="2:33">
      <c r="B930" s="2">
        <v>9.4999998807907104E-2</v>
      </c>
      <c r="D930" s="44">
        <v>5.6999999284744263</v>
      </c>
      <c r="E930" s="44"/>
      <c r="F930" s="45">
        <v>0.76687091588973999</v>
      </c>
      <c r="G930" s="45"/>
      <c r="H930" s="45"/>
      <c r="I930" s="45"/>
      <c r="J930" s="45"/>
      <c r="K930" s="45">
        <v>3.4513918398149043E-37</v>
      </c>
      <c r="L930" s="45"/>
      <c r="M930" s="45"/>
      <c r="N930" s="45">
        <v>2.5037631988525391</v>
      </c>
      <c r="O930" s="45"/>
      <c r="P930" s="45"/>
      <c r="Q930" s="45"/>
      <c r="R930" s="45">
        <v>1.770427942276001</v>
      </c>
      <c r="S930" s="45"/>
      <c r="T930" s="45"/>
      <c r="U930" s="45"/>
      <c r="V930" s="46">
        <v>1.3784817918114014E-35</v>
      </c>
      <c r="W930" s="46"/>
    </row>
    <row r="931" spans="2:33">
      <c r="B931" s="2">
        <v>9.6000000834465027E-2</v>
      </c>
      <c r="D931" s="44">
        <v>5.7600000500679016</v>
      </c>
      <c r="E931" s="44"/>
      <c r="F931" s="45">
        <v>-0.16430824995040894</v>
      </c>
      <c r="G931" s="45"/>
      <c r="H931" s="45"/>
      <c r="I931" s="45"/>
      <c r="J931" s="45"/>
      <c r="K931" s="45">
        <v>1.4267357308802583E-37</v>
      </c>
      <c r="L931" s="45"/>
      <c r="M931" s="45"/>
      <c r="N931" s="45">
        <v>2.502511739730835</v>
      </c>
      <c r="O931" s="45"/>
      <c r="P931" s="45"/>
      <c r="Q931" s="45"/>
      <c r="R931" s="45">
        <v>1.7695430517196655</v>
      </c>
      <c r="S931" s="45"/>
      <c r="T931" s="45"/>
      <c r="U931" s="45"/>
      <c r="V931" s="46">
        <v>5.7012150431805854E-36</v>
      </c>
      <c r="W931" s="46"/>
    </row>
    <row r="932" spans="2:33">
      <c r="B932" s="2">
        <v>9.7000002861022949E-2</v>
      </c>
      <c r="D932" s="44">
        <v>5.820000171661377</v>
      </c>
      <c r="E932" s="44"/>
      <c r="F932" s="45">
        <v>-1.0714950561523438</v>
      </c>
      <c r="G932" s="45"/>
      <c r="H932" s="45"/>
      <c r="I932" s="45"/>
      <c r="J932" s="45"/>
      <c r="K932" s="45">
        <v>5.8978393470307059E-38</v>
      </c>
      <c r="L932" s="45"/>
      <c r="M932" s="45"/>
      <c r="N932" s="45">
        <v>2.5012719631195068</v>
      </c>
      <c r="O932" s="45"/>
      <c r="P932" s="45"/>
      <c r="Q932" s="45"/>
      <c r="R932" s="45">
        <v>1.7686663866043091</v>
      </c>
      <c r="S932" s="45"/>
      <c r="T932" s="45"/>
      <c r="U932" s="45"/>
      <c r="V932" s="46">
        <v>2.3579359134359643E-36</v>
      </c>
      <c r="W932" s="46"/>
    </row>
    <row r="933" spans="2:33">
      <c r="B933" s="2">
        <v>9.7999997437000275E-2</v>
      </c>
      <c r="D933" s="44">
        <v>5.8799998462200165</v>
      </c>
      <c r="E933" s="44"/>
      <c r="F933" s="45">
        <v>-1.827373743057251</v>
      </c>
      <c r="G933" s="45"/>
      <c r="H933" s="45"/>
      <c r="I933" s="45"/>
      <c r="J933" s="45"/>
      <c r="K933" s="45">
        <v>2.438049133155533E-38</v>
      </c>
      <c r="L933" s="45"/>
      <c r="M933" s="45"/>
      <c r="N933" s="45">
        <v>2.5000438690185547</v>
      </c>
      <c r="O933" s="45"/>
      <c r="P933" s="45"/>
      <c r="Q933" s="45"/>
      <c r="R933" s="45">
        <v>1.7677979469299316</v>
      </c>
      <c r="S933" s="45"/>
      <c r="T933" s="45"/>
      <c r="U933" s="45"/>
      <c r="V933" s="46">
        <v>9.7520256863133614E-37</v>
      </c>
      <c r="W933" s="46"/>
    </row>
    <row r="934" spans="2:33">
      <c r="B934" s="2">
        <v>9.8999999463558197E-2</v>
      </c>
      <c r="D934" s="44">
        <v>5.9399999678134918</v>
      </c>
      <c r="E934" s="44"/>
      <c r="F934" s="45">
        <v>-2.3259921073913574</v>
      </c>
      <c r="G934" s="45"/>
      <c r="H934" s="45"/>
      <c r="I934" s="45"/>
      <c r="J934" s="45"/>
      <c r="K934" s="45">
        <v>1.0078410407326163E-38</v>
      </c>
      <c r="L934" s="45"/>
      <c r="M934" s="45"/>
      <c r="N934" s="45">
        <v>2.4988269805908203</v>
      </c>
      <c r="O934" s="45"/>
      <c r="P934" s="45"/>
      <c r="Q934" s="45"/>
      <c r="R934" s="45">
        <v>1.7669374942779541</v>
      </c>
      <c r="S934" s="45"/>
      <c r="T934" s="45"/>
      <c r="U934" s="45"/>
      <c r="V934" s="46">
        <v>4.0332567005844439E-37</v>
      </c>
      <c r="W934" s="46"/>
    </row>
    <row r="935" spans="2:33">
      <c r="B935" s="2">
        <v>0.10000000149011612</v>
      </c>
      <c r="D935" s="44">
        <v>6.0000000894069672</v>
      </c>
      <c r="E935" s="44"/>
      <c r="F935" s="45">
        <v>-2.4976110458374023</v>
      </c>
      <c r="G935" s="45"/>
      <c r="H935" s="45"/>
      <c r="I935" s="45"/>
      <c r="J935" s="45"/>
      <c r="K935" s="45">
        <v>4.1662158785672212E-39</v>
      </c>
      <c r="L935" s="45"/>
      <c r="M935" s="45"/>
      <c r="N935" s="45">
        <v>2.4976215362548828</v>
      </c>
      <c r="O935" s="45"/>
      <c r="P935" s="45"/>
      <c r="Q935" s="45"/>
      <c r="R935" s="45">
        <v>1.766085147857666</v>
      </c>
      <c r="S935" s="45"/>
      <c r="T935" s="45"/>
      <c r="U935" s="45"/>
      <c r="V935" s="46">
        <v>1.6680734060156442E-37</v>
      </c>
      <c r="W935" s="46"/>
    </row>
    <row r="936" spans="2:33" ht="9.75" customHeight="1">
      <c r="B936" s="2">
        <v>0.10100000351667404</v>
      </c>
      <c r="D936" s="44">
        <v>6.0600002110004425</v>
      </c>
      <c r="E936" s="44"/>
      <c r="F936" s="45">
        <v>-2.3184571266174316</v>
      </c>
      <c r="G936" s="45"/>
      <c r="H936" s="45"/>
      <c r="I936" s="45"/>
      <c r="J936" s="45"/>
      <c r="K936" s="45">
        <v>1.7222322464152726E-39</v>
      </c>
      <c r="L936" s="45"/>
      <c r="M936" s="45"/>
      <c r="N936" s="45">
        <v>2.4964272975921631</v>
      </c>
      <c r="O936" s="45"/>
      <c r="P936" s="45"/>
      <c r="Q936" s="45"/>
      <c r="R936" s="45">
        <v>1.7652406692504883</v>
      </c>
      <c r="S936" s="45"/>
      <c r="T936" s="45"/>
      <c r="U936" s="45"/>
      <c r="V936" s="46">
        <v>6.898786279578537E-38</v>
      </c>
      <c r="W936" s="46"/>
    </row>
    <row r="937" spans="2:33" ht="5.25" customHeight="1"/>
    <row r="938" spans="2:33" ht="172.5" customHeight="1"/>
    <row r="939" spans="2:33" ht="16.5" customHeight="1"/>
    <row r="940" spans="2:33" ht="12.75" customHeight="1">
      <c r="B940" s="39" t="s">
        <v>0</v>
      </c>
      <c r="C940" s="39"/>
      <c r="D940" s="39"/>
      <c r="E940" s="39"/>
      <c r="F940" s="39"/>
      <c r="G940" s="1" t="s">
        <v>1</v>
      </c>
      <c r="H940" s="40" t="s">
        <v>54</v>
      </c>
      <c r="I940" s="40"/>
      <c r="J940" s="40"/>
      <c r="K940" s="40"/>
      <c r="L940" s="40"/>
      <c r="M940" s="40"/>
      <c r="N940" s="40"/>
      <c r="O940" s="40"/>
      <c r="P940" s="40"/>
      <c r="Q940" s="40"/>
      <c r="R940" s="40"/>
    </row>
    <row r="941" spans="2:33" ht="12.75" customHeight="1">
      <c r="AB941" s="39" t="s">
        <v>2</v>
      </c>
      <c r="AC941" s="39"/>
      <c r="AD941" s="39"/>
      <c r="AE941" s="39"/>
      <c r="AF941" s="39"/>
      <c r="AG941" s="39"/>
    </row>
    <row r="942" spans="2:33" ht="12" customHeight="1">
      <c r="B942" s="39" t="s">
        <v>3</v>
      </c>
      <c r="C942" s="39"/>
      <c r="D942" s="39"/>
      <c r="E942" s="39"/>
      <c r="G942" s="1" t="s">
        <v>4</v>
      </c>
      <c r="H942" s="41">
        <v>0.2199999988079071</v>
      </c>
      <c r="I942" s="41"/>
      <c r="J942" s="41"/>
      <c r="K942" s="41"/>
      <c r="L942" s="41"/>
      <c r="M942" s="41"/>
      <c r="N942" s="41"/>
      <c r="O942" s="39" t="s">
        <v>21</v>
      </c>
      <c r="P942" s="39"/>
      <c r="Q942" s="39"/>
      <c r="R942" s="39"/>
      <c r="S942" s="1" t="s">
        <v>4</v>
      </c>
      <c r="T942" s="42" t="s">
        <v>22</v>
      </c>
      <c r="U942" s="42"/>
      <c r="V942" s="42"/>
      <c r="W942" s="42"/>
      <c r="X942" s="42"/>
      <c r="Y942" s="42"/>
      <c r="Z942" s="42"/>
      <c r="AA942" s="42"/>
      <c r="AB942" s="39"/>
      <c r="AC942" s="39"/>
      <c r="AD942" s="39"/>
      <c r="AE942" s="39"/>
      <c r="AF942" s="39"/>
      <c r="AG942" s="39"/>
    </row>
    <row r="943" spans="2:33" ht="10.5" customHeight="1">
      <c r="AB943" s="39"/>
      <c r="AC943" s="39"/>
      <c r="AD943" s="39"/>
      <c r="AE943" s="39"/>
      <c r="AF943" s="39"/>
      <c r="AG943" s="39"/>
    </row>
    <row r="944" spans="2:33" ht="12" customHeight="1">
      <c r="AB944" s="39"/>
      <c r="AC944" s="39"/>
      <c r="AD944" s="39"/>
      <c r="AE944" s="39"/>
      <c r="AF944" s="39"/>
      <c r="AG944" s="39"/>
    </row>
    <row r="945" spans="2:37" ht="12" customHeight="1">
      <c r="AB945" s="39"/>
      <c r="AC945" s="39"/>
      <c r="AD945" s="39"/>
      <c r="AE945" s="39"/>
      <c r="AF945" s="39"/>
      <c r="AG945" s="39"/>
    </row>
    <row r="946" spans="2:37" ht="6" customHeight="1"/>
    <row r="947" spans="2:37" ht="3" customHeight="1">
      <c r="B947" s="43" t="s">
        <v>5</v>
      </c>
      <c r="D947" s="43" t="s">
        <v>23</v>
      </c>
      <c r="E947" s="43"/>
      <c r="G947" s="43" t="s">
        <v>6</v>
      </c>
      <c r="H947" s="43"/>
      <c r="J947" s="43" t="s">
        <v>7</v>
      </c>
      <c r="K947" s="43"/>
      <c r="L947" s="43"/>
      <c r="M947" s="43"/>
      <c r="N947" s="43" t="s">
        <v>8</v>
      </c>
      <c r="O947" s="43"/>
      <c r="Q947" s="43" t="s">
        <v>9</v>
      </c>
      <c r="R947" s="43"/>
      <c r="S947" s="43"/>
      <c r="T947" s="43" t="s">
        <v>10</v>
      </c>
      <c r="U947" s="43"/>
      <c r="X947" s="43" t="s">
        <v>5</v>
      </c>
      <c r="Y947" s="43"/>
      <c r="Z947" s="43" t="s">
        <v>23</v>
      </c>
      <c r="AA947" s="43"/>
      <c r="AB947" s="43" t="s">
        <v>6</v>
      </c>
      <c r="AC947" s="43" t="s">
        <v>7</v>
      </c>
      <c r="AE947" s="43" t="s">
        <v>8</v>
      </c>
      <c r="AF947" s="43" t="s">
        <v>9</v>
      </c>
      <c r="AG947" s="43" t="s">
        <v>10</v>
      </c>
      <c r="AH947" s="43"/>
    </row>
    <row r="948" spans="2:37" ht="14.25" customHeight="1">
      <c r="B948" s="43"/>
      <c r="D948" s="43"/>
      <c r="E948" s="43"/>
      <c r="G948" s="43"/>
      <c r="H948" s="43"/>
      <c r="J948" s="43"/>
      <c r="K948" s="43"/>
      <c r="L948" s="43"/>
      <c r="M948" s="43"/>
      <c r="N948" s="43"/>
      <c r="O948" s="43"/>
      <c r="Q948" s="43"/>
      <c r="R948" s="43"/>
      <c r="S948" s="43"/>
      <c r="T948" s="43"/>
      <c r="U948" s="43"/>
      <c r="X948" s="43"/>
      <c r="Y948" s="43"/>
      <c r="Z948" s="43"/>
      <c r="AA948" s="43"/>
      <c r="AB948" s="43"/>
      <c r="AC948" s="43"/>
      <c r="AE948" s="43"/>
      <c r="AF948" s="43"/>
      <c r="AG948" s="43"/>
      <c r="AH948" s="43"/>
    </row>
    <row r="949" spans="2:37">
      <c r="B949" s="2">
        <v>0</v>
      </c>
      <c r="D949" s="44">
        <v>0</v>
      </c>
      <c r="E949" s="44"/>
      <c r="F949" s="45">
        <v>2.0100285473745316E-4</v>
      </c>
      <c r="G949" s="45"/>
      <c r="H949" s="45"/>
      <c r="I949" s="45"/>
      <c r="J949" s="45"/>
      <c r="K949" s="45">
        <v>6.8120212554931641</v>
      </c>
      <c r="L949" s="45"/>
      <c r="M949" s="45"/>
      <c r="N949" s="45">
        <v>13.623842239379883</v>
      </c>
      <c r="O949" s="45"/>
      <c r="P949" s="45"/>
      <c r="Q949" s="45"/>
      <c r="R949" s="45">
        <v>4.8166842460632324</v>
      </c>
      <c r="S949" s="45"/>
      <c r="T949" s="45"/>
      <c r="U949" s="45"/>
      <c r="V949" s="46">
        <v>100.00295257568359</v>
      </c>
      <c r="W949" s="46"/>
      <c r="X949" s="45">
        <v>3.9000000804662704E-2</v>
      </c>
      <c r="Y949" s="45"/>
      <c r="Z949" s="44">
        <v>2.3400000482797623</v>
      </c>
      <c r="AA949" s="44"/>
      <c r="AB949" s="45">
        <v>3.5338029861450195</v>
      </c>
      <c r="AC949" s="45"/>
      <c r="AD949" s="45">
        <v>3.1406209018314257E-5</v>
      </c>
      <c r="AE949" s="45"/>
      <c r="AF949" s="45">
        <v>6.5680794715881348</v>
      </c>
      <c r="AG949" s="45"/>
      <c r="AH949" s="45">
        <v>4.6443114280700684</v>
      </c>
      <c r="AI949" s="45"/>
      <c r="AJ949" s="45"/>
      <c r="AK949" s="20">
        <v>4.7816653386689723E-4</v>
      </c>
    </row>
    <row r="950" spans="2:37">
      <c r="B950" s="2">
        <v>1.0000000474974513E-3</v>
      </c>
      <c r="D950" s="44">
        <v>6.0000002849847078E-2</v>
      </c>
      <c r="E950" s="44"/>
      <c r="F950" s="45">
        <v>-1.664175271987915</v>
      </c>
      <c r="G950" s="45"/>
      <c r="H950" s="45"/>
      <c r="I950" s="45"/>
      <c r="J950" s="45"/>
      <c r="K950" s="45">
        <v>4.6619749069213867</v>
      </c>
      <c r="L950" s="45"/>
      <c r="M950" s="45"/>
      <c r="N950" s="45">
        <v>11.466104507446289</v>
      </c>
      <c r="O950" s="45"/>
      <c r="P950" s="45"/>
      <c r="Q950" s="45"/>
      <c r="R950" s="45">
        <v>4.811246395111084</v>
      </c>
      <c r="S950" s="45"/>
      <c r="T950" s="45"/>
      <c r="U950" s="45"/>
      <c r="V950" s="46">
        <v>68.516838073730469</v>
      </c>
      <c r="W950" s="46"/>
      <c r="X950" s="45">
        <v>3.9999999105930328E-2</v>
      </c>
      <c r="Y950" s="45"/>
      <c r="Z950" s="44">
        <v>2.3999999463558197</v>
      </c>
      <c r="AA950" s="44"/>
      <c r="AB950" s="45">
        <v>5.3199167251586914</v>
      </c>
      <c r="AC950" s="45"/>
      <c r="AD950" s="45">
        <v>2.3219023205456324E-5</v>
      </c>
      <c r="AE950" s="45"/>
      <c r="AF950" s="45">
        <v>6.5631275177001953</v>
      </c>
      <c r="AG950" s="45"/>
      <c r="AH950" s="45">
        <v>4.640815258026123</v>
      </c>
      <c r="AI950" s="45"/>
      <c r="AJ950" s="45"/>
      <c r="AK950" s="20">
        <v>3.5378109896555543E-4</v>
      </c>
    </row>
    <row r="951" spans="2:37">
      <c r="B951" s="2">
        <v>2.0000000949949026E-3</v>
      </c>
      <c r="D951" s="44">
        <v>0.12000000569969416</v>
      </c>
      <c r="E951" s="44"/>
      <c r="F951" s="45">
        <v>-1.7247211933135986</v>
      </c>
      <c r="G951" s="45"/>
      <c r="H951" s="45"/>
      <c r="I951" s="45"/>
      <c r="J951" s="45"/>
      <c r="K951" s="45">
        <v>3.2290334701538086</v>
      </c>
      <c r="L951" s="45"/>
      <c r="M951" s="45"/>
      <c r="N951" s="45">
        <v>10.02556037902832</v>
      </c>
      <c r="O951" s="45"/>
      <c r="P951" s="45"/>
      <c r="Q951" s="45"/>
      <c r="R951" s="45">
        <v>4.8058700561523438</v>
      </c>
      <c r="S951" s="45"/>
      <c r="T951" s="45"/>
      <c r="U951" s="45"/>
      <c r="V951" s="46">
        <v>47.510055541992188</v>
      </c>
      <c r="W951" s="46"/>
      <c r="X951" s="45">
        <v>4.1000001132488251E-2</v>
      </c>
      <c r="Y951" s="45"/>
      <c r="Z951" s="44">
        <v>2.460000067949295</v>
      </c>
      <c r="AA951" s="44"/>
      <c r="AB951" s="45">
        <v>6.3565878868103027</v>
      </c>
      <c r="AC951" s="45"/>
      <c r="AD951" s="45">
        <v>1.7168660633615218E-5</v>
      </c>
      <c r="AE951" s="45"/>
      <c r="AF951" s="45">
        <v>6.5582332611083984</v>
      </c>
      <c r="AG951" s="45"/>
      <c r="AH951" s="45">
        <v>4.6373591423034668</v>
      </c>
      <c r="AI951" s="45"/>
      <c r="AJ951" s="45"/>
      <c r="AK951" s="20">
        <v>2.6178860571235418E-4</v>
      </c>
    </row>
    <row r="952" spans="2:37">
      <c r="B952" s="2">
        <v>3.0000000260770321E-3</v>
      </c>
      <c r="D952" s="44">
        <v>0.18000000156462193</v>
      </c>
      <c r="E952" s="44"/>
      <c r="F952" s="45">
        <v>-0.62900972366333008</v>
      </c>
      <c r="G952" s="45"/>
      <c r="H952" s="45"/>
      <c r="I952" s="45"/>
      <c r="J952" s="45"/>
      <c r="K952" s="45">
        <v>2.2601838111877441</v>
      </c>
      <c r="L952" s="45"/>
      <c r="M952" s="45"/>
      <c r="N952" s="45">
        <v>9.0491924285888672</v>
      </c>
      <c r="O952" s="45"/>
      <c r="P952" s="45"/>
      <c r="Q952" s="45"/>
      <c r="R952" s="45">
        <v>4.8005542755126953</v>
      </c>
      <c r="S952" s="45"/>
      <c r="T952" s="45"/>
      <c r="U952" s="45"/>
      <c r="V952" s="46">
        <v>33.29180908203125</v>
      </c>
      <c r="W952" s="46"/>
      <c r="X952" s="45">
        <v>4.1999999433755875E-2</v>
      </c>
      <c r="Y952" s="45"/>
      <c r="Z952" s="44">
        <v>2.5199999660253525</v>
      </c>
      <c r="AA952" s="44"/>
      <c r="AB952" s="45">
        <v>6.4994297027587891</v>
      </c>
      <c r="AC952" s="45"/>
      <c r="AD952" s="45">
        <v>1.2696719750238117E-5</v>
      </c>
      <c r="AE952" s="45"/>
      <c r="AF952" s="45">
        <v>6.5533952713012695</v>
      </c>
      <c r="AG952" s="45"/>
      <c r="AH952" s="45">
        <v>4.6339411735534668</v>
      </c>
      <c r="AI952" s="45"/>
      <c r="AJ952" s="45"/>
      <c r="AK952" s="20">
        <v>1.9374300609342754E-4</v>
      </c>
    </row>
    <row r="953" spans="2:37">
      <c r="B953" s="2">
        <v>4.0000001899898052E-3</v>
      </c>
      <c r="D953" s="44">
        <v>0.24000001139938831</v>
      </c>
      <c r="E953" s="44"/>
      <c r="F953" s="45">
        <v>1.1727087497711182</v>
      </c>
      <c r="G953" s="45"/>
      <c r="H953" s="45"/>
      <c r="I953" s="45"/>
      <c r="J953" s="45"/>
      <c r="K953" s="45">
        <v>1.5964101552963257</v>
      </c>
      <c r="L953" s="45"/>
      <c r="M953" s="45"/>
      <c r="N953" s="45">
        <v>8.377985954284668</v>
      </c>
      <c r="O953" s="45"/>
      <c r="P953" s="45"/>
      <c r="Q953" s="45"/>
      <c r="R953" s="45">
        <v>4.7952980995178223</v>
      </c>
      <c r="S953" s="45"/>
      <c r="T953" s="45"/>
      <c r="U953" s="45"/>
      <c r="V953" s="46">
        <v>23.540401458740234</v>
      </c>
      <c r="W953" s="46"/>
      <c r="X953" s="45">
        <v>4.3000001460313797E-2</v>
      </c>
      <c r="Y953" s="45"/>
      <c r="Z953" s="44">
        <v>2.5800000876188278</v>
      </c>
      <c r="AA953" s="44"/>
      <c r="AB953" s="45">
        <v>5.7297139167785645</v>
      </c>
      <c r="AC953" s="45"/>
      <c r="AD953" s="45">
        <v>9.3909156930749305E-6</v>
      </c>
      <c r="AE953" s="45"/>
      <c r="AF953" s="45">
        <v>6.5486125946044922</v>
      </c>
      <c r="AG953" s="45"/>
      <c r="AH953" s="45">
        <v>4.6305618286132813</v>
      </c>
      <c r="AI953" s="45"/>
      <c r="AJ953" s="45"/>
      <c r="AK953" s="20">
        <v>1.4340333291329443E-4</v>
      </c>
    </row>
    <row r="954" spans="2:37">
      <c r="B954" s="2">
        <v>4.999999888241291E-3</v>
      </c>
      <c r="D954" s="44">
        <v>0.29999999329447746</v>
      </c>
      <c r="E954" s="44"/>
      <c r="F954" s="45">
        <v>3.2321197986602783</v>
      </c>
      <c r="G954" s="45"/>
      <c r="H954" s="45"/>
      <c r="I954" s="45"/>
      <c r="J954" s="45"/>
      <c r="K954" s="45">
        <v>1.1362391710281372</v>
      </c>
      <c r="L954" s="45"/>
      <c r="M954" s="45"/>
      <c r="N954" s="45">
        <v>7.910466194152832</v>
      </c>
      <c r="O954" s="45"/>
      <c r="P954" s="45"/>
      <c r="Q954" s="45"/>
      <c r="R954" s="45">
        <v>4.7901020050048828</v>
      </c>
      <c r="S954" s="45"/>
      <c r="T954" s="45"/>
      <c r="U954" s="45"/>
      <c r="V954" s="46">
        <v>16.772972106933594</v>
      </c>
      <c r="W954" s="46"/>
      <c r="X954" s="45">
        <v>4.3999999761581421E-2</v>
      </c>
      <c r="Y954" s="45"/>
      <c r="Z954" s="44">
        <v>2.6399999856948853</v>
      </c>
      <c r="AA954" s="44"/>
      <c r="AB954" s="45">
        <v>4.1568112373352051</v>
      </c>
      <c r="AC954" s="45"/>
      <c r="AD954" s="45">
        <v>6.9467919274757151E-6</v>
      </c>
      <c r="AE954" s="45"/>
      <c r="AF954" s="45">
        <v>6.5438847541809082</v>
      </c>
      <c r="AG954" s="45"/>
      <c r="AH954" s="45">
        <v>4.627220630645752</v>
      </c>
      <c r="AI954" s="45"/>
      <c r="AJ954" s="45"/>
      <c r="AK954" s="20">
        <v>1.0615710925776511E-4</v>
      </c>
    </row>
    <row r="955" spans="2:37">
      <c r="B955" s="2">
        <v>6.0000000521540642E-3</v>
      </c>
      <c r="D955" s="44">
        <v>0.36000000312924385</v>
      </c>
      <c r="E955" s="44"/>
      <c r="F955" s="45">
        <v>5.1297798156738281</v>
      </c>
      <c r="G955" s="45"/>
      <c r="H955" s="45"/>
      <c r="I955" s="45"/>
      <c r="J955" s="45"/>
      <c r="K955" s="45">
        <v>0.81389856338500977</v>
      </c>
      <c r="L955" s="45"/>
      <c r="M955" s="45"/>
      <c r="N955" s="45">
        <v>7.5808596611022949</v>
      </c>
      <c r="O955" s="45"/>
      <c r="P955" s="45"/>
      <c r="Q955" s="45"/>
      <c r="R955" s="45">
        <v>4.7849640846252441</v>
      </c>
      <c r="S955" s="45"/>
      <c r="T955" s="45"/>
      <c r="U955" s="45"/>
      <c r="V955" s="46">
        <v>12.027535438537598</v>
      </c>
      <c r="W955" s="46"/>
      <c r="X955" s="45">
        <v>4.5000001788139343E-2</v>
      </c>
      <c r="Y955" s="45"/>
      <c r="Z955" s="44">
        <v>2.7000001072883606</v>
      </c>
      <c r="AA955" s="44"/>
      <c r="AB955" s="45">
        <v>2.0026566982269287</v>
      </c>
      <c r="AC955" s="45"/>
      <c r="AD955" s="45">
        <v>5.1394813453953248E-6</v>
      </c>
      <c r="AE955" s="45"/>
      <c r="AF955" s="45">
        <v>6.5392107963562012</v>
      </c>
      <c r="AG955" s="45"/>
      <c r="AH955" s="45">
        <v>4.6239166259765625</v>
      </c>
      <c r="AI955" s="45"/>
      <c r="AJ955" s="45"/>
      <c r="AK955" s="20">
        <v>7.8594886872451752E-5</v>
      </c>
    </row>
    <row r="956" spans="2:37">
      <c r="B956" s="2">
        <v>7.0000002160668373E-3</v>
      </c>
      <c r="D956" s="44">
        <v>0.42000001296401024</v>
      </c>
      <c r="E956" s="44"/>
      <c r="F956" s="45">
        <v>6.5115146636962891</v>
      </c>
      <c r="G956" s="45"/>
      <c r="H956" s="45"/>
      <c r="I956" s="45"/>
      <c r="J956" s="45"/>
      <c r="K956" s="45">
        <v>0.58608847856521606</v>
      </c>
      <c r="L956" s="45"/>
      <c r="M956" s="45"/>
      <c r="N956" s="45">
        <v>7.3458652496337891</v>
      </c>
      <c r="O956" s="45"/>
      <c r="P956" s="45"/>
      <c r="Q956" s="45"/>
      <c r="R956" s="45">
        <v>4.779883861541748</v>
      </c>
      <c r="S956" s="45"/>
      <c r="T956" s="45"/>
      <c r="U956" s="45"/>
      <c r="V956" s="46">
        <v>8.6702337265014648</v>
      </c>
      <c r="W956" s="46"/>
      <c r="X956" s="45">
        <v>4.6000000089406967E-2</v>
      </c>
      <c r="Y956" s="45"/>
      <c r="Z956" s="44">
        <v>2.760000005364418</v>
      </c>
      <c r="AA956" s="44"/>
      <c r="AB956" s="45">
        <v>-0.42955899238586426</v>
      </c>
      <c r="AC956" s="45"/>
      <c r="AD956" s="45">
        <v>3.8028720155125484E-6</v>
      </c>
      <c r="AE956" s="45"/>
      <c r="AF956" s="45">
        <v>6.5345897674560547</v>
      </c>
      <c r="AG956" s="45"/>
      <c r="AH956" s="45">
        <v>4.6206498146057129</v>
      </c>
      <c r="AI956" s="45"/>
      <c r="AJ956" s="45"/>
      <c r="AK956" s="20">
        <v>5.8196070312988013E-5</v>
      </c>
    </row>
    <row r="957" spans="2:37">
      <c r="B957" s="2">
        <v>8.0000003799796104E-3</v>
      </c>
      <c r="D957" s="44">
        <v>0.48000002279877663</v>
      </c>
      <c r="E957" s="44"/>
      <c r="F957" s="45">
        <v>7.1238279342651367</v>
      </c>
      <c r="G957" s="45"/>
      <c r="H957" s="45"/>
      <c r="I957" s="45"/>
      <c r="J957" s="45"/>
      <c r="K957" s="45">
        <v>0.42387184500694275</v>
      </c>
      <c r="L957" s="45"/>
      <c r="M957" s="45"/>
      <c r="N957" s="45">
        <v>7.1765456199645996</v>
      </c>
      <c r="O957" s="45"/>
      <c r="P957" s="45"/>
      <c r="Q957" s="45"/>
      <c r="R957" s="45">
        <v>4.7748613357543945</v>
      </c>
      <c r="S957" s="45"/>
      <c r="T957" s="45"/>
      <c r="U957" s="45"/>
      <c r="V957" s="46">
        <v>6.2770967483520508</v>
      </c>
      <c r="W957" s="46"/>
      <c r="X957" s="45">
        <v>4.6999998390674591E-2</v>
      </c>
      <c r="Y957" s="45"/>
      <c r="Z957" s="44">
        <v>2.8199999034404755</v>
      </c>
      <c r="AA957" s="44"/>
      <c r="AB957" s="45">
        <v>-2.7980525493621826</v>
      </c>
      <c r="AC957" s="45"/>
      <c r="AD957" s="45">
        <v>2.814234676407068E-6</v>
      </c>
      <c r="AE957" s="45"/>
      <c r="AF957" s="45">
        <v>6.5300207138061523</v>
      </c>
      <c r="AG957" s="45"/>
      <c r="AH957" s="45">
        <v>4.6174197196960449</v>
      </c>
      <c r="AI957" s="45"/>
      <c r="AJ957" s="45"/>
      <c r="AK957" s="20">
        <v>4.3096893932670355E-5</v>
      </c>
    </row>
    <row r="958" spans="2:37">
      <c r="B958" s="2">
        <v>8.999999612569809E-3</v>
      </c>
      <c r="D958" s="44">
        <v>0.53999997675418854</v>
      </c>
      <c r="E958" s="44"/>
      <c r="F958" s="45">
        <v>6.8401789665222168</v>
      </c>
      <c r="G958" s="45"/>
      <c r="H958" s="45"/>
      <c r="I958" s="45"/>
      <c r="J958" s="45"/>
      <c r="K958" s="45">
        <v>0.3076358437538147</v>
      </c>
      <c r="L958" s="45"/>
      <c r="M958" s="45"/>
      <c r="N958" s="45">
        <v>7.0532865524291992</v>
      </c>
      <c r="O958" s="45"/>
      <c r="P958" s="45"/>
      <c r="Q958" s="45"/>
      <c r="R958" s="45">
        <v>4.7698955535888672</v>
      </c>
      <c r="S958" s="45"/>
      <c r="T958" s="45"/>
      <c r="U958" s="45"/>
      <c r="V958" s="46">
        <v>4.5605068206787109</v>
      </c>
      <c r="W958" s="46"/>
      <c r="X958" s="45">
        <v>4.8000000417232513E-2</v>
      </c>
      <c r="Y958" s="45"/>
      <c r="Z958" s="44">
        <v>2.8800000250339508</v>
      </c>
      <c r="AA958" s="44"/>
      <c r="AB958" s="45">
        <v>-4.7704658508300781</v>
      </c>
      <c r="AC958" s="45"/>
      <c r="AD958" s="45">
        <v>2.0828783817705698E-6</v>
      </c>
      <c r="AE958" s="45"/>
      <c r="AF958" s="45">
        <v>6.5255031585693359</v>
      </c>
      <c r="AG958" s="45"/>
      <c r="AH958" s="45">
        <v>4.6142258644104004</v>
      </c>
      <c r="AI958" s="45"/>
      <c r="AJ958" s="45"/>
      <c r="AK958" s="20">
        <v>3.1919058528728783E-5</v>
      </c>
    </row>
    <row r="959" spans="2:37">
      <c r="B959" s="2">
        <v>9.9999997764825821E-3</v>
      </c>
      <c r="D959" s="44">
        <v>0.59999998658895493</v>
      </c>
      <c r="E959" s="44"/>
      <c r="F959" s="45">
        <v>5.6725597381591797</v>
      </c>
      <c r="G959" s="45"/>
      <c r="H959" s="45"/>
      <c r="I959" s="45"/>
      <c r="J959" s="45"/>
      <c r="K959" s="45">
        <v>0.22391489148139954</v>
      </c>
      <c r="L959" s="45"/>
      <c r="M959" s="45"/>
      <c r="N959" s="45">
        <v>6.9626221656799316</v>
      </c>
      <c r="O959" s="45"/>
      <c r="P959" s="45"/>
      <c r="Q959" s="45"/>
      <c r="R959" s="45">
        <v>4.7649855613708496</v>
      </c>
      <c r="S959" s="45"/>
      <c r="T959" s="45"/>
      <c r="U959" s="45"/>
      <c r="V959" s="46">
        <v>3.3228166103363037</v>
      </c>
      <c r="W959" s="46"/>
      <c r="X959" s="45">
        <v>4.8999998718500137E-2</v>
      </c>
      <c r="Y959" s="45"/>
      <c r="Z959" s="44">
        <v>2.9399999231100082</v>
      </c>
      <c r="AA959" s="44"/>
      <c r="AB959" s="45">
        <v>-6.0704951286315918</v>
      </c>
      <c r="AC959" s="45"/>
      <c r="AD959" s="45">
        <v>1.5417763279401697E-6</v>
      </c>
      <c r="AE959" s="45"/>
      <c r="AF959" s="45">
        <v>6.5210366249084473</v>
      </c>
      <c r="AG959" s="45"/>
      <c r="AH959" s="45">
        <v>4.6110682487487793</v>
      </c>
      <c r="AI959" s="45"/>
      <c r="AJ959" s="45"/>
      <c r="AK959" s="20">
        <v>2.3643122403882444E-5</v>
      </c>
    </row>
    <row r="960" spans="2:37">
      <c r="B960" s="2">
        <v>1.0999999940395355E-2</v>
      </c>
      <c r="D960" s="44">
        <v>0.65999999642372131</v>
      </c>
      <c r="E960" s="44"/>
      <c r="F960" s="45">
        <v>3.765610933303833</v>
      </c>
      <c r="G960" s="45"/>
      <c r="H960" s="45"/>
      <c r="I960" s="45"/>
      <c r="J960" s="45"/>
      <c r="K960" s="45">
        <v>0.16335710883140564</v>
      </c>
      <c r="L960" s="45"/>
      <c r="M960" s="45"/>
      <c r="N960" s="45">
        <v>6.8951988220214844</v>
      </c>
      <c r="O960" s="45"/>
      <c r="P960" s="45"/>
      <c r="Q960" s="45"/>
      <c r="R960" s="45">
        <v>4.7601308822631836</v>
      </c>
      <c r="S960" s="45"/>
      <c r="T960" s="45"/>
      <c r="U960" s="45"/>
      <c r="V960" s="46">
        <v>2.4266331195831299</v>
      </c>
      <c r="W960" s="46"/>
      <c r="X960" s="45">
        <v>5.000000074505806E-2</v>
      </c>
      <c r="Y960" s="45"/>
      <c r="Z960" s="44">
        <v>3.0000000447034836</v>
      </c>
      <c r="AA960" s="44"/>
      <c r="AB960" s="45">
        <v>-6.5165858268737793</v>
      </c>
      <c r="AC960" s="45"/>
      <c r="AD960" s="45">
        <v>1.1413832226025988E-6</v>
      </c>
      <c r="AE960" s="45"/>
      <c r="AF960" s="45">
        <v>6.5166201591491699</v>
      </c>
      <c r="AG960" s="45"/>
      <c r="AH960" s="45">
        <v>4.607945442199707</v>
      </c>
      <c r="AI960" s="45"/>
      <c r="AJ960" s="45"/>
      <c r="AK960" s="20">
        <v>1.7514959836262278E-5</v>
      </c>
    </row>
    <row r="961" spans="2:37">
      <c r="B961" s="2">
        <v>1.2000000104308128E-2</v>
      </c>
      <c r="D961" s="44">
        <v>0.7200000062584877</v>
      </c>
      <c r="E961" s="44"/>
      <c r="F961" s="45">
        <v>1.373432993888855</v>
      </c>
      <c r="G961" s="45"/>
      <c r="H961" s="45"/>
      <c r="I961" s="45"/>
      <c r="J961" s="45"/>
      <c r="K961" s="45">
        <v>0.11940222978591919</v>
      </c>
      <c r="L961" s="45"/>
      <c r="M961" s="45"/>
      <c r="N961" s="45">
        <v>6.8444557189941406</v>
      </c>
      <c r="O961" s="45"/>
      <c r="P961" s="45"/>
      <c r="Q961" s="45"/>
      <c r="R961" s="45">
        <v>4.7553310394287109</v>
      </c>
      <c r="S961" s="45"/>
      <c r="T961" s="45"/>
      <c r="U961" s="45"/>
      <c r="V961" s="46">
        <v>1.7754837274551392</v>
      </c>
      <c r="W961" s="46"/>
      <c r="X961" s="45">
        <v>5.0999999046325684E-2</v>
      </c>
      <c r="Y961" s="45"/>
      <c r="Z961" s="44">
        <v>3.059999942779541</v>
      </c>
      <c r="AA961" s="44"/>
      <c r="AB961" s="45">
        <v>-6.0472836494445801</v>
      </c>
      <c r="AC961" s="45"/>
      <c r="AD961" s="45">
        <v>8.4507087194651831E-7</v>
      </c>
      <c r="AE961" s="45"/>
      <c r="AF961" s="45">
        <v>6.5122537612915039</v>
      </c>
      <c r="AG961" s="45"/>
      <c r="AH961" s="45">
        <v>4.6048579216003418</v>
      </c>
      <c r="AI961" s="45"/>
      <c r="AJ961" s="45"/>
      <c r="AK961" s="20">
        <v>1.2976628568139859E-5</v>
      </c>
    </row>
    <row r="962" spans="2:37">
      <c r="B962" s="2">
        <v>1.3000000268220901E-2</v>
      </c>
      <c r="D962" s="44">
        <v>0.78000001609325409</v>
      </c>
      <c r="E962" s="44"/>
      <c r="F962" s="45">
        <v>-1.1780743598937988</v>
      </c>
      <c r="G962" s="45"/>
      <c r="H962" s="45"/>
      <c r="I962" s="45"/>
      <c r="J962" s="45"/>
      <c r="K962" s="45">
        <v>8.7408542633056641E-2</v>
      </c>
      <c r="L962" s="45"/>
      <c r="M962" s="45"/>
      <c r="N962" s="45">
        <v>6.805750846862793</v>
      </c>
      <c r="O962" s="45"/>
      <c r="P962" s="45"/>
      <c r="Q962" s="45"/>
      <c r="R962" s="45">
        <v>4.7505855560302734</v>
      </c>
      <c r="S962" s="45"/>
      <c r="T962" s="45"/>
      <c r="U962" s="45"/>
      <c r="V962" s="46">
        <v>1.3010433912277222</v>
      </c>
      <c r="W962" s="46"/>
      <c r="X962" s="45">
        <v>5.2000001072883606E-2</v>
      </c>
      <c r="Y962" s="45"/>
      <c r="Z962" s="44">
        <v>3.1200000643730164</v>
      </c>
      <c r="AA962" s="44"/>
      <c r="AB962" s="45">
        <v>-4.7296919822692871</v>
      </c>
      <c r="AC962" s="45"/>
      <c r="AD962" s="45">
        <v>6.2575634274253389E-7</v>
      </c>
      <c r="AE962" s="45"/>
      <c r="AF962" s="45">
        <v>6.5079360008239746</v>
      </c>
      <c r="AG962" s="45"/>
      <c r="AH962" s="45">
        <v>4.6018052101135254</v>
      </c>
      <c r="AI962" s="45"/>
      <c r="AJ962" s="45"/>
      <c r="AK962" s="20">
        <v>9.6152816695393994E-6</v>
      </c>
    </row>
    <row r="963" spans="2:37">
      <c r="B963" s="2">
        <v>1.4000000432133675E-2</v>
      </c>
      <c r="D963" s="44">
        <v>0.84000002592802048</v>
      </c>
      <c r="E963" s="44"/>
      <c r="F963" s="45">
        <v>-3.5383095741271973</v>
      </c>
      <c r="G963" s="45"/>
      <c r="H963" s="45"/>
      <c r="I963" s="45"/>
      <c r="J963" s="45"/>
      <c r="K963" s="45">
        <v>6.4067944884300232E-2</v>
      </c>
      <c r="L963" s="45"/>
      <c r="M963" s="45"/>
      <c r="N963" s="45">
        <v>6.7757744789123535</v>
      </c>
      <c r="O963" s="45"/>
      <c r="P963" s="45"/>
      <c r="Q963" s="45"/>
      <c r="R963" s="45">
        <v>4.7458930015563965</v>
      </c>
      <c r="S963" s="45"/>
      <c r="T963" s="45"/>
      <c r="U963" s="45"/>
      <c r="V963" s="46">
        <v>0.95457011461257935</v>
      </c>
      <c r="W963" s="46"/>
      <c r="X963" s="45">
        <v>5.299999937415123E-2</v>
      </c>
      <c r="Y963" s="45"/>
      <c r="Z963" s="44">
        <v>3.1799999624490738</v>
      </c>
      <c r="AA963" s="44"/>
      <c r="AB963" s="45">
        <v>-2.7498846054077148</v>
      </c>
      <c r="AC963" s="45"/>
      <c r="AD963" s="45">
        <v>4.6341142478922848E-7</v>
      </c>
      <c r="AE963" s="45"/>
      <c r="AF963" s="45">
        <v>6.503666877746582</v>
      </c>
      <c r="AG963" s="45"/>
      <c r="AH963" s="45">
        <v>4.5987868309020996</v>
      </c>
      <c r="AI963" s="45"/>
      <c r="AJ963" s="45"/>
      <c r="AK963" s="20">
        <v>7.1253871283261105E-6</v>
      </c>
    </row>
    <row r="964" spans="2:37">
      <c r="B964" s="2">
        <v>1.4999999664723873E-2</v>
      </c>
      <c r="D964" s="44">
        <v>0.89999997988343239</v>
      </c>
      <c r="E964" s="44"/>
      <c r="F964" s="45">
        <v>-5.3820643424987793</v>
      </c>
      <c r="G964" s="45"/>
      <c r="H964" s="45"/>
      <c r="I964" s="45"/>
      <c r="J964" s="45"/>
      <c r="K964" s="45">
        <v>4.7008514404296875E-2</v>
      </c>
      <c r="L964" s="45"/>
      <c r="M964" s="45"/>
      <c r="N964" s="45">
        <v>6.7521538734436035</v>
      </c>
      <c r="O964" s="45"/>
      <c r="P964" s="45"/>
      <c r="Q964" s="45"/>
      <c r="R964" s="45">
        <v>4.7412538528442383</v>
      </c>
      <c r="S964" s="45"/>
      <c r="T964" s="45"/>
      <c r="U964" s="45"/>
      <c r="V964" s="46">
        <v>0.70108115673065186</v>
      </c>
      <c r="W964" s="46"/>
      <c r="X964" s="45">
        <v>5.4000001400709152E-2</v>
      </c>
      <c r="Y964" s="45"/>
      <c r="Z964" s="44">
        <v>3.2400000840425491</v>
      </c>
      <c r="AA964" s="44"/>
      <c r="AB964" s="45">
        <v>-0.38663235306739807</v>
      </c>
      <c r="AC964" s="45"/>
      <c r="AD964" s="45">
        <v>3.4322312103540753E-7</v>
      </c>
      <c r="AE964" s="45"/>
      <c r="AF964" s="45">
        <v>6.499445915222168</v>
      </c>
      <c r="AG964" s="45"/>
      <c r="AH964" s="45">
        <v>4.595801830291748</v>
      </c>
      <c r="AI964" s="45"/>
      <c r="AJ964" s="45"/>
      <c r="AK964" s="20">
        <v>5.2808063628617674E-6</v>
      </c>
    </row>
    <row r="965" spans="2:37">
      <c r="B965" s="2">
        <v>1.6000000759959221E-2</v>
      </c>
      <c r="D965" s="44">
        <v>0.96000004559755325</v>
      </c>
      <c r="E965" s="44"/>
      <c r="F965" s="45">
        <v>-6.4557008743286133</v>
      </c>
      <c r="G965" s="45"/>
      <c r="H965" s="45"/>
      <c r="I965" s="45"/>
      <c r="J965" s="45"/>
      <c r="K965" s="45">
        <v>3.4521084278821945E-2</v>
      </c>
      <c r="L965" s="45"/>
      <c r="M965" s="45"/>
      <c r="N965" s="45">
        <v>6.7331795692443848</v>
      </c>
      <c r="O965" s="45"/>
      <c r="P965" s="45"/>
      <c r="Q965" s="45"/>
      <c r="R965" s="45">
        <v>4.7366666793823242</v>
      </c>
      <c r="S965" s="45"/>
      <c r="T965" s="45"/>
      <c r="U965" s="45"/>
      <c r="V965" s="46">
        <v>0.51534324884414673</v>
      </c>
      <c r="W965" s="46"/>
      <c r="X965" s="45">
        <v>5.4999999701976776E-2</v>
      </c>
      <c r="Y965" s="45"/>
      <c r="Z965" s="44">
        <v>3.2999999821186066</v>
      </c>
      <c r="AA965" s="44"/>
      <c r="AB965" s="45">
        <v>2.0278418064117432</v>
      </c>
      <c r="AC965" s="45"/>
      <c r="AD965" s="45">
        <v>2.5423398142265796E-7</v>
      </c>
      <c r="AE965" s="45"/>
      <c r="AF965" s="45">
        <v>6.495272159576416</v>
      </c>
      <c r="AG965" s="45"/>
      <c r="AH965" s="45">
        <v>4.5928506851196289</v>
      </c>
      <c r="AI965" s="45"/>
      <c r="AJ965" s="45"/>
      <c r="AK965" s="20">
        <v>3.9141391425800975E-6</v>
      </c>
    </row>
    <row r="966" spans="2:37">
      <c r="B966" s="2">
        <v>1.7000000923871994E-2</v>
      </c>
      <c r="D966" s="44">
        <v>1.0200000554323196</v>
      </c>
      <c r="E966" s="44"/>
      <c r="F966" s="45">
        <v>-6.6130251884460449</v>
      </c>
      <c r="G966" s="45"/>
      <c r="H966" s="45"/>
      <c r="I966" s="45"/>
      <c r="J966" s="45"/>
      <c r="K966" s="45">
        <v>2.5369027629494667E-2</v>
      </c>
      <c r="L966" s="45"/>
      <c r="M966" s="45"/>
      <c r="N966" s="45">
        <v>6.717613697052002</v>
      </c>
      <c r="O966" s="45"/>
      <c r="P966" s="45"/>
      <c r="Q966" s="45"/>
      <c r="R966" s="45">
        <v>4.7321314811706543</v>
      </c>
      <c r="S966" s="45"/>
      <c r="T966" s="45"/>
      <c r="U966" s="45"/>
      <c r="V966" s="46">
        <v>0.37908101081848145</v>
      </c>
      <c r="W966" s="46"/>
      <c r="X966" s="45">
        <v>5.6000001728534698E-2</v>
      </c>
      <c r="Y966" s="45"/>
      <c r="Z966" s="44">
        <v>3.3600001037120819</v>
      </c>
      <c r="AA966" s="44"/>
      <c r="AB966" s="45">
        <v>4.1545567512512207</v>
      </c>
      <c r="AC966" s="45"/>
      <c r="AD966" s="45">
        <v>1.8833755177638523E-7</v>
      </c>
      <c r="AE966" s="45"/>
      <c r="AF966" s="45">
        <v>6.491145133972168</v>
      </c>
      <c r="AG966" s="45"/>
      <c r="AH966" s="45">
        <v>4.5899324417114258</v>
      </c>
      <c r="AI966" s="45"/>
      <c r="AJ966" s="45"/>
      <c r="AK966" s="20">
        <v>2.9014536266913638E-6</v>
      </c>
    </row>
    <row r="967" spans="2:37">
      <c r="B967" s="2">
        <v>1.7999999225139618E-2</v>
      </c>
      <c r="D967" s="44">
        <v>1.0799999535083771</v>
      </c>
      <c r="E967" s="44"/>
      <c r="F967" s="45">
        <v>-5.8358945846557617</v>
      </c>
      <c r="G967" s="45"/>
      <c r="H967" s="45"/>
      <c r="I967" s="45"/>
      <c r="J967" s="45"/>
      <c r="K967" s="45">
        <v>1.8654637038707733E-2</v>
      </c>
      <c r="L967" s="45"/>
      <c r="M967" s="45"/>
      <c r="N967" s="45">
        <v>6.7045574188232422</v>
      </c>
      <c r="O967" s="45"/>
      <c r="P967" s="45"/>
      <c r="Q967" s="45"/>
      <c r="R967" s="45">
        <v>4.7276473045349121</v>
      </c>
      <c r="S967" s="45"/>
      <c r="T967" s="45"/>
      <c r="U967" s="45"/>
      <c r="V967" s="46">
        <v>0.27901449799537659</v>
      </c>
      <c r="W967" s="46"/>
      <c r="X967" s="45">
        <v>5.7000000029802322E-2</v>
      </c>
      <c r="Y967" s="45"/>
      <c r="Z967" s="44">
        <v>3.4200000017881393</v>
      </c>
      <c r="AA967" s="44"/>
      <c r="AB967" s="45">
        <v>5.6953539848327637</v>
      </c>
      <c r="AC967" s="45"/>
      <c r="AD967" s="45">
        <v>1.3953575717096101E-7</v>
      </c>
      <c r="AE967" s="45"/>
      <c r="AF967" s="45">
        <v>6.4870643615722656</v>
      </c>
      <c r="AG967" s="45"/>
      <c r="AH967" s="45">
        <v>4.5870471000671387</v>
      </c>
      <c r="AI967" s="45"/>
      <c r="AJ967" s="45"/>
      <c r="AK967" s="20">
        <v>2.1509847556444583E-6</v>
      </c>
    </row>
    <row r="968" spans="2:37">
      <c r="B968" s="2">
        <v>1.8999999389052391E-2</v>
      </c>
      <c r="D968" s="44">
        <v>1.1399999633431435</v>
      </c>
      <c r="E968" s="44"/>
      <c r="F968" s="45">
        <v>-4.2367358207702637</v>
      </c>
      <c r="G968" s="45"/>
      <c r="H968" s="45"/>
      <c r="I968" s="45"/>
      <c r="J968" s="45"/>
      <c r="K968" s="45">
        <v>1.3724465854465961E-2</v>
      </c>
      <c r="L968" s="45"/>
      <c r="M968" s="45"/>
      <c r="N968" s="45">
        <v>6.6933574676513672</v>
      </c>
      <c r="O968" s="45"/>
      <c r="P968" s="45"/>
      <c r="Q968" s="45"/>
      <c r="R968" s="45">
        <v>4.7232136726379395</v>
      </c>
      <c r="S968" s="45"/>
      <c r="T968" s="45"/>
      <c r="U968" s="45"/>
      <c r="V968" s="46">
        <v>0.20546737313270569</v>
      </c>
      <c r="W968" s="46"/>
      <c r="X968" s="45">
        <v>5.7999998331069946E-2</v>
      </c>
      <c r="Y968" s="45"/>
      <c r="Z968" s="44">
        <v>3.4799998998641968</v>
      </c>
      <c r="AA968" s="44"/>
      <c r="AB968" s="45">
        <v>6.4346923828125</v>
      </c>
      <c r="AC968" s="45"/>
      <c r="AD968" s="45">
        <v>1.0338996503378439E-7</v>
      </c>
      <c r="AE968" s="45"/>
      <c r="AF968" s="45">
        <v>6.4830293655395508</v>
      </c>
      <c r="AG968" s="45"/>
      <c r="AH968" s="45">
        <v>4.5841941833496094</v>
      </c>
      <c r="AI968" s="45"/>
      <c r="AJ968" s="45"/>
      <c r="AK968" s="20">
        <v>1.5947786096148775E-6</v>
      </c>
    </row>
    <row r="969" spans="2:37">
      <c r="B969" s="2">
        <v>1.9999999552965164E-2</v>
      </c>
      <c r="D969" s="44">
        <v>1.1999999731779099</v>
      </c>
      <c r="E969" s="44"/>
      <c r="F969" s="45">
        <v>-2.0426816940307617</v>
      </c>
      <c r="G969" s="45"/>
      <c r="H969" s="45"/>
      <c r="I969" s="45"/>
      <c r="J969" s="45"/>
      <c r="K969" s="45">
        <v>1.0101821273565292E-2</v>
      </c>
      <c r="L969" s="45"/>
      <c r="M969" s="45"/>
      <c r="N969" s="45">
        <v>6.683535099029541</v>
      </c>
      <c r="O969" s="45"/>
      <c r="P969" s="45"/>
      <c r="Q969" s="45"/>
      <c r="R969" s="45">
        <v>4.7188301086425781</v>
      </c>
      <c r="S969" s="45"/>
      <c r="T969" s="45"/>
      <c r="U969" s="45"/>
      <c r="V969" s="46">
        <v>0.15137368440628052</v>
      </c>
      <c r="W969" s="46"/>
      <c r="X969" s="45">
        <v>5.9000000357627869E-2</v>
      </c>
      <c r="Y969" s="45"/>
      <c r="Z969" s="44">
        <v>3.5400000214576721</v>
      </c>
      <c r="AA969" s="44"/>
      <c r="AB969" s="45">
        <v>6.2697896957397461</v>
      </c>
      <c r="AC969" s="45"/>
      <c r="AD969" s="45">
        <v>7.6615130240043072E-8</v>
      </c>
      <c r="AE969" s="45"/>
      <c r="AF969" s="45">
        <v>6.4790396690368652</v>
      </c>
      <c r="AG969" s="45"/>
      <c r="AH969" s="45">
        <v>4.5813727378845215</v>
      </c>
      <c r="AI969" s="45"/>
      <c r="AJ969" s="45"/>
      <c r="AK969" s="20">
        <v>1.1825076171589899E-6</v>
      </c>
    </row>
    <row r="970" spans="2:37">
      <c r="B970" s="2">
        <v>2.0999999716877937E-2</v>
      </c>
      <c r="D970" s="44">
        <v>1.2599999830126762</v>
      </c>
      <c r="E970" s="44"/>
      <c r="F970" s="45">
        <v>0.43639498949050903</v>
      </c>
      <c r="G970" s="45"/>
      <c r="H970" s="45"/>
      <c r="I970" s="45"/>
      <c r="J970" s="45"/>
      <c r="K970" s="45">
        <v>7.4383351020514965E-3</v>
      </c>
      <c r="L970" s="45"/>
      <c r="M970" s="45"/>
      <c r="N970" s="45">
        <v>6.6747417449951172</v>
      </c>
      <c r="O970" s="45"/>
      <c r="P970" s="45"/>
      <c r="Q970" s="45"/>
      <c r="R970" s="45">
        <v>4.7144956588745117</v>
      </c>
      <c r="S970" s="45"/>
      <c r="T970" s="45"/>
      <c r="U970" s="45"/>
      <c r="V970" s="46">
        <v>0.11156436800956726</v>
      </c>
      <c r="W970" s="46"/>
      <c r="X970" s="45">
        <v>5.9999998658895493E-2</v>
      </c>
      <c r="Y970" s="45"/>
      <c r="Z970" s="44">
        <v>3.5999999195337296</v>
      </c>
      <c r="AA970" s="44"/>
      <c r="AB970" s="45">
        <v>5.2249112129211426</v>
      </c>
      <c r="AC970" s="45"/>
      <c r="AD970" s="45">
        <v>5.6779700940978728E-8</v>
      </c>
      <c r="AE970" s="45"/>
      <c r="AF970" s="45">
        <v>6.4750947952270508</v>
      </c>
      <c r="AG970" s="45"/>
      <c r="AH970" s="45">
        <v>4.5785832405090332</v>
      </c>
      <c r="AI970" s="45"/>
      <c r="AJ970" s="45"/>
      <c r="AK970" s="20">
        <v>8.768937505010399E-7</v>
      </c>
    </row>
    <row r="971" spans="2:37">
      <c r="B971" s="2">
        <v>2.199999988079071E-2</v>
      </c>
      <c r="D971" s="44">
        <v>1.3199999928474426</v>
      </c>
      <c r="E971" s="44"/>
      <c r="F971" s="45">
        <v>2.8514294624328613</v>
      </c>
      <c r="G971" s="45"/>
      <c r="H971" s="45"/>
      <c r="I971" s="45"/>
      <c r="J971" s="45"/>
      <c r="K971" s="45">
        <v>5.4790414869785309E-3</v>
      </c>
      <c r="L971" s="45"/>
      <c r="M971" s="45"/>
      <c r="N971" s="45">
        <v>6.6667218208312988</v>
      </c>
      <c r="O971" s="45"/>
      <c r="P971" s="45"/>
      <c r="Q971" s="45"/>
      <c r="R971" s="45">
        <v>4.710209846496582</v>
      </c>
      <c r="S971" s="45"/>
      <c r="T971" s="45"/>
      <c r="U971" s="45"/>
      <c r="V971" s="46">
        <v>8.2252539694309235E-2</v>
      </c>
      <c r="W971" s="46"/>
      <c r="X971" s="45">
        <v>6.1000000685453415E-2</v>
      </c>
      <c r="Y971" s="45"/>
      <c r="Z971" s="44">
        <v>3.6600000411272049</v>
      </c>
      <c r="AA971" s="44"/>
      <c r="AB971" s="45">
        <v>3.4478020668029785</v>
      </c>
      <c r="AC971" s="45"/>
      <c r="AD971" s="45">
        <v>4.2083620144239831E-8</v>
      </c>
      <c r="AE971" s="45"/>
      <c r="AF971" s="45">
        <v>6.471193790435791</v>
      </c>
      <c r="AG971" s="45"/>
      <c r="AH971" s="45">
        <v>4.5758252143859863</v>
      </c>
      <c r="AI971" s="45"/>
      <c r="AJ971" s="45"/>
      <c r="AK971" s="20">
        <v>6.5032236307160929E-7</v>
      </c>
    </row>
    <row r="972" spans="2:37">
      <c r="B972" s="2">
        <v>2.3000000044703484E-2</v>
      </c>
      <c r="D972" s="44">
        <v>1.380000002682209</v>
      </c>
      <c r="E972" s="44"/>
      <c r="F972" s="45">
        <v>4.8631505966186523</v>
      </c>
      <c r="G972" s="45"/>
      <c r="H972" s="45"/>
      <c r="I972" s="45"/>
      <c r="J972" s="45"/>
      <c r="K972" s="45">
        <v>4.0371152572333813E-3</v>
      </c>
      <c r="L972" s="45"/>
      <c r="M972" s="45"/>
      <c r="N972" s="45">
        <v>6.6592874526977539</v>
      </c>
      <c r="O972" s="45"/>
      <c r="P972" s="45"/>
      <c r="Q972" s="45"/>
      <c r="R972" s="45">
        <v>4.7059726715087891</v>
      </c>
      <c r="S972" s="45"/>
      <c r="T972" s="45"/>
      <c r="U972" s="45"/>
      <c r="V972" s="46">
        <v>6.0660608112812042E-2</v>
      </c>
      <c r="W972" s="46"/>
      <c r="X972" s="45">
        <v>6.1999998986721039E-2</v>
      </c>
      <c r="Y972" s="45"/>
      <c r="Z972" s="44">
        <v>3.7199999392032623</v>
      </c>
      <c r="AA972" s="44"/>
      <c r="AB972" s="45">
        <v>1.1888047456741333</v>
      </c>
      <c r="AC972" s="45"/>
      <c r="AD972" s="45">
        <v>3.11941832364937E-8</v>
      </c>
      <c r="AE972" s="45"/>
      <c r="AF972" s="45">
        <v>6.4673366546630859</v>
      </c>
      <c r="AG972" s="45"/>
      <c r="AH972" s="45">
        <v>4.5730977058410645</v>
      </c>
      <c r="AI972" s="45"/>
      <c r="AJ972" s="45"/>
      <c r="AK972" s="20">
        <v>4.823342578674783E-7</v>
      </c>
    </row>
    <row r="973" spans="2:37">
      <c r="B973" s="2">
        <v>2.4000000208616257E-2</v>
      </c>
      <c r="D973" s="44">
        <v>1.4400000125169754</v>
      </c>
      <c r="E973" s="44"/>
      <c r="F973" s="45">
        <v>6.1896195411682129</v>
      </c>
      <c r="G973" s="45"/>
      <c r="H973" s="45"/>
      <c r="I973" s="45"/>
      <c r="J973" s="45"/>
      <c r="K973" s="45">
        <v>2.9755227733403444E-3</v>
      </c>
      <c r="L973" s="45"/>
      <c r="M973" s="45"/>
      <c r="N973" s="45">
        <v>6.6523013114929199</v>
      </c>
      <c r="O973" s="45"/>
      <c r="P973" s="45"/>
      <c r="Q973" s="45"/>
      <c r="R973" s="45">
        <v>4.7017831802368164</v>
      </c>
      <c r="S973" s="45"/>
      <c r="T973" s="45"/>
      <c r="U973" s="45"/>
      <c r="V973" s="46">
        <v>4.4749241322278976E-2</v>
      </c>
      <c r="W973" s="46"/>
      <c r="X973" s="45">
        <v>6.3000001013278961E-2</v>
      </c>
      <c r="Y973" s="45"/>
      <c r="Z973" s="44">
        <v>3.7800000607967377</v>
      </c>
      <c r="AA973" s="44"/>
      <c r="AB973" s="45">
        <v>-1.2344027757644653</v>
      </c>
      <c r="AC973" s="45"/>
      <c r="AD973" s="45">
        <v>2.3124576031818833E-8</v>
      </c>
      <c r="AE973" s="45"/>
      <c r="AF973" s="45">
        <v>6.4635229110717773</v>
      </c>
      <c r="AG973" s="45"/>
      <c r="AH973" s="45">
        <v>4.5704007148742676</v>
      </c>
      <c r="AI973" s="45"/>
      <c r="AJ973" s="45"/>
      <c r="AK973" s="20">
        <v>3.5777046036855609E-7</v>
      </c>
    </row>
    <row r="974" spans="2:37">
      <c r="B974" s="2">
        <v>2.500000037252903E-2</v>
      </c>
      <c r="D974" s="44">
        <v>1.5000000223517418</v>
      </c>
      <c r="E974" s="44"/>
      <c r="F974" s="45">
        <v>6.6456503868103027</v>
      </c>
      <c r="G974" s="45"/>
      <c r="H974" s="45"/>
      <c r="I974" s="45"/>
      <c r="J974" s="45"/>
      <c r="K974" s="45">
        <v>2.1936693228781223E-3</v>
      </c>
      <c r="L974" s="45"/>
      <c r="M974" s="45"/>
      <c r="N974" s="45">
        <v>6.6456608772277832</v>
      </c>
      <c r="O974" s="45"/>
      <c r="P974" s="45"/>
      <c r="Q974" s="45"/>
      <c r="R974" s="45">
        <v>4.6976408958435059</v>
      </c>
      <c r="S974" s="45"/>
      <c r="T974" s="45"/>
      <c r="U974" s="45"/>
      <c r="V974" s="46">
        <v>3.3019945025444031E-2</v>
      </c>
      <c r="W974" s="46"/>
      <c r="X974" s="45">
        <v>6.4000003039836884E-2</v>
      </c>
      <c r="Y974" s="45"/>
      <c r="Z974" s="44">
        <v>3.840000182390213</v>
      </c>
      <c r="AA974" s="44"/>
      <c r="AB974" s="45">
        <v>-3.4814717769622803</v>
      </c>
      <c r="AC974" s="45"/>
      <c r="AD974" s="45">
        <v>1.7144021313697522E-8</v>
      </c>
      <c r="AE974" s="45"/>
      <c r="AF974" s="45">
        <v>6.4597516059875488</v>
      </c>
      <c r="AG974" s="45"/>
      <c r="AH974" s="45">
        <v>4.5677342414855957</v>
      </c>
      <c r="AI974" s="45"/>
      <c r="AJ974" s="45"/>
      <c r="AK974" s="20">
        <v>2.6539751729615091E-7</v>
      </c>
    </row>
    <row r="975" spans="2:37">
      <c r="B975" s="2">
        <v>2.6000000536441803E-2</v>
      </c>
      <c r="D975" s="44">
        <v>1.5600000321865082</v>
      </c>
      <c r="E975" s="44"/>
      <c r="F975" s="45">
        <v>6.1685972213745117</v>
      </c>
      <c r="G975" s="45"/>
      <c r="H975" s="45"/>
      <c r="I975" s="45"/>
      <c r="J975" s="45"/>
      <c r="K975" s="45">
        <v>1.617658301256597E-3</v>
      </c>
      <c r="L975" s="45"/>
      <c r="M975" s="45"/>
      <c r="N975" s="45">
        <v>6.6392927169799805</v>
      </c>
      <c r="O975" s="45"/>
      <c r="P975" s="45"/>
      <c r="Q975" s="45"/>
      <c r="R975" s="45">
        <v>4.6935453414916992</v>
      </c>
      <c r="S975" s="45"/>
      <c r="T975" s="45"/>
      <c r="U975" s="45"/>
      <c r="V975" s="46">
        <v>2.4370856583118439E-2</v>
      </c>
      <c r="W975" s="46"/>
      <c r="X975" s="45">
        <v>6.4999997615814209E-2</v>
      </c>
      <c r="Y975" s="45"/>
      <c r="Z975" s="44">
        <v>3.8999998569488525</v>
      </c>
      <c r="AA975" s="44"/>
      <c r="AB975" s="45">
        <v>-5.237177848815918</v>
      </c>
      <c r="AC975" s="45"/>
      <c r="AD975" s="45">
        <v>1.2711287133981841E-8</v>
      </c>
      <c r="AE975" s="45"/>
      <c r="AF975" s="45">
        <v>6.4560227394104004</v>
      </c>
      <c r="AG975" s="45"/>
      <c r="AH975" s="45">
        <v>4.5650973320007324</v>
      </c>
      <c r="AI975" s="45"/>
      <c r="AJ975" s="45"/>
      <c r="AK975" s="20">
        <v>1.9689036889758427E-7</v>
      </c>
    </row>
    <row r="976" spans="2:37">
      <c r="B976" s="2">
        <v>2.7000000700354576E-2</v>
      </c>
      <c r="D976" s="44">
        <v>1.6200000420212746</v>
      </c>
      <c r="E976" s="44"/>
      <c r="F976" s="45">
        <v>4.8269085884094238</v>
      </c>
      <c r="G976" s="45"/>
      <c r="H976" s="45"/>
      <c r="I976" s="45"/>
      <c r="J976" s="45"/>
      <c r="K976" s="45">
        <v>1.1931734625250101E-3</v>
      </c>
      <c r="L976" s="45"/>
      <c r="M976" s="45"/>
      <c r="N976" s="45">
        <v>6.6331415176391602</v>
      </c>
      <c r="O976" s="45"/>
      <c r="P976" s="45"/>
      <c r="Q976" s="45"/>
      <c r="R976" s="45">
        <v>4.6894955635070801</v>
      </c>
      <c r="S976" s="45"/>
      <c r="T976" s="45"/>
      <c r="U976" s="45"/>
      <c r="V976" s="46">
        <v>1.7991296947002411E-2</v>
      </c>
      <c r="W976" s="46"/>
      <c r="X976" s="45">
        <v>6.5999999642372131E-2</v>
      </c>
      <c r="Y976" s="45"/>
      <c r="Z976" s="44">
        <v>3.9599999785423279</v>
      </c>
      <c r="AA976" s="44"/>
      <c r="AB976" s="45">
        <v>-6.2556328773498535</v>
      </c>
      <c r="AC976" s="45"/>
      <c r="AD976" s="45">
        <v>9.4254790639070052E-9</v>
      </c>
      <c r="AE976" s="45"/>
      <c r="AF976" s="45">
        <v>6.4523358345031738</v>
      </c>
      <c r="AG976" s="45"/>
      <c r="AH976" s="45">
        <v>4.5624904632568359</v>
      </c>
      <c r="AI976" s="45"/>
      <c r="AJ976" s="45"/>
      <c r="AK976" s="20">
        <v>1.4607856257953244E-7</v>
      </c>
    </row>
    <row r="977" spans="2:37">
      <c r="B977" s="2">
        <v>2.8000000864267349E-2</v>
      </c>
      <c r="D977" s="44">
        <v>1.680000051856041</v>
      </c>
      <c r="E977" s="44"/>
      <c r="F977" s="45">
        <v>2.8102812767028809</v>
      </c>
      <c r="G977" s="45"/>
      <c r="H977" s="45"/>
      <c r="I977" s="45"/>
      <c r="J977" s="45"/>
      <c r="K977" s="45">
        <v>8.802705560810864E-4</v>
      </c>
      <c r="L977" s="45"/>
      <c r="M977" s="45"/>
      <c r="N977" s="45">
        <v>6.6271657943725586</v>
      </c>
      <c r="O977" s="45"/>
      <c r="P977" s="45"/>
      <c r="Q977" s="45"/>
      <c r="R977" s="45">
        <v>4.6854915618896484</v>
      </c>
      <c r="S977" s="45"/>
      <c r="T977" s="45"/>
      <c r="U977" s="45"/>
      <c r="V977" s="46">
        <v>1.3284524902701378E-2</v>
      </c>
      <c r="W977" s="46"/>
      <c r="X977" s="45">
        <v>6.7000001668930054E-2</v>
      </c>
      <c r="Y977" s="45"/>
      <c r="Z977" s="44">
        <v>4.0200001001358032</v>
      </c>
      <c r="AA977" s="44"/>
      <c r="AB977" s="45">
        <v>-6.3947162628173828</v>
      </c>
      <c r="AC977" s="45"/>
      <c r="AD977" s="45">
        <v>6.9896199939023518E-9</v>
      </c>
      <c r="AE977" s="45"/>
      <c r="AF977" s="45">
        <v>6.4486899375915527</v>
      </c>
      <c r="AG977" s="45"/>
      <c r="AH977" s="45">
        <v>4.5599122047424316</v>
      </c>
      <c r="AI977" s="45"/>
      <c r="AJ977" s="45"/>
      <c r="AK977" s="20">
        <v>1.0838822106506996E-7</v>
      </c>
    </row>
    <row r="978" spans="2:37">
      <c r="B978" s="2">
        <v>2.8999999165534973E-2</v>
      </c>
      <c r="D978" s="44">
        <v>1.7399999499320984</v>
      </c>
      <c r="E978" s="44"/>
      <c r="F978" s="45">
        <v>0.4028245210647583</v>
      </c>
      <c r="G978" s="45"/>
      <c r="H978" s="45"/>
      <c r="I978" s="45"/>
      <c r="J978" s="45"/>
      <c r="K978" s="45">
        <v>6.4956099959090352E-4</v>
      </c>
      <c r="L978" s="45"/>
      <c r="M978" s="45"/>
      <c r="N978" s="45">
        <v>6.6213364601135254</v>
      </c>
      <c r="O978" s="45"/>
      <c r="P978" s="45"/>
      <c r="Q978" s="45"/>
      <c r="R978" s="45">
        <v>4.6815323829650879</v>
      </c>
      <c r="S978" s="45"/>
      <c r="T978" s="45"/>
      <c r="U978" s="45"/>
      <c r="V978" s="46">
        <v>9.8110819235444069E-3</v>
      </c>
      <c r="W978" s="46"/>
      <c r="X978" s="45">
        <v>6.8000003695487976E-2</v>
      </c>
      <c r="Y978" s="45"/>
      <c r="Z978" s="44">
        <v>4.0800002217292786</v>
      </c>
      <c r="AA978" s="44"/>
      <c r="AB978" s="45">
        <v>-5.6359000205993652</v>
      </c>
      <c r="AC978" s="45"/>
      <c r="AD978" s="45">
        <v>5.1836912540181856E-9</v>
      </c>
      <c r="AE978" s="45"/>
      <c r="AF978" s="45">
        <v>6.4450845718383789</v>
      </c>
      <c r="AG978" s="45"/>
      <c r="AH978" s="45">
        <v>4.5573630332946777</v>
      </c>
      <c r="AI978" s="45"/>
      <c r="AJ978" s="45"/>
      <c r="AK978" s="20">
        <v>8.0428598892012815E-8</v>
      </c>
    </row>
    <row r="979" spans="2:37">
      <c r="B979" s="2">
        <v>2.9999999329447746E-2</v>
      </c>
      <c r="D979" s="44">
        <v>1.7999999597668648</v>
      </c>
      <c r="E979" s="44"/>
      <c r="F979" s="45">
        <v>-2.0569732189178467</v>
      </c>
      <c r="G979" s="45"/>
      <c r="H979" s="45"/>
      <c r="I979" s="45"/>
      <c r="J979" s="45"/>
      <c r="K979" s="45">
        <v>4.7941436059772968E-4</v>
      </c>
      <c r="L979" s="45"/>
      <c r="M979" s="45"/>
      <c r="N979" s="45">
        <v>6.6156301498413086</v>
      </c>
      <c r="O979" s="45"/>
      <c r="P979" s="45"/>
      <c r="Q979" s="45"/>
      <c r="R979" s="45">
        <v>4.6776180267333984</v>
      </c>
      <c r="S979" s="45"/>
      <c r="T979" s="45"/>
      <c r="U979" s="45"/>
      <c r="V979" s="46">
        <v>7.2472174651920795E-3</v>
      </c>
      <c r="W979" s="46"/>
      <c r="X979" s="45">
        <v>6.8999998271465302E-2</v>
      </c>
      <c r="Y979" s="45"/>
      <c r="Z979" s="44">
        <v>4.1399998962879181</v>
      </c>
      <c r="AA979" s="44"/>
      <c r="AB979" s="45">
        <v>-4.0867123603820801</v>
      </c>
      <c r="AC979" s="45"/>
      <c r="AD979" s="45">
        <v>3.8446725802998571E-9</v>
      </c>
      <c r="AE979" s="45"/>
      <c r="AF979" s="45">
        <v>6.4415197372436523</v>
      </c>
      <c r="AG979" s="45"/>
      <c r="AH979" s="45">
        <v>4.554842472076416</v>
      </c>
      <c r="AI979" s="45"/>
      <c r="AJ979" s="45"/>
      <c r="AK979" s="20">
        <v>5.9685795861241786E-8</v>
      </c>
    </row>
    <row r="980" spans="2:37">
      <c r="B980" s="2">
        <v>3.0999999493360519E-2</v>
      </c>
      <c r="D980" s="44">
        <v>1.8599999696016312</v>
      </c>
      <c r="E980" s="44"/>
      <c r="F980" s="45">
        <v>-4.2238359451293945</v>
      </c>
      <c r="G980" s="45"/>
      <c r="H980" s="45"/>
      <c r="I980" s="45"/>
      <c r="J980" s="45"/>
      <c r="K980" s="45">
        <v>3.5390452831052244E-4</v>
      </c>
      <c r="L980" s="45"/>
      <c r="M980" s="45"/>
      <c r="N980" s="45">
        <v>6.6100311279296875</v>
      </c>
      <c r="O980" s="45"/>
      <c r="P980" s="45"/>
      <c r="Q980" s="45"/>
      <c r="R980" s="45">
        <v>4.6737475395202637</v>
      </c>
      <c r="S980" s="45"/>
      <c r="T980" s="45"/>
      <c r="U980" s="45"/>
      <c r="V980" s="46">
        <v>5.3543387912213802E-3</v>
      </c>
      <c r="W980" s="46"/>
      <c r="X980" s="45">
        <v>7.0000000298023224E-2</v>
      </c>
      <c r="Y980" s="45"/>
      <c r="Z980" s="44">
        <v>4.2000000178813934</v>
      </c>
      <c r="AA980" s="44"/>
      <c r="AB980" s="45">
        <v>-1.9655007123947144</v>
      </c>
      <c r="AC980" s="45"/>
      <c r="AD980" s="45">
        <v>2.8517630479285572E-9</v>
      </c>
      <c r="AE980" s="45"/>
      <c r="AF980" s="45">
        <v>6.4379949569702148</v>
      </c>
      <c r="AG980" s="45"/>
      <c r="AH980" s="45">
        <v>4.5523500442504883</v>
      </c>
      <c r="AI980" s="45"/>
      <c r="AJ980" s="45"/>
      <c r="AK980" s="20">
        <v>4.4295827450469005E-8</v>
      </c>
    </row>
    <row r="981" spans="2:37">
      <c r="B981" s="2">
        <v>3.2000001519918442E-2</v>
      </c>
      <c r="D981" s="44">
        <v>1.9200000911951065</v>
      </c>
      <c r="E981" s="44"/>
      <c r="F981" s="45">
        <v>-5.794161319732666</v>
      </c>
      <c r="G981" s="45"/>
      <c r="H981" s="45"/>
      <c r="I981" s="45"/>
      <c r="J981" s="45"/>
      <c r="K981" s="45">
        <v>2.6130169862881303E-4</v>
      </c>
      <c r="L981" s="45"/>
      <c r="M981" s="45"/>
      <c r="N981" s="45">
        <v>6.6045265197753906</v>
      </c>
      <c r="O981" s="45"/>
      <c r="P981" s="45"/>
      <c r="Q981" s="45"/>
      <c r="R981" s="45">
        <v>4.6699209213256836</v>
      </c>
      <c r="S981" s="45"/>
      <c r="T981" s="45"/>
      <c r="U981" s="45"/>
      <c r="V981" s="46">
        <v>3.9565595798194408E-3</v>
      </c>
      <c r="W981" s="46"/>
      <c r="X981" s="45">
        <v>7.1000002324581146E-2</v>
      </c>
      <c r="Y981" s="45"/>
      <c r="Z981" s="44">
        <v>4.2600001394748688</v>
      </c>
      <c r="AA981" s="44"/>
      <c r="AB981" s="45">
        <v>0.42933562397956848</v>
      </c>
      <c r="AC981" s="45"/>
      <c r="AD981" s="45">
        <v>2.1154396012690313E-9</v>
      </c>
      <c r="AE981" s="45"/>
      <c r="AF981" s="45">
        <v>6.4345097541809082</v>
      </c>
      <c r="AG981" s="45"/>
      <c r="AH981" s="45">
        <v>4.5498852729797363</v>
      </c>
      <c r="AI981" s="45"/>
      <c r="AJ981" s="45"/>
      <c r="AK981" s="20">
        <v>3.2876471323106671E-8</v>
      </c>
    </row>
    <row r="982" spans="2:37">
      <c r="B982" s="2">
        <v>3.2999999821186066E-2</v>
      </c>
      <c r="D982" s="44">
        <v>1.9799999892711639</v>
      </c>
      <c r="E982" s="44"/>
      <c r="F982" s="45">
        <v>-6.548555850982666</v>
      </c>
      <c r="G982" s="45"/>
      <c r="H982" s="45"/>
      <c r="I982" s="45"/>
      <c r="J982" s="45"/>
      <c r="K982" s="45">
        <v>1.9296424579806626E-4</v>
      </c>
      <c r="L982" s="45"/>
      <c r="M982" s="45"/>
      <c r="N982" s="45">
        <v>6.5991072654724121</v>
      </c>
      <c r="O982" s="45"/>
      <c r="P982" s="45"/>
      <c r="Q982" s="45"/>
      <c r="R982" s="45">
        <v>4.6661372184753418</v>
      </c>
      <c r="S982" s="45"/>
      <c r="T982" s="45"/>
      <c r="U982" s="45"/>
      <c r="V982" s="46">
        <v>2.9241817537695169E-3</v>
      </c>
      <c r="W982" s="46"/>
      <c r="X982" s="45">
        <v>7.1999996900558472E-2</v>
      </c>
      <c r="Y982" s="45"/>
      <c r="Z982" s="44">
        <v>4.3199998140335083</v>
      </c>
      <c r="AA982" s="44"/>
      <c r="AB982" s="45">
        <v>2.7613158226013184</v>
      </c>
      <c r="AC982" s="45"/>
      <c r="AD982" s="45">
        <v>1.5693513155667915E-9</v>
      </c>
      <c r="AE982" s="45"/>
      <c r="AF982" s="45">
        <v>6.431063175201416</v>
      </c>
      <c r="AG982" s="45"/>
      <c r="AH982" s="45">
        <v>4.5474481582641602</v>
      </c>
      <c r="AI982" s="45"/>
      <c r="AJ982" s="45"/>
      <c r="AK982" s="20">
        <v>2.440267365955151E-8</v>
      </c>
    </row>
    <row r="983" spans="2:37">
      <c r="B983" s="2">
        <v>3.4000001847743988E-2</v>
      </c>
      <c r="D983" s="44">
        <v>2.0400001108646393</v>
      </c>
      <c r="E983" s="44"/>
      <c r="F983" s="45">
        <v>-6.382481575012207</v>
      </c>
      <c r="G983" s="45"/>
      <c r="H983" s="45"/>
      <c r="I983" s="45"/>
      <c r="J983" s="45"/>
      <c r="K983" s="45">
        <v>1.4252387336455286E-4</v>
      </c>
      <c r="L983" s="45"/>
      <c r="M983" s="45"/>
      <c r="N983" s="45">
        <v>6.5937662124633789</v>
      </c>
      <c r="O983" s="45"/>
      <c r="P983" s="45"/>
      <c r="Q983" s="45"/>
      <c r="R983" s="45">
        <v>4.6623959541320801</v>
      </c>
      <c r="S983" s="45"/>
      <c r="T983" s="45"/>
      <c r="U983" s="45"/>
      <c r="V983" s="46">
        <v>2.1615410223603249E-3</v>
      </c>
      <c r="W983" s="46"/>
      <c r="X983" s="45">
        <v>7.2999998927116394E-2</v>
      </c>
      <c r="Y983" s="45"/>
      <c r="Z983" s="44">
        <v>4.3799999356269836</v>
      </c>
      <c r="AA983" s="44"/>
      <c r="AB983" s="45">
        <v>4.7031459808349609</v>
      </c>
      <c r="AC983" s="45"/>
      <c r="AD983" s="45">
        <v>1.1643173092323877E-9</v>
      </c>
      <c r="AE983" s="45"/>
      <c r="AF983" s="45">
        <v>6.4276552200317383</v>
      </c>
      <c r="AG983" s="45"/>
      <c r="AH983" s="45">
        <v>4.5450387001037598</v>
      </c>
      <c r="AI983" s="45"/>
      <c r="AJ983" s="45"/>
      <c r="AK983" s="20">
        <v>1.8114183930606487E-8</v>
      </c>
    </row>
    <row r="984" spans="2:37">
      <c r="B984" s="2">
        <v>3.5000000149011612E-2</v>
      </c>
      <c r="D984" s="44">
        <v>2.1000000089406967</v>
      </c>
      <c r="E984" s="44"/>
      <c r="F984" s="45">
        <v>-5.3207392692565918</v>
      </c>
      <c r="G984" s="45"/>
      <c r="H984" s="45"/>
      <c r="I984" s="45"/>
      <c r="J984" s="45"/>
      <c r="K984" s="45">
        <v>1.0528643906582147E-4</v>
      </c>
      <c r="L984" s="45"/>
      <c r="M984" s="45"/>
      <c r="N984" s="45">
        <v>6.5884971618652344</v>
      </c>
      <c r="O984" s="45"/>
      <c r="P984" s="45"/>
      <c r="Q984" s="45"/>
      <c r="R984" s="45">
        <v>4.6586966514587402</v>
      </c>
      <c r="S984" s="45"/>
      <c r="T984" s="45"/>
      <c r="U984" s="45"/>
      <c r="V984" s="46">
        <v>1.5980597818270326E-3</v>
      </c>
      <c r="W984" s="46"/>
      <c r="X984" s="45">
        <v>7.4000000953674316E-2</v>
      </c>
      <c r="Y984" s="45"/>
      <c r="Z984" s="44">
        <v>4.440000057220459</v>
      </c>
      <c r="AA984" s="44"/>
      <c r="AB984" s="45">
        <v>5.9826474189758301</v>
      </c>
      <c r="AC984" s="45"/>
      <c r="AD984" s="45">
        <v>8.6387996756087659E-10</v>
      </c>
      <c r="AE984" s="45"/>
      <c r="AF984" s="45">
        <v>6.4242854118347168</v>
      </c>
      <c r="AG984" s="45"/>
      <c r="AH984" s="45">
        <v>4.5426559448242188</v>
      </c>
      <c r="AI984" s="45"/>
      <c r="AJ984" s="45"/>
      <c r="AK984" s="20">
        <v>1.344709854578241E-8</v>
      </c>
    </row>
    <row r="985" spans="2:37">
      <c r="B985" s="2">
        <v>3.5999998450279236E-2</v>
      </c>
      <c r="D985" s="44">
        <v>2.1599999070167542</v>
      </c>
      <c r="E985" s="44"/>
      <c r="F985" s="45">
        <v>-3.5137810707092285</v>
      </c>
      <c r="G985" s="45"/>
      <c r="H985" s="45"/>
      <c r="I985" s="45"/>
      <c r="J985" s="45"/>
      <c r="K985" s="45">
        <v>7.7791009971406311E-5</v>
      </c>
      <c r="L985" s="45"/>
      <c r="M985" s="45"/>
      <c r="N985" s="45">
        <v>6.5832972526550293</v>
      </c>
      <c r="O985" s="45"/>
      <c r="P985" s="45"/>
      <c r="Q985" s="45"/>
      <c r="R985" s="45">
        <v>4.6550393104553223</v>
      </c>
      <c r="S985" s="45"/>
      <c r="T985" s="45"/>
      <c r="U985" s="45"/>
      <c r="V985" s="46">
        <v>1.1816560290753841E-3</v>
      </c>
      <c r="W985" s="46"/>
      <c r="X985" s="45">
        <v>7.5000002980232239E-2</v>
      </c>
      <c r="Y985" s="45"/>
      <c r="Z985" s="44">
        <v>4.5000001788139343</v>
      </c>
      <c r="AA985" s="44"/>
      <c r="AB985" s="45">
        <v>6.4208998680114746</v>
      </c>
      <c r="AC985" s="45"/>
      <c r="AD985" s="45">
        <v>6.4101129959581726E-10</v>
      </c>
      <c r="AE985" s="45"/>
      <c r="AF985" s="45">
        <v>6.4209532737731934</v>
      </c>
      <c r="AG985" s="45"/>
      <c r="AH985" s="45">
        <v>4.5402994155883789</v>
      </c>
      <c r="AI985" s="45"/>
      <c r="AJ985" s="45"/>
      <c r="AK985" s="20">
        <v>9.9831174438236303E-9</v>
      </c>
    </row>
    <row r="986" spans="2:37">
      <c r="B986" s="2">
        <v>3.7000000476837158E-2</v>
      </c>
      <c r="D986" s="44">
        <v>2.2200000286102295</v>
      </c>
      <c r="E986" s="44"/>
      <c r="F986" s="45">
        <v>-1.2163999080657959</v>
      </c>
      <c r="G986" s="45"/>
      <c r="H986" s="45"/>
      <c r="I986" s="45"/>
      <c r="J986" s="45"/>
      <c r="K986" s="45">
        <v>5.7485282013658434E-5</v>
      </c>
      <c r="L986" s="45"/>
      <c r="M986" s="45"/>
      <c r="N986" s="45">
        <v>6.578162670135498</v>
      </c>
      <c r="O986" s="45"/>
      <c r="P986" s="45"/>
      <c r="Q986" s="45"/>
      <c r="R986" s="45">
        <v>4.6514225006103516</v>
      </c>
      <c r="S986" s="45"/>
      <c r="T986" s="45"/>
      <c r="U986" s="45"/>
      <c r="V986" s="46">
        <v>8.7388820247724652E-4</v>
      </c>
      <c r="W986" s="46"/>
      <c r="X986" s="45">
        <v>7.5999997556209564E-2</v>
      </c>
      <c r="Y986" s="45"/>
      <c r="Z986" s="44">
        <v>4.5599998533725739</v>
      </c>
      <c r="AA986" s="44"/>
      <c r="AB986" s="45">
        <v>5.9572572708129883</v>
      </c>
      <c r="AC986" s="45"/>
      <c r="AD986" s="45">
        <v>4.7567189076502814E-10</v>
      </c>
      <c r="AE986" s="45"/>
      <c r="AF986" s="45">
        <v>6.4176583290100098</v>
      </c>
      <c r="AG986" s="45"/>
      <c r="AH986" s="45">
        <v>4.5379695892333984</v>
      </c>
      <c r="AI986" s="45"/>
      <c r="AJ986" s="45"/>
      <c r="AK986" s="20">
        <v>7.41192307529559E-9</v>
      </c>
    </row>
    <row r="987" spans="2:37" ht="14.25" customHeight="1">
      <c r="B987" s="2">
        <v>3.7999998778104782E-2</v>
      </c>
      <c r="D987" s="44">
        <v>2.2799999266862869</v>
      </c>
      <c r="E987" s="44"/>
      <c r="F987" s="45">
        <v>1.248187780380249</v>
      </c>
      <c r="G987" s="45"/>
      <c r="H987" s="45"/>
      <c r="I987" s="45"/>
      <c r="J987" s="45"/>
      <c r="K987" s="45">
        <v>4.2486659367568791E-5</v>
      </c>
      <c r="L987" s="45"/>
      <c r="M987" s="45"/>
      <c r="N987" s="45">
        <v>6.5730905532836914</v>
      </c>
      <c r="O987" s="45"/>
      <c r="P987" s="45"/>
      <c r="Q987" s="45"/>
      <c r="R987" s="45">
        <v>4.6478466987609863</v>
      </c>
      <c r="S987" s="45"/>
      <c r="T987" s="45"/>
      <c r="U987" s="45"/>
      <c r="V987" s="46">
        <v>6.463768077082932E-4</v>
      </c>
      <c r="W987" s="46"/>
      <c r="X987" s="45">
        <v>7.6999999582767487E-2</v>
      </c>
      <c r="Y987" s="45"/>
      <c r="Z987" s="44">
        <v>4.6199999749660492</v>
      </c>
      <c r="AA987" s="44"/>
      <c r="AB987" s="45">
        <v>4.6577348709106445</v>
      </c>
      <c r="AC987" s="45"/>
      <c r="AD987" s="45">
        <v>3.5300276590710666E-10</v>
      </c>
      <c r="AE987" s="45"/>
      <c r="AF987" s="45">
        <v>6.4144001007080078</v>
      </c>
      <c r="AG987" s="45"/>
      <c r="AH987" s="45">
        <v>4.5356659889221191</v>
      </c>
      <c r="AI987" s="45"/>
      <c r="AJ987" s="45"/>
      <c r="AK987" s="20">
        <v>5.5032858270465113E-9</v>
      </c>
    </row>
    <row r="988" spans="2:37" ht="13.5" customHeight="1">
      <c r="B988" s="47" t="s">
        <v>11</v>
      </c>
      <c r="C988" s="47"/>
      <c r="D988" s="47"/>
      <c r="E988" s="47"/>
    </row>
    <row r="989" spans="2:37" ht="12.75" customHeight="1">
      <c r="B989" s="39" t="s">
        <v>0</v>
      </c>
      <c r="C989" s="39"/>
      <c r="D989" s="39"/>
      <c r="E989" s="39"/>
      <c r="F989" s="39"/>
      <c r="G989" s="1" t="s">
        <v>1</v>
      </c>
      <c r="H989" s="40" t="s">
        <v>54</v>
      </c>
      <c r="I989" s="40"/>
      <c r="J989" s="40"/>
      <c r="K989" s="40"/>
      <c r="L989" s="40"/>
      <c r="M989" s="40"/>
      <c r="N989" s="40"/>
      <c r="O989" s="40"/>
      <c r="P989" s="40"/>
      <c r="Q989" s="40"/>
      <c r="R989" s="40"/>
    </row>
    <row r="990" spans="2:37" ht="12.75" customHeight="1">
      <c r="AB990" s="39" t="s">
        <v>2</v>
      </c>
      <c r="AC990" s="39"/>
      <c r="AD990" s="39"/>
      <c r="AE990" s="39"/>
      <c r="AF990" s="39"/>
      <c r="AG990" s="39"/>
    </row>
    <row r="991" spans="2:37" ht="12" customHeight="1">
      <c r="B991" s="39" t="s">
        <v>3</v>
      </c>
      <c r="C991" s="39"/>
      <c r="D991" s="39"/>
      <c r="E991" s="39"/>
      <c r="G991" s="1" t="s">
        <v>4</v>
      </c>
      <c r="H991" s="41">
        <v>0.2199999988079071</v>
      </c>
      <c r="I991" s="41"/>
      <c r="J991" s="41"/>
      <c r="K991" s="41"/>
      <c r="L991" s="41"/>
      <c r="M991" s="41"/>
      <c r="N991" s="41"/>
      <c r="O991" s="39" t="s">
        <v>21</v>
      </c>
      <c r="P991" s="39"/>
      <c r="Q991" s="39"/>
      <c r="R991" s="39"/>
      <c r="S991" s="1" t="s">
        <v>4</v>
      </c>
      <c r="T991" s="42" t="s">
        <v>22</v>
      </c>
      <c r="U991" s="42"/>
      <c r="V991" s="42"/>
      <c r="W991" s="42"/>
      <c r="X991" s="42"/>
      <c r="Y991" s="42"/>
      <c r="Z991" s="42"/>
      <c r="AA991" s="42"/>
      <c r="AB991" s="39"/>
      <c r="AC991" s="39"/>
      <c r="AD991" s="39"/>
      <c r="AE991" s="39"/>
      <c r="AF991" s="39"/>
      <c r="AG991" s="39"/>
    </row>
    <row r="992" spans="2:37" ht="10.5" customHeight="1">
      <c r="AB992" s="39"/>
      <c r="AC992" s="39"/>
      <c r="AD992" s="39"/>
      <c r="AE992" s="39"/>
      <c r="AF992" s="39"/>
      <c r="AG992" s="39"/>
    </row>
    <row r="993" spans="2:34" ht="12" customHeight="1">
      <c r="AB993" s="39"/>
      <c r="AC993" s="39"/>
      <c r="AD993" s="39"/>
      <c r="AE993" s="39"/>
      <c r="AF993" s="39"/>
      <c r="AG993" s="39"/>
    </row>
    <row r="994" spans="2:34" ht="12" customHeight="1">
      <c r="AB994" s="39"/>
      <c r="AC994" s="39"/>
      <c r="AD994" s="39"/>
      <c r="AE994" s="39"/>
      <c r="AF994" s="39"/>
      <c r="AG994" s="39"/>
    </row>
    <row r="995" spans="2:34" ht="6" customHeight="1"/>
    <row r="996" spans="2:34" ht="3" customHeight="1">
      <c r="B996" s="43" t="s">
        <v>5</v>
      </c>
      <c r="D996" s="43" t="s">
        <v>23</v>
      </c>
      <c r="E996" s="43"/>
      <c r="G996" s="43" t="s">
        <v>6</v>
      </c>
      <c r="H996" s="43"/>
      <c r="J996" s="43" t="s">
        <v>7</v>
      </c>
      <c r="K996" s="43"/>
      <c r="L996" s="43"/>
      <c r="M996" s="43"/>
      <c r="N996" s="43" t="s">
        <v>8</v>
      </c>
      <c r="O996" s="43"/>
      <c r="Q996" s="43" t="s">
        <v>9</v>
      </c>
      <c r="R996" s="43"/>
      <c r="S996" s="43"/>
      <c r="T996" s="43" t="s">
        <v>10</v>
      </c>
      <c r="U996" s="43"/>
      <c r="X996" s="43" t="s">
        <v>5</v>
      </c>
      <c r="Y996" s="43"/>
      <c r="Z996" s="43" t="s">
        <v>23</v>
      </c>
      <c r="AA996" s="43"/>
      <c r="AB996" s="43" t="s">
        <v>6</v>
      </c>
      <c r="AC996" s="43" t="s">
        <v>7</v>
      </c>
      <c r="AE996" s="43" t="s">
        <v>8</v>
      </c>
      <c r="AF996" s="43" t="s">
        <v>9</v>
      </c>
      <c r="AG996" s="43" t="s">
        <v>10</v>
      </c>
      <c r="AH996" s="43"/>
    </row>
    <row r="997" spans="2:34" ht="14.25" customHeight="1">
      <c r="B997" s="43"/>
      <c r="D997" s="43"/>
      <c r="E997" s="43"/>
      <c r="G997" s="43"/>
      <c r="H997" s="43"/>
      <c r="J997" s="43"/>
      <c r="K997" s="43"/>
      <c r="L997" s="43"/>
      <c r="M997" s="43"/>
      <c r="N997" s="43"/>
      <c r="O997" s="43"/>
      <c r="Q997" s="43"/>
      <c r="R997" s="43"/>
      <c r="S997" s="43"/>
      <c r="T997" s="43"/>
      <c r="U997" s="43"/>
      <c r="X997" s="43"/>
      <c r="Y997" s="43"/>
      <c r="Z997" s="43"/>
      <c r="AA997" s="43"/>
      <c r="AB997" s="43"/>
      <c r="AC997" s="43"/>
      <c r="AE997" s="43"/>
      <c r="AF997" s="43"/>
      <c r="AG997" s="43"/>
      <c r="AH997" s="43"/>
    </row>
    <row r="998" spans="2:34">
      <c r="B998" s="2">
        <v>7.8000001609325409E-2</v>
      </c>
      <c r="D998" s="44">
        <v>4.6800000965595245</v>
      </c>
      <c r="E998" s="44"/>
      <c r="F998" s="45">
        <v>2.7056128978729248</v>
      </c>
      <c r="G998" s="45"/>
      <c r="H998" s="45"/>
      <c r="I998" s="45"/>
      <c r="J998" s="45"/>
      <c r="K998" s="45">
        <v>2.6198532232513116E-10</v>
      </c>
      <c r="L998" s="45"/>
      <c r="M998" s="45"/>
      <c r="N998" s="45">
        <v>6.4111785888671875</v>
      </c>
      <c r="O998" s="45"/>
      <c r="P998" s="45"/>
      <c r="Q998" s="45"/>
      <c r="R998" s="45">
        <v>4.5333876609802246</v>
      </c>
      <c r="S998" s="45"/>
      <c r="T998" s="45"/>
      <c r="U998" s="45"/>
      <c r="V998" s="46">
        <v>4.0863832317938886E-9</v>
      </c>
      <c r="W998" s="46"/>
    </row>
    <row r="999" spans="2:34">
      <c r="B999" s="2">
        <v>7.9000003635883331E-2</v>
      </c>
      <c r="D999" s="44">
        <v>4.7400002181529999</v>
      </c>
      <c r="E999" s="44"/>
      <c r="F999" s="45">
        <v>0.37559381127357483</v>
      </c>
      <c r="G999" s="45"/>
      <c r="H999" s="45"/>
      <c r="I999" s="45"/>
      <c r="J999" s="45"/>
      <c r="K999" s="45">
        <v>1.9444791610201406E-10</v>
      </c>
      <c r="L999" s="45"/>
      <c r="M999" s="45"/>
      <c r="N999" s="45">
        <v>6.4079928398132324</v>
      </c>
      <c r="O999" s="45"/>
      <c r="P999" s="45"/>
      <c r="Q999" s="45"/>
      <c r="R999" s="45">
        <v>4.531135082244873</v>
      </c>
      <c r="S999" s="45"/>
      <c r="T999" s="45"/>
      <c r="U999" s="45"/>
      <c r="V999" s="46">
        <v>3.0344591284148237E-9</v>
      </c>
      <c r="W999" s="46"/>
    </row>
    <row r="1000" spans="2:34">
      <c r="B1000" s="2">
        <v>7.9999998211860657E-2</v>
      </c>
      <c r="D1000" s="44">
        <v>4.7999998927116394</v>
      </c>
      <c r="E1000" s="44"/>
      <c r="F1000" s="45">
        <v>-2.0048508644104004</v>
      </c>
      <c r="G1000" s="45"/>
      <c r="H1000" s="45"/>
      <c r="I1000" s="45"/>
      <c r="J1000" s="45"/>
      <c r="K1000" s="45">
        <v>1.4432997852420471E-10</v>
      </c>
      <c r="L1000" s="45"/>
      <c r="M1000" s="45"/>
      <c r="N1000" s="45">
        <v>6.4048423767089844</v>
      </c>
      <c r="O1000" s="45"/>
      <c r="P1000" s="45"/>
      <c r="Q1000" s="45"/>
      <c r="R1000" s="45">
        <v>4.5289077758789063</v>
      </c>
      <c r="S1000" s="45"/>
      <c r="T1000" s="45"/>
      <c r="U1000" s="45"/>
      <c r="V1000" s="46">
        <v>2.2534507593263697E-9</v>
      </c>
      <c r="W1000" s="46"/>
    </row>
    <row r="1001" spans="2:34">
      <c r="B1001" s="2">
        <v>8.1000000238418579E-2</v>
      </c>
      <c r="D1001" s="44">
        <v>4.8600000143051147</v>
      </c>
      <c r="E1001" s="44"/>
      <c r="F1001" s="45">
        <v>-4.1014957427978516</v>
      </c>
      <c r="G1001" s="45"/>
      <c r="H1001" s="45"/>
      <c r="I1001" s="45"/>
      <c r="J1001" s="45"/>
      <c r="K1001" s="45">
        <v>1.071361610538446E-10</v>
      </c>
      <c r="L1001" s="45"/>
      <c r="M1001" s="45"/>
      <c r="N1001" s="45">
        <v>6.4017276763916016</v>
      </c>
      <c r="O1001" s="45"/>
      <c r="P1001" s="45"/>
      <c r="Q1001" s="45"/>
      <c r="R1001" s="45">
        <v>4.5267047882080078</v>
      </c>
      <c r="S1001" s="45"/>
      <c r="T1001" s="45"/>
      <c r="U1001" s="45"/>
      <c r="V1001" s="46">
        <v>1.6735507424314733E-9</v>
      </c>
      <c r="W1001" s="46"/>
    </row>
    <row r="1002" spans="2:34">
      <c r="B1002" s="2">
        <v>8.2000002264976501E-2</v>
      </c>
      <c r="D1002" s="44">
        <v>4.9200001358985901</v>
      </c>
      <c r="E1002" s="44"/>
      <c r="F1002" s="45">
        <v>-5.6202826499938965</v>
      </c>
      <c r="G1002" s="45"/>
      <c r="H1002" s="45"/>
      <c r="I1002" s="45"/>
      <c r="J1002" s="45"/>
      <c r="K1002" s="45">
        <v>7.9531888019790387E-11</v>
      </c>
      <c r="L1002" s="45"/>
      <c r="M1002" s="45"/>
      <c r="N1002" s="45">
        <v>6.3986473083496094</v>
      </c>
      <c r="O1002" s="45"/>
      <c r="P1002" s="45"/>
      <c r="Q1002" s="45"/>
      <c r="R1002" s="45">
        <v>4.5245270729064941</v>
      </c>
      <c r="S1002" s="45"/>
      <c r="T1002" s="45"/>
      <c r="U1002" s="45"/>
      <c r="V1002" s="46">
        <v>1.2429484108622546E-9</v>
      </c>
      <c r="W1002" s="46"/>
    </row>
    <row r="1003" spans="2:34">
      <c r="B1003" s="2">
        <v>8.2999996840953827E-2</v>
      </c>
      <c r="D1003" s="44">
        <v>4.9799998104572296</v>
      </c>
      <c r="E1003" s="44"/>
      <c r="F1003" s="45">
        <v>-6.3485541343688965</v>
      </c>
      <c r="G1003" s="45"/>
      <c r="H1003" s="45"/>
      <c r="I1003" s="45"/>
      <c r="J1003" s="45"/>
      <c r="K1003" s="45">
        <v>5.9043429867511321E-11</v>
      </c>
      <c r="L1003" s="45"/>
      <c r="M1003" s="45"/>
      <c r="N1003" s="45">
        <v>6.395601749420166</v>
      </c>
      <c r="O1003" s="45"/>
      <c r="P1003" s="45"/>
      <c r="Q1003" s="45"/>
      <c r="R1003" s="45">
        <v>4.5223731994628906</v>
      </c>
      <c r="S1003" s="45"/>
      <c r="T1003" s="45"/>
      <c r="U1003" s="45"/>
      <c r="V1003" s="46">
        <v>9.2318808153635246E-10</v>
      </c>
      <c r="W1003" s="46"/>
    </row>
    <row r="1004" spans="2:34">
      <c r="B1004" s="2">
        <v>8.3999998867511749E-2</v>
      </c>
      <c r="D1004" s="44">
        <v>5.039999932050705</v>
      </c>
      <c r="E1004" s="44"/>
      <c r="F1004" s="45">
        <v>-6.1848278045654297</v>
      </c>
      <c r="G1004" s="45"/>
      <c r="H1004" s="45"/>
      <c r="I1004" s="45"/>
      <c r="J1004" s="45"/>
      <c r="K1004" s="45">
        <v>4.3835539365044696E-11</v>
      </c>
      <c r="L1004" s="45"/>
      <c r="M1004" s="45"/>
      <c r="N1004" s="45">
        <v>6.3925895690917969</v>
      </c>
      <c r="O1004" s="45"/>
      <c r="P1004" s="45"/>
      <c r="Q1004" s="45"/>
      <c r="R1004" s="45">
        <v>4.5202436447143555</v>
      </c>
      <c r="S1004" s="45"/>
      <c r="T1004" s="45"/>
      <c r="U1004" s="45"/>
      <c r="V1004" s="46">
        <v>6.8572431066726836E-10</v>
      </c>
      <c r="W1004" s="46"/>
    </row>
    <row r="1005" spans="2:34">
      <c r="B1005" s="2">
        <v>8.5000000894069672E-2</v>
      </c>
      <c r="D1005" s="44">
        <v>5.1000000536441803</v>
      </c>
      <c r="E1005" s="44"/>
      <c r="F1005" s="45">
        <v>-5.1529302597045898</v>
      </c>
      <c r="G1005" s="45"/>
      <c r="H1005" s="45"/>
      <c r="I1005" s="45"/>
      <c r="J1005" s="45"/>
      <c r="K1005" s="45">
        <v>3.2546559197710323E-11</v>
      </c>
      <c r="L1005" s="45"/>
      <c r="M1005" s="45"/>
      <c r="N1005" s="45">
        <v>6.3896112442016602</v>
      </c>
      <c r="O1005" s="45"/>
      <c r="P1005" s="45"/>
      <c r="Q1005" s="45"/>
      <c r="R1005" s="45">
        <v>4.5181374549865723</v>
      </c>
      <c r="S1005" s="45"/>
      <c r="T1005" s="45"/>
      <c r="U1005" s="45"/>
      <c r="V1005" s="46">
        <v>5.0936677098434302E-10</v>
      </c>
      <c r="W1005" s="46"/>
    </row>
    <row r="1006" spans="2:34">
      <c r="B1006" s="2">
        <v>8.6000002920627594E-2</v>
      </c>
      <c r="D1006" s="44">
        <v>5.1600001752376556</v>
      </c>
      <c r="E1006" s="44"/>
      <c r="F1006" s="45">
        <v>-3.39853835105896</v>
      </c>
      <c r="G1006" s="45"/>
      <c r="H1006" s="45"/>
      <c r="I1006" s="45"/>
      <c r="J1006" s="45"/>
      <c r="K1006" s="45">
        <v>2.4166132636671556E-11</v>
      </c>
      <c r="L1006" s="45"/>
      <c r="M1006" s="45"/>
      <c r="N1006" s="45">
        <v>6.3866662979125977</v>
      </c>
      <c r="O1006" s="45"/>
      <c r="P1006" s="45"/>
      <c r="Q1006" s="45"/>
      <c r="R1006" s="45">
        <v>4.5160551071166992</v>
      </c>
      <c r="S1006" s="45"/>
      <c r="T1006" s="45"/>
      <c r="U1006" s="45"/>
      <c r="V1006" s="46">
        <v>3.783841573401503E-10</v>
      </c>
      <c r="W1006" s="46"/>
    </row>
    <row r="1007" spans="2:34">
      <c r="B1007" s="2">
        <v>8.6999997496604919E-2</v>
      </c>
      <c r="D1007" s="44">
        <v>5.2199998497962952</v>
      </c>
      <c r="E1007" s="44"/>
      <c r="F1007" s="45">
        <v>-1.168613076210022</v>
      </c>
      <c r="G1007" s="45"/>
      <c r="H1007" s="45"/>
      <c r="I1007" s="45"/>
      <c r="J1007" s="45"/>
      <c r="K1007" s="45">
        <v>1.7944529542845977E-11</v>
      </c>
      <c r="L1007" s="45"/>
      <c r="M1007" s="45"/>
      <c r="N1007" s="45">
        <v>6.3837542533874512</v>
      </c>
      <c r="O1007" s="45"/>
      <c r="P1007" s="45"/>
      <c r="Q1007" s="45"/>
      <c r="R1007" s="45">
        <v>4.5139961242675781</v>
      </c>
      <c r="S1007" s="45"/>
      <c r="T1007" s="45"/>
      <c r="U1007" s="45"/>
      <c r="V1007" s="46">
        <v>2.8109681249333107E-10</v>
      </c>
      <c r="W1007" s="46"/>
    </row>
    <row r="1008" spans="2:34">
      <c r="B1008" s="2">
        <v>8.7999999523162842E-2</v>
      </c>
      <c r="D1008" s="44">
        <v>5.2799999713897705</v>
      </c>
      <c r="E1008" s="44"/>
      <c r="F1008" s="45">
        <v>1.2233572006225586</v>
      </c>
      <c r="G1008" s="45"/>
      <c r="H1008" s="45"/>
      <c r="I1008" s="45"/>
      <c r="J1008" s="45"/>
      <c r="K1008" s="45">
        <v>1.3325369453698332E-11</v>
      </c>
      <c r="L1008" s="45"/>
      <c r="M1008" s="45"/>
      <c r="N1008" s="45">
        <v>6.3808746337890625</v>
      </c>
      <c r="O1008" s="45"/>
      <c r="P1008" s="45"/>
      <c r="Q1008" s="45"/>
      <c r="R1008" s="45">
        <v>4.5119595527648926</v>
      </c>
      <c r="S1008" s="45"/>
      <c r="T1008" s="45"/>
      <c r="U1008" s="45"/>
      <c r="V1008" s="46">
        <v>2.0883296480977975E-10</v>
      </c>
      <c r="W1008" s="46"/>
    </row>
    <row r="1009" spans="2:23">
      <c r="B1009" s="2">
        <v>8.9000001549720764E-2</v>
      </c>
      <c r="D1009" s="44">
        <v>5.3400000929832458</v>
      </c>
      <c r="E1009" s="44"/>
      <c r="F1009" s="45">
        <v>3.441422700881958</v>
      </c>
      <c r="G1009" s="45"/>
      <c r="H1009" s="45"/>
      <c r="I1009" s="45"/>
      <c r="J1009" s="45"/>
      <c r="K1009" s="45">
        <v>9.895738742327076E-12</v>
      </c>
      <c r="L1009" s="45"/>
      <c r="M1009" s="45"/>
      <c r="N1009" s="45">
        <v>6.3780269622802734</v>
      </c>
      <c r="O1009" s="45"/>
      <c r="P1009" s="45"/>
      <c r="Q1009" s="45"/>
      <c r="R1009" s="45">
        <v>4.5099458694458008</v>
      </c>
      <c r="S1009" s="45"/>
      <c r="T1009" s="45"/>
      <c r="U1009" s="45"/>
      <c r="V1009" s="46">
        <v>1.5515359830242659E-10</v>
      </c>
      <c r="W1009" s="46"/>
    </row>
    <row r="1010" spans="2:23">
      <c r="B1010" s="2">
        <v>9.0000003576278687E-2</v>
      </c>
      <c r="D1010" s="44">
        <v>5.4000002145767212</v>
      </c>
      <c r="E1010" s="44"/>
      <c r="F1010" s="45">
        <v>5.1743483543395996</v>
      </c>
      <c r="G1010" s="45"/>
      <c r="H1010" s="45"/>
      <c r="I1010" s="45"/>
      <c r="J1010" s="45"/>
      <c r="K1010" s="45">
        <v>7.349172485848765E-12</v>
      </c>
      <c r="L1010" s="45"/>
      <c r="M1010" s="45"/>
      <c r="N1010" s="45">
        <v>6.375211238861084</v>
      </c>
      <c r="O1010" s="45"/>
      <c r="P1010" s="45"/>
      <c r="Q1010" s="45"/>
      <c r="R1010" s="45">
        <v>4.5079550743103027</v>
      </c>
      <c r="S1010" s="45"/>
      <c r="T1010" s="45"/>
      <c r="U1010" s="45"/>
      <c r="V1010" s="46">
        <v>1.1527731547111841E-10</v>
      </c>
      <c r="W1010" s="46"/>
    </row>
    <row r="1011" spans="2:23">
      <c r="B1011" s="2">
        <v>9.0999998152256012E-2</v>
      </c>
      <c r="D1011" s="44">
        <v>5.4599998891353607</v>
      </c>
      <c r="E1011" s="44"/>
      <c r="F1011" s="45">
        <v>6.1792812347412109</v>
      </c>
      <c r="G1011" s="45"/>
      <c r="H1011" s="45"/>
      <c r="I1011" s="45"/>
      <c r="J1011" s="45"/>
      <c r="K1011" s="45">
        <v>5.458199430624644E-12</v>
      </c>
      <c r="L1011" s="45"/>
      <c r="M1011" s="45"/>
      <c r="N1011" s="45">
        <v>6.3724265098571777</v>
      </c>
      <c r="O1011" s="45"/>
      <c r="P1011" s="45"/>
      <c r="Q1011" s="45"/>
      <c r="R1011" s="45">
        <v>4.505986213684082</v>
      </c>
      <c r="S1011" s="45"/>
      <c r="T1011" s="45"/>
      <c r="U1011" s="45"/>
      <c r="V1011" s="46">
        <v>8.5653387160711247E-11</v>
      </c>
      <c r="W1011" s="46"/>
    </row>
    <row r="1012" spans="2:23">
      <c r="B1012" s="2">
        <v>9.2000000178813934E-2</v>
      </c>
      <c r="D1012" s="44">
        <v>5.5200000107288361</v>
      </c>
      <c r="E1012" s="44"/>
      <c r="F1012" s="45">
        <v>6.3157777786254883</v>
      </c>
      <c r="G1012" s="45"/>
      <c r="H1012" s="45"/>
      <c r="I1012" s="45"/>
      <c r="J1012" s="45"/>
      <c r="K1012" s="45">
        <v>4.0539707008013792E-12</v>
      </c>
      <c r="L1012" s="45"/>
      <c r="M1012" s="45"/>
      <c r="N1012" s="45">
        <v>6.3696732521057129</v>
      </c>
      <c r="O1012" s="45"/>
      <c r="P1012" s="45"/>
      <c r="Q1012" s="45"/>
      <c r="R1012" s="45">
        <v>4.5040388107299805</v>
      </c>
      <c r="S1012" s="45"/>
      <c r="T1012" s="45"/>
      <c r="U1012" s="45"/>
      <c r="V1012" s="46">
        <v>6.3644881032054457E-11</v>
      </c>
      <c r="W1012" s="46"/>
    </row>
    <row r="1013" spans="2:23">
      <c r="B1013" s="2">
        <v>9.3000002205371857E-2</v>
      </c>
      <c r="D1013" s="44">
        <v>5.5800001323223114</v>
      </c>
      <c r="E1013" s="44"/>
      <c r="F1013" s="45">
        <v>5.5654277801513672</v>
      </c>
      <c r="G1013" s="45"/>
      <c r="H1013" s="45"/>
      <c r="I1013" s="45"/>
      <c r="J1013" s="45"/>
      <c r="K1013" s="45">
        <v>3.0111447189840046E-12</v>
      </c>
      <c r="L1013" s="45"/>
      <c r="M1013" s="45"/>
      <c r="N1013" s="45">
        <v>6.3669500350952148</v>
      </c>
      <c r="O1013" s="45"/>
      <c r="P1013" s="45"/>
      <c r="Q1013" s="45"/>
      <c r="R1013" s="45">
        <v>4.5021138191223145</v>
      </c>
      <c r="S1013" s="45"/>
      <c r="T1013" s="45"/>
      <c r="U1013" s="45"/>
      <c r="V1013" s="46">
        <v>4.7293360200262313E-11</v>
      </c>
      <c r="W1013" s="46"/>
    </row>
    <row r="1014" spans="2:23">
      <c r="B1014" s="2">
        <v>9.3999996781349182E-2</v>
      </c>
      <c r="D1014" s="44">
        <v>5.6399998068809509</v>
      </c>
      <c r="E1014" s="44"/>
      <c r="F1014" s="45">
        <v>4.0343341827392578</v>
      </c>
      <c r="G1014" s="45"/>
      <c r="H1014" s="45"/>
      <c r="I1014" s="45"/>
      <c r="J1014" s="45"/>
      <c r="K1014" s="45">
        <v>2.2366702673998207E-12</v>
      </c>
      <c r="L1014" s="45"/>
      <c r="M1014" s="45"/>
      <c r="N1014" s="45">
        <v>6.3642578125</v>
      </c>
      <c r="O1014" s="45"/>
      <c r="P1014" s="45"/>
      <c r="Q1014" s="45"/>
      <c r="R1014" s="45">
        <v>4.5002098083496094</v>
      </c>
      <c r="S1014" s="45"/>
      <c r="T1014" s="45"/>
      <c r="U1014" s="45"/>
      <c r="V1014" s="46">
        <v>3.5144245152940456E-11</v>
      </c>
      <c r="W1014" s="46"/>
    </row>
    <row r="1015" spans="2:23">
      <c r="B1015" s="2">
        <v>9.4999998807907104E-2</v>
      </c>
      <c r="D1015" s="44">
        <v>5.6999999284744263</v>
      </c>
      <c r="E1015" s="44"/>
      <c r="F1015" s="45">
        <v>1.9381102323532104</v>
      </c>
      <c r="G1015" s="45"/>
      <c r="H1015" s="45"/>
      <c r="I1015" s="45"/>
      <c r="J1015" s="45"/>
      <c r="K1015" s="45">
        <v>1.6614648025436995E-12</v>
      </c>
      <c r="L1015" s="45"/>
      <c r="M1015" s="45"/>
      <c r="N1015" s="45">
        <v>6.3615951538085938</v>
      </c>
      <c r="O1015" s="45"/>
      <c r="P1015" s="45"/>
      <c r="Q1015" s="45"/>
      <c r="R1015" s="45">
        <v>4.4983272552490234</v>
      </c>
      <c r="S1015" s="45"/>
      <c r="T1015" s="45"/>
      <c r="U1015" s="45"/>
      <c r="V1015" s="46">
        <v>2.6117110210610583E-11</v>
      </c>
      <c r="W1015" s="46"/>
    </row>
    <row r="1016" spans="2:23">
      <c r="B1016" s="2">
        <v>9.6000000834465027E-2</v>
      </c>
      <c r="D1016" s="44">
        <v>5.7600000500679016</v>
      </c>
      <c r="E1016" s="44"/>
      <c r="F1016" s="45">
        <v>-0.42847806215286255</v>
      </c>
      <c r="G1016" s="45"/>
      <c r="H1016" s="45"/>
      <c r="I1016" s="45"/>
      <c r="J1016" s="45"/>
      <c r="K1016" s="45">
        <v>1.2342375385610005E-12</v>
      </c>
      <c r="L1016" s="45"/>
      <c r="M1016" s="45"/>
      <c r="N1016" s="45">
        <v>6.3589625358581543</v>
      </c>
      <c r="O1016" s="45"/>
      <c r="P1016" s="45"/>
      <c r="Q1016" s="45"/>
      <c r="R1016" s="45">
        <v>4.4964652061462402</v>
      </c>
      <c r="S1016" s="45"/>
      <c r="T1016" s="45"/>
      <c r="U1016" s="45"/>
      <c r="V1016" s="46">
        <v>1.9409416782134592E-11</v>
      </c>
      <c r="W1016" s="46"/>
    </row>
    <row r="1017" spans="2:23">
      <c r="B1017" s="2">
        <v>9.7000002861022949E-2</v>
      </c>
      <c r="D1017" s="44">
        <v>5.820000171661377</v>
      </c>
      <c r="E1017" s="44"/>
      <c r="F1017" s="45">
        <v>-2.7329573631286621</v>
      </c>
      <c r="G1017" s="45"/>
      <c r="H1017" s="45"/>
      <c r="I1017" s="45"/>
      <c r="J1017" s="45"/>
      <c r="K1017" s="45">
        <v>9.1690500678143216E-13</v>
      </c>
      <c r="L1017" s="45"/>
      <c r="M1017" s="45"/>
      <c r="N1017" s="45">
        <v>6.356358528137207</v>
      </c>
      <c r="O1017" s="45"/>
      <c r="P1017" s="45"/>
      <c r="Q1017" s="45"/>
      <c r="R1017" s="45">
        <v>4.494624137878418</v>
      </c>
      <c r="S1017" s="45"/>
      <c r="T1017" s="45"/>
      <c r="U1017" s="45"/>
      <c r="V1017" s="46">
        <v>1.4425002858864389E-11</v>
      </c>
      <c r="W1017" s="46"/>
    </row>
    <row r="1018" spans="2:23">
      <c r="B1018" s="2">
        <v>9.7999997437000275E-2</v>
      </c>
      <c r="D1018" s="44">
        <v>5.8799998462200165</v>
      </c>
      <c r="E1018" s="44"/>
      <c r="F1018" s="45">
        <v>-4.651848316192627</v>
      </c>
      <c r="G1018" s="45"/>
      <c r="H1018" s="45"/>
      <c r="I1018" s="45"/>
      <c r="J1018" s="45"/>
      <c r="K1018" s="45">
        <v>6.8118872088157589E-13</v>
      </c>
      <c r="L1018" s="45"/>
      <c r="M1018" s="45"/>
      <c r="N1018" s="45">
        <v>6.3537840843200684</v>
      </c>
      <c r="O1018" s="45"/>
      <c r="P1018" s="45"/>
      <c r="Q1018" s="45"/>
      <c r="R1018" s="45">
        <v>4.4928040504455566</v>
      </c>
      <c r="S1018" s="45"/>
      <c r="T1018" s="45"/>
      <c r="U1018" s="45"/>
      <c r="V1018" s="46">
        <v>1.0720991802659618E-11</v>
      </c>
      <c r="W1018" s="46"/>
    </row>
    <row r="1019" spans="2:23">
      <c r="B1019" s="2">
        <v>9.8999999463558197E-2</v>
      </c>
      <c r="D1019" s="44">
        <v>5.9399999678134918</v>
      </c>
      <c r="E1019" s="44"/>
      <c r="F1019" s="45">
        <v>-5.9160661697387695</v>
      </c>
      <c r="G1019" s="45"/>
      <c r="H1019" s="45"/>
      <c r="I1019" s="45"/>
      <c r="J1019" s="45"/>
      <c r="K1019" s="45">
        <v>5.0608990739484105E-13</v>
      </c>
      <c r="L1019" s="45"/>
      <c r="M1019" s="45"/>
      <c r="N1019" s="45">
        <v>6.3512382507324219</v>
      </c>
      <c r="O1019" s="45"/>
      <c r="P1019" s="45"/>
      <c r="Q1019" s="45"/>
      <c r="R1019" s="45">
        <v>4.4910035133361816</v>
      </c>
      <c r="S1019" s="45"/>
      <c r="T1019" s="45"/>
      <c r="U1019" s="45"/>
      <c r="V1019" s="46">
        <v>7.9683655507256645E-12</v>
      </c>
      <c r="W1019" s="46"/>
    </row>
    <row r="1020" spans="2:23">
      <c r="B1020" s="2">
        <v>0.10000000149011612</v>
      </c>
      <c r="D1020" s="44">
        <v>6.0000000894069672</v>
      </c>
      <c r="E1020" s="44"/>
      <c r="F1020" s="45">
        <v>-6.3486509323120117</v>
      </c>
      <c r="G1020" s="45"/>
      <c r="H1020" s="45"/>
      <c r="I1020" s="45"/>
      <c r="J1020" s="45"/>
      <c r="K1020" s="45">
        <v>3.7601451357942295E-13</v>
      </c>
      <c r="L1020" s="45"/>
      <c r="M1020" s="45"/>
      <c r="N1020" s="45">
        <v>6.3487205505371094</v>
      </c>
      <c r="O1020" s="45"/>
      <c r="P1020" s="45"/>
      <c r="Q1020" s="45"/>
      <c r="R1020" s="45">
        <v>4.4892234802246094</v>
      </c>
      <c r="S1020" s="45"/>
      <c r="T1020" s="45"/>
      <c r="U1020" s="45"/>
      <c r="V1020" s="46">
        <v>5.9226820496582899E-12</v>
      </c>
      <c r="W1020" s="46"/>
    </row>
    <row r="1021" spans="2:23" ht="9.75" customHeight="1">
      <c r="B1021" s="2">
        <v>0.10100000351667404</v>
      </c>
      <c r="D1021" s="44">
        <v>6.0600002110004425</v>
      </c>
      <c r="E1021" s="44"/>
      <c r="F1021" s="45">
        <v>-5.8895316123962402</v>
      </c>
      <c r="G1021" s="45"/>
      <c r="H1021" s="45"/>
      <c r="I1021" s="45"/>
      <c r="J1021" s="45"/>
      <c r="K1021" s="45">
        <v>2.7938166103497197E-13</v>
      </c>
      <c r="L1021" s="45"/>
      <c r="M1021" s="45"/>
      <c r="N1021" s="45">
        <v>6.3462309837341309</v>
      </c>
      <c r="O1021" s="45"/>
      <c r="P1021" s="45"/>
      <c r="Q1021" s="45"/>
      <c r="R1021" s="45">
        <v>4.4874629974365234</v>
      </c>
      <c r="S1021" s="45"/>
      <c r="T1021" s="45"/>
      <c r="U1021" s="45"/>
      <c r="V1021" s="46">
        <v>4.4023239914592338E-12</v>
      </c>
      <c r="W1021" s="46"/>
    </row>
    <row r="1022" spans="2:23" ht="5.25" customHeight="1"/>
    <row r="1023" spans="2:23" ht="172.5" customHeight="1"/>
    <row r="1024" spans="2:23" ht="16.5" customHeight="1"/>
    <row r="1025" spans="2:37" ht="12.75" customHeight="1">
      <c r="B1025" s="39" t="s">
        <v>0</v>
      </c>
      <c r="C1025" s="39"/>
      <c r="D1025" s="39"/>
      <c r="E1025" s="39"/>
      <c r="F1025" s="39"/>
      <c r="G1025" s="1" t="s">
        <v>1</v>
      </c>
      <c r="H1025" s="40" t="s">
        <v>55</v>
      </c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</row>
    <row r="1026" spans="2:37" ht="12.75" customHeight="1">
      <c r="AB1026" s="39" t="s">
        <v>2</v>
      </c>
      <c r="AC1026" s="39"/>
      <c r="AD1026" s="39"/>
      <c r="AE1026" s="39"/>
      <c r="AF1026" s="39"/>
      <c r="AG1026" s="39"/>
    </row>
    <row r="1027" spans="2:37" ht="12" customHeight="1">
      <c r="B1027" s="39" t="s">
        <v>3</v>
      </c>
      <c r="C1027" s="39"/>
      <c r="D1027" s="39"/>
      <c r="E1027" s="39"/>
      <c r="G1027" s="1" t="s">
        <v>4</v>
      </c>
      <c r="H1027" s="41">
        <v>0.2199999988079071</v>
      </c>
      <c r="I1027" s="41"/>
      <c r="J1027" s="41"/>
      <c r="K1027" s="41"/>
      <c r="L1027" s="41"/>
      <c r="M1027" s="41"/>
      <c r="N1027" s="41"/>
      <c r="O1027" s="39" t="s">
        <v>21</v>
      </c>
      <c r="P1027" s="39"/>
      <c r="Q1027" s="39"/>
      <c r="R1027" s="39"/>
      <c r="S1027" s="1" t="s">
        <v>4</v>
      </c>
      <c r="T1027" s="42" t="s">
        <v>22</v>
      </c>
      <c r="U1027" s="42"/>
      <c r="V1027" s="42"/>
      <c r="W1027" s="42"/>
      <c r="X1027" s="42"/>
      <c r="Y1027" s="42"/>
      <c r="Z1027" s="42"/>
      <c r="AA1027" s="42"/>
      <c r="AB1027" s="39"/>
      <c r="AC1027" s="39"/>
      <c r="AD1027" s="39"/>
      <c r="AE1027" s="39"/>
      <c r="AF1027" s="39"/>
      <c r="AG1027" s="39"/>
    </row>
    <row r="1028" spans="2:37" ht="10.5" customHeight="1">
      <c r="AB1028" s="39"/>
      <c r="AC1028" s="39"/>
      <c r="AD1028" s="39"/>
      <c r="AE1028" s="39"/>
      <c r="AF1028" s="39"/>
      <c r="AG1028" s="39"/>
    </row>
    <row r="1029" spans="2:37" ht="12" customHeight="1">
      <c r="AB1029" s="39"/>
      <c r="AC1029" s="39"/>
      <c r="AD1029" s="39"/>
      <c r="AE1029" s="39"/>
      <c r="AF1029" s="39"/>
      <c r="AG1029" s="39"/>
    </row>
    <row r="1030" spans="2:37" ht="12" customHeight="1">
      <c r="AB1030" s="39"/>
      <c r="AC1030" s="39"/>
      <c r="AD1030" s="39"/>
      <c r="AE1030" s="39"/>
      <c r="AF1030" s="39"/>
      <c r="AG1030" s="39"/>
    </row>
    <row r="1031" spans="2:37" ht="6" customHeight="1"/>
    <row r="1032" spans="2:37" ht="3" customHeight="1">
      <c r="B1032" s="43" t="s">
        <v>5</v>
      </c>
      <c r="D1032" s="43" t="s">
        <v>23</v>
      </c>
      <c r="E1032" s="43"/>
      <c r="G1032" s="43" t="s">
        <v>6</v>
      </c>
      <c r="H1032" s="43"/>
      <c r="J1032" s="43" t="s">
        <v>7</v>
      </c>
      <c r="K1032" s="43"/>
      <c r="L1032" s="43"/>
      <c r="M1032" s="43"/>
      <c r="N1032" s="43" t="s">
        <v>8</v>
      </c>
      <c r="O1032" s="43"/>
      <c r="Q1032" s="43" t="s">
        <v>9</v>
      </c>
      <c r="R1032" s="43"/>
      <c r="S1032" s="43"/>
      <c r="T1032" s="43" t="s">
        <v>10</v>
      </c>
      <c r="U1032" s="43"/>
      <c r="X1032" s="43" t="s">
        <v>5</v>
      </c>
      <c r="Y1032" s="43"/>
      <c r="Z1032" s="43" t="s">
        <v>23</v>
      </c>
      <c r="AA1032" s="43"/>
      <c r="AB1032" s="43" t="s">
        <v>6</v>
      </c>
      <c r="AC1032" s="43" t="s">
        <v>7</v>
      </c>
      <c r="AE1032" s="43" t="s">
        <v>8</v>
      </c>
      <c r="AF1032" s="43" t="s">
        <v>9</v>
      </c>
      <c r="AG1032" s="43" t="s">
        <v>10</v>
      </c>
      <c r="AH1032" s="43"/>
    </row>
    <row r="1033" spans="2:37" ht="14.25" customHeight="1">
      <c r="B1033" s="43"/>
      <c r="D1033" s="43"/>
      <c r="E1033" s="43"/>
      <c r="G1033" s="43"/>
      <c r="H1033" s="43"/>
      <c r="J1033" s="43"/>
      <c r="K1033" s="43"/>
      <c r="L1033" s="43"/>
      <c r="M1033" s="43"/>
      <c r="N1033" s="43"/>
      <c r="O1033" s="43"/>
      <c r="Q1033" s="43"/>
      <c r="R1033" s="43"/>
      <c r="S1033" s="43"/>
      <c r="T1033" s="43"/>
      <c r="U1033" s="43"/>
      <c r="X1033" s="43"/>
      <c r="Y1033" s="43"/>
      <c r="Z1033" s="43"/>
      <c r="AA1033" s="43"/>
      <c r="AB1033" s="43"/>
      <c r="AC1033" s="43"/>
      <c r="AE1033" s="43"/>
      <c r="AF1033" s="43"/>
      <c r="AG1033" s="43"/>
      <c r="AH1033" s="43"/>
    </row>
    <row r="1034" spans="2:37">
      <c r="B1034" s="2">
        <v>0</v>
      </c>
      <c r="D1034" s="44">
        <v>0</v>
      </c>
      <c r="E1034" s="44"/>
      <c r="F1034" s="45">
        <v>-1.1770855780923739E-4</v>
      </c>
      <c r="G1034" s="45"/>
      <c r="H1034" s="45"/>
      <c r="I1034" s="45"/>
      <c r="J1034" s="45"/>
      <c r="K1034" s="45">
        <v>2.0182228088378906</v>
      </c>
      <c r="L1034" s="45"/>
      <c r="M1034" s="45"/>
      <c r="N1034" s="45">
        <v>4.0365633964538574</v>
      </c>
      <c r="O1034" s="45"/>
      <c r="P1034" s="45"/>
      <c r="Q1034" s="45"/>
      <c r="R1034" s="45">
        <v>1.4271823167800903</v>
      </c>
      <c r="S1034" s="45"/>
      <c r="T1034" s="45"/>
      <c r="U1034" s="45"/>
      <c r="V1034" s="46">
        <v>99.994171142578125</v>
      </c>
      <c r="W1034" s="46"/>
      <c r="X1034" s="45">
        <v>3.9000000804662704E-2</v>
      </c>
      <c r="Y1034" s="45"/>
      <c r="Z1034" s="44">
        <v>2.3400000482797623</v>
      </c>
      <c r="AA1034" s="44"/>
      <c r="AB1034" s="45">
        <v>1.0122976303100586</v>
      </c>
      <c r="AC1034" s="45"/>
      <c r="AD1034" s="45">
        <v>8.5870478881485034E-20</v>
      </c>
      <c r="AE1034" s="45"/>
      <c r="AF1034" s="45">
        <v>1.8971430063247681</v>
      </c>
      <c r="AG1034" s="45"/>
      <c r="AH1034" s="45">
        <v>1.3414826393127441</v>
      </c>
      <c r="AI1034" s="45"/>
      <c r="AJ1034" s="45"/>
      <c r="AK1034" s="20">
        <v>4.5263050149299532E-18</v>
      </c>
    </row>
    <row r="1035" spans="2:37">
      <c r="B1035" s="2">
        <v>1.0000000474974513E-3</v>
      </c>
      <c r="D1035" s="44">
        <v>6.0000002849847078E-2</v>
      </c>
      <c r="E1035" s="44"/>
      <c r="F1035" s="45">
        <v>-1.45408034324646</v>
      </c>
      <c r="G1035" s="45"/>
      <c r="H1035" s="45"/>
      <c r="I1035" s="45"/>
      <c r="J1035" s="45"/>
      <c r="K1035" s="45">
        <v>0.41914230585098267</v>
      </c>
      <c r="L1035" s="45"/>
      <c r="M1035" s="45"/>
      <c r="N1035" s="45">
        <v>2.4338741302490234</v>
      </c>
      <c r="O1035" s="45"/>
      <c r="P1035" s="45"/>
      <c r="Q1035" s="45"/>
      <c r="R1035" s="45">
        <v>1.4246306419372559</v>
      </c>
      <c r="S1035" s="45"/>
      <c r="T1035" s="45"/>
      <c r="U1035" s="45"/>
      <c r="V1035" s="46">
        <v>20.803874969482422</v>
      </c>
      <c r="W1035" s="46"/>
      <c r="X1035" s="45">
        <v>3.9999999105930328E-2</v>
      </c>
      <c r="Y1035" s="45"/>
      <c r="Z1035" s="44">
        <v>2.3999999463558197</v>
      </c>
      <c r="AA1035" s="44"/>
      <c r="AB1035" s="45">
        <v>1.5296367406845093</v>
      </c>
      <c r="AC1035" s="45"/>
      <c r="AD1035" s="45">
        <v>2.8088830554404584E-20</v>
      </c>
      <c r="AE1035" s="45"/>
      <c r="AF1035" s="45">
        <v>1.8944985866546631</v>
      </c>
      <c r="AG1035" s="45"/>
      <c r="AH1035" s="45">
        <v>1.3396127223968506</v>
      </c>
      <c r="AI1035" s="45"/>
      <c r="AJ1035" s="45"/>
      <c r="AK1035" s="20">
        <v>1.4826524886128836E-18</v>
      </c>
    </row>
    <row r="1036" spans="2:37">
      <c r="B1036" s="2">
        <v>2.0000000949949026E-3</v>
      </c>
      <c r="D1036" s="44">
        <v>0.12000000569969416</v>
      </c>
      <c r="E1036" s="44"/>
      <c r="F1036" s="45">
        <v>-1.340006947517395</v>
      </c>
      <c r="G1036" s="45"/>
      <c r="H1036" s="45"/>
      <c r="I1036" s="45"/>
      <c r="J1036" s="45"/>
      <c r="K1036" s="45">
        <v>0.12608759105205536</v>
      </c>
      <c r="L1036" s="45"/>
      <c r="M1036" s="45"/>
      <c r="N1036" s="45">
        <v>2.1372406482696533</v>
      </c>
      <c r="O1036" s="45"/>
      <c r="P1036" s="45"/>
      <c r="Q1036" s="45"/>
      <c r="R1036" s="45">
        <v>1.4220999479293823</v>
      </c>
      <c r="S1036" s="45"/>
      <c r="T1036" s="45"/>
      <c r="U1036" s="45"/>
      <c r="V1036" s="46">
        <v>6.2694177627563477</v>
      </c>
      <c r="W1036" s="46"/>
      <c r="X1036" s="45">
        <v>4.1000001132488251E-2</v>
      </c>
      <c r="Y1036" s="45"/>
      <c r="Z1036" s="44">
        <v>2.460000067949295</v>
      </c>
      <c r="AA1036" s="44"/>
      <c r="AB1036" s="45">
        <v>1.8311070203781128</v>
      </c>
      <c r="AC1036" s="45"/>
      <c r="AD1036" s="45">
        <v>9.1882640831022113E-21</v>
      </c>
      <c r="AE1036" s="45"/>
      <c r="AF1036" s="45">
        <v>1.8918743133544922</v>
      </c>
      <c r="AG1036" s="45"/>
      <c r="AH1036" s="45">
        <v>1.3377571105957031</v>
      </c>
      <c r="AI1036" s="45"/>
      <c r="AJ1036" s="45"/>
      <c r="AK1036" s="20">
        <v>4.8566994597498383E-19</v>
      </c>
    </row>
    <row r="1037" spans="2:37">
      <c r="B1037" s="2">
        <v>3.0000000260770321E-3</v>
      </c>
      <c r="D1037" s="44">
        <v>0.18000000156462193</v>
      </c>
      <c r="E1037" s="44"/>
      <c r="F1037" s="45">
        <v>-0.81654965877532959</v>
      </c>
      <c r="G1037" s="45"/>
      <c r="H1037" s="45"/>
      <c r="I1037" s="45"/>
      <c r="J1037" s="45"/>
      <c r="K1037" s="45">
        <v>3.8387265056371689E-2</v>
      </c>
      <c r="L1037" s="45"/>
      <c r="M1037" s="45"/>
      <c r="N1037" s="45">
        <v>2.0459907054901123</v>
      </c>
      <c r="O1037" s="45"/>
      <c r="P1037" s="45"/>
      <c r="Q1037" s="45"/>
      <c r="R1037" s="45">
        <v>1.4195899963378906</v>
      </c>
      <c r="S1037" s="45"/>
      <c r="T1037" s="45"/>
      <c r="U1037" s="45"/>
      <c r="V1037" s="46">
        <v>1.9120938777923584</v>
      </c>
      <c r="W1037" s="46"/>
      <c r="X1037" s="45">
        <v>4.1999999433755875E-2</v>
      </c>
      <c r="Y1037" s="45"/>
      <c r="Z1037" s="44">
        <v>2.5199999660253525</v>
      </c>
      <c r="AA1037" s="44"/>
      <c r="AB1037" s="45">
        <v>1.87505042552948</v>
      </c>
      <c r="AC1037" s="45"/>
      <c r="AD1037" s="45">
        <v>3.0056732409656233E-21</v>
      </c>
      <c r="AE1037" s="45"/>
      <c r="AF1037" s="45">
        <v>1.8892699480056763</v>
      </c>
      <c r="AG1037" s="45"/>
      <c r="AH1037" s="45">
        <v>1.3359155654907227</v>
      </c>
      <c r="AI1037" s="45"/>
      <c r="AJ1037" s="45"/>
      <c r="AK1037" s="20">
        <v>1.590917893839916E-19</v>
      </c>
    </row>
    <row r="1038" spans="2:37">
      <c r="B1038" s="2">
        <v>4.0000001899898052E-3</v>
      </c>
      <c r="D1038" s="44">
        <v>0.24000001139938831</v>
      </c>
      <c r="E1038" s="44"/>
      <c r="F1038" s="45">
        <v>-0.11430264264345169</v>
      </c>
      <c r="G1038" s="45"/>
      <c r="H1038" s="45"/>
      <c r="I1038" s="45"/>
      <c r="J1038" s="45"/>
      <c r="K1038" s="45">
        <v>1.1807446368038654E-2</v>
      </c>
      <c r="L1038" s="45"/>
      <c r="M1038" s="45"/>
      <c r="N1038" s="45">
        <v>2.0158905982971191</v>
      </c>
      <c r="O1038" s="45"/>
      <c r="P1038" s="45"/>
      <c r="Q1038" s="45"/>
      <c r="R1038" s="45">
        <v>1.4171007871627808</v>
      </c>
      <c r="S1038" s="45"/>
      <c r="T1038" s="45"/>
      <c r="U1038" s="45"/>
      <c r="V1038" s="46">
        <v>0.58916950225830078</v>
      </c>
      <c r="W1038" s="46"/>
      <c r="X1038" s="45">
        <v>4.3000001460313797E-2</v>
      </c>
      <c r="Y1038" s="45"/>
      <c r="Z1038" s="44">
        <v>2.5800000876188278</v>
      </c>
      <c r="AA1038" s="44"/>
      <c r="AB1038" s="45">
        <v>1.6560170650482178</v>
      </c>
      <c r="AC1038" s="45"/>
      <c r="AD1038" s="45">
        <v>9.8323461668033522E-22</v>
      </c>
      <c r="AE1038" s="45"/>
      <c r="AF1038" s="45">
        <v>1.8866852521896362</v>
      </c>
      <c r="AG1038" s="45"/>
      <c r="AH1038" s="45">
        <v>1.3340879678726196</v>
      </c>
      <c r="AI1038" s="45"/>
      <c r="AJ1038" s="45"/>
      <c r="AK1038" s="20">
        <v>5.2114394843583842E-20</v>
      </c>
    </row>
    <row r="1039" spans="2:37">
      <c r="B1039" s="2">
        <v>4.999999888241291E-3</v>
      </c>
      <c r="D1039" s="44">
        <v>0.29999999329447746</v>
      </c>
      <c r="E1039" s="44"/>
      <c r="F1039" s="45">
        <v>0.62150800228118896</v>
      </c>
      <c r="G1039" s="45"/>
      <c r="H1039" s="45"/>
      <c r="I1039" s="45"/>
      <c r="J1039" s="45"/>
      <c r="K1039" s="45">
        <v>3.663905430585146E-3</v>
      </c>
      <c r="L1039" s="45"/>
      <c r="M1039" s="45"/>
      <c r="N1039" s="45">
        <v>2.0042555332183838</v>
      </c>
      <c r="O1039" s="45"/>
      <c r="P1039" s="45"/>
      <c r="Q1039" s="45"/>
      <c r="R1039" s="45">
        <v>1.4146318435668945</v>
      </c>
      <c r="S1039" s="45"/>
      <c r="T1039" s="45"/>
      <c r="U1039" s="45"/>
      <c r="V1039" s="46">
        <v>0.18314109742641449</v>
      </c>
      <c r="W1039" s="46"/>
      <c r="X1039" s="45">
        <v>4.3999999761581421E-2</v>
      </c>
      <c r="Y1039" s="45"/>
      <c r="Z1039" s="44">
        <v>2.6399999856948853</v>
      </c>
      <c r="AA1039" s="44"/>
      <c r="AB1039" s="45">
        <v>1.2054288387298584</v>
      </c>
      <c r="AC1039" s="45"/>
      <c r="AD1039" s="45">
        <v>3.2164630847537236E-22</v>
      </c>
      <c r="AE1039" s="45"/>
      <c r="AF1039" s="45">
        <v>1.8841202259063721</v>
      </c>
      <c r="AG1039" s="45"/>
      <c r="AH1039" s="45">
        <v>1.3322741985321045</v>
      </c>
      <c r="AI1039" s="45"/>
      <c r="AJ1039" s="45"/>
      <c r="AK1039" s="20">
        <v>1.7071432645638946E-20</v>
      </c>
    </row>
    <row r="1040" spans="2:37">
      <c r="B1040" s="2">
        <v>6.0000000521540642E-3</v>
      </c>
      <c r="D1040" s="44">
        <v>0.36000000312924385</v>
      </c>
      <c r="E1040" s="44"/>
      <c r="F1040" s="45">
        <v>1.2737689018249512</v>
      </c>
      <c r="G1040" s="45"/>
      <c r="H1040" s="45"/>
      <c r="I1040" s="45"/>
      <c r="J1040" s="45"/>
      <c r="K1040" s="45">
        <v>1.1455526109784842E-3</v>
      </c>
      <c r="L1040" s="45"/>
      <c r="M1040" s="45"/>
      <c r="N1040" s="45">
        <v>1.9982742071151733</v>
      </c>
      <c r="O1040" s="45"/>
      <c r="P1040" s="45"/>
      <c r="Q1040" s="45"/>
      <c r="R1040" s="45">
        <v>1.4121832847595215</v>
      </c>
      <c r="S1040" s="45"/>
      <c r="T1040" s="45"/>
      <c r="U1040" s="45"/>
      <c r="V1040" s="46">
        <v>5.7359982281923294E-2</v>
      </c>
      <c r="W1040" s="46"/>
      <c r="X1040" s="45">
        <v>4.5000001788139343E-2</v>
      </c>
      <c r="Y1040" s="45"/>
      <c r="Z1040" s="44">
        <v>2.7000001072883606</v>
      </c>
      <c r="AA1040" s="44"/>
      <c r="AB1040" s="45">
        <v>0.58707517385482788</v>
      </c>
      <c r="AC1040" s="45"/>
      <c r="AD1040" s="45">
        <v>1.0522163124127842E-22</v>
      </c>
      <c r="AE1040" s="45"/>
      <c r="AF1040" s="45">
        <v>1.8815745115280151</v>
      </c>
      <c r="AG1040" s="45"/>
      <c r="AH1040" s="45">
        <v>1.3304741382598877</v>
      </c>
      <c r="AI1040" s="45"/>
      <c r="AJ1040" s="45"/>
      <c r="AK1040" s="20">
        <v>5.5922114806112133E-21</v>
      </c>
    </row>
    <row r="1041" spans="2:37">
      <c r="B1041" s="2">
        <v>7.0000002160668373E-3</v>
      </c>
      <c r="D1041" s="44">
        <v>0.42000001296401024</v>
      </c>
      <c r="E1041" s="44"/>
      <c r="F1041" s="45">
        <v>1.7471429109573364</v>
      </c>
      <c r="G1041" s="45"/>
      <c r="H1041" s="45"/>
      <c r="I1041" s="45"/>
      <c r="J1041" s="45"/>
      <c r="K1041" s="45">
        <v>3.6050545168109238E-4</v>
      </c>
      <c r="L1041" s="45"/>
      <c r="M1041" s="45"/>
      <c r="N1041" s="45">
        <v>1.9940545558929443</v>
      </c>
      <c r="O1041" s="45"/>
      <c r="P1041" s="45"/>
      <c r="Q1041" s="45"/>
      <c r="R1041" s="45">
        <v>1.4097545146942139</v>
      </c>
      <c r="S1041" s="45"/>
      <c r="T1041" s="45"/>
      <c r="U1041" s="45"/>
      <c r="V1041" s="46">
        <v>1.8082285299897194E-2</v>
      </c>
      <c r="W1041" s="46"/>
      <c r="X1041" s="45">
        <v>4.6000000089406967E-2</v>
      </c>
      <c r="Y1041" s="45"/>
      <c r="Z1041" s="44">
        <v>2.760000005364418</v>
      </c>
      <c r="AA1041" s="44"/>
      <c r="AB1041" s="45">
        <v>-0.11191443353891373</v>
      </c>
      <c r="AC1041" s="45"/>
      <c r="AD1041" s="45">
        <v>3.4421970842867817E-23</v>
      </c>
      <c r="AE1041" s="45"/>
      <c r="AF1041" s="45">
        <v>1.8790481090545654</v>
      </c>
      <c r="AG1041" s="45"/>
      <c r="AH1041" s="45">
        <v>1.3286876678466797</v>
      </c>
      <c r="AI1041" s="45"/>
      <c r="AJ1041" s="45"/>
      <c r="AK1041" s="20">
        <v>1.8318835549653117E-21</v>
      </c>
    </row>
    <row r="1042" spans="2:37">
      <c r="B1042" s="2">
        <v>8.0000003799796104E-3</v>
      </c>
      <c r="D1042" s="44">
        <v>0.48000002279877663</v>
      </c>
      <c r="E1042" s="44"/>
      <c r="F1042" s="45">
        <v>1.9746125936508179</v>
      </c>
      <c r="G1042" s="45"/>
      <c r="H1042" s="45"/>
      <c r="I1042" s="45"/>
      <c r="J1042" s="45"/>
      <c r="K1042" s="45">
        <v>1.1408907448640093E-4</v>
      </c>
      <c r="L1042" s="45"/>
      <c r="M1042" s="45"/>
      <c r="N1042" s="45">
        <v>1.9904013872146606</v>
      </c>
      <c r="O1042" s="45"/>
      <c r="P1042" s="45"/>
      <c r="Q1042" s="45"/>
      <c r="R1042" s="45">
        <v>1.4073456525802612</v>
      </c>
      <c r="S1042" s="45"/>
      <c r="T1042" s="45"/>
      <c r="U1042" s="45"/>
      <c r="V1042" s="46">
        <v>5.7322913780808449E-3</v>
      </c>
      <c r="W1042" s="46"/>
      <c r="X1042" s="45">
        <v>4.6999998390674591E-2</v>
      </c>
      <c r="Y1042" s="45"/>
      <c r="Z1042" s="44">
        <v>2.8199999034404755</v>
      </c>
      <c r="AA1042" s="44"/>
      <c r="AB1042" s="45">
        <v>-0.79334384202957153</v>
      </c>
      <c r="AC1042" s="45"/>
      <c r="AD1042" s="45">
        <v>1.1260820605796226E-23</v>
      </c>
      <c r="AE1042" s="45"/>
      <c r="AF1042" s="45">
        <v>1.8765405416488647</v>
      </c>
      <c r="AG1042" s="45"/>
      <c r="AH1042" s="45">
        <v>1.3269145488739014</v>
      </c>
      <c r="AI1042" s="45"/>
      <c r="AJ1042" s="45"/>
      <c r="AK1042" s="20">
        <v>6.0008404197737387E-22</v>
      </c>
    </row>
    <row r="1043" spans="2:37">
      <c r="B1043" s="2">
        <v>8.999999612569809E-3</v>
      </c>
      <c r="D1043" s="44">
        <v>0.53999997675418854</v>
      </c>
      <c r="E1043" s="44"/>
      <c r="F1043" s="45">
        <v>1.9247405529022217</v>
      </c>
      <c r="G1043" s="45"/>
      <c r="H1043" s="45"/>
      <c r="I1043" s="45"/>
      <c r="J1043" s="45"/>
      <c r="K1043" s="45">
        <v>3.6280693166190758E-5</v>
      </c>
      <c r="L1043" s="45"/>
      <c r="M1043" s="45"/>
      <c r="N1043" s="45">
        <v>1.9869446754455566</v>
      </c>
      <c r="O1043" s="45"/>
      <c r="P1043" s="45"/>
      <c r="Q1043" s="45"/>
      <c r="R1043" s="45">
        <v>1.4049563407897949</v>
      </c>
      <c r="S1043" s="45"/>
      <c r="T1043" s="45"/>
      <c r="U1043" s="45"/>
      <c r="V1043" s="46">
        <v>1.8259872449561954E-3</v>
      </c>
      <c r="W1043" s="46"/>
      <c r="X1043" s="45">
        <v>4.8000000417232513E-2</v>
      </c>
      <c r="Y1043" s="45"/>
      <c r="Z1043" s="44">
        <v>2.8800000250339508</v>
      </c>
      <c r="AA1043" s="44"/>
      <c r="AB1043" s="45">
        <v>-1.361741304397583</v>
      </c>
      <c r="AC1043" s="45"/>
      <c r="AD1043" s="45">
        <v>3.6838960192652665E-24</v>
      </c>
      <c r="AE1043" s="45"/>
      <c r="AF1043" s="45">
        <v>1.8740518093109131</v>
      </c>
      <c r="AG1043" s="45"/>
      <c r="AH1043" s="45">
        <v>1.3251547813415527</v>
      </c>
      <c r="AI1043" s="45"/>
      <c r="AJ1043" s="45"/>
      <c r="AK1043" s="20">
        <v>1.9657386345664654E-22</v>
      </c>
    </row>
    <row r="1044" spans="2:37">
      <c r="B1044" s="2">
        <v>9.9999997764825821E-3</v>
      </c>
      <c r="D1044" s="44">
        <v>0.59999998658895493</v>
      </c>
      <c r="E1044" s="44"/>
      <c r="F1044" s="45">
        <v>1.6053320169448853</v>
      </c>
      <c r="G1044" s="45"/>
      <c r="H1044" s="45"/>
      <c r="I1044" s="45"/>
      <c r="J1044" s="45"/>
      <c r="K1044" s="45">
        <v>1.1585522770474199E-5</v>
      </c>
      <c r="L1044" s="45"/>
      <c r="M1044" s="45"/>
      <c r="N1044" s="45">
        <v>1.9835684299468994</v>
      </c>
      <c r="O1044" s="45"/>
      <c r="P1044" s="45"/>
      <c r="Q1044" s="45"/>
      <c r="R1044" s="45">
        <v>1.4025864601135254</v>
      </c>
      <c r="S1044" s="45"/>
      <c r="T1044" s="45"/>
      <c r="U1044" s="45"/>
      <c r="V1044" s="46">
        <v>5.8407819597050548E-4</v>
      </c>
      <c r="W1044" s="46"/>
      <c r="X1044" s="45">
        <v>4.8999998718500137E-2</v>
      </c>
      <c r="Y1044" s="45"/>
      <c r="Z1044" s="44">
        <v>2.9399999231100082</v>
      </c>
      <c r="AA1044" s="44"/>
      <c r="AB1044" s="45">
        <v>-1.7377318143844604</v>
      </c>
      <c r="AC1044" s="45"/>
      <c r="AD1044" s="45">
        <v>1.2051670623789753E-24</v>
      </c>
      <c r="AE1044" s="45"/>
      <c r="AF1044" s="45">
        <v>1.8715816736221313</v>
      </c>
      <c r="AG1044" s="45"/>
      <c r="AH1044" s="45">
        <v>1.3234081268310547</v>
      </c>
      <c r="AI1044" s="45"/>
      <c r="AJ1044" s="45"/>
      <c r="AK1044" s="20">
        <v>6.4392973888312466E-23</v>
      </c>
    </row>
    <row r="1045" spans="2:37">
      <c r="B1045" s="2">
        <v>1.0999999940395355E-2</v>
      </c>
      <c r="D1045" s="44">
        <v>0.65999999642372131</v>
      </c>
      <c r="E1045" s="44"/>
      <c r="F1045" s="45">
        <v>1.0620179176330566</v>
      </c>
      <c r="G1045" s="45"/>
      <c r="H1045" s="45"/>
      <c r="I1045" s="45"/>
      <c r="J1045" s="45"/>
      <c r="K1045" s="45">
        <v>3.7128893382032402E-6</v>
      </c>
      <c r="L1045" s="45"/>
      <c r="M1045" s="45"/>
      <c r="N1045" s="45">
        <v>1.9802361726760864</v>
      </c>
      <c r="O1045" s="45"/>
      <c r="P1045" s="45"/>
      <c r="Q1045" s="45"/>
      <c r="R1045" s="45">
        <v>1.4002357721328735</v>
      </c>
      <c r="S1045" s="45"/>
      <c r="T1045" s="45"/>
      <c r="U1045" s="45"/>
      <c r="V1045" s="46">
        <v>1.8749764421954751E-4</v>
      </c>
      <c r="W1045" s="46"/>
      <c r="X1045" s="45">
        <v>5.000000074505806E-2</v>
      </c>
      <c r="Y1045" s="45"/>
      <c r="Z1045" s="44">
        <v>3.0000000447034836</v>
      </c>
      <c r="AA1045" s="44"/>
      <c r="AB1045" s="45">
        <v>-1.8691179752349854</v>
      </c>
      <c r="AC1045" s="45"/>
      <c r="AD1045" s="45">
        <v>3.9426597511176732E-25</v>
      </c>
      <c r="AE1045" s="45"/>
      <c r="AF1045" s="45">
        <v>1.86913001537323</v>
      </c>
      <c r="AG1045" s="45"/>
      <c r="AH1045" s="45">
        <v>1.3216745853424072</v>
      </c>
      <c r="AI1045" s="45"/>
      <c r="AJ1045" s="45"/>
      <c r="AK1045" s="20">
        <v>2.1093555270818182E-23</v>
      </c>
    </row>
    <row r="1046" spans="2:37">
      <c r="B1046" s="2">
        <v>1.2000000104308128E-2</v>
      </c>
      <c r="D1046" s="44">
        <v>0.7200000062584877</v>
      </c>
      <c r="E1046" s="44"/>
      <c r="F1046" s="45">
        <v>0.37167462706565857</v>
      </c>
      <c r="G1046" s="45"/>
      <c r="H1046" s="45"/>
      <c r="I1046" s="45"/>
      <c r="J1046" s="45"/>
      <c r="K1046" s="45">
        <v>1.1935633210669039E-6</v>
      </c>
      <c r="L1046" s="45"/>
      <c r="M1046" s="45"/>
      <c r="N1046" s="45">
        <v>1.9769361019134521</v>
      </c>
      <c r="O1046" s="45"/>
      <c r="P1046" s="45"/>
      <c r="Q1046" s="45"/>
      <c r="R1046" s="45">
        <v>1.3979041576385498</v>
      </c>
      <c r="S1046" s="45"/>
      <c r="T1046" s="45"/>
      <c r="U1046" s="45"/>
      <c r="V1046" s="46">
        <v>6.0374437452992424E-5</v>
      </c>
      <c r="W1046" s="46"/>
      <c r="X1046" s="45">
        <v>5.0999999046325684E-2</v>
      </c>
      <c r="Y1046" s="45"/>
      <c r="Z1046" s="44">
        <v>3.059999942779541</v>
      </c>
      <c r="AA1046" s="44"/>
      <c r="AB1046" s="45">
        <v>-1.738123893737793</v>
      </c>
      <c r="AC1046" s="45"/>
      <c r="AD1046" s="45">
        <v>1.2898321999813059E-25</v>
      </c>
      <c r="AE1046" s="45"/>
      <c r="AF1046" s="45">
        <v>1.8666967153549194</v>
      </c>
      <c r="AG1046" s="45"/>
      <c r="AH1046" s="45">
        <v>1.3199539184570313</v>
      </c>
      <c r="AI1046" s="45"/>
      <c r="AJ1046" s="45"/>
      <c r="AK1046" s="20">
        <v>6.9097044551732175E-24</v>
      </c>
    </row>
    <row r="1047" spans="2:37">
      <c r="B1047" s="2">
        <v>1.3000000268220901E-2</v>
      </c>
      <c r="D1047" s="44">
        <v>0.78000001609325409</v>
      </c>
      <c r="E1047" s="44"/>
      <c r="F1047" s="45">
        <v>-0.3684689998626709</v>
      </c>
      <c r="G1047" s="45"/>
      <c r="H1047" s="45"/>
      <c r="I1047" s="45"/>
      <c r="J1047" s="45"/>
      <c r="K1047" s="45">
        <v>3.8470307117677294E-7</v>
      </c>
      <c r="L1047" s="45"/>
      <c r="M1047" s="45"/>
      <c r="N1047" s="45">
        <v>1.973664402961731</v>
      </c>
      <c r="O1047" s="45"/>
      <c r="P1047" s="45"/>
      <c r="Q1047" s="45"/>
      <c r="R1047" s="45">
        <v>1.3955912590026855</v>
      </c>
      <c r="S1047" s="45"/>
      <c r="T1047" s="45"/>
      <c r="U1047" s="45"/>
      <c r="V1047" s="46">
        <v>1.9491821149131283E-5</v>
      </c>
      <c r="W1047" s="46"/>
      <c r="X1047" s="45">
        <v>5.2000001072883606E-2</v>
      </c>
      <c r="Y1047" s="45"/>
      <c r="Z1047" s="44">
        <v>3.1200000643730164</v>
      </c>
      <c r="AA1047" s="44"/>
      <c r="AB1047" s="45">
        <v>-1.3637956380844116</v>
      </c>
      <c r="AC1047" s="45"/>
      <c r="AD1047" s="45">
        <v>4.2196715243632172E-26</v>
      </c>
      <c r="AE1047" s="45"/>
      <c r="AF1047" s="45">
        <v>1.8642812967300415</v>
      </c>
      <c r="AG1047" s="45"/>
      <c r="AH1047" s="45">
        <v>1.3182460069656372</v>
      </c>
      <c r="AI1047" s="45"/>
      <c r="AJ1047" s="45"/>
      <c r="AK1047" s="20">
        <v>2.263430672050657E-24</v>
      </c>
    </row>
    <row r="1048" spans="2:37">
      <c r="B1048" s="2">
        <v>1.4000000432133675E-2</v>
      </c>
      <c r="D1048" s="44">
        <v>0.84000002592802048</v>
      </c>
      <c r="E1048" s="44"/>
      <c r="F1048" s="45">
        <v>-1.0545269250869751</v>
      </c>
      <c r="G1048" s="45"/>
      <c r="H1048" s="45"/>
      <c r="I1048" s="45"/>
      <c r="J1048" s="45"/>
      <c r="K1048" s="45">
        <v>1.2427602769093937E-7</v>
      </c>
      <c r="L1048" s="45"/>
      <c r="M1048" s="45"/>
      <c r="N1048" s="45">
        <v>1.9704196453094482</v>
      </c>
      <c r="O1048" s="45"/>
      <c r="P1048" s="45"/>
      <c r="Q1048" s="45"/>
      <c r="R1048" s="45">
        <v>1.3932969570159912</v>
      </c>
      <c r="S1048" s="45"/>
      <c r="T1048" s="45"/>
      <c r="U1048" s="45"/>
      <c r="V1048" s="46">
        <v>6.3070847318158485E-6</v>
      </c>
      <c r="W1048" s="46"/>
      <c r="X1048" s="45">
        <v>5.299999937415123E-2</v>
      </c>
      <c r="Y1048" s="45"/>
      <c r="Z1048" s="44">
        <v>3.1799999624490738</v>
      </c>
      <c r="AA1048" s="44"/>
      <c r="AB1048" s="45">
        <v>-0.79923593997955322</v>
      </c>
      <c r="AC1048" s="45"/>
      <c r="AD1048" s="45">
        <v>1.3804649840499719E-26</v>
      </c>
      <c r="AE1048" s="45"/>
      <c r="AF1048" s="45">
        <v>1.8618839979171753</v>
      </c>
      <c r="AG1048" s="45"/>
      <c r="AH1048" s="45">
        <v>1.3165507316589355</v>
      </c>
      <c r="AI1048" s="45"/>
      <c r="AJ1048" s="45"/>
      <c r="AK1048" s="20">
        <v>7.41434538295318E-25</v>
      </c>
    </row>
    <row r="1049" spans="2:37">
      <c r="B1049" s="2">
        <v>1.4999999664723873E-2</v>
      </c>
      <c r="D1049" s="44">
        <v>0.89999997988343239</v>
      </c>
      <c r="E1049" s="44"/>
      <c r="F1049" s="45">
        <v>-1.5905337333679199</v>
      </c>
      <c r="G1049" s="45"/>
      <c r="H1049" s="45"/>
      <c r="I1049" s="45"/>
      <c r="J1049" s="45"/>
      <c r="K1049" s="45">
        <v>4.0224211517170261E-8</v>
      </c>
      <c r="L1049" s="45"/>
      <c r="M1049" s="45"/>
      <c r="N1049" s="45">
        <v>1.9672011137008667</v>
      </c>
      <c r="O1049" s="45"/>
      <c r="P1049" s="45"/>
      <c r="Q1049" s="45"/>
      <c r="R1049" s="45">
        <v>1.3910212516784668</v>
      </c>
      <c r="S1049" s="45"/>
      <c r="T1049" s="45"/>
      <c r="U1049" s="45"/>
      <c r="V1049" s="46">
        <v>2.044743268925231E-6</v>
      </c>
      <c r="W1049" s="46"/>
      <c r="X1049" s="45">
        <v>5.4000001400709152E-2</v>
      </c>
      <c r="Y1049" s="45"/>
      <c r="Z1049" s="44">
        <v>3.2400000840425491</v>
      </c>
      <c r="AA1049" s="44"/>
      <c r="AB1049" s="45">
        <v>-0.1240742951631546</v>
      </c>
      <c r="AC1049" s="45"/>
      <c r="AD1049" s="45">
        <v>4.5162013341850823E-27</v>
      </c>
      <c r="AE1049" s="45"/>
      <c r="AF1049" s="45">
        <v>1.8595043420791626</v>
      </c>
      <c r="AG1049" s="45"/>
      <c r="AH1049" s="45">
        <v>1.3148680925369263</v>
      </c>
      <c r="AI1049" s="45"/>
      <c r="AJ1049" s="45"/>
      <c r="AK1049" s="20">
        <v>2.4287126610011437E-25</v>
      </c>
    </row>
    <row r="1050" spans="2:37">
      <c r="B1050" s="2">
        <v>1.6000000759959221E-2</v>
      </c>
      <c r="D1050" s="44">
        <v>0.96000004559755325</v>
      </c>
      <c r="E1050" s="44"/>
      <c r="F1050" s="45">
        <v>-1.9018639326095581</v>
      </c>
      <c r="G1050" s="45"/>
      <c r="H1050" s="45"/>
      <c r="I1050" s="45"/>
      <c r="J1050" s="45"/>
      <c r="K1050" s="45">
        <v>1.3040752477877504E-8</v>
      </c>
      <c r="L1050" s="45"/>
      <c r="M1050" s="45"/>
      <c r="N1050" s="45">
        <v>1.9640084505081177</v>
      </c>
      <c r="O1050" s="45"/>
      <c r="P1050" s="45"/>
      <c r="Q1050" s="45"/>
      <c r="R1050" s="45">
        <v>1.3887636661529541</v>
      </c>
      <c r="S1050" s="45"/>
      <c r="T1050" s="45"/>
      <c r="U1050" s="45"/>
      <c r="V1050" s="46">
        <v>6.639865546276269E-7</v>
      </c>
      <c r="W1050" s="46"/>
      <c r="X1050" s="45">
        <v>5.4999999701976776E-2</v>
      </c>
      <c r="Y1050" s="45"/>
      <c r="Z1050" s="44">
        <v>3.2999999821186066</v>
      </c>
      <c r="AA1050" s="44"/>
      <c r="AB1050" s="45">
        <v>0.56676191091537476</v>
      </c>
      <c r="AC1050" s="45"/>
      <c r="AD1050" s="45">
        <v>1.4774818753650317E-27</v>
      </c>
      <c r="AE1050" s="45"/>
      <c r="AF1050" s="45">
        <v>1.8571422100067139</v>
      </c>
      <c r="AG1050" s="45"/>
      <c r="AH1050" s="45">
        <v>1.3131978511810303</v>
      </c>
      <c r="AI1050" s="45"/>
      <c r="AJ1050" s="45"/>
      <c r="AK1050" s="20">
        <v>7.9556745551055481E-26</v>
      </c>
    </row>
    <row r="1051" spans="2:37">
      <c r="B1051" s="2">
        <v>1.7000000923871994E-2</v>
      </c>
      <c r="D1051" s="44">
        <v>1.0200000554323196</v>
      </c>
      <c r="E1051" s="44"/>
      <c r="F1051" s="45">
        <v>-1.9456171989440918</v>
      </c>
      <c r="G1051" s="45"/>
      <c r="H1051" s="45"/>
      <c r="I1051" s="45"/>
      <c r="J1051" s="45"/>
      <c r="K1051" s="45">
        <v>4.2337591210639403E-9</v>
      </c>
      <c r="L1051" s="45"/>
      <c r="M1051" s="45"/>
      <c r="N1051" s="45">
        <v>1.9608412981033325</v>
      </c>
      <c r="O1051" s="45"/>
      <c r="P1051" s="45"/>
      <c r="Q1051" s="45"/>
      <c r="R1051" s="45">
        <v>1.3865242004394531</v>
      </c>
      <c r="S1051" s="45"/>
      <c r="T1051" s="45"/>
      <c r="U1051" s="45"/>
      <c r="V1051" s="46">
        <v>2.1591544907550997E-7</v>
      </c>
      <c r="W1051" s="46"/>
      <c r="X1051" s="45">
        <v>5.6000001728534698E-2</v>
      </c>
      <c r="Y1051" s="45"/>
      <c r="Z1051" s="44">
        <v>3.3600001037120819</v>
      </c>
      <c r="AA1051" s="44"/>
      <c r="AB1051" s="45">
        <v>1.1763904094696045</v>
      </c>
      <c r="AC1051" s="45"/>
      <c r="AD1051" s="45">
        <v>4.8336127890580732E-28</v>
      </c>
      <c r="AE1051" s="45"/>
      <c r="AF1051" s="45">
        <v>1.8547976016998291</v>
      </c>
      <c r="AG1051" s="45"/>
      <c r="AH1051" s="45">
        <v>1.311539888381958</v>
      </c>
      <c r="AI1051" s="45"/>
      <c r="AJ1051" s="45"/>
      <c r="AK1051" s="20">
        <v>2.6060053900343146E-26</v>
      </c>
    </row>
    <row r="1052" spans="2:37">
      <c r="B1052" s="2">
        <v>1.7999999225139618E-2</v>
      </c>
      <c r="D1052" s="44">
        <v>1.0799999535083771</v>
      </c>
      <c r="E1052" s="44"/>
      <c r="F1052" s="45">
        <v>-1.7165254354476929</v>
      </c>
      <c r="G1052" s="45"/>
      <c r="H1052" s="45"/>
      <c r="I1052" s="45"/>
      <c r="J1052" s="45"/>
      <c r="K1052" s="45">
        <v>1.376152747312176E-9</v>
      </c>
      <c r="L1052" s="45"/>
      <c r="M1052" s="45"/>
      <c r="N1052" s="45">
        <v>1.9576995372772217</v>
      </c>
      <c r="O1052" s="45"/>
      <c r="P1052" s="45"/>
      <c r="Q1052" s="45"/>
      <c r="R1052" s="45">
        <v>1.3843026161193848</v>
      </c>
      <c r="S1052" s="45"/>
      <c r="T1052" s="45"/>
      <c r="U1052" s="45"/>
      <c r="V1052" s="46">
        <v>7.0294376541824022E-8</v>
      </c>
      <c r="W1052" s="46"/>
      <c r="X1052" s="45">
        <v>5.7000000029802322E-2</v>
      </c>
      <c r="Y1052" s="45"/>
      <c r="Z1052" s="44">
        <v>3.4200000017881393</v>
      </c>
      <c r="AA1052" s="44"/>
      <c r="AB1052" s="45">
        <v>1.6195570230484009</v>
      </c>
      <c r="AC1052" s="45"/>
      <c r="AD1052" s="45">
        <v>1.5813289568572394E-28</v>
      </c>
      <c r="AE1052" s="45"/>
      <c r="AF1052" s="45">
        <v>1.8524700403213501</v>
      </c>
      <c r="AG1052" s="45"/>
      <c r="AH1052" s="45">
        <v>1.3098942041397095</v>
      </c>
      <c r="AI1052" s="45"/>
      <c r="AJ1052" s="45"/>
      <c r="AK1052" s="20">
        <v>8.5363270258987446E-27</v>
      </c>
    </row>
    <row r="1053" spans="2:37">
      <c r="B1053" s="2">
        <v>1.8999999389052391E-2</v>
      </c>
      <c r="D1053" s="44">
        <v>1.1399999633431435</v>
      </c>
      <c r="E1053" s="44"/>
      <c r="F1053" s="45">
        <v>-1.2475695610046387</v>
      </c>
      <c r="G1053" s="45"/>
      <c r="H1053" s="45"/>
      <c r="I1053" s="45"/>
      <c r="J1053" s="45"/>
      <c r="K1053" s="45">
        <v>4.4776041208116624E-10</v>
      </c>
      <c r="L1053" s="45"/>
      <c r="M1053" s="45"/>
      <c r="N1053" s="45">
        <v>1.9545828104019165</v>
      </c>
      <c r="O1053" s="45"/>
      <c r="P1053" s="45"/>
      <c r="Q1053" s="45"/>
      <c r="R1053" s="45">
        <v>1.3820987939834595</v>
      </c>
      <c r="S1053" s="45"/>
      <c r="T1053" s="45"/>
      <c r="U1053" s="45"/>
      <c r="V1053" s="46">
        <v>2.2908235308705116E-8</v>
      </c>
      <c r="W1053" s="46"/>
      <c r="X1053" s="45">
        <v>5.7999998331069946E-2</v>
      </c>
      <c r="Y1053" s="45"/>
      <c r="Z1053" s="44">
        <v>3.4799998998641968</v>
      </c>
      <c r="AA1053" s="44"/>
      <c r="AB1053" s="45">
        <v>1.8345553874969482</v>
      </c>
      <c r="AC1053" s="45"/>
      <c r="AD1053" s="45">
        <v>5.173366210918047E-29</v>
      </c>
      <c r="AE1053" s="45"/>
      <c r="AF1053" s="45">
        <v>1.850159764289856</v>
      </c>
      <c r="AG1053" s="45"/>
      <c r="AH1053" s="45">
        <v>1.308260440826416</v>
      </c>
      <c r="AI1053" s="45"/>
      <c r="AJ1053" s="45"/>
      <c r="AK1053" s="20">
        <v>2.7961727527452803E-27</v>
      </c>
    </row>
    <row r="1054" spans="2:37">
      <c r="B1054" s="2">
        <v>1.9999999552965164E-2</v>
      </c>
      <c r="D1054" s="44">
        <v>1.1999999731779099</v>
      </c>
      <c r="E1054" s="44"/>
      <c r="F1054" s="45">
        <v>-0.605235755443573</v>
      </c>
      <c r="G1054" s="45"/>
      <c r="H1054" s="45"/>
      <c r="I1054" s="45"/>
      <c r="J1054" s="45"/>
      <c r="K1054" s="45">
        <v>1.458130283182868E-10</v>
      </c>
      <c r="L1054" s="45"/>
      <c r="M1054" s="45"/>
      <c r="N1054" s="45">
        <v>1.9514908790588379</v>
      </c>
      <c r="O1054" s="45"/>
      <c r="P1054" s="45"/>
      <c r="Q1054" s="45"/>
      <c r="R1054" s="45">
        <v>1.3799123764038086</v>
      </c>
      <c r="S1054" s="45"/>
      <c r="T1054" s="45"/>
      <c r="U1054" s="45"/>
      <c r="V1054" s="46">
        <v>7.4718782272498174E-9</v>
      </c>
      <c r="W1054" s="46"/>
      <c r="X1054" s="45">
        <v>5.9000000357627869E-2</v>
      </c>
      <c r="Y1054" s="45"/>
      <c r="Z1054" s="44">
        <v>3.5400000214576721</v>
      </c>
      <c r="AA1054" s="44"/>
      <c r="AB1054" s="45">
        <v>1.7918154001235962</v>
      </c>
      <c r="AC1054" s="45"/>
      <c r="AD1054" s="45">
        <v>1.6924846656359671E-29</v>
      </c>
      <c r="AE1054" s="45"/>
      <c r="AF1054" s="45">
        <v>1.8478662967681885</v>
      </c>
      <c r="AG1054" s="45"/>
      <c r="AH1054" s="45">
        <v>1.3066387176513672</v>
      </c>
      <c r="AI1054" s="45"/>
      <c r="AJ1054" s="45"/>
      <c r="AK1054" s="20">
        <v>9.1591296290828224E-28</v>
      </c>
    </row>
    <row r="1055" spans="2:37">
      <c r="B1055" s="2">
        <v>2.0999999716877937E-2</v>
      </c>
      <c r="D1055" s="44">
        <v>1.2599999830126762</v>
      </c>
      <c r="E1055" s="44"/>
      <c r="F1055" s="45">
        <v>0.11990649998188019</v>
      </c>
      <c r="G1055" s="45"/>
      <c r="H1055" s="45"/>
      <c r="I1055" s="45"/>
      <c r="J1055" s="45"/>
      <c r="K1055" s="45">
        <v>4.7518350365649553E-11</v>
      </c>
      <c r="L1055" s="45"/>
      <c r="M1055" s="45"/>
      <c r="N1055" s="45">
        <v>1.9484235048294067</v>
      </c>
      <c r="O1055" s="45"/>
      <c r="P1055" s="45"/>
      <c r="Q1055" s="45"/>
      <c r="R1055" s="45">
        <v>1.3777434825897217</v>
      </c>
      <c r="S1055" s="45"/>
      <c r="T1055" s="45"/>
      <c r="U1055" s="45"/>
      <c r="V1055" s="46">
        <v>2.438810264848712E-9</v>
      </c>
      <c r="W1055" s="46"/>
      <c r="X1055" s="45">
        <v>5.9999998658895493E-2</v>
      </c>
      <c r="Y1055" s="45"/>
      <c r="Z1055" s="44">
        <v>3.5999999195337296</v>
      </c>
      <c r="AA1055" s="44"/>
      <c r="AB1055" s="45">
        <v>1.4979679584503174</v>
      </c>
      <c r="AC1055" s="45"/>
      <c r="AD1055" s="45">
        <v>5.5370282775709209E-30</v>
      </c>
      <c r="AE1055" s="45"/>
      <c r="AF1055" s="45">
        <v>1.8455895185470581</v>
      </c>
      <c r="AG1055" s="45"/>
      <c r="AH1055" s="45">
        <v>1.3050289154052734</v>
      </c>
      <c r="AI1055" s="45"/>
      <c r="AJ1055" s="45"/>
      <c r="AK1055" s="20">
        <v>3.0001407227697923E-28</v>
      </c>
    </row>
    <row r="1056" spans="2:37">
      <c r="B1056" s="2">
        <v>2.199999988079071E-2</v>
      </c>
      <c r="D1056" s="44">
        <v>1.3199999928474426</v>
      </c>
      <c r="E1056" s="44"/>
      <c r="F1056" s="45">
        <v>0.82596999406814575</v>
      </c>
      <c r="G1056" s="45"/>
      <c r="H1056" s="45"/>
      <c r="I1056" s="45"/>
      <c r="J1056" s="45"/>
      <c r="K1056" s="45">
        <v>1.5495020197486831E-11</v>
      </c>
      <c r="L1056" s="45"/>
      <c r="M1056" s="45"/>
      <c r="N1056" s="45">
        <v>1.9453804492950439</v>
      </c>
      <c r="O1056" s="45"/>
      <c r="P1056" s="45"/>
      <c r="Q1056" s="45"/>
      <c r="R1056" s="45">
        <v>1.3755916357040405</v>
      </c>
      <c r="S1056" s="45"/>
      <c r="T1056" s="45"/>
      <c r="U1056" s="45"/>
      <c r="V1056" s="46">
        <v>7.9650336326508864E-10</v>
      </c>
      <c r="W1056" s="46"/>
      <c r="X1056" s="45">
        <v>6.1000000685453415E-2</v>
      </c>
      <c r="Y1056" s="45"/>
      <c r="Z1056" s="44">
        <v>3.6600000411272049</v>
      </c>
      <c r="AA1056" s="44"/>
      <c r="AB1056" s="45">
        <v>0.99482548236846924</v>
      </c>
      <c r="AC1056" s="45"/>
      <c r="AD1056" s="45">
        <v>1.8114614329787383E-30</v>
      </c>
      <c r="AE1056" s="45"/>
      <c r="AF1056" s="45">
        <v>1.8433293104171753</v>
      </c>
      <c r="AG1056" s="45"/>
      <c r="AH1056" s="45">
        <v>1.3034306764602661</v>
      </c>
      <c r="AI1056" s="45"/>
      <c r="AJ1056" s="45"/>
      <c r="AK1056" s="20">
        <v>9.827117726546633E-29</v>
      </c>
    </row>
    <row r="1057" spans="2:37">
      <c r="B1057" s="2">
        <v>2.3000000044703484E-2</v>
      </c>
      <c r="D1057" s="44">
        <v>1.380000002682209</v>
      </c>
      <c r="E1057" s="44"/>
      <c r="F1057" s="45">
        <v>1.4140608310699463</v>
      </c>
      <c r="G1057" s="45"/>
      <c r="H1057" s="45"/>
      <c r="I1057" s="45"/>
      <c r="J1057" s="45"/>
      <c r="K1057" s="45">
        <v>5.0553055665203406E-12</v>
      </c>
      <c r="L1057" s="45"/>
      <c r="M1057" s="45"/>
      <c r="N1057" s="45">
        <v>1.9423613548278809</v>
      </c>
      <c r="O1057" s="45"/>
      <c r="P1057" s="45"/>
      <c r="Q1057" s="45"/>
      <c r="R1057" s="45">
        <v>1.3734569549560547</v>
      </c>
      <c r="S1057" s="45"/>
      <c r="T1057" s="45"/>
      <c r="U1057" s="45"/>
      <c r="V1057" s="46">
        <v>2.602659476824698E-10</v>
      </c>
      <c r="W1057" s="46"/>
      <c r="X1057" s="45">
        <v>6.1999998986721039E-2</v>
      </c>
      <c r="Y1057" s="45"/>
      <c r="Z1057" s="44">
        <v>3.7199999392032623</v>
      </c>
      <c r="AA1057" s="44"/>
      <c r="AB1057" s="45">
        <v>0.35343495011329651</v>
      </c>
      <c r="AC1057" s="45"/>
      <c r="AD1057" s="45">
        <v>5.9262754583711369E-31</v>
      </c>
      <c r="AE1057" s="45"/>
      <c r="AF1057" s="45">
        <v>1.84108567237854</v>
      </c>
      <c r="AG1057" s="45"/>
      <c r="AH1057" s="45">
        <v>1.3018441200256348</v>
      </c>
      <c r="AI1057" s="45"/>
      <c r="AJ1057" s="45"/>
      <c r="AK1057" s="20">
        <v>3.2189027116250528E-29</v>
      </c>
    </row>
    <row r="1058" spans="2:37">
      <c r="B1058" s="2">
        <v>2.4000000208616257E-2</v>
      </c>
      <c r="D1058" s="44">
        <v>1.4400000125169754</v>
      </c>
      <c r="E1058" s="44"/>
      <c r="F1058" s="45">
        <v>1.8021249771118164</v>
      </c>
      <c r="G1058" s="45"/>
      <c r="H1058" s="45"/>
      <c r="I1058" s="45"/>
      <c r="J1058" s="45"/>
      <c r="K1058" s="45">
        <v>1.6500306980124502E-12</v>
      </c>
      <c r="L1058" s="45"/>
      <c r="M1058" s="45"/>
      <c r="N1058" s="45">
        <v>1.9393662214279175</v>
      </c>
      <c r="O1058" s="45"/>
      <c r="P1058" s="45"/>
      <c r="Q1058" s="45"/>
      <c r="R1058" s="45">
        <v>1.371338963508606</v>
      </c>
      <c r="S1058" s="45"/>
      <c r="T1058" s="45"/>
      <c r="U1058" s="45"/>
      <c r="V1058" s="46">
        <v>8.5080928413638901E-11</v>
      </c>
      <c r="W1058" s="46"/>
      <c r="X1058" s="45">
        <v>6.3000001013278961E-2</v>
      </c>
      <c r="Y1058" s="45"/>
      <c r="Z1058" s="44">
        <v>3.7800000607967377</v>
      </c>
      <c r="AA1058" s="44"/>
      <c r="AB1058" s="45">
        <v>-0.33595174551010132</v>
      </c>
      <c r="AC1058" s="45"/>
      <c r="AD1058" s="45">
        <v>1.9388084253959747E-31</v>
      </c>
      <c r="AE1058" s="45"/>
      <c r="AF1058" s="45">
        <v>1.8388581275939941</v>
      </c>
      <c r="AG1058" s="45"/>
      <c r="AH1058" s="45">
        <v>1.3002691268920898</v>
      </c>
      <c r="AI1058" s="45"/>
      <c r="AJ1058" s="45"/>
      <c r="AK1058" s="20">
        <v>1.0543544857949072E-29</v>
      </c>
    </row>
    <row r="1059" spans="2:37">
      <c r="B1059" s="2">
        <v>2.500000037252903E-2</v>
      </c>
      <c r="D1059" s="44">
        <v>1.5000000223517418</v>
      </c>
      <c r="E1059" s="44"/>
      <c r="F1059" s="45">
        <v>1.9363923072814941</v>
      </c>
      <c r="G1059" s="45"/>
      <c r="H1059" s="45"/>
      <c r="I1059" s="45"/>
      <c r="J1059" s="45"/>
      <c r="K1059" s="45">
        <v>5.3876125566051924E-13</v>
      </c>
      <c r="L1059" s="45"/>
      <c r="M1059" s="45"/>
      <c r="N1059" s="45">
        <v>1.9363946914672852</v>
      </c>
      <c r="O1059" s="45"/>
      <c r="P1059" s="45"/>
      <c r="Q1059" s="45"/>
      <c r="R1059" s="45">
        <v>1.3692377805709839</v>
      </c>
      <c r="S1059" s="45"/>
      <c r="T1059" s="45"/>
      <c r="U1059" s="45"/>
      <c r="V1059" s="46">
        <v>2.7822905437902001E-11</v>
      </c>
      <c r="W1059" s="46"/>
      <c r="X1059" s="45">
        <v>6.4000003039836884E-2</v>
      </c>
      <c r="Y1059" s="45"/>
      <c r="Z1059" s="44">
        <v>3.840000182390213</v>
      </c>
      <c r="AA1059" s="44"/>
      <c r="AB1059" s="45">
        <v>-0.97657406330108643</v>
      </c>
      <c r="AC1059" s="45"/>
      <c r="AD1059" s="45">
        <v>6.3429052158364698E-32</v>
      </c>
      <c r="AE1059" s="45"/>
      <c r="AF1059" s="45">
        <v>1.8366467952728271</v>
      </c>
      <c r="AG1059" s="45"/>
      <c r="AH1059" s="45">
        <v>1.2987054586410522</v>
      </c>
      <c r="AI1059" s="45"/>
      <c r="AJ1059" s="45"/>
      <c r="AK1059" s="20">
        <v>3.4535245379700822E-30</v>
      </c>
    </row>
    <row r="1060" spans="2:37">
      <c r="B1060" s="2">
        <v>2.6000000536441803E-2</v>
      </c>
      <c r="D1060" s="44">
        <v>1.5600000321865082</v>
      </c>
      <c r="E1060" s="44"/>
      <c r="F1060" s="45">
        <v>1.7988235950469971</v>
      </c>
      <c r="G1060" s="45"/>
      <c r="H1060" s="45"/>
      <c r="I1060" s="45"/>
      <c r="J1060" s="45"/>
      <c r="K1060" s="45">
        <v>1.7596864178466565E-13</v>
      </c>
      <c r="L1060" s="45"/>
      <c r="M1060" s="45"/>
      <c r="N1060" s="45">
        <v>1.9334464073181152</v>
      </c>
      <c r="O1060" s="45"/>
      <c r="P1060" s="45"/>
      <c r="Q1060" s="45"/>
      <c r="R1060" s="45">
        <v>1.3671530485153198</v>
      </c>
      <c r="S1060" s="45"/>
      <c r="T1060" s="45"/>
      <c r="U1060" s="45"/>
      <c r="V1060" s="46">
        <v>9.1012935035661435E-12</v>
      </c>
      <c r="W1060" s="46"/>
      <c r="X1060" s="45">
        <v>6.4999997615814209E-2</v>
      </c>
      <c r="Y1060" s="45"/>
      <c r="Z1060" s="44">
        <v>3.8999998569488525</v>
      </c>
      <c r="AA1060" s="44"/>
      <c r="AB1060" s="45">
        <v>-1.4787408113479614</v>
      </c>
      <c r="AC1060" s="45"/>
      <c r="AD1060" s="45">
        <v>2.0751131079444432E-32</v>
      </c>
      <c r="AE1060" s="45"/>
      <c r="AF1060" s="45">
        <v>1.83445143699646</v>
      </c>
      <c r="AG1060" s="45"/>
      <c r="AH1060" s="45">
        <v>1.297153115272522</v>
      </c>
      <c r="AI1060" s="45"/>
      <c r="AJ1060" s="45"/>
      <c r="AK1060" s="20">
        <v>1.1311899687397955E-30</v>
      </c>
    </row>
    <row r="1061" spans="2:37">
      <c r="B1061" s="2">
        <v>2.7000000700354576E-2</v>
      </c>
      <c r="D1061" s="44">
        <v>1.6200000420212746</v>
      </c>
      <c r="E1061" s="44"/>
      <c r="F1061" s="45">
        <v>1.4095277786254883</v>
      </c>
      <c r="G1061" s="45"/>
      <c r="H1061" s="45"/>
      <c r="I1061" s="45"/>
      <c r="J1061" s="45"/>
      <c r="K1061" s="45">
        <v>5.7489366186384144E-14</v>
      </c>
      <c r="L1061" s="45"/>
      <c r="M1061" s="45"/>
      <c r="N1061" s="45">
        <v>1.9305212497711182</v>
      </c>
      <c r="O1061" s="45"/>
      <c r="P1061" s="45"/>
      <c r="Q1061" s="45"/>
      <c r="R1061" s="45">
        <v>1.3650846481323242</v>
      </c>
      <c r="S1061" s="45"/>
      <c r="T1061" s="45"/>
      <c r="U1061" s="45"/>
      <c r="V1061" s="46">
        <v>2.9779193434081863E-12</v>
      </c>
      <c r="W1061" s="46"/>
      <c r="X1061" s="45">
        <v>6.5999999642372131E-2</v>
      </c>
      <c r="Y1061" s="45"/>
      <c r="Z1061" s="44">
        <v>3.9599999785423279</v>
      </c>
      <c r="AA1061" s="44"/>
      <c r="AB1061" s="45">
        <v>-1.7723839282989502</v>
      </c>
      <c r="AC1061" s="45"/>
      <c r="AD1061" s="45">
        <v>6.7888398711436497E-33</v>
      </c>
      <c r="AE1061" s="45"/>
      <c r="AF1061" s="45">
        <v>1.832271933555603</v>
      </c>
      <c r="AG1061" s="45"/>
      <c r="AH1061" s="45">
        <v>1.2956118583679199</v>
      </c>
      <c r="AI1061" s="45"/>
      <c r="AJ1061" s="45"/>
      <c r="AK1061" s="20">
        <v>3.7051487898370436E-31</v>
      </c>
    </row>
    <row r="1062" spans="2:37">
      <c r="B1062" s="2">
        <v>2.8000000864267349E-2</v>
      </c>
      <c r="D1062" s="44">
        <v>1.680000051856041</v>
      </c>
      <c r="E1062" s="44"/>
      <c r="F1062" s="45">
        <v>0.82382833957672119</v>
      </c>
      <c r="G1062" s="45"/>
      <c r="H1062" s="45"/>
      <c r="I1062" s="45"/>
      <c r="J1062" s="45"/>
      <c r="K1062" s="45">
        <v>1.8786038805292116E-14</v>
      </c>
      <c r="L1062" s="45"/>
      <c r="M1062" s="45"/>
      <c r="N1062" s="45">
        <v>1.9276190996170044</v>
      </c>
      <c r="O1062" s="45"/>
      <c r="P1062" s="45"/>
      <c r="Q1062" s="45"/>
      <c r="R1062" s="45">
        <v>1.3630325794219971</v>
      </c>
      <c r="S1062" s="45"/>
      <c r="T1062" s="45"/>
      <c r="U1062" s="45"/>
      <c r="V1062" s="46">
        <v>9.7457220245289466E-13</v>
      </c>
      <c r="W1062" s="46"/>
      <c r="X1062" s="45">
        <v>6.7000001668930054E-2</v>
      </c>
      <c r="Y1062" s="45"/>
      <c r="Z1062" s="44">
        <v>4.0200001001358032</v>
      </c>
      <c r="AA1062" s="44"/>
      <c r="AB1062" s="45">
        <v>-1.8168330192565918</v>
      </c>
      <c r="AC1062" s="45"/>
      <c r="AD1062" s="45">
        <v>2.2210052913955312E-33</v>
      </c>
      <c r="AE1062" s="45"/>
      <c r="AF1062" s="45">
        <v>1.8301079273223877</v>
      </c>
      <c r="AG1062" s="45"/>
      <c r="AH1062" s="45">
        <v>1.2940818071365356</v>
      </c>
      <c r="AI1062" s="45"/>
      <c r="AJ1062" s="45"/>
      <c r="AK1062" s="20">
        <v>1.2135924753807431E-31</v>
      </c>
    </row>
    <row r="1063" spans="2:37">
      <c r="B1063" s="2">
        <v>2.8999999165534973E-2</v>
      </c>
      <c r="D1063" s="44">
        <v>1.7399999499320984</v>
      </c>
      <c r="E1063" s="44"/>
      <c r="F1063" s="45">
        <v>0.12440478801727295</v>
      </c>
      <c r="G1063" s="45"/>
      <c r="H1063" s="45"/>
      <c r="I1063" s="45"/>
      <c r="J1063" s="45"/>
      <c r="K1063" s="45">
        <v>6.1399275353107678E-15</v>
      </c>
      <c r="L1063" s="45"/>
      <c r="M1063" s="45"/>
      <c r="N1063" s="45">
        <v>1.9247395992279053</v>
      </c>
      <c r="O1063" s="45"/>
      <c r="P1063" s="45"/>
      <c r="Q1063" s="45"/>
      <c r="R1063" s="45">
        <v>1.3609963655471802</v>
      </c>
      <c r="S1063" s="45"/>
      <c r="T1063" s="45"/>
      <c r="U1063" s="45"/>
      <c r="V1063" s="46">
        <v>3.1900044129666572E-13</v>
      </c>
      <c r="W1063" s="46"/>
      <c r="X1063" s="45">
        <v>6.8000003695487976E-2</v>
      </c>
      <c r="Y1063" s="45"/>
      <c r="Z1063" s="44">
        <v>4.0800002217292786</v>
      </c>
      <c r="AA1063" s="44"/>
      <c r="AB1063" s="45">
        <v>-1.6064455509185791</v>
      </c>
      <c r="AC1063" s="45"/>
      <c r="AD1063" s="45">
        <v>7.2661401687454237E-34</v>
      </c>
      <c r="AE1063" s="45"/>
      <c r="AF1063" s="45">
        <v>1.8279595375061035</v>
      </c>
      <c r="AG1063" s="45"/>
      <c r="AH1063" s="45">
        <v>1.2925626039505005</v>
      </c>
      <c r="AI1063" s="45"/>
      <c r="AJ1063" s="45"/>
      <c r="AK1063" s="20">
        <v>3.9750005627363867E-32</v>
      </c>
    </row>
    <row r="1064" spans="2:37">
      <c r="B1064" s="2">
        <v>2.9999999329447746E-2</v>
      </c>
      <c r="D1064" s="44">
        <v>1.7999999597668648</v>
      </c>
      <c r="E1064" s="44"/>
      <c r="F1064" s="45">
        <v>-0.59037458896636963</v>
      </c>
      <c r="G1064" s="45"/>
      <c r="H1064" s="45"/>
      <c r="I1064" s="45"/>
      <c r="J1064" s="45"/>
      <c r="K1064" s="45">
        <v>2.0070530388485372E-15</v>
      </c>
      <c r="L1064" s="45"/>
      <c r="M1064" s="45"/>
      <c r="N1064" s="45">
        <v>1.9218825101852417</v>
      </c>
      <c r="O1064" s="45"/>
      <c r="P1064" s="45"/>
      <c r="Q1064" s="45"/>
      <c r="R1064" s="45">
        <v>1.3589761257171631</v>
      </c>
      <c r="S1064" s="45"/>
      <c r="T1064" s="45"/>
      <c r="U1064" s="45"/>
      <c r="V1064" s="46">
        <v>1.0443162719135646E-13</v>
      </c>
      <c r="W1064" s="46"/>
      <c r="X1064" s="45">
        <v>6.8999998271465302E-2</v>
      </c>
      <c r="Y1064" s="45"/>
      <c r="Z1064" s="44">
        <v>4.1399998962879181</v>
      </c>
      <c r="AA1064" s="44"/>
      <c r="AB1064" s="45">
        <v>-1.17131507396698</v>
      </c>
      <c r="AC1064" s="45"/>
      <c r="AD1064" s="45">
        <v>2.3771583742184966E-34</v>
      </c>
      <c r="AE1064" s="45"/>
      <c r="AF1064" s="45">
        <v>1.8258265256881714</v>
      </c>
      <c r="AG1064" s="45"/>
      <c r="AH1064" s="45">
        <v>1.291054368019104</v>
      </c>
      <c r="AI1064" s="45"/>
      <c r="AJ1064" s="45"/>
      <c r="AK1064" s="20">
        <v>1.3019628492913804E-32</v>
      </c>
    </row>
    <row r="1065" spans="2:37">
      <c r="B1065" s="2">
        <v>3.0999999493360519E-2</v>
      </c>
      <c r="D1065" s="44">
        <v>1.8599999696016312</v>
      </c>
      <c r="E1065" s="44"/>
      <c r="F1065" s="45">
        <v>-1.2202829122543335</v>
      </c>
      <c r="G1065" s="45"/>
      <c r="H1065" s="45"/>
      <c r="I1065" s="45"/>
      <c r="J1065" s="45"/>
      <c r="K1065" s="45">
        <v>6.5616238410133869E-16</v>
      </c>
      <c r="L1065" s="45"/>
      <c r="M1065" s="45"/>
      <c r="N1065" s="45">
        <v>1.9190475940704346</v>
      </c>
      <c r="O1065" s="45"/>
      <c r="P1065" s="45"/>
      <c r="Q1065" s="45"/>
      <c r="R1065" s="45">
        <v>1.3569716215133667</v>
      </c>
      <c r="S1065" s="45"/>
      <c r="T1065" s="45"/>
      <c r="U1065" s="45"/>
      <c r="V1065" s="46">
        <v>3.4192084114124249E-14</v>
      </c>
      <c r="W1065" s="46"/>
      <c r="X1065" s="45">
        <v>7.0000000298023224E-2</v>
      </c>
      <c r="Y1065" s="45"/>
      <c r="Z1065" s="44">
        <v>4.2000000178813934</v>
      </c>
      <c r="AA1065" s="44"/>
      <c r="AB1065" s="45">
        <v>-0.57296890020370483</v>
      </c>
      <c r="AC1065" s="45"/>
      <c r="AD1065" s="45">
        <v>7.7770097840240495E-35</v>
      </c>
      <c r="AE1065" s="45"/>
      <c r="AF1065" s="45">
        <v>1.8237086534500122</v>
      </c>
      <c r="AG1065" s="45"/>
      <c r="AH1065" s="45">
        <v>1.2895567417144775</v>
      </c>
      <c r="AI1065" s="45"/>
      <c r="AJ1065" s="45"/>
      <c r="AK1065" s="20">
        <v>4.2643926516978455E-33</v>
      </c>
    </row>
    <row r="1066" spans="2:37">
      <c r="B1066" s="2">
        <v>3.2000001519918442E-2</v>
      </c>
      <c r="D1066" s="44">
        <v>1.9200000911951065</v>
      </c>
      <c r="E1066" s="44"/>
      <c r="F1066" s="45">
        <v>-1.6772843599319458</v>
      </c>
      <c r="G1066" s="45"/>
      <c r="H1066" s="45"/>
      <c r="I1066" s="45"/>
      <c r="J1066" s="45"/>
      <c r="K1066" s="45">
        <v>2.1454164001781192E-16</v>
      </c>
      <c r="L1066" s="45"/>
      <c r="M1066" s="45"/>
      <c r="N1066" s="45">
        <v>1.9162347316741943</v>
      </c>
      <c r="O1066" s="45"/>
      <c r="P1066" s="45"/>
      <c r="Q1066" s="45"/>
      <c r="R1066" s="45">
        <v>1.3549826145172119</v>
      </c>
      <c r="S1066" s="45"/>
      <c r="T1066" s="45"/>
      <c r="U1066" s="45"/>
      <c r="V1066" s="46">
        <v>1.1196000181644405E-14</v>
      </c>
      <c r="W1066" s="46"/>
      <c r="X1066" s="45">
        <v>7.1000002324581146E-2</v>
      </c>
      <c r="Y1066" s="45"/>
      <c r="Z1066" s="44">
        <v>4.2600001394748688</v>
      </c>
      <c r="AA1066" s="44"/>
      <c r="AB1066" s="45">
        <v>0.10432896018028259</v>
      </c>
      <c r="AC1066" s="45"/>
      <c r="AD1066" s="45">
        <v>2.5442940984653072E-35</v>
      </c>
      <c r="AE1066" s="45"/>
      <c r="AF1066" s="45">
        <v>1.821605920791626</v>
      </c>
      <c r="AG1066" s="45"/>
      <c r="AH1066" s="45">
        <v>1.2880699634552002</v>
      </c>
      <c r="AI1066" s="45"/>
      <c r="AJ1066" s="45"/>
      <c r="AK1066" s="20">
        <v>1.3967312956901693E-33</v>
      </c>
    </row>
    <row r="1067" spans="2:37">
      <c r="B1067" s="2">
        <v>3.2999999821186066E-2</v>
      </c>
      <c r="D1067" s="44">
        <v>1.9799999892711639</v>
      </c>
      <c r="E1067" s="44"/>
      <c r="F1067" s="45">
        <v>-1.8978331089019775</v>
      </c>
      <c r="G1067" s="45"/>
      <c r="H1067" s="45"/>
      <c r="I1067" s="45"/>
      <c r="J1067" s="45"/>
      <c r="K1067" s="45">
        <v>7.0153942139340925E-17</v>
      </c>
      <c r="L1067" s="45"/>
      <c r="M1067" s="45"/>
      <c r="N1067" s="45">
        <v>1.9134436845779419</v>
      </c>
      <c r="O1067" s="45"/>
      <c r="P1067" s="45"/>
      <c r="Q1067" s="45"/>
      <c r="R1067" s="45">
        <v>1.3530089855194092</v>
      </c>
      <c r="S1067" s="45"/>
      <c r="T1067" s="45"/>
      <c r="U1067" s="45"/>
      <c r="V1067" s="46">
        <v>3.6663711007619247E-15</v>
      </c>
      <c r="W1067" s="46"/>
      <c r="X1067" s="45">
        <v>7.1999996900558472E-2</v>
      </c>
      <c r="Y1067" s="45"/>
      <c r="Z1067" s="44">
        <v>4.3199998140335083</v>
      </c>
      <c r="AA1067" s="44"/>
      <c r="AB1067" s="45">
        <v>0.76544201374053955</v>
      </c>
      <c r="AC1067" s="45"/>
      <c r="AD1067" s="45">
        <v>8.3238093771068607E-36</v>
      </c>
      <c r="AE1067" s="45"/>
      <c r="AF1067" s="45">
        <v>1.8195180892944336</v>
      </c>
      <c r="AG1067" s="45"/>
      <c r="AH1067" s="45">
        <v>1.2865935564041138</v>
      </c>
      <c r="AI1067" s="45"/>
      <c r="AJ1067" s="45"/>
      <c r="AK1067" s="20">
        <v>4.5747328948775221E-34</v>
      </c>
    </row>
    <row r="1068" spans="2:37">
      <c r="B1068" s="2">
        <v>3.4000001847743988E-2</v>
      </c>
      <c r="D1068" s="44">
        <v>2.0400001108646393</v>
      </c>
      <c r="E1068" s="44"/>
      <c r="F1068" s="45">
        <v>-1.8517065048217773</v>
      </c>
      <c r="G1068" s="45"/>
      <c r="H1068" s="45"/>
      <c r="I1068" s="45"/>
      <c r="J1068" s="45"/>
      <c r="K1068" s="45">
        <v>2.2941741792594915E-17</v>
      </c>
      <c r="L1068" s="45"/>
      <c r="M1068" s="45"/>
      <c r="N1068" s="45">
        <v>1.9106742143630981</v>
      </c>
      <c r="O1068" s="45"/>
      <c r="P1068" s="45"/>
      <c r="Q1068" s="45"/>
      <c r="R1068" s="45">
        <v>1.3510507345199585</v>
      </c>
      <c r="S1068" s="45"/>
      <c r="T1068" s="45"/>
      <c r="U1068" s="45"/>
      <c r="V1068" s="46">
        <v>1.2007145189956488E-15</v>
      </c>
      <c r="W1068" s="46"/>
      <c r="X1068" s="45">
        <v>7.2999998927116394E-2</v>
      </c>
      <c r="Y1068" s="45"/>
      <c r="Z1068" s="44">
        <v>4.3799999356269836</v>
      </c>
      <c r="AA1068" s="44"/>
      <c r="AB1068" s="45">
        <v>1.3177214860916138</v>
      </c>
      <c r="AC1068" s="45"/>
      <c r="AD1068" s="45">
        <v>2.7231845151076559E-36</v>
      </c>
      <c r="AE1068" s="45"/>
      <c r="AF1068" s="45">
        <v>1.8174451589584351</v>
      </c>
      <c r="AG1068" s="45"/>
      <c r="AH1068" s="45">
        <v>1.2851277589797974</v>
      </c>
      <c r="AI1068" s="45"/>
      <c r="AJ1068" s="45"/>
      <c r="AK1068" s="20">
        <v>1.4983585679550141E-34</v>
      </c>
    </row>
    <row r="1069" spans="2:37">
      <c r="B1069" s="2">
        <v>3.5000000149011612E-2</v>
      </c>
      <c r="D1069" s="44">
        <v>2.1000000089406967</v>
      </c>
      <c r="E1069" s="44"/>
      <c r="F1069" s="45">
        <v>-1.5461423397064209</v>
      </c>
      <c r="G1069" s="45"/>
      <c r="H1069" s="45"/>
      <c r="I1069" s="45"/>
      <c r="J1069" s="45"/>
      <c r="K1069" s="45">
        <v>7.5028987327703848E-18</v>
      </c>
      <c r="L1069" s="45"/>
      <c r="M1069" s="45"/>
      <c r="N1069" s="45">
        <v>1.907926082611084</v>
      </c>
      <c r="O1069" s="45"/>
      <c r="P1069" s="45"/>
      <c r="Q1069" s="45"/>
      <c r="R1069" s="45">
        <v>1.3491075038909912</v>
      </c>
      <c r="S1069" s="45"/>
      <c r="T1069" s="45"/>
      <c r="U1069" s="45"/>
      <c r="V1069" s="46">
        <v>3.9324894239709982E-16</v>
      </c>
      <c r="W1069" s="46"/>
      <c r="X1069" s="45">
        <v>7.4000000953674316E-2</v>
      </c>
      <c r="Y1069" s="45"/>
      <c r="Z1069" s="44">
        <v>4.440000057220459</v>
      </c>
      <c r="AA1069" s="44"/>
      <c r="AB1069" s="45">
        <v>1.6839873790740967</v>
      </c>
      <c r="AC1069" s="45"/>
      <c r="AD1069" s="45">
        <v>8.9090655146847189E-37</v>
      </c>
      <c r="AE1069" s="45"/>
      <c r="AF1069" s="45">
        <v>1.8153867721557617</v>
      </c>
      <c r="AG1069" s="45"/>
      <c r="AH1069" s="45">
        <v>1.2836723327636719</v>
      </c>
      <c r="AI1069" s="45"/>
      <c r="AJ1069" s="45"/>
      <c r="AK1069" s="20">
        <v>4.9075304984521778E-35</v>
      </c>
    </row>
    <row r="1070" spans="2:37">
      <c r="B1070" s="2">
        <v>3.5999998450279236E-2</v>
      </c>
      <c r="D1070" s="44">
        <v>2.1599999070167542</v>
      </c>
      <c r="E1070" s="44"/>
      <c r="F1070" s="45">
        <v>-1.0247156620025635</v>
      </c>
      <c r="G1070" s="45"/>
      <c r="H1070" s="45"/>
      <c r="I1070" s="45"/>
      <c r="J1070" s="45"/>
      <c r="K1070" s="45">
        <v>2.4538935324796512E-18</v>
      </c>
      <c r="L1070" s="45"/>
      <c r="M1070" s="45"/>
      <c r="N1070" s="45">
        <v>1.9051990509033203</v>
      </c>
      <c r="O1070" s="45"/>
      <c r="P1070" s="45"/>
      <c r="Q1070" s="45"/>
      <c r="R1070" s="45">
        <v>1.3471791744232178</v>
      </c>
      <c r="S1070" s="45"/>
      <c r="T1070" s="45"/>
      <c r="U1070" s="45"/>
      <c r="V1070" s="46">
        <v>1.2879985642926851E-16</v>
      </c>
      <c r="W1070" s="46"/>
      <c r="X1070" s="45">
        <v>7.5000002980232239E-2</v>
      </c>
      <c r="Y1070" s="45"/>
      <c r="Z1070" s="44">
        <v>4.5000001788139343</v>
      </c>
      <c r="AA1070" s="44"/>
      <c r="AB1070" s="45">
        <v>1.8133111000061035</v>
      </c>
      <c r="AC1070" s="45"/>
      <c r="AD1070" s="45">
        <v>2.9146564126602697E-37</v>
      </c>
      <c r="AE1070" s="45"/>
      <c r="AF1070" s="45">
        <v>1.8133429288864136</v>
      </c>
      <c r="AG1070" s="45"/>
      <c r="AH1070" s="45">
        <v>1.2822270393371582</v>
      </c>
      <c r="AI1070" s="45"/>
      <c r="AJ1070" s="45"/>
      <c r="AK1070" s="20">
        <v>1.6073387180963704E-35</v>
      </c>
    </row>
    <row r="1071" spans="2:37">
      <c r="B1071" s="2">
        <v>3.7000000476837158E-2</v>
      </c>
      <c r="D1071" s="44">
        <v>2.2200000286102295</v>
      </c>
      <c r="E1071" s="44"/>
      <c r="F1071" s="45">
        <v>-0.36112901568412781</v>
      </c>
      <c r="G1071" s="45"/>
      <c r="H1071" s="45"/>
      <c r="I1071" s="45"/>
      <c r="J1071" s="45"/>
      <c r="K1071" s="45">
        <v>8.0260605883105463E-19</v>
      </c>
      <c r="L1071" s="45"/>
      <c r="M1071" s="45"/>
      <c r="N1071" s="45">
        <v>1.9024930000305176</v>
      </c>
      <c r="O1071" s="45"/>
      <c r="P1071" s="45"/>
      <c r="Q1071" s="45"/>
      <c r="R1071" s="45">
        <v>1.3452657461166382</v>
      </c>
      <c r="S1071" s="45"/>
      <c r="T1071" s="45"/>
      <c r="U1071" s="45"/>
      <c r="V1071" s="46">
        <v>4.2187071508041467E-17</v>
      </c>
      <c r="W1071" s="46"/>
      <c r="X1071" s="45">
        <v>7.5999997556209564E-2</v>
      </c>
      <c r="Y1071" s="45"/>
      <c r="Z1071" s="44">
        <v>4.5599998533725739</v>
      </c>
      <c r="AA1071" s="44"/>
      <c r="AB1071" s="45">
        <v>1.6880955696105957</v>
      </c>
      <c r="AC1071" s="45"/>
      <c r="AD1071" s="45">
        <v>9.5354829225173703E-38</v>
      </c>
      <c r="AE1071" s="45"/>
      <c r="AF1071" s="45">
        <v>1.8113133907318115</v>
      </c>
      <c r="AG1071" s="45"/>
      <c r="AH1071" s="45">
        <v>1.2807919979095459</v>
      </c>
      <c r="AI1071" s="45"/>
      <c r="AJ1071" s="45"/>
      <c r="AK1071" s="20">
        <v>5.2644023755643552E-36</v>
      </c>
    </row>
    <row r="1072" spans="2:37" ht="14.25" customHeight="1">
      <c r="B1072" s="2">
        <v>3.7999998778104782E-2</v>
      </c>
      <c r="D1072" s="44">
        <v>2.2799999266862869</v>
      </c>
      <c r="E1072" s="44"/>
      <c r="F1072" s="45">
        <v>0.35120266675949097</v>
      </c>
      <c r="G1072" s="45"/>
      <c r="H1072" s="45"/>
      <c r="I1072" s="45"/>
      <c r="J1072" s="45"/>
      <c r="K1072" s="45">
        <v>2.6252220760837782E-19</v>
      </c>
      <c r="L1072" s="45"/>
      <c r="M1072" s="45"/>
      <c r="N1072" s="45">
        <v>1.8998076915740967</v>
      </c>
      <c r="O1072" s="45"/>
      <c r="P1072" s="45"/>
      <c r="Q1072" s="45"/>
      <c r="R1072" s="45">
        <v>1.3433669805526733</v>
      </c>
      <c r="S1072" s="45"/>
      <c r="T1072" s="45"/>
      <c r="U1072" s="45"/>
      <c r="V1072" s="46">
        <v>1.3818357362344359E-17</v>
      </c>
      <c r="W1072" s="46"/>
      <c r="X1072" s="45">
        <v>7.6999999582767487E-2</v>
      </c>
      <c r="Y1072" s="45"/>
      <c r="Z1072" s="44">
        <v>4.6199999749660492</v>
      </c>
      <c r="AA1072" s="44"/>
      <c r="AB1072" s="45">
        <v>1.3264658451080322</v>
      </c>
      <c r="AC1072" s="45"/>
      <c r="AD1072" s="45">
        <v>3.1195941830941084E-38</v>
      </c>
      <c r="AE1072" s="45"/>
      <c r="AF1072" s="45">
        <v>1.8092981576919556</v>
      </c>
      <c r="AG1072" s="45"/>
      <c r="AH1072" s="45">
        <v>1.2793669700622559</v>
      </c>
      <c r="AI1072" s="45"/>
      <c r="AJ1072" s="45"/>
      <c r="AK1072" s="20">
        <v>1.7242013958588927E-36</v>
      </c>
    </row>
    <row r="1073" spans="2:34" ht="13.5" customHeight="1">
      <c r="B1073" s="47" t="s">
        <v>11</v>
      </c>
      <c r="C1073" s="47"/>
      <c r="D1073" s="47"/>
      <c r="E1073" s="47"/>
    </row>
    <row r="1074" spans="2:34" ht="12.75" customHeight="1">
      <c r="B1074" s="39" t="s">
        <v>0</v>
      </c>
      <c r="C1074" s="39"/>
      <c r="D1074" s="39"/>
      <c r="E1074" s="39"/>
      <c r="F1074" s="39"/>
      <c r="G1074" s="1" t="s">
        <v>1</v>
      </c>
      <c r="H1074" s="40" t="s">
        <v>55</v>
      </c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</row>
    <row r="1075" spans="2:34" ht="12.75" customHeight="1">
      <c r="AB1075" s="39" t="s">
        <v>2</v>
      </c>
      <c r="AC1075" s="39"/>
      <c r="AD1075" s="39"/>
      <c r="AE1075" s="39"/>
      <c r="AF1075" s="39"/>
      <c r="AG1075" s="39"/>
    </row>
    <row r="1076" spans="2:34" ht="12" customHeight="1">
      <c r="B1076" s="39" t="s">
        <v>3</v>
      </c>
      <c r="C1076" s="39"/>
      <c r="D1076" s="39"/>
      <c r="E1076" s="39"/>
      <c r="G1076" s="1" t="s">
        <v>4</v>
      </c>
      <c r="H1076" s="41">
        <v>0.2199999988079071</v>
      </c>
      <c r="I1076" s="41"/>
      <c r="J1076" s="41"/>
      <c r="K1076" s="41"/>
      <c r="L1076" s="41"/>
      <c r="M1076" s="41"/>
      <c r="N1076" s="41"/>
      <c r="O1076" s="39" t="s">
        <v>21</v>
      </c>
      <c r="P1076" s="39"/>
      <c r="Q1076" s="39"/>
      <c r="R1076" s="39"/>
      <c r="S1076" s="1" t="s">
        <v>4</v>
      </c>
      <c r="T1076" s="42" t="s">
        <v>22</v>
      </c>
      <c r="U1076" s="42"/>
      <c r="V1076" s="42"/>
      <c r="W1076" s="42"/>
      <c r="X1076" s="42"/>
      <c r="Y1076" s="42"/>
      <c r="Z1076" s="42"/>
      <c r="AA1076" s="42"/>
      <c r="AB1076" s="39"/>
      <c r="AC1076" s="39"/>
      <c r="AD1076" s="39"/>
      <c r="AE1076" s="39"/>
      <c r="AF1076" s="39"/>
      <c r="AG1076" s="39"/>
    </row>
    <row r="1077" spans="2:34" ht="10.5" customHeight="1">
      <c r="AB1077" s="39"/>
      <c r="AC1077" s="39"/>
      <c r="AD1077" s="39"/>
      <c r="AE1077" s="39"/>
      <c r="AF1077" s="39"/>
      <c r="AG1077" s="39"/>
    </row>
    <row r="1078" spans="2:34" ht="12" customHeight="1">
      <c r="AB1078" s="39"/>
      <c r="AC1078" s="39"/>
      <c r="AD1078" s="39"/>
      <c r="AE1078" s="39"/>
      <c r="AF1078" s="39"/>
      <c r="AG1078" s="39"/>
    </row>
    <row r="1079" spans="2:34" ht="12" customHeight="1">
      <c r="AB1079" s="39"/>
      <c r="AC1079" s="39"/>
      <c r="AD1079" s="39"/>
      <c r="AE1079" s="39"/>
      <c r="AF1079" s="39"/>
      <c r="AG1079" s="39"/>
    </row>
    <row r="1080" spans="2:34" ht="6" customHeight="1"/>
    <row r="1081" spans="2:34" ht="3" customHeight="1">
      <c r="B1081" s="43" t="s">
        <v>5</v>
      </c>
      <c r="D1081" s="43" t="s">
        <v>23</v>
      </c>
      <c r="E1081" s="43"/>
      <c r="G1081" s="43" t="s">
        <v>6</v>
      </c>
      <c r="H1081" s="43"/>
      <c r="J1081" s="43" t="s">
        <v>7</v>
      </c>
      <c r="K1081" s="43"/>
      <c r="L1081" s="43"/>
      <c r="M1081" s="43"/>
      <c r="N1081" s="43" t="s">
        <v>8</v>
      </c>
      <c r="O1081" s="43"/>
      <c r="Q1081" s="43" t="s">
        <v>9</v>
      </c>
      <c r="R1081" s="43"/>
      <c r="S1081" s="43"/>
      <c r="T1081" s="43" t="s">
        <v>10</v>
      </c>
      <c r="U1081" s="43"/>
      <c r="X1081" s="43" t="s">
        <v>5</v>
      </c>
      <c r="Y1081" s="43"/>
      <c r="Z1081" s="43" t="s">
        <v>23</v>
      </c>
      <c r="AA1081" s="43"/>
      <c r="AB1081" s="43" t="s">
        <v>6</v>
      </c>
      <c r="AC1081" s="43" t="s">
        <v>7</v>
      </c>
      <c r="AE1081" s="43" t="s">
        <v>8</v>
      </c>
      <c r="AF1081" s="43" t="s">
        <v>9</v>
      </c>
      <c r="AG1081" s="43" t="s">
        <v>10</v>
      </c>
      <c r="AH1081" s="43"/>
    </row>
    <row r="1082" spans="2:34" ht="14.25" customHeight="1">
      <c r="B1082" s="43"/>
      <c r="D1082" s="43"/>
      <c r="E1082" s="43"/>
      <c r="G1082" s="43"/>
      <c r="H1082" s="43"/>
      <c r="J1082" s="43"/>
      <c r="K1082" s="43"/>
      <c r="L1082" s="43"/>
      <c r="M1082" s="43"/>
      <c r="N1082" s="43"/>
      <c r="O1082" s="43"/>
      <c r="Q1082" s="43"/>
      <c r="R1082" s="43"/>
      <c r="S1082" s="43"/>
      <c r="T1082" s="43"/>
      <c r="U1082" s="43"/>
      <c r="X1082" s="43"/>
      <c r="Y1082" s="43"/>
      <c r="Z1082" s="43"/>
      <c r="AA1082" s="43"/>
      <c r="AB1082" s="43"/>
      <c r="AC1082" s="43"/>
      <c r="AE1082" s="43"/>
      <c r="AF1082" s="43"/>
      <c r="AG1082" s="43"/>
      <c r="AH1082" s="43"/>
    </row>
    <row r="1083" spans="2:34">
      <c r="B1083" s="2">
        <v>7.8000001609325409E-2</v>
      </c>
      <c r="D1083" s="44">
        <v>4.6800000965595245</v>
      </c>
      <c r="E1083" s="44"/>
      <c r="F1083" s="45">
        <v>0.77964901924133301</v>
      </c>
      <c r="G1083" s="45"/>
      <c r="H1083" s="45"/>
      <c r="I1083" s="45"/>
      <c r="J1083" s="45"/>
      <c r="K1083" s="45">
        <v>1.0205955192250544E-38</v>
      </c>
      <c r="L1083" s="45"/>
      <c r="M1083" s="45"/>
      <c r="N1083" s="45">
        <v>1.8072969913482666</v>
      </c>
      <c r="O1083" s="45"/>
      <c r="P1083" s="45"/>
      <c r="Q1083" s="45"/>
      <c r="R1083" s="45">
        <v>1.2779519557952881</v>
      </c>
      <c r="S1083" s="45"/>
      <c r="T1083" s="45"/>
      <c r="U1083" s="45"/>
      <c r="V1083" s="46">
        <v>5.6470825920336372E-37</v>
      </c>
      <c r="W1083" s="46"/>
    </row>
    <row r="1084" spans="2:34">
      <c r="B1084" s="2">
        <v>7.9000003635883331E-2</v>
      </c>
      <c r="D1084" s="44">
        <v>4.7400002181529999</v>
      </c>
      <c r="E1084" s="44"/>
      <c r="F1084" s="45">
        <v>0.12471957504749298</v>
      </c>
      <c r="G1084" s="45"/>
      <c r="H1084" s="45"/>
      <c r="I1084" s="45"/>
      <c r="J1084" s="45"/>
      <c r="K1084" s="45">
        <v>3.3389453171684222E-39</v>
      </c>
      <c r="L1084" s="45"/>
      <c r="M1084" s="45"/>
      <c r="N1084" s="45">
        <v>1.8053098917007446</v>
      </c>
      <c r="O1084" s="45"/>
      <c r="P1084" s="45"/>
      <c r="Q1084" s="45"/>
      <c r="R1084" s="45">
        <v>1.276546835899353</v>
      </c>
      <c r="S1084" s="45"/>
      <c r="T1084" s="45"/>
      <c r="U1084" s="45"/>
      <c r="V1084" s="46">
        <v>1.8495137553841758E-37</v>
      </c>
      <c r="W1084" s="46"/>
    </row>
    <row r="1085" spans="2:34">
      <c r="B1085" s="2">
        <v>7.9999998211860657E-2</v>
      </c>
      <c r="D1085" s="44">
        <v>4.7999998927116394</v>
      </c>
      <c r="E1085" s="44"/>
      <c r="F1085" s="45">
        <v>-0.54626184701919556</v>
      </c>
      <c r="G1085" s="45"/>
      <c r="H1085" s="45"/>
      <c r="I1085" s="45"/>
      <c r="J1085" s="45"/>
      <c r="K1085" s="45">
        <v>1.0923583957905176E-39</v>
      </c>
      <c r="L1085" s="45"/>
      <c r="M1085" s="45"/>
      <c r="N1085" s="45">
        <v>1.8033366203308105</v>
      </c>
      <c r="O1085" s="45"/>
      <c r="P1085" s="45"/>
      <c r="Q1085" s="45"/>
      <c r="R1085" s="45">
        <v>1.2751514911651611</v>
      </c>
      <c r="S1085" s="45"/>
      <c r="T1085" s="45"/>
      <c r="U1085" s="45"/>
      <c r="V1085" s="46">
        <v>6.0574287449775735E-38</v>
      </c>
      <c r="W1085" s="46"/>
    </row>
    <row r="1086" spans="2:34">
      <c r="B1086" s="2">
        <v>8.1000000238418579E-2</v>
      </c>
      <c r="D1086" s="44">
        <v>4.8600000143051147</v>
      </c>
      <c r="E1086" s="44"/>
      <c r="F1086" s="45">
        <v>-1.1391861438751221</v>
      </c>
      <c r="G1086" s="45"/>
      <c r="H1086" s="45"/>
      <c r="I1086" s="45"/>
      <c r="J1086" s="45"/>
      <c r="K1086" s="45">
        <v>3.5737174605829377E-40</v>
      </c>
      <c r="L1086" s="45"/>
      <c r="M1086" s="45"/>
      <c r="N1086" s="45">
        <v>1.8013770580291748</v>
      </c>
      <c r="O1086" s="45"/>
      <c r="P1086" s="45"/>
      <c r="Q1086" s="45"/>
      <c r="R1086" s="45">
        <v>1.2737659215927124</v>
      </c>
      <c r="S1086" s="45"/>
      <c r="T1086" s="45"/>
      <c r="U1086" s="45"/>
      <c r="V1086" s="46">
        <v>1.9838843772321597E-38</v>
      </c>
      <c r="W1086" s="46"/>
    </row>
    <row r="1087" spans="2:34">
      <c r="B1087" s="2">
        <v>8.2000002264976501E-2</v>
      </c>
      <c r="D1087" s="44">
        <v>4.9200001358985901</v>
      </c>
      <c r="E1087" s="44"/>
      <c r="F1087" s="45">
        <v>-1.5710927248001099</v>
      </c>
      <c r="G1087" s="45"/>
      <c r="H1087" s="45"/>
      <c r="I1087" s="45"/>
      <c r="J1087" s="45"/>
      <c r="K1087" s="45">
        <v>1.1691733737094111E-40</v>
      </c>
      <c r="L1087" s="45"/>
      <c r="M1087" s="45"/>
      <c r="N1087" s="45">
        <v>1.7994310855865479</v>
      </c>
      <c r="O1087" s="45"/>
      <c r="P1087" s="45"/>
      <c r="Q1087" s="45"/>
      <c r="R1087" s="45">
        <v>1.2723898887634277</v>
      </c>
      <c r="S1087" s="45"/>
      <c r="T1087" s="45"/>
      <c r="U1087" s="45"/>
      <c r="V1087" s="46">
        <v>6.4974328193995588E-39</v>
      </c>
      <c r="W1087" s="46"/>
    </row>
    <row r="1088" spans="2:34">
      <c r="B1088" s="2">
        <v>8.2999996840953827E-2</v>
      </c>
      <c r="D1088" s="44">
        <v>4.9799998104572296</v>
      </c>
      <c r="E1088" s="44"/>
      <c r="F1088" s="45">
        <v>-1.7817739248275757</v>
      </c>
      <c r="G1088" s="45"/>
      <c r="H1088" s="45"/>
      <c r="I1088" s="45"/>
      <c r="J1088" s="45"/>
      <c r="K1088" s="45">
        <v>3.8249842882210207E-41</v>
      </c>
      <c r="L1088" s="45"/>
      <c r="M1088" s="45"/>
      <c r="N1088" s="45">
        <v>1.7974984645843506</v>
      </c>
      <c r="O1088" s="45"/>
      <c r="P1088" s="45"/>
      <c r="Q1088" s="45"/>
      <c r="R1088" s="45">
        <v>1.2710233926773071</v>
      </c>
      <c r="S1088" s="45"/>
      <c r="T1088" s="45"/>
      <c r="U1088" s="45"/>
      <c r="V1088" s="46">
        <v>2.1279656050743445E-39</v>
      </c>
      <c r="W1088" s="46"/>
    </row>
    <row r="1089" spans="2:23">
      <c r="B1089" s="2">
        <v>8.3999998867511749E-2</v>
      </c>
      <c r="D1089" s="44">
        <v>5.039999932050705</v>
      </c>
      <c r="E1089" s="44"/>
      <c r="F1089" s="45">
        <v>-1.7421665191650391</v>
      </c>
      <c r="G1089" s="45"/>
      <c r="H1089" s="45"/>
      <c r="I1089" s="45"/>
      <c r="J1089" s="45"/>
      <c r="K1089" s="45">
        <v>1.2513595286420616E-41</v>
      </c>
      <c r="L1089" s="45"/>
      <c r="M1089" s="45"/>
      <c r="N1089" s="45">
        <v>1.7955793142318726</v>
      </c>
      <c r="O1089" s="45"/>
      <c r="P1089" s="45"/>
      <c r="Q1089" s="45"/>
      <c r="R1089" s="45">
        <v>1.269666314125061</v>
      </c>
      <c r="S1089" s="45"/>
      <c r="T1089" s="45"/>
      <c r="U1089" s="45"/>
      <c r="V1089" s="46">
        <v>6.9692317954576885E-40</v>
      </c>
      <c r="W1089" s="46"/>
    </row>
    <row r="1090" spans="2:23">
      <c r="B1090" s="2">
        <v>8.5000000894069672E-2</v>
      </c>
      <c r="D1090" s="44">
        <v>5.1000000536441803</v>
      </c>
      <c r="E1090" s="44"/>
      <c r="F1090" s="45">
        <v>-1.4583581686019897</v>
      </c>
      <c r="G1090" s="45"/>
      <c r="H1090" s="45"/>
      <c r="I1090" s="45"/>
      <c r="J1090" s="45"/>
      <c r="K1090" s="45">
        <v>4.0945941127571155E-42</v>
      </c>
      <c r="L1090" s="45"/>
      <c r="M1090" s="45"/>
      <c r="N1090" s="45">
        <v>1.7936733961105347</v>
      </c>
      <c r="O1090" s="45"/>
      <c r="P1090" s="45"/>
      <c r="Q1090" s="45"/>
      <c r="R1090" s="45">
        <v>1.2683186531066895</v>
      </c>
      <c r="S1090" s="45"/>
      <c r="T1090" s="45"/>
      <c r="U1090" s="45"/>
      <c r="V1090" s="46">
        <v>2.2824489516769053E-40</v>
      </c>
      <c r="W1090" s="46"/>
    </row>
    <row r="1091" spans="2:23">
      <c r="B1091" s="2">
        <v>8.6000002920627594E-2</v>
      </c>
      <c r="D1091" s="44">
        <v>5.1600001752376556</v>
      </c>
      <c r="E1091" s="44"/>
      <c r="F1091" s="45">
        <v>-0.97065967321395874</v>
      </c>
      <c r="G1091" s="45"/>
      <c r="H1091" s="45"/>
      <c r="I1091" s="45"/>
      <c r="J1091" s="45"/>
      <c r="K1091" s="45">
        <v>1.3396413318945251E-42</v>
      </c>
      <c r="L1091" s="45"/>
      <c r="M1091" s="45"/>
      <c r="N1091" s="45">
        <v>1.7917804718017578</v>
      </c>
      <c r="O1091" s="45"/>
      <c r="P1091" s="45"/>
      <c r="Q1091" s="45"/>
      <c r="R1091" s="45">
        <v>1.2669801712036133</v>
      </c>
      <c r="S1091" s="45"/>
      <c r="T1091" s="45"/>
      <c r="U1091" s="45"/>
      <c r="V1091" s="46">
        <v>7.4750865280943042E-41</v>
      </c>
      <c r="W1091" s="46"/>
    </row>
    <row r="1092" spans="2:23">
      <c r="B1092" s="2">
        <v>8.6999997496604919E-2</v>
      </c>
      <c r="D1092" s="44">
        <v>5.2199998497962952</v>
      </c>
      <c r="E1092" s="44"/>
      <c r="F1092" s="45">
        <v>-0.34788075089454651</v>
      </c>
      <c r="G1092" s="45"/>
      <c r="H1092" s="45"/>
      <c r="I1092" s="45"/>
      <c r="J1092" s="45"/>
      <c r="K1092" s="45">
        <v>4.3860641933366774E-43</v>
      </c>
      <c r="L1092" s="45"/>
      <c r="M1092" s="45"/>
      <c r="N1092" s="45">
        <v>1.789900541305542</v>
      </c>
      <c r="O1092" s="45"/>
      <c r="P1092" s="45"/>
      <c r="Q1092" s="45"/>
      <c r="R1092" s="45">
        <v>1.2656508684158325</v>
      </c>
      <c r="S1092" s="45"/>
      <c r="T1092" s="45"/>
      <c r="U1092" s="45"/>
      <c r="V1092" s="46">
        <v>2.4480684171754554E-41</v>
      </c>
      <c r="W1092" s="46"/>
    </row>
    <row r="1093" spans="2:23">
      <c r="B1093" s="2">
        <v>8.7999999523162842E-2</v>
      </c>
      <c r="D1093" s="44">
        <v>5.2799999713897705</v>
      </c>
      <c r="E1093" s="44"/>
      <c r="F1093" s="45">
        <v>0.32237571477890015</v>
      </c>
      <c r="G1093" s="45"/>
      <c r="H1093" s="45"/>
      <c r="I1093" s="45"/>
      <c r="J1093" s="45"/>
      <c r="K1093" s="45">
        <v>1.4293244336113134E-43</v>
      </c>
      <c r="L1093" s="45"/>
      <c r="M1093" s="45"/>
      <c r="N1093" s="45">
        <v>1.7880334854125977</v>
      </c>
      <c r="O1093" s="45"/>
      <c r="P1093" s="45"/>
      <c r="Q1093" s="45"/>
      <c r="R1093" s="45">
        <v>1.2643306255340576</v>
      </c>
      <c r="S1093" s="45"/>
      <c r="T1093" s="45"/>
      <c r="U1093" s="45"/>
      <c r="V1093" s="46">
        <v>8.0168285144022785E-42</v>
      </c>
      <c r="W1093" s="46"/>
    </row>
    <row r="1094" spans="2:23">
      <c r="B1094" s="2">
        <v>8.9000001549720764E-2</v>
      </c>
      <c r="D1094" s="44">
        <v>5.3400000929832458</v>
      </c>
      <c r="E1094" s="44"/>
      <c r="F1094" s="45">
        <v>0.94603407382965088</v>
      </c>
      <c r="G1094" s="45"/>
      <c r="H1094" s="45"/>
      <c r="I1094" s="45"/>
      <c r="J1094" s="45"/>
      <c r="K1094" s="45">
        <v>4.6242849322718963E-44</v>
      </c>
      <c r="L1094" s="45"/>
      <c r="M1094" s="45"/>
      <c r="N1094" s="45">
        <v>1.7861791849136353</v>
      </c>
      <c r="O1094" s="45"/>
      <c r="P1094" s="45"/>
      <c r="Q1094" s="45"/>
      <c r="R1094" s="45">
        <v>1.2630194425582886</v>
      </c>
      <c r="S1094" s="45"/>
      <c r="T1094" s="45"/>
      <c r="U1094" s="45"/>
      <c r="V1094" s="46">
        <v>2.6260333221447072E-42</v>
      </c>
      <c r="W1094" s="46"/>
    </row>
    <row r="1095" spans="2:23">
      <c r="B1095" s="2">
        <v>9.0000003576278687E-2</v>
      </c>
      <c r="D1095" s="44">
        <v>5.4000002145767212</v>
      </c>
      <c r="E1095" s="44"/>
      <c r="F1095" s="45">
        <v>1.435747504234314</v>
      </c>
      <c r="G1095" s="45"/>
      <c r="H1095" s="45"/>
      <c r="I1095" s="45"/>
      <c r="J1095" s="45"/>
      <c r="K1095" s="45">
        <v>1.5414283107572988E-44</v>
      </c>
      <c r="L1095" s="45"/>
      <c r="M1095" s="45"/>
      <c r="N1095" s="45">
        <v>1.7843375205993652</v>
      </c>
      <c r="O1095" s="45"/>
      <c r="P1095" s="45"/>
      <c r="Q1095" s="45"/>
      <c r="R1095" s="45">
        <v>1.2617172002792358</v>
      </c>
      <c r="S1095" s="45"/>
      <c r="T1095" s="45"/>
      <c r="U1095" s="45"/>
      <c r="V1095" s="46">
        <v>8.6039725709543768E-43</v>
      </c>
      <c r="W1095" s="46"/>
    </row>
    <row r="1096" spans="2:23">
      <c r="B1096" s="2">
        <v>9.0999998152256012E-2</v>
      </c>
      <c r="D1096" s="44">
        <v>5.4599998891353607</v>
      </c>
      <c r="E1096" s="44"/>
      <c r="F1096" s="45">
        <v>1.7231286764144897</v>
      </c>
      <c r="G1096" s="45"/>
      <c r="H1096" s="45"/>
      <c r="I1096" s="45"/>
      <c r="J1096" s="45"/>
      <c r="K1096" s="45">
        <v>5.6051938572992683E-45</v>
      </c>
      <c r="L1096" s="45"/>
      <c r="M1096" s="45"/>
      <c r="N1096" s="45">
        <v>1.782508373260498</v>
      </c>
      <c r="O1096" s="45"/>
      <c r="P1096" s="45"/>
      <c r="Q1096" s="45"/>
      <c r="R1096" s="45">
        <v>1.2604237794876099</v>
      </c>
      <c r="S1096" s="45"/>
      <c r="T1096" s="45"/>
      <c r="U1096" s="45"/>
      <c r="V1096" s="46">
        <v>2.8166099132928823E-43</v>
      </c>
      <c r="W1096" s="46"/>
    </row>
    <row r="1097" spans="2:23">
      <c r="B1097" s="2">
        <v>9.2000000178813934E-2</v>
      </c>
      <c r="D1097" s="44">
        <v>5.5200000107288361</v>
      </c>
      <c r="E1097" s="44"/>
      <c r="F1097" s="45">
        <v>1.7682983875274658</v>
      </c>
      <c r="G1097" s="45"/>
      <c r="H1097" s="45"/>
      <c r="I1097" s="45"/>
      <c r="J1097" s="45"/>
      <c r="K1097" s="45">
        <v>1.4012984643248171E-45</v>
      </c>
      <c r="L1097" s="45"/>
      <c r="M1097" s="45"/>
      <c r="N1097" s="45">
        <v>1.7806915044784546</v>
      </c>
      <c r="O1097" s="45"/>
      <c r="P1097" s="45"/>
      <c r="Q1097" s="45"/>
      <c r="R1097" s="45">
        <v>1.2591390609741211</v>
      </c>
      <c r="S1097" s="45"/>
      <c r="T1097" s="45"/>
      <c r="U1097" s="45"/>
      <c r="V1097" s="46">
        <v>9.2485698645437927E-44</v>
      </c>
      <c r="W1097" s="46"/>
    </row>
    <row r="1098" spans="2:23">
      <c r="B1098" s="2">
        <v>9.3000002205371857E-2</v>
      </c>
      <c r="D1098" s="44">
        <v>5.5800001323223114</v>
      </c>
      <c r="E1098" s="44"/>
      <c r="F1098" s="45">
        <v>1.5654169321060181</v>
      </c>
      <c r="G1098" s="45"/>
      <c r="H1098" s="45"/>
      <c r="I1098" s="45"/>
      <c r="J1098" s="45"/>
      <c r="K1098" s="45">
        <v>0</v>
      </c>
      <c r="L1098" s="45"/>
      <c r="M1098" s="45"/>
      <c r="N1098" s="45">
        <v>1.7788870334625244</v>
      </c>
      <c r="O1098" s="45"/>
      <c r="P1098" s="45"/>
      <c r="Q1098" s="45"/>
      <c r="R1098" s="45">
        <v>1.2578630447387695</v>
      </c>
      <c r="S1098" s="45"/>
      <c r="T1098" s="45"/>
      <c r="U1098" s="45"/>
      <c r="V1098" s="46">
        <v>3.0828566215145976E-44</v>
      </c>
      <c r="W1098" s="46"/>
    </row>
    <row r="1099" spans="2:23">
      <c r="B1099" s="2">
        <v>9.3999996781349182E-2</v>
      </c>
      <c r="D1099" s="44">
        <v>5.6399998068809509</v>
      </c>
      <c r="E1099" s="44"/>
      <c r="F1099" s="45">
        <v>1.1434341669082642</v>
      </c>
      <c r="G1099" s="45"/>
      <c r="H1099" s="45"/>
      <c r="I1099" s="45"/>
      <c r="J1099" s="45"/>
      <c r="K1099" s="45">
        <v>0</v>
      </c>
      <c r="L1099" s="45"/>
      <c r="M1099" s="45"/>
      <c r="N1099" s="45">
        <v>1.7770946025848389</v>
      </c>
      <c r="O1099" s="45"/>
      <c r="P1099" s="45"/>
      <c r="Q1099" s="45"/>
      <c r="R1099" s="45">
        <v>1.2565956115722656</v>
      </c>
      <c r="S1099" s="45"/>
      <c r="T1099" s="45"/>
      <c r="U1099" s="45"/>
      <c r="V1099" s="46">
        <v>9.8090892502737195E-45</v>
      </c>
      <c r="W1099" s="46"/>
    </row>
    <row r="1100" spans="2:23">
      <c r="B1100" s="2">
        <v>9.4999998807907104E-2</v>
      </c>
      <c r="D1100" s="44">
        <v>5.6999999284744263</v>
      </c>
      <c r="E1100" s="44"/>
      <c r="F1100" s="45">
        <v>0.56195962429046631</v>
      </c>
      <c r="G1100" s="45"/>
      <c r="H1100" s="45"/>
      <c r="I1100" s="45"/>
      <c r="J1100" s="45"/>
      <c r="K1100" s="45">
        <v>0</v>
      </c>
      <c r="L1100" s="45"/>
      <c r="M1100" s="45"/>
      <c r="N1100" s="45">
        <v>1.7753143310546875</v>
      </c>
      <c r="O1100" s="45"/>
      <c r="P1100" s="45"/>
      <c r="Q1100" s="45"/>
      <c r="R1100" s="45">
        <v>1.2553367614746094</v>
      </c>
      <c r="S1100" s="45"/>
      <c r="T1100" s="45"/>
      <c r="U1100" s="45"/>
      <c r="V1100" s="46">
        <v>2.8025969286496341E-45</v>
      </c>
      <c r="W1100" s="46"/>
    </row>
    <row r="1101" spans="2:23">
      <c r="B1101" s="2">
        <v>9.6000000834465027E-2</v>
      </c>
      <c r="D1101" s="44">
        <v>5.7600000500679016</v>
      </c>
      <c r="E1101" s="44"/>
      <c r="F1101" s="45">
        <v>-9.7155243158340454E-2</v>
      </c>
      <c r="G1101" s="45"/>
      <c r="H1101" s="45"/>
      <c r="I1101" s="45"/>
      <c r="J1101" s="45"/>
      <c r="K1101" s="45">
        <v>0</v>
      </c>
      <c r="L1101" s="45"/>
      <c r="M1101" s="45"/>
      <c r="N1101" s="45">
        <v>1.7735458612442017</v>
      </c>
      <c r="O1101" s="45"/>
      <c r="P1101" s="45"/>
      <c r="Q1101" s="45"/>
      <c r="R1101" s="45">
        <v>1.2540863752365112</v>
      </c>
      <c r="S1101" s="45"/>
      <c r="T1101" s="45"/>
      <c r="U1101" s="45"/>
      <c r="V1101" s="46">
        <v>1.4012984643248171E-45</v>
      </c>
      <c r="W1101" s="46"/>
    </row>
    <row r="1102" spans="2:23">
      <c r="B1102" s="2">
        <v>9.7000002861022949E-2</v>
      </c>
      <c r="D1102" s="44">
        <v>5.820000171661377</v>
      </c>
      <c r="E1102" s="44"/>
      <c r="F1102" s="45">
        <v>-0.74133723974227905</v>
      </c>
      <c r="G1102" s="45"/>
      <c r="H1102" s="45"/>
      <c r="I1102" s="45"/>
      <c r="J1102" s="45"/>
      <c r="K1102" s="45">
        <v>0</v>
      </c>
      <c r="L1102" s="45"/>
      <c r="M1102" s="45"/>
      <c r="N1102" s="45">
        <v>1.7717893123626709</v>
      </c>
      <c r="O1102" s="45"/>
      <c r="P1102" s="45"/>
      <c r="Q1102" s="45"/>
      <c r="R1102" s="45">
        <v>1.2528442144393921</v>
      </c>
      <c r="S1102" s="45"/>
      <c r="T1102" s="45"/>
      <c r="U1102" s="45"/>
      <c r="V1102" s="46">
        <v>0</v>
      </c>
      <c r="W1102" s="46"/>
    </row>
    <row r="1103" spans="2:23">
      <c r="B1103" s="2">
        <v>9.7999997437000275E-2</v>
      </c>
      <c r="D1103" s="44">
        <v>5.8799998462200165</v>
      </c>
      <c r="E1103" s="44"/>
      <c r="F1103" s="45">
        <v>-1.2802907228469849</v>
      </c>
      <c r="G1103" s="45"/>
      <c r="H1103" s="45"/>
      <c r="I1103" s="45"/>
      <c r="J1103" s="45"/>
      <c r="K1103" s="45">
        <v>0</v>
      </c>
      <c r="L1103" s="45"/>
      <c r="M1103" s="45"/>
      <c r="N1103" s="45">
        <v>1.7700445652008057</v>
      </c>
      <c r="O1103" s="45"/>
      <c r="P1103" s="45"/>
      <c r="Q1103" s="45"/>
      <c r="R1103" s="45">
        <v>1.2516105175018311</v>
      </c>
      <c r="S1103" s="45"/>
      <c r="T1103" s="45"/>
      <c r="U1103" s="45"/>
      <c r="V1103" s="46">
        <v>0</v>
      </c>
      <c r="W1103" s="46"/>
    </row>
    <row r="1104" spans="2:23">
      <c r="B1104" s="2">
        <v>9.8999999463558197E-2</v>
      </c>
      <c r="D1104" s="44">
        <v>5.9399999678134918</v>
      </c>
      <c r="E1104" s="44"/>
      <c r="F1104" s="45">
        <v>-1.6386523246765137</v>
      </c>
      <c r="G1104" s="45"/>
      <c r="H1104" s="45"/>
      <c r="I1104" s="45"/>
      <c r="J1104" s="45"/>
      <c r="K1104" s="45">
        <v>0</v>
      </c>
      <c r="L1104" s="45"/>
      <c r="M1104" s="45"/>
      <c r="N1104" s="45">
        <v>1.7683112621307373</v>
      </c>
      <c r="O1104" s="45"/>
      <c r="P1104" s="45"/>
      <c r="Q1104" s="45"/>
      <c r="R1104" s="45">
        <v>1.2503849267959595</v>
      </c>
      <c r="S1104" s="45"/>
      <c r="T1104" s="45"/>
      <c r="U1104" s="45"/>
      <c r="V1104" s="46">
        <v>0</v>
      </c>
      <c r="W1104" s="46"/>
    </row>
    <row r="1105" spans="2:37">
      <c r="B1105" s="2">
        <v>0.10000000149011612</v>
      </c>
      <c r="D1105" s="44">
        <v>6.0000000894069672</v>
      </c>
      <c r="E1105" s="44"/>
      <c r="F1105" s="45">
        <v>-1.7665266990661621</v>
      </c>
      <c r="G1105" s="45"/>
      <c r="H1105" s="45"/>
      <c r="I1105" s="45"/>
      <c r="J1105" s="45"/>
      <c r="K1105" s="45">
        <v>0</v>
      </c>
      <c r="L1105" s="45"/>
      <c r="M1105" s="45"/>
      <c r="N1105" s="45">
        <v>1.7665895223617554</v>
      </c>
      <c r="O1105" s="45"/>
      <c r="P1105" s="45"/>
      <c r="Q1105" s="45"/>
      <c r="R1105" s="45">
        <v>1.2491674423217773</v>
      </c>
      <c r="S1105" s="45"/>
      <c r="T1105" s="45"/>
      <c r="U1105" s="45"/>
      <c r="V1105" s="46">
        <v>0</v>
      </c>
      <c r="W1105" s="46"/>
    </row>
    <row r="1106" spans="2:37" ht="9.75" customHeight="1">
      <c r="B1106" s="2">
        <v>0.10100000351667404</v>
      </c>
      <c r="D1106" s="44">
        <v>6.0600002110004425</v>
      </c>
      <c r="E1106" s="44"/>
      <c r="F1106" s="45">
        <v>-1.6464323997497559</v>
      </c>
      <c r="G1106" s="45"/>
      <c r="H1106" s="45"/>
      <c r="I1106" s="45"/>
      <c r="J1106" s="45"/>
      <c r="K1106" s="45">
        <v>0</v>
      </c>
      <c r="L1106" s="45"/>
      <c r="M1106" s="45"/>
      <c r="N1106" s="45">
        <v>1.7648792266845703</v>
      </c>
      <c r="O1106" s="45"/>
      <c r="P1106" s="45"/>
      <c r="Q1106" s="45"/>
      <c r="R1106" s="45">
        <v>1.2479580640792847</v>
      </c>
      <c r="S1106" s="45"/>
      <c r="T1106" s="45"/>
      <c r="U1106" s="45"/>
      <c r="V1106" s="46">
        <v>0</v>
      </c>
      <c r="W1106" s="46"/>
    </row>
    <row r="1107" spans="2:37" ht="5.25" customHeight="1"/>
    <row r="1108" spans="2:37" ht="172.5" customHeight="1"/>
    <row r="1109" spans="2:37" ht="16.5" customHeight="1"/>
    <row r="1110" spans="2:37" ht="12.75" customHeight="1">
      <c r="B1110" s="39" t="s">
        <v>0</v>
      </c>
      <c r="C1110" s="39"/>
      <c r="D1110" s="39"/>
      <c r="E1110" s="39"/>
      <c r="F1110" s="39"/>
      <c r="G1110" s="1" t="s">
        <v>1</v>
      </c>
      <c r="H1110" s="40" t="s">
        <v>56</v>
      </c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</row>
    <row r="1111" spans="2:37" ht="12.75" customHeight="1">
      <c r="AB1111" s="39" t="s">
        <v>2</v>
      </c>
      <c r="AC1111" s="39"/>
      <c r="AD1111" s="39"/>
      <c r="AE1111" s="39"/>
      <c r="AF1111" s="39"/>
      <c r="AG1111" s="39"/>
    </row>
    <row r="1112" spans="2:37" ht="12" customHeight="1">
      <c r="B1112" s="39" t="s">
        <v>3</v>
      </c>
      <c r="C1112" s="39"/>
      <c r="D1112" s="39"/>
      <c r="E1112" s="39"/>
      <c r="G1112" s="1" t="s">
        <v>4</v>
      </c>
      <c r="H1112" s="41">
        <v>0.2199999988079071</v>
      </c>
      <c r="I1112" s="41"/>
      <c r="J1112" s="41"/>
      <c r="K1112" s="41"/>
      <c r="L1112" s="41"/>
      <c r="M1112" s="41"/>
      <c r="N1112" s="41"/>
      <c r="O1112" s="39" t="s">
        <v>21</v>
      </c>
      <c r="P1112" s="39"/>
      <c r="Q1112" s="39"/>
      <c r="R1112" s="39"/>
      <c r="S1112" s="1" t="s">
        <v>4</v>
      </c>
      <c r="T1112" s="42" t="s">
        <v>22</v>
      </c>
      <c r="U1112" s="42"/>
      <c r="V1112" s="42"/>
      <c r="W1112" s="42"/>
      <c r="X1112" s="42"/>
      <c r="Y1112" s="42"/>
      <c r="Z1112" s="42"/>
      <c r="AA1112" s="42"/>
      <c r="AB1112" s="39"/>
      <c r="AC1112" s="39"/>
      <c r="AD1112" s="39"/>
      <c r="AE1112" s="39"/>
      <c r="AF1112" s="39"/>
      <c r="AG1112" s="39"/>
    </row>
    <row r="1113" spans="2:37" ht="10.5" customHeight="1">
      <c r="AB1113" s="39"/>
      <c r="AC1113" s="39"/>
      <c r="AD1113" s="39"/>
      <c r="AE1113" s="39"/>
      <c r="AF1113" s="39"/>
      <c r="AG1113" s="39"/>
    </row>
    <row r="1114" spans="2:37" ht="12" customHeight="1">
      <c r="AB1114" s="39"/>
      <c r="AC1114" s="39"/>
      <c r="AD1114" s="39"/>
      <c r="AE1114" s="39"/>
      <c r="AF1114" s="39"/>
      <c r="AG1114" s="39"/>
    </row>
    <row r="1115" spans="2:37" ht="12" customHeight="1">
      <c r="AB1115" s="39"/>
      <c r="AC1115" s="39"/>
      <c r="AD1115" s="39"/>
      <c r="AE1115" s="39"/>
      <c r="AF1115" s="39"/>
      <c r="AG1115" s="39"/>
    </row>
    <row r="1116" spans="2:37" ht="6" customHeight="1"/>
    <row r="1117" spans="2:37" ht="3" customHeight="1">
      <c r="B1117" s="43" t="s">
        <v>5</v>
      </c>
      <c r="D1117" s="43" t="s">
        <v>23</v>
      </c>
      <c r="E1117" s="43"/>
      <c r="G1117" s="43" t="s">
        <v>6</v>
      </c>
      <c r="H1117" s="43"/>
      <c r="J1117" s="43" t="s">
        <v>7</v>
      </c>
      <c r="K1117" s="43"/>
      <c r="L1117" s="43"/>
      <c r="M1117" s="43"/>
      <c r="N1117" s="43" t="s">
        <v>8</v>
      </c>
      <c r="O1117" s="43"/>
      <c r="Q1117" s="43" t="s">
        <v>9</v>
      </c>
      <c r="R1117" s="43"/>
      <c r="S1117" s="43"/>
      <c r="T1117" s="43" t="s">
        <v>10</v>
      </c>
      <c r="U1117" s="43"/>
      <c r="X1117" s="43" t="s">
        <v>5</v>
      </c>
      <c r="Y1117" s="43"/>
      <c r="Z1117" s="43" t="s">
        <v>23</v>
      </c>
      <c r="AA1117" s="43"/>
      <c r="AB1117" s="43" t="s">
        <v>6</v>
      </c>
      <c r="AC1117" s="43" t="s">
        <v>7</v>
      </c>
      <c r="AE1117" s="43" t="s">
        <v>8</v>
      </c>
      <c r="AF1117" s="43" t="s">
        <v>9</v>
      </c>
      <c r="AG1117" s="43" t="s">
        <v>10</v>
      </c>
      <c r="AH1117" s="43"/>
    </row>
    <row r="1118" spans="2:37" ht="14.25" customHeight="1">
      <c r="B1118" s="43"/>
      <c r="D1118" s="43"/>
      <c r="E1118" s="43"/>
      <c r="G1118" s="43"/>
      <c r="H1118" s="43"/>
      <c r="J1118" s="43"/>
      <c r="K1118" s="43"/>
      <c r="L1118" s="43"/>
      <c r="M1118" s="43"/>
      <c r="N1118" s="43"/>
      <c r="O1118" s="43"/>
      <c r="Q1118" s="43"/>
      <c r="R1118" s="43"/>
      <c r="S1118" s="43"/>
      <c r="T1118" s="43"/>
      <c r="U1118" s="43"/>
      <c r="X1118" s="43"/>
      <c r="Y1118" s="43"/>
      <c r="Z1118" s="43"/>
      <c r="AA1118" s="43"/>
      <c r="AB1118" s="43"/>
      <c r="AC1118" s="43"/>
      <c r="AE1118" s="43"/>
      <c r="AF1118" s="43"/>
      <c r="AG1118" s="43"/>
      <c r="AH1118" s="43"/>
    </row>
    <row r="1119" spans="2:37">
      <c r="B1119" s="2">
        <v>0</v>
      </c>
      <c r="D1119" s="44">
        <v>0</v>
      </c>
      <c r="E1119" s="44"/>
      <c r="F1119" s="45">
        <v>-9.8875716503243893E-7</v>
      </c>
      <c r="G1119" s="45"/>
      <c r="H1119" s="45"/>
      <c r="I1119" s="45"/>
      <c r="J1119" s="45"/>
      <c r="K1119" s="45">
        <v>2.6552672386169434</v>
      </c>
      <c r="L1119" s="45"/>
      <c r="M1119" s="45"/>
      <c r="N1119" s="45">
        <v>5.3105354309082031</v>
      </c>
      <c r="O1119" s="45"/>
      <c r="P1119" s="45"/>
      <c r="Q1119" s="45"/>
      <c r="R1119" s="45">
        <v>1.8775581121444702</v>
      </c>
      <c r="S1119" s="45"/>
      <c r="T1119" s="45"/>
      <c r="U1119" s="45"/>
      <c r="V1119" s="46">
        <v>99.999961853027344</v>
      </c>
      <c r="W1119" s="46"/>
      <c r="X1119" s="45">
        <v>3.9000000804662704E-2</v>
      </c>
      <c r="Y1119" s="45"/>
      <c r="Z1119" s="44">
        <v>2.3400000482797623</v>
      </c>
      <c r="AA1119" s="44"/>
      <c r="AB1119" s="45">
        <v>1.366945743560791</v>
      </c>
      <c r="AC1119" s="45"/>
      <c r="AD1119" s="45">
        <v>4.3022957369361002E-17</v>
      </c>
      <c r="AE1119" s="45"/>
      <c r="AF1119" s="45">
        <v>2.5453729629516602</v>
      </c>
      <c r="AG1119" s="45"/>
      <c r="AH1119" s="45">
        <v>1.7998504638671875</v>
      </c>
      <c r="AI1119" s="45"/>
      <c r="AJ1119" s="45"/>
      <c r="AK1119" s="20">
        <v>1.6902418583891027E-15</v>
      </c>
    </row>
    <row r="1120" spans="2:37">
      <c r="B1120" s="2">
        <v>1.0000000474974513E-3</v>
      </c>
      <c r="D1120" s="44">
        <v>6.0000002849847078E-2</v>
      </c>
      <c r="E1120" s="44"/>
      <c r="F1120" s="45">
        <v>-1.8068618774414063</v>
      </c>
      <c r="G1120" s="45"/>
      <c r="H1120" s="45"/>
      <c r="I1120" s="45"/>
      <c r="J1120" s="45"/>
      <c r="K1120" s="45">
        <v>0.65869003534317017</v>
      </c>
      <c r="L1120" s="45"/>
      <c r="M1120" s="45"/>
      <c r="N1120" s="45">
        <v>3.3105778694152832</v>
      </c>
      <c r="O1120" s="45"/>
      <c r="P1120" s="45"/>
      <c r="Q1120" s="45"/>
      <c r="R1120" s="45">
        <v>1.8751678466796875</v>
      </c>
      <c r="S1120" s="45"/>
      <c r="T1120" s="45"/>
      <c r="U1120" s="45"/>
      <c r="V1120" s="46">
        <v>24.838533401489258</v>
      </c>
      <c r="W1120" s="46"/>
      <c r="X1120" s="45">
        <v>3.9999999105930328E-2</v>
      </c>
      <c r="Y1120" s="45"/>
      <c r="Z1120" s="44">
        <v>2.3999999463558197</v>
      </c>
      <c r="AA1120" s="44"/>
      <c r="AB1120" s="45">
        <v>2.0595459938049316</v>
      </c>
      <c r="AC1120" s="45"/>
      <c r="AD1120" s="45">
        <v>1.6380670905277408E-17</v>
      </c>
      <c r="AE1120" s="45"/>
      <c r="AF1120" s="45">
        <v>2.5430672168731689</v>
      </c>
      <c r="AG1120" s="45"/>
      <c r="AH1120" s="45">
        <v>1.798220157623291</v>
      </c>
      <c r="AI1120" s="45"/>
      <c r="AJ1120" s="45"/>
      <c r="AK1120" s="20">
        <v>6.4413049284382817E-16</v>
      </c>
    </row>
    <row r="1121" spans="2:37">
      <c r="B1121" s="2">
        <v>2.0000000949949026E-3</v>
      </c>
      <c r="D1121" s="44">
        <v>0.12000000569969416</v>
      </c>
      <c r="E1121" s="44"/>
      <c r="F1121" s="45">
        <v>-1.6962954998016357</v>
      </c>
      <c r="G1121" s="45"/>
      <c r="H1121" s="45"/>
      <c r="I1121" s="45"/>
      <c r="J1121" s="45"/>
      <c r="K1121" s="45">
        <v>0.23411077260971069</v>
      </c>
      <c r="L1121" s="45"/>
      <c r="M1121" s="45"/>
      <c r="N1121" s="45">
        <v>2.8826520442962646</v>
      </c>
      <c r="O1121" s="45"/>
      <c r="P1121" s="45"/>
      <c r="Q1121" s="45"/>
      <c r="R1121" s="45">
        <v>1.8728014230728149</v>
      </c>
      <c r="S1121" s="45"/>
      <c r="T1121" s="45"/>
      <c r="U1121" s="45"/>
      <c r="V1121" s="46">
        <v>8.8392343521118164</v>
      </c>
      <c r="W1121" s="46"/>
      <c r="X1121" s="45">
        <v>4.1000001132488251E-2</v>
      </c>
      <c r="Y1121" s="45"/>
      <c r="Z1121" s="44">
        <v>2.460000067949295</v>
      </c>
      <c r="AA1121" s="44"/>
      <c r="AB1121" s="45">
        <v>2.4618840217590332</v>
      </c>
      <c r="AC1121" s="45"/>
      <c r="AD1121" s="45">
        <v>6.2372631783178055E-18</v>
      </c>
      <c r="AE1121" s="45"/>
      <c r="AF1121" s="45">
        <v>2.5407834053039551</v>
      </c>
      <c r="AG1121" s="45"/>
      <c r="AH1121" s="45">
        <v>1.7966052293777466</v>
      </c>
      <c r="AI1121" s="45"/>
      <c r="AJ1121" s="45"/>
      <c r="AK1121" s="20">
        <v>2.4548581822382044E-16</v>
      </c>
    </row>
    <row r="1122" spans="2:37">
      <c r="B1122" s="2">
        <v>3.0000000260770321E-3</v>
      </c>
      <c r="D1122" s="44">
        <v>0.18000000156462193</v>
      </c>
      <c r="E1122" s="44"/>
      <c r="F1122" s="45">
        <v>-1.0417534112930298</v>
      </c>
      <c r="G1122" s="45"/>
      <c r="H1122" s="45"/>
      <c r="I1122" s="45"/>
      <c r="J1122" s="45"/>
      <c r="K1122" s="45">
        <v>8.401954174041748E-2</v>
      </c>
      <c r="L1122" s="45"/>
      <c r="M1122" s="45"/>
      <c r="N1122" s="45">
        <v>2.7292475700378418</v>
      </c>
      <c r="O1122" s="45"/>
      <c r="P1122" s="45"/>
      <c r="Q1122" s="45"/>
      <c r="R1122" s="45">
        <v>1.870458722114563</v>
      </c>
      <c r="S1122" s="45"/>
      <c r="T1122" s="45"/>
      <c r="U1122" s="45"/>
      <c r="V1122" s="46">
        <v>3.1762683391571045</v>
      </c>
      <c r="W1122" s="46"/>
      <c r="X1122" s="45">
        <v>4.1999999433755875E-2</v>
      </c>
      <c r="Y1122" s="45"/>
      <c r="Z1122" s="44">
        <v>2.5199999660253525</v>
      </c>
      <c r="AA1122" s="44"/>
      <c r="AB1122" s="45">
        <v>2.5180292129516602</v>
      </c>
      <c r="AC1122" s="45"/>
      <c r="AD1122" s="45">
        <v>2.3751093354224975E-18</v>
      </c>
      <c r="AE1122" s="45"/>
      <c r="AF1122" s="45">
        <v>2.5385212898254395</v>
      </c>
      <c r="AG1122" s="45"/>
      <c r="AH1122" s="45">
        <v>1.7950056791305542</v>
      </c>
      <c r="AI1122" s="45"/>
      <c r="AJ1122" s="45"/>
      <c r="AK1122" s="20">
        <v>9.356271010578328E-17</v>
      </c>
    </row>
    <row r="1123" spans="2:37">
      <c r="B1123" s="2">
        <v>4.0000001899898052E-3</v>
      </c>
      <c r="D1123" s="44">
        <v>0.24000001139938831</v>
      </c>
      <c r="E1123" s="44"/>
      <c r="F1123" s="45">
        <v>-0.13484953343868256</v>
      </c>
      <c r="G1123" s="45"/>
      <c r="H1123" s="45"/>
      <c r="I1123" s="45"/>
      <c r="J1123" s="45"/>
      <c r="K1123" s="45">
        <v>3.0349934473633766E-2</v>
      </c>
      <c r="L1123" s="45"/>
      <c r="M1123" s="45"/>
      <c r="N1123" s="45">
        <v>2.6722979545593262</v>
      </c>
      <c r="O1123" s="45"/>
      <c r="P1123" s="45"/>
      <c r="Q1123" s="45"/>
      <c r="R1123" s="45">
        <v>1.868139386177063</v>
      </c>
      <c r="S1123" s="45"/>
      <c r="T1123" s="45"/>
      <c r="U1123" s="45"/>
      <c r="V1123" s="46">
        <v>1.1487710475921631</v>
      </c>
      <c r="W1123" s="46"/>
      <c r="X1123" s="45">
        <v>4.3000001460313797E-2</v>
      </c>
      <c r="Y1123" s="45"/>
      <c r="Z1123" s="44">
        <v>2.5800000876188278</v>
      </c>
      <c r="AA1123" s="44"/>
      <c r="AB1123" s="45">
        <v>2.2207212448120117</v>
      </c>
      <c r="AC1123" s="45"/>
      <c r="AD1123" s="45">
        <v>9.0447578111000936E-19</v>
      </c>
      <c r="AE1123" s="45"/>
      <c r="AF1123" s="45">
        <v>2.536280632019043</v>
      </c>
      <c r="AG1123" s="45"/>
      <c r="AH1123" s="45">
        <v>1.7934211492538452</v>
      </c>
      <c r="AI1123" s="45"/>
      <c r="AJ1123" s="45"/>
      <c r="AK1123" s="20">
        <v>3.5661503212614735E-17</v>
      </c>
    </row>
    <row r="1124" spans="2:37">
      <c r="B1124" s="2">
        <v>4.999999888241291E-3</v>
      </c>
      <c r="D1124" s="44">
        <v>0.29999999329447746</v>
      </c>
      <c r="E1124" s="44"/>
      <c r="F1124" s="45">
        <v>0.82720577716827393</v>
      </c>
      <c r="G1124" s="45"/>
      <c r="H1124" s="45"/>
      <c r="I1124" s="45"/>
      <c r="J1124" s="45"/>
      <c r="K1124" s="45">
        <v>1.1026759631931782E-2</v>
      </c>
      <c r="L1124" s="45"/>
      <c r="M1124" s="45"/>
      <c r="N1124" s="45">
        <v>2.6497275829315186</v>
      </c>
      <c r="O1124" s="45"/>
      <c r="P1124" s="45"/>
      <c r="Q1124" s="45"/>
      <c r="R1124" s="45">
        <v>1.8658431768417358</v>
      </c>
      <c r="S1124" s="45"/>
      <c r="T1124" s="45"/>
      <c r="U1124" s="45"/>
      <c r="V1124" s="46">
        <v>0.41788595914840698</v>
      </c>
      <c r="W1124" s="46"/>
      <c r="X1124" s="45">
        <v>4.3999999761581421E-2</v>
      </c>
      <c r="Y1124" s="45"/>
      <c r="Z1124" s="44">
        <v>2.6399999856948853</v>
      </c>
      <c r="AA1124" s="44"/>
      <c r="AB1124" s="45">
        <v>1.6123026609420776</v>
      </c>
      <c r="AC1124" s="45"/>
      <c r="AD1124" s="45">
        <v>3.4445393029387237E-19</v>
      </c>
      <c r="AE1124" s="45"/>
      <c r="AF1124" s="45">
        <v>2.5340609550476074</v>
      </c>
      <c r="AG1124" s="45"/>
      <c r="AH1124" s="45">
        <v>1.7918516397476196</v>
      </c>
      <c r="AI1124" s="45"/>
      <c r="AJ1124" s="45"/>
      <c r="AK1124" s="20">
        <v>1.3592961398771623E-17</v>
      </c>
    </row>
    <row r="1125" spans="2:37">
      <c r="B1125" s="2">
        <v>6.0000000521540642E-3</v>
      </c>
      <c r="D1125" s="44">
        <v>0.36000000312924385</v>
      </c>
      <c r="E1125" s="44"/>
      <c r="F1125" s="45">
        <v>1.6846710443496704</v>
      </c>
      <c r="G1125" s="45"/>
      <c r="H1125" s="45"/>
      <c r="I1125" s="45"/>
      <c r="J1125" s="45"/>
      <c r="K1125" s="45">
        <v>4.0270294994115829E-3</v>
      </c>
      <c r="L1125" s="45"/>
      <c r="M1125" s="45"/>
      <c r="N1125" s="45">
        <v>2.6395127773284912</v>
      </c>
      <c r="O1125" s="45"/>
      <c r="P1125" s="45"/>
      <c r="Q1125" s="45"/>
      <c r="R1125" s="45">
        <v>1.8635698556900024</v>
      </c>
      <c r="S1125" s="45"/>
      <c r="T1125" s="45"/>
      <c r="U1125" s="45"/>
      <c r="V1125" s="46">
        <v>0.15280027687549591</v>
      </c>
      <c r="W1125" s="46"/>
      <c r="X1125" s="45">
        <v>4.5000001788139343E-2</v>
      </c>
      <c r="Y1125" s="45"/>
      <c r="Z1125" s="44">
        <v>2.7000001072883606</v>
      </c>
      <c r="AA1125" s="44"/>
      <c r="AB1125" s="45">
        <v>0.77868938446044922</v>
      </c>
      <c r="AC1125" s="45"/>
      <c r="AD1125" s="45">
        <v>1.3118484809146918E-19</v>
      </c>
      <c r="AE1125" s="45"/>
      <c r="AF1125" s="45">
        <v>2.5318622589111328</v>
      </c>
      <c r="AG1125" s="45"/>
      <c r="AH1125" s="45">
        <v>1.7902969121932983</v>
      </c>
      <c r="AI1125" s="45"/>
      <c r="AJ1125" s="45"/>
      <c r="AK1125" s="20">
        <v>5.1813580274071276E-18</v>
      </c>
    </row>
    <row r="1126" spans="2:37">
      <c r="B1126" s="2">
        <v>7.0000002160668373E-3</v>
      </c>
      <c r="D1126" s="44">
        <v>0.42000001296401024</v>
      </c>
      <c r="E1126" s="44"/>
      <c r="F1126" s="45">
        <v>2.3086907863616943</v>
      </c>
      <c r="G1126" s="45"/>
      <c r="H1126" s="45"/>
      <c r="I1126" s="45"/>
      <c r="J1126" s="45"/>
      <c r="K1126" s="45">
        <v>1.4775131130591035E-3</v>
      </c>
      <c r="L1126" s="45"/>
      <c r="M1126" s="45"/>
      <c r="N1126" s="45">
        <v>2.6337802410125732</v>
      </c>
      <c r="O1126" s="45"/>
      <c r="P1126" s="45"/>
      <c r="Q1126" s="45"/>
      <c r="R1126" s="45">
        <v>1.8613191843032837</v>
      </c>
      <c r="S1126" s="45"/>
      <c r="T1126" s="45"/>
      <c r="U1126" s="45"/>
      <c r="V1126" s="46">
        <v>5.6130059063434601E-2</v>
      </c>
      <c r="W1126" s="46"/>
      <c r="X1126" s="45">
        <v>4.6000000089406967E-2</v>
      </c>
      <c r="Y1126" s="45"/>
      <c r="Z1126" s="44">
        <v>2.760000005364418</v>
      </c>
      <c r="AA1126" s="44"/>
      <c r="AB1126" s="45">
        <v>-0.16275709867477417</v>
      </c>
      <c r="AC1126" s="45"/>
      <c r="AD1126" s="45">
        <v>4.9963427982913333E-20</v>
      </c>
      <c r="AE1126" s="45"/>
      <c r="AF1126" s="45">
        <v>2.5296840667724609</v>
      </c>
      <c r="AG1126" s="45"/>
      <c r="AH1126" s="45">
        <v>1.7887567281723022</v>
      </c>
      <c r="AI1126" s="45"/>
      <c r="AJ1126" s="45"/>
      <c r="AK1126" s="20">
        <v>1.9750856183724659E-18</v>
      </c>
    </row>
    <row r="1127" spans="2:37">
      <c r="B1127" s="2">
        <v>8.0000003799796104E-3</v>
      </c>
      <c r="D1127" s="44">
        <v>0.48000002279877663</v>
      </c>
      <c r="E1127" s="44"/>
      <c r="F1127" s="45">
        <v>2.6091108322143555</v>
      </c>
      <c r="G1127" s="45"/>
      <c r="H1127" s="45"/>
      <c r="I1127" s="45"/>
      <c r="J1127" s="45"/>
      <c r="K1127" s="45">
        <v>5.4434698540717363E-4</v>
      </c>
      <c r="L1127" s="45"/>
      <c r="M1127" s="45"/>
      <c r="N1127" s="45">
        <v>2.6296958923339844</v>
      </c>
      <c r="O1127" s="45"/>
      <c r="P1127" s="45"/>
      <c r="Q1127" s="45"/>
      <c r="R1127" s="45">
        <v>1.8590908050537109</v>
      </c>
      <c r="S1127" s="45"/>
      <c r="T1127" s="45"/>
      <c r="U1127" s="45"/>
      <c r="V1127" s="46">
        <v>2.0704284310340881E-2</v>
      </c>
      <c r="W1127" s="46"/>
      <c r="X1127" s="45">
        <v>4.6999998390674591E-2</v>
      </c>
      <c r="Y1127" s="45"/>
      <c r="Z1127" s="44">
        <v>2.8199999034404755</v>
      </c>
      <c r="AA1127" s="44"/>
      <c r="AB1127" s="45">
        <v>-1.0797499418258667</v>
      </c>
      <c r="AC1127" s="45"/>
      <c r="AD1127" s="45">
        <v>1.9029827982297988E-20</v>
      </c>
      <c r="AE1127" s="45"/>
      <c r="AF1127" s="45">
        <v>2.5275263786315918</v>
      </c>
      <c r="AG1127" s="45"/>
      <c r="AH1127" s="45">
        <v>1.7872310876846313</v>
      </c>
      <c r="AI1127" s="45"/>
      <c r="AJ1127" s="45"/>
      <c r="AK1127" s="20">
        <v>7.5290320566579257E-19</v>
      </c>
    </row>
    <row r="1128" spans="2:37">
      <c r="B1128" s="2">
        <v>8.999999612569809E-3</v>
      </c>
      <c r="D1128" s="44">
        <v>0.53999997675418854</v>
      </c>
      <c r="E1128" s="44"/>
      <c r="F1128" s="45">
        <v>2.5434107780456543</v>
      </c>
      <c r="G1128" s="45"/>
      <c r="H1128" s="45"/>
      <c r="I1128" s="45"/>
      <c r="J1128" s="45"/>
      <c r="K1128" s="45">
        <v>2.0129322365391999E-4</v>
      </c>
      <c r="L1128" s="45"/>
      <c r="M1128" s="45"/>
      <c r="N1128" s="45">
        <v>2.6262326240539551</v>
      </c>
      <c r="O1128" s="45"/>
      <c r="P1128" s="45"/>
      <c r="Q1128" s="45"/>
      <c r="R1128" s="45">
        <v>1.8568845987319946</v>
      </c>
      <c r="S1128" s="45"/>
      <c r="T1128" s="45"/>
      <c r="U1128" s="45"/>
      <c r="V1128" s="46">
        <v>7.6653012074530125E-3</v>
      </c>
      <c r="W1128" s="46"/>
      <c r="X1128" s="45">
        <v>4.8000000417232513E-2</v>
      </c>
      <c r="Y1128" s="45"/>
      <c r="Z1128" s="44">
        <v>2.8800000250339508</v>
      </c>
      <c r="AA1128" s="44"/>
      <c r="AB1128" s="45">
        <v>-1.8436603546142578</v>
      </c>
      <c r="AC1128" s="45"/>
      <c r="AD1128" s="45">
        <v>7.2481951590964803E-21</v>
      </c>
      <c r="AE1128" s="45"/>
      <c r="AF1128" s="45">
        <v>2.5253891944885254</v>
      </c>
      <c r="AG1128" s="45"/>
      <c r="AH1128" s="45">
        <v>1.7857197523117065</v>
      </c>
      <c r="AI1128" s="45"/>
      <c r="AJ1128" s="45"/>
      <c r="AK1128" s="20">
        <v>2.8701298344393573E-19</v>
      </c>
    </row>
    <row r="1129" spans="2:37">
      <c r="B1129" s="2">
        <v>9.9999997764825821E-3</v>
      </c>
      <c r="D1129" s="44">
        <v>0.59999998658895493</v>
      </c>
      <c r="E1129" s="44"/>
      <c r="F1129" s="45">
        <v>2.1212575435638428</v>
      </c>
      <c r="G1129" s="45"/>
      <c r="H1129" s="45"/>
      <c r="I1129" s="45"/>
      <c r="J1129" s="45"/>
      <c r="K1129" s="45">
        <v>7.4683026468846947E-5</v>
      </c>
      <c r="L1129" s="45"/>
      <c r="M1129" s="45"/>
      <c r="N1129" s="45">
        <v>2.6230168342590332</v>
      </c>
      <c r="O1129" s="45"/>
      <c r="P1129" s="45"/>
      <c r="Q1129" s="45"/>
      <c r="R1129" s="45">
        <v>1.8547002077102661</v>
      </c>
      <c r="S1129" s="45"/>
      <c r="T1129" s="45"/>
      <c r="U1129" s="45"/>
      <c r="V1129" s="46">
        <v>2.8472996782511473E-3</v>
      </c>
      <c r="W1129" s="46"/>
      <c r="X1129" s="45">
        <v>4.8999998718500137E-2</v>
      </c>
      <c r="Y1129" s="45"/>
      <c r="Z1129" s="44">
        <v>2.9399999231100082</v>
      </c>
      <c r="AA1129" s="44"/>
      <c r="AB1129" s="45">
        <v>-2.3475570678710938</v>
      </c>
      <c r="AC1129" s="45"/>
      <c r="AD1129" s="45">
        <v>2.7608045555848774E-21</v>
      </c>
      <c r="AE1129" s="45"/>
      <c r="AF1129" s="45">
        <v>2.5232717990875244</v>
      </c>
      <c r="AG1129" s="45"/>
      <c r="AH1129" s="45">
        <v>1.7842224836349487</v>
      </c>
      <c r="AI1129" s="45"/>
      <c r="AJ1129" s="45"/>
      <c r="AK1129" s="20">
        <v>1.0941368701362077E-19</v>
      </c>
    </row>
    <row r="1130" spans="2:37">
      <c r="B1130" s="2">
        <v>1.0999999940395355E-2</v>
      </c>
      <c r="D1130" s="44">
        <v>0.65999999642372131</v>
      </c>
      <c r="E1130" s="44"/>
      <c r="F1130" s="45">
        <v>1.4025591611862183</v>
      </c>
      <c r="G1130" s="45"/>
      <c r="H1130" s="45"/>
      <c r="I1130" s="45"/>
      <c r="J1130" s="45"/>
      <c r="K1130" s="45">
        <v>2.7790867534349672E-5</v>
      </c>
      <c r="L1130" s="45"/>
      <c r="M1130" s="45"/>
      <c r="N1130" s="45">
        <v>2.6199114322662354</v>
      </c>
      <c r="O1130" s="45"/>
      <c r="P1130" s="45"/>
      <c r="Q1130" s="45"/>
      <c r="R1130" s="45">
        <v>1.8525375127792358</v>
      </c>
      <c r="S1130" s="45"/>
      <c r="T1130" s="45"/>
      <c r="U1130" s="45"/>
      <c r="V1130" s="46">
        <v>1.0607672156766057E-3</v>
      </c>
      <c r="W1130" s="46"/>
      <c r="X1130" s="45">
        <v>5.000000074505806E-2</v>
      </c>
      <c r="Y1130" s="45"/>
      <c r="Z1130" s="44">
        <v>3.0000000447034836</v>
      </c>
      <c r="AA1130" s="44"/>
      <c r="AB1130" s="45">
        <v>-2.5211708545684814</v>
      </c>
      <c r="AC1130" s="45"/>
      <c r="AD1130" s="45">
        <v>1.0516010135284863E-21</v>
      </c>
      <c r="AE1130" s="45"/>
      <c r="AF1130" s="45">
        <v>2.5211741924285889</v>
      </c>
      <c r="AG1130" s="45"/>
      <c r="AH1130" s="45">
        <v>1.7827392816543579</v>
      </c>
      <c r="AI1130" s="45"/>
      <c r="AJ1130" s="45"/>
      <c r="AK1130" s="20">
        <v>4.1710763333745416E-20</v>
      </c>
    </row>
    <row r="1131" spans="2:37">
      <c r="B1131" s="2">
        <v>1.2000000104308128E-2</v>
      </c>
      <c r="D1131" s="44">
        <v>0.7200000062584877</v>
      </c>
      <c r="E1131" s="44"/>
      <c r="F1131" s="45">
        <v>0.4887755811214447</v>
      </c>
      <c r="G1131" s="45"/>
      <c r="H1131" s="45"/>
      <c r="I1131" s="45"/>
      <c r="J1131" s="45"/>
      <c r="K1131" s="45">
        <v>1.0368912626290694E-5</v>
      </c>
      <c r="L1131" s="45"/>
      <c r="M1131" s="45"/>
      <c r="N1131" s="45">
        <v>2.6168656349182129</v>
      </c>
      <c r="O1131" s="45"/>
      <c r="P1131" s="45"/>
      <c r="Q1131" s="45"/>
      <c r="R1131" s="45">
        <v>1.8503961563110352</v>
      </c>
      <c r="S1131" s="45"/>
      <c r="T1131" s="45"/>
      <c r="U1131" s="45"/>
      <c r="V1131" s="46">
        <v>3.9623561315238476E-4</v>
      </c>
      <c r="W1131" s="46"/>
      <c r="X1131" s="45">
        <v>5.0999999046325684E-2</v>
      </c>
      <c r="Y1131" s="45"/>
      <c r="Z1131" s="44">
        <v>3.059999942779541</v>
      </c>
      <c r="AA1131" s="44"/>
      <c r="AB1131" s="45">
        <v>-2.3406903743743896</v>
      </c>
      <c r="AC1131" s="45"/>
      <c r="AD1131" s="45">
        <v>4.0056650303212805E-22</v>
      </c>
      <c r="AE1131" s="45"/>
      <c r="AF1131" s="45">
        <v>2.5190961360931396</v>
      </c>
      <c r="AG1131" s="45"/>
      <c r="AH1131" s="45">
        <v>1.781269907951355</v>
      </c>
      <c r="AI1131" s="45"/>
      <c r="AJ1131" s="45"/>
      <c r="AK1131" s="20">
        <v>1.5901199876662291E-20</v>
      </c>
    </row>
    <row r="1132" spans="2:37">
      <c r="B1132" s="2">
        <v>1.3000000268220901E-2</v>
      </c>
      <c r="D1132" s="44">
        <v>0.78000001609325409</v>
      </c>
      <c r="E1132" s="44"/>
      <c r="F1132" s="45">
        <v>-0.49147036671638489</v>
      </c>
      <c r="G1132" s="45"/>
      <c r="H1132" s="45"/>
      <c r="I1132" s="45"/>
      <c r="J1132" s="45"/>
      <c r="K1132" s="45">
        <v>3.8778625821578316E-6</v>
      </c>
      <c r="L1132" s="45"/>
      <c r="M1132" s="45"/>
      <c r="N1132" s="45">
        <v>2.6138608455657959</v>
      </c>
      <c r="O1132" s="45"/>
      <c r="P1132" s="45"/>
      <c r="Q1132" s="45"/>
      <c r="R1132" s="45">
        <v>1.848275899887085</v>
      </c>
      <c r="S1132" s="45"/>
      <c r="T1132" s="45"/>
      <c r="U1132" s="45"/>
      <c r="V1132" s="46">
        <v>1.4835788169875741E-4</v>
      </c>
      <c r="W1132" s="46"/>
      <c r="X1132" s="45">
        <v>5.2000001072883606E-2</v>
      </c>
      <c r="Y1132" s="45"/>
      <c r="Z1132" s="44">
        <v>3.1200000643730164</v>
      </c>
      <c r="AA1132" s="44"/>
      <c r="AB1132" s="45">
        <v>-1.8320257663726807</v>
      </c>
      <c r="AC1132" s="45"/>
      <c r="AD1132" s="45">
        <v>1.5258278895239439E-22</v>
      </c>
      <c r="AE1132" s="45"/>
      <c r="AF1132" s="45">
        <v>2.5170373916625977</v>
      </c>
      <c r="AG1132" s="45"/>
      <c r="AH1132" s="45">
        <v>1.7798141241073608</v>
      </c>
      <c r="AI1132" s="45"/>
      <c r="AJ1132" s="45"/>
      <c r="AK1132" s="20">
        <v>6.0619995814433989E-21</v>
      </c>
    </row>
    <row r="1133" spans="2:37">
      <c r="B1133" s="2">
        <v>1.4000000432133675E-2</v>
      </c>
      <c r="D1133" s="44">
        <v>0.84000002592802048</v>
      </c>
      <c r="E1133" s="44"/>
      <c r="F1133" s="45">
        <v>-1.4005171060562134</v>
      </c>
      <c r="G1133" s="45"/>
      <c r="H1133" s="45"/>
      <c r="I1133" s="45"/>
      <c r="J1133" s="45"/>
      <c r="K1133" s="45">
        <v>1.4533462717736256E-6</v>
      </c>
      <c r="L1133" s="45"/>
      <c r="M1133" s="45"/>
      <c r="N1133" s="45">
        <v>2.6108894348144531</v>
      </c>
      <c r="O1133" s="45"/>
      <c r="P1133" s="45"/>
      <c r="Q1133" s="45"/>
      <c r="R1133" s="45">
        <v>1.8461766242980957</v>
      </c>
      <c r="S1133" s="45"/>
      <c r="T1133" s="45"/>
      <c r="U1133" s="45"/>
      <c r="V1133" s="46">
        <v>5.566482650465332E-5</v>
      </c>
      <c r="W1133" s="46"/>
      <c r="X1133" s="45">
        <v>5.299999937415123E-2</v>
      </c>
      <c r="Y1133" s="45"/>
      <c r="Z1133" s="44">
        <v>3.1799999624490738</v>
      </c>
      <c r="AA1133" s="44"/>
      <c r="AB1133" s="45">
        <v>-1.0670913457870483</v>
      </c>
      <c r="AC1133" s="45"/>
      <c r="AD1133" s="45">
        <v>5.8122312241823401E-23</v>
      </c>
      <c r="AE1133" s="45"/>
      <c r="AF1133" s="45">
        <v>2.5149977207183838</v>
      </c>
      <c r="AG1133" s="45"/>
      <c r="AH1133" s="45">
        <v>1.7783719301223755</v>
      </c>
      <c r="AI1133" s="45"/>
      <c r="AJ1133" s="45"/>
      <c r="AK1133" s="20">
        <v>2.3110285306318282E-21</v>
      </c>
    </row>
    <row r="1134" spans="2:37">
      <c r="B1134" s="2">
        <v>1.4999999664723873E-2</v>
      </c>
      <c r="D1134" s="44">
        <v>0.89999997988343239</v>
      </c>
      <c r="E1134" s="44"/>
      <c r="F1134" s="45">
        <v>-2.1110002994537354</v>
      </c>
      <c r="G1134" s="45"/>
      <c r="H1134" s="45"/>
      <c r="I1134" s="45"/>
      <c r="J1134" s="45"/>
      <c r="K1134" s="45">
        <v>5.4571233931710594E-7</v>
      </c>
      <c r="L1134" s="45"/>
      <c r="M1134" s="45"/>
      <c r="N1134" s="45">
        <v>2.6079487800598145</v>
      </c>
      <c r="O1134" s="45"/>
      <c r="P1134" s="45"/>
      <c r="Q1134" s="45"/>
      <c r="R1134" s="45">
        <v>1.8440979719161987</v>
      </c>
      <c r="S1134" s="45"/>
      <c r="T1134" s="45"/>
      <c r="U1134" s="45"/>
      <c r="V1134" s="46">
        <v>2.0924966520396993E-5</v>
      </c>
      <c r="W1134" s="46"/>
      <c r="X1134" s="45">
        <v>5.4000001400709152E-2</v>
      </c>
      <c r="Y1134" s="45"/>
      <c r="Z1134" s="44">
        <v>3.2400000840425491</v>
      </c>
      <c r="AA1134" s="44"/>
      <c r="AB1134" s="45">
        <v>-0.15364076197147369</v>
      </c>
      <c r="AC1134" s="45"/>
      <c r="AD1134" s="45">
        <v>2.2140421023700778E-23</v>
      </c>
      <c r="AE1134" s="45"/>
      <c r="AF1134" s="45">
        <v>2.512977123260498</v>
      </c>
      <c r="AG1134" s="45"/>
      <c r="AH1134" s="45">
        <v>1.7769430875778198</v>
      </c>
      <c r="AI1134" s="45"/>
      <c r="AJ1134" s="45"/>
      <c r="AK1134" s="20">
        <v>8.8104347980344109E-22</v>
      </c>
    </row>
    <row r="1135" spans="2:37">
      <c r="B1135" s="2">
        <v>1.6000000759959221E-2</v>
      </c>
      <c r="D1135" s="44">
        <v>0.96000004559755325</v>
      </c>
      <c r="E1135" s="44"/>
      <c r="F1135" s="45">
        <v>-2.5236954689025879</v>
      </c>
      <c r="G1135" s="45"/>
      <c r="H1135" s="45"/>
      <c r="I1135" s="45"/>
      <c r="J1135" s="45"/>
      <c r="K1135" s="45">
        <v>2.0525178001662425E-7</v>
      </c>
      <c r="L1135" s="45"/>
      <c r="M1135" s="45"/>
      <c r="N1135" s="45">
        <v>2.6050379276275635</v>
      </c>
      <c r="O1135" s="45"/>
      <c r="P1135" s="45"/>
      <c r="Q1135" s="45"/>
      <c r="R1135" s="45">
        <v>1.8420397043228149</v>
      </c>
      <c r="S1135" s="45"/>
      <c r="T1135" s="45"/>
      <c r="U1135" s="45"/>
      <c r="V1135" s="46">
        <v>7.8790326369926333E-6</v>
      </c>
      <c r="W1135" s="46"/>
      <c r="X1135" s="45">
        <v>5.4999999701976776E-2</v>
      </c>
      <c r="Y1135" s="45"/>
      <c r="Z1135" s="44">
        <v>3.2999999821186066</v>
      </c>
      <c r="AA1135" s="44"/>
      <c r="AB1135" s="45">
        <v>0.77990889549255371</v>
      </c>
      <c r="AC1135" s="45"/>
      <c r="AD1135" s="45">
        <v>8.4340030273918638E-24</v>
      </c>
      <c r="AE1135" s="45"/>
      <c r="AF1135" s="45">
        <v>2.5109751224517822</v>
      </c>
      <c r="AG1135" s="45"/>
      <c r="AH1135" s="45">
        <v>1.7755274772644043</v>
      </c>
      <c r="AI1135" s="45"/>
      <c r="AJ1135" s="45"/>
      <c r="AK1135" s="20">
        <v>3.3588558860252268E-22</v>
      </c>
    </row>
    <row r="1136" spans="2:37">
      <c r="B1136" s="2">
        <v>1.7000000923871994E-2</v>
      </c>
      <c r="D1136" s="44">
        <v>1.0200000554323196</v>
      </c>
      <c r="E1136" s="44"/>
      <c r="F1136" s="45">
        <v>-2.581371545791626</v>
      </c>
      <c r="G1136" s="45"/>
      <c r="H1136" s="45"/>
      <c r="I1136" s="45"/>
      <c r="J1136" s="45"/>
      <c r="K1136" s="45">
        <v>7.7313984547799919E-8</v>
      </c>
      <c r="L1136" s="45"/>
      <c r="M1136" s="45"/>
      <c r="N1136" s="45">
        <v>2.6021554470062256</v>
      </c>
      <c r="O1136" s="45"/>
      <c r="P1136" s="45"/>
      <c r="Q1136" s="45"/>
      <c r="R1136" s="45">
        <v>1.8400018215179443</v>
      </c>
      <c r="S1136" s="45"/>
      <c r="T1136" s="45"/>
      <c r="U1136" s="45"/>
      <c r="V1136" s="46">
        <v>2.9711516162933549E-6</v>
      </c>
      <c r="W1136" s="46"/>
      <c r="X1136" s="45">
        <v>5.6000001728534698E-2</v>
      </c>
      <c r="Y1136" s="45"/>
      <c r="Z1136" s="44">
        <v>3.3600001037120819</v>
      </c>
      <c r="AA1136" s="44"/>
      <c r="AB1136" s="45">
        <v>1.6025264263153076</v>
      </c>
      <c r="AC1136" s="45"/>
      <c r="AD1136" s="45">
        <v>3.2128170800903188E-24</v>
      </c>
      <c r="AE1136" s="45"/>
      <c r="AF1136" s="45">
        <v>2.5089917182922363</v>
      </c>
      <c r="AG1136" s="45"/>
      <c r="AH1136" s="45">
        <v>1.7741249799728394</v>
      </c>
      <c r="AI1136" s="45"/>
      <c r="AJ1136" s="45"/>
      <c r="AK1136" s="20">
        <v>1.2805211780815214E-22</v>
      </c>
    </row>
    <row r="1137" spans="2:37">
      <c r="B1137" s="2">
        <v>1.7999999225139618E-2</v>
      </c>
      <c r="D1137" s="44">
        <v>1.0799999535083771</v>
      </c>
      <c r="E1137" s="44"/>
      <c r="F1137" s="45">
        <v>-2.2767248153686523</v>
      </c>
      <c r="G1137" s="45"/>
      <c r="H1137" s="45"/>
      <c r="I1137" s="45"/>
      <c r="J1137" s="45"/>
      <c r="K1137" s="45">
        <v>2.9161173031866383E-8</v>
      </c>
      <c r="L1137" s="45"/>
      <c r="M1137" s="45"/>
      <c r="N1137" s="45">
        <v>2.5993015766143799</v>
      </c>
      <c r="O1137" s="45"/>
      <c r="P1137" s="45"/>
      <c r="Q1137" s="45"/>
      <c r="R1137" s="45">
        <v>1.8379837274551392</v>
      </c>
      <c r="S1137" s="45"/>
      <c r="T1137" s="45"/>
      <c r="U1137" s="45"/>
      <c r="V1137" s="46">
        <v>1.1218849067518022E-6</v>
      </c>
      <c r="W1137" s="46"/>
      <c r="X1137" s="45">
        <v>5.7000000029802322E-2</v>
      </c>
      <c r="Y1137" s="45"/>
      <c r="Z1137" s="44">
        <v>3.4200000017881393</v>
      </c>
      <c r="AA1137" s="44"/>
      <c r="AB1137" s="45">
        <v>2.1989543437957764</v>
      </c>
      <c r="AC1137" s="45"/>
      <c r="AD1137" s="45">
        <v>1.2238889996349724E-24</v>
      </c>
      <c r="AE1137" s="45"/>
      <c r="AF1137" s="45">
        <v>2.5070264339447021</v>
      </c>
      <c r="AG1137" s="45"/>
      <c r="AH1137" s="45">
        <v>1.7727354764938354</v>
      </c>
      <c r="AI1137" s="45"/>
      <c r="AJ1137" s="45"/>
      <c r="AK1137" s="20">
        <v>4.8818347886127469E-23</v>
      </c>
    </row>
    <row r="1138" spans="2:37">
      <c r="B1138" s="2">
        <v>1.8999999389052391E-2</v>
      </c>
      <c r="D1138" s="44">
        <v>1.1399999633431435</v>
      </c>
      <c r="E1138" s="44"/>
      <c r="F1138" s="45">
        <v>-1.6532914638519287</v>
      </c>
      <c r="G1138" s="45"/>
      <c r="H1138" s="45"/>
      <c r="I1138" s="45"/>
      <c r="J1138" s="45"/>
      <c r="K1138" s="45">
        <v>1.1011915823644358E-8</v>
      </c>
      <c r="L1138" s="45"/>
      <c r="M1138" s="45"/>
      <c r="N1138" s="45">
        <v>2.5964756011962891</v>
      </c>
      <c r="O1138" s="45"/>
      <c r="P1138" s="45"/>
      <c r="Q1138" s="45"/>
      <c r="R1138" s="45">
        <v>1.835985541343689</v>
      </c>
      <c r="S1138" s="45"/>
      <c r="T1138" s="45"/>
      <c r="U1138" s="45"/>
      <c r="V1138" s="46">
        <v>4.2411011236254126E-7</v>
      </c>
      <c r="W1138" s="46"/>
      <c r="X1138" s="45">
        <v>5.7999998331069946E-2</v>
      </c>
      <c r="Y1138" s="45"/>
      <c r="Z1138" s="44">
        <v>3.4799998998641968</v>
      </c>
      <c r="AA1138" s="44"/>
      <c r="AB1138" s="45">
        <v>2.485853910446167</v>
      </c>
      <c r="AC1138" s="45"/>
      <c r="AD1138" s="45">
        <v>4.6623124100094484E-25</v>
      </c>
      <c r="AE1138" s="45"/>
      <c r="AF1138" s="45">
        <v>2.5050795078277588</v>
      </c>
      <c r="AG1138" s="45"/>
      <c r="AH1138" s="45">
        <v>1.7713587284088135</v>
      </c>
      <c r="AI1138" s="45"/>
      <c r="AJ1138" s="45"/>
      <c r="AK1138" s="20">
        <v>1.8611435986976477E-23</v>
      </c>
    </row>
    <row r="1139" spans="2:37">
      <c r="B1139" s="2">
        <v>1.9999999552965164E-2</v>
      </c>
      <c r="D1139" s="44">
        <v>1.1999999731779099</v>
      </c>
      <c r="E1139" s="44"/>
      <c r="F1139" s="45">
        <v>-0.79923009872436523</v>
      </c>
      <c r="G1139" s="45"/>
      <c r="H1139" s="45"/>
      <c r="I1139" s="45"/>
      <c r="J1139" s="45"/>
      <c r="K1139" s="45">
        <v>4.1626875280087461E-9</v>
      </c>
      <c r="L1139" s="45"/>
      <c r="M1139" s="45"/>
      <c r="N1139" s="45">
        <v>2.593677282333374</v>
      </c>
      <c r="O1139" s="45"/>
      <c r="P1139" s="45"/>
      <c r="Q1139" s="45"/>
      <c r="R1139" s="45">
        <v>1.8340069055557251</v>
      </c>
      <c r="S1139" s="45"/>
      <c r="T1139" s="45"/>
      <c r="U1139" s="45"/>
      <c r="V1139" s="46">
        <v>1.6049365569870133E-7</v>
      </c>
      <c r="W1139" s="46"/>
      <c r="X1139" s="45">
        <v>5.9000000357627869E-2</v>
      </c>
      <c r="Y1139" s="45"/>
      <c r="Z1139" s="44">
        <v>3.5400000214576721</v>
      </c>
      <c r="AA1139" s="44"/>
      <c r="AB1139" s="45">
        <v>2.4234476089477539</v>
      </c>
      <c r="AC1139" s="45"/>
      <c r="AD1139" s="45">
        <v>1.7760847061048567E-25</v>
      </c>
      <c r="AE1139" s="45"/>
      <c r="AF1139" s="45">
        <v>2.5031502246856689</v>
      </c>
      <c r="AG1139" s="45"/>
      <c r="AH1139" s="45">
        <v>1.7699944972991943</v>
      </c>
      <c r="AI1139" s="45"/>
      <c r="AJ1139" s="45"/>
      <c r="AK1139" s="20">
        <v>7.0953975790968124E-24</v>
      </c>
    </row>
    <row r="1140" spans="2:37">
      <c r="B1140" s="2">
        <v>2.0999999716877937E-2</v>
      </c>
      <c r="D1140" s="44">
        <v>1.2599999830126762</v>
      </c>
      <c r="E1140" s="44"/>
      <c r="F1140" s="45">
        <v>0.16514068841934204</v>
      </c>
      <c r="G1140" s="45"/>
      <c r="H1140" s="45"/>
      <c r="I1140" s="45"/>
      <c r="J1140" s="45"/>
      <c r="K1140" s="45">
        <v>1.5750194481967128E-9</v>
      </c>
      <c r="L1140" s="45"/>
      <c r="M1140" s="45"/>
      <c r="N1140" s="45">
        <v>2.5909063816070557</v>
      </c>
      <c r="O1140" s="45"/>
      <c r="P1140" s="45"/>
      <c r="Q1140" s="45"/>
      <c r="R1140" s="45">
        <v>1.8320474624633789</v>
      </c>
      <c r="S1140" s="45"/>
      <c r="T1140" s="45"/>
      <c r="U1140" s="45"/>
      <c r="V1140" s="46">
        <v>6.0790284805989359E-8</v>
      </c>
      <c r="W1140" s="46"/>
      <c r="X1140" s="45">
        <v>5.9999998658895493E-2</v>
      </c>
      <c r="Y1140" s="45"/>
      <c r="Z1140" s="44">
        <v>3.5999999195337296</v>
      </c>
      <c r="AA1140" s="44"/>
      <c r="AB1140" s="45">
        <v>2.0210320949554443</v>
      </c>
      <c r="AC1140" s="45"/>
      <c r="AD1140" s="45">
        <v>6.7659459690279105E-26</v>
      </c>
      <c r="AE1140" s="45"/>
      <c r="AF1140" s="45">
        <v>2.5012388229370117</v>
      </c>
      <c r="AG1140" s="45"/>
      <c r="AH1140" s="45">
        <v>1.7686429023742676</v>
      </c>
      <c r="AI1140" s="45"/>
      <c r="AJ1140" s="45"/>
      <c r="AK1140" s="20">
        <v>2.705037965021774E-24</v>
      </c>
    </row>
    <row r="1141" spans="2:37">
      <c r="B1141" s="2">
        <v>2.199999988079071E-2</v>
      </c>
      <c r="D1141" s="44">
        <v>1.3199999928474426</v>
      </c>
      <c r="E1141" s="44"/>
      <c r="F1141" s="45">
        <v>1.1042873859405518</v>
      </c>
      <c r="G1141" s="45"/>
      <c r="H1141" s="45"/>
      <c r="I1141" s="45"/>
      <c r="J1141" s="45"/>
      <c r="K1141" s="45">
        <v>5.9642096816858725E-10</v>
      </c>
      <c r="L1141" s="45"/>
      <c r="M1141" s="45"/>
      <c r="N1141" s="45">
        <v>2.5881624221801758</v>
      </c>
      <c r="O1141" s="45"/>
      <c r="P1141" s="45"/>
      <c r="Q1141" s="45"/>
      <c r="R1141" s="45">
        <v>1.8301073312759399</v>
      </c>
      <c r="S1141" s="45"/>
      <c r="T1141" s="45"/>
      <c r="U1141" s="45"/>
      <c r="V1141" s="46">
        <v>2.3044187003051775E-8</v>
      </c>
      <c r="W1141" s="46"/>
      <c r="X1141" s="45">
        <v>6.1000000685453415E-2</v>
      </c>
      <c r="Y1141" s="45"/>
      <c r="Z1141" s="44">
        <v>3.6600000411272049</v>
      </c>
      <c r="AA1141" s="44"/>
      <c r="AB1141" s="45">
        <v>1.3355975151062012</v>
      </c>
      <c r="AC1141" s="45"/>
      <c r="AD1141" s="45">
        <v>2.5774822134835441E-26</v>
      </c>
      <c r="AE1141" s="45"/>
      <c r="AF1141" s="45">
        <v>2.4993448257446289</v>
      </c>
      <c r="AG1141" s="45"/>
      <c r="AH1141" s="45">
        <v>1.7673037052154541</v>
      </c>
      <c r="AI1141" s="45"/>
      <c r="AJ1141" s="45"/>
      <c r="AK1141" s="20">
        <v>1.0312630702534558E-24</v>
      </c>
    </row>
    <row r="1142" spans="2:37">
      <c r="B1142" s="2">
        <v>2.3000000044703484E-2</v>
      </c>
      <c r="D1142" s="44">
        <v>1.380000002682209</v>
      </c>
      <c r="E1142" s="44"/>
      <c r="F1142" s="45">
        <v>1.8865041732788086</v>
      </c>
      <c r="G1142" s="45"/>
      <c r="H1142" s="45"/>
      <c r="I1142" s="45"/>
      <c r="J1142" s="45"/>
      <c r="K1142" s="45">
        <v>2.2601311100434174E-10</v>
      </c>
      <c r="L1142" s="45"/>
      <c r="M1142" s="45"/>
      <c r="N1142" s="45">
        <v>2.5854454040527344</v>
      </c>
      <c r="O1142" s="45"/>
      <c r="P1142" s="45"/>
      <c r="Q1142" s="45"/>
      <c r="R1142" s="45">
        <v>1.8281859159469604</v>
      </c>
      <c r="S1142" s="45"/>
      <c r="T1142" s="45"/>
      <c r="U1142" s="45"/>
      <c r="V1142" s="46">
        <v>8.7417477701023927E-9</v>
      </c>
      <c r="W1142" s="46"/>
      <c r="X1142" s="45">
        <v>6.1999998986721039E-2</v>
      </c>
      <c r="Y1142" s="45"/>
      <c r="Z1142" s="44">
        <v>3.7199999392032623</v>
      </c>
      <c r="AA1142" s="44"/>
      <c r="AB1142" s="45">
        <v>0.46375885605812073</v>
      </c>
      <c r="AC1142" s="45"/>
      <c r="AD1142" s="45">
        <v>9.8189439835661564E-27</v>
      </c>
      <c r="AE1142" s="45"/>
      <c r="AF1142" s="45">
        <v>2.4974682331085205</v>
      </c>
      <c r="AG1142" s="45"/>
      <c r="AH1142" s="45">
        <v>1.7659767866134644</v>
      </c>
      <c r="AI1142" s="45"/>
      <c r="AJ1142" s="45"/>
      <c r="AK1142" s="20">
        <v>3.9315589990670163E-25</v>
      </c>
    </row>
    <row r="1143" spans="2:37">
      <c r="B1143" s="2">
        <v>2.4000000208616257E-2</v>
      </c>
      <c r="D1143" s="44">
        <v>1.4400000125169754</v>
      </c>
      <c r="E1143" s="44"/>
      <c r="F1143" s="45">
        <v>2.4023780822753906</v>
      </c>
      <c r="G1143" s="45"/>
      <c r="H1143" s="45"/>
      <c r="I1143" s="45"/>
      <c r="J1143" s="45"/>
      <c r="K1143" s="45">
        <v>8.5702084318128868E-11</v>
      </c>
      <c r="L1143" s="45"/>
      <c r="M1143" s="45"/>
      <c r="N1143" s="45">
        <v>2.5827546119689941</v>
      </c>
      <c r="O1143" s="45"/>
      <c r="P1143" s="45"/>
      <c r="Q1143" s="45"/>
      <c r="R1143" s="45">
        <v>1.82628333568573</v>
      </c>
      <c r="S1143" s="45"/>
      <c r="T1143" s="45"/>
      <c r="U1143" s="45"/>
      <c r="V1143" s="46">
        <v>3.3182434577838649E-9</v>
      </c>
      <c r="W1143" s="46"/>
      <c r="X1143" s="45">
        <v>6.3000001013278961E-2</v>
      </c>
      <c r="Y1143" s="45"/>
      <c r="Z1143" s="44">
        <v>3.7800000607967377</v>
      </c>
      <c r="AA1143" s="44"/>
      <c r="AB1143" s="45">
        <v>-0.47185966372489929</v>
      </c>
      <c r="AC1143" s="45"/>
      <c r="AD1143" s="45">
        <v>3.7405515380105892E-27</v>
      </c>
      <c r="AE1143" s="45"/>
      <c r="AF1143" s="45">
        <v>2.4956088066101074</v>
      </c>
      <c r="AG1143" s="45"/>
      <c r="AH1143" s="45">
        <v>1.7646619081497192</v>
      </c>
      <c r="AI1143" s="45"/>
      <c r="AJ1143" s="45"/>
      <c r="AK1143" s="20">
        <v>1.4988533460307735E-25</v>
      </c>
    </row>
    <row r="1144" spans="2:37">
      <c r="B1144" s="2">
        <v>2.500000037252903E-2</v>
      </c>
      <c r="D1144" s="44">
        <v>1.5000000223517418</v>
      </c>
      <c r="E1144" s="44"/>
      <c r="F1144" s="45">
        <v>2.5800883769989014</v>
      </c>
      <c r="G1144" s="45"/>
      <c r="H1144" s="45"/>
      <c r="I1144" s="45"/>
      <c r="J1144" s="45"/>
      <c r="K1144" s="45">
        <v>3.2515733161542215E-11</v>
      </c>
      <c r="L1144" s="45"/>
      <c r="M1144" s="45"/>
      <c r="N1144" s="45">
        <v>2.5800900459289551</v>
      </c>
      <c r="O1144" s="45"/>
      <c r="P1144" s="45"/>
      <c r="Q1144" s="45"/>
      <c r="R1144" s="45">
        <v>1.8243991136550903</v>
      </c>
      <c r="S1144" s="45"/>
      <c r="T1144" s="45"/>
      <c r="U1144" s="45"/>
      <c r="V1144" s="46">
        <v>1.2602557886154386E-9</v>
      </c>
      <c r="W1144" s="46"/>
      <c r="X1144" s="45">
        <v>6.4000003039836884E-2</v>
      </c>
      <c r="Y1144" s="45"/>
      <c r="Z1144" s="44">
        <v>3.840000182390213</v>
      </c>
      <c r="AA1144" s="44"/>
      <c r="AB1144" s="45">
        <v>-1.3398685455322266</v>
      </c>
      <c r="AC1144" s="45"/>
      <c r="AD1144" s="45">
        <v>1.424977654703633E-27</v>
      </c>
      <c r="AE1144" s="45"/>
      <c r="AF1144" s="45">
        <v>2.4937660694122314</v>
      </c>
      <c r="AG1144" s="45"/>
      <c r="AH1144" s="45">
        <v>1.7633589506149292</v>
      </c>
      <c r="AI1144" s="45"/>
      <c r="AJ1144" s="45"/>
      <c r="AK1144" s="20">
        <v>5.7141589566918999E-26</v>
      </c>
    </row>
    <row r="1145" spans="2:37">
      <c r="B1145" s="2">
        <v>2.6000000536441803E-2</v>
      </c>
      <c r="D1145" s="44">
        <v>1.5600000321865082</v>
      </c>
      <c r="E1145" s="44"/>
      <c r="F1145" s="45">
        <v>2.3954017162322998</v>
      </c>
      <c r="G1145" s="45"/>
      <c r="H1145" s="45"/>
      <c r="I1145" s="45"/>
      <c r="J1145" s="45"/>
      <c r="K1145" s="45">
        <v>1.234273100392258E-11</v>
      </c>
      <c r="L1145" s="45"/>
      <c r="M1145" s="45"/>
      <c r="N1145" s="45">
        <v>2.577451229095459</v>
      </c>
      <c r="O1145" s="45"/>
      <c r="P1145" s="45"/>
      <c r="Q1145" s="45"/>
      <c r="R1145" s="45">
        <v>1.8225332498550415</v>
      </c>
      <c r="S1145" s="45"/>
      <c r="T1145" s="45"/>
      <c r="U1145" s="45"/>
      <c r="V1145" s="46">
        <v>4.7887349641229093E-10</v>
      </c>
      <c r="W1145" s="46"/>
      <c r="X1145" s="45">
        <v>6.4999997615814209E-2</v>
      </c>
      <c r="Y1145" s="45"/>
      <c r="Z1145" s="44">
        <v>3.8999998569488525</v>
      </c>
      <c r="AA1145" s="44"/>
      <c r="AB1145" s="45">
        <v>-2.0185604095458984</v>
      </c>
      <c r="AC1145" s="45"/>
      <c r="AD1145" s="45">
        <v>5.4285248451595128E-28</v>
      </c>
      <c r="AE1145" s="45"/>
      <c r="AF1145" s="45">
        <v>2.4919402599334717</v>
      </c>
      <c r="AG1145" s="45"/>
      <c r="AH1145" s="45">
        <v>1.7620679140090942</v>
      </c>
      <c r="AI1145" s="45"/>
      <c r="AJ1145" s="45"/>
      <c r="AK1145" s="20">
        <v>2.178432918643211E-26</v>
      </c>
    </row>
    <row r="1146" spans="2:37">
      <c r="B1146" s="2">
        <v>2.7000000700354576E-2</v>
      </c>
      <c r="D1146" s="44">
        <v>1.6200000420212746</v>
      </c>
      <c r="E1146" s="44"/>
      <c r="F1146" s="45">
        <v>1.8749724626541138</v>
      </c>
      <c r="G1146" s="45"/>
      <c r="H1146" s="45"/>
      <c r="I1146" s="45"/>
      <c r="J1146" s="45"/>
      <c r="K1146" s="45">
        <v>4.6872583939205903E-12</v>
      </c>
      <c r="L1146" s="45"/>
      <c r="M1146" s="45"/>
      <c r="N1146" s="45">
        <v>2.5748379230499268</v>
      </c>
      <c r="O1146" s="45"/>
      <c r="P1146" s="45"/>
      <c r="Q1146" s="45"/>
      <c r="R1146" s="45">
        <v>1.8206853866577148</v>
      </c>
      <c r="S1146" s="45"/>
      <c r="T1146" s="45"/>
      <c r="U1146" s="45"/>
      <c r="V1146" s="46">
        <v>1.8204091012385959E-10</v>
      </c>
      <c r="W1146" s="46"/>
      <c r="X1146" s="45">
        <v>6.5999999642372131E-2</v>
      </c>
      <c r="Y1146" s="45"/>
      <c r="Z1146" s="44">
        <v>3.9599999785423279</v>
      </c>
      <c r="AA1146" s="44"/>
      <c r="AB1146" s="45">
        <v>-2.4129722118377686</v>
      </c>
      <c r="AC1146" s="45"/>
      <c r="AD1146" s="45">
        <v>2.068029629767744E-28</v>
      </c>
      <c r="AE1146" s="45"/>
      <c r="AF1146" s="45">
        <v>2.4901309013366699</v>
      </c>
      <c r="AG1146" s="45"/>
      <c r="AH1146" s="45">
        <v>1.7607885599136353</v>
      </c>
      <c r="AI1146" s="45"/>
      <c r="AJ1146" s="45"/>
      <c r="AK1146" s="20">
        <v>8.3049034319212856E-27</v>
      </c>
    </row>
    <row r="1147" spans="2:37">
      <c r="B1147" s="2">
        <v>2.8000000864267349E-2</v>
      </c>
      <c r="D1147" s="44">
        <v>1.680000051856041</v>
      </c>
      <c r="E1147" s="44"/>
      <c r="F1147" s="45">
        <v>1.0925000905990601</v>
      </c>
      <c r="G1147" s="45"/>
      <c r="H1147" s="45"/>
      <c r="I1147" s="45"/>
      <c r="J1147" s="45"/>
      <c r="K1147" s="45">
        <v>1.7807122963675592E-12</v>
      </c>
      <c r="L1147" s="45"/>
      <c r="M1147" s="45"/>
      <c r="N1147" s="45">
        <v>2.5722501277923584</v>
      </c>
      <c r="O1147" s="45"/>
      <c r="P1147" s="45"/>
      <c r="Q1147" s="45"/>
      <c r="R1147" s="45">
        <v>1.8188555240631104</v>
      </c>
      <c r="S1147" s="45"/>
      <c r="T1147" s="45"/>
      <c r="U1147" s="45"/>
      <c r="V1147" s="46">
        <v>6.922780404483575E-11</v>
      </c>
      <c r="W1147" s="46"/>
      <c r="X1147" s="45">
        <v>6.7000001668930054E-2</v>
      </c>
      <c r="Y1147" s="45"/>
      <c r="Z1147" s="44">
        <v>4.0200001001358032</v>
      </c>
      <c r="AA1147" s="44"/>
      <c r="AB1147" s="45">
        <v>-2.4681696891784668</v>
      </c>
      <c r="AC1147" s="45"/>
      <c r="AD1147" s="45">
        <v>7.8783053270076463E-29</v>
      </c>
      <c r="AE1147" s="45"/>
      <c r="AF1147" s="45">
        <v>2.4883379936218262</v>
      </c>
      <c r="AG1147" s="45"/>
      <c r="AH1147" s="45">
        <v>1.7595207691192627</v>
      </c>
      <c r="AI1147" s="45"/>
      <c r="AJ1147" s="45"/>
      <c r="AK1147" s="20">
        <v>3.1660911245815921E-27</v>
      </c>
    </row>
    <row r="1148" spans="2:37">
      <c r="B1148" s="2">
        <v>2.8999999165534973E-2</v>
      </c>
      <c r="D1148" s="44">
        <v>1.7399999499320984</v>
      </c>
      <c r="E1148" s="44"/>
      <c r="F1148" s="45">
        <v>0.15829497575759888</v>
      </c>
      <c r="G1148" s="45"/>
      <c r="H1148" s="45"/>
      <c r="I1148" s="45"/>
      <c r="J1148" s="45"/>
      <c r="K1148" s="45">
        <v>6.7673058996853275E-13</v>
      </c>
      <c r="L1148" s="45"/>
      <c r="M1148" s="45"/>
      <c r="N1148" s="45">
        <v>2.5696871280670166</v>
      </c>
      <c r="O1148" s="45"/>
      <c r="P1148" s="45"/>
      <c r="Q1148" s="45"/>
      <c r="R1148" s="45">
        <v>1.8170431852340698</v>
      </c>
      <c r="S1148" s="45"/>
      <c r="T1148" s="45"/>
      <c r="U1148" s="45"/>
      <c r="V1148" s="46">
        <v>2.6335135461241777E-11</v>
      </c>
      <c r="W1148" s="46"/>
      <c r="X1148" s="45">
        <v>6.8000003695487976E-2</v>
      </c>
      <c r="Y1148" s="45"/>
      <c r="Z1148" s="44">
        <v>4.0800002217292786</v>
      </c>
      <c r="AA1148" s="44"/>
      <c r="AB1148" s="45">
        <v>-2.1768960952758789</v>
      </c>
      <c r="AC1148" s="45"/>
      <c r="AD1148" s="45">
        <v>3.0013024196381224E-29</v>
      </c>
      <c r="AE1148" s="45"/>
      <c r="AF1148" s="45">
        <v>2.4865612983703613</v>
      </c>
      <c r="AG1148" s="45"/>
      <c r="AH1148" s="45">
        <v>1.758264422416687</v>
      </c>
      <c r="AI1148" s="45"/>
      <c r="AJ1148" s="45"/>
      <c r="AK1148" s="20">
        <v>1.2070090888001493E-27</v>
      </c>
    </row>
    <row r="1149" spans="2:37">
      <c r="B1149" s="2">
        <v>2.9999999329447746E-2</v>
      </c>
      <c r="D1149" s="44">
        <v>1.7999999597668648</v>
      </c>
      <c r="E1149" s="44"/>
      <c r="F1149" s="45">
        <v>-0.79626768827438354</v>
      </c>
      <c r="G1149" s="45"/>
      <c r="H1149" s="45"/>
      <c r="I1149" s="45"/>
      <c r="J1149" s="45"/>
      <c r="K1149" s="45">
        <v>2.572570520324724E-13</v>
      </c>
      <c r="L1149" s="45"/>
      <c r="M1149" s="45"/>
      <c r="N1149" s="45">
        <v>2.5671489238739014</v>
      </c>
      <c r="O1149" s="45"/>
      <c r="P1149" s="45"/>
      <c r="Q1149" s="45"/>
      <c r="R1149" s="45">
        <v>1.8152483701705933</v>
      </c>
      <c r="S1149" s="45"/>
      <c r="T1149" s="45"/>
      <c r="U1149" s="45"/>
      <c r="V1149" s="46">
        <v>1.0021119351000252E-11</v>
      </c>
      <c r="W1149" s="46"/>
      <c r="X1149" s="45">
        <v>6.8999998271465302E-2</v>
      </c>
      <c r="Y1149" s="45"/>
      <c r="Z1149" s="44">
        <v>4.1399998962879181</v>
      </c>
      <c r="AA1149" s="44"/>
      <c r="AB1149" s="45">
        <v>-1.5805226564407349</v>
      </c>
      <c r="AC1149" s="45"/>
      <c r="AD1149" s="45">
        <v>1.1433718706041466E-29</v>
      </c>
      <c r="AE1149" s="45"/>
      <c r="AF1149" s="45">
        <v>2.4848008155822754</v>
      </c>
      <c r="AG1149" s="45"/>
      <c r="AH1149" s="45">
        <v>1.7570194005966187</v>
      </c>
      <c r="AI1149" s="45"/>
      <c r="AJ1149" s="45"/>
      <c r="AK1149" s="20">
        <v>4.6014631194915802E-28</v>
      </c>
    </row>
    <row r="1150" spans="2:37">
      <c r="B1150" s="2">
        <v>3.0999999493360519E-2</v>
      </c>
      <c r="D1150" s="44">
        <v>1.8599999696016312</v>
      </c>
      <c r="E1150" s="44"/>
      <c r="F1150" s="45">
        <v>-1.6372185945510864</v>
      </c>
      <c r="G1150" s="45"/>
      <c r="H1150" s="45"/>
      <c r="I1150" s="45"/>
      <c r="J1150" s="45"/>
      <c r="K1150" s="45">
        <v>9.7821124572967932E-14</v>
      </c>
      <c r="L1150" s="45"/>
      <c r="M1150" s="45"/>
      <c r="N1150" s="45">
        <v>2.5646352767944336</v>
      </c>
      <c r="O1150" s="45"/>
      <c r="P1150" s="45"/>
      <c r="Q1150" s="45"/>
      <c r="R1150" s="45">
        <v>1.8134709596633911</v>
      </c>
      <c r="S1150" s="45"/>
      <c r="T1150" s="45"/>
      <c r="U1150" s="45"/>
      <c r="V1150" s="46">
        <v>3.8142314827405155E-12</v>
      </c>
      <c r="W1150" s="46"/>
      <c r="X1150" s="45">
        <v>7.0000000298023224E-2</v>
      </c>
      <c r="Y1150" s="45"/>
      <c r="Z1150" s="44">
        <v>4.2000000178813934</v>
      </c>
      <c r="AA1150" s="44"/>
      <c r="AB1150" s="45">
        <v>-0.76317310333251953</v>
      </c>
      <c r="AC1150" s="45"/>
      <c r="AD1150" s="45">
        <v>4.3557805871979688E-30</v>
      </c>
      <c r="AE1150" s="45"/>
      <c r="AF1150" s="45">
        <v>2.4830558300018311</v>
      </c>
      <c r="AG1150" s="45"/>
      <c r="AH1150" s="45">
        <v>1.7557857036590576</v>
      </c>
      <c r="AI1150" s="45"/>
      <c r="AJ1150" s="45"/>
      <c r="AK1150" s="20">
        <v>1.7542016323716529E-28</v>
      </c>
    </row>
    <row r="1151" spans="2:37">
      <c r="B1151" s="2">
        <v>3.2000001519918442E-2</v>
      </c>
      <c r="D1151" s="44">
        <v>1.9200000911951065</v>
      </c>
      <c r="E1151" s="44"/>
      <c r="F1151" s="45">
        <v>-2.2467913627624512</v>
      </c>
      <c r="G1151" s="45"/>
      <c r="H1151" s="45"/>
      <c r="I1151" s="45"/>
      <c r="J1151" s="45"/>
      <c r="K1151" s="45">
        <v>3.720472280949183E-14</v>
      </c>
      <c r="L1151" s="45"/>
      <c r="M1151" s="45"/>
      <c r="N1151" s="45">
        <v>2.562145471572876</v>
      </c>
      <c r="O1151" s="45"/>
      <c r="P1151" s="45"/>
      <c r="Q1151" s="45"/>
      <c r="R1151" s="45">
        <v>1.8117104768753052</v>
      </c>
      <c r="S1151" s="45"/>
      <c r="T1151" s="45"/>
      <c r="U1151" s="45"/>
      <c r="V1151" s="46">
        <v>1.4520924610308961E-12</v>
      </c>
      <c r="W1151" s="46"/>
      <c r="X1151" s="45">
        <v>7.1000002324581146E-2</v>
      </c>
      <c r="Y1151" s="45"/>
      <c r="Z1151" s="44">
        <v>4.2600001394748688</v>
      </c>
      <c r="AA1151" s="44"/>
      <c r="AB1151" s="45">
        <v>0.16014023125171661</v>
      </c>
      <c r="AC1151" s="45"/>
      <c r="AD1151" s="45">
        <v>1.6593772904230236E-30</v>
      </c>
      <c r="AE1151" s="45"/>
      <c r="AF1151" s="45">
        <v>2.4813268184661865</v>
      </c>
      <c r="AG1151" s="45"/>
      <c r="AH1151" s="45">
        <v>1.7545629739761353</v>
      </c>
      <c r="AI1151" s="45"/>
      <c r="AJ1151" s="45"/>
      <c r="AK1151" s="20">
        <v>6.6874601108223773E-29</v>
      </c>
    </row>
    <row r="1152" spans="2:37">
      <c r="B1152" s="2">
        <v>3.2999999821186066E-2</v>
      </c>
      <c r="D1152" s="44">
        <v>1.9799999892711639</v>
      </c>
      <c r="E1152" s="44"/>
      <c r="F1152" s="45">
        <v>-2.5399093627929688</v>
      </c>
      <c r="G1152" s="45"/>
      <c r="H1152" s="45"/>
      <c r="I1152" s="45"/>
      <c r="J1152" s="45"/>
      <c r="K1152" s="45">
        <v>1.4153093844462838E-14</v>
      </c>
      <c r="L1152" s="45"/>
      <c r="M1152" s="45"/>
      <c r="N1152" s="45">
        <v>2.5596797466278076</v>
      </c>
      <c r="O1152" s="45"/>
      <c r="P1152" s="45"/>
      <c r="Q1152" s="45"/>
      <c r="R1152" s="45">
        <v>1.809967041015625</v>
      </c>
      <c r="S1152" s="45"/>
      <c r="T1152" s="45"/>
      <c r="U1152" s="45"/>
      <c r="V1152" s="46">
        <v>5.5292435127002326E-13</v>
      </c>
      <c r="W1152" s="46"/>
      <c r="X1152" s="45">
        <v>7.1999996900558472E-2</v>
      </c>
      <c r="Y1152" s="45"/>
      <c r="Z1152" s="44">
        <v>4.3199998140335083</v>
      </c>
      <c r="AA1152" s="44"/>
      <c r="AB1152" s="45">
        <v>1.0596972703933716</v>
      </c>
      <c r="AC1152" s="45"/>
      <c r="AD1152" s="45">
        <v>6.3215688178746945E-31</v>
      </c>
      <c r="AE1152" s="45"/>
      <c r="AF1152" s="45">
        <v>2.4796130657196045</v>
      </c>
      <c r="AG1152" s="45"/>
      <c r="AH1152" s="45">
        <v>1.7533512115478516</v>
      </c>
      <c r="AI1152" s="45"/>
      <c r="AJ1152" s="45"/>
      <c r="AK1152" s="20">
        <v>2.5494175647413457E-29</v>
      </c>
    </row>
    <row r="1153" spans="2:37">
      <c r="B1153" s="2">
        <v>3.4000001847743988E-2</v>
      </c>
      <c r="D1153" s="44">
        <v>2.0400001108646393</v>
      </c>
      <c r="E1153" s="44"/>
      <c r="F1153" s="45">
        <v>-2.4760565757751465</v>
      </c>
      <c r="G1153" s="45"/>
      <c r="H1153" s="45"/>
      <c r="I1153" s="45"/>
      <c r="J1153" s="45"/>
      <c r="K1153" s="45">
        <v>5.3849530933793802E-15</v>
      </c>
      <c r="L1153" s="45"/>
      <c r="M1153" s="45"/>
      <c r="N1153" s="45">
        <v>2.5572378635406494</v>
      </c>
      <c r="O1153" s="45"/>
      <c r="P1153" s="45"/>
      <c r="Q1153" s="45"/>
      <c r="R1153" s="45">
        <v>1.8082401752471924</v>
      </c>
      <c r="S1153" s="45"/>
      <c r="T1153" s="45"/>
      <c r="U1153" s="45"/>
      <c r="V1153" s="46">
        <v>2.1057693078401635E-13</v>
      </c>
      <c r="W1153" s="46"/>
      <c r="X1153" s="45">
        <v>7.2999998927116394E-2</v>
      </c>
      <c r="Y1153" s="45"/>
      <c r="Z1153" s="44">
        <v>4.3799999356269836</v>
      </c>
      <c r="AA1153" s="44"/>
      <c r="AB1153" s="45">
        <v>1.8092919588088989</v>
      </c>
      <c r="AC1153" s="45"/>
      <c r="AD1153" s="45">
        <v>2.4082696009646644E-31</v>
      </c>
      <c r="AE1153" s="45"/>
      <c r="AF1153" s="45">
        <v>2.4779148101806641</v>
      </c>
      <c r="AG1153" s="45"/>
      <c r="AH1153" s="45">
        <v>1.752150297164917</v>
      </c>
      <c r="AI1153" s="45"/>
      <c r="AJ1153" s="45"/>
      <c r="AK1153" s="20">
        <v>9.7189361350845253E-30</v>
      </c>
    </row>
    <row r="1154" spans="2:37">
      <c r="B1154" s="2">
        <v>3.5000000149011612E-2</v>
      </c>
      <c r="D1154" s="44">
        <v>2.1000000089406967</v>
      </c>
      <c r="E1154" s="44"/>
      <c r="F1154" s="45">
        <v>-2.0648751258850098</v>
      </c>
      <c r="G1154" s="45"/>
      <c r="H1154" s="45"/>
      <c r="I1154" s="45"/>
      <c r="J1154" s="45"/>
      <c r="K1154" s="45">
        <v>2.0491806459967035E-15</v>
      </c>
      <c r="L1154" s="45"/>
      <c r="M1154" s="45"/>
      <c r="N1154" s="45">
        <v>2.5548191070556641</v>
      </c>
      <c r="O1154" s="45"/>
      <c r="P1154" s="45"/>
      <c r="Q1154" s="45"/>
      <c r="R1154" s="45">
        <v>1.8065298795700073</v>
      </c>
      <c r="S1154" s="45"/>
      <c r="T1154" s="45"/>
      <c r="U1154" s="45"/>
      <c r="V1154" s="46">
        <v>8.020844324005752E-14</v>
      </c>
      <c r="W1154" s="46"/>
      <c r="X1154" s="45">
        <v>7.4000000953674316E-2</v>
      </c>
      <c r="Y1154" s="45"/>
      <c r="Z1154" s="44">
        <v>4.440000057220459</v>
      </c>
      <c r="AA1154" s="44"/>
      <c r="AB1154" s="45">
        <v>2.3039357662200928</v>
      </c>
      <c r="AC1154" s="45"/>
      <c r="AD1154" s="45">
        <v>9.1745711899475405E-32</v>
      </c>
      <c r="AE1154" s="45"/>
      <c r="AF1154" s="45">
        <v>2.476231575012207</v>
      </c>
      <c r="AG1154" s="45"/>
      <c r="AH1154" s="45">
        <v>1.750960111618042</v>
      </c>
      <c r="AI1154" s="45"/>
      <c r="AJ1154" s="45"/>
      <c r="AK1154" s="20">
        <v>3.7050539979725933E-30</v>
      </c>
    </row>
    <row r="1155" spans="2:37">
      <c r="B1155" s="2">
        <v>3.5999998450279236E-2</v>
      </c>
      <c r="D1155" s="44">
        <v>2.1599999070167542</v>
      </c>
      <c r="E1155" s="44"/>
      <c r="F1155" s="45">
        <v>-1.3647153377532959</v>
      </c>
      <c r="G1155" s="45"/>
      <c r="H1155" s="45"/>
      <c r="I1155" s="45"/>
      <c r="J1155" s="45"/>
      <c r="K1155" s="45">
        <v>7.7989854522302299E-16</v>
      </c>
      <c r="L1155" s="45"/>
      <c r="M1155" s="45"/>
      <c r="N1155" s="45">
        <v>2.5524234771728516</v>
      </c>
      <c r="O1155" s="45"/>
      <c r="P1155" s="45"/>
      <c r="Q1155" s="45"/>
      <c r="R1155" s="45">
        <v>1.8048360347747803</v>
      </c>
      <c r="S1155" s="45"/>
      <c r="T1155" s="45"/>
      <c r="U1155" s="45"/>
      <c r="V1155" s="46">
        <v>3.0555216017948139E-14</v>
      </c>
      <c r="W1155" s="46"/>
      <c r="X1155" s="45">
        <v>7.5000002980232239E-2</v>
      </c>
      <c r="Y1155" s="45"/>
      <c r="Z1155" s="44">
        <v>4.5000001788139343</v>
      </c>
      <c r="AA1155" s="44"/>
      <c r="AB1155" s="45">
        <v>2.4745595455169678</v>
      </c>
      <c r="AC1155" s="45"/>
      <c r="AD1155" s="45">
        <v>3.4951581851325625E-32</v>
      </c>
      <c r="AE1155" s="45"/>
      <c r="AF1155" s="45">
        <v>2.4745633602142334</v>
      </c>
      <c r="AG1155" s="45"/>
      <c r="AH1155" s="45">
        <v>1.749780535697937</v>
      </c>
      <c r="AI1155" s="45"/>
      <c r="AJ1155" s="45"/>
      <c r="AK1155" s="20">
        <v>1.4124343272587769E-30</v>
      </c>
    </row>
    <row r="1156" spans="2:37">
      <c r="B1156" s="2">
        <v>3.7000000476837158E-2</v>
      </c>
      <c r="D1156" s="44">
        <v>2.2200000286102295</v>
      </c>
      <c r="E1156" s="44"/>
      <c r="F1156" s="45">
        <v>-0.47435927391052246</v>
      </c>
      <c r="G1156" s="45"/>
      <c r="H1156" s="45"/>
      <c r="I1156" s="45"/>
      <c r="J1156" s="45"/>
      <c r="K1156" s="45">
        <v>2.9685759885118531E-16</v>
      </c>
      <c r="L1156" s="45"/>
      <c r="M1156" s="45"/>
      <c r="N1156" s="45">
        <v>2.5500507354736328</v>
      </c>
      <c r="O1156" s="45"/>
      <c r="P1156" s="45"/>
      <c r="Q1156" s="45"/>
      <c r="R1156" s="45">
        <v>1.803158164024353</v>
      </c>
      <c r="S1156" s="45"/>
      <c r="T1156" s="45"/>
      <c r="U1156" s="45"/>
      <c r="V1156" s="46">
        <v>1.1641243050368628E-14</v>
      </c>
      <c r="W1156" s="46"/>
      <c r="X1156" s="45">
        <v>7.5999997556209564E-2</v>
      </c>
      <c r="Y1156" s="45"/>
      <c r="Z1156" s="44">
        <v>4.5599998533725739</v>
      </c>
      <c r="AA1156" s="44"/>
      <c r="AB1156" s="45">
        <v>2.2976562976837158</v>
      </c>
      <c r="AC1156" s="45"/>
      <c r="AD1156" s="45">
        <v>1.3315218302371576E-32</v>
      </c>
      <c r="AE1156" s="45"/>
      <c r="AF1156" s="45">
        <v>2.4729099273681641</v>
      </c>
      <c r="AG1156" s="45"/>
      <c r="AH1156" s="45">
        <v>1.7486114501953125</v>
      </c>
      <c r="AI1156" s="45"/>
      <c r="AJ1156" s="45"/>
      <c r="AK1156" s="20">
        <v>5.3844332181505648E-31</v>
      </c>
    </row>
    <row r="1157" spans="2:37" ht="14.25" customHeight="1">
      <c r="B1157" s="2">
        <v>3.7999998778104782E-2</v>
      </c>
      <c r="D1157" s="44">
        <v>2.2799999266862869</v>
      </c>
      <c r="E1157" s="44"/>
      <c r="F1157" s="45">
        <v>0.4809127151966095</v>
      </c>
      <c r="G1157" s="45"/>
      <c r="H1157" s="45"/>
      <c r="I1157" s="45"/>
      <c r="J1157" s="45"/>
      <c r="K1157" s="45">
        <v>1.1300667566480587E-16</v>
      </c>
      <c r="L1157" s="45"/>
      <c r="M1157" s="45"/>
      <c r="N1157" s="45">
        <v>2.5477006435394287</v>
      </c>
      <c r="O1157" s="45"/>
      <c r="P1157" s="45"/>
      <c r="Q1157" s="45"/>
      <c r="R1157" s="45">
        <v>1.8014963865280151</v>
      </c>
      <c r="S1157" s="45"/>
      <c r="T1157" s="45"/>
      <c r="U1157" s="45"/>
      <c r="V1157" s="46">
        <v>4.4356341414805451E-15</v>
      </c>
      <c r="W1157" s="46"/>
      <c r="X1157" s="45">
        <v>7.6999999582767487E-2</v>
      </c>
      <c r="Y1157" s="45"/>
      <c r="Z1157" s="44">
        <v>4.6199999749660492</v>
      </c>
      <c r="AA1157" s="44"/>
      <c r="AB1157" s="45">
        <v>1.7985174655914307</v>
      </c>
      <c r="AC1157" s="45"/>
      <c r="AD1157" s="45">
        <v>5.0725935070301396E-33</v>
      </c>
      <c r="AE1157" s="45"/>
      <c r="AF1157" s="45">
        <v>2.471271276473999</v>
      </c>
      <c r="AG1157" s="45"/>
      <c r="AH1157" s="45">
        <v>1.7474527359008789</v>
      </c>
      <c r="AI1157" s="45"/>
      <c r="AJ1157" s="45"/>
      <c r="AK1157" s="20">
        <v>2.0526251957166023E-31</v>
      </c>
    </row>
    <row r="1158" spans="2:37" ht="13.5" customHeight="1">
      <c r="B1158" s="47" t="s">
        <v>11</v>
      </c>
      <c r="C1158" s="47"/>
      <c r="D1158" s="47"/>
      <c r="E1158" s="47"/>
    </row>
    <row r="1159" spans="2:37" ht="12.75" customHeight="1">
      <c r="B1159" s="39" t="s">
        <v>0</v>
      </c>
      <c r="C1159" s="39"/>
      <c r="D1159" s="39"/>
      <c r="E1159" s="39"/>
      <c r="F1159" s="39"/>
      <c r="G1159" s="1" t="s">
        <v>1</v>
      </c>
      <c r="H1159" s="40" t="s">
        <v>56</v>
      </c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</row>
    <row r="1160" spans="2:37" ht="12.75" customHeight="1">
      <c r="AB1160" s="39" t="s">
        <v>2</v>
      </c>
      <c r="AC1160" s="39"/>
      <c r="AD1160" s="39"/>
      <c r="AE1160" s="39"/>
      <c r="AF1160" s="39"/>
      <c r="AG1160" s="39"/>
    </row>
    <row r="1161" spans="2:37" ht="12" customHeight="1">
      <c r="B1161" s="39" t="s">
        <v>3</v>
      </c>
      <c r="C1161" s="39"/>
      <c r="D1161" s="39"/>
      <c r="E1161" s="39"/>
      <c r="G1161" s="1" t="s">
        <v>4</v>
      </c>
      <c r="H1161" s="41">
        <v>0.2199999988079071</v>
      </c>
      <c r="I1161" s="41"/>
      <c r="J1161" s="41"/>
      <c r="K1161" s="41"/>
      <c r="L1161" s="41"/>
      <c r="M1161" s="41"/>
      <c r="N1161" s="41"/>
      <c r="O1161" s="39" t="s">
        <v>21</v>
      </c>
      <c r="P1161" s="39"/>
      <c r="Q1161" s="39"/>
      <c r="R1161" s="39"/>
      <c r="S1161" s="1" t="s">
        <v>4</v>
      </c>
      <c r="T1161" s="42" t="s">
        <v>22</v>
      </c>
      <c r="U1161" s="42"/>
      <c r="V1161" s="42"/>
      <c r="W1161" s="42"/>
      <c r="X1161" s="42"/>
      <c r="Y1161" s="42"/>
      <c r="Z1161" s="42"/>
      <c r="AA1161" s="42"/>
      <c r="AB1161" s="39"/>
      <c r="AC1161" s="39"/>
      <c r="AD1161" s="39"/>
      <c r="AE1161" s="39"/>
      <c r="AF1161" s="39"/>
      <c r="AG1161" s="39"/>
    </row>
    <row r="1162" spans="2:37" ht="10.5" customHeight="1">
      <c r="AB1162" s="39"/>
      <c r="AC1162" s="39"/>
      <c r="AD1162" s="39"/>
      <c r="AE1162" s="39"/>
      <c r="AF1162" s="39"/>
      <c r="AG1162" s="39"/>
    </row>
    <row r="1163" spans="2:37" ht="12" customHeight="1">
      <c r="AB1163" s="39"/>
      <c r="AC1163" s="39"/>
      <c r="AD1163" s="39"/>
      <c r="AE1163" s="39"/>
      <c r="AF1163" s="39"/>
      <c r="AG1163" s="39"/>
    </row>
    <row r="1164" spans="2:37" ht="12" customHeight="1">
      <c r="AB1164" s="39"/>
      <c r="AC1164" s="39"/>
      <c r="AD1164" s="39"/>
      <c r="AE1164" s="39"/>
      <c r="AF1164" s="39"/>
      <c r="AG1164" s="39"/>
    </row>
    <row r="1165" spans="2:37" ht="6" customHeight="1"/>
    <row r="1166" spans="2:37" ht="3" customHeight="1">
      <c r="B1166" s="43" t="s">
        <v>5</v>
      </c>
      <c r="D1166" s="43" t="s">
        <v>23</v>
      </c>
      <c r="E1166" s="43"/>
      <c r="G1166" s="43" t="s">
        <v>6</v>
      </c>
      <c r="H1166" s="43"/>
      <c r="J1166" s="43" t="s">
        <v>7</v>
      </c>
      <c r="K1166" s="43"/>
      <c r="L1166" s="43"/>
      <c r="M1166" s="43"/>
      <c r="N1166" s="43" t="s">
        <v>8</v>
      </c>
      <c r="O1166" s="43"/>
      <c r="Q1166" s="43" t="s">
        <v>9</v>
      </c>
      <c r="R1166" s="43"/>
      <c r="S1166" s="43"/>
      <c r="T1166" s="43" t="s">
        <v>10</v>
      </c>
      <c r="U1166" s="43"/>
      <c r="X1166" s="43" t="s">
        <v>5</v>
      </c>
      <c r="Y1166" s="43"/>
      <c r="Z1166" s="43" t="s">
        <v>23</v>
      </c>
      <c r="AA1166" s="43"/>
      <c r="AB1166" s="43" t="s">
        <v>6</v>
      </c>
      <c r="AC1166" s="43" t="s">
        <v>7</v>
      </c>
      <c r="AE1166" s="43" t="s">
        <v>8</v>
      </c>
      <c r="AF1166" s="43" t="s">
        <v>9</v>
      </c>
      <c r="AG1166" s="43" t="s">
        <v>10</v>
      </c>
      <c r="AH1166" s="43"/>
    </row>
    <row r="1167" spans="2:37" ht="14.25" customHeight="1">
      <c r="B1167" s="43"/>
      <c r="D1167" s="43"/>
      <c r="E1167" s="43"/>
      <c r="G1167" s="43"/>
      <c r="H1167" s="43"/>
      <c r="J1167" s="43"/>
      <c r="K1167" s="43"/>
      <c r="L1167" s="43"/>
      <c r="M1167" s="43"/>
      <c r="N1167" s="43"/>
      <c r="O1167" s="43"/>
      <c r="Q1167" s="43"/>
      <c r="R1167" s="43"/>
      <c r="S1167" s="43"/>
      <c r="T1167" s="43"/>
      <c r="U1167" s="43"/>
      <c r="X1167" s="43"/>
      <c r="Y1167" s="43"/>
      <c r="Z1167" s="43"/>
      <c r="AA1167" s="43"/>
      <c r="AB1167" s="43"/>
      <c r="AC1167" s="43"/>
      <c r="AE1167" s="43"/>
      <c r="AF1167" s="43"/>
      <c r="AG1167" s="43"/>
      <c r="AH1167" s="43"/>
    </row>
    <row r="1168" spans="2:37">
      <c r="B1168" s="2">
        <v>7.8000001609325409E-2</v>
      </c>
      <c r="D1168" s="44">
        <v>4.6800000965595245</v>
      </c>
      <c r="E1168" s="44"/>
      <c r="F1168" s="45">
        <v>1.0476189851760864</v>
      </c>
      <c r="G1168" s="45"/>
      <c r="H1168" s="45"/>
      <c r="I1168" s="45"/>
      <c r="J1168" s="45"/>
      <c r="K1168" s="45">
        <v>1.9324671623457463E-33</v>
      </c>
      <c r="L1168" s="45"/>
      <c r="M1168" s="45"/>
      <c r="N1168" s="45">
        <v>2.4696471691131592</v>
      </c>
      <c r="O1168" s="45"/>
      <c r="P1168" s="45"/>
      <c r="Q1168" s="45"/>
      <c r="R1168" s="45">
        <v>1.7463042736053467</v>
      </c>
      <c r="S1168" s="45"/>
      <c r="T1168" s="45"/>
      <c r="U1168" s="45"/>
      <c r="V1168" s="46">
        <v>7.8248715150692671E-32</v>
      </c>
      <c r="W1168" s="46"/>
    </row>
    <row r="1169" spans="2:23">
      <c r="B1169" s="2">
        <v>7.9000003635883331E-2</v>
      </c>
      <c r="D1169" s="44">
        <v>4.7400002181529999</v>
      </c>
      <c r="E1169" s="44"/>
      <c r="F1169" s="45">
        <v>0.15067186951637268</v>
      </c>
      <c r="G1169" s="45"/>
      <c r="H1169" s="45"/>
      <c r="I1169" s="45"/>
      <c r="J1169" s="45"/>
      <c r="K1169" s="45">
        <v>7.3619764782935378E-34</v>
      </c>
      <c r="L1169" s="45"/>
      <c r="M1169" s="45"/>
      <c r="N1169" s="45">
        <v>2.4680373668670654</v>
      </c>
      <c r="O1169" s="45"/>
      <c r="P1169" s="45"/>
      <c r="Q1169" s="45"/>
      <c r="R1169" s="45">
        <v>1.7451659440994263</v>
      </c>
      <c r="S1169" s="45"/>
      <c r="T1169" s="45"/>
      <c r="U1169" s="45"/>
      <c r="V1169" s="46">
        <v>2.9829277055541196E-32</v>
      </c>
      <c r="W1169" s="46"/>
    </row>
    <row r="1170" spans="2:23">
      <c r="B1170" s="2">
        <v>7.9999998211860657E-2</v>
      </c>
      <c r="D1170" s="44">
        <v>4.7999998927116394</v>
      </c>
      <c r="E1170" s="44"/>
      <c r="F1170" s="45">
        <v>-0.76625663042068481</v>
      </c>
      <c r="G1170" s="45"/>
      <c r="H1170" s="45"/>
      <c r="I1170" s="45"/>
      <c r="J1170" s="45"/>
      <c r="K1170" s="45">
        <v>2.8046390630982624E-34</v>
      </c>
      <c r="L1170" s="45"/>
      <c r="M1170" s="45"/>
      <c r="N1170" s="45">
        <v>2.4664416313171387</v>
      </c>
      <c r="O1170" s="45"/>
      <c r="P1170" s="45"/>
      <c r="Q1170" s="45"/>
      <c r="R1170" s="45">
        <v>1.7440376281738281</v>
      </c>
      <c r="S1170" s="45"/>
      <c r="T1170" s="45"/>
      <c r="U1170" s="45"/>
      <c r="V1170" s="46">
        <v>1.1371196030557247E-32</v>
      </c>
      <c r="W1170" s="46"/>
    </row>
    <row r="1171" spans="2:23">
      <c r="B1171" s="2">
        <v>8.1000000238418579E-2</v>
      </c>
      <c r="D1171" s="44">
        <v>4.8600000143051147</v>
      </c>
      <c r="E1171" s="44"/>
      <c r="F1171" s="45">
        <v>-1.5744597911834717</v>
      </c>
      <c r="G1171" s="45"/>
      <c r="H1171" s="45"/>
      <c r="I1171" s="45"/>
      <c r="J1171" s="45"/>
      <c r="K1171" s="45">
        <v>1.0684636386756249E-34</v>
      </c>
      <c r="L1171" s="45"/>
      <c r="M1171" s="45"/>
      <c r="N1171" s="45">
        <v>2.4648599624633789</v>
      </c>
      <c r="O1171" s="45"/>
      <c r="P1171" s="45"/>
      <c r="Q1171" s="45"/>
      <c r="R1171" s="45">
        <v>1.7429192066192627</v>
      </c>
      <c r="S1171" s="45"/>
      <c r="T1171" s="45"/>
      <c r="U1171" s="45"/>
      <c r="V1171" s="46">
        <v>4.3347841921609611E-33</v>
      </c>
      <c r="W1171" s="46"/>
    </row>
    <row r="1172" spans="2:23">
      <c r="B1172" s="2">
        <v>8.2000002264976501E-2</v>
      </c>
      <c r="D1172" s="44">
        <v>4.9200001358985901</v>
      </c>
      <c r="E1172" s="44"/>
      <c r="F1172" s="45">
        <v>-2.1606543064117432</v>
      </c>
      <c r="G1172" s="45"/>
      <c r="H1172" s="45"/>
      <c r="I1172" s="45"/>
      <c r="J1172" s="45"/>
      <c r="K1172" s="45">
        <v>4.0704528208313429E-35</v>
      </c>
      <c r="L1172" s="45"/>
      <c r="M1172" s="45"/>
      <c r="N1172" s="45">
        <v>2.4632923603057861</v>
      </c>
      <c r="O1172" s="45"/>
      <c r="P1172" s="45"/>
      <c r="Q1172" s="45"/>
      <c r="R1172" s="45">
        <v>1.74181067943573</v>
      </c>
      <c r="S1172" s="45"/>
      <c r="T1172" s="45"/>
      <c r="U1172" s="45"/>
      <c r="V1172" s="46">
        <v>1.6524440204997303E-33</v>
      </c>
      <c r="W1172" s="46"/>
    </row>
    <row r="1173" spans="2:23">
      <c r="B1173" s="2">
        <v>8.2999996840953827E-2</v>
      </c>
      <c r="D1173" s="44">
        <v>4.9799998104572296</v>
      </c>
      <c r="E1173" s="44"/>
      <c r="F1173" s="45">
        <v>-2.4428567886352539</v>
      </c>
      <c r="G1173" s="45"/>
      <c r="H1173" s="45"/>
      <c r="I1173" s="45"/>
      <c r="J1173" s="45"/>
      <c r="K1173" s="45">
        <v>1.550693149136494E-35</v>
      </c>
      <c r="L1173" s="45"/>
      <c r="M1173" s="45"/>
      <c r="N1173" s="45">
        <v>2.4617383480072021</v>
      </c>
      <c r="O1173" s="45"/>
      <c r="P1173" s="45"/>
      <c r="Q1173" s="45"/>
      <c r="R1173" s="45">
        <v>1.7407118082046509</v>
      </c>
      <c r="S1173" s="45"/>
      <c r="T1173" s="45"/>
      <c r="U1173" s="45"/>
      <c r="V1173" s="46">
        <v>6.2991794341139716E-34</v>
      </c>
      <c r="W1173" s="46"/>
    </row>
    <row r="1174" spans="2:23">
      <c r="B1174" s="2">
        <v>8.3999998867511749E-2</v>
      </c>
      <c r="D1174" s="44">
        <v>5.039999932050705</v>
      </c>
      <c r="E1174" s="44"/>
      <c r="F1174" s="45">
        <v>-2.3818471431732178</v>
      </c>
      <c r="G1174" s="45"/>
      <c r="H1174" s="45"/>
      <c r="I1174" s="45"/>
      <c r="J1174" s="45"/>
      <c r="K1174" s="45">
        <v>5.907574066568881E-36</v>
      </c>
      <c r="L1174" s="45"/>
      <c r="M1174" s="45"/>
      <c r="N1174" s="45">
        <v>2.460197925567627</v>
      </c>
      <c r="O1174" s="45"/>
      <c r="P1174" s="45"/>
      <c r="Q1174" s="45"/>
      <c r="R1174" s="45">
        <v>1.7396225929260254</v>
      </c>
      <c r="S1174" s="45"/>
      <c r="T1174" s="45"/>
      <c r="U1174" s="45"/>
      <c r="V1174" s="46">
        <v>2.4012596818301998E-34</v>
      </c>
      <c r="W1174" s="46"/>
    </row>
    <row r="1175" spans="2:23">
      <c r="B1175" s="2">
        <v>8.5000000894069672E-2</v>
      </c>
      <c r="D1175" s="44">
        <v>5.1000000536441803</v>
      </c>
      <c r="E1175" s="44"/>
      <c r="F1175" s="45">
        <v>-1.9866179227828979</v>
      </c>
      <c r="G1175" s="45"/>
      <c r="H1175" s="45"/>
      <c r="I1175" s="45"/>
      <c r="J1175" s="45"/>
      <c r="K1175" s="45">
        <v>2.2505705326522872E-36</v>
      </c>
      <c r="L1175" s="45"/>
      <c r="M1175" s="45"/>
      <c r="N1175" s="45">
        <v>2.4586708545684814</v>
      </c>
      <c r="O1175" s="45"/>
      <c r="P1175" s="45"/>
      <c r="Q1175" s="45"/>
      <c r="R1175" s="45">
        <v>1.738542914390564</v>
      </c>
      <c r="S1175" s="45"/>
      <c r="T1175" s="45"/>
      <c r="U1175" s="45"/>
      <c r="V1175" s="46">
        <v>9.1536066522768081E-35</v>
      </c>
      <c r="W1175" s="46"/>
    </row>
    <row r="1176" spans="2:23">
      <c r="B1176" s="2">
        <v>8.6000002920627594E-2</v>
      </c>
      <c r="D1176" s="44">
        <v>5.1600001752376556</v>
      </c>
      <c r="E1176" s="44"/>
      <c r="F1176" s="45">
        <v>-1.3130520582199097</v>
      </c>
      <c r="G1176" s="45"/>
      <c r="H1176" s="45"/>
      <c r="I1176" s="45"/>
      <c r="J1176" s="45"/>
      <c r="K1176" s="45">
        <v>8.5738569853978793E-37</v>
      </c>
      <c r="L1176" s="45"/>
      <c r="M1176" s="45"/>
      <c r="N1176" s="45">
        <v>2.4571571350097656</v>
      </c>
      <c r="O1176" s="45"/>
      <c r="P1176" s="45"/>
      <c r="Q1176" s="45"/>
      <c r="R1176" s="45">
        <v>1.7374725341796875</v>
      </c>
      <c r="S1176" s="45"/>
      <c r="T1176" s="45"/>
      <c r="U1176" s="45"/>
      <c r="V1176" s="46">
        <v>3.4893398990598375E-35</v>
      </c>
      <c r="W1176" s="46"/>
    </row>
    <row r="1177" spans="2:23">
      <c r="B1177" s="2">
        <v>8.6999997496604919E-2</v>
      </c>
      <c r="D1177" s="44">
        <v>5.2199998497962952</v>
      </c>
      <c r="E1177" s="44"/>
      <c r="F1177" s="45">
        <v>-0.45602288842201233</v>
      </c>
      <c r="G1177" s="45"/>
      <c r="H1177" s="45"/>
      <c r="I1177" s="45"/>
      <c r="J1177" s="45"/>
      <c r="K1177" s="45">
        <v>3.2663291899680316E-37</v>
      </c>
      <c r="L1177" s="45"/>
      <c r="M1177" s="45"/>
      <c r="N1177" s="45">
        <v>2.4556567668914795</v>
      </c>
      <c r="O1177" s="45"/>
      <c r="P1177" s="45"/>
      <c r="Q1177" s="45"/>
      <c r="R1177" s="45">
        <v>1.736411452293396</v>
      </c>
      <c r="S1177" s="45"/>
      <c r="T1177" s="45"/>
      <c r="U1177" s="45"/>
      <c r="V1177" s="46">
        <v>1.3301245198727464E-35</v>
      </c>
      <c r="W1177" s="46"/>
    </row>
    <row r="1178" spans="2:23">
      <c r="B1178" s="2">
        <v>8.7999999523162842E-2</v>
      </c>
      <c r="D1178" s="44">
        <v>5.2799999713897705</v>
      </c>
      <c r="E1178" s="44"/>
      <c r="F1178" s="45">
        <v>0.46396720409393311</v>
      </c>
      <c r="G1178" s="45"/>
      <c r="H1178" s="45"/>
      <c r="I1178" s="45"/>
      <c r="J1178" s="45"/>
      <c r="K1178" s="45">
        <v>1.2443535968398233E-37</v>
      </c>
      <c r="L1178" s="45"/>
      <c r="M1178" s="45"/>
      <c r="N1178" s="45">
        <v>2.4541690349578857</v>
      </c>
      <c r="O1178" s="45"/>
      <c r="P1178" s="45"/>
      <c r="Q1178" s="45"/>
      <c r="R1178" s="45">
        <v>1.7353595495223999</v>
      </c>
      <c r="S1178" s="45"/>
      <c r="T1178" s="45"/>
      <c r="U1178" s="45"/>
      <c r="V1178" s="46">
        <v>5.0703661690843532E-36</v>
      </c>
      <c r="W1178" s="46"/>
    </row>
    <row r="1179" spans="2:23">
      <c r="B1179" s="2">
        <v>8.9000001549720764E-2</v>
      </c>
      <c r="D1179" s="44">
        <v>5.3400000929832458</v>
      </c>
      <c r="E1179" s="44"/>
      <c r="F1179" s="45">
        <v>1.3177272081375122</v>
      </c>
      <c r="G1179" s="45"/>
      <c r="H1179" s="45"/>
      <c r="I1179" s="45"/>
      <c r="J1179" s="45"/>
      <c r="K1179" s="45">
        <v>4.7405394554692118E-38</v>
      </c>
      <c r="L1179" s="45"/>
      <c r="M1179" s="45"/>
      <c r="N1179" s="45">
        <v>2.4526944160461426</v>
      </c>
      <c r="O1179" s="45"/>
      <c r="P1179" s="45"/>
      <c r="Q1179" s="45"/>
      <c r="R1179" s="45">
        <v>1.7343168258666992</v>
      </c>
      <c r="S1179" s="45"/>
      <c r="T1179" s="45"/>
      <c r="U1179" s="45"/>
      <c r="V1179" s="46">
        <v>1.9327885062262401E-36</v>
      </c>
      <c r="W1179" s="46"/>
    </row>
    <row r="1180" spans="2:23">
      <c r="B1180" s="2">
        <v>9.0000003576278687E-2</v>
      </c>
      <c r="D1180" s="44">
        <v>5.4000002145767212</v>
      </c>
      <c r="E1180" s="44"/>
      <c r="F1180" s="45">
        <v>1.985517144203186</v>
      </c>
      <c r="G1180" s="45"/>
      <c r="H1180" s="45"/>
      <c r="I1180" s="45"/>
      <c r="J1180" s="45"/>
      <c r="K1180" s="45">
        <v>1.8059753840716345E-38</v>
      </c>
      <c r="L1180" s="45"/>
      <c r="M1180" s="45"/>
      <c r="N1180" s="45">
        <v>2.4512324333190918</v>
      </c>
      <c r="O1180" s="45"/>
      <c r="P1180" s="45"/>
      <c r="Q1180" s="45"/>
      <c r="R1180" s="45">
        <v>1.7332830429077148</v>
      </c>
      <c r="S1180" s="45"/>
      <c r="T1180" s="45"/>
      <c r="U1180" s="45"/>
      <c r="V1180" s="46">
        <v>7.3676224062156369E-37</v>
      </c>
      <c r="W1180" s="46"/>
    </row>
    <row r="1181" spans="2:23">
      <c r="B1181" s="2">
        <v>9.0999998152256012E-2</v>
      </c>
      <c r="D1181" s="44">
        <v>5.4599998891353607</v>
      </c>
      <c r="E1181" s="44"/>
      <c r="F1181" s="45">
        <v>2.3738384246826172</v>
      </c>
      <c r="G1181" s="45"/>
      <c r="H1181" s="45"/>
      <c r="I1181" s="45"/>
      <c r="J1181" s="45"/>
      <c r="K1181" s="45">
        <v>6.8801204235143447E-39</v>
      </c>
      <c r="L1181" s="45"/>
      <c r="M1181" s="45"/>
      <c r="N1181" s="45">
        <v>2.4497828483581543</v>
      </c>
      <c r="O1181" s="45"/>
      <c r="P1181" s="45"/>
      <c r="Q1181" s="45"/>
      <c r="R1181" s="45">
        <v>1.7322580814361572</v>
      </c>
      <c r="S1181" s="45"/>
      <c r="T1181" s="45"/>
      <c r="U1181" s="45"/>
      <c r="V1181" s="46">
        <v>2.8084610824631406E-37</v>
      </c>
      <c r="W1181" s="46"/>
    </row>
    <row r="1182" spans="2:23">
      <c r="B1182" s="2">
        <v>9.2000000178813934E-2</v>
      </c>
      <c r="D1182" s="44">
        <v>5.5200000107288361</v>
      </c>
      <c r="E1182" s="44"/>
      <c r="F1182" s="45">
        <v>2.4285237789154053</v>
      </c>
      <c r="G1182" s="45"/>
      <c r="H1182" s="45"/>
      <c r="I1182" s="45"/>
      <c r="J1182" s="45"/>
      <c r="K1182" s="45">
        <v>2.621079732073319E-39</v>
      </c>
      <c r="L1182" s="45"/>
      <c r="M1182" s="45"/>
      <c r="N1182" s="45">
        <v>2.4483458995819092</v>
      </c>
      <c r="O1182" s="45"/>
      <c r="P1182" s="45"/>
      <c r="Q1182" s="45"/>
      <c r="R1182" s="45">
        <v>1.7312420606613159</v>
      </c>
      <c r="S1182" s="45"/>
      <c r="T1182" s="45"/>
      <c r="U1182" s="45"/>
      <c r="V1182" s="46">
        <v>1.0705513330367562E-37</v>
      </c>
      <c r="W1182" s="46"/>
    </row>
    <row r="1183" spans="2:23">
      <c r="B1183" s="2">
        <v>9.3000002205371857E-2</v>
      </c>
      <c r="D1183" s="44">
        <v>5.5800001323223114</v>
      </c>
      <c r="E1183" s="44"/>
      <c r="F1183" s="45">
        <v>2.1422901153564453</v>
      </c>
      <c r="G1183" s="45"/>
      <c r="H1183" s="45"/>
      <c r="I1183" s="45"/>
      <c r="J1183" s="45"/>
      <c r="K1183" s="45">
        <v>9.9853866100704247E-40</v>
      </c>
      <c r="L1183" s="45"/>
      <c r="M1183" s="45"/>
      <c r="N1183" s="45">
        <v>2.4469213485717773</v>
      </c>
      <c r="O1183" s="45"/>
      <c r="P1183" s="45"/>
      <c r="Q1183" s="45"/>
      <c r="R1183" s="45">
        <v>1.7302346229553223</v>
      </c>
      <c r="S1183" s="45"/>
      <c r="T1183" s="45"/>
      <c r="U1183" s="45"/>
      <c r="V1183" s="46">
        <v>4.080793564961059E-38</v>
      </c>
      <c r="W1183" s="46"/>
    </row>
    <row r="1184" spans="2:23">
      <c r="B1184" s="2">
        <v>9.3999996781349182E-2</v>
      </c>
      <c r="D1184" s="44">
        <v>5.6399998068809509</v>
      </c>
      <c r="E1184" s="44"/>
      <c r="F1184" s="45">
        <v>1.5557072162628174</v>
      </c>
      <c r="G1184" s="45"/>
      <c r="H1184" s="45"/>
      <c r="I1184" s="45"/>
      <c r="J1184" s="45"/>
      <c r="K1184" s="45">
        <v>3.8040769151332944E-40</v>
      </c>
      <c r="L1184" s="45"/>
      <c r="M1184" s="45"/>
      <c r="N1184" s="45">
        <v>2.4455087184906006</v>
      </c>
      <c r="O1184" s="45"/>
      <c r="P1184" s="45"/>
      <c r="Q1184" s="45"/>
      <c r="R1184" s="45">
        <v>1.7292357683181763</v>
      </c>
      <c r="S1184" s="45"/>
      <c r="T1184" s="45"/>
      <c r="U1184" s="45"/>
      <c r="V1184" s="46">
        <v>1.5555351823976567E-38</v>
      </c>
      <c r="W1184" s="46"/>
    </row>
    <row r="1185" spans="2:33">
      <c r="B1185" s="2">
        <v>9.4999998807907104E-2</v>
      </c>
      <c r="D1185" s="44">
        <v>5.6999999284744263</v>
      </c>
      <c r="E1185" s="44"/>
      <c r="F1185" s="45">
        <v>0.75144720077514648</v>
      </c>
      <c r="G1185" s="45"/>
      <c r="H1185" s="45"/>
      <c r="I1185" s="45"/>
      <c r="J1185" s="45"/>
      <c r="K1185" s="45">
        <v>1.4492228718047258E-40</v>
      </c>
      <c r="L1185" s="45"/>
      <c r="M1185" s="45"/>
      <c r="N1185" s="45">
        <v>2.444108247756958</v>
      </c>
      <c r="O1185" s="45"/>
      <c r="P1185" s="45"/>
      <c r="Q1185" s="45"/>
      <c r="R1185" s="45">
        <v>1.7282454967498779</v>
      </c>
      <c r="S1185" s="45"/>
      <c r="T1185" s="45"/>
      <c r="U1185" s="45"/>
      <c r="V1185" s="46">
        <v>5.9294319011686018E-39</v>
      </c>
      <c r="W1185" s="46"/>
    </row>
    <row r="1186" spans="2:33">
      <c r="B1186" s="2">
        <v>9.6000000834465027E-2</v>
      </c>
      <c r="D1186" s="44">
        <v>5.7600000500679016</v>
      </c>
      <c r="E1186" s="44"/>
      <c r="F1186" s="45">
        <v>-0.15736491978168488</v>
      </c>
      <c r="G1186" s="45"/>
      <c r="H1186" s="45"/>
      <c r="I1186" s="45"/>
      <c r="J1186" s="45"/>
      <c r="K1186" s="45">
        <v>5.5209758195933468E-41</v>
      </c>
      <c r="L1186" s="45"/>
      <c r="M1186" s="45"/>
      <c r="N1186" s="45">
        <v>2.4427196979522705</v>
      </c>
      <c r="O1186" s="45"/>
      <c r="P1186" s="45"/>
      <c r="Q1186" s="45"/>
      <c r="R1186" s="45">
        <v>1.7272636890411377</v>
      </c>
      <c r="S1186" s="45"/>
      <c r="T1186" s="45"/>
      <c r="U1186" s="45"/>
      <c r="V1186" s="46">
        <v>2.2601879242726412E-39</v>
      </c>
      <c r="W1186" s="46"/>
    </row>
    <row r="1187" spans="2:33">
      <c r="B1187" s="2">
        <v>9.7000002861022949E-2</v>
      </c>
      <c r="D1187" s="44">
        <v>5.820000171661377</v>
      </c>
      <c r="E1187" s="44"/>
      <c r="F1187" s="45">
        <v>-1.0430606603622437</v>
      </c>
      <c r="G1187" s="45"/>
      <c r="H1187" s="45"/>
      <c r="I1187" s="45"/>
      <c r="J1187" s="45"/>
      <c r="K1187" s="45">
        <v>2.1033489949515504E-41</v>
      </c>
      <c r="L1187" s="45"/>
      <c r="M1187" s="45"/>
      <c r="N1187" s="45">
        <v>2.441342830657959</v>
      </c>
      <c r="O1187" s="45"/>
      <c r="P1187" s="45"/>
      <c r="Q1187" s="45"/>
      <c r="R1187" s="45">
        <v>1.7262901067733765</v>
      </c>
      <c r="S1187" s="45"/>
      <c r="T1187" s="45"/>
      <c r="U1187" s="45"/>
      <c r="V1187" s="46">
        <v>8.6153791404539808E-40</v>
      </c>
      <c r="W1187" s="46"/>
    </row>
    <row r="1188" spans="2:33">
      <c r="B1188" s="2">
        <v>9.7999997437000275E-2</v>
      </c>
      <c r="D1188" s="44">
        <v>5.8799998462200165</v>
      </c>
      <c r="E1188" s="44"/>
      <c r="F1188" s="45">
        <v>-1.7813608646392822</v>
      </c>
      <c r="G1188" s="45"/>
      <c r="H1188" s="45"/>
      <c r="I1188" s="45"/>
      <c r="J1188" s="45"/>
      <c r="K1188" s="45">
        <v>8.012624619009304E-42</v>
      </c>
      <c r="L1188" s="45"/>
      <c r="M1188" s="45"/>
      <c r="N1188" s="45">
        <v>2.4399776458740234</v>
      </c>
      <c r="O1188" s="45"/>
      <c r="P1188" s="45"/>
      <c r="Q1188" s="45"/>
      <c r="R1188" s="45">
        <v>1.7253247499465942</v>
      </c>
      <c r="S1188" s="45"/>
      <c r="T1188" s="45"/>
      <c r="U1188" s="45"/>
      <c r="V1188" s="46">
        <v>3.2839849900991386E-40</v>
      </c>
      <c r="W1188" s="46"/>
    </row>
    <row r="1189" spans="2:33">
      <c r="B1189" s="2">
        <v>9.8999999463558197E-2</v>
      </c>
      <c r="D1189" s="44">
        <v>5.9399999678134918</v>
      </c>
      <c r="E1189" s="44"/>
      <c r="F1189" s="45">
        <v>-2.2688114643096924</v>
      </c>
      <c r="G1189" s="45"/>
      <c r="H1189" s="45"/>
      <c r="I1189" s="45"/>
      <c r="J1189" s="45"/>
      <c r="K1189" s="45">
        <v>3.0520280552994516E-42</v>
      </c>
      <c r="L1189" s="45"/>
      <c r="M1189" s="45"/>
      <c r="N1189" s="45">
        <v>2.4386241436004639</v>
      </c>
      <c r="O1189" s="45"/>
      <c r="P1189" s="45"/>
      <c r="Q1189" s="45"/>
      <c r="R1189" s="45">
        <v>1.724367618560791</v>
      </c>
      <c r="S1189" s="45"/>
      <c r="T1189" s="45"/>
      <c r="U1189" s="45"/>
      <c r="V1189" s="46">
        <v>1.2517799181813591E-40</v>
      </c>
      <c r="W1189" s="46"/>
    </row>
    <row r="1190" spans="2:33">
      <c r="B1190" s="2">
        <v>0.10000000149011612</v>
      </c>
      <c r="D1190" s="44">
        <v>6.0000000894069672</v>
      </c>
      <c r="E1190" s="44"/>
      <c r="F1190" s="45">
        <v>-2.4372787475585938</v>
      </c>
      <c r="G1190" s="45"/>
      <c r="H1190" s="45"/>
      <c r="I1190" s="45"/>
      <c r="J1190" s="45"/>
      <c r="K1190" s="45">
        <v>1.1630777253895982E-42</v>
      </c>
      <c r="L1190" s="45"/>
      <c r="M1190" s="45"/>
      <c r="N1190" s="45">
        <v>2.4372818470001221</v>
      </c>
      <c r="O1190" s="45"/>
      <c r="P1190" s="45"/>
      <c r="Q1190" s="45"/>
      <c r="R1190" s="45">
        <v>1.7234184741973877</v>
      </c>
      <c r="S1190" s="45"/>
      <c r="T1190" s="45"/>
      <c r="U1190" s="45"/>
      <c r="V1190" s="46">
        <v>4.7714212710260021E-41</v>
      </c>
      <c r="W1190" s="46"/>
    </row>
    <row r="1191" spans="2:33" ht="9.75" customHeight="1">
      <c r="B1191" s="2">
        <v>0.10100000351667404</v>
      </c>
      <c r="D1191" s="44">
        <v>6.0600002110004425</v>
      </c>
      <c r="E1191" s="44"/>
      <c r="F1191" s="45">
        <v>-2.263469934463501</v>
      </c>
      <c r="G1191" s="45"/>
      <c r="H1191" s="45"/>
      <c r="I1191" s="45"/>
      <c r="J1191" s="45"/>
      <c r="K1191" s="45">
        <v>4.4281031472664219E-43</v>
      </c>
      <c r="L1191" s="45"/>
      <c r="M1191" s="45"/>
      <c r="N1191" s="45">
        <v>2.435950756072998</v>
      </c>
      <c r="O1191" s="45"/>
      <c r="P1191" s="45"/>
      <c r="Q1191" s="45"/>
      <c r="R1191" s="45">
        <v>1.7224773168563843</v>
      </c>
      <c r="S1191" s="45"/>
      <c r="T1191" s="45"/>
      <c r="U1191" s="45"/>
      <c r="V1191" s="46">
        <v>1.8187452768471801E-41</v>
      </c>
      <c r="W1191" s="46"/>
    </row>
    <row r="1192" spans="2:33" ht="5.25" customHeight="1"/>
    <row r="1193" spans="2:33" ht="172.5" customHeight="1"/>
    <row r="1194" spans="2:33" ht="16.5" customHeight="1"/>
    <row r="1195" spans="2:33" ht="12.75" customHeight="1">
      <c r="B1195" s="39" t="s">
        <v>0</v>
      </c>
      <c r="C1195" s="39"/>
      <c r="D1195" s="39"/>
      <c r="E1195" s="39"/>
      <c r="F1195" s="39"/>
      <c r="G1195" s="1" t="s">
        <v>1</v>
      </c>
      <c r="H1195" s="40" t="s">
        <v>57</v>
      </c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</row>
    <row r="1196" spans="2:33" ht="12.75" customHeight="1">
      <c r="AB1196" s="39" t="s">
        <v>2</v>
      </c>
      <c r="AC1196" s="39"/>
      <c r="AD1196" s="39"/>
      <c r="AE1196" s="39"/>
      <c r="AF1196" s="39"/>
      <c r="AG1196" s="39"/>
    </row>
    <row r="1197" spans="2:33" ht="12" customHeight="1">
      <c r="B1197" s="39" t="s">
        <v>3</v>
      </c>
      <c r="C1197" s="39"/>
      <c r="D1197" s="39"/>
      <c r="E1197" s="39"/>
      <c r="G1197" s="1" t="s">
        <v>4</v>
      </c>
      <c r="H1197" s="41">
        <v>0.2199999988079071</v>
      </c>
      <c r="I1197" s="41"/>
      <c r="J1197" s="41"/>
      <c r="K1197" s="41"/>
      <c r="L1197" s="41"/>
      <c r="M1197" s="41"/>
      <c r="N1197" s="41"/>
      <c r="O1197" s="39" t="s">
        <v>21</v>
      </c>
      <c r="P1197" s="39"/>
      <c r="Q1197" s="39"/>
      <c r="R1197" s="39"/>
      <c r="S1197" s="1" t="s">
        <v>4</v>
      </c>
      <c r="T1197" s="42" t="s">
        <v>22</v>
      </c>
      <c r="U1197" s="42"/>
      <c r="V1197" s="42"/>
      <c r="W1197" s="42"/>
      <c r="X1197" s="42"/>
      <c r="Y1197" s="42"/>
      <c r="Z1197" s="42"/>
      <c r="AA1197" s="42"/>
      <c r="AB1197" s="39"/>
      <c r="AC1197" s="39"/>
      <c r="AD1197" s="39"/>
      <c r="AE1197" s="39"/>
      <c r="AF1197" s="39"/>
      <c r="AG1197" s="39"/>
    </row>
    <row r="1198" spans="2:33" ht="10.5" customHeight="1">
      <c r="AB1198" s="39"/>
      <c r="AC1198" s="39"/>
      <c r="AD1198" s="39"/>
      <c r="AE1198" s="39"/>
      <c r="AF1198" s="39"/>
      <c r="AG1198" s="39"/>
    </row>
    <row r="1199" spans="2:33" ht="12" customHeight="1">
      <c r="AB1199" s="39"/>
      <c r="AC1199" s="39"/>
      <c r="AD1199" s="39"/>
      <c r="AE1199" s="39"/>
      <c r="AF1199" s="39"/>
      <c r="AG1199" s="39"/>
    </row>
    <row r="1200" spans="2:33" ht="12" customHeight="1">
      <c r="AB1200" s="39"/>
      <c r="AC1200" s="39"/>
      <c r="AD1200" s="39"/>
      <c r="AE1200" s="39"/>
      <c r="AF1200" s="39"/>
      <c r="AG1200" s="39"/>
    </row>
    <row r="1201" spans="2:37" ht="6" customHeight="1"/>
    <row r="1202" spans="2:37" ht="3" customHeight="1">
      <c r="B1202" s="43" t="s">
        <v>5</v>
      </c>
      <c r="D1202" s="43" t="s">
        <v>23</v>
      </c>
      <c r="E1202" s="43"/>
      <c r="G1202" s="43" t="s">
        <v>6</v>
      </c>
      <c r="H1202" s="43"/>
      <c r="J1202" s="43" t="s">
        <v>7</v>
      </c>
      <c r="K1202" s="43"/>
      <c r="L1202" s="43"/>
      <c r="M1202" s="43"/>
      <c r="N1202" s="43" t="s">
        <v>8</v>
      </c>
      <c r="O1202" s="43"/>
      <c r="Q1202" s="43" t="s">
        <v>9</v>
      </c>
      <c r="R1202" s="43"/>
      <c r="S1202" s="43"/>
      <c r="T1202" s="43" t="s">
        <v>10</v>
      </c>
      <c r="U1202" s="43"/>
      <c r="X1202" s="43" t="s">
        <v>5</v>
      </c>
      <c r="Y1202" s="43"/>
      <c r="Z1202" s="43" t="s">
        <v>23</v>
      </c>
      <c r="AA1202" s="43"/>
      <c r="AB1202" s="43" t="s">
        <v>6</v>
      </c>
      <c r="AC1202" s="43" t="s">
        <v>7</v>
      </c>
      <c r="AE1202" s="43" t="s">
        <v>8</v>
      </c>
      <c r="AF1202" s="43" t="s">
        <v>9</v>
      </c>
      <c r="AG1202" s="43" t="s">
        <v>10</v>
      </c>
      <c r="AH1202" s="43"/>
    </row>
    <row r="1203" spans="2:37" ht="14.25" customHeight="1">
      <c r="B1203" s="43"/>
      <c r="D1203" s="43"/>
      <c r="E1203" s="43"/>
      <c r="G1203" s="43"/>
      <c r="H1203" s="43"/>
      <c r="J1203" s="43"/>
      <c r="K1203" s="43"/>
      <c r="L1203" s="43"/>
      <c r="M1203" s="43"/>
      <c r="N1203" s="43"/>
      <c r="O1203" s="43"/>
      <c r="Q1203" s="43"/>
      <c r="R1203" s="43"/>
      <c r="S1203" s="43"/>
      <c r="T1203" s="43"/>
      <c r="U1203" s="43"/>
      <c r="X1203" s="43"/>
      <c r="Y1203" s="43"/>
      <c r="Z1203" s="43"/>
      <c r="AA1203" s="43"/>
      <c r="AB1203" s="43"/>
      <c r="AC1203" s="43"/>
      <c r="AE1203" s="43"/>
      <c r="AF1203" s="43"/>
      <c r="AG1203" s="43"/>
      <c r="AH1203" s="43"/>
    </row>
    <row r="1204" spans="2:37">
      <c r="B1204" s="2">
        <v>0</v>
      </c>
      <c r="D1204" s="44">
        <v>0</v>
      </c>
      <c r="E1204" s="44"/>
      <c r="F1204" s="45">
        <v>-1.3041192141827196E-4</v>
      </c>
      <c r="G1204" s="45"/>
      <c r="H1204" s="45"/>
      <c r="I1204" s="45"/>
      <c r="J1204" s="45"/>
      <c r="K1204" s="45">
        <v>3.6896350383758545</v>
      </c>
      <c r="L1204" s="45"/>
      <c r="M1204" s="45"/>
      <c r="N1204" s="45">
        <v>7.3794002532958984</v>
      </c>
      <c r="O1204" s="45"/>
      <c r="P1204" s="45"/>
      <c r="Q1204" s="45"/>
      <c r="R1204" s="45">
        <v>2.609058141708374</v>
      </c>
      <c r="S1204" s="45"/>
      <c r="T1204" s="45"/>
      <c r="U1204" s="45"/>
      <c r="V1204" s="46">
        <v>99.996467590332031</v>
      </c>
      <c r="W1204" s="46"/>
      <c r="X1204" s="45">
        <v>3.9000000804662704E-2</v>
      </c>
      <c r="Y1204" s="45"/>
      <c r="Z1204" s="44">
        <v>2.3400000482797623</v>
      </c>
      <c r="AA1204" s="44"/>
      <c r="AB1204" s="45">
        <v>1.9092878103256226</v>
      </c>
      <c r="AC1204" s="45"/>
      <c r="AD1204" s="45">
        <v>5.3060577849886603E-13</v>
      </c>
      <c r="AE1204" s="45"/>
      <c r="AF1204" s="45">
        <v>3.5512750148773193</v>
      </c>
      <c r="AG1204" s="45"/>
      <c r="AH1204" s="45">
        <v>2.5111305713653564</v>
      </c>
      <c r="AI1204" s="45"/>
      <c r="AJ1204" s="45"/>
      <c r="AK1204" s="20">
        <v>1.4941275647273322E-11</v>
      </c>
    </row>
    <row r="1205" spans="2:37">
      <c r="B1205" s="2">
        <v>1.0000000474974513E-3</v>
      </c>
      <c r="D1205" s="44">
        <v>6.0000002849847078E-2</v>
      </c>
      <c r="E1205" s="44"/>
      <c r="F1205" s="45">
        <v>-2.1323678493499756</v>
      </c>
      <c r="G1205" s="45"/>
      <c r="H1205" s="45"/>
      <c r="I1205" s="45"/>
      <c r="J1205" s="45"/>
      <c r="K1205" s="45">
        <v>1.2942322492599487</v>
      </c>
      <c r="L1205" s="45"/>
      <c r="M1205" s="45"/>
      <c r="N1205" s="45">
        <v>4.9796738624572754</v>
      </c>
      <c r="O1205" s="45"/>
      <c r="P1205" s="45"/>
      <c r="Q1205" s="45"/>
      <c r="R1205" s="45">
        <v>2.6060006618499756</v>
      </c>
      <c r="S1205" s="45"/>
      <c r="T1205" s="45"/>
      <c r="U1205" s="45"/>
      <c r="V1205" s="46">
        <v>35.117427825927734</v>
      </c>
      <c r="W1205" s="46"/>
      <c r="X1205" s="45">
        <v>3.9999999105930328E-2</v>
      </c>
      <c r="Y1205" s="45"/>
      <c r="Z1205" s="44">
        <v>2.3999999463558197</v>
      </c>
      <c r="AA1205" s="44"/>
      <c r="AB1205" s="45">
        <v>2.8752834796905518</v>
      </c>
      <c r="AC1205" s="45"/>
      <c r="AD1205" s="45">
        <v>2.5435605227955294E-13</v>
      </c>
      <c r="AE1205" s="45"/>
      <c r="AF1205" s="45">
        <v>3.5484261512756348</v>
      </c>
      <c r="AG1205" s="45"/>
      <c r="AH1205" s="45">
        <v>2.5091161727905273</v>
      </c>
      <c r="AI1205" s="45"/>
      <c r="AJ1205" s="45"/>
      <c r="AK1205" s="20">
        <v>7.1681367438958254E-12</v>
      </c>
    </row>
    <row r="1206" spans="2:37">
      <c r="B1206" s="2">
        <v>2.0000000949949026E-3</v>
      </c>
      <c r="D1206" s="44">
        <v>0.12000000569969416</v>
      </c>
      <c r="E1206" s="44"/>
      <c r="F1206" s="45">
        <v>-2.1269636154174805</v>
      </c>
      <c r="G1206" s="45"/>
      <c r="H1206" s="45"/>
      <c r="I1206" s="45"/>
      <c r="J1206" s="45"/>
      <c r="K1206" s="45">
        <v>0.55624151229858398</v>
      </c>
      <c r="L1206" s="45"/>
      <c r="M1206" s="45"/>
      <c r="N1206" s="45">
        <v>4.2374057769775391</v>
      </c>
      <c r="O1206" s="45"/>
      <c r="P1206" s="45"/>
      <c r="Q1206" s="45"/>
      <c r="R1206" s="45">
        <v>2.6029763221740723</v>
      </c>
      <c r="S1206" s="45"/>
      <c r="T1206" s="45"/>
      <c r="U1206" s="45"/>
      <c r="V1206" s="46">
        <v>15.110478401184082</v>
      </c>
      <c r="W1206" s="46"/>
      <c r="X1206" s="45">
        <v>4.1000001132488251E-2</v>
      </c>
      <c r="Y1206" s="45"/>
      <c r="Z1206" s="44">
        <v>2.460000067949295</v>
      </c>
      <c r="AA1206" s="44"/>
      <c r="AB1206" s="45">
        <v>3.4361670017242432</v>
      </c>
      <c r="AC1206" s="45"/>
      <c r="AD1206" s="45">
        <v>1.219545569131758E-13</v>
      </c>
      <c r="AE1206" s="45"/>
      <c r="AF1206" s="45">
        <v>3.5456070899963379</v>
      </c>
      <c r="AG1206" s="45"/>
      <c r="AH1206" s="45">
        <v>2.5071227550506592</v>
      </c>
      <c r="AI1206" s="45"/>
      <c r="AJ1206" s="45"/>
      <c r="AK1206" s="20">
        <v>3.4395958303790053E-12</v>
      </c>
    </row>
    <row r="1207" spans="2:37">
      <c r="B1207" s="2">
        <v>3.0000000260770321E-3</v>
      </c>
      <c r="D1207" s="44">
        <v>0.18000000156462193</v>
      </c>
      <c r="E1207" s="44"/>
      <c r="F1207" s="45">
        <v>-1.312282919883728</v>
      </c>
      <c r="G1207" s="45"/>
      <c r="H1207" s="45"/>
      <c r="I1207" s="45"/>
      <c r="J1207" s="45"/>
      <c r="K1207" s="45">
        <v>0.25271707773208618</v>
      </c>
      <c r="L1207" s="45"/>
      <c r="M1207" s="45"/>
      <c r="N1207" s="45">
        <v>3.9296500682830811</v>
      </c>
      <c r="O1207" s="45"/>
      <c r="P1207" s="45"/>
      <c r="Q1207" s="45"/>
      <c r="R1207" s="45">
        <v>2.5999844074249268</v>
      </c>
      <c r="S1207" s="45"/>
      <c r="T1207" s="45"/>
      <c r="U1207" s="45"/>
      <c r="V1207" s="46">
        <v>6.8730401992797852</v>
      </c>
      <c r="W1207" s="46"/>
      <c r="X1207" s="45">
        <v>4.1999999433755875E-2</v>
      </c>
      <c r="Y1207" s="45"/>
      <c r="Z1207" s="44">
        <v>2.5199999660253525</v>
      </c>
      <c r="AA1207" s="44"/>
      <c r="AB1207" s="45">
        <v>3.5138678550720215</v>
      </c>
      <c r="AC1207" s="45"/>
      <c r="AD1207" s="45">
        <v>5.8483511815917572E-14</v>
      </c>
      <c r="AE1207" s="45"/>
      <c r="AF1207" s="45">
        <v>3.5428175926208496</v>
      </c>
      <c r="AG1207" s="45"/>
      <c r="AH1207" s="45">
        <v>2.505150318145752</v>
      </c>
      <c r="AI1207" s="45"/>
      <c r="AJ1207" s="45"/>
      <c r="AK1207" s="20">
        <v>1.6507627513193124E-12</v>
      </c>
    </row>
    <row r="1208" spans="2:37">
      <c r="B1208" s="2">
        <v>4.0000001899898052E-3</v>
      </c>
      <c r="D1208" s="44">
        <v>0.24000001139938831</v>
      </c>
      <c r="E1208" s="44"/>
      <c r="F1208" s="45">
        <v>-0.11321575194597244</v>
      </c>
      <c r="G1208" s="45"/>
      <c r="H1208" s="45"/>
      <c r="I1208" s="45"/>
      <c r="J1208" s="45"/>
      <c r="K1208" s="45">
        <v>0.11652404814958572</v>
      </c>
      <c r="L1208" s="45"/>
      <c r="M1208" s="45"/>
      <c r="N1208" s="45">
        <v>3.789271354675293</v>
      </c>
      <c r="O1208" s="45"/>
      <c r="P1208" s="45"/>
      <c r="Q1208" s="45"/>
      <c r="R1208" s="45">
        <v>2.5970244407653809</v>
      </c>
      <c r="S1208" s="45"/>
      <c r="T1208" s="45"/>
      <c r="U1208" s="45"/>
      <c r="V1208" s="46">
        <v>3.1726672649383545</v>
      </c>
      <c r="W1208" s="46"/>
      <c r="X1208" s="45">
        <v>4.3000001460313797E-2</v>
      </c>
      <c r="Y1208" s="45"/>
      <c r="Z1208" s="44">
        <v>2.5800000876188278</v>
      </c>
      <c r="AA1208" s="44"/>
      <c r="AB1208" s="45">
        <v>3.098243236541748</v>
      </c>
      <c r="AC1208" s="45"/>
      <c r="AD1208" s="45">
        <v>2.8050612437750637E-14</v>
      </c>
      <c r="AE1208" s="45"/>
      <c r="AF1208" s="45">
        <v>3.5400571823120117</v>
      </c>
      <c r="AG1208" s="45"/>
      <c r="AH1208" s="45">
        <v>2.5031986236572266</v>
      </c>
      <c r="AI1208" s="45"/>
      <c r="AJ1208" s="45"/>
      <c r="AK1208" s="20">
        <v>7.9237739416745945E-13</v>
      </c>
    </row>
    <row r="1209" spans="2:37">
      <c r="B1209" s="2">
        <v>4.999999888241291E-3</v>
      </c>
      <c r="D1209" s="44">
        <v>0.29999999329447746</v>
      </c>
      <c r="E1209" s="44"/>
      <c r="F1209" s="45">
        <v>1.1887413263320923</v>
      </c>
      <c r="G1209" s="45"/>
      <c r="H1209" s="45"/>
      <c r="I1209" s="45"/>
      <c r="J1209" s="45"/>
      <c r="K1209" s="45">
        <v>5.4008416831493378E-2</v>
      </c>
      <c r="L1209" s="45"/>
      <c r="M1209" s="45"/>
      <c r="N1209" s="45">
        <v>3.7226150035858154</v>
      </c>
      <c r="O1209" s="45"/>
      <c r="P1209" s="45"/>
      <c r="Q1209" s="45"/>
      <c r="R1209" s="45">
        <v>2.5940966606140137</v>
      </c>
      <c r="S1209" s="45"/>
      <c r="T1209" s="45"/>
      <c r="U1209" s="45"/>
      <c r="V1209" s="46">
        <v>1.4721779823303223</v>
      </c>
      <c r="W1209" s="46"/>
      <c r="X1209" s="45">
        <v>4.3999999761581421E-2</v>
      </c>
      <c r="Y1209" s="45"/>
      <c r="Z1209" s="44">
        <v>2.6399999856948853</v>
      </c>
      <c r="AA1209" s="44"/>
      <c r="AB1209" s="45">
        <v>2.2483949661254883</v>
      </c>
      <c r="AC1209" s="45"/>
      <c r="AD1209" s="45">
        <v>1.3456101772386323E-14</v>
      </c>
      <c r="AE1209" s="45"/>
      <c r="AF1209" s="45">
        <v>3.5373258590698242</v>
      </c>
      <c r="AG1209" s="45"/>
      <c r="AH1209" s="45">
        <v>2.5012671947479248</v>
      </c>
      <c r="AI1209" s="45"/>
      <c r="AJ1209" s="45"/>
      <c r="AK1209" s="20">
        <v>3.804032013433184E-13</v>
      </c>
    </row>
    <row r="1210" spans="2:37">
      <c r="B1210" s="2">
        <v>6.0000000521540642E-3</v>
      </c>
      <c r="D1210" s="44">
        <v>0.36000000312924385</v>
      </c>
      <c r="E1210" s="44"/>
      <c r="F1210" s="45">
        <v>2.3620116710662842</v>
      </c>
      <c r="G1210" s="45"/>
      <c r="H1210" s="45"/>
      <c r="I1210" s="45"/>
      <c r="J1210" s="45"/>
      <c r="K1210" s="45">
        <v>2.5107081979513168E-2</v>
      </c>
      <c r="L1210" s="45"/>
      <c r="M1210" s="45"/>
      <c r="N1210" s="45">
        <v>3.689617395401001</v>
      </c>
      <c r="O1210" s="45"/>
      <c r="P1210" s="45"/>
      <c r="Q1210" s="45"/>
      <c r="R1210" s="45">
        <v>2.5912001132965088</v>
      </c>
      <c r="S1210" s="45"/>
      <c r="T1210" s="45"/>
      <c r="U1210" s="45"/>
      <c r="V1210" s="46">
        <v>0.68514150381088257</v>
      </c>
      <c r="W1210" s="46"/>
      <c r="X1210" s="45">
        <v>4.5000001788139343E-2</v>
      </c>
      <c r="Y1210" s="45"/>
      <c r="Z1210" s="44">
        <v>2.7000001072883606</v>
      </c>
      <c r="AA1210" s="44"/>
      <c r="AB1210" s="45">
        <v>1.0842670202255249</v>
      </c>
      <c r="AC1210" s="45"/>
      <c r="AD1210" s="45">
        <v>6.4559326580417714E-15</v>
      </c>
      <c r="AE1210" s="45"/>
      <c r="AF1210" s="45">
        <v>3.5346231460571289</v>
      </c>
      <c r="AG1210" s="45"/>
      <c r="AH1210" s="45">
        <v>2.4993560314178467</v>
      </c>
      <c r="AI1210" s="45"/>
      <c r="AJ1210" s="45"/>
      <c r="AK1210" s="20">
        <v>1.8264839781682168E-13</v>
      </c>
    </row>
    <row r="1211" spans="2:37">
      <c r="B1211" s="2">
        <v>7.0000002160668373E-3</v>
      </c>
      <c r="D1211" s="44">
        <v>0.42000001296401024</v>
      </c>
      <c r="E1211" s="44"/>
      <c r="F1211" s="45">
        <v>3.2201611995697021</v>
      </c>
      <c r="G1211" s="45"/>
      <c r="H1211" s="45"/>
      <c r="I1211" s="45"/>
      <c r="J1211" s="45"/>
      <c r="K1211" s="45">
        <v>1.1699140071868896E-2</v>
      </c>
      <c r="L1211" s="45"/>
      <c r="M1211" s="45"/>
      <c r="N1211" s="45">
        <v>3.6721572875976563</v>
      </c>
      <c r="O1211" s="45"/>
      <c r="P1211" s="45"/>
      <c r="Q1211" s="45"/>
      <c r="R1211" s="45">
        <v>2.5883347988128662</v>
      </c>
      <c r="S1211" s="45"/>
      <c r="T1211" s="45"/>
      <c r="U1211" s="45"/>
      <c r="V1211" s="46">
        <v>0.3196086585521698</v>
      </c>
      <c r="W1211" s="46"/>
      <c r="X1211" s="45">
        <v>4.6000000089406967E-2</v>
      </c>
      <c r="Y1211" s="45"/>
      <c r="Z1211" s="44">
        <v>2.760000005364418</v>
      </c>
      <c r="AA1211" s="44"/>
      <c r="AB1211" s="45">
        <v>-0.23027817904949188</v>
      </c>
      <c r="AC1211" s="45"/>
      <c r="AD1211" s="45">
        <v>3.0978243753564724E-15</v>
      </c>
      <c r="AE1211" s="45"/>
      <c r="AF1211" s="45">
        <v>3.5319485664367676</v>
      </c>
      <c r="AG1211" s="45"/>
      <c r="AH1211" s="45">
        <v>2.497464656829834</v>
      </c>
      <c r="AI1211" s="45"/>
      <c r="AJ1211" s="45"/>
      <c r="AK1211" s="20">
        <v>8.7708655713714806E-14</v>
      </c>
    </row>
    <row r="1212" spans="2:37">
      <c r="B1212" s="2">
        <v>8.0000003799796104E-3</v>
      </c>
      <c r="D1212" s="44">
        <v>0.48000002279877663</v>
      </c>
      <c r="E1212" s="44"/>
      <c r="F1212" s="45">
        <v>3.6333119869232178</v>
      </c>
      <c r="G1212" s="45"/>
      <c r="H1212" s="45"/>
      <c r="I1212" s="45"/>
      <c r="J1212" s="45"/>
      <c r="K1212" s="45">
        <v>5.4629757069051266E-3</v>
      </c>
      <c r="L1212" s="45"/>
      <c r="M1212" s="45"/>
      <c r="N1212" s="45">
        <v>3.661912202835083</v>
      </c>
      <c r="O1212" s="45"/>
      <c r="P1212" s="45"/>
      <c r="Q1212" s="45"/>
      <c r="R1212" s="45">
        <v>2.5855000019073486</v>
      </c>
      <c r="S1212" s="45"/>
      <c r="T1212" s="45"/>
      <c r="U1212" s="45"/>
      <c r="V1212" s="46">
        <v>0.14940658211708069</v>
      </c>
      <c r="W1212" s="46"/>
      <c r="X1212" s="45">
        <v>4.6999998390674591E-2</v>
      </c>
      <c r="Y1212" s="45"/>
      <c r="Z1212" s="44">
        <v>2.8199999034404755</v>
      </c>
      <c r="AA1212" s="44"/>
      <c r="AB1212" s="45">
        <v>-1.5105199813842773</v>
      </c>
      <c r="AC1212" s="45"/>
      <c r="AD1212" s="45">
        <v>1.4866485956705855E-15</v>
      </c>
      <c r="AE1212" s="45"/>
      <c r="AF1212" s="45">
        <v>3.5293018817901611</v>
      </c>
      <c r="AG1212" s="45"/>
      <c r="AH1212" s="45">
        <v>2.4955933094024658</v>
      </c>
      <c r="AI1212" s="45"/>
      <c r="AJ1212" s="45"/>
      <c r="AK1212" s="20">
        <v>4.2123019617723925E-14</v>
      </c>
    </row>
    <row r="1213" spans="2:37">
      <c r="B1213" s="2">
        <v>8.999999612569809E-3</v>
      </c>
      <c r="D1213" s="44">
        <v>0.53999997675418854</v>
      </c>
      <c r="E1213" s="44"/>
      <c r="F1213" s="45">
        <v>3.5397694110870361</v>
      </c>
      <c r="G1213" s="45"/>
      <c r="H1213" s="45"/>
      <c r="I1213" s="45"/>
      <c r="J1213" s="45"/>
      <c r="K1213" s="45">
        <v>2.5559668429195881E-3</v>
      </c>
      <c r="L1213" s="45"/>
      <c r="M1213" s="45"/>
      <c r="N1213" s="45">
        <v>3.6550393104553223</v>
      </c>
      <c r="O1213" s="45"/>
      <c r="P1213" s="45"/>
      <c r="Q1213" s="45"/>
      <c r="R1213" s="45">
        <v>2.5826957225799561</v>
      </c>
      <c r="S1213" s="45"/>
      <c r="T1213" s="45"/>
      <c r="U1213" s="45"/>
      <c r="V1213" s="46">
        <v>6.9978870451450348E-2</v>
      </c>
      <c r="W1213" s="46"/>
      <c r="X1213" s="45">
        <v>4.8000000417232513E-2</v>
      </c>
      <c r="Y1213" s="45"/>
      <c r="Z1213" s="44">
        <v>2.8800000250339508</v>
      </c>
      <c r="AA1213" s="44"/>
      <c r="AB1213" s="45">
        <v>-2.5768311023712158</v>
      </c>
      <c r="AC1213" s="45"/>
      <c r="AD1213" s="45">
        <v>7.1352541405309044E-16</v>
      </c>
      <c r="AE1213" s="45"/>
      <c r="AF1213" s="45">
        <v>3.5266828536987305</v>
      </c>
      <c r="AG1213" s="45"/>
      <c r="AH1213" s="45">
        <v>2.4937412738800049</v>
      </c>
      <c r="AI1213" s="45"/>
      <c r="AJ1213" s="45"/>
      <c r="AK1213" s="20">
        <v>2.0232196790864222E-14</v>
      </c>
    </row>
    <row r="1214" spans="2:37">
      <c r="B1214" s="2">
        <v>9.9999997764825821E-3</v>
      </c>
      <c r="D1214" s="44">
        <v>0.59999998658895493</v>
      </c>
      <c r="E1214" s="44"/>
      <c r="F1214" s="45">
        <v>2.9515795707702637</v>
      </c>
      <c r="G1214" s="45"/>
      <c r="H1214" s="45"/>
      <c r="I1214" s="45"/>
      <c r="J1214" s="45"/>
      <c r="K1214" s="45">
        <v>1.1980525450780988E-3</v>
      </c>
      <c r="L1214" s="45"/>
      <c r="M1214" s="45"/>
      <c r="N1214" s="45">
        <v>3.6497581005096436</v>
      </c>
      <c r="O1214" s="45"/>
      <c r="P1214" s="45"/>
      <c r="Q1214" s="45"/>
      <c r="R1214" s="45">
        <v>2.5799217224121094</v>
      </c>
      <c r="S1214" s="45"/>
      <c r="T1214" s="45"/>
      <c r="U1214" s="45"/>
      <c r="V1214" s="46">
        <v>3.2836310565471649E-2</v>
      </c>
      <c r="W1214" s="46"/>
      <c r="X1214" s="45">
        <v>4.8999998718500137E-2</v>
      </c>
      <c r="Y1214" s="45"/>
      <c r="Z1214" s="44">
        <v>2.9399999231100082</v>
      </c>
      <c r="AA1214" s="44"/>
      <c r="AB1214" s="45">
        <v>-3.2798748016357422</v>
      </c>
      <c r="AC1214" s="45"/>
      <c r="AD1214" s="45">
        <v>3.4249671343109227E-16</v>
      </c>
      <c r="AE1214" s="45"/>
      <c r="AF1214" s="45">
        <v>3.5240910053253174</v>
      </c>
      <c r="AG1214" s="45"/>
      <c r="AH1214" s="45">
        <v>2.4919087886810303</v>
      </c>
      <c r="AI1214" s="45"/>
      <c r="AJ1214" s="45"/>
      <c r="AK1214" s="20">
        <v>9.7187247466890177E-15</v>
      </c>
    </row>
    <row r="1215" spans="2:37">
      <c r="B1215" s="2">
        <v>1.0999999940395355E-2</v>
      </c>
      <c r="D1215" s="44">
        <v>0.65999999642372131</v>
      </c>
      <c r="E1215" s="44"/>
      <c r="F1215" s="45">
        <v>1.9513251781463623</v>
      </c>
      <c r="G1215" s="45"/>
      <c r="H1215" s="45"/>
      <c r="I1215" s="45"/>
      <c r="J1215" s="45"/>
      <c r="K1215" s="45">
        <v>5.6252308422699571E-4</v>
      </c>
      <c r="L1215" s="45"/>
      <c r="M1215" s="45"/>
      <c r="N1215" s="45">
        <v>3.6452412605285645</v>
      </c>
      <c r="O1215" s="45"/>
      <c r="P1215" s="45"/>
      <c r="Q1215" s="45"/>
      <c r="R1215" s="45">
        <v>2.5771770477294922</v>
      </c>
      <c r="S1215" s="45"/>
      <c r="T1215" s="45"/>
      <c r="U1215" s="45"/>
      <c r="V1215" s="46">
        <v>1.5434092842042446E-2</v>
      </c>
      <c r="W1215" s="46"/>
      <c r="X1215" s="45">
        <v>5.000000074505806E-2</v>
      </c>
      <c r="Y1215" s="45"/>
      <c r="Z1215" s="44">
        <v>3.0000000447034836</v>
      </c>
      <c r="AA1215" s="44"/>
      <c r="AB1215" s="45">
        <v>-3.521514892578125</v>
      </c>
      <c r="AC1215" s="45"/>
      <c r="AD1215" s="45">
        <v>1.6441661247946658E-16</v>
      </c>
      <c r="AE1215" s="45"/>
      <c r="AF1215" s="45">
        <v>3.5215263366699219</v>
      </c>
      <c r="AG1215" s="45"/>
      <c r="AH1215" s="45">
        <v>2.4900951385498047</v>
      </c>
      <c r="AI1215" s="45"/>
      <c r="AJ1215" s="45"/>
      <c r="AK1215" s="20">
        <v>4.6689019329566959E-15</v>
      </c>
    </row>
    <row r="1216" spans="2:37">
      <c r="B1216" s="2">
        <v>1.2000000104308128E-2</v>
      </c>
      <c r="D1216" s="44">
        <v>0.7200000062584877</v>
      </c>
      <c r="E1216" s="44"/>
      <c r="F1216" s="45">
        <v>0.6797637939453125</v>
      </c>
      <c r="G1216" s="45"/>
      <c r="H1216" s="45"/>
      <c r="I1216" s="45"/>
      <c r="J1216" s="45"/>
      <c r="K1216" s="45">
        <v>2.6454590260982513E-4</v>
      </c>
      <c r="L1216" s="45"/>
      <c r="M1216" s="45"/>
      <c r="N1216" s="45">
        <v>3.6411037445068359</v>
      </c>
      <c r="O1216" s="45"/>
      <c r="P1216" s="45"/>
      <c r="Q1216" s="45"/>
      <c r="R1216" s="45">
        <v>2.5744619369506836</v>
      </c>
      <c r="S1216" s="45"/>
      <c r="T1216" s="45"/>
      <c r="U1216" s="45"/>
      <c r="V1216" s="46">
        <v>7.2660697624087334E-3</v>
      </c>
      <c r="W1216" s="46"/>
      <c r="X1216" s="45">
        <v>5.0999999046325684E-2</v>
      </c>
      <c r="Y1216" s="45"/>
      <c r="Z1216" s="44">
        <v>3.059999942779541</v>
      </c>
      <c r="AA1216" s="44"/>
      <c r="AB1216" s="45">
        <v>-3.2685105800628662</v>
      </c>
      <c r="AC1216" s="45"/>
      <c r="AD1216" s="45">
        <v>7.8935814300351001E-17</v>
      </c>
      <c r="AE1216" s="45"/>
      <c r="AF1216" s="45">
        <v>3.5189883708953857</v>
      </c>
      <c r="AG1216" s="45"/>
      <c r="AH1216" s="45">
        <v>2.4883005619049072</v>
      </c>
      <c r="AI1216" s="45"/>
      <c r="AJ1216" s="45"/>
      <c r="AK1216" s="20">
        <v>2.2431393324566767E-15</v>
      </c>
    </row>
    <row r="1217" spans="2:37">
      <c r="B1217" s="2">
        <v>1.3000000268220901E-2</v>
      </c>
      <c r="D1217" s="44">
        <v>0.78000001609325409</v>
      </c>
      <c r="E1217" s="44"/>
      <c r="F1217" s="45">
        <v>-0.68433135747909546</v>
      </c>
      <c r="G1217" s="45"/>
      <c r="H1217" s="45"/>
      <c r="I1217" s="45"/>
      <c r="J1217" s="45"/>
      <c r="K1217" s="45">
        <v>1.2459862045943737E-4</v>
      </c>
      <c r="L1217" s="45"/>
      <c r="M1217" s="45"/>
      <c r="N1217" s="45">
        <v>3.6371650695800781</v>
      </c>
      <c r="O1217" s="45"/>
      <c r="P1217" s="45"/>
      <c r="Q1217" s="45"/>
      <c r="R1217" s="45">
        <v>2.5717759132385254</v>
      </c>
      <c r="S1217" s="45"/>
      <c r="T1217" s="45"/>
      <c r="U1217" s="45"/>
      <c r="V1217" s="46">
        <v>3.4258244559168816E-3</v>
      </c>
      <c r="W1217" s="46"/>
      <c r="X1217" s="45">
        <v>5.2000001072883606E-2</v>
      </c>
      <c r="Y1217" s="45"/>
      <c r="Z1217" s="44">
        <v>3.1200000643730164</v>
      </c>
      <c r="AA1217" s="44"/>
      <c r="AB1217" s="45">
        <v>-2.5570864677429199</v>
      </c>
      <c r="AC1217" s="45"/>
      <c r="AD1217" s="45">
        <v>3.7899946594411834E-17</v>
      </c>
      <c r="AE1217" s="45"/>
      <c r="AF1217" s="45">
        <v>3.5164766311645508</v>
      </c>
      <c r="AG1217" s="45"/>
      <c r="AH1217" s="45">
        <v>2.4865243434906006</v>
      </c>
      <c r="AI1217" s="45"/>
      <c r="AJ1217" s="45"/>
      <c r="AK1217" s="20">
        <v>1.0777818745035537E-15</v>
      </c>
    </row>
    <row r="1218" spans="2:37">
      <c r="B1218" s="2">
        <v>1.4000000432133675E-2</v>
      </c>
      <c r="D1218" s="44">
        <v>0.84000002592802048</v>
      </c>
      <c r="E1218" s="44"/>
      <c r="F1218" s="45">
        <v>-1.9494634866714478</v>
      </c>
      <c r="G1218" s="45"/>
      <c r="H1218" s="45"/>
      <c r="I1218" s="45"/>
      <c r="J1218" s="45"/>
      <c r="K1218" s="45">
        <v>5.8767192967934534E-5</v>
      </c>
      <c r="L1218" s="45"/>
      <c r="M1218" s="45"/>
      <c r="N1218" s="45">
        <v>3.6333410739898682</v>
      </c>
      <c r="O1218" s="45"/>
      <c r="P1218" s="45"/>
      <c r="Q1218" s="45"/>
      <c r="R1218" s="45">
        <v>2.5691187381744385</v>
      </c>
      <c r="S1218" s="45"/>
      <c r="T1218" s="45"/>
      <c r="U1218" s="45"/>
      <c r="V1218" s="46">
        <v>1.6174683114513755E-3</v>
      </c>
      <c r="W1218" s="46"/>
      <c r="X1218" s="45">
        <v>5.299999937415123E-2</v>
      </c>
      <c r="Y1218" s="45"/>
      <c r="Z1218" s="44">
        <v>3.1799999624490738</v>
      </c>
      <c r="AA1218" s="44"/>
      <c r="AB1218" s="45">
        <v>-1.4877477884292603</v>
      </c>
      <c r="AC1218" s="45"/>
      <c r="AD1218" s="45">
        <v>1.819853761334437E-17</v>
      </c>
      <c r="AE1218" s="45"/>
      <c r="AF1218" s="45">
        <v>3.513991117477417</v>
      </c>
      <c r="AG1218" s="45"/>
      <c r="AH1218" s="45">
        <v>2.484766960144043</v>
      </c>
      <c r="AI1218" s="45"/>
      <c r="AJ1218" s="45"/>
      <c r="AK1218" s="20">
        <v>5.178879612312184E-16</v>
      </c>
    </row>
    <row r="1219" spans="2:37">
      <c r="B1219" s="2">
        <v>1.4999999664723873E-2</v>
      </c>
      <c r="D1219" s="44">
        <v>0.89999997988343239</v>
      </c>
      <c r="E1219" s="44"/>
      <c r="F1219" s="45">
        <v>-2.9383647441864014</v>
      </c>
      <c r="G1219" s="45"/>
      <c r="H1219" s="45"/>
      <c r="I1219" s="45"/>
      <c r="J1219" s="45"/>
      <c r="K1219" s="45">
        <v>2.7754067559726536E-5</v>
      </c>
      <c r="L1219" s="45"/>
      <c r="M1219" s="45"/>
      <c r="N1219" s="45">
        <v>3.6295921802520752</v>
      </c>
      <c r="O1219" s="45"/>
      <c r="P1219" s="45"/>
      <c r="Q1219" s="45"/>
      <c r="R1219" s="45">
        <v>2.5664896965026855</v>
      </c>
      <c r="S1219" s="45"/>
      <c r="T1219" s="45"/>
      <c r="U1219" s="45"/>
      <c r="V1219" s="46">
        <v>7.646665908396244E-4</v>
      </c>
      <c r="W1219" s="46"/>
      <c r="X1219" s="45">
        <v>5.4000001400709152E-2</v>
      </c>
      <c r="Y1219" s="45"/>
      <c r="Z1219" s="44">
        <v>3.2400000840425491</v>
      </c>
      <c r="AA1219" s="44"/>
      <c r="AB1219" s="45">
        <v>-0.2110857367515564</v>
      </c>
      <c r="AC1219" s="45"/>
      <c r="AD1219" s="45">
        <v>8.7390680458522938E-18</v>
      </c>
      <c r="AE1219" s="45"/>
      <c r="AF1219" s="45">
        <v>3.5115311145782471</v>
      </c>
      <c r="AG1219" s="45"/>
      <c r="AH1219" s="45">
        <v>2.483027458190918</v>
      </c>
      <c r="AI1219" s="45"/>
      <c r="AJ1219" s="45"/>
      <c r="AK1219" s="20">
        <v>2.4886772961463125E-16</v>
      </c>
    </row>
    <row r="1220" spans="2:37">
      <c r="B1220" s="2">
        <v>1.6000000759959221E-2</v>
      </c>
      <c r="D1220" s="44">
        <v>0.96000004559755325</v>
      </c>
      <c r="E1220" s="44"/>
      <c r="F1220" s="45">
        <v>-3.5128622055053711</v>
      </c>
      <c r="G1220" s="45"/>
      <c r="H1220" s="45"/>
      <c r="I1220" s="45"/>
      <c r="J1220" s="45"/>
      <c r="K1220" s="45">
        <v>1.3123545613780152E-5</v>
      </c>
      <c r="L1220" s="45"/>
      <c r="M1220" s="45"/>
      <c r="N1220" s="45">
        <v>3.6258995532989502</v>
      </c>
      <c r="O1220" s="45"/>
      <c r="P1220" s="45"/>
      <c r="Q1220" s="45"/>
      <c r="R1220" s="45">
        <v>2.5638887882232666</v>
      </c>
      <c r="S1220" s="45"/>
      <c r="T1220" s="45"/>
      <c r="U1220" s="45"/>
      <c r="V1220" s="46">
        <v>3.6194035783410072E-4</v>
      </c>
      <c r="W1220" s="46"/>
      <c r="X1220" s="45">
        <v>5.4999999701976776E-2</v>
      </c>
      <c r="Y1220" s="45"/>
      <c r="Z1220" s="44">
        <v>3.2999999821186066</v>
      </c>
      <c r="AA1220" s="44"/>
      <c r="AB1220" s="45">
        <v>1.0934256315231323</v>
      </c>
      <c r="AC1220" s="45"/>
      <c r="AD1220" s="45">
        <v>4.1968381497694697E-18</v>
      </c>
      <c r="AE1220" s="45"/>
      <c r="AF1220" s="45">
        <v>3.5090968608856201</v>
      </c>
      <c r="AG1220" s="45"/>
      <c r="AH1220" s="45">
        <v>2.4813063144683838</v>
      </c>
      <c r="AI1220" s="45"/>
      <c r="AJ1220" s="45"/>
      <c r="AK1220" s="20">
        <v>1.1959881545593086E-16</v>
      </c>
    </row>
    <row r="1221" spans="2:37">
      <c r="B1221" s="2">
        <v>1.7000000923871994E-2</v>
      </c>
      <c r="D1221" s="44">
        <v>1.0200000554323196</v>
      </c>
      <c r="E1221" s="44"/>
      <c r="F1221" s="45">
        <v>-3.5931947231292725</v>
      </c>
      <c r="G1221" s="45"/>
      <c r="H1221" s="45"/>
      <c r="I1221" s="45"/>
      <c r="J1221" s="45"/>
      <c r="K1221" s="45">
        <v>6.2126041484589223E-6</v>
      </c>
      <c r="L1221" s="45"/>
      <c r="M1221" s="45"/>
      <c r="N1221" s="45">
        <v>3.6222536563873291</v>
      </c>
      <c r="O1221" s="45"/>
      <c r="P1221" s="45"/>
      <c r="Q1221" s="45"/>
      <c r="R1221" s="45">
        <v>2.5613157749176025</v>
      </c>
      <c r="S1221" s="45"/>
      <c r="T1221" s="45"/>
      <c r="U1221" s="45"/>
      <c r="V1221" s="46">
        <v>1.7151242354884744E-4</v>
      </c>
      <c r="W1221" s="46"/>
      <c r="X1221" s="45">
        <v>5.6000001728534698E-2</v>
      </c>
      <c r="Y1221" s="45"/>
      <c r="Z1221" s="44">
        <v>3.3600001037120819</v>
      </c>
      <c r="AA1221" s="44"/>
      <c r="AB1221" s="45">
        <v>2.2426550388336182</v>
      </c>
      <c r="AC1221" s="45"/>
      <c r="AD1221" s="45">
        <v>2.0156054742686822E-18</v>
      </c>
      <c r="AE1221" s="45"/>
      <c r="AF1221" s="45">
        <v>3.5066878795623779</v>
      </c>
      <c r="AG1221" s="45"/>
      <c r="AH1221" s="45">
        <v>2.4796028137207031</v>
      </c>
      <c r="AI1221" s="45"/>
      <c r="AJ1221" s="45"/>
      <c r="AK1221" s="20">
        <v>5.7478901411958173E-17</v>
      </c>
    </row>
    <row r="1222" spans="2:37">
      <c r="B1222" s="2">
        <v>1.7999999225139618E-2</v>
      </c>
      <c r="D1222" s="44">
        <v>1.0799999535083771</v>
      </c>
      <c r="E1222" s="44"/>
      <c r="F1222" s="45">
        <v>-3.1690895557403564</v>
      </c>
      <c r="G1222" s="45"/>
      <c r="H1222" s="45"/>
      <c r="I1222" s="45"/>
      <c r="J1222" s="45"/>
      <c r="K1222" s="45">
        <v>2.9441594051604625E-6</v>
      </c>
      <c r="L1222" s="45"/>
      <c r="M1222" s="45"/>
      <c r="N1222" s="45">
        <v>3.6186501979827881</v>
      </c>
      <c r="O1222" s="45"/>
      <c r="P1222" s="45"/>
      <c r="Q1222" s="45"/>
      <c r="R1222" s="45">
        <v>2.5587699413299561</v>
      </c>
      <c r="S1222" s="45"/>
      <c r="T1222" s="45"/>
      <c r="U1222" s="45"/>
      <c r="V1222" s="46">
        <v>8.1360776675865054E-5</v>
      </c>
      <c r="W1222" s="46"/>
      <c r="X1222" s="45">
        <v>5.7000000029802322E-2</v>
      </c>
      <c r="Y1222" s="45"/>
      <c r="Z1222" s="44">
        <v>3.4200000017881393</v>
      </c>
      <c r="AA1222" s="44"/>
      <c r="AB1222" s="45">
        <v>3.0755171775817871</v>
      </c>
      <c r="AC1222" s="45"/>
      <c r="AD1222" s="45">
        <v>9.6808410905895895E-19</v>
      </c>
      <c r="AE1222" s="45"/>
      <c r="AF1222" s="45">
        <v>3.5043036937713623</v>
      </c>
      <c r="AG1222" s="45"/>
      <c r="AH1222" s="45">
        <v>2.477916955947876</v>
      </c>
      <c r="AI1222" s="45"/>
      <c r="AJ1222" s="45"/>
      <c r="AK1222" s="20">
        <v>2.7625577564921305E-17</v>
      </c>
    </row>
    <row r="1223" spans="2:37">
      <c r="B1223" s="2">
        <v>1.8999999389052391E-2</v>
      </c>
      <c r="D1223" s="44">
        <v>1.1399999633431435</v>
      </c>
      <c r="E1223" s="44"/>
      <c r="F1223" s="45">
        <v>-2.3010659217834473</v>
      </c>
      <c r="G1223" s="45"/>
      <c r="H1223" s="45"/>
      <c r="I1223" s="45"/>
      <c r="J1223" s="45"/>
      <c r="K1223" s="45">
        <v>1.3966359801997896E-6</v>
      </c>
      <c r="L1223" s="45"/>
      <c r="M1223" s="45"/>
      <c r="N1223" s="45">
        <v>3.6150867938995361</v>
      </c>
      <c r="O1223" s="45"/>
      <c r="P1223" s="45"/>
      <c r="Q1223" s="45"/>
      <c r="R1223" s="45">
        <v>2.5562515258789063</v>
      </c>
      <c r="S1223" s="45"/>
      <c r="T1223" s="45"/>
      <c r="U1223" s="45"/>
      <c r="V1223" s="46">
        <v>3.8633552321698517E-5</v>
      </c>
      <c r="W1223" s="46"/>
      <c r="X1223" s="45">
        <v>5.7999998331069946E-2</v>
      </c>
      <c r="Y1223" s="45"/>
      <c r="Z1223" s="44">
        <v>3.4799998998641968</v>
      </c>
      <c r="AA1223" s="44"/>
      <c r="AB1223" s="45">
        <v>3.4755473136901855</v>
      </c>
      <c r="AC1223" s="45"/>
      <c r="AD1223" s="45">
        <v>4.6498934498660416E-19</v>
      </c>
      <c r="AE1223" s="45"/>
      <c r="AF1223" s="45">
        <v>3.5019443035125732</v>
      </c>
      <c r="AG1223" s="45"/>
      <c r="AH1223" s="45">
        <v>2.4762485027313232</v>
      </c>
      <c r="AI1223" s="45"/>
      <c r="AJ1223" s="45"/>
      <c r="AK1223" s="20">
        <v>1.3278033887237984E-17</v>
      </c>
    </row>
    <row r="1224" spans="2:37">
      <c r="B1224" s="2">
        <v>1.9999999552965164E-2</v>
      </c>
      <c r="D1224" s="44">
        <v>1.1999999731779099</v>
      </c>
      <c r="E1224" s="44"/>
      <c r="F1224" s="45">
        <v>-1.1118046045303345</v>
      </c>
      <c r="G1224" s="45"/>
      <c r="H1224" s="45"/>
      <c r="I1224" s="45"/>
      <c r="J1224" s="45"/>
      <c r="K1224" s="45">
        <v>6.6314800051259226E-7</v>
      </c>
      <c r="L1224" s="45"/>
      <c r="M1224" s="45"/>
      <c r="N1224" s="45">
        <v>3.6115622520446777</v>
      </c>
      <c r="O1224" s="45"/>
      <c r="P1224" s="45"/>
      <c r="Q1224" s="45"/>
      <c r="R1224" s="45">
        <v>2.5537598133087158</v>
      </c>
      <c r="S1224" s="45"/>
      <c r="T1224" s="45"/>
      <c r="U1224" s="45"/>
      <c r="V1224" s="46">
        <v>1.8361806723987684E-5</v>
      </c>
      <c r="W1224" s="46"/>
      <c r="X1224" s="45">
        <v>5.9000000357627869E-2</v>
      </c>
      <c r="Y1224" s="45"/>
      <c r="Z1224" s="44">
        <v>3.5400000214576721</v>
      </c>
      <c r="AA1224" s="44"/>
      <c r="AB1224" s="45">
        <v>3.387183666229248</v>
      </c>
      <c r="AC1224" s="45"/>
      <c r="AD1224" s="45">
        <v>2.2335388728489071E-19</v>
      </c>
      <c r="AE1224" s="45"/>
      <c r="AF1224" s="45">
        <v>3.4996089935302734</v>
      </c>
      <c r="AG1224" s="45"/>
      <c r="AH1224" s="45">
        <v>2.4745972156524658</v>
      </c>
      <c r="AI1224" s="45"/>
      <c r="AJ1224" s="45"/>
      <c r="AK1224" s="20">
        <v>6.382252636857019E-18</v>
      </c>
    </row>
    <row r="1225" spans="2:37">
      <c r="B1225" s="2">
        <v>2.0999999716877937E-2</v>
      </c>
      <c r="D1225" s="44">
        <v>1.2599999830126762</v>
      </c>
      <c r="E1225" s="44"/>
      <c r="F1225" s="45">
        <v>0.23118297755718231</v>
      </c>
      <c r="G1225" s="45"/>
      <c r="H1225" s="45"/>
      <c r="I1225" s="45"/>
      <c r="J1225" s="45"/>
      <c r="K1225" s="45">
        <v>3.1514886700279021E-7</v>
      </c>
      <c r="L1225" s="45"/>
      <c r="M1225" s="45"/>
      <c r="N1225" s="45">
        <v>3.6080756187438965</v>
      </c>
      <c r="O1225" s="45"/>
      <c r="P1225" s="45"/>
      <c r="Q1225" s="45"/>
      <c r="R1225" s="45">
        <v>2.5512945652008057</v>
      </c>
      <c r="S1225" s="45"/>
      <c r="T1225" s="45"/>
      <c r="U1225" s="45"/>
      <c r="V1225" s="46">
        <v>8.7345424617524259E-6</v>
      </c>
      <c r="W1225" s="46"/>
      <c r="X1225" s="45">
        <v>5.9999998658895493E-2</v>
      </c>
      <c r="Y1225" s="45"/>
      <c r="Z1225" s="44">
        <v>3.5999999195337296</v>
      </c>
      <c r="AA1225" s="44"/>
      <c r="AB1225" s="45">
        <v>2.823481559753418</v>
      </c>
      <c r="AC1225" s="45"/>
      <c r="AD1225" s="45">
        <v>1.0729095415370217E-19</v>
      </c>
      <c r="AE1225" s="45"/>
      <c r="AF1225" s="45">
        <v>3.497298002243042</v>
      </c>
      <c r="AG1225" s="45"/>
      <c r="AH1225" s="45">
        <v>2.4729630947113037</v>
      </c>
      <c r="AI1225" s="45"/>
      <c r="AJ1225" s="45"/>
      <c r="AK1225" s="20">
        <v>3.0678240879843644E-18</v>
      </c>
    </row>
    <row r="1226" spans="2:37">
      <c r="B1226" s="2">
        <v>2.199999988079071E-2</v>
      </c>
      <c r="D1226" s="44">
        <v>1.3199999928474426</v>
      </c>
      <c r="E1226" s="44"/>
      <c r="F1226" s="45">
        <v>1.5391438007354736</v>
      </c>
      <c r="G1226" s="45"/>
      <c r="H1226" s="45"/>
      <c r="I1226" s="45"/>
      <c r="J1226" s="45"/>
      <c r="K1226" s="45">
        <v>1.4989031171808165E-7</v>
      </c>
      <c r="L1226" s="45"/>
      <c r="M1226" s="45"/>
      <c r="N1226" s="45">
        <v>3.6046261787414551</v>
      </c>
      <c r="O1226" s="45"/>
      <c r="P1226" s="45"/>
      <c r="Q1226" s="45"/>
      <c r="R1226" s="45">
        <v>2.5488555431365967</v>
      </c>
      <c r="S1226" s="45"/>
      <c r="T1226" s="45"/>
      <c r="U1226" s="45"/>
      <c r="V1226" s="46">
        <v>4.1582761696190573E-6</v>
      </c>
      <c r="W1226" s="46"/>
      <c r="X1226" s="45">
        <v>6.1000000685453415E-2</v>
      </c>
      <c r="Y1226" s="45"/>
      <c r="Z1226" s="44">
        <v>3.6600000411272049</v>
      </c>
      <c r="AA1226" s="44"/>
      <c r="AB1226" s="45">
        <v>1.8641901016235352</v>
      </c>
      <c r="AC1226" s="45"/>
      <c r="AD1226" s="45">
        <v>5.1540693389990032E-20</v>
      </c>
      <c r="AE1226" s="45"/>
      <c r="AF1226" s="45">
        <v>3.4950108528137207</v>
      </c>
      <c r="AG1226" s="45"/>
      <c r="AH1226" s="45">
        <v>2.4713459014892578</v>
      </c>
      <c r="AI1226" s="45"/>
      <c r="AJ1226" s="45"/>
      <c r="AK1226" s="20">
        <v>1.4746933567588984E-18</v>
      </c>
    </row>
    <row r="1227" spans="2:37">
      <c r="B1227" s="2">
        <v>2.3000000044703484E-2</v>
      </c>
      <c r="D1227" s="44">
        <v>1.380000002682209</v>
      </c>
      <c r="E1227" s="44"/>
      <c r="F1227" s="45">
        <v>2.628603458404541</v>
      </c>
      <c r="G1227" s="45"/>
      <c r="H1227" s="45"/>
      <c r="I1227" s="45"/>
      <c r="J1227" s="45"/>
      <c r="K1227" s="45">
        <v>7.134440949130294E-8</v>
      </c>
      <c r="L1227" s="45"/>
      <c r="M1227" s="45"/>
      <c r="N1227" s="45">
        <v>3.6012136936187744</v>
      </c>
      <c r="O1227" s="45"/>
      <c r="P1227" s="45"/>
      <c r="Q1227" s="45"/>
      <c r="R1227" s="45">
        <v>2.5464425086975098</v>
      </c>
      <c r="S1227" s="45"/>
      <c r="T1227" s="45"/>
      <c r="U1227" s="45"/>
      <c r="V1227" s="46">
        <v>1.9811211586784339E-6</v>
      </c>
      <c r="W1227" s="46"/>
      <c r="X1227" s="45">
        <v>6.1999998986721039E-2</v>
      </c>
      <c r="Y1227" s="45"/>
      <c r="Z1227" s="44">
        <v>3.7199999392032623</v>
      </c>
      <c r="AA1227" s="44"/>
      <c r="AB1227" s="45">
        <v>0.64447176456451416</v>
      </c>
      <c r="AC1227" s="45"/>
      <c r="AD1227" s="45">
        <v>2.476016852778597E-20</v>
      </c>
      <c r="AE1227" s="45"/>
      <c r="AF1227" s="45">
        <v>3.4927473068237305</v>
      </c>
      <c r="AG1227" s="45"/>
      <c r="AH1227" s="45">
        <v>2.469745397567749</v>
      </c>
      <c r="AI1227" s="45"/>
      <c r="AJ1227" s="45"/>
      <c r="AK1227" s="20">
        <v>7.0890236695679996E-19</v>
      </c>
    </row>
    <row r="1228" spans="2:37">
      <c r="B1228" s="2">
        <v>2.4000000208616257E-2</v>
      </c>
      <c r="D1228" s="44">
        <v>1.4400000125169754</v>
      </c>
      <c r="E1228" s="44"/>
      <c r="F1228" s="45">
        <v>3.3470957279205322</v>
      </c>
      <c r="G1228" s="45"/>
      <c r="H1228" s="45"/>
      <c r="I1228" s="45"/>
      <c r="J1228" s="45"/>
      <c r="K1228" s="45">
        <v>3.3982267666488042E-8</v>
      </c>
      <c r="L1228" s="45"/>
      <c r="M1228" s="45"/>
      <c r="N1228" s="45">
        <v>3.5978372097015381</v>
      </c>
      <c r="O1228" s="45"/>
      <c r="P1228" s="45"/>
      <c r="Q1228" s="45"/>
      <c r="R1228" s="45">
        <v>2.5440552234649658</v>
      </c>
      <c r="S1228" s="45"/>
      <c r="T1228" s="45"/>
      <c r="U1228" s="45"/>
      <c r="V1228" s="46">
        <v>9.4451928589478484E-7</v>
      </c>
      <c r="W1228" s="46"/>
      <c r="X1228" s="45">
        <v>6.3000001013278961E-2</v>
      </c>
      <c r="Y1228" s="45"/>
      <c r="Z1228" s="44">
        <v>3.7800000607967377</v>
      </c>
      <c r="AA1228" s="44"/>
      <c r="AB1228" s="45">
        <v>-0.66413795948028564</v>
      </c>
      <c r="AC1228" s="45"/>
      <c r="AD1228" s="45">
        <v>1.1895204559746325E-20</v>
      </c>
      <c r="AE1228" s="45"/>
      <c r="AF1228" s="45">
        <v>3.4905068874359131</v>
      </c>
      <c r="AG1228" s="45"/>
      <c r="AH1228" s="45">
        <v>2.4681611061096191</v>
      </c>
      <c r="AI1228" s="45"/>
      <c r="AJ1228" s="45"/>
      <c r="AK1228" s="20">
        <v>3.4078729713236622E-19</v>
      </c>
    </row>
    <row r="1229" spans="2:37">
      <c r="B1229" s="2">
        <v>2.500000037252903E-2</v>
      </c>
      <c r="D1229" s="44">
        <v>1.5000000223517418</v>
      </c>
      <c r="E1229" s="44"/>
      <c r="F1229" s="45">
        <v>3.5944926738739014</v>
      </c>
      <c r="G1229" s="45"/>
      <c r="H1229" s="45"/>
      <c r="I1229" s="45"/>
      <c r="J1229" s="45"/>
      <c r="K1229" s="45">
        <v>1.6196818108937805E-8</v>
      </c>
      <c r="L1229" s="45"/>
      <c r="M1229" s="45"/>
      <c r="N1229" s="45">
        <v>3.5944967269897461</v>
      </c>
      <c r="O1229" s="45"/>
      <c r="P1229" s="45"/>
      <c r="Q1229" s="45"/>
      <c r="R1229" s="45">
        <v>2.5416929721832275</v>
      </c>
      <c r="S1229" s="45"/>
      <c r="T1229" s="45"/>
      <c r="U1229" s="45"/>
      <c r="V1229" s="46">
        <v>4.5060045295031159E-7</v>
      </c>
      <c r="W1229" s="46"/>
      <c r="X1229" s="45">
        <v>6.4000003039836884E-2</v>
      </c>
      <c r="Y1229" s="45"/>
      <c r="Z1229" s="44">
        <v>3.840000182390213</v>
      </c>
      <c r="AA1229" s="44"/>
      <c r="AB1229" s="45">
        <v>-1.8778499364852905</v>
      </c>
      <c r="AC1229" s="45"/>
      <c r="AD1229" s="45">
        <v>5.7148393908350658E-21</v>
      </c>
      <c r="AE1229" s="45"/>
      <c r="AF1229" s="45">
        <v>3.4882895946502686</v>
      </c>
      <c r="AG1229" s="45"/>
      <c r="AH1229" s="45">
        <v>2.4665932655334473</v>
      </c>
      <c r="AI1229" s="45"/>
      <c r="AJ1229" s="45"/>
      <c r="AK1229" s="20">
        <v>1.6382925954723592E-19</v>
      </c>
    </row>
    <row r="1230" spans="2:37">
      <c r="B1230" s="2">
        <v>2.6000000536441803E-2</v>
      </c>
      <c r="D1230" s="44">
        <v>1.5600000321865082</v>
      </c>
      <c r="E1230" s="44"/>
      <c r="F1230" s="45">
        <v>3.3369548320770264</v>
      </c>
      <c r="G1230" s="45"/>
      <c r="H1230" s="45"/>
      <c r="I1230" s="45"/>
      <c r="J1230" s="45"/>
      <c r="K1230" s="45">
        <v>7.7245339014098136E-9</v>
      </c>
      <c r="L1230" s="45"/>
      <c r="M1230" s="45"/>
      <c r="N1230" s="45">
        <v>3.5911917686462402</v>
      </c>
      <c r="O1230" s="45"/>
      <c r="P1230" s="45"/>
      <c r="Q1230" s="45"/>
      <c r="R1230" s="45">
        <v>2.539355993270874</v>
      </c>
      <c r="S1230" s="45"/>
      <c r="T1230" s="45"/>
      <c r="U1230" s="45"/>
      <c r="V1230" s="46">
        <v>2.1509666225938417E-7</v>
      </c>
      <c r="W1230" s="46"/>
      <c r="X1230" s="45">
        <v>6.4999997615814209E-2</v>
      </c>
      <c r="Y1230" s="45"/>
      <c r="Z1230" s="44">
        <v>3.8999998569488525</v>
      </c>
      <c r="AA1230" s="44"/>
      <c r="AB1230" s="45">
        <v>-2.8264293670654297</v>
      </c>
      <c r="AC1230" s="45"/>
      <c r="AD1230" s="45">
        <v>2.7456731684372308E-21</v>
      </c>
      <c r="AE1230" s="45"/>
      <c r="AF1230" s="45">
        <v>3.4860951900482178</v>
      </c>
      <c r="AG1230" s="45"/>
      <c r="AH1230" s="45">
        <v>2.4650416374206543</v>
      </c>
      <c r="AI1230" s="45"/>
      <c r="AJ1230" s="45"/>
      <c r="AK1230" s="20">
        <v>7.8760706420226907E-20</v>
      </c>
    </row>
    <row r="1231" spans="2:37">
      <c r="B1231" s="2">
        <v>2.7000000700354576E-2</v>
      </c>
      <c r="D1231" s="44">
        <v>1.6200000420212746</v>
      </c>
      <c r="E1231" s="44"/>
      <c r="F1231" s="45">
        <v>2.6115531921386719</v>
      </c>
      <c r="G1231" s="45"/>
      <c r="H1231" s="45"/>
      <c r="I1231" s="45"/>
      <c r="J1231" s="45"/>
      <c r="K1231" s="45">
        <v>3.6860523522364019E-9</v>
      </c>
      <c r="L1231" s="45"/>
      <c r="M1231" s="45"/>
      <c r="N1231" s="45">
        <v>3.5879218578338623</v>
      </c>
      <c r="O1231" s="45"/>
      <c r="P1231" s="45"/>
      <c r="Q1231" s="45"/>
      <c r="R1231" s="45">
        <v>2.5370438098907471</v>
      </c>
      <c r="S1231" s="45"/>
      <c r="T1231" s="45"/>
      <c r="U1231" s="45"/>
      <c r="V1231" s="46">
        <v>1.0273502937252488E-7</v>
      </c>
      <c r="W1231" s="46"/>
      <c r="X1231" s="45">
        <v>6.5999999642372131E-2</v>
      </c>
      <c r="Y1231" s="45"/>
      <c r="Z1231" s="44">
        <v>3.9599999785423279</v>
      </c>
      <c r="AA1231" s="44"/>
      <c r="AB1231" s="45">
        <v>-3.377068042755127</v>
      </c>
      <c r="AC1231" s="45"/>
      <c r="AD1231" s="45">
        <v>1.3191841471923915E-21</v>
      </c>
      <c r="AE1231" s="45"/>
      <c r="AF1231" s="45">
        <v>3.4839231967926025</v>
      </c>
      <c r="AG1231" s="45"/>
      <c r="AH1231" s="45">
        <v>2.463505744934082</v>
      </c>
      <c r="AI1231" s="45"/>
      <c r="AJ1231" s="45"/>
      <c r="AK1231" s="20">
        <v>3.7864903397953755E-20</v>
      </c>
    </row>
    <row r="1232" spans="2:37">
      <c r="B1232" s="2">
        <v>2.8000000864267349E-2</v>
      </c>
      <c r="D1232" s="44">
        <v>1.680000051856041</v>
      </c>
      <c r="E1232" s="44"/>
      <c r="F1232" s="45">
        <v>1.520938515663147</v>
      </c>
      <c r="G1232" s="45"/>
      <c r="H1232" s="45"/>
      <c r="I1232" s="45"/>
      <c r="J1232" s="45"/>
      <c r="K1232" s="45">
        <v>1.7598680290831226E-9</v>
      </c>
      <c r="L1232" s="45"/>
      <c r="M1232" s="45"/>
      <c r="N1232" s="45">
        <v>3.5846865177154541</v>
      </c>
      <c r="O1232" s="45"/>
      <c r="P1232" s="45"/>
      <c r="Q1232" s="45"/>
      <c r="R1232" s="45">
        <v>2.5347559452056885</v>
      </c>
      <c r="S1232" s="45"/>
      <c r="T1232" s="45"/>
      <c r="U1232" s="45"/>
      <c r="V1232" s="46">
        <v>4.9094055043497065E-8</v>
      </c>
      <c r="W1232" s="46"/>
      <c r="X1232" s="45">
        <v>6.7000001668930054E-2</v>
      </c>
      <c r="Y1232" s="45"/>
      <c r="Z1232" s="44">
        <v>4.0200001001358032</v>
      </c>
      <c r="AA1232" s="44"/>
      <c r="AB1232" s="45">
        <v>-3.4529755115509033</v>
      </c>
      <c r="AC1232" s="45"/>
      <c r="AD1232" s="45">
        <v>6.3383007262043764E-22</v>
      </c>
      <c r="AE1232" s="45"/>
      <c r="AF1232" s="45">
        <v>3.4817733764648438</v>
      </c>
      <c r="AG1232" s="45"/>
      <c r="AH1232" s="45">
        <v>2.4619855880737305</v>
      </c>
      <c r="AI1232" s="45"/>
      <c r="AJ1232" s="45"/>
      <c r="AK1232" s="20">
        <v>1.8204230645136175E-20</v>
      </c>
    </row>
    <row r="1233" spans="2:37">
      <c r="B1233" s="2">
        <v>2.8999999165534973E-2</v>
      </c>
      <c r="D1233" s="44">
        <v>1.7399999499320984</v>
      </c>
      <c r="E1233" s="44"/>
      <c r="F1233" s="45">
        <v>0.21881929039955139</v>
      </c>
      <c r="G1233" s="45"/>
      <c r="H1233" s="45"/>
      <c r="I1233" s="45"/>
      <c r="J1233" s="45"/>
      <c r="K1233" s="45">
        <v>8.4064344374468192E-10</v>
      </c>
      <c r="L1233" s="45"/>
      <c r="M1233" s="45"/>
      <c r="N1233" s="45">
        <v>3.5814852714538574</v>
      </c>
      <c r="O1233" s="45"/>
      <c r="P1233" s="45"/>
      <c r="Q1233" s="45"/>
      <c r="R1233" s="45">
        <v>2.5324926376342773</v>
      </c>
      <c r="S1233" s="45"/>
      <c r="T1233" s="45"/>
      <c r="U1233" s="45"/>
      <c r="V1233" s="46">
        <v>2.3471923071838319E-8</v>
      </c>
      <c r="W1233" s="46"/>
      <c r="X1233" s="45">
        <v>6.8000003695487976E-2</v>
      </c>
      <c r="Y1233" s="45"/>
      <c r="Z1233" s="44">
        <v>4.0800002217292786</v>
      </c>
      <c r="AA1233" s="44"/>
      <c r="AB1233" s="45">
        <v>-3.0440847873687744</v>
      </c>
      <c r="AC1233" s="45"/>
      <c r="AD1233" s="45">
        <v>3.0454415745986636E-22</v>
      </c>
      <c r="AE1233" s="45"/>
      <c r="AF1233" s="45">
        <v>3.4796457290649414</v>
      </c>
      <c r="AG1233" s="45"/>
      <c r="AH1233" s="45">
        <v>2.4604811668395996</v>
      </c>
      <c r="AI1233" s="45"/>
      <c r="AJ1233" s="45"/>
      <c r="AK1233" s="20">
        <v>8.7521597623213367E-21</v>
      </c>
    </row>
    <row r="1234" spans="2:37">
      <c r="B1234" s="2">
        <v>2.9999999329447746E-2</v>
      </c>
      <c r="D1234" s="44">
        <v>1.7999999597668648</v>
      </c>
      <c r="E1234" s="44"/>
      <c r="F1234" s="45">
        <v>-1.1116955280303955</v>
      </c>
      <c r="G1234" s="45"/>
      <c r="H1234" s="45"/>
      <c r="I1234" s="45"/>
      <c r="J1234" s="45"/>
      <c r="K1234" s="45">
        <v>4.0173678272914515E-10</v>
      </c>
      <c r="L1234" s="45"/>
      <c r="M1234" s="45"/>
      <c r="N1234" s="45">
        <v>3.5783181190490723</v>
      </c>
      <c r="O1234" s="45"/>
      <c r="P1234" s="45"/>
      <c r="Q1234" s="45"/>
      <c r="R1234" s="45">
        <v>2.5302529335021973</v>
      </c>
      <c r="S1234" s="45"/>
      <c r="T1234" s="45"/>
      <c r="U1234" s="45"/>
      <c r="V1234" s="46">
        <v>1.1226972240763189E-8</v>
      </c>
      <c r="W1234" s="46"/>
      <c r="X1234" s="45">
        <v>6.8999998271465302E-2</v>
      </c>
      <c r="Y1234" s="45"/>
      <c r="Z1234" s="44">
        <v>4.1399998962879181</v>
      </c>
      <c r="AA1234" s="44"/>
      <c r="AB1234" s="45">
        <v>-2.2083823680877686</v>
      </c>
      <c r="AC1234" s="45"/>
      <c r="AD1234" s="45">
        <v>1.4633118618537547E-22</v>
      </c>
      <c r="AE1234" s="45"/>
      <c r="AF1234" s="45">
        <v>3.4775397777557373</v>
      </c>
      <c r="AG1234" s="45"/>
      <c r="AH1234" s="45">
        <v>2.4589920043945313</v>
      </c>
      <c r="AI1234" s="45"/>
      <c r="AJ1234" s="45"/>
      <c r="AK1234" s="20">
        <v>4.2078940293481775E-21</v>
      </c>
    </row>
    <row r="1235" spans="2:37">
      <c r="B1235" s="2">
        <v>3.0999999493360519E-2</v>
      </c>
      <c r="D1235" s="44">
        <v>1.8599999696016312</v>
      </c>
      <c r="E1235" s="44"/>
      <c r="F1235" s="45">
        <v>-2.2838394641876221</v>
      </c>
      <c r="G1235" s="45"/>
      <c r="H1235" s="45"/>
      <c r="I1235" s="45"/>
      <c r="J1235" s="45"/>
      <c r="K1235" s="45">
        <v>1.92068083659791E-10</v>
      </c>
      <c r="L1235" s="45"/>
      <c r="M1235" s="45"/>
      <c r="N1235" s="45">
        <v>3.5751843452453613</v>
      </c>
      <c r="O1235" s="45"/>
      <c r="P1235" s="45"/>
      <c r="Q1235" s="45"/>
      <c r="R1235" s="45">
        <v>2.5280370712280273</v>
      </c>
      <c r="S1235" s="45"/>
      <c r="T1235" s="45"/>
      <c r="U1235" s="45"/>
      <c r="V1235" s="46">
        <v>5.3722568615910404E-9</v>
      </c>
      <c r="W1235" s="46"/>
      <c r="X1235" s="45">
        <v>7.0000000298023224E-2</v>
      </c>
      <c r="Y1235" s="45"/>
      <c r="Z1235" s="44">
        <v>4.2000000178813934</v>
      </c>
      <c r="AA1235" s="44"/>
      <c r="AB1235" s="45">
        <v>-1.0636880397796631</v>
      </c>
      <c r="AC1235" s="45"/>
      <c r="AD1235" s="45">
        <v>7.0312422038022652E-23</v>
      </c>
      <c r="AE1235" s="45"/>
      <c r="AF1235" s="45">
        <v>3.4754552841186523</v>
      </c>
      <c r="AG1235" s="45"/>
      <c r="AH1235" s="45">
        <v>2.4575181007385254</v>
      </c>
      <c r="AI1235" s="45"/>
      <c r="AJ1235" s="45"/>
      <c r="AK1235" s="20">
        <v>2.0231139397072552E-21</v>
      </c>
    </row>
    <row r="1236" spans="2:37">
      <c r="B1236" s="2">
        <v>3.2000001519918442E-2</v>
      </c>
      <c r="D1236" s="44">
        <v>1.9200000911951065</v>
      </c>
      <c r="E1236" s="44"/>
      <c r="F1236" s="45">
        <v>-3.1333980560302734</v>
      </c>
      <c r="G1236" s="45"/>
      <c r="H1236" s="45"/>
      <c r="I1236" s="45"/>
      <c r="J1236" s="45"/>
      <c r="K1236" s="45">
        <v>9.1862760454031189E-11</v>
      </c>
      <c r="L1236" s="45"/>
      <c r="M1236" s="45"/>
      <c r="N1236" s="45">
        <v>3.5720837116241455</v>
      </c>
      <c r="O1236" s="45"/>
      <c r="P1236" s="45"/>
      <c r="Q1236" s="45"/>
      <c r="R1236" s="45">
        <v>2.5258445739746094</v>
      </c>
      <c r="S1236" s="45"/>
      <c r="T1236" s="45"/>
      <c r="U1236" s="45"/>
      <c r="V1236" s="46">
        <v>2.5716855311941345E-9</v>
      </c>
      <c r="W1236" s="46"/>
      <c r="X1236" s="45">
        <v>7.1000002324581146E-2</v>
      </c>
      <c r="Y1236" s="45"/>
      <c r="Z1236" s="44">
        <v>4.2600001394748688</v>
      </c>
      <c r="AA1236" s="44"/>
      <c r="AB1236" s="45">
        <v>0.22895428538322449</v>
      </c>
      <c r="AC1236" s="45"/>
      <c r="AD1236" s="45">
        <v>3.3785864963333802E-23</v>
      </c>
      <c r="AE1236" s="45"/>
      <c r="AF1236" s="45">
        <v>3.4733922481536865</v>
      </c>
      <c r="AG1236" s="45"/>
      <c r="AH1236" s="45">
        <v>2.4560592174530029</v>
      </c>
      <c r="AI1236" s="45"/>
      <c r="AJ1236" s="45"/>
      <c r="AK1236" s="20">
        <v>9.7270512850938586E-22</v>
      </c>
    </row>
    <row r="1237" spans="2:37">
      <c r="B1237" s="2">
        <v>3.2999999821186066E-2</v>
      </c>
      <c r="D1237" s="44">
        <v>1.9799999892711639</v>
      </c>
      <c r="E1237" s="44"/>
      <c r="F1237" s="45">
        <v>-3.5417091846466064</v>
      </c>
      <c r="G1237" s="45"/>
      <c r="H1237" s="45"/>
      <c r="I1237" s="45"/>
      <c r="J1237" s="45"/>
      <c r="K1237" s="45">
        <v>4.395234870502307E-11</v>
      </c>
      <c r="L1237" s="45"/>
      <c r="M1237" s="45"/>
      <c r="N1237" s="45">
        <v>3.5690157413482666</v>
      </c>
      <c r="O1237" s="45"/>
      <c r="P1237" s="45"/>
      <c r="Q1237" s="45"/>
      <c r="R1237" s="45">
        <v>2.5236752033233643</v>
      </c>
      <c r="S1237" s="45"/>
      <c r="T1237" s="45"/>
      <c r="U1237" s="45"/>
      <c r="V1237" s="46">
        <v>1.2314977926308757E-9</v>
      </c>
      <c r="W1237" s="46"/>
      <c r="X1237" s="45">
        <v>7.1999996900558472E-2</v>
      </c>
      <c r="Y1237" s="45"/>
      <c r="Z1237" s="44">
        <v>4.3199998140335083</v>
      </c>
      <c r="AA1237" s="44"/>
      <c r="AB1237" s="45">
        <v>1.4879286289215088</v>
      </c>
      <c r="AC1237" s="45"/>
      <c r="AD1237" s="45">
        <v>1.6234736919064887E-23</v>
      </c>
      <c r="AE1237" s="45"/>
      <c r="AF1237" s="45">
        <v>3.4713501930236816</v>
      </c>
      <c r="AG1237" s="45"/>
      <c r="AH1237" s="45">
        <v>2.4546151161193848</v>
      </c>
      <c r="AI1237" s="45"/>
      <c r="AJ1237" s="45"/>
      <c r="AK1237" s="20">
        <v>4.6767789159983213E-22</v>
      </c>
    </row>
    <row r="1238" spans="2:37">
      <c r="B1238" s="2">
        <v>3.4000001847743988E-2</v>
      </c>
      <c r="D1238" s="44">
        <v>2.0400001108646393</v>
      </c>
      <c r="E1238" s="44"/>
      <c r="F1238" s="45">
        <v>-3.4522316455841064</v>
      </c>
      <c r="G1238" s="45"/>
      <c r="H1238" s="45"/>
      <c r="I1238" s="45"/>
      <c r="J1238" s="45"/>
      <c r="K1238" s="45">
        <v>2.1036406991359335E-11</v>
      </c>
      <c r="L1238" s="45"/>
      <c r="M1238" s="45"/>
      <c r="N1238" s="45">
        <v>3.5659801959991455</v>
      </c>
      <c r="O1238" s="45"/>
      <c r="P1238" s="45"/>
      <c r="Q1238" s="45"/>
      <c r="R1238" s="45">
        <v>2.5215287208557129</v>
      </c>
      <c r="S1238" s="45"/>
      <c r="T1238" s="45"/>
      <c r="U1238" s="45"/>
      <c r="V1238" s="46">
        <v>5.8991933560292864E-10</v>
      </c>
      <c r="W1238" s="46"/>
      <c r="X1238" s="45">
        <v>7.2999998927116394E-2</v>
      </c>
      <c r="Y1238" s="45"/>
      <c r="Z1238" s="44">
        <v>4.3799999356269836</v>
      </c>
      <c r="AA1238" s="44"/>
      <c r="AB1238" s="45">
        <v>2.5365598201751709</v>
      </c>
      <c r="AC1238" s="45"/>
      <c r="AD1238" s="45">
        <v>7.8012127302424926E-24</v>
      </c>
      <c r="AE1238" s="45"/>
      <c r="AF1238" s="45">
        <v>3.4693288803100586</v>
      </c>
      <c r="AG1238" s="45"/>
      <c r="AH1238" s="45">
        <v>2.45318603515625</v>
      </c>
      <c r="AI1238" s="45"/>
      <c r="AJ1238" s="45"/>
      <c r="AK1238" s="20">
        <v>2.2486231454367616E-22</v>
      </c>
    </row>
    <row r="1239" spans="2:37">
      <c r="B1239" s="2">
        <v>3.5000000149011612E-2</v>
      </c>
      <c r="D1239" s="44">
        <v>2.1000000089406967</v>
      </c>
      <c r="E1239" s="44"/>
      <c r="F1239" s="45">
        <v>-2.8783717155456543</v>
      </c>
      <c r="G1239" s="45"/>
      <c r="H1239" s="45"/>
      <c r="I1239" s="45"/>
      <c r="J1239" s="45"/>
      <c r="K1239" s="45">
        <v>1.0071570313852085E-11</v>
      </c>
      <c r="L1239" s="45"/>
      <c r="M1239" s="45"/>
      <c r="N1239" s="45">
        <v>3.562976598739624</v>
      </c>
      <c r="O1239" s="45"/>
      <c r="P1239" s="45"/>
      <c r="Q1239" s="45"/>
      <c r="R1239" s="45">
        <v>2.5194048881530762</v>
      </c>
      <c r="S1239" s="45"/>
      <c r="T1239" s="45"/>
      <c r="U1239" s="45"/>
      <c r="V1239" s="46">
        <v>2.8267294061024018E-10</v>
      </c>
      <c r="W1239" s="46"/>
      <c r="X1239" s="45">
        <v>7.4000000953674316E-2</v>
      </c>
      <c r="Y1239" s="45"/>
      <c r="Z1239" s="44">
        <v>4.440000057220459</v>
      </c>
      <c r="AA1239" s="44"/>
      <c r="AB1239" s="45">
        <v>3.2279026508331299</v>
      </c>
      <c r="AC1239" s="45"/>
      <c r="AD1239" s="45">
        <v>3.7487388079526232E-24</v>
      </c>
      <c r="AE1239" s="45"/>
      <c r="AF1239" s="45">
        <v>3.4673280715942383</v>
      </c>
      <c r="AG1239" s="45"/>
      <c r="AH1239" s="45">
        <v>2.4517712593078613</v>
      </c>
      <c r="AI1239" s="45"/>
      <c r="AJ1239" s="45"/>
      <c r="AK1239" s="20">
        <v>1.0811607549850466E-22</v>
      </c>
    </row>
    <row r="1240" spans="2:37">
      <c r="B1240" s="2">
        <v>3.5999998450279236E-2</v>
      </c>
      <c r="D1240" s="44">
        <v>2.1599999070167542</v>
      </c>
      <c r="E1240" s="44"/>
      <c r="F1240" s="45">
        <v>-1.9014818668365479</v>
      </c>
      <c r="G1240" s="45"/>
      <c r="H1240" s="45"/>
      <c r="I1240" s="45"/>
      <c r="J1240" s="45"/>
      <c r="K1240" s="45">
        <v>4.8233526547813987E-12</v>
      </c>
      <c r="L1240" s="45"/>
      <c r="M1240" s="45"/>
      <c r="N1240" s="45">
        <v>3.560004711151123</v>
      </c>
      <c r="O1240" s="45"/>
      <c r="P1240" s="45"/>
      <c r="Q1240" s="45"/>
      <c r="R1240" s="45">
        <v>2.517303466796875</v>
      </c>
      <c r="S1240" s="45"/>
      <c r="T1240" s="45"/>
      <c r="U1240" s="45"/>
      <c r="V1240" s="46">
        <v>1.3548724642209464E-10</v>
      </c>
      <c r="W1240" s="46"/>
      <c r="X1240" s="45">
        <v>7.5000002980232239E-2</v>
      </c>
      <c r="Y1240" s="45"/>
      <c r="Z1240" s="44">
        <v>4.5000001788139343</v>
      </c>
      <c r="AA1240" s="44"/>
      <c r="AB1240" s="45">
        <v>3.4653298854827881</v>
      </c>
      <c r="AC1240" s="45"/>
      <c r="AD1240" s="45">
        <v>1.8014155474614724E-24</v>
      </c>
      <c r="AE1240" s="45"/>
      <c r="AF1240" s="45">
        <v>3.4653477668762207</v>
      </c>
      <c r="AG1240" s="45"/>
      <c r="AH1240" s="45">
        <v>2.4503707885742188</v>
      </c>
      <c r="AI1240" s="45"/>
      <c r="AJ1240" s="45"/>
      <c r="AK1240" s="20">
        <v>5.1983690133650229E-23</v>
      </c>
    </row>
    <row r="1241" spans="2:37">
      <c r="B1241" s="2">
        <v>3.7000000476837158E-2</v>
      </c>
      <c r="D1241" s="44">
        <v>2.2200000286102295</v>
      </c>
      <c r="E1241" s="44"/>
      <c r="F1241" s="45">
        <v>-0.65933191776275635</v>
      </c>
      <c r="G1241" s="45"/>
      <c r="H1241" s="45"/>
      <c r="I1241" s="45"/>
      <c r="J1241" s="45"/>
      <c r="K1241" s="45">
        <v>2.3105625485825287E-12</v>
      </c>
      <c r="L1241" s="45"/>
      <c r="M1241" s="45"/>
      <c r="N1241" s="45">
        <v>3.5570638179779053</v>
      </c>
      <c r="O1241" s="45"/>
      <c r="P1241" s="45"/>
      <c r="Q1241" s="45"/>
      <c r="R1241" s="45">
        <v>2.5152239799499512</v>
      </c>
      <c r="S1241" s="45"/>
      <c r="T1241" s="45"/>
      <c r="U1241" s="45"/>
      <c r="V1241" s="46">
        <v>6.4957011991495506E-11</v>
      </c>
      <c r="W1241" s="46"/>
      <c r="X1241" s="45">
        <v>7.5999997556209564E-2</v>
      </c>
      <c r="Y1241" s="45"/>
      <c r="Z1241" s="44">
        <v>4.5599998533725739</v>
      </c>
      <c r="AA1241" s="44"/>
      <c r="AB1241" s="45">
        <v>3.2160346508026123</v>
      </c>
      <c r="AC1241" s="45"/>
      <c r="AD1241" s="45">
        <v>8.6566105029448233E-25</v>
      </c>
      <c r="AE1241" s="45"/>
      <c r="AF1241" s="45">
        <v>3.4633874893188477</v>
      </c>
      <c r="AG1241" s="45"/>
      <c r="AH1241" s="45">
        <v>2.4489848613739014</v>
      </c>
      <c r="AI1241" s="45"/>
      <c r="AJ1241" s="45"/>
      <c r="AK1241" s="20">
        <v>2.4994636530204371E-23</v>
      </c>
    </row>
    <row r="1242" spans="2:37" ht="14.25" customHeight="1">
      <c r="B1242" s="2">
        <v>3.7999998778104782E-2</v>
      </c>
      <c r="D1242" s="44">
        <v>2.2799999266862869</v>
      </c>
      <c r="E1242" s="44"/>
      <c r="F1242" s="45">
        <v>0.67331564426422119</v>
      </c>
      <c r="G1242" s="45"/>
      <c r="H1242" s="45"/>
      <c r="I1242" s="45"/>
      <c r="J1242" s="45"/>
      <c r="K1242" s="45">
        <v>1.107120038007503E-12</v>
      </c>
      <c r="L1242" s="45"/>
      <c r="M1242" s="45"/>
      <c r="N1242" s="45">
        <v>3.5541541576385498</v>
      </c>
      <c r="O1242" s="45"/>
      <c r="P1242" s="45"/>
      <c r="Q1242" s="45"/>
      <c r="R1242" s="45">
        <v>2.5131664276123047</v>
      </c>
      <c r="S1242" s="45"/>
      <c r="T1242" s="45"/>
      <c r="U1242" s="45"/>
      <c r="V1242" s="46">
        <v>3.115003047171605E-11</v>
      </c>
      <c r="W1242" s="46"/>
      <c r="X1242" s="45">
        <v>7.6999999582767487E-2</v>
      </c>
      <c r="Y1242" s="45"/>
      <c r="Z1242" s="44">
        <v>4.6199999749660492</v>
      </c>
      <c r="AA1242" s="44"/>
      <c r="AB1242" s="45">
        <v>2.5155622959136963</v>
      </c>
      <c r="AC1242" s="45"/>
      <c r="AD1242" s="45">
        <v>4.1599362032807623E-25</v>
      </c>
      <c r="AE1242" s="45"/>
      <c r="AF1242" s="45">
        <v>3.46144700050354</v>
      </c>
      <c r="AG1242" s="45"/>
      <c r="AH1242" s="45">
        <v>2.4476127624511719</v>
      </c>
      <c r="AI1242" s="45"/>
      <c r="AJ1242" s="45"/>
      <c r="AK1242" s="20">
        <v>1.2017911715781272E-23</v>
      </c>
    </row>
    <row r="1243" spans="2:37" ht="13.5" customHeight="1">
      <c r="B1243" s="47" t="s">
        <v>11</v>
      </c>
      <c r="C1243" s="47"/>
      <c r="D1243" s="47"/>
      <c r="E1243" s="47"/>
    </row>
    <row r="1244" spans="2:37" ht="12.75" customHeight="1">
      <c r="B1244" s="39" t="s">
        <v>0</v>
      </c>
      <c r="C1244" s="39"/>
      <c r="D1244" s="39"/>
      <c r="E1244" s="39"/>
      <c r="F1244" s="39"/>
      <c r="G1244" s="1" t="s">
        <v>1</v>
      </c>
      <c r="H1244" s="40" t="s">
        <v>57</v>
      </c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</row>
    <row r="1245" spans="2:37" ht="12.75" customHeight="1">
      <c r="AB1245" s="39" t="s">
        <v>2</v>
      </c>
      <c r="AC1245" s="39"/>
      <c r="AD1245" s="39"/>
      <c r="AE1245" s="39"/>
      <c r="AF1245" s="39"/>
      <c r="AG1245" s="39"/>
    </row>
    <row r="1246" spans="2:37" ht="12" customHeight="1">
      <c r="B1246" s="39" t="s">
        <v>3</v>
      </c>
      <c r="C1246" s="39"/>
      <c r="D1246" s="39"/>
      <c r="E1246" s="39"/>
      <c r="G1246" s="1" t="s">
        <v>4</v>
      </c>
      <c r="H1246" s="41">
        <v>0.2199999988079071</v>
      </c>
      <c r="I1246" s="41"/>
      <c r="J1246" s="41"/>
      <c r="K1246" s="41"/>
      <c r="L1246" s="41"/>
      <c r="M1246" s="41"/>
      <c r="N1246" s="41"/>
      <c r="O1246" s="39" t="s">
        <v>21</v>
      </c>
      <c r="P1246" s="39"/>
      <c r="Q1246" s="39"/>
      <c r="R1246" s="39"/>
      <c r="S1246" s="1" t="s">
        <v>4</v>
      </c>
      <c r="T1246" s="42" t="s">
        <v>22</v>
      </c>
      <c r="U1246" s="42"/>
      <c r="V1246" s="42"/>
      <c r="W1246" s="42"/>
      <c r="X1246" s="42"/>
      <c r="Y1246" s="42"/>
      <c r="Z1246" s="42"/>
      <c r="AA1246" s="42"/>
      <c r="AB1246" s="39"/>
      <c r="AC1246" s="39"/>
      <c r="AD1246" s="39"/>
      <c r="AE1246" s="39"/>
      <c r="AF1246" s="39"/>
      <c r="AG1246" s="39"/>
    </row>
    <row r="1247" spans="2:37" ht="10.5" customHeight="1">
      <c r="AB1247" s="39"/>
      <c r="AC1247" s="39"/>
      <c r="AD1247" s="39"/>
      <c r="AE1247" s="39"/>
      <c r="AF1247" s="39"/>
      <c r="AG1247" s="39"/>
    </row>
    <row r="1248" spans="2:37" ht="12" customHeight="1">
      <c r="AB1248" s="39"/>
      <c r="AC1248" s="39"/>
      <c r="AD1248" s="39"/>
      <c r="AE1248" s="39"/>
      <c r="AF1248" s="39"/>
      <c r="AG1248" s="39"/>
    </row>
    <row r="1249" spans="2:34" ht="12" customHeight="1">
      <c r="AB1249" s="39"/>
      <c r="AC1249" s="39"/>
      <c r="AD1249" s="39"/>
      <c r="AE1249" s="39"/>
      <c r="AF1249" s="39"/>
      <c r="AG1249" s="39"/>
    </row>
    <row r="1250" spans="2:34" ht="6" customHeight="1"/>
    <row r="1251" spans="2:34" ht="3" customHeight="1">
      <c r="B1251" s="43" t="s">
        <v>5</v>
      </c>
      <c r="D1251" s="43" t="s">
        <v>23</v>
      </c>
      <c r="E1251" s="43"/>
      <c r="G1251" s="43" t="s">
        <v>6</v>
      </c>
      <c r="H1251" s="43"/>
      <c r="J1251" s="43" t="s">
        <v>7</v>
      </c>
      <c r="K1251" s="43"/>
      <c r="L1251" s="43"/>
      <c r="M1251" s="43"/>
      <c r="N1251" s="43" t="s">
        <v>8</v>
      </c>
      <c r="O1251" s="43"/>
      <c r="Q1251" s="43" t="s">
        <v>9</v>
      </c>
      <c r="R1251" s="43"/>
      <c r="S1251" s="43"/>
      <c r="T1251" s="43" t="s">
        <v>10</v>
      </c>
      <c r="U1251" s="43"/>
      <c r="X1251" s="43" t="s">
        <v>5</v>
      </c>
      <c r="Y1251" s="43"/>
      <c r="Z1251" s="43" t="s">
        <v>23</v>
      </c>
      <c r="AA1251" s="43"/>
      <c r="AB1251" s="43" t="s">
        <v>6</v>
      </c>
      <c r="AC1251" s="43" t="s">
        <v>7</v>
      </c>
      <c r="AE1251" s="43" t="s">
        <v>8</v>
      </c>
      <c r="AF1251" s="43" t="s">
        <v>9</v>
      </c>
      <c r="AG1251" s="43" t="s">
        <v>10</v>
      </c>
      <c r="AH1251" s="43"/>
    </row>
    <row r="1252" spans="2:34" ht="14.25" customHeight="1">
      <c r="B1252" s="43"/>
      <c r="D1252" s="43"/>
      <c r="E1252" s="43"/>
      <c r="G1252" s="43"/>
      <c r="H1252" s="43"/>
      <c r="J1252" s="43"/>
      <c r="K1252" s="43"/>
      <c r="L1252" s="43"/>
      <c r="M1252" s="43"/>
      <c r="N1252" s="43"/>
      <c r="O1252" s="43"/>
      <c r="Q1252" s="43"/>
      <c r="R1252" s="43"/>
      <c r="S1252" s="43"/>
      <c r="T1252" s="43"/>
      <c r="U1252" s="43"/>
      <c r="X1252" s="43"/>
      <c r="Y1252" s="43"/>
      <c r="Z1252" s="43"/>
      <c r="AA1252" s="43"/>
      <c r="AB1252" s="43"/>
      <c r="AC1252" s="43"/>
      <c r="AE1252" s="43"/>
      <c r="AF1252" s="43"/>
      <c r="AG1252" s="43"/>
      <c r="AH1252" s="43"/>
    </row>
    <row r="1253" spans="2:34">
      <c r="B1253" s="2">
        <v>7.8000001609325409E-2</v>
      </c>
      <c r="D1253" s="44">
        <v>4.6800000965595245</v>
      </c>
      <c r="E1253" s="44"/>
      <c r="F1253" s="45">
        <v>1.4627424478530884</v>
      </c>
      <c r="G1253" s="45"/>
      <c r="H1253" s="45"/>
      <c r="I1253" s="45"/>
      <c r="J1253" s="45"/>
      <c r="K1253" s="45">
        <v>1.9990790439761172E-25</v>
      </c>
      <c r="L1253" s="45"/>
      <c r="M1253" s="45"/>
      <c r="N1253" s="45">
        <v>3.4595263004302979</v>
      </c>
      <c r="O1253" s="45"/>
      <c r="P1253" s="45"/>
      <c r="Q1253" s="45"/>
      <c r="R1253" s="45">
        <v>2.4462544918060303</v>
      </c>
      <c r="S1253" s="45"/>
      <c r="T1253" s="45"/>
      <c r="U1253" s="45"/>
      <c r="V1253" s="46">
        <v>5.7784759449340235E-24</v>
      </c>
      <c r="W1253" s="46"/>
    </row>
    <row r="1254" spans="2:34">
      <c r="B1254" s="2">
        <v>7.9000003635883331E-2</v>
      </c>
      <c r="D1254" s="44">
        <v>4.7400002181529999</v>
      </c>
      <c r="E1254" s="44"/>
      <c r="F1254" s="45">
        <v>0.20574936270713806</v>
      </c>
      <c r="G1254" s="45"/>
      <c r="H1254" s="45"/>
      <c r="I1254" s="45"/>
      <c r="J1254" s="45"/>
      <c r="K1254" s="45">
        <v>9.6067684416016945E-26</v>
      </c>
      <c r="L1254" s="45"/>
      <c r="M1254" s="45"/>
      <c r="N1254" s="45">
        <v>3.457625150680542</v>
      </c>
      <c r="O1254" s="45"/>
      <c r="P1254" s="45"/>
      <c r="Q1254" s="45"/>
      <c r="R1254" s="45">
        <v>2.4449100494384766</v>
      </c>
      <c r="S1254" s="45"/>
      <c r="T1254" s="45"/>
      <c r="U1254" s="45"/>
      <c r="V1254" s="46">
        <v>2.7784298365542371E-24</v>
      </c>
      <c r="W1254" s="46"/>
    </row>
    <row r="1255" spans="2:34">
      <c r="B1255" s="2">
        <v>7.9999998211860657E-2</v>
      </c>
      <c r="D1255" s="44">
        <v>4.7999998927116394</v>
      </c>
      <c r="E1255" s="44"/>
      <c r="F1255" s="45">
        <v>-1.0787503719329834</v>
      </c>
      <c r="G1255" s="45"/>
      <c r="H1255" s="45"/>
      <c r="I1255" s="45"/>
      <c r="J1255" s="45"/>
      <c r="K1255" s="45">
        <v>4.6166663912132736E-26</v>
      </c>
      <c r="L1255" s="45"/>
      <c r="M1255" s="45"/>
      <c r="N1255" s="45">
        <v>3.4557430744171143</v>
      </c>
      <c r="O1255" s="45"/>
      <c r="P1255" s="45"/>
      <c r="Q1255" s="45"/>
      <c r="R1255" s="45">
        <v>2.4435791969299316</v>
      </c>
      <c r="S1255" s="45"/>
      <c r="T1255" s="45"/>
      <c r="U1255" s="45"/>
      <c r="V1255" s="46">
        <v>1.3359402817267622E-24</v>
      </c>
      <c r="W1255" s="46"/>
    </row>
    <row r="1256" spans="2:34">
      <c r="B1256" s="2">
        <v>8.1000000238418579E-2</v>
      </c>
      <c r="D1256" s="44">
        <v>4.8600000143051147</v>
      </c>
      <c r="E1256" s="44"/>
      <c r="F1256" s="45">
        <v>-2.2104232311248779</v>
      </c>
      <c r="G1256" s="45"/>
      <c r="H1256" s="45"/>
      <c r="I1256" s="45"/>
      <c r="J1256" s="45"/>
      <c r="K1256" s="45">
        <v>2.2186212217555416E-26</v>
      </c>
      <c r="L1256" s="45"/>
      <c r="M1256" s="45"/>
      <c r="N1256" s="45">
        <v>3.4538798332214355</v>
      </c>
      <c r="O1256" s="45"/>
      <c r="P1256" s="45"/>
      <c r="Q1256" s="45"/>
      <c r="R1256" s="45">
        <v>2.4422619342803955</v>
      </c>
      <c r="S1256" s="45"/>
      <c r="T1256" s="45"/>
      <c r="U1256" s="45"/>
      <c r="V1256" s="46">
        <v>6.4235622170130746E-25</v>
      </c>
      <c r="W1256" s="46"/>
    </row>
    <row r="1257" spans="2:34">
      <c r="B1257" s="2">
        <v>8.2000002264976501E-2</v>
      </c>
      <c r="D1257" s="44">
        <v>4.9200001358985901</v>
      </c>
      <c r="E1257" s="44"/>
      <c r="F1257" s="45">
        <v>-3.0305829048156738</v>
      </c>
      <c r="G1257" s="45"/>
      <c r="H1257" s="45"/>
      <c r="I1257" s="45"/>
      <c r="J1257" s="45"/>
      <c r="K1257" s="45">
        <v>1.0662058335320557E-26</v>
      </c>
      <c r="L1257" s="45"/>
      <c r="M1257" s="45"/>
      <c r="N1257" s="45">
        <v>3.452035665512085</v>
      </c>
      <c r="O1257" s="45"/>
      <c r="P1257" s="45"/>
      <c r="Q1257" s="45"/>
      <c r="R1257" s="45">
        <v>2.44095778465271</v>
      </c>
      <c r="S1257" s="45"/>
      <c r="T1257" s="45"/>
      <c r="U1257" s="45"/>
      <c r="V1257" s="46">
        <v>3.0886293208831235E-25</v>
      </c>
      <c r="W1257" s="46"/>
    </row>
    <row r="1258" spans="2:34">
      <c r="B1258" s="2">
        <v>8.2999996840953827E-2</v>
      </c>
      <c r="D1258" s="44">
        <v>4.9799998104572296</v>
      </c>
      <c r="E1258" s="44"/>
      <c r="F1258" s="45">
        <v>-3.4244368076324463</v>
      </c>
      <c r="G1258" s="45"/>
      <c r="H1258" s="45"/>
      <c r="I1258" s="45"/>
      <c r="J1258" s="45"/>
      <c r="K1258" s="45">
        <v>5.1239150466268639E-27</v>
      </c>
      <c r="L1258" s="45"/>
      <c r="M1258" s="45"/>
      <c r="N1258" s="45">
        <v>3.4502100944519043</v>
      </c>
      <c r="O1258" s="45"/>
      <c r="P1258" s="45"/>
      <c r="Q1258" s="45"/>
      <c r="R1258" s="45">
        <v>2.4396669864654541</v>
      </c>
      <c r="S1258" s="45"/>
      <c r="T1258" s="45"/>
      <c r="U1258" s="45"/>
      <c r="V1258" s="46">
        <v>1.4851023911171233E-25</v>
      </c>
      <c r="W1258" s="46"/>
    </row>
    <row r="1259" spans="2:34">
      <c r="B1259" s="2">
        <v>8.3999998867511749E-2</v>
      </c>
      <c r="D1259" s="44">
        <v>5.039999932050705</v>
      </c>
      <c r="E1259" s="44"/>
      <c r="F1259" s="45">
        <v>-3.3371524810791016</v>
      </c>
      <c r="G1259" s="45"/>
      <c r="H1259" s="45"/>
      <c r="I1259" s="45"/>
      <c r="J1259" s="45"/>
      <c r="K1259" s="45">
        <v>2.4624393304830992E-27</v>
      </c>
      <c r="L1259" s="45"/>
      <c r="M1259" s="45"/>
      <c r="N1259" s="45">
        <v>3.4484026432037354</v>
      </c>
      <c r="O1259" s="45"/>
      <c r="P1259" s="45"/>
      <c r="Q1259" s="45"/>
      <c r="R1259" s="45">
        <v>2.4383888244628906</v>
      </c>
      <c r="S1259" s="45"/>
      <c r="T1259" s="45"/>
      <c r="U1259" s="45"/>
      <c r="V1259" s="46">
        <v>7.1408114385937709E-26</v>
      </c>
      <c r="W1259" s="46"/>
    </row>
    <row r="1260" spans="2:34">
      <c r="B1260" s="2">
        <v>8.5000000894069672E-2</v>
      </c>
      <c r="D1260" s="44">
        <v>5.1000000536441803</v>
      </c>
      <c r="E1260" s="44"/>
      <c r="F1260" s="45">
        <v>-2.7814872264862061</v>
      </c>
      <c r="G1260" s="45"/>
      <c r="H1260" s="45"/>
      <c r="I1260" s="45"/>
      <c r="J1260" s="45"/>
      <c r="K1260" s="45">
        <v>1.18340036546637E-27</v>
      </c>
      <c r="L1260" s="45"/>
      <c r="M1260" s="45"/>
      <c r="N1260" s="45">
        <v>3.4466135501861572</v>
      </c>
      <c r="O1260" s="45"/>
      <c r="P1260" s="45"/>
      <c r="Q1260" s="45"/>
      <c r="R1260" s="45">
        <v>2.4371237754821777</v>
      </c>
      <c r="S1260" s="45"/>
      <c r="T1260" s="45"/>
      <c r="U1260" s="45"/>
      <c r="V1260" s="46">
        <v>3.4335161655280806E-26</v>
      </c>
      <c r="W1260" s="46"/>
    </row>
    <row r="1261" spans="2:34">
      <c r="B1261" s="2">
        <v>8.6000002920627594E-2</v>
      </c>
      <c r="D1261" s="44">
        <v>5.1600001752376556</v>
      </c>
      <c r="E1261" s="44"/>
      <c r="F1261" s="45">
        <v>-1.8359279632568359</v>
      </c>
      <c r="G1261" s="45"/>
      <c r="H1261" s="45"/>
      <c r="I1261" s="45"/>
      <c r="J1261" s="45"/>
      <c r="K1261" s="45">
        <v>5.6872220145619256E-28</v>
      </c>
      <c r="L1261" s="45"/>
      <c r="M1261" s="45"/>
      <c r="N1261" s="45">
        <v>3.4448423385620117</v>
      </c>
      <c r="O1261" s="45"/>
      <c r="P1261" s="45"/>
      <c r="Q1261" s="45"/>
      <c r="R1261" s="45">
        <v>2.4358713626861572</v>
      </c>
      <c r="S1261" s="45"/>
      <c r="T1261" s="45"/>
      <c r="U1261" s="45"/>
      <c r="V1261" s="46">
        <v>1.6509382713566399E-26</v>
      </c>
      <c r="W1261" s="46"/>
    </row>
    <row r="1262" spans="2:34">
      <c r="B1262" s="2">
        <v>8.6999997496604919E-2</v>
      </c>
      <c r="D1262" s="44">
        <v>5.2199998497962952</v>
      </c>
      <c r="E1262" s="44"/>
      <c r="F1262" s="45">
        <v>-0.63360625505447388</v>
      </c>
      <c r="G1262" s="45"/>
      <c r="H1262" s="45"/>
      <c r="I1262" s="45"/>
      <c r="J1262" s="45"/>
      <c r="K1262" s="45">
        <v>2.7331962398630273E-28</v>
      </c>
      <c r="L1262" s="45"/>
      <c r="M1262" s="45"/>
      <c r="N1262" s="45">
        <v>3.4430890083312988</v>
      </c>
      <c r="O1262" s="45"/>
      <c r="P1262" s="45"/>
      <c r="Q1262" s="45"/>
      <c r="R1262" s="45">
        <v>2.4346315860748291</v>
      </c>
      <c r="S1262" s="45"/>
      <c r="T1262" s="45"/>
      <c r="U1262" s="45"/>
      <c r="V1262" s="46">
        <v>7.9382102223698447E-27</v>
      </c>
      <c r="W1262" s="46"/>
    </row>
    <row r="1263" spans="2:34">
      <c r="B1263" s="2">
        <v>8.7999999523162842E-2</v>
      </c>
      <c r="D1263" s="44">
        <v>5.2799999713897705</v>
      </c>
      <c r="E1263" s="44"/>
      <c r="F1263" s="45">
        <v>0.65644311904907227</v>
      </c>
      <c r="G1263" s="45"/>
      <c r="H1263" s="45"/>
      <c r="I1263" s="45"/>
      <c r="J1263" s="45"/>
      <c r="K1263" s="45">
        <v>1.3135405555229682E-28</v>
      </c>
      <c r="L1263" s="45"/>
      <c r="M1263" s="45"/>
      <c r="N1263" s="45">
        <v>3.4413530826568604</v>
      </c>
      <c r="O1263" s="45"/>
      <c r="P1263" s="45"/>
      <c r="Q1263" s="45"/>
      <c r="R1263" s="45">
        <v>2.4334042072296143</v>
      </c>
      <c r="S1263" s="45"/>
      <c r="T1263" s="45"/>
      <c r="U1263" s="45"/>
      <c r="V1263" s="46">
        <v>3.816930452931087E-27</v>
      </c>
      <c r="W1263" s="46"/>
    </row>
    <row r="1264" spans="2:34">
      <c r="B1264" s="2">
        <v>8.9000001549720764E-2</v>
      </c>
      <c r="D1264" s="44">
        <v>5.3400000929832458</v>
      </c>
      <c r="E1264" s="44"/>
      <c r="F1264" s="45">
        <v>1.853043794631958</v>
      </c>
      <c r="G1264" s="45"/>
      <c r="H1264" s="45"/>
      <c r="I1264" s="45"/>
      <c r="J1264" s="45"/>
      <c r="K1264" s="45">
        <v>6.3127409493395672E-29</v>
      </c>
      <c r="L1264" s="45"/>
      <c r="M1264" s="45"/>
      <c r="N1264" s="45">
        <v>3.4396345615386963</v>
      </c>
      <c r="O1264" s="45"/>
      <c r="P1264" s="45"/>
      <c r="Q1264" s="45"/>
      <c r="R1264" s="45">
        <v>2.4321889877319336</v>
      </c>
      <c r="S1264" s="45"/>
      <c r="T1264" s="45"/>
      <c r="U1264" s="45"/>
      <c r="V1264" s="46">
        <v>1.8352939478674226E-27</v>
      </c>
      <c r="W1264" s="46"/>
    </row>
    <row r="1265" spans="2:23">
      <c r="B1265" s="2">
        <v>9.0000003576278687E-2</v>
      </c>
      <c r="D1265" s="44">
        <v>5.4000002145767212</v>
      </c>
      <c r="E1265" s="44"/>
      <c r="F1265" s="45">
        <v>2.7883186340332031</v>
      </c>
      <c r="G1265" s="45"/>
      <c r="H1265" s="45"/>
      <c r="I1265" s="45"/>
      <c r="J1265" s="45"/>
      <c r="K1265" s="45">
        <v>3.0338500338451591E-29</v>
      </c>
      <c r="L1265" s="45"/>
      <c r="M1265" s="45"/>
      <c r="N1265" s="45">
        <v>3.4379332065582275</v>
      </c>
      <c r="O1265" s="45"/>
      <c r="P1265" s="45"/>
      <c r="Q1265" s="45"/>
      <c r="R1265" s="45">
        <v>2.4309859275817871</v>
      </c>
      <c r="S1265" s="45"/>
      <c r="T1265" s="45"/>
      <c r="U1265" s="45"/>
      <c r="V1265" s="46">
        <v>8.8246331533766751E-28</v>
      </c>
      <c r="W1265" s="46"/>
    </row>
    <row r="1266" spans="2:23">
      <c r="B1266" s="2">
        <v>9.0999998152256012E-2</v>
      </c>
      <c r="D1266" s="44">
        <v>5.4599998891353607</v>
      </c>
      <c r="E1266" s="44"/>
      <c r="F1266" s="45">
        <v>3.3312392234802246</v>
      </c>
      <c r="G1266" s="45"/>
      <c r="H1266" s="45"/>
      <c r="I1266" s="45"/>
      <c r="J1266" s="45"/>
      <c r="K1266" s="45">
        <v>1.4580481348164465E-29</v>
      </c>
      <c r="L1266" s="45"/>
      <c r="M1266" s="45"/>
      <c r="N1266" s="45">
        <v>3.4362490177154541</v>
      </c>
      <c r="O1266" s="45"/>
      <c r="P1266" s="45"/>
      <c r="Q1266" s="45"/>
      <c r="R1266" s="45">
        <v>2.4297950267791748</v>
      </c>
      <c r="S1266" s="45"/>
      <c r="T1266" s="45"/>
      <c r="U1266" s="45"/>
      <c r="V1266" s="46">
        <v>4.2431385570309879E-28</v>
      </c>
      <c r="W1266" s="46"/>
    </row>
    <row r="1267" spans="2:23">
      <c r="B1267" s="2">
        <v>9.2000000178813934E-2</v>
      </c>
      <c r="D1267" s="44">
        <v>5.5200000107288361</v>
      </c>
      <c r="E1267" s="44"/>
      <c r="F1267" s="45">
        <v>3.4059786796569824</v>
      </c>
      <c r="G1267" s="45"/>
      <c r="H1267" s="45"/>
      <c r="I1267" s="45"/>
      <c r="J1267" s="45"/>
      <c r="K1267" s="45">
        <v>7.0073057666076725E-30</v>
      </c>
      <c r="L1267" s="45"/>
      <c r="M1267" s="45"/>
      <c r="N1267" s="45">
        <v>3.4345815181732178</v>
      </c>
      <c r="O1267" s="45"/>
      <c r="P1267" s="45"/>
      <c r="Q1267" s="45"/>
      <c r="R1267" s="45">
        <v>2.4286158084869385</v>
      </c>
      <c r="S1267" s="45"/>
      <c r="T1267" s="45"/>
      <c r="U1267" s="45"/>
      <c r="V1267" s="46">
        <v>2.0402211273007367E-28</v>
      </c>
      <c r="W1267" s="46"/>
    </row>
    <row r="1268" spans="2:23">
      <c r="B1268" s="2">
        <v>9.3000002205371857E-2</v>
      </c>
      <c r="D1268" s="44">
        <v>5.5800001323223114</v>
      </c>
      <c r="E1268" s="44"/>
      <c r="F1268" s="45">
        <v>3.0025014877319336</v>
      </c>
      <c r="G1268" s="45"/>
      <c r="H1268" s="45"/>
      <c r="I1268" s="45"/>
      <c r="J1268" s="45"/>
      <c r="K1268" s="45">
        <v>3.36768599081202E-30</v>
      </c>
      <c r="L1268" s="45"/>
      <c r="M1268" s="45"/>
      <c r="N1268" s="45">
        <v>3.4329304695129395</v>
      </c>
      <c r="O1268" s="45"/>
      <c r="P1268" s="45"/>
      <c r="Q1268" s="45"/>
      <c r="R1268" s="45">
        <v>2.4274485111236572</v>
      </c>
      <c r="S1268" s="45"/>
      <c r="T1268" s="45"/>
      <c r="U1268" s="45"/>
      <c r="V1268" s="46">
        <v>9.8099444499737751E-29</v>
      </c>
      <c r="W1268" s="46"/>
    </row>
    <row r="1269" spans="2:23">
      <c r="B1269" s="2">
        <v>9.3999996781349182E-2</v>
      </c>
      <c r="D1269" s="44">
        <v>5.6399998068809509</v>
      </c>
      <c r="E1269" s="44"/>
      <c r="F1269" s="45">
        <v>2.1779067516326904</v>
      </c>
      <c r="G1269" s="45"/>
      <c r="H1269" s="45"/>
      <c r="I1269" s="45"/>
      <c r="J1269" s="45"/>
      <c r="K1269" s="45">
        <v>1.6185022485398465E-30</v>
      </c>
      <c r="L1269" s="45"/>
      <c r="M1269" s="45"/>
      <c r="N1269" s="45">
        <v>3.4312958717346191</v>
      </c>
      <c r="O1269" s="45"/>
      <c r="P1269" s="45"/>
      <c r="Q1269" s="45"/>
      <c r="R1269" s="45">
        <v>2.4262926578521729</v>
      </c>
      <c r="S1269" s="45"/>
      <c r="T1269" s="45"/>
      <c r="U1269" s="45"/>
      <c r="V1269" s="46">
        <v>4.7168834992055996E-29</v>
      </c>
      <c r="W1269" s="46"/>
    </row>
    <row r="1270" spans="2:23">
      <c r="B1270" s="2">
        <v>9.4999998807907104E-2</v>
      </c>
      <c r="D1270" s="44">
        <v>5.6999999284744263</v>
      </c>
      <c r="E1270" s="44"/>
      <c r="F1270" s="45">
        <v>1.0483494997024536</v>
      </c>
      <c r="G1270" s="45"/>
      <c r="H1270" s="45"/>
      <c r="I1270" s="45"/>
      <c r="J1270" s="45"/>
      <c r="K1270" s="45">
        <v>7.7785061387414783E-31</v>
      </c>
      <c r="L1270" s="45"/>
      <c r="M1270" s="45"/>
      <c r="N1270" s="45">
        <v>3.4296777248382568</v>
      </c>
      <c r="O1270" s="45"/>
      <c r="P1270" s="45"/>
      <c r="Q1270" s="45"/>
      <c r="R1270" s="45">
        <v>2.4251482486724854</v>
      </c>
      <c r="S1270" s="45"/>
      <c r="T1270" s="45"/>
      <c r="U1270" s="45"/>
      <c r="V1270" s="46">
        <v>2.2679991766347138E-29</v>
      </c>
      <c r="W1270" s="46"/>
    </row>
    <row r="1271" spans="2:23">
      <c r="B1271" s="2">
        <v>9.6000000834465027E-2</v>
      </c>
      <c r="D1271" s="44">
        <v>5.7600000500679016</v>
      </c>
      <c r="E1271" s="44"/>
      <c r="F1271" s="45">
        <v>-0.22731880843639374</v>
      </c>
      <c r="G1271" s="45"/>
      <c r="H1271" s="45"/>
      <c r="I1271" s="45"/>
      <c r="J1271" s="45"/>
      <c r="K1271" s="45">
        <v>3.7383515681714998E-31</v>
      </c>
      <c r="L1271" s="45"/>
      <c r="M1271" s="45"/>
      <c r="N1271" s="45">
        <v>3.4280753135681152</v>
      </c>
      <c r="O1271" s="45"/>
      <c r="P1271" s="45"/>
      <c r="Q1271" s="45"/>
      <c r="R1271" s="45">
        <v>2.4240152835845947</v>
      </c>
      <c r="S1271" s="45"/>
      <c r="T1271" s="45"/>
      <c r="U1271" s="45"/>
      <c r="V1271" s="46">
        <v>1.0905102846137702E-29</v>
      </c>
      <c r="W1271" s="46"/>
    </row>
    <row r="1272" spans="2:23">
      <c r="B1272" s="2">
        <v>9.7000002861022949E-2</v>
      </c>
      <c r="D1272" s="44">
        <v>5.820000171661377</v>
      </c>
      <c r="E1272" s="44"/>
      <c r="F1272" s="45">
        <v>-1.4698876142501831</v>
      </c>
      <c r="G1272" s="45"/>
      <c r="H1272" s="45"/>
      <c r="I1272" s="45"/>
      <c r="J1272" s="45"/>
      <c r="K1272" s="45">
        <v>1.7966564812982109E-31</v>
      </c>
      <c r="L1272" s="45"/>
      <c r="M1272" s="45"/>
      <c r="N1272" s="45">
        <v>3.4264891147613525</v>
      </c>
      <c r="O1272" s="45"/>
      <c r="P1272" s="45"/>
      <c r="Q1272" s="45"/>
      <c r="R1272" s="45">
        <v>2.4228935241699219</v>
      </c>
      <c r="S1272" s="45"/>
      <c r="T1272" s="45"/>
      <c r="U1272" s="45"/>
      <c r="V1272" s="46">
        <v>5.2434326707694314E-30</v>
      </c>
      <c r="W1272" s="46"/>
    </row>
    <row r="1273" spans="2:23">
      <c r="B1273" s="2">
        <v>9.7999997437000275E-2</v>
      </c>
      <c r="D1273" s="44">
        <v>5.8799998462200165</v>
      </c>
      <c r="E1273" s="44"/>
      <c r="F1273" s="45">
        <v>-2.5049595832824707</v>
      </c>
      <c r="G1273" s="45"/>
      <c r="H1273" s="45"/>
      <c r="I1273" s="45"/>
      <c r="J1273" s="45"/>
      <c r="K1273" s="45">
        <v>8.6347718413592625E-32</v>
      </c>
      <c r="L1273" s="45"/>
      <c r="M1273" s="45"/>
      <c r="N1273" s="45">
        <v>3.4249184131622314</v>
      </c>
      <c r="O1273" s="45"/>
      <c r="P1273" s="45"/>
      <c r="Q1273" s="45"/>
      <c r="R1273" s="45">
        <v>2.4217829704284668</v>
      </c>
      <c r="S1273" s="45"/>
      <c r="T1273" s="45"/>
      <c r="U1273" s="45"/>
      <c r="V1273" s="46">
        <v>2.521161351270743E-30</v>
      </c>
      <c r="W1273" s="46"/>
    </row>
    <row r="1274" spans="2:23">
      <c r="B1274" s="2">
        <v>9.8999999463558197E-2</v>
      </c>
      <c r="D1274" s="44">
        <v>5.9399999678134918</v>
      </c>
      <c r="E1274" s="44"/>
      <c r="F1274" s="45">
        <v>-3.187424898147583</v>
      </c>
      <c r="G1274" s="45"/>
      <c r="H1274" s="45"/>
      <c r="I1274" s="45"/>
      <c r="J1274" s="45"/>
      <c r="K1274" s="45">
        <v>4.1498985468385947E-32</v>
      </c>
      <c r="L1274" s="45"/>
      <c r="M1274" s="45"/>
      <c r="N1274" s="45">
        <v>3.423363208770752</v>
      </c>
      <c r="O1274" s="45"/>
      <c r="P1274" s="45"/>
      <c r="Q1274" s="45"/>
      <c r="R1274" s="45">
        <v>2.4206833839416504</v>
      </c>
      <c r="S1274" s="45"/>
      <c r="T1274" s="45"/>
      <c r="U1274" s="45"/>
      <c r="V1274" s="46">
        <v>1.212228549285484E-30</v>
      </c>
      <c r="W1274" s="46"/>
    </row>
    <row r="1275" spans="2:23">
      <c r="B1275" s="2">
        <v>0.10000000149011612</v>
      </c>
      <c r="D1275" s="44">
        <v>6.0000000894069672</v>
      </c>
      <c r="E1275" s="44"/>
      <c r="F1275" s="45">
        <v>-3.4218015670776367</v>
      </c>
      <c r="G1275" s="45"/>
      <c r="H1275" s="45"/>
      <c r="I1275" s="45"/>
      <c r="J1275" s="45"/>
      <c r="K1275" s="45">
        <v>1.9944580324307105E-32</v>
      </c>
      <c r="L1275" s="45"/>
      <c r="M1275" s="45"/>
      <c r="N1275" s="45">
        <v>3.421823263168335</v>
      </c>
      <c r="O1275" s="45"/>
      <c r="P1275" s="45"/>
      <c r="Q1275" s="45"/>
      <c r="R1275" s="45">
        <v>2.4195945262908936</v>
      </c>
      <c r="S1275" s="45"/>
      <c r="T1275" s="45"/>
      <c r="U1275" s="45"/>
      <c r="V1275" s="46">
        <v>5.8286412485805394E-31</v>
      </c>
      <c r="W1275" s="46"/>
    </row>
    <row r="1276" spans="2:23" ht="9.75" customHeight="1">
      <c r="B1276" s="2">
        <v>0.10100000351667404</v>
      </c>
      <c r="D1276" s="44">
        <v>6.0600002110004425</v>
      </c>
      <c r="E1276" s="44"/>
      <c r="F1276" s="45">
        <v>-3.1755926609039307</v>
      </c>
      <c r="G1276" s="45"/>
      <c r="H1276" s="45"/>
      <c r="I1276" s="45"/>
      <c r="J1276" s="45"/>
      <c r="K1276" s="45">
        <v>9.5854606852368617E-33</v>
      </c>
      <c r="L1276" s="45"/>
      <c r="M1276" s="45"/>
      <c r="N1276" s="45">
        <v>3.4202985763549805</v>
      </c>
      <c r="O1276" s="45"/>
      <c r="P1276" s="45"/>
      <c r="Q1276" s="45"/>
      <c r="R1276" s="45">
        <v>2.4185163974761963</v>
      </c>
      <c r="S1276" s="45"/>
      <c r="T1276" s="45"/>
      <c r="U1276" s="45"/>
      <c r="V1276" s="46">
        <v>2.8025214724733934E-31</v>
      </c>
      <c r="W1276" s="46"/>
    </row>
    <row r="1277" spans="2:23" ht="5.25" customHeight="1"/>
    <row r="1278" spans="2:23" ht="172.5" customHeight="1"/>
    <row r="1279" spans="2:23" ht="16.5" customHeight="1"/>
    <row r="1280" spans="2:23" ht="12.75" customHeight="1">
      <c r="B1280" s="39" t="s">
        <v>0</v>
      </c>
      <c r="C1280" s="39"/>
      <c r="D1280" s="39"/>
      <c r="E1280" s="39"/>
      <c r="F1280" s="39"/>
      <c r="G1280" s="1" t="s">
        <v>1</v>
      </c>
      <c r="H1280" s="40" t="s">
        <v>58</v>
      </c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</row>
    <row r="1281" spans="2:37" ht="12.75" customHeight="1">
      <c r="AB1281" s="39" t="s">
        <v>2</v>
      </c>
      <c r="AC1281" s="39"/>
      <c r="AD1281" s="39"/>
      <c r="AE1281" s="39"/>
      <c r="AF1281" s="39"/>
      <c r="AG1281" s="39"/>
    </row>
    <row r="1282" spans="2:37" ht="12" customHeight="1">
      <c r="B1282" s="39" t="s">
        <v>3</v>
      </c>
      <c r="C1282" s="39"/>
      <c r="D1282" s="39"/>
      <c r="E1282" s="39"/>
      <c r="G1282" s="1" t="s">
        <v>4</v>
      </c>
      <c r="H1282" s="41">
        <v>0.2199999988079071</v>
      </c>
      <c r="I1282" s="41"/>
      <c r="J1282" s="41"/>
      <c r="K1282" s="41"/>
      <c r="L1282" s="41"/>
      <c r="M1282" s="41"/>
      <c r="N1282" s="41"/>
      <c r="O1282" s="39" t="s">
        <v>21</v>
      </c>
      <c r="P1282" s="39"/>
      <c r="Q1282" s="39"/>
      <c r="R1282" s="39"/>
      <c r="S1282" s="1" t="s">
        <v>4</v>
      </c>
      <c r="T1282" s="42" t="s">
        <v>22</v>
      </c>
      <c r="U1282" s="42"/>
      <c r="V1282" s="42"/>
      <c r="W1282" s="42"/>
      <c r="X1282" s="42"/>
      <c r="Y1282" s="42"/>
      <c r="Z1282" s="42"/>
      <c r="AA1282" s="42"/>
      <c r="AB1282" s="39"/>
      <c r="AC1282" s="39"/>
      <c r="AD1282" s="39"/>
      <c r="AE1282" s="39"/>
      <c r="AF1282" s="39"/>
      <c r="AG1282" s="39"/>
    </row>
    <row r="1283" spans="2:37" ht="10.5" customHeight="1">
      <c r="AB1283" s="39"/>
      <c r="AC1283" s="39"/>
      <c r="AD1283" s="39"/>
      <c r="AE1283" s="39"/>
      <c r="AF1283" s="39"/>
      <c r="AG1283" s="39"/>
    </row>
    <row r="1284" spans="2:37" ht="12" customHeight="1">
      <c r="AB1284" s="39"/>
      <c r="AC1284" s="39"/>
      <c r="AD1284" s="39"/>
      <c r="AE1284" s="39"/>
      <c r="AF1284" s="39"/>
      <c r="AG1284" s="39"/>
    </row>
    <row r="1285" spans="2:37" ht="12" customHeight="1">
      <c r="AB1285" s="39"/>
      <c r="AC1285" s="39"/>
      <c r="AD1285" s="39"/>
      <c r="AE1285" s="39"/>
      <c r="AF1285" s="39"/>
      <c r="AG1285" s="39"/>
    </row>
    <row r="1286" spans="2:37" ht="6" customHeight="1"/>
    <row r="1287" spans="2:37" ht="3" customHeight="1">
      <c r="B1287" s="43" t="s">
        <v>5</v>
      </c>
      <c r="D1287" s="43" t="s">
        <v>23</v>
      </c>
      <c r="E1287" s="43"/>
      <c r="G1287" s="43" t="s">
        <v>6</v>
      </c>
      <c r="H1287" s="43"/>
      <c r="J1287" s="43" t="s">
        <v>7</v>
      </c>
      <c r="K1287" s="43"/>
      <c r="L1287" s="43"/>
      <c r="M1287" s="43"/>
      <c r="N1287" s="43" t="s">
        <v>8</v>
      </c>
      <c r="O1287" s="43"/>
      <c r="Q1287" s="43" t="s">
        <v>9</v>
      </c>
      <c r="R1287" s="43"/>
      <c r="S1287" s="43"/>
      <c r="T1287" s="43" t="s">
        <v>10</v>
      </c>
      <c r="U1287" s="43"/>
      <c r="X1287" s="43" t="s">
        <v>5</v>
      </c>
      <c r="Y1287" s="43"/>
      <c r="Z1287" s="43" t="s">
        <v>23</v>
      </c>
      <c r="AA1287" s="43"/>
      <c r="AB1287" s="43" t="s">
        <v>6</v>
      </c>
      <c r="AC1287" s="43" t="s">
        <v>7</v>
      </c>
      <c r="AE1287" s="43" t="s">
        <v>8</v>
      </c>
      <c r="AF1287" s="43" t="s">
        <v>9</v>
      </c>
      <c r="AG1287" s="43" t="s">
        <v>10</v>
      </c>
      <c r="AH1287" s="43"/>
    </row>
    <row r="1288" spans="2:37" ht="14.25" customHeight="1">
      <c r="B1288" s="43"/>
      <c r="D1288" s="43"/>
      <c r="E1288" s="43"/>
      <c r="G1288" s="43"/>
      <c r="H1288" s="43"/>
      <c r="J1288" s="43"/>
      <c r="K1288" s="43"/>
      <c r="L1288" s="43"/>
      <c r="M1288" s="43"/>
      <c r="N1288" s="43"/>
      <c r="O1288" s="43"/>
      <c r="Q1288" s="43"/>
      <c r="R1288" s="43"/>
      <c r="S1288" s="43"/>
      <c r="T1288" s="43"/>
      <c r="U1288" s="43"/>
      <c r="X1288" s="43"/>
      <c r="Y1288" s="43"/>
      <c r="Z1288" s="43"/>
      <c r="AA1288" s="43"/>
      <c r="AB1288" s="43"/>
      <c r="AC1288" s="43"/>
      <c r="AE1288" s="43"/>
      <c r="AF1288" s="43"/>
      <c r="AG1288" s="43"/>
      <c r="AH1288" s="43"/>
    </row>
    <row r="1289" spans="2:37">
      <c r="B1289" s="2">
        <v>0</v>
      </c>
      <c r="D1289" s="44">
        <v>0</v>
      </c>
      <c r="E1289" s="44"/>
      <c r="F1289" s="45">
        <v>-1.0707114415708929E-4</v>
      </c>
      <c r="G1289" s="45"/>
      <c r="H1289" s="45"/>
      <c r="I1289" s="45"/>
      <c r="J1289" s="45"/>
      <c r="K1289" s="45">
        <v>2.0489609241485596</v>
      </c>
      <c r="L1289" s="45"/>
      <c r="M1289" s="45"/>
      <c r="N1289" s="45">
        <v>4.0980286598205566</v>
      </c>
      <c r="O1289" s="45"/>
      <c r="P1289" s="45"/>
      <c r="Q1289" s="45"/>
      <c r="R1289" s="45">
        <v>1.4489097595214844</v>
      </c>
      <c r="S1289" s="45"/>
      <c r="T1289" s="45"/>
      <c r="U1289" s="45"/>
      <c r="V1289" s="46">
        <v>99.994773864746094</v>
      </c>
      <c r="W1289" s="46"/>
      <c r="X1289" s="45">
        <v>3.9000000804662704E-2</v>
      </c>
      <c r="Y1289" s="45"/>
      <c r="Z1289" s="44">
        <v>2.3400000482797623</v>
      </c>
      <c r="AA1289" s="44"/>
      <c r="AB1289" s="45">
        <v>1.0607088804244995</v>
      </c>
      <c r="AC1289" s="45"/>
      <c r="AD1289" s="45">
        <v>1.0545488195515523E-15</v>
      </c>
      <c r="AE1289" s="45"/>
      <c r="AF1289" s="45">
        <v>1.9728047847747803</v>
      </c>
      <c r="AG1289" s="45"/>
      <c r="AH1289" s="45">
        <v>1.3949836492538452</v>
      </c>
      <c r="AI1289" s="45"/>
      <c r="AJ1289" s="45"/>
      <c r="AK1289" s="20">
        <v>5.3454290961044842E-14</v>
      </c>
    </row>
    <row r="1290" spans="2:37">
      <c r="B1290" s="2">
        <v>1.0000000474974513E-3</v>
      </c>
      <c r="D1290" s="44">
        <v>6.0000002849847078E-2</v>
      </c>
      <c r="E1290" s="44"/>
      <c r="F1290" s="45">
        <v>-1.3314670324325562</v>
      </c>
      <c r="G1290" s="45"/>
      <c r="H1290" s="45"/>
      <c r="I1290" s="45"/>
      <c r="J1290" s="45"/>
      <c r="K1290" s="45">
        <v>0.57147020101547241</v>
      </c>
      <c r="L1290" s="45"/>
      <c r="M1290" s="45"/>
      <c r="N1290" s="45">
        <v>2.6181552410125732</v>
      </c>
      <c r="O1290" s="45"/>
      <c r="P1290" s="45"/>
      <c r="Q1290" s="45"/>
      <c r="R1290" s="45">
        <v>1.4472248554229736</v>
      </c>
      <c r="S1290" s="45"/>
      <c r="T1290" s="45"/>
      <c r="U1290" s="45"/>
      <c r="V1290" s="46">
        <v>27.921747207641602</v>
      </c>
      <c r="W1290" s="46"/>
      <c r="X1290" s="45">
        <v>3.9999999105930328E-2</v>
      </c>
      <c r="Y1290" s="45"/>
      <c r="Z1290" s="44">
        <v>2.3999999463558197</v>
      </c>
      <c r="AA1290" s="44"/>
      <c r="AB1290" s="45">
        <v>1.5973339080810547</v>
      </c>
      <c r="AC1290" s="45"/>
      <c r="AD1290" s="45">
        <v>4.3843785896554113E-16</v>
      </c>
      <c r="AE1290" s="45"/>
      <c r="AF1290" s="45">
        <v>1.9712376594543457</v>
      </c>
      <c r="AG1290" s="45"/>
      <c r="AH1290" s="45">
        <v>1.3938754796981812</v>
      </c>
      <c r="AI1290" s="45"/>
      <c r="AJ1290" s="45"/>
      <c r="AK1290" s="20">
        <v>2.2241757047236632E-14</v>
      </c>
    </row>
    <row r="1291" spans="2:37">
      <c r="B1291" s="2">
        <v>2.0000000949949026E-3</v>
      </c>
      <c r="D1291" s="44">
        <v>0.12000000569969416</v>
      </c>
      <c r="E1291" s="44"/>
      <c r="F1291" s="45">
        <v>-1.2696460485458374</v>
      </c>
      <c r="G1291" s="45"/>
      <c r="H1291" s="45"/>
      <c r="I1291" s="45"/>
      <c r="J1291" s="45"/>
      <c r="K1291" s="45">
        <v>0.22046230733394623</v>
      </c>
      <c r="L1291" s="45"/>
      <c r="M1291" s="45"/>
      <c r="N1291" s="45">
        <v>2.2647902965545654</v>
      </c>
      <c r="O1291" s="45"/>
      <c r="P1291" s="45"/>
      <c r="Q1291" s="45"/>
      <c r="R1291" s="45">
        <v>1.4455580711364746</v>
      </c>
      <c r="S1291" s="45"/>
      <c r="T1291" s="45"/>
      <c r="U1291" s="45"/>
      <c r="V1291" s="46">
        <v>10.784096717834473</v>
      </c>
      <c r="W1291" s="46"/>
      <c r="X1291" s="45">
        <v>4.1000001132488251E-2</v>
      </c>
      <c r="Y1291" s="45"/>
      <c r="Z1291" s="44">
        <v>2.460000067949295</v>
      </c>
      <c r="AA1291" s="44"/>
      <c r="AB1291" s="45">
        <v>1.9089087247848511</v>
      </c>
      <c r="AC1291" s="45"/>
      <c r="AD1291" s="45">
        <v>1.8230557774856298E-16</v>
      </c>
      <c r="AE1291" s="45"/>
      <c r="AF1291" s="45">
        <v>1.9696869850158691</v>
      </c>
      <c r="AG1291" s="45"/>
      <c r="AH1291" s="45">
        <v>1.3927791118621826</v>
      </c>
      <c r="AI1291" s="45"/>
      <c r="AJ1291" s="45"/>
      <c r="AK1291" s="20">
        <v>9.2555603548667882E-15</v>
      </c>
    </row>
    <row r="1292" spans="2:37">
      <c r="B1292" s="2">
        <v>3.0000000260770321E-3</v>
      </c>
      <c r="D1292" s="44">
        <v>0.18000000156462193</v>
      </c>
      <c r="E1292" s="44"/>
      <c r="F1292" s="45">
        <v>-0.78211796283721924</v>
      </c>
      <c r="G1292" s="45"/>
      <c r="H1292" s="45"/>
      <c r="I1292" s="45"/>
      <c r="J1292" s="45"/>
      <c r="K1292" s="45">
        <v>8.7001897394657135E-2</v>
      </c>
      <c r="L1292" s="45"/>
      <c r="M1292" s="45"/>
      <c r="N1292" s="45">
        <v>2.1289980411529541</v>
      </c>
      <c r="O1292" s="45"/>
      <c r="P1292" s="45"/>
      <c r="Q1292" s="45"/>
      <c r="R1292" s="45">
        <v>1.4439094066619873</v>
      </c>
      <c r="S1292" s="45"/>
      <c r="T1292" s="45"/>
      <c r="U1292" s="45"/>
      <c r="V1292" s="46">
        <v>4.2606296539306641</v>
      </c>
      <c r="W1292" s="46"/>
      <c r="X1292" s="45">
        <v>4.1999999433755875E-2</v>
      </c>
      <c r="Y1292" s="45"/>
      <c r="Z1292" s="44">
        <v>2.5199999660253525</v>
      </c>
      <c r="AA1292" s="44"/>
      <c r="AB1292" s="45">
        <v>1.952060341835022</v>
      </c>
      <c r="AC1292" s="45"/>
      <c r="AD1292" s="45">
        <v>7.5811864146648535E-17</v>
      </c>
      <c r="AE1292" s="45"/>
      <c r="AF1292" s="45">
        <v>1.9681527614593506</v>
      </c>
      <c r="AG1292" s="45"/>
      <c r="AH1292" s="45">
        <v>1.391694188117981</v>
      </c>
      <c r="AI1292" s="45"/>
      <c r="AJ1292" s="45"/>
      <c r="AK1292" s="20">
        <v>3.851929761483977E-15</v>
      </c>
    </row>
    <row r="1293" spans="2:37">
      <c r="B1293" s="2">
        <v>4.0000001899898052E-3</v>
      </c>
      <c r="D1293" s="44">
        <v>0.24000001139938831</v>
      </c>
      <c r="E1293" s="44"/>
      <c r="F1293" s="45">
        <v>-9.3049608170986176E-2</v>
      </c>
      <c r="G1293" s="45"/>
      <c r="H1293" s="45"/>
      <c r="I1293" s="45"/>
      <c r="J1293" s="45"/>
      <c r="K1293" s="45">
        <v>3.4527942538261414E-2</v>
      </c>
      <c r="L1293" s="45"/>
      <c r="M1293" s="45"/>
      <c r="N1293" s="45">
        <v>2.0742175579071045</v>
      </c>
      <c r="O1293" s="45"/>
      <c r="P1293" s="45"/>
      <c r="Q1293" s="45"/>
      <c r="R1293" s="45">
        <v>1.4422783851623535</v>
      </c>
      <c r="S1293" s="45"/>
      <c r="T1293" s="45"/>
      <c r="U1293" s="45"/>
      <c r="V1293" s="46">
        <v>1.6928036212921143</v>
      </c>
      <c r="W1293" s="46"/>
      <c r="X1293" s="45">
        <v>4.3000001460313797E-2</v>
      </c>
      <c r="Y1293" s="45"/>
      <c r="Z1293" s="44">
        <v>2.5800000876188278</v>
      </c>
      <c r="AA1293" s="44"/>
      <c r="AB1293" s="45">
        <v>1.7211519479751587</v>
      </c>
      <c r="AC1293" s="45"/>
      <c r="AD1293" s="45">
        <v>3.1529345623663237E-17</v>
      </c>
      <c r="AE1293" s="45"/>
      <c r="AF1293" s="45">
        <v>1.9666346311569214</v>
      </c>
      <c r="AG1293" s="45"/>
      <c r="AH1293" s="45">
        <v>1.3906207084655762</v>
      </c>
      <c r="AI1293" s="45"/>
      <c r="AJ1293" s="45"/>
      <c r="AK1293" s="20">
        <v>1.6032131405861044E-15</v>
      </c>
    </row>
    <row r="1294" spans="2:37">
      <c r="B1294" s="2">
        <v>4.999999888241291E-3</v>
      </c>
      <c r="D1294" s="44">
        <v>0.29999999329447746</v>
      </c>
      <c r="E1294" s="44"/>
      <c r="F1294" s="45">
        <v>0.64396315813064575</v>
      </c>
      <c r="G1294" s="45"/>
      <c r="H1294" s="45"/>
      <c r="I1294" s="45"/>
      <c r="J1294" s="45"/>
      <c r="K1294" s="45">
        <v>1.3763129711151123E-2</v>
      </c>
      <c r="L1294" s="45"/>
      <c r="M1294" s="45"/>
      <c r="N1294" s="45">
        <v>2.0511713027954102</v>
      </c>
      <c r="O1294" s="45"/>
      <c r="P1294" s="45"/>
      <c r="Q1294" s="45"/>
      <c r="R1294" s="45">
        <v>1.4406650066375732</v>
      </c>
      <c r="S1294" s="45"/>
      <c r="T1294" s="45"/>
      <c r="U1294" s="45"/>
      <c r="V1294" s="46">
        <v>0.67552149295806885</v>
      </c>
      <c r="W1294" s="46"/>
      <c r="X1294" s="45">
        <v>4.3999999761581421E-2</v>
      </c>
      <c r="Y1294" s="45"/>
      <c r="Z1294" s="44">
        <v>2.6399999856948853</v>
      </c>
      <c r="AA1294" s="44"/>
      <c r="AB1294" s="45">
        <v>1.2490146160125732</v>
      </c>
      <c r="AC1294" s="45"/>
      <c r="AD1294" s="45">
        <v>1.3113818683311506E-17</v>
      </c>
      <c r="AE1294" s="45"/>
      <c r="AF1294" s="45">
        <v>1.9651325941085815</v>
      </c>
      <c r="AG1294" s="45"/>
      <c r="AH1294" s="45">
        <v>1.3895585536956787</v>
      </c>
      <c r="AI1294" s="45"/>
      <c r="AJ1294" s="45"/>
      <c r="AK1294" s="20">
        <v>6.6732490191761108E-16</v>
      </c>
    </row>
    <row r="1295" spans="2:37">
      <c r="B1295" s="2">
        <v>6.0000000521540642E-3</v>
      </c>
      <c r="D1295" s="44">
        <v>0.36000000312924385</v>
      </c>
      <c r="E1295" s="44"/>
      <c r="F1295" s="45">
        <v>1.3033601045608521</v>
      </c>
      <c r="G1295" s="45"/>
      <c r="H1295" s="45"/>
      <c r="I1295" s="45"/>
      <c r="J1295" s="45"/>
      <c r="K1295" s="45">
        <v>5.5078822188079357E-3</v>
      </c>
      <c r="L1295" s="45"/>
      <c r="M1295" s="45"/>
      <c r="N1295" s="45">
        <v>2.0406589508056641</v>
      </c>
      <c r="O1295" s="45"/>
      <c r="P1295" s="45"/>
      <c r="Q1295" s="45"/>
      <c r="R1295" s="45">
        <v>1.4390691518783569</v>
      </c>
      <c r="S1295" s="45"/>
      <c r="T1295" s="45"/>
      <c r="U1295" s="45"/>
      <c r="V1295" s="46">
        <v>0.27063751220703125</v>
      </c>
      <c r="W1295" s="46"/>
      <c r="X1295" s="45">
        <v>4.5000001788139343E-2</v>
      </c>
      <c r="Y1295" s="45"/>
      <c r="Z1295" s="44">
        <v>2.7000001072883606</v>
      </c>
      <c r="AA1295" s="44"/>
      <c r="AB1295" s="45">
        <v>0.60228115320205688</v>
      </c>
      <c r="AC1295" s="45"/>
      <c r="AD1295" s="45">
        <v>5.4547643809130547E-18</v>
      </c>
      <c r="AE1295" s="45"/>
      <c r="AF1295" s="45">
        <v>1.9636462926864624</v>
      </c>
      <c r="AG1295" s="45"/>
      <c r="AH1295" s="45">
        <v>1.388507604598999</v>
      </c>
      <c r="AI1295" s="45"/>
      <c r="AJ1295" s="45"/>
      <c r="AK1295" s="20">
        <v>2.7778752554648159E-16</v>
      </c>
    </row>
    <row r="1296" spans="2:37">
      <c r="B1296" s="2">
        <v>7.0000002160668373E-3</v>
      </c>
      <c r="D1296" s="44">
        <v>0.42000001296401024</v>
      </c>
      <c r="E1296" s="44"/>
      <c r="F1296" s="45">
        <v>1.7841117382049561</v>
      </c>
      <c r="G1296" s="45"/>
      <c r="H1296" s="45"/>
      <c r="I1296" s="45"/>
      <c r="J1296" s="45"/>
      <c r="K1296" s="45">
        <v>2.2121837828308344E-3</v>
      </c>
      <c r="L1296" s="45"/>
      <c r="M1296" s="45"/>
      <c r="N1296" s="45">
        <v>2.035130500793457</v>
      </c>
      <c r="O1296" s="45"/>
      <c r="P1296" s="45"/>
      <c r="Q1296" s="45"/>
      <c r="R1296" s="45">
        <v>1.4374903440475464</v>
      </c>
      <c r="S1296" s="45"/>
      <c r="T1296" s="45"/>
      <c r="U1296" s="45"/>
      <c r="V1296" s="46">
        <v>0.10881813615560532</v>
      </c>
      <c r="W1296" s="46"/>
      <c r="X1296" s="45">
        <v>4.6000000089406967E-2</v>
      </c>
      <c r="Y1296" s="45"/>
      <c r="Z1296" s="44">
        <v>2.760000005364418</v>
      </c>
      <c r="AA1296" s="44"/>
      <c r="AB1296" s="45">
        <v>-0.12801602482795715</v>
      </c>
      <c r="AC1296" s="45"/>
      <c r="AD1296" s="45">
        <v>2.2690918710582605E-18</v>
      </c>
      <c r="AE1296" s="45"/>
      <c r="AF1296" s="45">
        <v>1.9621754884719849</v>
      </c>
      <c r="AG1296" s="45"/>
      <c r="AH1296" s="45">
        <v>1.387467622756958</v>
      </c>
      <c r="AI1296" s="45"/>
      <c r="AJ1296" s="45"/>
      <c r="AK1296" s="20">
        <v>1.1564163634503638E-16</v>
      </c>
    </row>
    <row r="1297" spans="2:37">
      <c r="B1297" s="2">
        <v>8.0000003799796104E-3</v>
      </c>
      <c r="D1297" s="44">
        <v>0.48000002279877663</v>
      </c>
      <c r="E1297" s="44"/>
      <c r="F1297" s="45">
        <v>2.0157194137573242</v>
      </c>
      <c r="G1297" s="45"/>
      <c r="H1297" s="45"/>
      <c r="I1297" s="45"/>
      <c r="J1297" s="45"/>
      <c r="K1297" s="45">
        <v>8.9143379591405392E-4</v>
      </c>
      <c r="L1297" s="45"/>
      <c r="M1297" s="45"/>
      <c r="N1297" s="45">
        <v>2.0316011905670166</v>
      </c>
      <c r="O1297" s="45"/>
      <c r="P1297" s="45"/>
      <c r="Q1297" s="45"/>
      <c r="R1297" s="45">
        <v>1.4359285831451416</v>
      </c>
      <c r="S1297" s="45"/>
      <c r="T1297" s="45"/>
      <c r="U1297" s="45"/>
      <c r="V1297" s="46">
        <v>4.3897651135921478E-2</v>
      </c>
      <c r="W1297" s="46"/>
      <c r="X1297" s="45">
        <v>4.6999998390674591E-2</v>
      </c>
      <c r="Y1297" s="45"/>
      <c r="Z1297" s="44">
        <v>2.8199999034404755</v>
      </c>
      <c r="AA1297" s="44"/>
      <c r="AB1297" s="45">
        <v>-0.83925503492355347</v>
      </c>
      <c r="AC1297" s="45"/>
      <c r="AD1297" s="45">
        <v>9.4396155784295785E-19</v>
      </c>
      <c r="AE1297" s="45"/>
      <c r="AF1297" s="45">
        <v>1.9607203006744385</v>
      </c>
      <c r="AG1297" s="45"/>
      <c r="AH1297" s="45">
        <v>1.3864386081695557</v>
      </c>
      <c r="AI1297" s="45"/>
      <c r="AJ1297" s="45"/>
      <c r="AK1297" s="20">
        <v>4.814361233392562E-17</v>
      </c>
    </row>
    <row r="1298" spans="2:37">
      <c r="B1298" s="2">
        <v>8.999999612569809E-3</v>
      </c>
      <c r="D1298" s="44">
        <v>0.53999997675418854</v>
      </c>
      <c r="E1298" s="44"/>
      <c r="F1298" s="45">
        <v>1.9648613929748535</v>
      </c>
      <c r="G1298" s="45"/>
      <c r="H1298" s="45"/>
      <c r="I1298" s="45"/>
      <c r="J1298" s="45"/>
      <c r="K1298" s="45">
        <v>3.60298523446545E-4</v>
      </c>
      <c r="L1298" s="45"/>
      <c r="M1298" s="45"/>
      <c r="N1298" s="45">
        <v>2.0288851261138916</v>
      </c>
      <c r="O1298" s="45"/>
      <c r="P1298" s="45"/>
      <c r="Q1298" s="45"/>
      <c r="R1298" s="45">
        <v>1.4343836307525635</v>
      </c>
      <c r="S1298" s="45"/>
      <c r="T1298" s="45"/>
      <c r="U1298" s="45"/>
      <c r="V1298" s="46">
        <v>1.7761602997779846E-2</v>
      </c>
      <c r="W1298" s="46"/>
      <c r="X1298" s="45">
        <v>4.8000000417232513E-2</v>
      </c>
      <c r="Y1298" s="45"/>
      <c r="Z1298" s="44">
        <v>2.8800000250339508</v>
      </c>
      <c r="AA1298" s="44"/>
      <c r="AB1298" s="45">
        <v>-1.4316421747207642</v>
      </c>
      <c r="AC1298" s="45"/>
      <c r="AD1298" s="45">
        <v>3.9271728239813902E-19</v>
      </c>
      <c r="AE1298" s="45"/>
      <c r="AF1298" s="45">
        <v>1.959280252456665</v>
      </c>
      <c r="AG1298" s="45"/>
      <c r="AH1298" s="45">
        <v>1.3854204416275024</v>
      </c>
      <c r="AI1298" s="45"/>
      <c r="AJ1298" s="45"/>
      <c r="AK1298" s="20">
        <v>2.0043956053254248E-17</v>
      </c>
    </row>
    <row r="1299" spans="2:37">
      <c r="B1299" s="2">
        <v>9.9999997764825821E-3</v>
      </c>
      <c r="D1299" s="44">
        <v>0.59999998658895493</v>
      </c>
      <c r="E1299" s="44"/>
      <c r="F1299" s="45">
        <v>1.6387377977371216</v>
      </c>
      <c r="G1299" s="45"/>
      <c r="H1299" s="45"/>
      <c r="I1299" s="45"/>
      <c r="J1299" s="45"/>
      <c r="K1299" s="45">
        <v>1.4602471492253244E-4</v>
      </c>
      <c r="L1299" s="45"/>
      <c r="M1299" s="45"/>
      <c r="N1299" s="45">
        <v>2.0265095233917236</v>
      </c>
      <c r="O1299" s="45"/>
      <c r="P1299" s="45"/>
      <c r="Q1299" s="45"/>
      <c r="R1299" s="45">
        <v>1.4328553676605225</v>
      </c>
      <c r="S1299" s="45"/>
      <c r="T1299" s="45"/>
      <c r="U1299" s="45"/>
      <c r="V1299" s="46">
        <v>7.2062448598444462E-3</v>
      </c>
      <c r="W1299" s="46"/>
      <c r="X1299" s="45">
        <v>4.8999998718500137E-2</v>
      </c>
      <c r="Y1299" s="45"/>
      <c r="Z1299" s="44">
        <v>2.9399999231100082</v>
      </c>
      <c r="AA1299" s="44"/>
      <c r="AB1299" s="45">
        <v>-1.8222109079360962</v>
      </c>
      <c r="AC1299" s="45"/>
      <c r="AD1299" s="45">
        <v>1.6339047900636776E-19</v>
      </c>
      <c r="AE1299" s="45"/>
      <c r="AF1299" s="45">
        <v>1.9578554630279541</v>
      </c>
      <c r="AG1299" s="45"/>
      <c r="AH1299" s="45">
        <v>1.3844128847122192</v>
      </c>
      <c r="AI1299" s="45"/>
      <c r="AJ1299" s="45"/>
      <c r="AK1299" s="20">
        <v>8.3453797051138058E-18</v>
      </c>
    </row>
    <row r="1300" spans="2:37">
      <c r="B1300" s="2">
        <v>1.0999999940395355E-2</v>
      </c>
      <c r="D1300" s="44">
        <v>0.65999999642372131</v>
      </c>
      <c r="E1300" s="44"/>
      <c r="F1300" s="45">
        <v>1.0834782123565674</v>
      </c>
      <c r="G1300" s="45"/>
      <c r="H1300" s="45"/>
      <c r="I1300" s="45"/>
      <c r="J1300" s="45"/>
      <c r="K1300" s="45">
        <v>5.9330173826310784E-5</v>
      </c>
      <c r="L1300" s="45"/>
      <c r="M1300" s="45"/>
      <c r="N1300" s="45">
        <v>2.0242846012115479</v>
      </c>
      <c r="O1300" s="45"/>
      <c r="P1300" s="45"/>
      <c r="Q1300" s="45"/>
      <c r="R1300" s="45">
        <v>1.4313434362411499</v>
      </c>
      <c r="S1300" s="45"/>
      <c r="T1300" s="45"/>
      <c r="U1300" s="45"/>
      <c r="V1300" s="46">
        <v>2.9310064855962992E-3</v>
      </c>
      <c r="W1300" s="46"/>
      <c r="X1300" s="45">
        <v>5.000000074505806E-2</v>
      </c>
      <c r="Y1300" s="45"/>
      <c r="Z1300" s="44">
        <v>3.0000000447034836</v>
      </c>
      <c r="AA1300" s="44"/>
      <c r="AB1300" s="45">
        <v>-1.9564388990402222</v>
      </c>
      <c r="AC1300" s="45"/>
      <c r="AD1300" s="45">
        <v>6.7981741707442546E-20</v>
      </c>
      <c r="AE1300" s="45"/>
      <c r="AF1300" s="45">
        <v>1.9564454555511475</v>
      </c>
      <c r="AG1300" s="45"/>
      <c r="AH1300" s="45">
        <v>1.3834158182144165</v>
      </c>
      <c r="AI1300" s="45"/>
      <c r="AJ1300" s="45"/>
      <c r="AK1300" s="20">
        <v>3.4747578650765109E-18</v>
      </c>
    </row>
    <row r="1301" spans="2:37">
      <c r="B1301" s="2">
        <v>1.2000000104308128E-2</v>
      </c>
      <c r="D1301" s="44">
        <v>0.7200000062584877</v>
      </c>
      <c r="E1301" s="44"/>
      <c r="F1301" s="45">
        <v>0.37739196419715881</v>
      </c>
      <c r="G1301" s="45"/>
      <c r="H1301" s="45"/>
      <c r="I1301" s="45"/>
      <c r="J1301" s="45"/>
      <c r="K1301" s="45">
        <v>2.4160954126273282E-5</v>
      </c>
      <c r="L1301" s="45"/>
      <c r="M1301" s="45"/>
      <c r="N1301" s="45">
        <v>2.0221343040466309</v>
      </c>
      <c r="O1301" s="45"/>
      <c r="P1301" s="45"/>
      <c r="Q1301" s="45"/>
      <c r="R1301" s="45">
        <v>1.4298478364944458</v>
      </c>
      <c r="S1301" s="45"/>
      <c r="T1301" s="45"/>
      <c r="U1301" s="45"/>
      <c r="V1301" s="46">
        <v>1.1948386672884226E-3</v>
      </c>
      <c r="W1301" s="46"/>
      <c r="X1301" s="45">
        <v>5.0999999046325684E-2</v>
      </c>
      <c r="Y1301" s="45"/>
      <c r="Z1301" s="44">
        <v>3.059999942779541</v>
      </c>
      <c r="AA1301" s="44"/>
      <c r="AB1301" s="45">
        <v>-1.8158571720123291</v>
      </c>
      <c r="AC1301" s="45"/>
      <c r="AD1301" s="45">
        <v>2.8286206834552246E-20</v>
      </c>
      <c r="AE1301" s="45"/>
      <c r="AF1301" s="45">
        <v>1.9550502300262451</v>
      </c>
      <c r="AG1301" s="45"/>
      <c r="AH1301" s="45">
        <v>1.3824293613433838</v>
      </c>
      <c r="AI1301" s="45"/>
      <c r="AJ1301" s="45"/>
      <c r="AK1301" s="20">
        <v>1.4468276064759417E-18</v>
      </c>
    </row>
    <row r="1302" spans="2:37">
      <c r="B1302" s="2">
        <v>1.3000000268220901E-2</v>
      </c>
      <c r="D1302" s="44">
        <v>0.78000001609325409</v>
      </c>
      <c r="E1302" s="44"/>
      <c r="F1302" s="45">
        <v>-0.38016358017921448</v>
      </c>
      <c r="G1302" s="45"/>
      <c r="H1302" s="45"/>
      <c r="I1302" s="45"/>
      <c r="J1302" s="45"/>
      <c r="K1302" s="45">
        <v>9.8594709925237112E-6</v>
      </c>
      <c r="L1302" s="45"/>
      <c r="M1302" s="45"/>
      <c r="N1302" s="45">
        <v>2.0200276374816895</v>
      </c>
      <c r="O1302" s="45"/>
      <c r="P1302" s="45"/>
      <c r="Q1302" s="45"/>
      <c r="R1302" s="45">
        <v>1.4283682107925415</v>
      </c>
      <c r="S1302" s="45"/>
      <c r="T1302" s="45"/>
      <c r="U1302" s="45"/>
      <c r="V1302" s="46">
        <v>4.8808834981173277E-4</v>
      </c>
      <c r="W1302" s="46"/>
      <c r="X1302" s="45">
        <v>5.2000001072883606E-2</v>
      </c>
      <c r="Y1302" s="45"/>
      <c r="Z1302" s="44">
        <v>3.1200000643730164</v>
      </c>
      <c r="AA1302" s="44"/>
      <c r="AB1302" s="45">
        <v>-1.420589804649353</v>
      </c>
      <c r="AC1302" s="45"/>
      <c r="AD1302" s="45">
        <v>1.1769885081357407E-20</v>
      </c>
      <c r="AE1302" s="45"/>
      <c r="AF1302" s="45">
        <v>1.9536696672439575</v>
      </c>
      <c r="AG1302" s="45"/>
      <c r="AH1302" s="45">
        <v>1.3814530372619629</v>
      </c>
      <c r="AI1302" s="45"/>
      <c r="AJ1302" s="45"/>
      <c r="AK1302" s="20">
        <v>6.0245011578308973E-19</v>
      </c>
    </row>
    <row r="1303" spans="2:37">
      <c r="B1303" s="2">
        <v>1.4000000432133675E-2</v>
      </c>
      <c r="D1303" s="44">
        <v>0.84000002592802048</v>
      </c>
      <c r="E1303" s="44"/>
      <c r="F1303" s="45">
        <v>-1.0827963352203369</v>
      </c>
      <c r="G1303" s="45"/>
      <c r="H1303" s="45"/>
      <c r="I1303" s="45"/>
      <c r="J1303" s="45"/>
      <c r="K1303" s="45">
        <v>4.0310073927685153E-6</v>
      </c>
      <c r="L1303" s="45"/>
      <c r="M1303" s="45"/>
      <c r="N1303" s="45">
        <v>2.0179517269134521</v>
      </c>
      <c r="O1303" s="45"/>
      <c r="P1303" s="45"/>
      <c r="Q1303" s="45"/>
      <c r="R1303" s="45">
        <v>1.426904559135437</v>
      </c>
      <c r="S1303" s="45"/>
      <c r="T1303" s="45"/>
      <c r="U1303" s="45"/>
      <c r="V1303" s="46">
        <v>1.9975777831859887E-4</v>
      </c>
      <c r="W1303" s="46"/>
      <c r="X1303" s="45">
        <v>5.299999937415123E-2</v>
      </c>
      <c r="Y1303" s="45"/>
      <c r="Z1303" s="44">
        <v>3.1799999624490738</v>
      </c>
      <c r="AA1303" s="44"/>
      <c r="AB1303" s="45">
        <v>-0.82647448778152466</v>
      </c>
      <c r="AC1303" s="45"/>
      <c r="AD1303" s="45">
        <v>4.8975994859168795E-21</v>
      </c>
      <c r="AE1303" s="45"/>
      <c r="AF1303" s="45">
        <v>1.9523035287857056</v>
      </c>
      <c r="AG1303" s="45"/>
      <c r="AH1303" s="45">
        <v>1.3804870843887329</v>
      </c>
      <c r="AI1303" s="45"/>
      <c r="AJ1303" s="45"/>
      <c r="AK1303" s="20">
        <v>2.508626057359542E-19</v>
      </c>
    </row>
    <row r="1304" spans="2:37">
      <c r="B1304" s="2">
        <v>1.4999999664723873E-2</v>
      </c>
      <c r="D1304" s="44">
        <v>0.89999997988343239</v>
      </c>
      <c r="E1304" s="44"/>
      <c r="F1304" s="45">
        <v>-1.6320312023162842</v>
      </c>
      <c r="G1304" s="45"/>
      <c r="H1304" s="45"/>
      <c r="I1304" s="45"/>
      <c r="J1304" s="45"/>
      <c r="K1304" s="45">
        <v>1.6508973885720479E-6</v>
      </c>
      <c r="L1304" s="45"/>
      <c r="M1304" s="45"/>
      <c r="N1304" s="45">
        <v>2.0159015655517578</v>
      </c>
      <c r="O1304" s="45"/>
      <c r="P1304" s="45"/>
      <c r="Q1304" s="45"/>
      <c r="R1304" s="45">
        <v>1.4254566431045532</v>
      </c>
      <c r="S1304" s="45"/>
      <c r="T1304" s="45"/>
      <c r="U1304" s="45"/>
      <c r="V1304" s="46">
        <v>8.1893813330680132E-5</v>
      </c>
      <c r="W1304" s="46"/>
      <c r="X1304" s="45">
        <v>5.4000001400709152E-2</v>
      </c>
      <c r="Y1304" s="45"/>
      <c r="Z1304" s="44">
        <v>3.2400000840425491</v>
      </c>
      <c r="AA1304" s="44"/>
      <c r="AB1304" s="45">
        <v>-0.11717651039361954</v>
      </c>
      <c r="AC1304" s="45"/>
      <c r="AD1304" s="45">
        <v>2.038010662823704E-21</v>
      </c>
      <c r="AE1304" s="45"/>
      <c r="AF1304" s="45">
        <v>1.9509515762329102</v>
      </c>
      <c r="AG1304" s="45"/>
      <c r="AH1304" s="45">
        <v>1.3795311450958252</v>
      </c>
      <c r="AI1304" s="45"/>
      <c r="AJ1304" s="45"/>
      <c r="AK1304" s="20">
        <v>1.0446239066203149E-19</v>
      </c>
    </row>
    <row r="1305" spans="2:37">
      <c r="B1305" s="2">
        <v>1.6000000759959221E-2</v>
      </c>
      <c r="D1305" s="44">
        <v>0.96000004559755325</v>
      </c>
      <c r="E1305" s="44"/>
      <c r="F1305" s="45">
        <v>-1.951113224029541</v>
      </c>
      <c r="G1305" s="45"/>
      <c r="H1305" s="45"/>
      <c r="I1305" s="45"/>
      <c r="J1305" s="45"/>
      <c r="K1305" s="45">
        <v>6.7718184482146171E-7</v>
      </c>
      <c r="L1305" s="45"/>
      <c r="M1305" s="45"/>
      <c r="N1305" s="45">
        <v>2.0138750076293945</v>
      </c>
      <c r="O1305" s="45"/>
      <c r="P1305" s="45"/>
      <c r="Q1305" s="45"/>
      <c r="R1305" s="45">
        <v>1.4240241050720215</v>
      </c>
      <c r="S1305" s="45"/>
      <c r="T1305" s="45"/>
      <c r="U1305" s="45"/>
      <c r="V1305" s="46">
        <v>3.3625827200012282E-5</v>
      </c>
      <c r="W1305" s="46"/>
      <c r="X1305" s="45">
        <v>5.4999999701976776E-2</v>
      </c>
      <c r="Y1305" s="45"/>
      <c r="Z1305" s="44">
        <v>3.2999999821186066</v>
      </c>
      <c r="AA1305" s="44"/>
      <c r="AB1305" s="45">
        <v>0.60759103298187256</v>
      </c>
      <c r="AC1305" s="45"/>
      <c r="AD1305" s="45">
        <v>8.4808711785916528E-22</v>
      </c>
      <c r="AE1305" s="45"/>
      <c r="AF1305" s="45">
        <v>1.9496138095855713</v>
      </c>
      <c r="AG1305" s="45"/>
      <c r="AH1305" s="45">
        <v>1.3785851001739502</v>
      </c>
      <c r="AI1305" s="45"/>
      <c r="AJ1305" s="45"/>
      <c r="AK1305" s="20">
        <v>4.3500261960253055E-20</v>
      </c>
    </row>
    <row r="1306" spans="2:37">
      <c r="B1306" s="2">
        <v>1.7000000923871994E-2</v>
      </c>
      <c r="D1306" s="44">
        <v>1.0200000554323196</v>
      </c>
      <c r="E1306" s="44"/>
      <c r="F1306" s="45">
        <v>-1.9957327842712402</v>
      </c>
      <c r="G1306" s="45"/>
      <c r="H1306" s="45"/>
      <c r="I1306" s="45"/>
      <c r="J1306" s="45"/>
      <c r="K1306" s="45">
        <v>2.7816804504254833E-7</v>
      </c>
      <c r="L1306" s="45"/>
      <c r="M1306" s="45"/>
      <c r="N1306" s="45">
        <v>2.0118703842163086</v>
      </c>
      <c r="O1306" s="45"/>
      <c r="P1306" s="45"/>
      <c r="Q1306" s="45"/>
      <c r="R1306" s="45">
        <v>1.4226070642471313</v>
      </c>
      <c r="S1306" s="45"/>
      <c r="T1306" s="45"/>
      <c r="U1306" s="45"/>
      <c r="V1306" s="46">
        <v>1.382634127367055E-5</v>
      </c>
      <c r="W1306" s="46"/>
      <c r="X1306" s="45">
        <v>5.6000001728534698E-2</v>
      </c>
      <c r="Y1306" s="45"/>
      <c r="Z1306" s="44">
        <v>3.3600001037120819</v>
      </c>
      <c r="AA1306" s="44"/>
      <c r="AB1306" s="45">
        <v>1.2460819482803345</v>
      </c>
      <c r="AC1306" s="45"/>
      <c r="AD1306" s="45">
        <v>3.5292644828113662E-22</v>
      </c>
      <c r="AE1306" s="45"/>
      <c r="AF1306" s="45">
        <v>1.9482899904251099</v>
      </c>
      <c r="AG1306" s="45"/>
      <c r="AH1306" s="45">
        <v>1.3776490688323975</v>
      </c>
      <c r="AI1306" s="45"/>
      <c r="AJ1306" s="45"/>
      <c r="AK1306" s="20">
        <v>1.8114678650304506E-20</v>
      </c>
    </row>
    <row r="1307" spans="2:37">
      <c r="B1307" s="2">
        <v>1.7999999225139618E-2</v>
      </c>
      <c r="D1307" s="44">
        <v>1.0799999535083771</v>
      </c>
      <c r="E1307" s="44"/>
      <c r="F1307" s="45">
        <v>-1.7601766586303711</v>
      </c>
      <c r="G1307" s="45"/>
      <c r="H1307" s="45"/>
      <c r="I1307" s="45"/>
      <c r="J1307" s="45"/>
      <c r="K1307" s="45">
        <v>1.1441130709499703E-7</v>
      </c>
      <c r="L1307" s="45"/>
      <c r="M1307" s="45"/>
      <c r="N1307" s="45">
        <v>2.0098876953125</v>
      </c>
      <c r="O1307" s="45"/>
      <c r="P1307" s="45"/>
      <c r="Q1307" s="45"/>
      <c r="R1307" s="45">
        <v>1.4212051630020142</v>
      </c>
      <c r="S1307" s="45"/>
      <c r="T1307" s="45"/>
      <c r="U1307" s="45"/>
      <c r="V1307" s="46">
        <v>5.6924232012534048E-6</v>
      </c>
      <c r="W1307" s="46"/>
      <c r="X1307" s="45">
        <v>5.7000000029802322E-2</v>
      </c>
      <c r="Y1307" s="45"/>
      <c r="Z1307" s="44">
        <v>3.4200000017881393</v>
      </c>
      <c r="AA1307" s="44"/>
      <c r="AB1307" s="45">
        <v>1.708797812461853</v>
      </c>
      <c r="AC1307" s="45"/>
      <c r="AD1307" s="45">
        <v>1.4687119618487908E-22</v>
      </c>
      <c r="AE1307" s="45"/>
      <c r="AF1307" s="45">
        <v>1.9469798803329468</v>
      </c>
      <c r="AG1307" s="45"/>
      <c r="AH1307" s="45">
        <v>1.3767226934432983</v>
      </c>
      <c r="AI1307" s="45"/>
      <c r="AJ1307" s="45"/>
      <c r="AK1307" s="20">
        <v>7.5435398352498255E-21</v>
      </c>
    </row>
    <row r="1308" spans="2:37">
      <c r="B1308" s="2">
        <v>1.8999999389052391E-2</v>
      </c>
      <c r="D1308" s="44">
        <v>1.1399999633431435</v>
      </c>
      <c r="E1308" s="44"/>
      <c r="F1308" s="45">
        <v>-1.2780529260635376</v>
      </c>
      <c r="G1308" s="45"/>
      <c r="H1308" s="45"/>
      <c r="I1308" s="45"/>
      <c r="J1308" s="45"/>
      <c r="K1308" s="45">
        <v>4.711275281010785E-8</v>
      </c>
      <c r="L1308" s="45"/>
      <c r="M1308" s="45"/>
      <c r="N1308" s="45">
        <v>2.0079262256622314</v>
      </c>
      <c r="O1308" s="45"/>
      <c r="P1308" s="45"/>
      <c r="Q1308" s="45"/>
      <c r="R1308" s="45">
        <v>1.4198181629180908</v>
      </c>
      <c r="S1308" s="45"/>
      <c r="T1308" s="45"/>
      <c r="U1308" s="45"/>
      <c r="V1308" s="46">
        <v>2.3463389879907481E-6</v>
      </c>
      <c r="W1308" s="46"/>
      <c r="X1308" s="45">
        <v>5.7999998331069946E-2</v>
      </c>
      <c r="Y1308" s="45"/>
      <c r="Z1308" s="44">
        <v>3.4799998998641968</v>
      </c>
      <c r="AA1308" s="44"/>
      <c r="AB1308" s="45">
        <v>1.9310303926467896</v>
      </c>
      <c r="AC1308" s="45"/>
      <c r="AD1308" s="45">
        <v>6.1121908502271985E-23</v>
      </c>
      <c r="AE1308" s="45"/>
      <c r="AF1308" s="45">
        <v>1.945683479309082</v>
      </c>
      <c r="AG1308" s="45"/>
      <c r="AH1308" s="45">
        <v>1.3758059740066528</v>
      </c>
      <c r="AI1308" s="45"/>
      <c r="AJ1308" s="45"/>
      <c r="AK1308" s="20">
        <v>3.1414106310390558E-21</v>
      </c>
    </row>
    <row r="1309" spans="2:37">
      <c r="B1309" s="2">
        <v>1.9999999552965164E-2</v>
      </c>
      <c r="D1309" s="44">
        <v>1.1999999731779099</v>
      </c>
      <c r="E1309" s="44"/>
      <c r="F1309" s="45">
        <v>-0.61749839782714844</v>
      </c>
      <c r="G1309" s="45"/>
      <c r="H1309" s="45"/>
      <c r="I1309" s="45"/>
      <c r="J1309" s="45"/>
      <c r="K1309" s="45">
        <v>1.9420850705387238E-8</v>
      </c>
      <c r="L1309" s="45"/>
      <c r="M1309" s="45"/>
      <c r="N1309" s="45">
        <v>2.0059857368469238</v>
      </c>
      <c r="O1309" s="45"/>
      <c r="P1309" s="45"/>
      <c r="Q1309" s="45"/>
      <c r="R1309" s="45">
        <v>1.4184460639953613</v>
      </c>
      <c r="S1309" s="45"/>
      <c r="T1309" s="45"/>
      <c r="U1309" s="45"/>
      <c r="V1309" s="46">
        <v>9.681449455456459E-7</v>
      </c>
      <c r="W1309" s="46"/>
      <c r="X1309" s="45">
        <v>5.9000000357627869E-2</v>
      </c>
      <c r="Y1309" s="45"/>
      <c r="Z1309" s="44">
        <v>3.5400000214576721</v>
      </c>
      <c r="AA1309" s="44"/>
      <c r="AB1309" s="45">
        <v>1.8819090127944946</v>
      </c>
      <c r="AC1309" s="45"/>
      <c r="AD1309" s="45">
        <v>2.5436897197220237E-23</v>
      </c>
      <c r="AE1309" s="45"/>
      <c r="AF1309" s="45">
        <v>1.9444005489349365</v>
      </c>
      <c r="AG1309" s="45"/>
      <c r="AH1309" s="45">
        <v>1.3748987913131714</v>
      </c>
      <c r="AI1309" s="45"/>
      <c r="AJ1309" s="45"/>
      <c r="AK1309" s="20">
        <v>1.3082127959403225E-21</v>
      </c>
    </row>
    <row r="1310" spans="2:37">
      <c r="B1310" s="2">
        <v>2.0999999716877937E-2</v>
      </c>
      <c r="D1310" s="44">
        <v>1.2599999830126762</v>
      </c>
      <c r="E1310" s="44"/>
      <c r="F1310" s="45">
        <v>0.12844797968864441</v>
      </c>
      <c r="G1310" s="45"/>
      <c r="H1310" s="45"/>
      <c r="I1310" s="45"/>
      <c r="J1310" s="45"/>
      <c r="K1310" s="45">
        <v>8.0133624180689367E-9</v>
      </c>
      <c r="L1310" s="45"/>
      <c r="M1310" s="45"/>
      <c r="N1310" s="45">
        <v>2.004065990447998</v>
      </c>
      <c r="O1310" s="45"/>
      <c r="P1310" s="45"/>
      <c r="Q1310" s="45"/>
      <c r="R1310" s="45">
        <v>1.4170887470245361</v>
      </c>
      <c r="S1310" s="45"/>
      <c r="T1310" s="45"/>
      <c r="U1310" s="45"/>
      <c r="V1310" s="46">
        <v>3.9985519606489106E-7</v>
      </c>
      <c r="W1310" s="46"/>
      <c r="X1310" s="45">
        <v>5.9999998658895493E-2</v>
      </c>
      <c r="Y1310" s="45"/>
      <c r="Z1310" s="44">
        <v>3.5999999195337296</v>
      </c>
      <c r="AA1310" s="44"/>
      <c r="AB1310" s="45">
        <v>1.5686870813369751</v>
      </c>
      <c r="AC1310" s="45"/>
      <c r="AD1310" s="45">
        <v>1.0586139427996904E-23</v>
      </c>
      <c r="AE1310" s="45"/>
      <c r="AF1310" s="45">
        <v>1.9431308507919312</v>
      </c>
      <c r="AG1310" s="45"/>
      <c r="AH1310" s="45">
        <v>1.3740010261535645</v>
      </c>
      <c r="AI1310" s="45"/>
      <c r="AJ1310" s="45"/>
      <c r="AK1310" s="20">
        <v>5.4479804441039279E-22</v>
      </c>
    </row>
    <row r="1311" spans="2:37">
      <c r="B1311" s="2">
        <v>2.199999988079071E-2</v>
      </c>
      <c r="D1311" s="44">
        <v>1.3199999928474426</v>
      </c>
      <c r="E1311" s="44"/>
      <c r="F1311" s="45">
        <v>0.8549456000328064</v>
      </c>
      <c r="G1311" s="45"/>
      <c r="H1311" s="45"/>
      <c r="I1311" s="45"/>
      <c r="J1311" s="45"/>
      <c r="K1311" s="45">
        <v>3.3093174867104835E-9</v>
      </c>
      <c r="L1311" s="45"/>
      <c r="M1311" s="45"/>
      <c r="N1311" s="45">
        <v>2.0021669864654541</v>
      </c>
      <c r="O1311" s="45"/>
      <c r="P1311" s="45"/>
      <c r="Q1311" s="45"/>
      <c r="R1311" s="45">
        <v>1.415745735168457</v>
      </c>
      <c r="S1311" s="45"/>
      <c r="T1311" s="45"/>
      <c r="U1311" s="45"/>
      <c r="V1311" s="46">
        <v>1.6528679225302767E-7</v>
      </c>
      <c r="W1311" s="46"/>
      <c r="X1311" s="45">
        <v>6.1000000685453415E-2</v>
      </c>
      <c r="Y1311" s="45"/>
      <c r="Z1311" s="44">
        <v>3.6600000411272049</v>
      </c>
      <c r="AA1311" s="44"/>
      <c r="AB1311" s="45">
        <v>1.0356737375259399</v>
      </c>
      <c r="AC1311" s="45"/>
      <c r="AD1311" s="45">
        <v>4.4057179470387863E-24</v>
      </c>
      <c r="AE1311" s="45"/>
      <c r="AF1311" s="45">
        <v>1.9418743848800659</v>
      </c>
      <c r="AG1311" s="45"/>
      <c r="AH1311" s="45">
        <v>1.3731125593185425</v>
      </c>
      <c r="AI1311" s="45"/>
      <c r="AJ1311" s="45"/>
      <c r="AK1311" s="20">
        <v>2.2687965275937975E-22</v>
      </c>
    </row>
    <row r="1312" spans="2:37">
      <c r="B1312" s="2">
        <v>2.3000000044703484E-2</v>
      </c>
      <c r="D1312" s="44">
        <v>1.380000002682209</v>
      </c>
      <c r="E1312" s="44"/>
      <c r="F1312" s="45">
        <v>1.4600832462310791</v>
      </c>
      <c r="G1312" s="45"/>
      <c r="H1312" s="45"/>
      <c r="I1312" s="45"/>
      <c r="J1312" s="45"/>
      <c r="K1312" s="45">
        <v>1.3677383670085419E-9</v>
      </c>
      <c r="L1312" s="45"/>
      <c r="M1312" s="45"/>
      <c r="N1312" s="45">
        <v>2.0002880096435547</v>
      </c>
      <c r="O1312" s="45"/>
      <c r="P1312" s="45"/>
      <c r="Q1312" s="45"/>
      <c r="R1312" s="45">
        <v>1.4144172668457031</v>
      </c>
      <c r="S1312" s="45"/>
      <c r="T1312" s="45"/>
      <c r="U1312" s="45"/>
      <c r="V1312" s="46">
        <v>6.8377076445358398E-8</v>
      </c>
      <c r="W1312" s="46"/>
      <c r="X1312" s="45">
        <v>6.1999998986721039E-2</v>
      </c>
      <c r="Y1312" s="45"/>
      <c r="Z1312" s="44">
        <v>3.7199999392032623</v>
      </c>
      <c r="AA1312" s="44"/>
      <c r="AB1312" s="45">
        <v>0.35796746611595154</v>
      </c>
      <c r="AC1312" s="45"/>
      <c r="AD1312" s="45">
        <v>1.8335841118850275E-24</v>
      </c>
      <c r="AE1312" s="45"/>
      <c r="AF1312" s="45">
        <v>1.9406310319900513</v>
      </c>
      <c r="AG1312" s="45"/>
      <c r="AH1312" s="45">
        <v>1.3722333908081055</v>
      </c>
      <c r="AI1312" s="45"/>
      <c r="AJ1312" s="45"/>
      <c r="AK1312" s="20">
        <v>9.4483909034899675E-23</v>
      </c>
    </row>
    <row r="1313" spans="2:37">
      <c r="B1313" s="2">
        <v>2.4000000208616257E-2</v>
      </c>
      <c r="D1313" s="44">
        <v>1.4400000125169754</v>
      </c>
      <c r="E1313" s="44"/>
      <c r="F1313" s="45">
        <v>1.85917067527771</v>
      </c>
      <c r="G1313" s="45"/>
      <c r="H1313" s="45"/>
      <c r="I1313" s="45"/>
      <c r="J1313" s="45"/>
      <c r="K1313" s="45">
        <v>5.6568633111098166E-10</v>
      </c>
      <c r="L1313" s="45"/>
      <c r="M1313" s="45"/>
      <c r="N1313" s="45">
        <v>1.9984291791915894</v>
      </c>
      <c r="O1313" s="45"/>
      <c r="P1313" s="45"/>
      <c r="Q1313" s="45"/>
      <c r="R1313" s="45">
        <v>1.4131028652191162</v>
      </c>
      <c r="S1313" s="45"/>
      <c r="T1313" s="45"/>
      <c r="U1313" s="45"/>
      <c r="V1313" s="46">
        <v>2.8306548216505689E-8</v>
      </c>
      <c r="W1313" s="46"/>
      <c r="X1313" s="45">
        <v>6.3000001013278961E-2</v>
      </c>
      <c r="Y1313" s="45"/>
      <c r="Z1313" s="44">
        <v>3.7800000607967377</v>
      </c>
      <c r="AA1313" s="44"/>
      <c r="AB1313" s="45">
        <v>-0.3691231906414032</v>
      </c>
      <c r="AC1313" s="45"/>
      <c r="AD1313" s="45">
        <v>7.6311401369260185E-25</v>
      </c>
      <c r="AE1313" s="45"/>
      <c r="AF1313" s="45">
        <v>1.9394005537033081</v>
      </c>
      <c r="AG1313" s="45"/>
      <c r="AH1313" s="45">
        <v>1.3713632822036743</v>
      </c>
      <c r="AI1313" s="45"/>
      <c r="AJ1313" s="45"/>
      <c r="AK1313" s="20">
        <v>3.9347933879429903E-23</v>
      </c>
    </row>
    <row r="1314" spans="2:37">
      <c r="B1314" s="2">
        <v>2.500000037252903E-2</v>
      </c>
      <c r="D1314" s="44">
        <v>1.5000000223517418</v>
      </c>
      <c r="E1314" s="44"/>
      <c r="F1314" s="45">
        <v>1.996587872505188</v>
      </c>
      <c r="G1314" s="45"/>
      <c r="H1314" s="45"/>
      <c r="I1314" s="45"/>
      <c r="J1314" s="45"/>
      <c r="K1314" s="45">
        <v>2.3411347860324838E-10</v>
      </c>
      <c r="L1314" s="45"/>
      <c r="M1314" s="45"/>
      <c r="N1314" s="45">
        <v>1.9965901374816895</v>
      </c>
      <c r="O1314" s="45"/>
      <c r="P1314" s="45"/>
      <c r="Q1314" s="45"/>
      <c r="R1314" s="45">
        <v>1.4118024110794067</v>
      </c>
      <c r="S1314" s="45"/>
      <c r="T1314" s="45"/>
      <c r="U1314" s="45"/>
      <c r="V1314" s="46">
        <v>1.1725664883499576E-8</v>
      </c>
      <c r="W1314" s="46"/>
      <c r="X1314" s="45">
        <v>6.4000003039836884E-2</v>
      </c>
      <c r="Y1314" s="45"/>
      <c r="Z1314" s="44">
        <v>3.840000182390213</v>
      </c>
      <c r="AA1314" s="44"/>
      <c r="AB1314" s="45">
        <v>-1.0434806346893311</v>
      </c>
      <c r="AC1314" s="45"/>
      <c r="AD1314" s="45">
        <v>3.1760114433544549E-25</v>
      </c>
      <c r="AE1314" s="45"/>
      <c r="AF1314" s="45">
        <v>1.9381827116012573</v>
      </c>
      <c r="AG1314" s="45"/>
      <c r="AH1314" s="45">
        <v>1.3705021142959595</v>
      </c>
      <c r="AI1314" s="45"/>
      <c r="AJ1314" s="45"/>
      <c r="AK1314" s="20">
        <v>1.6386543733943808E-23</v>
      </c>
    </row>
    <row r="1315" spans="2:37">
      <c r="B1315" s="2">
        <v>2.6000000536441803E-2</v>
      </c>
      <c r="D1315" s="44">
        <v>1.5600000321865082</v>
      </c>
      <c r="E1315" s="44"/>
      <c r="F1315" s="45">
        <v>1.8535337448120117</v>
      </c>
      <c r="G1315" s="45"/>
      <c r="H1315" s="45"/>
      <c r="I1315" s="45"/>
      <c r="J1315" s="45"/>
      <c r="K1315" s="45">
        <v>9.6945569627582273E-11</v>
      </c>
      <c r="L1315" s="45"/>
      <c r="M1315" s="45"/>
      <c r="N1315" s="45">
        <v>1.9947707653045654</v>
      </c>
      <c r="O1315" s="45"/>
      <c r="P1315" s="45"/>
      <c r="Q1315" s="45"/>
      <c r="R1315" s="45">
        <v>1.4105159044265747</v>
      </c>
      <c r="S1315" s="45"/>
      <c r="T1315" s="45"/>
      <c r="U1315" s="45"/>
      <c r="V1315" s="46">
        <v>4.859985747174278E-9</v>
      </c>
      <c r="W1315" s="46"/>
      <c r="X1315" s="45">
        <v>6.4999997615814209E-2</v>
      </c>
      <c r="Y1315" s="45"/>
      <c r="Z1315" s="44">
        <v>3.8999998569488525</v>
      </c>
      <c r="AA1315" s="44"/>
      <c r="AB1315" s="45">
        <v>-1.5705177783966064</v>
      </c>
      <c r="AC1315" s="45"/>
      <c r="AD1315" s="45">
        <v>1.3218382590583854E-25</v>
      </c>
      <c r="AE1315" s="45"/>
      <c r="AF1315" s="45">
        <v>1.9369775056838989</v>
      </c>
      <c r="AG1315" s="45"/>
      <c r="AH1315" s="45">
        <v>1.3696500062942505</v>
      </c>
      <c r="AI1315" s="45"/>
      <c r="AJ1315" s="45"/>
      <c r="AK1315" s="20">
        <v>6.8242313760925209E-24</v>
      </c>
    </row>
    <row r="1316" spans="2:37">
      <c r="B1316" s="2">
        <v>2.7000000700354576E-2</v>
      </c>
      <c r="D1316" s="44">
        <v>1.6200000420212746</v>
      </c>
      <c r="E1316" s="44"/>
      <c r="F1316" s="45">
        <v>1.4505957365036011</v>
      </c>
      <c r="G1316" s="45"/>
      <c r="H1316" s="45"/>
      <c r="I1316" s="45"/>
      <c r="J1316" s="45"/>
      <c r="K1316" s="45">
        <v>4.0165735321062712E-11</v>
      </c>
      <c r="L1316" s="45"/>
      <c r="M1316" s="45"/>
      <c r="N1316" s="45">
        <v>1.9929707050323486</v>
      </c>
      <c r="O1316" s="45"/>
      <c r="P1316" s="45"/>
      <c r="Q1316" s="45"/>
      <c r="R1316" s="45">
        <v>1.409243106842041</v>
      </c>
      <c r="S1316" s="45"/>
      <c r="T1316" s="45"/>
      <c r="U1316" s="45"/>
      <c r="V1316" s="46">
        <v>2.0153700930336527E-9</v>
      </c>
      <c r="W1316" s="46"/>
      <c r="X1316" s="45">
        <v>6.5999999642372131E-2</v>
      </c>
      <c r="Y1316" s="45"/>
      <c r="Z1316" s="44">
        <v>3.9599999785423279</v>
      </c>
      <c r="AA1316" s="44"/>
      <c r="AB1316" s="45">
        <v>-1.8764423131942749</v>
      </c>
      <c r="AC1316" s="45"/>
      <c r="AD1316" s="45">
        <v>5.5014580210386092E-26</v>
      </c>
      <c r="AE1316" s="45"/>
      <c r="AF1316" s="45">
        <v>1.9357848167419434</v>
      </c>
      <c r="AG1316" s="45"/>
      <c r="AH1316" s="45">
        <v>1.3688066005706787</v>
      </c>
      <c r="AI1316" s="45"/>
      <c r="AJ1316" s="45"/>
      <c r="AK1316" s="20">
        <v>2.8419781044961262E-24</v>
      </c>
    </row>
    <row r="1317" spans="2:37">
      <c r="B1317" s="2">
        <v>2.8000000864267349E-2</v>
      </c>
      <c r="D1317" s="44">
        <v>1.680000051856041</v>
      </c>
      <c r="E1317" s="44"/>
      <c r="F1317" s="45">
        <v>0.84478980302810669</v>
      </c>
      <c r="G1317" s="45"/>
      <c r="H1317" s="45"/>
      <c r="I1317" s="45"/>
      <c r="J1317" s="45"/>
      <c r="K1317" s="45">
        <v>1.6648966927323983E-11</v>
      </c>
      <c r="L1317" s="45"/>
      <c r="M1317" s="45"/>
      <c r="N1317" s="45">
        <v>1.9911898374557495</v>
      </c>
      <c r="O1317" s="45"/>
      <c r="P1317" s="45"/>
      <c r="Q1317" s="45"/>
      <c r="R1317" s="45">
        <v>1.4079838991165161</v>
      </c>
      <c r="S1317" s="45"/>
      <c r="T1317" s="45"/>
      <c r="U1317" s="45"/>
      <c r="V1317" s="46">
        <v>8.3613149737260528E-10</v>
      </c>
      <c r="W1317" s="46"/>
      <c r="X1317" s="45">
        <v>6.7000001668930054E-2</v>
      </c>
      <c r="Y1317" s="45"/>
      <c r="Z1317" s="44">
        <v>4.0200001001358032</v>
      </c>
      <c r="AA1317" s="44"/>
      <c r="AB1317" s="45">
        <v>-1.918587327003479</v>
      </c>
      <c r="AC1317" s="45"/>
      <c r="AD1317" s="45">
        <v>2.2897085285980389E-26</v>
      </c>
      <c r="AE1317" s="45"/>
      <c r="AF1317" s="45">
        <v>1.9346044063568115</v>
      </c>
      <c r="AG1317" s="45"/>
      <c r="AH1317" s="45">
        <v>1.3679718971252441</v>
      </c>
      <c r="AI1317" s="45"/>
      <c r="AJ1317" s="45"/>
      <c r="AK1317" s="20">
        <v>1.18355385129773E-24</v>
      </c>
    </row>
    <row r="1318" spans="2:37">
      <c r="B1318" s="2">
        <v>2.8999999165534973E-2</v>
      </c>
      <c r="D1318" s="44">
        <v>1.7399999499320984</v>
      </c>
      <c r="E1318" s="44"/>
      <c r="F1318" s="45">
        <v>0.12149446457624435</v>
      </c>
      <c r="G1318" s="45"/>
      <c r="H1318" s="45"/>
      <c r="I1318" s="45"/>
      <c r="J1318" s="45"/>
      <c r="K1318" s="45">
        <v>6.9040242273166186E-12</v>
      </c>
      <c r="L1318" s="45"/>
      <c r="M1318" s="45"/>
      <c r="N1318" s="45">
        <v>1.989427924156189</v>
      </c>
      <c r="O1318" s="45"/>
      <c r="P1318" s="45"/>
      <c r="Q1318" s="45"/>
      <c r="R1318" s="45">
        <v>1.4067380428314209</v>
      </c>
      <c r="S1318" s="45"/>
      <c r="T1318" s="45"/>
      <c r="U1318" s="45"/>
      <c r="V1318" s="46">
        <v>3.4703565021665383E-10</v>
      </c>
      <c r="W1318" s="46"/>
      <c r="X1318" s="45">
        <v>6.8000003695487976E-2</v>
      </c>
      <c r="Y1318" s="45"/>
      <c r="Z1318" s="44">
        <v>4.0800002217292786</v>
      </c>
      <c r="AA1318" s="44"/>
      <c r="AB1318" s="45">
        <v>-1.6913596391677856</v>
      </c>
      <c r="AC1318" s="45"/>
      <c r="AD1318" s="45">
        <v>9.5298310840345221E-27</v>
      </c>
      <c r="AE1318" s="45"/>
      <c r="AF1318" s="45">
        <v>1.9334361553192139</v>
      </c>
      <c r="AG1318" s="45"/>
      <c r="AH1318" s="45">
        <v>1.3671457767486572</v>
      </c>
      <c r="AI1318" s="45"/>
      <c r="AJ1318" s="45"/>
      <c r="AK1318" s="20">
        <v>4.928960708001926E-25</v>
      </c>
    </row>
    <row r="1319" spans="2:37">
      <c r="B1319" s="2">
        <v>2.9999999329447746E-2</v>
      </c>
      <c r="D1319" s="44">
        <v>1.7999999597668648</v>
      </c>
      <c r="E1319" s="44"/>
      <c r="F1319" s="45">
        <v>-0.61757832765579224</v>
      </c>
      <c r="G1319" s="45"/>
      <c r="H1319" s="45"/>
      <c r="I1319" s="45"/>
      <c r="J1319" s="45"/>
      <c r="K1319" s="45">
        <v>2.8640625027859246E-12</v>
      </c>
      <c r="L1319" s="45"/>
      <c r="M1319" s="45"/>
      <c r="N1319" s="45">
        <v>1.9876847267150879</v>
      </c>
      <c r="O1319" s="45"/>
      <c r="P1319" s="45"/>
      <c r="Q1319" s="45"/>
      <c r="R1319" s="45">
        <v>1.4055054187774658</v>
      </c>
      <c r="S1319" s="45"/>
      <c r="T1319" s="45"/>
      <c r="U1319" s="45"/>
      <c r="V1319" s="46">
        <v>1.4409037851770279E-10</v>
      </c>
      <c r="W1319" s="46"/>
      <c r="X1319" s="45">
        <v>6.8999998271465302E-2</v>
      </c>
      <c r="Y1319" s="45"/>
      <c r="Z1319" s="44">
        <v>4.1399998962879181</v>
      </c>
      <c r="AA1319" s="44"/>
      <c r="AB1319" s="45">
        <v>-1.2269800901412964</v>
      </c>
      <c r="AC1319" s="45"/>
      <c r="AD1319" s="45">
        <v>3.9663637425020815E-27</v>
      </c>
      <c r="AE1319" s="45"/>
      <c r="AF1319" s="45">
        <v>1.9322799444198608</v>
      </c>
      <c r="AG1319" s="45"/>
      <c r="AH1319" s="45">
        <v>1.366328239440918</v>
      </c>
      <c r="AI1319" s="45"/>
      <c r="AJ1319" s="45"/>
      <c r="AK1319" s="20">
        <v>2.0526858402713782E-25</v>
      </c>
    </row>
    <row r="1320" spans="2:37">
      <c r="B1320" s="2">
        <v>3.0999999493360519E-2</v>
      </c>
      <c r="D1320" s="44">
        <v>1.8599999696016312</v>
      </c>
      <c r="E1320" s="44"/>
      <c r="F1320" s="45">
        <v>-1.2686824798583984</v>
      </c>
      <c r="G1320" s="45"/>
      <c r="H1320" s="45"/>
      <c r="I1320" s="45"/>
      <c r="J1320" s="45"/>
      <c r="K1320" s="45">
        <v>1.1885329959798741E-12</v>
      </c>
      <c r="L1320" s="45"/>
      <c r="M1320" s="45"/>
      <c r="N1320" s="45">
        <v>1.9859601259231567</v>
      </c>
      <c r="O1320" s="45"/>
      <c r="P1320" s="45"/>
      <c r="Q1320" s="45"/>
      <c r="R1320" s="45">
        <v>1.4042859077453613</v>
      </c>
      <c r="S1320" s="45"/>
      <c r="T1320" s="45"/>
      <c r="U1320" s="45"/>
      <c r="V1320" s="46">
        <v>5.9846766431448373E-11</v>
      </c>
      <c r="W1320" s="46"/>
      <c r="X1320" s="45">
        <v>7.0000000298023224E-2</v>
      </c>
      <c r="Y1320" s="45"/>
      <c r="Z1320" s="44">
        <v>4.2000000178813934</v>
      </c>
      <c r="AA1320" s="44"/>
      <c r="AB1320" s="45">
        <v>-0.59091532230377197</v>
      </c>
      <c r="AC1320" s="45"/>
      <c r="AD1320" s="45">
        <v>1.6508283777940131E-27</v>
      </c>
      <c r="AE1320" s="45"/>
      <c r="AF1320" s="45">
        <v>1.9311356544494629</v>
      </c>
      <c r="AG1320" s="45"/>
      <c r="AH1320" s="45">
        <v>1.3655191659927368</v>
      </c>
      <c r="AI1320" s="45"/>
      <c r="AJ1320" s="45"/>
      <c r="AK1320" s="20">
        <v>8.5484850364516724E-26</v>
      </c>
    </row>
    <row r="1321" spans="2:37">
      <c r="B1321" s="2">
        <v>3.2000001519918442E-2</v>
      </c>
      <c r="D1321" s="44">
        <v>1.9200000911951065</v>
      </c>
      <c r="E1321" s="44"/>
      <c r="F1321" s="45">
        <v>-1.7405973672866821</v>
      </c>
      <c r="G1321" s="45"/>
      <c r="H1321" s="45"/>
      <c r="I1321" s="45"/>
      <c r="J1321" s="45"/>
      <c r="K1321" s="45">
        <v>4.933709148689791E-13</v>
      </c>
      <c r="L1321" s="45"/>
      <c r="M1321" s="45"/>
      <c r="N1321" s="45">
        <v>1.9842537641525269</v>
      </c>
      <c r="O1321" s="45"/>
      <c r="P1321" s="45"/>
      <c r="Q1321" s="45"/>
      <c r="R1321" s="45">
        <v>1.4030792713165283</v>
      </c>
      <c r="S1321" s="45"/>
      <c r="T1321" s="45"/>
      <c r="U1321" s="45"/>
      <c r="V1321" s="46">
        <v>2.4864306794047941E-11</v>
      </c>
      <c r="W1321" s="46"/>
      <c r="X1321" s="45">
        <v>7.1000002324581146E-2</v>
      </c>
      <c r="Y1321" s="45"/>
      <c r="Z1321" s="44">
        <v>4.2600001394748688</v>
      </c>
      <c r="AA1321" s="44"/>
      <c r="AB1321" s="45">
        <v>0.12734965980052948</v>
      </c>
      <c r="AC1321" s="45"/>
      <c r="AD1321" s="45">
        <v>6.8708937435574598E-28</v>
      </c>
      <c r="AE1321" s="45"/>
      <c r="AF1321" s="45">
        <v>1.9300031661987305</v>
      </c>
      <c r="AG1321" s="45"/>
      <c r="AH1321" s="45">
        <v>1.3647183179855347</v>
      </c>
      <c r="AI1321" s="45"/>
      <c r="AJ1321" s="45"/>
      <c r="AK1321" s="20">
        <v>3.5600429836009177E-26</v>
      </c>
    </row>
    <row r="1322" spans="2:37">
      <c r="B1322" s="2">
        <v>3.2999999821186066E-2</v>
      </c>
      <c r="D1322" s="44">
        <v>1.9799999892711639</v>
      </c>
      <c r="E1322" s="44"/>
      <c r="F1322" s="45">
        <v>-1.9674044847488403</v>
      </c>
      <c r="G1322" s="45"/>
      <c r="H1322" s="45"/>
      <c r="I1322" s="45"/>
      <c r="J1322" s="45"/>
      <c r="K1322" s="45">
        <v>2.0485941773246835E-13</v>
      </c>
      <c r="L1322" s="45"/>
      <c r="M1322" s="45"/>
      <c r="N1322" s="45">
        <v>1.9825655221939087</v>
      </c>
      <c r="O1322" s="45"/>
      <c r="P1322" s="45"/>
      <c r="Q1322" s="45"/>
      <c r="R1322" s="45">
        <v>1.4018855094909668</v>
      </c>
      <c r="S1322" s="45"/>
      <c r="T1322" s="45"/>
      <c r="U1322" s="45"/>
      <c r="V1322" s="46">
        <v>1.0333046918109545E-11</v>
      </c>
      <c r="W1322" s="46"/>
      <c r="X1322" s="45">
        <v>7.1999996900558472E-2</v>
      </c>
      <c r="Y1322" s="45"/>
      <c r="Z1322" s="44">
        <v>4.3199998140335083</v>
      </c>
      <c r="AA1322" s="44"/>
      <c r="AB1322" s="45">
        <v>0.82689863443374634</v>
      </c>
      <c r="AC1322" s="45"/>
      <c r="AD1322" s="45">
        <v>2.8597377816702893E-28</v>
      </c>
      <c r="AE1322" s="45"/>
      <c r="AF1322" s="45">
        <v>1.9288822412490845</v>
      </c>
      <c r="AG1322" s="45"/>
      <c r="AH1322" s="45">
        <v>1.3639256954193115</v>
      </c>
      <c r="AI1322" s="45"/>
      <c r="AJ1322" s="45"/>
      <c r="AK1322" s="20">
        <v>1.4825881126858851E-26</v>
      </c>
    </row>
    <row r="1323" spans="2:37">
      <c r="B1323" s="2">
        <v>3.4000001847743988E-2</v>
      </c>
      <c r="D1323" s="44">
        <v>2.0400001108646393</v>
      </c>
      <c r="E1323" s="44"/>
      <c r="F1323" s="45">
        <v>-1.9176921844482422</v>
      </c>
      <c r="G1323" s="45"/>
      <c r="H1323" s="45"/>
      <c r="I1323" s="45"/>
      <c r="J1323" s="45"/>
      <c r="K1323" s="45">
        <v>8.5083666728855839E-14</v>
      </c>
      <c r="L1323" s="45"/>
      <c r="M1323" s="45"/>
      <c r="N1323" s="45">
        <v>1.9808951616287231</v>
      </c>
      <c r="O1323" s="45"/>
      <c r="P1323" s="45"/>
      <c r="Q1323" s="45"/>
      <c r="R1323" s="45">
        <v>1.4007043838500977</v>
      </c>
      <c r="S1323" s="45"/>
      <c r="T1323" s="45"/>
      <c r="U1323" s="45"/>
      <c r="V1323" s="46">
        <v>4.2952130567541769E-12</v>
      </c>
      <c r="W1323" s="46"/>
      <c r="X1323" s="45">
        <v>7.2999998927116394E-2</v>
      </c>
      <c r="Y1323" s="45"/>
      <c r="Z1323" s="44">
        <v>4.3799999356269836</v>
      </c>
      <c r="AA1323" s="44"/>
      <c r="AB1323" s="45">
        <v>1.4095605611801147</v>
      </c>
      <c r="AC1323" s="45"/>
      <c r="AD1323" s="45">
        <v>1.1902569649578802E-28</v>
      </c>
      <c r="AE1323" s="45"/>
      <c r="AF1323" s="45">
        <v>1.9277728796005249</v>
      </c>
      <c r="AG1323" s="45"/>
      <c r="AH1323" s="45">
        <v>1.3631412982940674</v>
      </c>
      <c r="AI1323" s="45"/>
      <c r="AJ1323" s="45"/>
      <c r="AK1323" s="20">
        <v>6.1742594603973307E-27</v>
      </c>
    </row>
    <row r="1324" spans="2:37">
      <c r="B1324" s="2">
        <v>3.5000000149011612E-2</v>
      </c>
      <c r="D1324" s="44">
        <v>2.1000000089406967</v>
      </c>
      <c r="E1324" s="44"/>
      <c r="F1324" s="45">
        <v>-1.5989043712615967</v>
      </c>
      <c r="G1324" s="45"/>
      <c r="H1324" s="45"/>
      <c r="I1324" s="45"/>
      <c r="J1324" s="45"/>
      <c r="K1324" s="45">
        <v>3.5345431280160017E-14</v>
      </c>
      <c r="L1324" s="45"/>
      <c r="M1324" s="45"/>
      <c r="N1324" s="45">
        <v>1.9792424440383911</v>
      </c>
      <c r="O1324" s="45"/>
      <c r="P1324" s="45"/>
      <c r="Q1324" s="45"/>
      <c r="R1324" s="45">
        <v>1.3995357751846313</v>
      </c>
      <c r="S1324" s="45"/>
      <c r="T1324" s="45"/>
      <c r="U1324" s="45"/>
      <c r="V1324" s="46">
        <v>1.7858060950143306E-12</v>
      </c>
      <c r="W1324" s="46"/>
      <c r="X1324" s="45">
        <v>7.4000000953674316E-2</v>
      </c>
      <c r="Y1324" s="45"/>
      <c r="Z1324" s="44">
        <v>4.440000057220459</v>
      </c>
      <c r="AA1324" s="44"/>
      <c r="AB1324" s="45">
        <v>1.7936840057373047</v>
      </c>
      <c r="AC1324" s="45"/>
      <c r="AD1324" s="45">
        <v>4.9540064013709866E-29</v>
      </c>
      <c r="AE1324" s="45"/>
      <c r="AF1324" s="45">
        <v>1.9266748428344727</v>
      </c>
      <c r="AG1324" s="45"/>
      <c r="AH1324" s="45">
        <v>1.3623648881912231</v>
      </c>
      <c r="AI1324" s="45"/>
      <c r="AJ1324" s="45"/>
      <c r="AK1324" s="20">
        <v>2.5712726686754497E-27</v>
      </c>
    </row>
    <row r="1325" spans="2:37">
      <c r="B1325" s="2">
        <v>3.5999998450279236E-2</v>
      </c>
      <c r="D1325" s="44">
        <v>2.1599999070167542</v>
      </c>
      <c r="E1325" s="44"/>
      <c r="F1325" s="45">
        <v>-1.0562297105789185</v>
      </c>
      <c r="G1325" s="45"/>
      <c r="H1325" s="45"/>
      <c r="I1325" s="45"/>
      <c r="J1325" s="45"/>
      <c r="K1325" s="45">
        <v>1.4686129984104075E-14</v>
      </c>
      <c r="L1325" s="45"/>
      <c r="M1325" s="45"/>
      <c r="N1325" s="45">
        <v>1.977607250213623</v>
      </c>
      <c r="O1325" s="45"/>
      <c r="P1325" s="45"/>
      <c r="Q1325" s="45"/>
      <c r="R1325" s="45">
        <v>1.3983795642852783</v>
      </c>
      <c r="S1325" s="45"/>
      <c r="T1325" s="45"/>
      <c r="U1325" s="45"/>
      <c r="V1325" s="46">
        <v>7.4262118806775468E-13</v>
      </c>
      <c r="W1325" s="46"/>
      <c r="X1325" s="45">
        <v>7.5000002980232239E-2</v>
      </c>
      <c r="Y1325" s="45"/>
      <c r="Z1325" s="44">
        <v>4.5000001788139343</v>
      </c>
      <c r="AA1325" s="44"/>
      <c r="AB1325" s="45">
        <v>1.9255776405334473</v>
      </c>
      <c r="AC1325" s="45"/>
      <c r="AD1325" s="45">
        <v>2.061928735093756E-29</v>
      </c>
      <c r="AE1325" s="45"/>
      <c r="AF1325" s="45">
        <v>1.9255880117416382</v>
      </c>
      <c r="AG1325" s="45"/>
      <c r="AH1325" s="45">
        <v>1.3615963459014893</v>
      </c>
      <c r="AI1325" s="45"/>
      <c r="AJ1325" s="45"/>
      <c r="AK1325" s="20">
        <v>1.0708046268311618E-27</v>
      </c>
    </row>
    <row r="1326" spans="2:37">
      <c r="B1326" s="2">
        <v>3.7000000476837158E-2</v>
      </c>
      <c r="D1326" s="44">
        <v>2.2200000286102295</v>
      </c>
      <c r="E1326" s="44"/>
      <c r="F1326" s="45">
        <v>-0.36619874835014343</v>
      </c>
      <c r="G1326" s="45"/>
      <c r="H1326" s="45"/>
      <c r="I1326" s="45"/>
      <c r="J1326" s="45"/>
      <c r="K1326" s="45">
        <v>6.1032268682556599E-15</v>
      </c>
      <c r="L1326" s="45"/>
      <c r="M1326" s="45"/>
      <c r="N1326" s="45">
        <v>1.9759893417358398</v>
      </c>
      <c r="O1326" s="45"/>
      <c r="P1326" s="45"/>
      <c r="Q1326" s="45"/>
      <c r="R1326" s="45">
        <v>1.3972355127334595</v>
      </c>
      <c r="S1326" s="45"/>
      <c r="T1326" s="45"/>
      <c r="U1326" s="45"/>
      <c r="V1326" s="46">
        <v>3.0886941225147235E-13</v>
      </c>
      <c r="W1326" s="46"/>
      <c r="X1326" s="45">
        <v>7.5999997556209564E-2</v>
      </c>
      <c r="Y1326" s="45"/>
      <c r="Z1326" s="44">
        <v>4.5599998533725739</v>
      </c>
      <c r="AA1326" s="44"/>
      <c r="AB1326" s="45">
        <v>1.7870131731033325</v>
      </c>
      <c r="AC1326" s="45"/>
      <c r="AD1326" s="45">
        <v>8.5820649551274317E-30</v>
      </c>
      <c r="AE1326" s="45"/>
      <c r="AF1326" s="45">
        <v>1.9245123863220215</v>
      </c>
      <c r="AG1326" s="45"/>
      <c r="AH1326" s="45">
        <v>1.3608357906341553</v>
      </c>
      <c r="AI1326" s="45"/>
      <c r="AJ1326" s="45"/>
      <c r="AK1326" s="20">
        <v>4.4593448970353573E-28</v>
      </c>
    </row>
    <row r="1327" spans="2:37" ht="14.25" customHeight="1">
      <c r="B1327" s="2">
        <v>3.7999998778104782E-2</v>
      </c>
      <c r="D1327" s="44">
        <v>2.2799999266862869</v>
      </c>
      <c r="E1327" s="44"/>
      <c r="F1327" s="45">
        <v>0.374106764793396</v>
      </c>
      <c r="G1327" s="45"/>
      <c r="H1327" s="45"/>
      <c r="I1327" s="45"/>
      <c r="J1327" s="45"/>
      <c r="K1327" s="45">
        <v>2.5367734680177469E-15</v>
      </c>
      <c r="L1327" s="45"/>
      <c r="M1327" s="45"/>
      <c r="N1327" s="45">
        <v>1.974388599395752</v>
      </c>
      <c r="O1327" s="45"/>
      <c r="P1327" s="45"/>
      <c r="Q1327" s="45"/>
      <c r="R1327" s="45">
        <v>1.3961036205291748</v>
      </c>
      <c r="S1327" s="45"/>
      <c r="T1327" s="45"/>
      <c r="U1327" s="45"/>
      <c r="V1327" s="46">
        <v>1.2848400186664388E-13</v>
      </c>
      <c r="W1327" s="46"/>
      <c r="X1327" s="45">
        <v>7.6999999582767487E-2</v>
      </c>
      <c r="Y1327" s="45"/>
      <c r="Z1327" s="44">
        <v>4.6199999749660492</v>
      </c>
      <c r="AA1327" s="44"/>
      <c r="AB1327" s="45">
        <v>1.3977437019348145</v>
      </c>
      <c r="AC1327" s="45"/>
      <c r="AD1327" s="45">
        <v>3.5719959367815479E-30</v>
      </c>
      <c r="AE1327" s="45"/>
      <c r="AF1327" s="45">
        <v>1.9234477281570435</v>
      </c>
      <c r="AG1327" s="45"/>
      <c r="AH1327" s="45">
        <v>1.3600829839706421</v>
      </c>
      <c r="AI1327" s="45"/>
      <c r="AJ1327" s="45"/>
      <c r="AK1327" s="20">
        <v>1.857079754434715E-28</v>
      </c>
    </row>
    <row r="1328" spans="2:37" ht="13.5" customHeight="1">
      <c r="B1328" s="47" t="s">
        <v>11</v>
      </c>
      <c r="C1328" s="47"/>
      <c r="D1328" s="47"/>
      <c r="E1328" s="47"/>
    </row>
    <row r="1329" spans="2:34" ht="12.75" customHeight="1">
      <c r="B1329" s="39" t="s">
        <v>0</v>
      </c>
      <c r="C1329" s="39"/>
      <c r="D1329" s="39"/>
      <c r="E1329" s="39"/>
      <c r="F1329" s="39"/>
      <c r="G1329" s="1" t="s">
        <v>1</v>
      </c>
      <c r="H1329" s="40" t="s">
        <v>58</v>
      </c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</row>
    <row r="1330" spans="2:34" ht="12.75" customHeight="1">
      <c r="AB1330" s="39" t="s">
        <v>2</v>
      </c>
      <c r="AC1330" s="39"/>
      <c r="AD1330" s="39"/>
      <c r="AE1330" s="39"/>
      <c r="AF1330" s="39"/>
      <c r="AG1330" s="39"/>
    </row>
    <row r="1331" spans="2:34" ht="12" customHeight="1">
      <c r="B1331" s="39" t="s">
        <v>3</v>
      </c>
      <c r="C1331" s="39"/>
      <c r="D1331" s="39"/>
      <c r="E1331" s="39"/>
      <c r="G1331" s="1" t="s">
        <v>4</v>
      </c>
      <c r="H1331" s="41">
        <v>0.2199999988079071</v>
      </c>
      <c r="I1331" s="41"/>
      <c r="J1331" s="41"/>
      <c r="K1331" s="41"/>
      <c r="L1331" s="41"/>
      <c r="M1331" s="41"/>
      <c r="N1331" s="41"/>
      <c r="O1331" s="39" t="s">
        <v>21</v>
      </c>
      <c r="P1331" s="39"/>
      <c r="Q1331" s="39"/>
      <c r="R1331" s="39"/>
      <c r="S1331" s="1" t="s">
        <v>4</v>
      </c>
      <c r="T1331" s="42" t="s">
        <v>22</v>
      </c>
      <c r="U1331" s="42"/>
      <c r="V1331" s="42"/>
      <c r="W1331" s="42"/>
      <c r="X1331" s="42"/>
      <c r="Y1331" s="42"/>
      <c r="Z1331" s="42"/>
      <c r="AA1331" s="42"/>
      <c r="AB1331" s="39"/>
      <c r="AC1331" s="39"/>
      <c r="AD1331" s="39"/>
      <c r="AE1331" s="39"/>
      <c r="AF1331" s="39"/>
      <c r="AG1331" s="39"/>
    </row>
    <row r="1332" spans="2:34" ht="10.5" customHeight="1">
      <c r="AB1332" s="39"/>
      <c r="AC1332" s="39"/>
      <c r="AD1332" s="39"/>
      <c r="AE1332" s="39"/>
      <c r="AF1332" s="39"/>
      <c r="AG1332" s="39"/>
    </row>
    <row r="1333" spans="2:34" ht="12" customHeight="1">
      <c r="AB1333" s="39"/>
      <c r="AC1333" s="39"/>
      <c r="AD1333" s="39"/>
      <c r="AE1333" s="39"/>
      <c r="AF1333" s="39"/>
      <c r="AG1333" s="39"/>
    </row>
    <row r="1334" spans="2:34" ht="12" customHeight="1">
      <c r="AB1334" s="39"/>
      <c r="AC1334" s="39"/>
      <c r="AD1334" s="39"/>
      <c r="AE1334" s="39"/>
      <c r="AF1334" s="39"/>
      <c r="AG1334" s="39"/>
    </row>
    <row r="1335" spans="2:34" ht="6" customHeight="1"/>
    <row r="1336" spans="2:34" ht="3" customHeight="1">
      <c r="B1336" s="43" t="s">
        <v>5</v>
      </c>
      <c r="D1336" s="43" t="s">
        <v>23</v>
      </c>
      <c r="E1336" s="43"/>
      <c r="G1336" s="43" t="s">
        <v>6</v>
      </c>
      <c r="H1336" s="43"/>
      <c r="J1336" s="43" t="s">
        <v>7</v>
      </c>
      <c r="K1336" s="43"/>
      <c r="L1336" s="43"/>
      <c r="M1336" s="43"/>
      <c r="N1336" s="43" t="s">
        <v>8</v>
      </c>
      <c r="O1336" s="43"/>
      <c r="Q1336" s="43" t="s">
        <v>9</v>
      </c>
      <c r="R1336" s="43"/>
      <c r="S1336" s="43"/>
      <c r="T1336" s="43" t="s">
        <v>10</v>
      </c>
      <c r="U1336" s="43"/>
      <c r="X1336" s="43" t="s">
        <v>5</v>
      </c>
      <c r="Y1336" s="43"/>
      <c r="Z1336" s="43" t="s">
        <v>23</v>
      </c>
      <c r="AA1336" s="43"/>
      <c r="AB1336" s="43" t="s">
        <v>6</v>
      </c>
      <c r="AC1336" s="43" t="s">
        <v>7</v>
      </c>
      <c r="AE1336" s="43" t="s">
        <v>8</v>
      </c>
      <c r="AF1336" s="43" t="s">
        <v>9</v>
      </c>
      <c r="AG1336" s="43" t="s">
        <v>10</v>
      </c>
      <c r="AH1336" s="43"/>
    </row>
    <row r="1337" spans="2:34" ht="14.25" customHeight="1">
      <c r="B1337" s="43"/>
      <c r="D1337" s="43"/>
      <c r="E1337" s="43"/>
      <c r="G1337" s="43"/>
      <c r="H1337" s="43"/>
      <c r="J1337" s="43"/>
      <c r="K1337" s="43"/>
      <c r="L1337" s="43"/>
      <c r="M1337" s="43"/>
      <c r="N1337" s="43"/>
      <c r="O1337" s="43"/>
      <c r="Q1337" s="43"/>
      <c r="R1337" s="43"/>
      <c r="S1337" s="43"/>
      <c r="T1337" s="43"/>
      <c r="U1337" s="43"/>
      <c r="X1337" s="43"/>
      <c r="Y1337" s="43"/>
      <c r="Z1337" s="43"/>
      <c r="AA1337" s="43"/>
      <c r="AB1337" s="43"/>
      <c r="AC1337" s="43"/>
      <c r="AE1337" s="43"/>
      <c r="AF1337" s="43"/>
      <c r="AG1337" s="43"/>
      <c r="AH1337" s="43"/>
    </row>
    <row r="1338" spans="2:34">
      <c r="B1338" s="2">
        <v>7.8000001609325409E-2</v>
      </c>
      <c r="D1338" s="44">
        <v>4.6800000965595245</v>
      </c>
      <c r="E1338" s="44"/>
      <c r="F1338" s="45">
        <v>0.81268852949142456</v>
      </c>
      <c r="G1338" s="45"/>
      <c r="H1338" s="45"/>
      <c r="I1338" s="45"/>
      <c r="J1338" s="45"/>
      <c r="K1338" s="45">
        <v>1.4867261344680339E-30</v>
      </c>
      <c r="L1338" s="45"/>
      <c r="M1338" s="45"/>
      <c r="N1338" s="45">
        <v>1.9223940372467041</v>
      </c>
      <c r="O1338" s="45"/>
      <c r="P1338" s="45"/>
      <c r="Q1338" s="45"/>
      <c r="R1338" s="45">
        <v>1.3593378067016602</v>
      </c>
      <c r="S1338" s="45"/>
      <c r="T1338" s="45"/>
      <c r="U1338" s="45"/>
      <c r="V1338" s="46">
        <v>7.7337221549638508E-29</v>
      </c>
      <c r="W1338" s="46"/>
    </row>
    <row r="1339" spans="2:34">
      <c r="B1339" s="2">
        <v>7.9000003635883331E-2</v>
      </c>
      <c r="D1339" s="44">
        <v>4.7400002181529999</v>
      </c>
      <c r="E1339" s="44"/>
      <c r="F1339" s="45">
        <v>0.11418678611516953</v>
      </c>
      <c r="G1339" s="45"/>
      <c r="H1339" s="45"/>
      <c r="I1339" s="45"/>
      <c r="J1339" s="45"/>
      <c r="K1339" s="45">
        <v>6.1880213748755147E-31</v>
      </c>
      <c r="L1339" s="45"/>
      <c r="M1339" s="45"/>
      <c r="N1339" s="45">
        <v>1.9213509559631348</v>
      </c>
      <c r="O1339" s="45"/>
      <c r="P1339" s="45"/>
      <c r="Q1339" s="45"/>
      <c r="R1339" s="45">
        <v>1.3586002588272095</v>
      </c>
      <c r="S1339" s="45"/>
      <c r="T1339" s="45"/>
      <c r="U1339" s="45"/>
      <c r="V1339" s="46">
        <v>3.2206616273320752E-29</v>
      </c>
      <c r="W1339" s="46"/>
    </row>
    <row r="1340" spans="2:34">
      <c r="B1340" s="2">
        <v>7.9999998211860657E-2</v>
      </c>
      <c r="D1340" s="44">
        <v>4.7999998927116394</v>
      </c>
      <c r="E1340" s="44"/>
      <c r="F1340" s="45">
        <v>-0.59958964586257935</v>
      </c>
      <c r="G1340" s="45"/>
      <c r="H1340" s="45"/>
      <c r="I1340" s="45"/>
      <c r="J1340" s="45"/>
      <c r="K1340" s="45">
        <v>2.5755699536544852E-31</v>
      </c>
      <c r="L1340" s="45"/>
      <c r="M1340" s="45"/>
      <c r="N1340" s="45">
        <v>1.920318603515625</v>
      </c>
      <c r="O1340" s="45"/>
      <c r="P1340" s="45"/>
      <c r="Q1340" s="45"/>
      <c r="R1340" s="45">
        <v>1.35787034034729</v>
      </c>
      <c r="S1340" s="45"/>
      <c r="T1340" s="45"/>
      <c r="U1340" s="45"/>
      <c r="V1340" s="46">
        <v>1.3412201711469784E-29</v>
      </c>
      <c r="W1340" s="46"/>
    </row>
    <row r="1341" spans="2:34">
      <c r="B1341" s="2">
        <v>8.1000000238418579E-2</v>
      </c>
      <c r="D1341" s="44">
        <v>4.8600000143051147</v>
      </c>
      <c r="E1341" s="44"/>
      <c r="F1341" s="45">
        <v>-1.228431224822998</v>
      </c>
      <c r="G1341" s="45"/>
      <c r="H1341" s="45"/>
      <c r="I1341" s="45"/>
      <c r="J1341" s="45"/>
      <c r="K1341" s="45">
        <v>1.072001947384932E-31</v>
      </c>
      <c r="L1341" s="45"/>
      <c r="M1341" s="45"/>
      <c r="N1341" s="45">
        <v>1.9192967414855957</v>
      </c>
      <c r="O1341" s="45"/>
      <c r="P1341" s="45"/>
      <c r="Q1341" s="45"/>
      <c r="R1341" s="45">
        <v>1.3571476936340332</v>
      </c>
      <c r="S1341" s="45"/>
      <c r="T1341" s="45"/>
      <c r="U1341" s="45"/>
      <c r="V1341" s="46">
        <v>5.5853890555592304E-30</v>
      </c>
      <c r="W1341" s="46"/>
    </row>
    <row r="1342" spans="2:34">
      <c r="B1342" s="2">
        <v>8.2000002264976501E-2</v>
      </c>
      <c r="D1342" s="44">
        <v>4.9200001358985901</v>
      </c>
      <c r="E1342" s="44"/>
      <c r="F1342" s="45">
        <v>-1.6841574907302856</v>
      </c>
      <c r="G1342" s="45"/>
      <c r="H1342" s="45"/>
      <c r="I1342" s="45"/>
      <c r="J1342" s="45"/>
      <c r="K1342" s="45">
        <v>4.4618847392488117E-32</v>
      </c>
      <c r="L1342" s="45"/>
      <c r="M1342" s="45"/>
      <c r="N1342" s="45">
        <v>1.9182852506637573</v>
      </c>
      <c r="O1342" s="45"/>
      <c r="P1342" s="45"/>
      <c r="Q1342" s="45"/>
      <c r="R1342" s="45">
        <v>1.3564325571060181</v>
      </c>
      <c r="S1342" s="45"/>
      <c r="T1342" s="45"/>
      <c r="U1342" s="45"/>
      <c r="V1342" s="46">
        <v>2.3259754984127497E-30</v>
      </c>
      <c r="W1342" s="46"/>
    </row>
    <row r="1343" spans="2:34">
      <c r="B1343" s="2">
        <v>8.2999996840953827E-2</v>
      </c>
      <c r="D1343" s="44">
        <v>4.9799998104572296</v>
      </c>
      <c r="E1343" s="44"/>
      <c r="F1343" s="45">
        <v>-1.9029805660247803</v>
      </c>
      <c r="G1343" s="45"/>
      <c r="H1343" s="45"/>
      <c r="I1343" s="45"/>
      <c r="J1343" s="45"/>
      <c r="K1343" s="45">
        <v>1.8571272314760504E-32</v>
      </c>
      <c r="L1343" s="45"/>
      <c r="M1343" s="45"/>
      <c r="N1343" s="45">
        <v>1.9172840118408203</v>
      </c>
      <c r="O1343" s="45"/>
      <c r="P1343" s="45"/>
      <c r="Q1343" s="45"/>
      <c r="R1343" s="45">
        <v>1.355724573135376</v>
      </c>
      <c r="S1343" s="45"/>
      <c r="T1343" s="45"/>
      <c r="U1343" s="45"/>
      <c r="V1343" s="46">
        <v>9.6862389603802448E-31</v>
      </c>
      <c r="W1343" s="46"/>
    </row>
    <row r="1344" spans="2:34">
      <c r="B1344" s="2">
        <v>8.3999998867511749E-2</v>
      </c>
      <c r="D1344" s="44">
        <v>5.039999932050705</v>
      </c>
      <c r="E1344" s="44"/>
      <c r="F1344" s="45">
        <v>-1.8544318675994873</v>
      </c>
      <c r="G1344" s="45"/>
      <c r="H1344" s="45"/>
      <c r="I1344" s="45"/>
      <c r="J1344" s="45"/>
      <c r="K1344" s="45">
        <v>7.7297496305799644E-33</v>
      </c>
      <c r="L1344" s="45"/>
      <c r="M1344" s="45"/>
      <c r="N1344" s="45">
        <v>1.9162930250167847</v>
      </c>
      <c r="O1344" s="45"/>
      <c r="P1344" s="45"/>
      <c r="Q1344" s="45"/>
      <c r="R1344" s="45">
        <v>1.3550237417221069</v>
      </c>
      <c r="S1344" s="45"/>
      <c r="T1344" s="45"/>
      <c r="U1344" s="45"/>
      <c r="V1344" s="46">
        <v>4.0336989906941327E-31</v>
      </c>
      <c r="W1344" s="46"/>
    </row>
    <row r="1345" spans="2:23">
      <c r="B1345" s="2">
        <v>8.5000000894069672E-2</v>
      </c>
      <c r="D1345" s="44">
        <v>5.1000000536441803</v>
      </c>
      <c r="E1345" s="44"/>
      <c r="F1345" s="45">
        <v>-1.5456033945083618</v>
      </c>
      <c r="G1345" s="45"/>
      <c r="H1345" s="45"/>
      <c r="I1345" s="45"/>
      <c r="J1345" s="45"/>
      <c r="K1345" s="45">
        <v>3.2172857938723682E-33</v>
      </c>
      <c r="L1345" s="45"/>
      <c r="M1345" s="45"/>
      <c r="N1345" s="45">
        <v>1.9153120517730713</v>
      </c>
      <c r="O1345" s="45"/>
      <c r="P1345" s="45"/>
      <c r="Q1345" s="45"/>
      <c r="R1345" s="45">
        <v>1.3543300628662109</v>
      </c>
      <c r="S1345" s="45"/>
      <c r="T1345" s="45"/>
      <c r="U1345" s="45"/>
      <c r="V1345" s="46">
        <v>1.6797710829747616E-31</v>
      </c>
      <c r="W1345" s="46"/>
    </row>
    <row r="1346" spans="2:23">
      <c r="B1346" s="2">
        <v>8.6000002920627594E-2</v>
      </c>
      <c r="D1346" s="44">
        <v>5.1600001752376556</v>
      </c>
      <c r="E1346" s="44"/>
      <c r="F1346" s="45">
        <v>-1.0201137065887451</v>
      </c>
      <c r="G1346" s="45"/>
      <c r="H1346" s="45"/>
      <c r="I1346" s="45"/>
      <c r="J1346" s="45"/>
      <c r="K1346" s="45">
        <v>1.3391037871670606E-33</v>
      </c>
      <c r="L1346" s="45"/>
      <c r="M1346" s="45"/>
      <c r="N1346" s="45">
        <v>1.9143409729003906</v>
      </c>
      <c r="O1346" s="45"/>
      <c r="P1346" s="45"/>
      <c r="Q1346" s="45"/>
      <c r="R1346" s="45">
        <v>1.3536434173583984</v>
      </c>
      <c r="S1346" s="45"/>
      <c r="T1346" s="45"/>
      <c r="U1346" s="45"/>
      <c r="V1346" s="46">
        <v>6.9951165014467078E-32</v>
      </c>
      <c r="W1346" s="46"/>
    </row>
    <row r="1347" spans="2:23">
      <c r="B1347" s="2">
        <v>8.6999997496604919E-2</v>
      </c>
      <c r="D1347" s="44">
        <v>5.2199998497962952</v>
      </c>
      <c r="E1347" s="44"/>
      <c r="F1347" s="45">
        <v>-0.3519478440284729</v>
      </c>
      <c r="G1347" s="45"/>
      <c r="H1347" s="45"/>
      <c r="I1347" s="45"/>
      <c r="J1347" s="45"/>
      <c r="K1347" s="45">
        <v>5.5736436577998202E-34</v>
      </c>
      <c r="L1347" s="45"/>
      <c r="M1347" s="45"/>
      <c r="N1347" s="45">
        <v>1.9133796691894531</v>
      </c>
      <c r="O1347" s="45"/>
      <c r="P1347" s="45"/>
      <c r="Q1347" s="45"/>
      <c r="R1347" s="45">
        <v>1.3529638051986694</v>
      </c>
      <c r="S1347" s="45"/>
      <c r="T1347" s="45"/>
      <c r="U1347" s="45"/>
      <c r="V1347" s="46">
        <v>2.9129834406914918E-32</v>
      </c>
      <c r="W1347" s="46"/>
    </row>
    <row r="1348" spans="2:23">
      <c r="B1348" s="2">
        <v>8.7999999523162842E-2</v>
      </c>
      <c r="D1348" s="44">
        <v>5.2799999713897705</v>
      </c>
      <c r="E1348" s="44"/>
      <c r="F1348" s="45">
        <v>0.36495736241340637</v>
      </c>
      <c r="G1348" s="45"/>
      <c r="H1348" s="45"/>
      <c r="I1348" s="45"/>
      <c r="J1348" s="45"/>
      <c r="K1348" s="45">
        <v>2.3198743763687668E-34</v>
      </c>
      <c r="L1348" s="45"/>
      <c r="M1348" s="45"/>
      <c r="N1348" s="45">
        <v>1.9124281406402588</v>
      </c>
      <c r="O1348" s="45"/>
      <c r="P1348" s="45"/>
      <c r="Q1348" s="45"/>
      <c r="R1348" s="45">
        <v>1.3522909879684448</v>
      </c>
      <c r="S1348" s="45"/>
      <c r="T1348" s="45"/>
      <c r="U1348" s="45"/>
      <c r="V1348" s="46">
        <v>1.2130516892046473E-32</v>
      </c>
      <c r="W1348" s="46"/>
    </row>
    <row r="1349" spans="2:23">
      <c r="B1349" s="2">
        <v>8.9000001549720764E-2</v>
      </c>
      <c r="D1349" s="44">
        <v>5.3400000929832458</v>
      </c>
      <c r="E1349" s="44"/>
      <c r="F1349" s="45">
        <v>1.0299181938171387</v>
      </c>
      <c r="G1349" s="45"/>
      <c r="H1349" s="45"/>
      <c r="I1349" s="45"/>
      <c r="J1349" s="45"/>
      <c r="K1349" s="45">
        <v>9.6558389095530344E-35</v>
      </c>
      <c r="L1349" s="45"/>
      <c r="M1349" s="45"/>
      <c r="N1349" s="45">
        <v>1.9114862680435181</v>
      </c>
      <c r="O1349" s="45"/>
      <c r="P1349" s="45"/>
      <c r="Q1349" s="45"/>
      <c r="R1349" s="45">
        <v>1.3516248464584351</v>
      </c>
      <c r="S1349" s="45"/>
      <c r="T1349" s="45"/>
      <c r="U1349" s="45"/>
      <c r="V1349" s="46">
        <v>5.0514823631733406E-33</v>
      </c>
      <c r="W1349" s="46"/>
    </row>
    <row r="1350" spans="2:23">
      <c r="B1350" s="2">
        <v>9.0000003576278687E-2</v>
      </c>
      <c r="D1350" s="44">
        <v>5.4000002145767212</v>
      </c>
      <c r="E1350" s="44"/>
      <c r="F1350" s="45">
        <v>1.5496419668197632</v>
      </c>
      <c r="G1350" s="45"/>
      <c r="H1350" s="45"/>
      <c r="I1350" s="45"/>
      <c r="J1350" s="45"/>
      <c r="K1350" s="45">
        <v>4.0189798861925653E-35</v>
      </c>
      <c r="L1350" s="45"/>
      <c r="M1350" s="45"/>
      <c r="N1350" s="45">
        <v>1.9105538129806519</v>
      </c>
      <c r="O1350" s="45"/>
      <c r="P1350" s="45"/>
      <c r="Q1350" s="45"/>
      <c r="R1350" s="45">
        <v>1.3509656190872192</v>
      </c>
      <c r="S1350" s="45"/>
      <c r="T1350" s="45"/>
      <c r="U1350" s="45"/>
      <c r="V1350" s="46">
        <v>2.1035680792896075E-33</v>
      </c>
      <c r="W1350" s="46"/>
    </row>
    <row r="1351" spans="2:23">
      <c r="B1351" s="2">
        <v>9.0999998152256012E-2</v>
      </c>
      <c r="D1351" s="44">
        <v>5.4599998891353607</v>
      </c>
      <c r="E1351" s="44"/>
      <c r="F1351" s="45">
        <v>1.8513145446777344</v>
      </c>
      <c r="G1351" s="45"/>
      <c r="H1351" s="45"/>
      <c r="I1351" s="45"/>
      <c r="J1351" s="45"/>
      <c r="K1351" s="45">
        <v>1.6727918851096492E-35</v>
      </c>
      <c r="L1351" s="45"/>
      <c r="M1351" s="45"/>
      <c r="N1351" s="45">
        <v>1.9096307754516602</v>
      </c>
      <c r="O1351" s="45"/>
      <c r="P1351" s="45"/>
      <c r="Q1351" s="45"/>
      <c r="R1351" s="45">
        <v>1.3503129482269287</v>
      </c>
      <c r="S1351" s="45"/>
      <c r="T1351" s="45"/>
      <c r="U1351" s="45"/>
      <c r="V1351" s="46">
        <v>8.7597655352284549E-34</v>
      </c>
      <c r="W1351" s="46"/>
    </row>
    <row r="1352" spans="2:23">
      <c r="B1352" s="2">
        <v>9.2000000178813934E-2</v>
      </c>
      <c r="D1352" s="44">
        <v>5.5200000107288361</v>
      </c>
      <c r="E1352" s="44"/>
      <c r="F1352" s="45">
        <v>1.8927996158599854</v>
      </c>
      <c r="G1352" s="45"/>
      <c r="H1352" s="45"/>
      <c r="I1352" s="45"/>
      <c r="J1352" s="45"/>
      <c r="K1352" s="45">
        <v>6.9625483192476728E-36</v>
      </c>
      <c r="L1352" s="45"/>
      <c r="M1352" s="45"/>
      <c r="N1352" s="45">
        <v>1.9087170362472534</v>
      </c>
      <c r="O1352" s="45"/>
      <c r="P1352" s="45"/>
      <c r="Q1352" s="45"/>
      <c r="R1352" s="45">
        <v>1.3496667146682739</v>
      </c>
      <c r="S1352" s="45"/>
      <c r="T1352" s="45"/>
      <c r="U1352" s="45"/>
      <c r="V1352" s="46">
        <v>3.6477633045805097E-34</v>
      </c>
      <c r="W1352" s="46"/>
    </row>
    <row r="1353" spans="2:23">
      <c r="B1353" s="2">
        <v>9.3000002205371857E-2</v>
      </c>
      <c r="D1353" s="44">
        <v>5.5800001323223114</v>
      </c>
      <c r="E1353" s="44"/>
      <c r="F1353" s="45">
        <v>1.6685234308242798</v>
      </c>
      <c r="G1353" s="45"/>
      <c r="H1353" s="45"/>
      <c r="I1353" s="45"/>
      <c r="J1353" s="45"/>
      <c r="K1353" s="45">
        <v>2.8979754454240488E-36</v>
      </c>
      <c r="L1353" s="45"/>
      <c r="M1353" s="45"/>
      <c r="N1353" s="45">
        <v>1.9078124761581421</v>
      </c>
      <c r="O1353" s="45"/>
      <c r="P1353" s="45"/>
      <c r="Q1353" s="45"/>
      <c r="R1353" s="45">
        <v>1.349027156829834</v>
      </c>
      <c r="S1353" s="45"/>
      <c r="T1353" s="45"/>
      <c r="U1353" s="45"/>
      <c r="V1353" s="46">
        <v>1.5190043354350324E-34</v>
      </c>
      <c r="W1353" s="46"/>
    </row>
    <row r="1354" spans="2:23">
      <c r="B1354" s="2">
        <v>9.3999996781349182E-2</v>
      </c>
      <c r="D1354" s="44">
        <v>5.6399998068809509</v>
      </c>
      <c r="E1354" s="44"/>
      <c r="F1354" s="45">
        <v>1.2102216482162476</v>
      </c>
      <c r="G1354" s="45"/>
      <c r="H1354" s="45"/>
      <c r="I1354" s="45"/>
      <c r="J1354" s="45"/>
      <c r="K1354" s="45">
        <v>1.2062057012234896E-36</v>
      </c>
      <c r="L1354" s="45"/>
      <c r="M1354" s="45"/>
      <c r="N1354" s="45">
        <v>1.9069169759750366</v>
      </c>
      <c r="O1354" s="45"/>
      <c r="P1354" s="45"/>
      <c r="Q1354" s="45"/>
      <c r="R1354" s="45">
        <v>1.3483939170837402</v>
      </c>
      <c r="S1354" s="45"/>
      <c r="T1354" s="45"/>
      <c r="U1354" s="45"/>
      <c r="V1354" s="46">
        <v>6.3254229194679302E-35</v>
      </c>
      <c r="W1354" s="46"/>
    </row>
    <row r="1355" spans="2:23">
      <c r="B1355" s="2">
        <v>9.4999998807907104E-2</v>
      </c>
      <c r="D1355" s="44">
        <v>5.6999999284744263</v>
      </c>
      <c r="E1355" s="44"/>
      <c r="F1355" s="45">
        <v>0.58244991302490234</v>
      </c>
      <c r="G1355" s="45"/>
      <c r="H1355" s="45"/>
      <c r="I1355" s="45"/>
      <c r="J1355" s="45"/>
      <c r="K1355" s="45">
        <v>5.0205142923823473E-37</v>
      </c>
      <c r="L1355" s="45"/>
      <c r="M1355" s="45"/>
      <c r="N1355" s="45">
        <v>1.9060304164886475</v>
      </c>
      <c r="O1355" s="45"/>
      <c r="P1355" s="45"/>
      <c r="Q1355" s="45"/>
      <c r="R1355" s="45">
        <v>1.3477671146392822</v>
      </c>
      <c r="S1355" s="45"/>
      <c r="T1355" s="45"/>
      <c r="U1355" s="45"/>
      <c r="V1355" s="46">
        <v>2.6340159432820371E-35</v>
      </c>
      <c r="W1355" s="46"/>
    </row>
    <row r="1356" spans="2:23">
      <c r="B1356" s="2">
        <v>9.6000000834465027E-2</v>
      </c>
      <c r="D1356" s="44">
        <v>5.7600000500679016</v>
      </c>
      <c r="E1356" s="44"/>
      <c r="F1356" s="45">
        <v>-0.12650860846042633</v>
      </c>
      <c r="G1356" s="45"/>
      <c r="H1356" s="45"/>
      <c r="I1356" s="45"/>
      <c r="J1356" s="45"/>
      <c r="K1356" s="45">
        <v>2.0896579726434655E-37</v>
      </c>
      <c r="L1356" s="45"/>
      <c r="M1356" s="45"/>
      <c r="N1356" s="45">
        <v>1.9051527976989746</v>
      </c>
      <c r="O1356" s="45"/>
      <c r="P1356" s="45"/>
      <c r="Q1356" s="45"/>
      <c r="R1356" s="45">
        <v>1.3471465110778809</v>
      </c>
      <c r="S1356" s="45"/>
      <c r="T1356" s="45"/>
      <c r="U1356" s="45"/>
      <c r="V1356" s="46">
        <v>1.0968453557153632E-35</v>
      </c>
      <c r="W1356" s="46"/>
    </row>
    <row r="1357" spans="2:23">
      <c r="B1357" s="2">
        <v>9.7000002861022949E-2</v>
      </c>
      <c r="D1357" s="44">
        <v>5.820000171661377</v>
      </c>
      <c r="E1357" s="44"/>
      <c r="F1357" s="45">
        <v>-0.81705665588378906</v>
      </c>
      <c r="G1357" s="45"/>
      <c r="H1357" s="45"/>
      <c r="I1357" s="45"/>
      <c r="J1357" s="45"/>
      <c r="K1357" s="45">
        <v>8.6976589021240482E-38</v>
      </c>
      <c r="L1357" s="45"/>
      <c r="M1357" s="45"/>
      <c r="N1357" s="45">
        <v>1.904283881187439</v>
      </c>
      <c r="O1357" s="45"/>
      <c r="P1357" s="45"/>
      <c r="Q1357" s="45"/>
      <c r="R1357" s="45">
        <v>1.3465321063995361</v>
      </c>
      <c r="S1357" s="45"/>
      <c r="T1357" s="45"/>
      <c r="U1357" s="45"/>
      <c r="V1357" s="46">
        <v>4.5674168774732809E-36</v>
      </c>
      <c r="W1357" s="46"/>
    </row>
    <row r="1358" spans="2:23">
      <c r="B1358" s="2">
        <v>9.7999997437000275E-2</v>
      </c>
      <c r="D1358" s="44">
        <v>5.8799998462200165</v>
      </c>
      <c r="E1358" s="44"/>
      <c r="F1358" s="45">
        <v>-1.3922727108001709</v>
      </c>
      <c r="G1358" s="45"/>
      <c r="H1358" s="45"/>
      <c r="I1358" s="45"/>
      <c r="J1358" s="45"/>
      <c r="K1358" s="45">
        <v>3.620175549349777E-38</v>
      </c>
      <c r="L1358" s="45"/>
      <c r="M1358" s="45"/>
      <c r="N1358" s="45">
        <v>1.9034237861633301</v>
      </c>
      <c r="O1358" s="45"/>
      <c r="P1358" s="45"/>
      <c r="Q1358" s="45"/>
      <c r="R1358" s="45">
        <v>1.3459237813949585</v>
      </c>
      <c r="S1358" s="45"/>
      <c r="T1358" s="45"/>
      <c r="U1358" s="45"/>
      <c r="V1358" s="46">
        <v>1.9019283715592898E-36</v>
      </c>
      <c r="W1358" s="46"/>
    </row>
    <row r="1359" spans="2:23">
      <c r="B1359" s="2">
        <v>9.8999999463558197E-2</v>
      </c>
      <c r="D1359" s="44">
        <v>5.9399999678134918</v>
      </c>
      <c r="E1359" s="44"/>
      <c r="F1359" s="45">
        <v>-1.7715132236480713</v>
      </c>
      <c r="G1359" s="45"/>
      <c r="H1359" s="45"/>
      <c r="I1359" s="45"/>
      <c r="J1359" s="45"/>
      <c r="K1359" s="45">
        <v>1.5068050283007612E-38</v>
      </c>
      <c r="L1359" s="45"/>
      <c r="M1359" s="45"/>
      <c r="N1359" s="45">
        <v>1.9025721549987793</v>
      </c>
      <c r="O1359" s="45"/>
      <c r="P1359" s="45"/>
      <c r="Q1359" s="45"/>
      <c r="R1359" s="45">
        <v>1.3453216552734375</v>
      </c>
      <c r="S1359" s="45"/>
      <c r="T1359" s="45"/>
      <c r="U1359" s="45"/>
      <c r="V1359" s="46">
        <v>7.9198313073249775E-37</v>
      </c>
      <c r="W1359" s="46"/>
    </row>
    <row r="1360" spans="2:23">
      <c r="B1360" s="2">
        <v>0.10000000149011612</v>
      </c>
      <c r="D1360" s="44">
        <v>6.0000000894069672</v>
      </c>
      <c r="E1360" s="44"/>
      <c r="F1360" s="45">
        <v>-1.9017162322998047</v>
      </c>
      <c r="G1360" s="45"/>
      <c r="H1360" s="45"/>
      <c r="I1360" s="45"/>
      <c r="J1360" s="45"/>
      <c r="K1360" s="45">
        <v>6.2716892419906881E-39</v>
      </c>
      <c r="L1360" s="45"/>
      <c r="M1360" s="45"/>
      <c r="N1360" s="45">
        <v>1.9017289876937866</v>
      </c>
      <c r="O1360" s="45"/>
      <c r="P1360" s="45"/>
      <c r="Q1360" s="45"/>
      <c r="R1360" s="45">
        <v>1.344725489616394</v>
      </c>
      <c r="S1360" s="45"/>
      <c r="T1360" s="45"/>
      <c r="U1360" s="45"/>
      <c r="V1360" s="46">
        <v>3.2978882250466608E-37</v>
      </c>
      <c r="W1360" s="46"/>
    </row>
    <row r="1361" spans="2:37" ht="9.75" customHeight="1">
      <c r="B1361" s="2">
        <v>0.10100000351667404</v>
      </c>
      <c r="D1361" s="44">
        <v>6.0600002110004425</v>
      </c>
      <c r="E1361" s="44"/>
      <c r="F1361" s="45">
        <v>-1.7648253440856934</v>
      </c>
      <c r="G1361" s="45"/>
      <c r="H1361" s="45"/>
      <c r="I1361" s="45"/>
      <c r="J1361" s="45"/>
      <c r="K1361" s="45">
        <v>2.6104312650429147E-39</v>
      </c>
      <c r="L1361" s="45"/>
      <c r="M1361" s="45"/>
      <c r="N1361" s="45">
        <v>1.9008941650390625</v>
      </c>
      <c r="O1361" s="45"/>
      <c r="P1361" s="45"/>
      <c r="Q1361" s="45"/>
      <c r="R1361" s="45">
        <v>1.3441351652145386</v>
      </c>
      <c r="S1361" s="45"/>
      <c r="T1361" s="45"/>
      <c r="U1361" s="45"/>
      <c r="V1361" s="46">
        <v>1.3732646477669205E-37</v>
      </c>
      <c r="W1361" s="46"/>
    </row>
    <row r="1362" spans="2:37" ht="5.25" customHeight="1"/>
    <row r="1363" spans="2:37" ht="172.5" customHeight="1"/>
    <row r="1364" spans="2:37" ht="16.5" customHeight="1"/>
    <row r="1365" spans="2:37" ht="12.75" customHeight="1">
      <c r="B1365" s="39" t="s">
        <v>0</v>
      </c>
      <c r="C1365" s="39"/>
      <c r="D1365" s="39"/>
      <c r="E1365" s="39"/>
      <c r="F1365" s="39"/>
      <c r="G1365" s="1" t="s">
        <v>1</v>
      </c>
      <c r="H1365" s="40" t="s">
        <v>59</v>
      </c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</row>
    <row r="1366" spans="2:37" ht="12.75" customHeight="1">
      <c r="AB1366" s="39" t="s">
        <v>2</v>
      </c>
      <c r="AC1366" s="39"/>
      <c r="AD1366" s="39"/>
      <c r="AE1366" s="39"/>
      <c r="AF1366" s="39"/>
      <c r="AG1366" s="39"/>
    </row>
    <row r="1367" spans="2:37" ht="12" customHeight="1">
      <c r="B1367" s="39" t="s">
        <v>3</v>
      </c>
      <c r="C1367" s="39"/>
      <c r="D1367" s="39"/>
      <c r="E1367" s="39"/>
      <c r="G1367" s="1" t="s">
        <v>4</v>
      </c>
      <c r="H1367" s="41">
        <v>0.2199999988079071</v>
      </c>
      <c r="I1367" s="41"/>
      <c r="J1367" s="41"/>
      <c r="K1367" s="41"/>
      <c r="L1367" s="41"/>
      <c r="M1367" s="41"/>
      <c r="N1367" s="41"/>
      <c r="O1367" s="39" t="s">
        <v>21</v>
      </c>
      <c r="P1367" s="39"/>
      <c r="Q1367" s="39"/>
      <c r="R1367" s="39"/>
      <c r="S1367" s="1" t="s">
        <v>4</v>
      </c>
      <c r="T1367" s="42" t="s">
        <v>22</v>
      </c>
      <c r="U1367" s="42"/>
      <c r="V1367" s="42"/>
      <c r="W1367" s="42"/>
      <c r="X1367" s="42"/>
      <c r="Y1367" s="42"/>
      <c r="Z1367" s="42"/>
      <c r="AA1367" s="42"/>
      <c r="AB1367" s="39"/>
      <c r="AC1367" s="39"/>
      <c r="AD1367" s="39"/>
      <c r="AE1367" s="39"/>
      <c r="AF1367" s="39"/>
      <c r="AG1367" s="39"/>
    </row>
    <row r="1368" spans="2:37" ht="10.5" customHeight="1">
      <c r="AB1368" s="39"/>
      <c r="AC1368" s="39"/>
      <c r="AD1368" s="39"/>
      <c r="AE1368" s="39"/>
      <c r="AF1368" s="39"/>
      <c r="AG1368" s="39"/>
    </row>
    <row r="1369" spans="2:37" ht="12" customHeight="1">
      <c r="AB1369" s="39"/>
      <c r="AC1369" s="39"/>
      <c r="AD1369" s="39"/>
      <c r="AE1369" s="39"/>
      <c r="AF1369" s="39"/>
      <c r="AG1369" s="39"/>
    </row>
    <row r="1370" spans="2:37" ht="12" customHeight="1">
      <c r="AB1370" s="39"/>
      <c r="AC1370" s="39"/>
      <c r="AD1370" s="39"/>
      <c r="AE1370" s="39"/>
      <c r="AF1370" s="39"/>
      <c r="AG1370" s="39"/>
    </row>
    <row r="1371" spans="2:37" ht="6" customHeight="1"/>
    <row r="1372" spans="2:37" ht="3" customHeight="1">
      <c r="B1372" s="43" t="s">
        <v>5</v>
      </c>
      <c r="D1372" s="43" t="s">
        <v>23</v>
      </c>
      <c r="E1372" s="43"/>
      <c r="G1372" s="43" t="s">
        <v>6</v>
      </c>
      <c r="H1372" s="43"/>
      <c r="J1372" s="43" t="s">
        <v>7</v>
      </c>
      <c r="K1372" s="43"/>
      <c r="L1372" s="43"/>
      <c r="M1372" s="43"/>
      <c r="N1372" s="43" t="s">
        <v>8</v>
      </c>
      <c r="O1372" s="43"/>
      <c r="Q1372" s="43" t="s">
        <v>9</v>
      </c>
      <c r="R1372" s="43"/>
      <c r="S1372" s="43"/>
      <c r="T1372" s="43" t="s">
        <v>10</v>
      </c>
      <c r="U1372" s="43"/>
      <c r="X1372" s="43" t="s">
        <v>5</v>
      </c>
      <c r="Y1372" s="43"/>
      <c r="Z1372" s="43" t="s">
        <v>23</v>
      </c>
      <c r="AA1372" s="43"/>
      <c r="AB1372" s="43" t="s">
        <v>6</v>
      </c>
      <c r="AC1372" s="43" t="s">
        <v>7</v>
      </c>
      <c r="AE1372" s="43" t="s">
        <v>8</v>
      </c>
      <c r="AF1372" s="43" t="s">
        <v>9</v>
      </c>
      <c r="AG1372" s="43" t="s">
        <v>10</v>
      </c>
      <c r="AH1372" s="43"/>
    </row>
    <row r="1373" spans="2:37" ht="14.25" customHeight="1">
      <c r="B1373" s="43"/>
      <c r="D1373" s="43"/>
      <c r="E1373" s="43"/>
      <c r="G1373" s="43"/>
      <c r="H1373" s="43"/>
      <c r="J1373" s="43"/>
      <c r="K1373" s="43"/>
      <c r="L1373" s="43"/>
      <c r="M1373" s="43"/>
      <c r="N1373" s="43"/>
      <c r="O1373" s="43"/>
      <c r="Q1373" s="43"/>
      <c r="R1373" s="43"/>
      <c r="S1373" s="43"/>
      <c r="T1373" s="43"/>
      <c r="U1373" s="43"/>
      <c r="X1373" s="43"/>
      <c r="Y1373" s="43"/>
      <c r="Z1373" s="43"/>
      <c r="AA1373" s="43"/>
      <c r="AB1373" s="43"/>
      <c r="AC1373" s="43"/>
      <c r="AE1373" s="43"/>
      <c r="AF1373" s="43"/>
      <c r="AG1373" s="43"/>
      <c r="AH1373" s="43"/>
    </row>
    <row r="1374" spans="2:37">
      <c r="B1374" s="2">
        <v>0</v>
      </c>
      <c r="D1374" s="44">
        <v>0</v>
      </c>
      <c r="E1374" s="44"/>
      <c r="F1374" s="45">
        <v>-1.0707114415708929E-4</v>
      </c>
      <c r="G1374" s="45"/>
      <c r="H1374" s="45"/>
      <c r="I1374" s="45"/>
      <c r="J1374" s="45"/>
      <c r="K1374" s="45">
        <v>2.0489609241485596</v>
      </c>
      <c r="L1374" s="45"/>
      <c r="M1374" s="45"/>
      <c r="N1374" s="45">
        <v>4.0980286598205566</v>
      </c>
      <c r="O1374" s="45"/>
      <c r="P1374" s="45"/>
      <c r="Q1374" s="45"/>
      <c r="R1374" s="45">
        <v>1.4489097595214844</v>
      </c>
      <c r="S1374" s="45"/>
      <c r="T1374" s="45"/>
      <c r="U1374" s="45"/>
      <c r="V1374" s="46">
        <v>99.994773864746094</v>
      </c>
      <c r="W1374" s="46"/>
      <c r="X1374" s="45">
        <v>3.9000000804662704E-2</v>
      </c>
      <c r="Y1374" s="45"/>
      <c r="Z1374" s="44">
        <v>2.3400000482797623</v>
      </c>
      <c r="AA1374" s="44"/>
      <c r="AB1374" s="45">
        <v>1.0607088804244995</v>
      </c>
      <c r="AC1374" s="45"/>
      <c r="AD1374" s="45">
        <v>1.0545488195515523E-15</v>
      </c>
      <c r="AE1374" s="45"/>
      <c r="AF1374" s="45">
        <v>1.9728047847747803</v>
      </c>
      <c r="AG1374" s="45"/>
      <c r="AH1374" s="45">
        <v>1.3949836492538452</v>
      </c>
      <c r="AI1374" s="45"/>
      <c r="AJ1374" s="45"/>
      <c r="AK1374" s="20">
        <v>5.3454290961044842E-14</v>
      </c>
    </row>
    <row r="1375" spans="2:37">
      <c r="B1375" s="2">
        <v>1.0000000474974513E-3</v>
      </c>
      <c r="D1375" s="44">
        <v>6.0000002849847078E-2</v>
      </c>
      <c r="E1375" s="44"/>
      <c r="F1375" s="45">
        <v>-1.3314670324325562</v>
      </c>
      <c r="G1375" s="45"/>
      <c r="H1375" s="45"/>
      <c r="I1375" s="45"/>
      <c r="J1375" s="45"/>
      <c r="K1375" s="45">
        <v>0.57147020101547241</v>
      </c>
      <c r="L1375" s="45"/>
      <c r="M1375" s="45"/>
      <c r="N1375" s="45">
        <v>2.6181552410125732</v>
      </c>
      <c r="O1375" s="45"/>
      <c r="P1375" s="45"/>
      <c r="Q1375" s="45"/>
      <c r="R1375" s="45">
        <v>1.4472248554229736</v>
      </c>
      <c r="S1375" s="45"/>
      <c r="T1375" s="45"/>
      <c r="U1375" s="45"/>
      <c r="V1375" s="46">
        <v>27.921747207641602</v>
      </c>
      <c r="W1375" s="46"/>
      <c r="X1375" s="45">
        <v>3.9999999105930328E-2</v>
      </c>
      <c r="Y1375" s="45"/>
      <c r="Z1375" s="44">
        <v>2.3999999463558197</v>
      </c>
      <c r="AA1375" s="44"/>
      <c r="AB1375" s="45">
        <v>1.5973339080810547</v>
      </c>
      <c r="AC1375" s="45"/>
      <c r="AD1375" s="45">
        <v>4.3843785896554113E-16</v>
      </c>
      <c r="AE1375" s="45"/>
      <c r="AF1375" s="45">
        <v>1.9712376594543457</v>
      </c>
      <c r="AG1375" s="45"/>
      <c r="AH1375" s="45">
        <v>1.3938754796981812</v>
      </c>
      <c r="AI1375" s="45"/>
      <c r="AJ1375" s="45"/>
      <c r="AK1375" s="20">
        <v>2.2241757047236632E-14</v>
      </c>
    </row>
    <row r="1376" spans="2:37">
      <c r="B1376" s="2">
        <v>2.0000000949949026E-3</v>
      </c>
      <c r="D1376" s="44">
        <v>0.12000000569969416</v>
      </c>
      <c r="E1376" s="44"/>
      <c r="F1376" s="45">
        <v>-1.2696460485458374</v>
      </c>
      <c r="G1376" s="45"/>
      <c r="H1376" s="45"/>
      <c r="I1376" s="45"/>
      <c r="J1376" s="45"/>
      <c r="K1376" s="45">
        <v>0.22046230733394623</v>
      </c>
      <c r="L1376" s="45"/>
      <c r="M1376" s="45"/>
      <c r="N1376" s="45">
        <v>2.2647902965545654</v>
      </c>
      <c r="O1376" s="45"/>
      <c r="P1376" s="45"/>
      <c r="Q1376" s="45"/>
      <c r="R1376" s="45">
        <v>1.4455580711364746</v>
      </c>
      <c r="S1376" s="45"/>
      <c r="T1376" s="45"/>
      <c r="U1376" s="45"/>
      <c r="V1376" s="46">
        <v>10.784096717834473</v>
      </c>
      <c r="W1376" s="46"/>
      <c r="X1376" s="45">
        <v>4.1000001132488251E-2</v>
      </c>
      <c r="Y1376" s="45"/>
      <c r="Z1376" s="44">
        <v>2.460000067949295</v>
      </c>
      <c r="AA1376" s="44"/>
      <c r="AB1376" s="45">
        <v>1.9089087247848511</v>
      </c>
      <c r="AC1376" s="45"/>
      <c r="AD1376" s="45">
        <v>1.8230557774856298E-16</v>
      </c>
      <c r="AE1376" s="45"/>
      <c r="AF1376" s="45">
        <v>1.9696869850158691</v>
      </c>
      <c r="AG1376" s="45"/>
      <c r="AH1376" s="45">
        <v>1.3927791118621826</v>
      </c>
      <c r="AI1376" s="45"/>
      <c r="AJ1376" s="45"/>
      <c r="AK1376" s="20">
        <v>9.2555603548667882E-15</v>
      </c>
    </row>
    <row r="1377" spans="2:37">
      <c r="B1377" s="2">
        <v>3.0000000260770321E-3</v>
      </c>
      <c r="D1377" s="44">
        <v>0.18000000156462193</v>
      </c>
      <c r="E1377" s="44"/>
      <c r="F1377" s="45">
        <v>-0.78211796283721924</v>
      </c>
      <c r="G1377" s="45"/>
      <c r="H1377" s="45"/>
      <c r="I1377" s="45"/>
      <c r="J1377" s="45"/>
      <c r="K1377" s="45">
        <v>8.7001897394657135E-2</v>
      </c>
      <c r="L1377" s="45"/>
      <c r="M1377" s="45"/>
      <c r="N1377" s="45">
        <v>2.1289980411529541</v>
      </c>
      <c r="O1377" s="45"/>
      <c r="P1377" s="45"/>
      <c r="Q1377" s="45"/>
      <c r="R1377" s="45">
        <v>1.4439094066619873</v>
      </c>
      <c r="S1377" s="45"/>
      <c r="T1377" s="45"/>
      <c r="U1377" s="45"/>
      <c r="V1377" s="46">
        <v>4.2606296539306641</v>
      </c>
      <c r="W1377" s="46"/>
      <c r="X1377" s="45">
        <v>4.1999999433755875E-2</v>
      </c>
      <c r="Y1377" s="45"/>
      <c r="Z1377" s="44">
        <v>2.5199999660253525</v>
      </c>
      <c r="AA1377" s="44"/>
      <c r="AB1377" s="45">
        <v>1.952060341835022</v>
      </c>
      <c r="AC1377" s="45"/>
      <c r="AD1377" s="45">
        <v>7.5811864146648535E-17</v>
      </c>
      <c r="AE1377" s="45"/>
      <c r="AF1377" s="45">
        <v>1.9681527614593506</v>
      </c>
      <c r="AG1377" s="45"/>
      <c r="AH1377" s="45">
        <v>1.391694188117981</v>
      </c>
      <c r="AI1377" s="45"/>
      <c r="AJ1377" s="45"/>
      <c r="AK1377" s="20">
        <v>3.851929761483977E-15</v>
      </c>
    </row>
    <row r="1378" spans="2:37">
      <c r="B1378" s="2">
        <v>4.0000001899898052E-3</v>
      </c>
      <c r="D1378" s="44">
        <v>0.24000001139938831</v>
      </c>
      <c r="E1378" s="44"/>
      <c r="F1378" s="45">
        <v>-9.3049608170986176E-2</v>
      </c>
      <c r="G1378" s="45"/>
      <c r="H1378" s="45"/>
      <c r="I1378" s="45"/>
      <c r="J1378" s="45"/>
      <c r="K1378" s="45">
        <v>3.4527942538261414E-2</v>
      </c>
      <c r="L1378" s="45"/>
      <c r="M1378" s="45"/>
      <c r="N1378" s="45">
        <v>2.0742175579071045</v>
      </c>
      <c r="O1378" s="45"/>
      <c r="P1378" s="45"/>
      <c r="Q1378" s="45"/>
      <c r="R1378" s="45">
        <v>1.4422783851623535</v>
      </c>
      <c r="S1378" s="45"/>
      <c r="T1378" s="45"/>
      <c r="U1378" s="45"/>
      <c r="V1378" s="46">
        <v>1.6928036212921143</v>
      </c>
      <c r="W1378" s="46"/>
      <c r="X1378" s="45">
        <v>4.3000001460313797E-2</v>
      </c>
      <c r="Y1378" s="45"/>
      <c r="Z1378" s="44">
        <v>2.5800000876188278</v>
      </c>
      <c r="AA1378" s="44"/>
      <c r="AB1378" s="45">
        <v>1.7211519479751587</v>
      </c>
      <c r="AC1378" s="45"/>
      <c r="AD1378" s="45">
        <v>3.1529345623663237E-17</v>
      </c>
      <c r="AE1378" s="45"/>
      <c r="AF1378" s="45">
        <v>1.9666346311569214</v>
      </c>
      <c r="AG1378" s="45"/>
      <c r="AH1378" s="45">
        <v>1.3906207084655762</v>
      </c>
      <c r="AI1378" s="45"/>
      <c r="AJ1378" s="45"/>
      <c r="AK1378" s="20">
        <v>1.6032131405861044E-15</v>
      </c>
    </row>
    <row r="1379" spans="2:37">
      <c r="B1379" s="2">
        <v>4.999999888241291E-3</v>
      </c>
      <c r="D1379" s="44">
        <v>0.29999999329447746</v>
      </c>
      <c r="E1379" s="44"/>
      <c r="F1379" s="45">
        <v>0.64396315813064575</v>
      </c>
      <c r="G1379" s="45"/>
      <c r="H1379" s="45"/>
      <c r="I1379" s="45"/>
      <c r="J1379" s="45"/>
      <c r="K1379" s="45">
        <v>1.3763129711151123E-2</v>
      </c>
      <c r="L1379" s="45"/>
      <c r="M1379" s="45"/>
      <c r="N1379" s="45">
        <v>2.0511713027954102</v>
      </c>
      <c r="O1379" s="45"/>
      <c r="P1379" s="45"/>
      <c r="Q1379" s="45"/>
      <c r="R1379" s="45">
        <v>1.4406650066375732</v>
      </c>
      <c r="S1379" s="45"/>
      <c r="T1379" s="45"/>
      <c r="U1379" s="45"/>
      <c r="V1379" s="46">
        <v>0.67552149295806885</v>
      </c>
      <c r="W1379" s="46"/>
      <c r="X1379" s="45">
        <v>4.3999999761581421E-2</v>
      </c>
      <c r="Y1379" s="45"/>
      <c r="Z1379" s="44">
        <v>2.6399999856948853</v>
      </c>
      <c r="AA1379" s="44"/>
      <c r="AB1379" s="45">
        <v>1.2490146160125732</v>
      </c>
      <c r="AC1379" s="45"/>
      <c r="AD1379" s="45">
        <v>1.3113818683311506E-17</v>
      </c>
      <c r="AE1379" s="45"/>
      <c r="AF1379" s="45">
        <v>1.9651325941085815</v>
      </c>
      <c r="AG1379" s="45"/>
      <c r="AH1379" s="45">
        <v>1.3895585536956787</v>
      </c>
      <c r="AI1379" s="45"/>
      <c r="AJ1379" s="45"/>
      <c r="AK1379" s="20">
        <v>6.6732490191761108E-16</v>
      </c>
    </row>
    <row r="1380" spans="2:37">
      <c r="B1380" s="2">
        <v>6.0000000521540642E-3</v>
      </c>
      <c r="D1380" s="44">
        <v>0.36000000312924385</v>
      </c>
      <c r="E1380" s="44"/>
      <c r="F1380" s="45">
        <v>1.3033601045608521</v>
      </c>
      <c r="G1380" s="45"/>
      <c r="H1380" s="45"/>
      <c r="I1380" s="45"/>
      <c r="J1380" s="45"/>
      <c r="K1380" s="45">
        <v>5.5078822188079357E-3</v>
      </c>
      <c r="L1380" s="45"/>
      <c r="M1380" s="45"/>
      <c r="N1380" s="45">
        <v>2.0406589508056641</v>
      </c>
      <c r="O1380" s="45"/>
      <c r="P1380" s="45"/>
      <c r="Q1380" s="45"/>
      <c r="R1380" s="45">
        <v>1.4390691518783569</v>
      </c>
      <c r="S1380" s="45"/>
      <c r="T1380" s="45"/>
      <c r="U1380" s="45"/>
      <c r="V1380" s="46">
        <v>0.27063751220703125</v>
      </c>
      <c r="W1380" s="46"/>
      <c r="X1380" s="45">
        <v>4.5000001788139343E-2</v>
      </c>
      <c r="Y1380" s="45"/>
      <c r="Z1380" s="44">
        <v>2.7000001072883606</v>
      </c>
      <c r="AA1380" s="44"/>
      <c r="AB1380" s="45">
        <v>0.60228115320205688</v>
      </c>
      <c r="AC1380" s="45"/>
      <c r="AD1380" s="45">
        <v>5.4547643809130547E-18</v>
      </c>
      <c r="AE1380" s="45"/>
      <c r="AF1380" s="45">
        <v>1.9636462926864624</v>
      </c>
      <c r="AG1380" s="45"/>
      <c r="AH1380" s="45">
        <v>1.388507604598999</v>
      </c>
      <c r="AI1380" s="45"/>
      <c r="AJ1380" s="45"/>
      <c r="AK1380" s="20">
        <v>2.7778752554648159E-16</v>
      </c>
    </row>
    <row r="1381" spans="2:37">
      <c r="B1381" s="2">
        <v>7.0000002160668373E-3</v>
      </c>
      <c r="D1381" s="44">
        <v>0.42000001296401024</v>
      </c>
      <c r="E1381" s="44"/>
      <c r="F1381" s="45">
        <v>1.7841117382049561</v>
      </c>
      <c r="G1381" s="45"/>
      <c r="H1381" s="45"/>
      <c r="I1381" s="45"/>
      <c r="J1381" s="45"/>
      <c r="K1381" s="45">
        <v>2.2121837828308344E-3</v>
      </c>
      <c r="L1381" s="45"/>
      <c r="M1381" s="45"/>
      <c r="N1381" s="45">
        <v>2.035130500793457</v>
      </c>
      <c r="O1381" s="45"/>
      <c r="P1381" s="45"/>
      <c r="Q1381" s="45"/>
      <c r="R1381" s="45">
        <v>1.4374903440475464</v>
      </c>
      <c r="S1381" s="45"/>
      <c r="T1381" s="45"/>
      <c r="U1381" s="45"/>
      <c r="V1381" s="46">
        <v>0.10881813615560532</v>
      </c>
      <c r="W1381" s="46"/>
      <c r="X1381" s="45">
        <v>4.6000000089406967E-2</v>
      </c>
      <c r="Y1381" s="45"/>
      <c r="Z1381" s="44">
        <v>2.760000005364418</v>
      </c>
      <c r="AA1381" s="44"/>
      <c r="AB1381" s="45">
        <v>-0.12801602482795715</v>
      </c>
      <c r="AC1381" s="45"/>
      <c r="AD1381" s="45">
        <v>2.2690918710582605E-18</v>
      </c>
      <c r="AE1381" s="45"/>
      <c r="AF1381" s="45">
        <v>1.9621754884719849</v>
      </c>
      <c r="AG1381" s="45"/>
      <c r="AH1381" s="45">
        <v>1.387467622756958</v>
      </c>
      <c r="AI1381" s="45"/>
      <c r="AJ1381" s="45"/>
      <c r="AK1381" s="20">
        <v>1.1564163634503638E-16</v>
      </c>
    </row>
    <row r="1382" spans="2:37">
      <c r="B1382" s="2">
        <v>8.0000003799796104E-3</v>
      </c>
      <c r="D1382" s="44">
        <v>0.48000002279877663</v>
      </c>
      <c r="E1382" s="44"/>
      <c r="F1382" s="45">
        <v>2.0157194137573242</v>
      </c>
      <c r="G1382" s="45"/>
      <c r="H1382" s="45"/>
      <c r="I1382" s="45"/>
      <c r="J1382" s="45"/>
      <c r="K1382" s="45">
        <v>8.9143379591405392E-4</v>
      </c>
      <c r="L1382" s="45"/>
      <c r="M1382" s="45"/>
      <c r="N1382" s="45">
        <v>2.0316011905670166</v>
      </c>
      <c r="O1382" s="45"/>
      <c r="P1382" s="45"/>
      <c r="Q1382" s="45"/>
      <c r="R1382" s="45">
        <v>1.4359285831451416</v>
      </c>
      <c r="S1382" s="45"/>
      <c r="T1382" s="45"/>
      <c r="U1382" s="45"/>
      <c r="V1382" s="46">
        <v>4.3897651135921478E-2</v>
      </c>
      <c r="W1382" s="46"/>
      <c r="X1382" s="45">
        <v>4.6999998390674591E-2</v>
      </c>
      <c r="Y1382" s="45"/>
      <c r="Z1382" s="44">
        <v>2.8199999034404755</v>
      </c>
      <c r="AA1382" s="44"/>
      <c r="AB1382" s="45">
        <v>-0.83925503492355347</v>
      </c>
      <c r="AC1382" s="45"/>
      <c r="AD1382" s="45">
        <v>9.4396155784295785E-19</v>
      </c>
      <c r="AE1382" s="45"/>
      <c r="AF1382" s="45">
        <v>1.9607203006744385</v>
      </c>
      <c r="AG1382" s="45"/>
      <c r="AH1382" s="45">
        <v>1.3864386081695557</v>
      </c>
      <c r="AI1382" s="45"/>
      <c r="AJ1382" s="45"/>
      <c r="AK1382" s="20">
        <v>4.814361233392562E-17</v>
      </c>
    </row>
    <row r="1383" spans="2:37">
      <c r="B1383" s="2">
        <v>8.999999612569809E-3</v>
      </c>
      <c r="D1383" s="44">
        <v>0.53999997675418854</v>
      </c>
      <c r="E1383" s="44"/>
      <c r="F1383" s="45">
        <v>1.9648613929748535</v>
      </c>
      <c r="G1383" s="45"/>
      <c r="H1383" s="45"/>
      <c r="I1383" s="45"/>
      <c r="J1383" s="45"/>
      <c r="K1383" s="45">
        <v>3.60298523446545E-4</v>
      </c>
      <c r="L1383" s="45"/>
      <c r="M1383" s="45"/>
      <c r="N1383" s="45">
        <v>2.0288851261138916</v>
      </c>
      <c r="O1383" s="45"/>
      <c r="P1383" s="45"/>
      <c r="Q1383" s="45"/>
      <c r="R1383" s="45">
        <v>1.4343836307525635</v>
      </c>
      <c r="S1383" s="45"/>
      <c r="T1383" s="45"/>
      <c r="U1383" s="45"/>
      <c r="V1383" s="46">
        <v>1.7761602997779846E-2</v>
      </c>
      <c r="W1383" s="46"/>
      <c r="X1383" s="45">
        <v>4.8000000417232513E-2</v>
      </c>
      <c r="Y1383" s="45"/>
      <c r="Z1383" s="44">
        <v>2.8800000250339508</v>
      </c>
      <c r="AA1383" s="44"/>
      <c r="AB1383" s="45">
        <v>-1.4316421747207642</v>
      </c>
      <c r="AC1383" s="45"/>
      <c r="AD1383" s="45">
        <v>3.9271728239813902E-19</v>
      </c>
      <c r="AE1383" s="45"/>
      <c r="AF1383" s="45">
        <v>1.959280252456665</v>
      </c>
      <c r="AG1383" s="45"/>
      <c r="AH1383" s="45">
        <v>1.3854204416275024</v>
      </c>
      <c r="AI1383" s="45"/>
      <c r="AJ1383" s="45"/>
      <c r="AK1383" s="20">
        <v>2.0043956053254248E-17</v>
      </c>
    </row>
    <row r="1384" spans="2:37">
      <c r="B1384" s="2">
        <v>9.9999997764825821E-3</v>
      </c>
      <c r="D1384" s="44">
        <v>0.59999998658895493</v>
      </c>
      <c r="E1384" s="44"/>
      <c r="F1384" s="45">
        <v>1.6387377977371216</v>
      </c>
      <c r="G1384" s="45"/>
      <c r="H1384" s="45"/>
      <c r="I1384" s="45"/>
      <c r="J1384" s="45"/>
      <c r="K1384" s="45">
        <v>1.4602471492253244E-4</v>
      </c>
      <c r="L1384" s="45"/>
      <c r="M1384" s="45"/>
      <c r="N1384" s="45">
        <v>2.0265095233917236</v>
      </c>
      <c r="O1384" s="45"/>
      <c r="P1384" s="45"/>
      <c r="Q1384" s="45"/>
      <c r="R1384" s="45">
        <v>1.4328553676605225</v>
      </c>
      <c r="S1384" s="45"/>
      <c r="T1384" s="45"/>
      <c r="U1384" s="45"/>
      <c r="V1384" s="46">
        <v>7.2062448598444462E-3</v>
      </c>
      <c r="W1384" s="46"/>
      <c r="X1384" s="45">
        <v>4.8999998718500137E-2</v>
      </c>
      <c r="Y1384" s="45"/>
      <c r="Z1384" s="44">
        <v>2.9399999231100082</v>
      </c>
      <c r="AA1384" s="44"/>
      <c r="AB1384" s="45">
        <v>-1.8222109079360962</v>
      </c>
      <c r="AC1384" s="45"/>
      <c r="AD1384" s="45">
        <v>1.6339047900636776E-19</v>
      </c>
      <c r="AE1384" s="45"/>
      <c r="AF1384" s="45">
        <v>1.9578554630279541</v>
      </c>
      <c r="AG1384" s="45"/>
      <c r="AH1384" s="45">
        <v>1.3844128847122192</v>
      </c>
      <c r="AI1384" s="45"/>
      <c r="AJ1384" s="45"/>
      <c r="AK1384" s="20">
        <v>8.3453797051138058E-18</v>
      </c>
    </row>
    <row r="1385" spans="2:37">
      <c r="B1385" s="2">
        <v>1.0999999940395355E-2</v>
      </c>
      <c r="D1385" s="44">
        <v>0.65999999642372131</v>
      </c>
      <c r="E1385" s="44"/>
      <c r="F1385" s="45">
        <v>1.0834782123565674</v>
      </c>
      <c r="G1385" s="45"/>
      <c r="H1385" s="45"/>
      <c r="I1385" s="45"/>
      <c r="J1385" s="45"/>
      <c r="K1385" s="45">
        <v>5.9330173826310784E-5</v>
      </c>
      <c r="L1385" s="45"/>
      <c r="M1385" s="45"/>
      <c r="N1385" s="45">
        <v>2.0242846012115479</v>
      </c>
      <c r="O1385" s="45"/>
      <c r="P1385" s="45"/>
      <c r="Q1385" s="45"/>
      <c r="R1385" s="45">
        <v>1.4313434362411499</v>
      </c>
      <c r="S1385" s="45"/>
      <c r="T1385" s="45"/>
      <c r="U1385" s="45"/>
      <c r="V1385" s="46">
        <v>2.9310064855962992E-3</v>
      </c>
      <c r="W1385" s="46"/>
      <c r="X1385" s="45">
        <v>5.000000074505806E-2</v>
      </c>
      <c r="Y1385" s="45"/>
      <c r="Z1385" s="44">
        <v>3.0000000447034836</v>
      </c>
      <c r="AA1385" s="44"/>
      <c r="AB1385" s="45">
        <v>-1.9564388990402222</v>
      </c>
      <c r="AC1385" s="45"/>
      <c r="AD1385" s="45">
        <v>6.7981741707442546E-20</v>
      </c>
      <c r="AE1385" s="45"/>
      <c r="AF1385" s="45">
        <v>1.9564454555511475</v>
      </c>
      <c r="AG1385" s="45"/>
      <c r="AH1385" s="45">
        <v>1.3834158182144165</v>
      </c>
      <c r="AI1385" s="45"/>
      <c r="AJ1385" s="45"/>
      <c r="AK1385" s="20">
        <v>3.4747578650765109E-18</v>
      </c>
    </row>
    <row r="1386" spans="2:37">
      <c r="B1386" s="2">
        <v>1.2000000104308128E-2</v>
      </c>
      <c r="D1386" s="44">
        <v>0.7200000062584877</v>
      </c>
      <c r="E1386" s="44"/>
      <c r="F1386" s="45">
        <v>0.37739196419715881</v>
      </c>
      <c r="G1386" s="45"/>
      <c r="H1386" s="45"/>
      <c r="I1386" s="45"/>
      <c r="J1386" s="45"/>
      <c r="K1386" s="45">
        <v>2.4160954126273282E-5</v>
      </c>
      <c r="L1386" s="45"/>
      <c r="M1386" s="45"/>
      <c r="N1386" s="45">
        <v>2.0221343040466309</v>
      </c>
      <c r="O1386" s="45"/>
      <c r="P1386" s="45"/>
      <c r="Q1386" s="45"/>
      <c r="R1386" s="45">
        <v>1.4298478364944458</v>
      </c>
      <c r="S1386" s="45"/>
      <c r="T1386" s="45"/>
      <c r="U1386" s="45"/>
      <c r="V1386" s="46">
        <v>1.1948386672884226E-3</v>
      </c>
      <c r="W1386" s="46"/>
      <c r="X1386" s="45">
        <v>5.0999999046325684E-2</v>
      </c>
      <c r="Y1386" s="45"/>
      <c r="Z1386" s="44">
        <v>3.059999942779541</v>
      </c>
      <c r="AA1386" s="44"/>
      <c r="AB1386" s="45">
        <v>-1.8158571720123291</v>
      </c>
      <c r="AC1386" s="45"/>
      <c r="AD1386" s="45">
        <v>2.8286206834552246E-20</v>
      </c>
      <c r="AE1386" s="45"/>
      <c r="AF1386" s="45">
        <v>1.9550502300262451</v>
      </c>
      <c r="AG1386" s="45"/>
      <c r="AH1386" s="45">
        <v>1.3824293613433838</v>
      </c>
      <c r="AI1386" s="45"/>
      <c r="AJ1386" s="45"/>
      <c r="AK1386" s="20">
        <v>1.4468276064759417E-18</v>
      </c>
    </row>
    <row r="1387" spans="2:37">
      <c r="B1387" s="2">
        <v>1.3000000268220901E-2</v>
      </c>
      <c r="D1387" s="44">
        <v>0.78000001609325409</v>
      </c>
      <c r="E1387" s="44"/>
      <c r="F1387" s="45">
        <v>-0.38016358017921448</v>
      </c>
      <c r="G1387" s="45"/>
      <c r="H1387" s="45"/>
      <c r="I1387" s="45"/>
      <c r="J1387" s="45"/>
      <c r="K1387" s="45">
        <v>9.8594709925237112E-6</v>
      </c>
      <c r="L1387" s="45"/>
      <c r="M1387" s="45"/>
      <c r="N1387" s="45">
        <v>2.0200276374816895</v>
      </c>
      <c r="O1387" s="45"/>
      <c r="P1387" s="45"/>
      <c r="Q1387" s="45"/>
      <c r="R1387" s="45">
        <v>1.4283682107925415</v>
      </c>
      <c r="S1387" s="45"/>
      <c r="T1387" s="45"/>
      <c r="U1387" s="45"/>
      <c r="V1387" s="46">
        <v>4.8808834981173277E-4</v>
      </c>
      <c r="W1387" s="46"/>
      <c r="X1387" s="45">
        <v>5.2000001072883606E-2</v>
      </c>
      <c r="Y1387" s="45"/>
      <c r="Z1387" s="44">
        <v>3.1200000643730164</v>
      </c>
      <c r="AA1387" s="44"/>
      <c r="AB1387" s="45">
        <v>-1.420589804649353</v>
      </c>
      <c r="AC1387" s="45"/>
      <c r="AD1387" s="45">
        <v>1.1769885081357407E-20</v>
      </c>
      <c r="AE1387" s="45"/>
      <c r="AF1387" s="45">
        <v>1.9536696672439575</v>
      </c>
      <c r="AG1387" s="45"/>
      <c r="AH1387" s="45">
        <v>1.3814530372619629</v>
      </c>
      <c r="AI1387" s="45"/>
      <c r="AJ1387" s="45"/>
      <c r="AK1387" s="20">
        <v>6.0245011578308973E-19</v>
      </c>
    </row>
    <row r="1388" spans="2:37">
      <c r="B1388" s="2">
        <v>1.4000000432133675E-2</v>
      </c>
      <c r="D1388" s="44">
        <v>0.84000002592802048</v>
      </c>
      <c r="E1388" s="44"/>
      <c r="F1388" s="45">
        <v>-1.0827963352203369</v>
      </c>
      <c r="G1388" s="45"/>
      <c r="H1388" s="45"/>
      <c r="I1388" s="45"/>
      <c r="J1388" s="45"/>
      <c r="K1388" s="45">
        <v>4.0310073927685153E-6</v>
      </c>
      <c r="L1388" s="45"/>
      <c r="M1388" s="45"/>
      <c r="N1388" s="45">
        <v>2.0179517269134521</v>
      </c>
      <c r="O1388" s="45"/>
      <c r="P1388" s="45"/>
      <c r="Q1388" s="45"/>
      <c r="R1388" s="45">
        <v>1.426904559135437</v>
      </c>
      <c r="S1388" s="45"/>
      <c r="T1388" s="45"/>
      <c r="U1388" s="45"/>
      <c r="V1388" s="46">
        <v>1.9975777831859887E-4</v>
      </c>
      <c r="W1388" s="46"/>
      <c r="X1388" s="45">
        <v>5.299999937415123E-2</v>
      </c>
      <c r="Y1388" s="45"/>
      <c r="Z1388" s="44">
        <v>3.1799999624490738</v>
      </c>
      <c r="AA1388" s="44"/>
      <c r="AB1388" s="45">
        <v>-0.82647448778152466</v>
      </c>
      <c r="AC1388" s="45"/>
      <c r="AD1388" s="45">
        <v>4.8975994859168795E-21</v>
      </c>
      <c r="AE1388" s="45"/>
      <c r="AF1388" s="45">
        <v>1.9523035287857056</v>
      </c>
      <c r="AG1388" s="45"/>
      <c r="AH1388" s="45">
        <v>1.3804870843887329</v>
      </c>
      <c r="AI1388" s="45"/>
      <c r="AJ1388" s="45"/>
      <c r="AK1388" s="20">
        <v>2.508626057359542E-19</v>
      </c>
    </row>
    <row r="1389" spans="2:37">
      <c r="B1389" s="2">
        <v>1.4999999664723873E-2</v>
      </c>
      <c r="D1389" s="44">
        <v>0.89999997988343239</v>
      </c>
      <c r="E1389" s="44"/>
      <c r="F1389" s="45">
        <v>-1.6320312023162842</v>
      </c>
      <c r="G1389" s="45"/>
      <c r="H1389" s="45"/>
      <c r="I1389" s="45"/>
      <c r="J1389" s="45"/>
      <c r="K1389" s="45">
        <v>1.6508973885720479E-6</v>
      </c>
      <c r="L1389" s="45"/>
      <c r="M1389" s="45"/>
      <c r="N1389" s="45">
        <v>2.0159015655517578</v>
      </c>
      <c r="O1389" s="45"/>
      <c r="P1389" s="45"/>
      <c r="Q1389" s="45"/>
      <c r="R1389" s="45">
        <v>1.4254566431045532</v>
      </c>
      <c r="S1389" s="45"/>
      <c r="T1389" s="45"/>
      <c r="U1389" s="45"/>
      <c r="V1389" s="46">
        <v>8.1893813330680132E-5</v>
      </c>
      <c r="W1389" s="46"/>
      <c r="X1389" s="45">
        <v>5.4000001400709152E-2</v>
      </c>
      <c r="Y1389" s="45"/>
      <c r="Z1389" s="44">
        <v>3.2400000840425491</v>
      </c>
      <c r="AA1389" s="44"/>
      <c r="AB1389" s="45">
        <v>-0.11717651039361954</v>
      </c>
      <c r="AC1389" s="45"/>
      <c r="AD1389" s="45">
        <v>2.038010662823704E-21</v>
      </c>
      <c r="AE1389" s="45"/>
      <c r="AF1389" s="45">
        <v>1.9509515762329102</v>
      </c>
      <c r="AG1389" s="45"/>
      <c r="AH1389" s="45">
        <v>1.3795311450958252</v>
      </c>
      <c r="AI1389" s="45"/>
      <c r="AJ1389" s="45"/>
      <c r="AK1389" s="20">
        <v>1.0446239066203149E-19</v>
      </c>
    </row>
    <row r="1390" spans="2:37">
      <c r="B1390" s="2">
        <v>1.6000000759959221E-2</v>
      </c>
      <c r="D1390" s="44">
        <v>0.96000004559755325</v>
      </c>
      <c r="E1390" s="44"/>
      <c r="F1390" s="45">
        <v>-1.951113224029541</v>
      </c>
      <c r="G1390" s="45"/>
      <c r="H1390" s="45"/>
      <c r="I1390" s="45"/>
      <c r="J1390" s="45"/>
      <c r="K1390" s="45">
        <v>6.7718184482146171E-7</v>
      </c>
      <c r="L1390" s="45"/>
      <c r="M1390" s="45"/>
      <c r="N1390" s="45">
        <v>2.0138750076293945</v>
      </c>
      <c r="O1390" s="45"/>
      <c r="P1390" s="45"/>
      <c r="Q1390" s="45"/>
      <c r="R1390" s="45">
        <v>1.4240241050720215</v>
      </c>
      <c r="S1390" s="45"/>
      <c r="T1390" s="45"/>
      <c r="U1390" s="45"/>
      <c r="V1390" s="46">
        <v>3.3625827200012282E-5</v>
      </c>
      <c r="W1390" s="46"/>
      <c r="X1390" s="45">
        <v>5.4999999701976776E-2</v>
      </c>
      <c r="Y1390" s="45"/>
      <c r="Z1390" s="44">
        <v>3.2999999821186066</v>
      </c>
      <c r="AA1390" s="44"/>
      <c r="AB1390" s="45">
        <v>0.60759103298187256</v>
      </c>
      <c r="AC1390" s="45"/>
      <c r="AD1390" s="45">
        <v>8.4808711785916528E-22</v>
      </c>
      <c r="AE1390" s="45"/>
      <c r="AF1390" s="45">
        <v>1.9496138095855713</v>
      </c>
      <c r="AG1390" s="45"/>
      <c r="AH1390" s="45">
        <v>1.3785851001739502</v>
      </c>
      <c r="AI1390" s="45"/>
      <c r="AJ1390" s="45"/>
      <c r="AK1390" s="20">
        <v>4.3500261960253055E-20</v>
      </c>
    </row>
    <row r="1391" spans="2:37">
      <c r="B1391" s="2">
        <v>1.7000000923871994E-2</v>
      </c>
      <c r="D1391" s="44">
        <v>1.0200000554323196</v>
      </c>
      <c r="E1391" s="44"/>
      <c r="F1391" s="45">
        <v>-1.9957327842712402</v>
      </c>
      <c r="G1391" s="45"/>
      <c r="H1391" s="45"/>
      <c r="I1391" s="45"/>
      <c r="J1391" s="45"/>
      <c r="K1391" s="45">
        <v>2.7816804504254833E-7</v>
      </c>
      <c r="L1391" s="45"/>
      <c r="M1391" s="45"/>
      <c r="N1391" s="45">
        <v>2.0118703842163086</v>
      </c>
      <c r="O1391" s="45"/>
      <c r="P1391" s="45"/>
      <c r="Q1391" s="45"/>
      <c r="R1391" s="45">
        <v>1.4226070642471313</v>
      </c>
      <c r="S1391" s="45"/>
      <c r="T1391" s="45"/>
      <c r="U1391" s="45"/>
      <c r="V1391" s="46">
        <v>1.382634127367055E-5</v>
      </c>
      <c r="W1391" s="46"/>
      <c r="X1391" s="45">
        <v>5.6000001728534698E-2</v>
      </c>
      <c r="Y1391" s="45"/>
      <c r="Z1391" s="44">
        <v>3.3600001037120819</v>
      </c>
      <c r="AA1391" s="44"/>
      <c r="AB1391" s="45">
        <v>1.2460819482803345</v>
      </c>
      <c r="AC1391" s="45"/>
      <c r="AD1391" s="45">
        <v>3.5292644828113662E-22</v>
      </c>
      <c r="AE1391" s="45"/>
      <c r="AF1391" s="45">
        <v>1.9482899904251099</v>
      </c>
      <c r="AG1391" s="45"/>
      <c r="AH1391" s="45">
        <v>1.3776490688323975</v>
      </c>
      <c r="AI1391" s="45"/>
      <c r="AJ1391" s="45"/>
      <c r="AK1391" s="20">
        <v>1.8114678650304506E-20</v>
      </c>
    </row>
    <row r="1392" spans="2:37">
      <c r="B1392" s="2">
        <v>1.7999999225139618E-2</v>
      </c>
      <c r="D1392" s="44">
        <v>1.0799999535083771</v>
      </c>
      <c r="E1392" s="44"/>
      <c r="F1392" s="45">
        <v>-1.7601766586303711</v>
      </c>
      <c r="G1392" s="45"/>
      <c r="H1392" s="45"/>
      <c r="I1392" s="45"/>
      <c r="J1392" s="45"/>
      <c r="K1392" s="45">
        <v>1.1441130709499703E-7</v>
      </c>
      <c r="L1392" s="45"/>
      <c r="M1392" s="45"/>
      <c r="N1392" s="45">
        <v>2.0098876953125</v>
      </c>
      <c r="O1392" s="45"/>
      <c r="P1392" s="45"/>
      <c r="Q1392" s="45"/>
      <c r="R1392" s="45">
        <v>1.4212051630020142</v>
      </c>
      <c r="S1392" s="45"/>
      <c r="T1392" s="45"/>
      <c r="U1392" s="45"/>
      <c r="V1392" s="46">
        <v>5.6924232012534048E-6</v>
      </c>
      <c r="W1392" s="46"/>
      <c r="X1392" s="45">
        <v>5.7000000029802322E-2</v>
      </c>
      <c r="Y1392" s="45"/>
      <c r="Z1392" s="44">
        <v>3.4200000017881393</v>
      </c>
      <c r="AA1392" s="44"/>
      <c r="AB1392" s="45">
        <v>1.708797812461853</v>
      </c>
      <c r="AC1392" s="45"/>
      <c r="AD1392" s="45">
        <v>1.4687119618487908E-22</v>
      </c>
      <c r="AE1392" s="45"/>
      <c r="AF1392" s="45">
        <v>1.9469798803329468</v>
      </c>
      <c r="AG1392" s="45"/>
      <c r="AH1392" s="45">
        <v>1.3767226934432983</v>
      </c>
      <c r="AI1392" s="45"/>
      <c r="AJ1392" s="45"/>
      <c r="AK1392" s="20">
        <v>7.5435398352498255E-21</v>
      </c>
    </row>
    <row r="1393" spans="2:37">
      <c r="B1393" s="2">
        <v>1.8999999389052391E-2</v>
      </c>
      <c r="D1393" s="44">
        <v>1.1399999633431435</v>
      </c>
      <c r="E1393" s="44"/>
      <c r="F1393" s="45">
        <v>-1.2780529260635376</v>
      </c>
      <c r="G1393" s="45"/>
      <c r="H1393" s="45"/>
      <c r="I1393" s="45"/>
      <c r="J1393" s="45"/>
      <c r="K1393" s="45">
        <v>4.711275281010785E-8</v>
      </c>
      <c r="L1393" s="45"/>
      <c r="M1393" s="45"/>
      <c r="N1393" s="45">
        <v>2.0079262256622314</v>
      </c>
      <c r="O1393" s="45"/>
      <c r="P1393" s="45"/>
      <c r="Q1393" s="45"/>
      <c r="R1393" s="45">
        <v>1.4198181629180908</v>
      </c>
      <c r="S1393" s="45"/>
      <c r="T1393" s="45"/>
      <c r="U1393" s="45"/>
      <c r="V1393" s="46">
        <v>2.3463389879907481E-6</v>
      </c>
      <c r="W1393" s="46"/>
      <c r="X1393" s="45">
        <v>5.7999998331069946E-2</v>
      </c>
      <c r="Y1393" s="45"/>
      <c r="Z1393" s="44">
        <v>3.4799998998641968</v>
      </c>
      <c r="AA1393" s="44"/>
      <c r="AB1393" s="45">
        <v>1.9310303926467896</v>
      </c>
      <c r="AC1393" s="45"/>
      <c r="AD1393" s="45">
        <v>6.1121908502271985E-23</v>
      </c>
      <c r="AE1393" s="45"/>
      <c r="AF1393" s="45">
        <v>1.945683479309082</v>
      </c>
      <c r="AG1393" s="45"/>
      <c r="AH1393" s="45">
        <v>1.3758059740066528</v>
      </c>
      <c r="AI1393" s="45"/>
      <c r="AJ1393" s="45"/>
      <c r="AK1393" s="20">
        <v>3.1414106310390558E-21</v>
      </c>
    </row>
    <row r="1394" spans="2:37">
      <c r="B1394" s="2">
        <v>1.9999999552965164E-2</v>
      </c>
      <c r="D1394" s="44">
        <v>1.1999999731779099</v>
      </c>
      <c r="E1394" s="44"/>
      <c r="F1394" s="45">
        <v>-0.61749839782714844</v>
      </c>
      <c r="G1394" s="45"/>
      <c r="H1394" s="45"/>
      <c r="I1394" s="45"/>
      <c r="J1394" s="45"/>
      <c r="K1394" s="45">
        <v>1.9420850705387238E-8</v>
      </c>
      <c r="L1394" s="45"/>
      <c r="M1394" s="45"/>
      <c r="N1394" s="45">
        <v>2.0059857368469238</v>
      </c>
      <c r="O1394" s="45"/>
      <c r="P1394" s="45"/>
      <c r="Q1394" s="45"/>
      <c r="R1394" s="45">
        <v>1.4184460639953613</v>
      </c>
      <c r="S1394" s="45"/>
      <c r="T1394" s="45"/>
      <c r="U1394" s="45"/>
      <c r="V1394" s="46">
        <v>9.681449455456459E-7</v>
      </c>
      <c r="W1394" s="46"/>
      <c r="X1394" s="45">
        <v>5.9000000357627869E-2</v>
      </c>
      <c r="Y1394" s="45"/>
      <c r="Z1394" s="44">
        <v>3.5400000214576721</v>
      </c>
      <c r="AA1394" s="44"/>
      <c r="AB1394" s="45">
        <v>1.8819090127944946</v>
      </c>
      <c r="AC1394" s="45"/>
      <c r="AD1394" s="45">
        <v>2.5436897197220237E-23</v>
      </c>
      <c r="AE1394" s="45"/>
      <c r="AF1394" s="45">
        <v>1.9444005489349365</v>
      </c>
      <c r="AG1394" s="45"/>
      <c r="AH1394" s="45">
        <v>1.3748987913131714</v>
      </c>
      <c r="AI1394" s="45"/>
      <c r="AJ1394" s="45"/>
      <c r="AK1394" s="20">
        <v>1.3082127959403225E-21</v>
      </c>
    </row>
    <row r="1395" spans="2:37">
      <c r="B1395" s="2">
        <v>2.0999999716877937E-2</v>
      </c>
      <c r="D1395" s="44">
        <v>1.2599999830126762</v>
      </c>
      <c r="E1395" s="44"/>
      <c r="F1395" s="45">
        <v>0.12844797968864441</v>
      </c>
      <c r="G1395" s="45"/>
      <c r="H1395" s="45"/>
      <c r="I1395" s="45"/>
      <c r="J1395" s="45"/>
      <c r="K1395" s="45">
        <v>8.0133624180689367E-9</v>
      </c>
      <c r="L1395" s="45"/>
      <c r="M1395" s="45"/>
      <c r="N1395" s="45">
        <v>2.004065990447998</v>
      </c>
      <c r="O1395" s="45"/>
      <c r="P1395" s="45"/>
      <c r="Q1395" s="45"/>
      <c r="R1395" s="45">
        <v>1.4170887470245361</v>
      </c>
      <c r="S1395" s="45"/>
      <c r="T1395" s="45"/>
      <c r="U1395" s="45"/>
      <c r="V1395" s="46">
        <v>3.9985519606489106E-7</v>
      </c>
      <c r="W1395" s="46"/>
      <c r="X1395" s="45">
        <v>5.9999998658895493E-2</v>
      </c>
      <c r="Y1395" s="45"/>
      <c r="Z1395" s="44">
        <v>3.5999999195337296</v>
      </c>
      <c r="AA1395" s="44"/>
      <c r="AB1395" s="45">
        <v>1.5686870813369751</v>
      </c>
      <c r="AC1395" s="45"/>
      <c r="AD1395" s="45">
        <v>1.0586139427996904E-23</v>
      </c>
      <c r="AE1395" s="45"/>
      <c r="AF1395" s="45">
        <v>1.9431308507919312</v>
      </c>
      <c r="AG1395" s="45"/>
      <c r="AH1395" s="45">
        <v>1.3740010261535645</v>
      </c>
      <c r="AI1395" s="45"/>
      <c r="AJ1395" s="45"/>
      <c r="AK1395" s="20">
        <v>5.4479804441039279E-22</v>
      </c>
    </row>
    <row r="1396" spans="2:37">
      <c r="B1396" s="2">
        <v>2.199999988079071E-2</v>
      </c>
      <c r="D1396" s="44">
        <v>1.3199999928474426</v>
      </c>
      <c r="E1396" s="44"/>
      <c r="F1396" s="45">
        <v>0.8549456000328064</v>
      </c>
      <c r="G1396" s="45"/>
      <c r="H1396" s="45"/>
      <c r="I1396" s="45"/>
      <c r="J1396" s="45"/>
      <c r="K1396" s="45">
        <v>3.3093174867104835E-9</v>
      </c>
      <c r="L1396" s="45"/>
      <c r="M1396" s="45"/>
      <c r="N1396" s="45">
        <v>2.0021669864654541</v>
      </c>
      <c r="O1396" s="45"/>
      <c r="P1396" s="45"/>
      <c r="Q1396" s="45"/>
      <c r="R1396" s="45">
        <v>1.415745735168457</v>
      </c>
      <c r="S1396" s="45"/>
      <c r="T1396" s="45"/>
      <c r="U1396" s="45"/>
      <c r="V1396" s="46">
        <v>1.6528679225302767E-7</v>
      </c>
      <c r="W1396" s="46"/>
      <c r="X1396" s="45">
        <v>6.1000000685453415E-2</v>
      </c>
      <c r="Y1396" s="45"/>
      <c r="Z1396" s="44">
        <v>3.6600000411272049</v>
      </c>
      <c r="AA1396" s="44"/>
      <c r="AB1396" s="45">
        <v>1.0356737375259399</v>
      </c>
      <c r="AC1396" s="45"/>
      <c r="AD1396" s="45">
        <v>4.4057179470387863E-24</v>
      </c>
      <c r="AE1396" s="45"/>
      <c r="AF1396" s="45">
        <v>1.9418743848800659</v>
      </c>
      <c r="AG1396" s="45"/>
      <c r="AH1396" s="45">
        <v>1.3731125593185425</v>
      </c>
      <c r="AI1396" s="45"/>
      <c r="AJ1396" s="45"/>
      <c r="AK1396" s="20">
        <v>2.2687965275937975E-22</v>
      </c>
    </row>
    <row r="1397" spans="2:37">
      <c r="B1397" s="2">
        <v>2.3000000044703484E-2</v>
      </c>
      <c r="D1397" s="44">
        <v>1.380000002682209</v>
      </c>
      <c r="E1397" s="44"/>
      <c r="F1397" s="45">
        <v>1.4600832462310791</v>
      </c>
      <c r="G1397" s="45"/>
      <c r="H1397" s="45"/>
      <c r="I1397" s="45"/>
      <c r="J1397" s="45"/>
      <c r="K1397" s="45">
        <v>1.3677383670085419E-9</v>
      </c>
      <c r="L1397" s="45"/>
      <c r="M1397" s="45"/>
      <c r="N1397" s="45">
        <v>2.0002880096435547</v>
      </c>
      <c r="O1397" s="45"/>
      <c r="P1397" s="45"/>
      <c r="Q1397" s="45"/>
      <c r="R1397" s="45">
        <v>1.4144172668457031</v>
      </c>
      <c r="S1397" s="45"/>
      <c r="T1397" s="45"/>
      <c r="U1397" s="45"/>
      <c r="V1397" s="46">
        <v>6.8377076445358398E-8</v>
      </c>
      <c r="W1397" s="46"/>
      <c r="X1397" s="45">
        <v>6.1999998986721039E-2</v>
      </c>
      <c r="Y1397" s="45"/>
      <c r="Z1397" s="44">
        <v>3.7199999392032623</v>
      </c>
      <c r="AA1397" s="44"/>
      <c r="AB1397" s="45">
        <v>0.35796746611595154</v>
      </c>
      <c r="AC1397" s="45"/>
      <c r="AD1397" s="45">
        <v>1.8335841118850275E-24</v>
      </c>
      <c r="AE1397" s="45"/>
      <c r="AF1397" s="45">
        <v>1.9406310319900513</v>
      </c>
      <c r="AG1397" s="45"/>
      <c r="AH1397" s="45">
        <v>1.3722333908081055</v>
      </c>
      <c r="AI1397" s="45"/>
      <c r="AJ1397" s="45"/>
      <c r="AK1397" s="20">
        <v>9.4483909034899675E-23</v>
      </c>
    </row>
    <row r="1398" spans="2:37">
      <c r="B1398" s="2">
        <v>2.4000000208616257E-2</v>
      </c>
      <c r="D1398" s="44">
        <v>1.4400000125169754</v>
      </c>
      <c r="E1398" s="44"/>
      <c r="F1398" s="45">
        <v>1.85917067527771</v>
      </c>
      <c r="G1398" s="45"/>
      <c r="H1398" s="45"/>
      <c r="I1398" s="45"/>
      <c r="J1398" s="45"/>
      <c r="K1398" s="45">
        <v>5.6568633111098166E-10</v>
      </c>
      <c r="L1398" s="45"/>
      <c r="M1398" s="45"/>
      <c r="N1398" s="45">
        <v>1.9984291791915894</v>
      </c>
      <c r="O1398" s="45"/>
      <c r="P1398" s="45"/>
      <c r="Q1398" s="45"/>
      <c r="R1398" s="45">
        <v>1.4131028652191162</v>
      </c>
      <c r="S1398" s="45"/>
      <c r="T1398" s="45"/>
      <c r="U1398" s="45"/>
      <c r="V1398" s="46">
        <v>2.8306548216505689E-8</v>
      </c>
      <c r="W1398" s="46"/>
      <c r="X1398" s="45">
        <v>6.3000001013278961E-2</v>
      </c>
      <c r="Y1398" s="45"/>
      <c r="Z1398" s="44">
        <v>3.7800000607967377</v>
      </c>
      <c r="AA1398" s="44"/>
      <c r="AB1398" s="45">
        <v>-0.3691231906414032</v>
      </c>
      <c r="AC1398" s="45"/>
      <c r="AD1398" s="45">
        <v>7.6311401369260185E-25</v>
      </c>
      <c r="AE1398" s="45"/>
      <c r="AF1398" s="45">
        <v>1.9394005537033081</v>
      </c>
      <c r="AG1398" s="45"/>
      <c r="AH1398" s="45">
        <v>1.3713632822036743</v>
      </c>
      <c r="AI1398" s="45"/>
      <c r="AJ1398" s="45"/>
      <c r="AK1398" s="20">
        <v>3.9347933879429903E-23</v>
      </c>
    </row>
    <row r="1399" spans="2:37">
      <c r="B1399" s="2">
        <v>2.500000037252903E-2</v>
      </c>
      <c r="D1399" s="44">
        <v>1.5000000223517418</v>
      </c>
      <c r="E1399" s="44"/>
      <c r="F1399" s="45">
        <v>1.996587872505188</v>
      </c>
      <c r="G1399" s="45"/>
      <c r="H1399" s="45"/>
      <c r="I1399" s="45"/>
      <c r="J1399" s="45"/>
      <c r="K1399" s="45">
        <v>2.3411347860324838E-10</v>
      </c>
      <c r="L1399" s="45"/>
      <c r="M1399" s="45"/>
      <c r="N1399" s="45">
        <v>1.9965901374816895</v>
      </c>
      <c r="O1399" s="45"/>
      <c r="P1399" s="45"/>
      <c r="Q1399" s="45"/>
      <c r="R1399" s="45">
        <v>1.4118024110794067</v>
      </c>
      <c r="S1399" s="45"/>
      <c r="T1399" s="45"/>
      <c r="U1399" s="45"/>
      <c r="V1399" s="46">
        <v>1.1725664883499576E-8</v>
      </c>
      <c r="W1399" s="46"/>
      <c r="X1399" s="45">
        <v>6.4000003039836884E-2</v>
      </c>
      <c r="Y1399" s="45"/>
      <c r="Z1399" s="44">
        <v>3.840000182390213</v>
      </c>
      <c r="AA1399" s="44"/>
      <c r="AB1399" s="45">
        <v>-1.0434806346893311</v>
      </c>
      <c r="AC1399" s="45"/>
      <c r="AD1399" s="45">
        <v>3.1760114433544549E-25</v>
      </c>
      <c r="AE1399" s="45"/>
      <c r="AF1399" s="45">
        <v>1.9381827116012573</v>
      </c>
      <c r="AG1399" s="45"/>
      <c r="AH1399" s="45">
        <v>1.3705021142959595</v>
      </c>
      <c r="AI1399" s="45"/>
      <c r="AJ1399" s="45"/>
      <c r="AK1399" s="20">
        <v>1.6386543733943808E-23</v>
      </c>
    </row>
    <row r="1400" spans="2:37">
      <c r="B1400" s="2">
        <v>2.6000000536441803E-2</v>
      </c>
      <c r="D1400" s="44">
        <v>1.5600000321865082</v>
      </c>
      <c r="E1400" s="44"/>
      <c r="F1400" s="45">
        <v>1.8535337448120117</v>
      </c>
      <c r="G1400" s="45"/>
      <c r="H1400" s="45"/>
      <c r="I1400" s="45"/>
      <c r="J1400" s="45"/>
      <c r="K1400" s="45">
        <v>9.6945569627582273E-11</v>
      </c>
      <c r="L1400" s="45"/>
      <c r="M1400" s="45"/>
      <c r="N1400" s="45">
        <v>1.9947707653045654</v>
      </c>
      <c r="O1400" s="45"/>
      <c r="P1400" s="45"/>
      <c r="Q1400" s="45"/>
      <c r="R1400" s="45">
        <v>1.4105159044265747</v>
      </c>
      <c r="S1400" s="45"/>
      <c r="T1400" s="45"/>
      <c r="U1400" s="45"/>
      <c r="V1400" s="46">
        <v>4.859985747174278E-9</v>
      </c>
      <c r="W1400" s="46"/>
      <c r="X1400" s="45">
        <v>6.4999997615814209E-2</v>
      </c>
      <c r="Y1400" s="45"/>
      <c r="Z1400" s="44">
        <v>3.8999998569488525</v>
      </c>
      <c r="AA1400" s="44"/>
      <c r="AB1400" s="45">
        <v>-1.5705177783966064</v>
      </c>
      <c r="AC1400" s="45"/>
      <c r="AD1400" s="45">
        <v>1.3218382590583854E-25</v>
      </c>
      <c r="AE1400" s="45"/>
      <c r="AF1400" s="45">
        <v>1.9369775056838989</v>
      </c>
      <c r="AG1400" s="45"/>
      <c r="AH1400" s="45">
        <v>1.3696500062942505</v>
      </c>
      <c r="AI1400" s="45"/>
      <c r="AJ1400" s="45"/>
      <c r="AK1400" s="20">
        <v>6.8242313760925209E-24</v>
      </c>
    </row>
    <row r="1401" spans="2:37">
      <c r="B1401" s="2">
        <v>2.7000000700354576E-2</v>
      </c>
      <c r="D1401" s="44">
        <v>1.6200000420212746</v>
      </c>
      <c r="E1401" s="44"/>
      <c r="F1401" s="45">
        <v>1.4505957365036011</v>
      </c>
      <c r="G1401" s="45"/>
      <c r="H1401" s="45"/>
      <c r="I1401" s="45"/>
      <c r="J1401" s="45"/>
      <c r="K1401" s="45">
        <v>4.0165735321062712E-11</v>
      </c>
      <c r="L1401" s="45"/>
      <c r="M1401" s="45"/>
      <c r="N1401" s="45">
        <v>1.9929707050323486</v>
      </c>
      <c r="O1401" s="45"/>
      <c r="P1401" s="45"/>
      <c r="Q1401" s="45"/>
      <c r="R1401" s="45">
        <v>1.409243106842041</v>
      </c>
      <c r="S1401" s="45"/>
      <c r="T1401" s="45"/>
      <c r="U1401" s="45"/>
      <c r="V1401" s="46">
        <v>2.0153700930336527E-9</v>
      </c>
      <c r="W1401" s="46"/>
      <c r="X1401" s="45">
        <v>6.5999999642372131E-2</v>
      </c>
      <c r="Y1401" s="45"/>
      <c r="Z1401" s="44">
        <v>3.9599999785423279</v>
      </c>
      <c r="AA1401" s="44"/>
      <c r="AB1401" s="45">
        <v>-1.8764423131942749</v>
      </c>
      <c r="AC1401" s="45"/>
      <c r="AD1401" s="45">
        <v>5.5014580210386092E-26</v>
      </c>
      <c r="AE1401" s="45"/>
      <c r="AF1401" s="45">
        <v>1.9357848167419434</v>
      </c>
      <c r="AG1401" s="45"/>
      <c r="AH1401" s="45">
        <v>1.3688066005706787</v>
      </c>
      <c r="AI1401" s="45"/>
      <c r="AJ1401" s="45"/>
      <c r="AK1401" s="20">
        <v>2.8419781044961262E-24</v>
      </c>
    </row>
    <row r="1402" spans="2:37">
      <c r="B1402" s="2">
        <v>2.8000000864267349E-2</v>
      </c>
      <c r="D1402" s="44">
        <v>1.680000051856041</v>
      </c>
      <c r="E1402" s="44"/>
      <c r="F1402" s="45">
        <v>0.84478980302810669</v>
      </c>
      <c r="G1402" s="45"/>
      <c r="H1402" s="45"/>
      <c r="I1402" s="45"/>
      <c r="J1402" s="45"/>
      <c r="K1402" s="45">
        <v>1.6648966927323983E-11</v>
      </c>
      <c r="L1402" s="45"/>
      <c r="M1402" s="45"/>
      <c r="N1402" s="45">
        <v>1.9911898374557495</v>
      </c>
      <c r="O1402" s="45"/>
      <c r="P1402" s="45"/>
      <c r="Q1402" s="45"/>
      <c r="R1402" s="45">
        <v>1.4079838991165161</v>
      </c>
      <c r="S1402" s="45"/>
      <c r="T1402" s="45"/>
      <c r="U1402" s="45"/>
      <c r="V1402" s="46">
        <v>8.3613149737260528E-10</v>
      </c>
      <c r="W1402" s="46"/>
      <c r="X1402" s="45">
        <v>6.7000001668930054E-2</v>
      </c>
      <c r="Y1402" s="45"/>
      <c r="Z1402" s="44">
        <v>4.0200001001358032</v>
      </c>
      <c r="AA1402" s="44"/>
      <c r="AB1402" s="45">
        <v>-1.918587327003479</v>
      </c>
      <c r="AC1402" s="45"/>
      <c r="AD1402" s="45">
        <v>2.2897085285980389E-26</v>
      </c>
      <c r="AE1402" s="45"/>
      <c r="AF1402" s="45">
        <v>1.9346044063568115</v>
      </c>
      <c r="AG1402" s="45"/>
      <c r="AH1402" s="45">
        <v>1.3679718971252441</v>
      </c>
      <c r="AI1402" s="45"/>
      <c r="AJ1402" s="45"/>
      <c r="AK1402" s="20">
        <v>1.18355385129773E-24</v>
      </c>
    </row>
    <row r="1403" spans="2:37">
      <c r="B1403" s="2">
        <v>2.8999999165534973E-2</v>
      </c>
      <c r="D1403" s="44">
        <v>1.7399999499320984</v>
      </c>
      <c r="E1403" s="44"/>
      <c r="F1403" s="45">
        <v>0.12149446457624435</v>
      </c>
      <c r="G1403" s="45"/>
      <c r="H1403" s="45"/>
      <c r="I1403" s="45"/>
      <c r="J1403" s="45"/>
      <c r="K1403" s="45">
        <v>6.9040242273166186E-12</v>
      </c>
      <c r="L1403" s="45"/>
      <c r="M1403" s="45"/>
      <c r="N1403" s="45">
        <v>1.989427924156189</v>
      </c>
      <c r="O1403" s="45"/>
      <c r="P1403" s="45"/>
      <c r="Q1403" s="45"/>
      <c r="R1403" s="45">
        <v>1.4067380428314209</v>
      </c>
      <c r="S1403" s="45"/>
      <c r="T1403" s="45"/>
      <c r="U1403" s="45"/>
      <c r="V1403" s="46">
        <v>3.4703565021665383E-10</v>
      </c>
      <c r="W1403" s="46"/>
      <c r="X1403" s="45">
        <v>6.8000003695487976E-2</v>
      </c>
      <c r="Y1403" s="45"/>
      <c r="Z1403" s="44">
        <v>4.0800002217292786</v>
      </c>
      <c r="AA1403" s="44"/>
      <c r="AB1403" s="45">
        <v>-1.6913596391677856</v>
      </c>
      <c r="AC1403" s="45"/>
      <c r="AD1403" s="45">
        <v>9.5298310840345221E-27</v>
      </c>
      <c r="AE1403" s="45"/>
      <c r="AF1403" s="45">
        <v>1.9334361553192139</v>
      </c>
      <c r="AG1403" s="45"/>
      <c r="AH1403" s="45">
        <v>1.3671457767486572</v>
      </c>
      <c r="AI1403" s="45"/>
      <c r="AJ1403" s="45"/>
      <c r="AK1403" s="20">
        <v>4.928960708001926E-25</v>
      </c>
    </row>
    <row r="1404" spans="2:37">
      <c r="B1404" s="2">
        <v>2.9999999329447746E-2</v>
      </c>
      <c r="D1404" s="44">
        <v>1.7999999597668648</v>
      </c>
      <c r="E1404" s="44"/>
      <c r="F1404" s="45">
        <v>-0.61757832765579224</v>
      </c>
      <c r="G1404" s="45"/>
      <c r="H1404" s="45"/>
      <c r="I1404" s="45"/>
      <c r="J1404" s="45"/>
      <c r="K1404" s="45">
        <v>2.8640625027859246E-12</v>
      </c>
      <c r="L1404" s="45"/>
      <c r="M1404" s="45"/>
      <c r="N1404" s="45">
        <v>1.9876847267150879</v>
      </c>
      <c r="O1404" s="45"/>
      <c r="P1404" s="45"/>
      <c r="Q1404" s="45"/>
      <c r="R1404" s="45">
        <v>1.4055054187774658</v>
      </c>
      <c r="S1404" s="45"/>
      <c r="T1404" s="45"/>
      <c r="U1404" s="45"/>
      <c r="V1404" s="46">
        <v>1.4409037851770279E-10</v>
      </c>
      <c r="W1404" s="46"/>
      <c r="X1404" s="45">
        <v>6.8999998271465302E-2</v>
      </c>
      <c r="Y1404" s="45"/>
      <c r="Z1404" s="44">
        <v>4.1399998962879181</v>
      </c>
      <c r="AA1404" s="44"/>
      <c r="AB1404" s="45">
        <v>-1.2269800901412964</v>
      </c>
      <c r="AC1404" s="45"/>
      <c r="AD1404" s="45">
        <v>3.9663637425020815E-27</v>
      </c>
      <c r="AE1404" s="45"/>
      <c r="AF1404" s="45">
        <v>1.9322799444198608</v>
      </c>
      <c r="AG1404" s="45"/>
      <c r="AH1404" s="45">
        <v>1.366328239440918</v>
      </c>
      <c r="AI1404" s="45"/>
      <c r="AJ1404" s="45"/>
      <c r="AK1404" s="20">
        <v>2.0526858402713782E-25</v>
      </c>
    </row>
    <row r="1405" spans="2:37">
      <c r="B1405" s="2">
        <v>3.0999999493360519E-2</v>
      </c>
      <c r="D1405" s="44">
        <v>1.8599999696016312</v>
      </c>
      <c r="E1405" s="44"/>
      <c r="F1405" s="45">
        <v>-1.2686824798583984</v>
      </c>
      <c r="G1405" s="45"/>
      <c r="H1405" s="45"/>
      <c r="I1405" s="45"/>
      <c r="J1405" s="45"/>
      <c r="K1405" s="45">
        <v>1.1885329959798741E-12</v>
      </c>
      <c r="L1405" s="45"/>
      <c r="M1405" s="45"/>
      <c r="N1405" s="45">
        <v>1.9859601259231567</v>
      </c>
      <c r="O1405" s="45"/>
      <c r="P1405" s="45"/>
      <c r="Q1405" s="45"/>
      <c r="R1405" s="45">
        <v>1.4042859077453613</v>
      </c>
      <c r="S1405" s="45"/>
      <c r="T1405" s="45"/>
      <c r="U1405" s="45"/>
      <c r="V1405" s="46">
        <v>5.9846766431448373E-11</v>
      </c>
      <c r="W1405" s="46"/>
      <c r="X1405" s="45">
        <v>7.0000000298023224E-2</v>
      </c>
      <c r="Y1405" s="45"/>
      <c r="Z1405" s="44">
        <v>4.2000000178813934</v>
      </c>
      <c r="AA1405" s="44"/>
      <c r="AB1405" s="45">
        <v>-0.59091532230377197</v>
      </c>
      <c r="AC1405" s="45"/>
      <c r="AD1405" s="45">
        <v>1.6508283777940131E-27</v>
      </c>
      <c r="AE1405" s="45"/>
      <c r="AF1405" s="45">
        <v>1.9311356544494629</v>
      </c>
      <c r="AG1405" s="45"/>
      <c r="AH1405" s="45">
        <v>1.3655191659927368</v>
      </c>
      <c r="AI1405" s="45"/>
      <c r="AJ1405" s="45"/>
      <c r="AK1405" s="20">
        <v>8.5484850364516724E-26</v>
      </c>
    </row>
    <row r="1406" spans="2:37">
      <c r="B1406" s="2">
        <v>3.2000001519918442E-2</v>
      </c>
      <c r="D1406" s="44">
        <v>1.9200000911951065</v>
      </c>
      <c r="E1406" s="44"/>
      <c r="F1406" s="45">
        <v>-1.7405973672866821</v>
      </c>
      <c r="G1406" s="45"/>
      <c r="H1406" s="45"/>
      <c r="I1406" s="45"/>
      <c r="J1406" s="45"/>
      <c r="K1406" s="45">
        <v>4.933709148689791E-13</v>
      </c>
      <c r="L1406" s="45"/>
      <c r="M1406" s="45"/>
      <c r="N1406" s="45">
        <v>1.9842537641525269</v>
      </c>
      <c r="O1406" s="45"/>
      <c r="P1406" s="45"/>
      <c r="Q1406" s="45"/>
      <c r="R1406" s="45">
        <v>1.4030792713165283</v>
      </c>
      <c r="S1406" s="45"/>
      <c r="T1406" s="45"/>
      <c r="U1406" s="45"/>
      <c r="V1406" s="46">
        <v>2.4864306794047941E-11</v>
      </c>
      <c r="W1406" s="46"/>
      <c r="X1406" s="45">
        <v>7.1000002324581146E-2</v>
      </c>
      <c r="Y1406" s="45"/>
      <c r="Z1406" s="44">
        <v>4.2600001394748688</v>
      </c>
      <c r="AA1406" s="44"/>
      <c r="AB1406" s="45">
        <v>0.12734965980052948</v>
      </c>
      <c r="AC1406" s="45"/>
      <c r="AD1406" s="45">
        <v>6.8708937435574598E-28</v>
      </c>
      <c r="AE1406" s="45"/>
      <c r="AF1406" s="45">
        <v>1.9300031661987305</v>
      </c>
      <c r="AG1406" s="45"/>
      <c r="AH1406" s="45">
        <v>1.3647183179855347</v>
      </c>
      <c r="AI1406" s="45"/>
      <c r="AJ1406" s="45"/>
      <c r="AK1406" s="20">
        <v>3.5600429836009177E-26</v>
      </c>
    </row>
    <row r="1407" spans="2:37">
      <c r="B1407" s="2">
        <v>3.2999999821186066E-2</v>
      </c>
      <c r="D1407" s="44">
        <v>1.9799999892711639</v>
      </c>
      <c r="E1407" s="44"/>
      <c r="F1407" s="45">
        <v>-1.9674044847488403</v>
      </c>
      <c r="G1407" s="45"/>
      <c r="H1407" s="45"/>
      <c r="I1407" s="45"/>
      <c r="J1407" s="45"/>
      <c r="K1407" s="45">
        <v>2.0485941773246835E-13</v>
      </c>
      <c r="L1407" s="45"/>
      <c r="M1407" s="45"/>
      <c r="N1407" s="45">
        <v>1.9825655221939087</v>
      </c>
      <c r="O1407" s="45"/>
      <c r="P1407" s="45"/>
      <c r="Q1407" s="45"/>
      <c r="R1407" s="45">
        <v>1.4018855094909668</v>
      </c>
      <c r="S1407" s="45"/>
      <c r="T1407" s="45"/>
      <c r="U1407" s="45"/>
      <c r="V1407" s="46">
        <v>1.0333046918109545E-11</v>
      </c>
      <c r="W1407" s="46"/>
      <c r="X1407" s="45">
        <v>7.1999996900558472E-2</v>
      </c>
      <c r="Y1407" s="45"/>
      <c r="Z1407" s="44">
        <v>4.3199998140335083</v>
      </c>
      <c r="AA1407" s="44"/>
      <c r="AB1407" s="45">
        <v>0.82689863443374634</v>
      </c>
      <c r="AC1407" s="45"/>
      <c r="AD1407" s="45">
        <v>2.8597377816702893E-28</v>
      </c>
      <c r="AE1407" s="45"/>
      <c r="AF1407" s="45">
        <v>1.9288822412490845</v>
      </c>
      <c r="AG1407" s="45"/>
      <c r="AH1407" s="45">
        <v>1.3639256954193115</v>
      </c>
      <c r="AI1407" s="45"/>
      <c r="AJ1407" s="45"/>
      <c r="AK1407" s="20">
        <v>1.4825881126858851E-26</v>
      </c>
    </row>
    <row r="1408" spans="2:37">
      <c r="B1408" s="2">
        <v>3.4000001847743988E-2</v>
      </c>
      <c r="D1408" s="44">
        <v>2.0400001108646393</v>
      </c>
      <c r="E1408" s="44"/>
      <c r="F1408" s="45">
        <v>-1.9176921844482422</v>
      </c>
      <c r="G1408" s="45"/>
      <c r="H1408" s="45"/>
      <c r="I1408" s="45"/>
      <c r="J1408" s="45"/>
      <c r="K1408" s="45">
        <v>8.5083666728855839E-14</v>
      </c>
      <c r="L1408" s="45"/>
      <c r="M1408" s="45"/>
      <c r="N1408" s="45">
        <v>1.9808951616287231</v>
      </c>
      <c r="O1408" s="45"/>
      <c r="P1408" s="45"/>
      <c r="Q1408" s="45"/>
      <c r="R1408" s="45">
        <v>1.4007043838500977</v>
      </c>
      <c r="S1408" s="45"/>
      <c r="T1408" s="45"/>
      <c r="U1408" s="45"/>
      <c r="V1408" s="46">
        <v>4.2952130567541769E-12</v>
      </c>
      <c r="W1408" s="46"/>
      <c r="X1408" s="45">
        <v>7.2999998927116394E-2</v>
      </c>
      <c r="Y1408" s="45"/>
      <c r="Z1408" s="44">
        <v>4.3799999356269836</v>
      </c>
      <c r="AA1408" s="44"/>
      <c r="AB1408" s="45">
        <v>1.4095605611801147</v>
      </c>
      <c r="AC1408" s="45"/>
      <c r="AD1408" s="45">
        <v>1.1902569649578802E-28</v>
      </c>
      <c r="AE1408" s="45"/>
      <c r="AF1408" s="45">
        <v>1.9277728796005249</v>
      </c>
      <c r="AG1408" s="45"/>
      <c r="AH1408" s="45">
        <v>1.3631412982940674</v>
      </c>
      <c r="AI1408" s="45"/>
      <c r="AJ1408" s="45"/>
      <c r="AK1408" s="20">
        <v>6.1742594603973307E-27</v>
      </c>
    </row>
    <row r="1409" spans="2:37">
      <c r="B1409" s="2">
        <v>3.5000000149011612E-2</v>
      </c>
      <c r="D1409" s="44">
        <v>2.1000000089406967</v>
      </c>
      <c r="E1409" s="44"/>
      <c r="F1409" s="45">
        <v>-1.5989043712615967</v>
      </c>
      <c r="G1409" s="45"/>
      <c r="H1409" s="45"/>
      <c r="I1409" s="45"/>
      <c r="J1409" s="45"/>
      <c r="K1409" s="45">
        <v>3.5345431280160017E-14</v>
      </c>
      <c r="L1409" s="45"/>
      <c r="M1409" s="45"/>
      <c r="N1409" s="45">
        <v>1.9792424440383911</v>
      </c>
      <c r="O1409" s="45"/>
      <c r="P1409" s="45"/>
      <c r="Q1409" s="45"/>
      <c r="R1409" s="45">
        <v>1.3995357751846313</v>
      </c>
      <c r="S1409" s="45"/>
      <c r="T1409" s="45"/>
      <c r="U1409" s="45"/>
      <c r="V1409" s="46">
        <v>1.7858060950143306E-12</v>
      </c>
      <c r="W1409" s="46"/>
      <c r="X1409" s="45">
        <v>7.4000000953674316E-2</v>
      </c>
      <c r="Y1409" s="45"/>
      <c r="Z1409" s="44">
        <v>4.440000057220459</v>
      </c>
      <c r="AA1409" s="44"/>
      <c r="AB1409" s="45">
        <v>1.7936840057373047</v>
      </c>
      <c r="AC1409" s="45"/>
      <c r="AD1409" s="45">
        <v>4.9540064013709866E-29</v>
      </c>
      <c r="AE1409" s="45"/>
      <c r="AF1409" s="45">
        <v>1.9266748428344727</v>
      </c>
      <c r="AG1409" s="45"/>
      <c r="AH1409" s="45">
        <v>1.3623648881912231</v>
      </c>
      <c r="AI1409" s="45"/>
      <c r="AJ1409" s="45"/>
      <c r="AK1409" s="20">
        <v>2.5712726686754497E-27</v>
      </c>
    </row>
    <row r="1410" spans="2:37">
      <c r="B1410" s="2">
        <v>3.5999998450279236E-2</v>
      </c>
      <c r="D1410" s="44">
        <v>2.1599999070167542</v>
      </c>
      <c r="E1410" s="44"/>
      <c r="F1410" s="45">
        <v>-1.0562297105789185</v>
      </c>
      <c r="G1410" s="45"/>
      <c r="H1410" s="45"/>
      <c r="I1410" s="45"/>
      <c r="J1410" s="45"/>
      <c r="K1410" s="45">
        <v>1.4686129984104075E-14</v>
      </c>
      <c r="L1410" s="45"/>
      <c r="M1410" s="45"/>
      <c r="N1410" s="45">
        <v>1.977607250213623</v>
      </c>
      <c r="O1410" s="45"/>
      <c r="P1410" s="45"/>
      <c r="Q1410" s="45"/>
      <c r="R1410" s="45">
        <v>1.3983795642852783</v>
      </c>
      <c r="S1410" s="45"/>
      <c r="T1410" s="45"/>
      <c r="U1410" s="45"/>
      <c r="V1410" s="46">
        <v>7.4262118806775468E-13</v>
      </c>
      <c r="W1410" s="46"/>
      <c r="X1410" s="45">
        <v>7.5000002980232239E-2</v>
      </c>
      <c r="Y1410" s="45"/>
      <c r="Z1410" s="44">
        <v>4.5000001788139343</v>
      </c>
      <c r="AA1410" s="44"/>
      <c r="AB1410" s="45">
        <v>1.9255776405334473</v>
      </c>
      <c r="AC1410" s="45"/>
      <c r="AD1410" s="45">
        <v>2.061928735093756E-29</v>
      </c>
      <c r="AE1410" s="45"/>
      <c r="AF1410" s="45">
        <v>1.9255880117416382</v>
      </c>
      <c r="AG1410" s="45"/>
      <c r="AH1410" s="45">
        <v>1.3615963459014893</v>
      </c>
      <c r="AI1410" s="45"/>
      <c r="AJ1410" s="45"/>
      <c r="AK1410" s="20">
        <v>1.0708046268311618E-27</v>
      </c>
    </row>
    <row r="1411" spans="2:37">
      <c r="B1411" s="2">
        <v>3.7000000476837158E-2</v>
      </c>
      <c r="D1411" s="44">
        <v>2.2200000286102295</v>
      </c>
      <c r="E1411" s="44"/>
      <c r="F1411" s="45">
        <v>-0.36619874835014343</v>
      </c>
      <c r="G1411" s="45"/>
      <c r="H1411" s="45"/>
      <c r="I1411" s="45"/>
      <c r="J1411" s="45"/>
      <c r="K1411" s="45">
        <v>6.1032268682556599E-15</v>
      </c>
      <c r="L1411" s="45"/>
      <c r="M1411" s="45"/>
      <c r="N1411" s="45">
        <v>1.9759893417358398</v>
      </c>
      <c r="O1411" s="45"/>
      <c r="P1411" s="45"/>
      <c r="Q1411" s="45"/>
      <c r="R1411" s="45">
        <v>1.3972355127334595</v>
      </c>
      <c r="S1411" s="45"/>
      <c r="T1411" s="45"/>
      <c r="U1411" s="45"/>
      <c r="V1411" s="46">
        <v>3.0886941225147235E-13</v>
      </c>
      <c r="W1411" s="46"/>
      <c r="X1411" s="45">
        <v>7.5999997556209564E-2</v>
      </c>
      <c r="Y1411" s="45"/>
      <c r="Z1411" s="44">
        <v>4.5599998533725739</v>
      </c>
      <c r="AA1411" s="44"/>
      <c r="AB1411" s="45">
        <v>1.7870131731033325</v>
      </c>
      <c r="AC1411" s="45"/>
      <c r="AD1411" s="45">
        <v>8.5820649551274317E-30</v>
      </c>
      <c r="AE1411" s="45"/>
      <c r="AF1411" s="45">
        <v>1.9245123863220215</v>
      </c>
      <c r="AG1411" s="45"/>
      <c r="AH1411" s="45">
        <v>1.3608357906341553</v>
      </c>
      <c r="AI1411" s="45"/>
      <c r="AJ1411" s="45"/>
      <c r="AK1411" s="20">
        <v>4.4593448970353573E-28</v>
      </c>
    </row>
    <row r="1412" spans="2:37" ht="14.25" customHeight="1">
      <c r="B1412" s="2">
        <v>3.7999998778104782E-2</v>
      </c>
      <c r="D1412" s="44">
        <v>2.2799999266862869</v>
      </c>
      <c r="E1412" s="44"/>
      <c r="F1412" s="45">
        <v>0.374106764793396</v>
      </c>
      <c r="G1412" s="45"/>
      <c r="H1412" s="45"/>
      <c r="I1412" s="45"/>
      <c r="J1412" s="45"/>
      <c r="K1412" s="45">
        <v>2.5367734680177469E-15</v>
      </c>
      <c r="L1412" s="45"/>
      <c r="M1412" s="45"/>
      <c r="N1412" s="45">
        <v>1.974388599395752</v>
      </c>
      <c r="O1412" s="45"/>
      <c r="P1412" s="45"/>
      <c r="Q1412" s="45"/>
      <c r="R1412" s="45">
        <v>1.3961036205291748</v>
      </c>
      <c r="S1412" s="45"/>
      <c r="T1412" s="45"/>
      <c r="U1412" s="45"/>
      <c r="V1412" s="46">
        <v>1.2848400186664388E-13</v>
      </c>
      <c r="W1412" s="46"/>
      <c r="X1412" s="45">
        <v>7.6999999582767487E-2</v>
      </c>
      <c r="Y1412" s="45"/>
      <c r="Z1412" s="44">
        <v>4.6199999749660492</v>
      </c>
      <c r="AA1412" s="44"/>
      <c r="AB1412" s="45">
        <v>1.3977437019348145</v>
      </c>
      <c r="AC1412" s="45"/>
      <c r="AD1412" s="45">
        <v>3.5719959367815479E-30</v>
      </c>
      <c r="AE1412" s="45"/>
      <c r="AF1412" s="45">
        <v>1.9234477281570435</v>
      </c>
      <c r="AG1412" s="45"/>
      <c r="AH1412" s="45">
        <v>1.3600829839706421</v>
      </c>
      <c r="AI1412" s="45"/>
      <c r="AJ1412" s="45"/>
      <c r="AK1412" s="20">
        <v>1.857079754434715E-28</v>
      </c>
    </row>
    <row r="1413" spans="2:37" ht="13.5" customHeight="1">
      <c r="B1413" s="47" t="s">
        <v>11</v>
      </c>
      <c r="C1413" s="47"/>
      <c r="D1413" s="47"/>
      <c r="E1413" s="47"/>
    </row>
    <row r="1414" spans="2:37" ht="12.75" customHeight="1">
      <c r="B1414" s="39" t="s">
        <v>0</v>
      </c>
      <c r="C1414" s="39"/>
      <c r="D1414" s="39"/>
      <c r="E1414" s="39"/>
      <c r="F1414" s="39"/>
      <c r="G1414" s="1" t="s">
        <v>1</v>
      </c>
      <c r="H1414" s="40" t="s">
        <v>59</v>
      </c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</row>
    <row r="1415" spans="2:37" ht="12.75" customHeight="1">
      <c r="AB1415" s="39" t="s">
        <v>2</v>
      </c>
      <c r="AC1415" s="39"/>
      <c r="AD1415" s="39"/>
      <c r="AE1415" s="39"/>
      <c r="AF1415" s="39"/>
      <c r="AG1415" s="39"/>
    </row>
    <row r="1416" spans="2:37" ht="12" customHeight="1">
      <c r="B1416" s="39" t="s">
        <v>3</v>
      </c>
      <c r="C1416" s="39"/>
      <c r="D1416" s="39"/>
      <c r="E1416" s="39"/>
      <c r="G1416" s="1" t="s">
        <v>4</v>
      </c>
      <c r="H1416" s="41">
        <v>0.2199999988079071</v>
      </c>
      <c r="I1416" s="41"/>
      <c r="J1416" s="41"/>
      <c r="K1416" s="41"/>
      <c r="L1416" s="41"/>
      <c r="M1416" s="41"/>
      <c r="N1416" s="41"/>
      <c r="O1416" s="39" t="s">
        <v>21</v>
      </c>
      <c r="P1416" s="39"/>
      <c r="Q1416" s="39"/>
      <c r="R1416" s="39"/>
      <c r="S1416" s="1" t="s">
        <v>4</v>
      </c>
      <c r="T1416" s="42" t="s">
        <v>22</v>
      </c>
      <c r="U1416" s="42"/>
      <c r="V1416" s="42"/>
      <c r="W1416" s="42"/>
      <c r="X1416" s="42"/>
      <c r="Y1416" s="42"/>
      <c r="Z1416" s="42"/>
      <c r="AA1416" s="42"/>
      <c r="AB1416" s="39"/>
      <c r="AC1416" s="39"/>
      <c r="AD1416" s="39"/>
      <c r="AE1416" s="39"/>
      <c r="AF1416" s="39"/>
      <c r="AG1416" s="39"/>
    </row>
    <row r="1417" spans="2:37" ht="10.5" customHeight="1">
      <c r="AB1417" s="39"/>
      <c r="AC1417" s="39"/>
      <c r="AD1417" s="39"/>
      <c r="AE1417" s="39"/>
      <c r="AF1417" s="39"/>
      <c r="AG1417" s="39"/>
    </row>
    <row r="1418" spans="2:37" ht="12" customHeight="1">
      <c r="AB1418" s="39"/>
      <c r="AC1418" s="39"/>
      <c r="AD1418" s="39"/>
      <c r="AE1418" s="39"/>
      <c r="AF1418" s="39"/>
      <c r="AG1418" s="39"/>
    </row>
    <row r="1419" spans="2:37" ht="12" customHeight="1">
      <c r="AB1419" s="39"/>
      <c r="AC1419" s="39"/>
      <c r="AD1419" s="39"/>
      <c r="AE1419" s="39"/>
      <c r="AF1419" s="39"/>
      <c r="AG1419" s="39"/>
    </row>
    <row r="1420" spans="2:37" ht="6" customHeight="1"/>
    <row r="1421" spans="2:37" ht="3" customHeight="1">
      <c r="B1421" s="43" t="s">
        <v>5</v>
      </c>
      <c r="D1421" s="43" t="s">
        <v>23</v>
      </c>
      <c r="E1421" s="43"/>
      <c r="G1421" s="43" t="s">
        <v>6</v>
      </c>
      <c r="H1421" s="43"/>
      <c r="J1421" s="43" t="s">
        <v>7</v>
      </c>
      <c r="K1421" s="43"/>
      <c r="L1421" s="43"/>
      <c r="M1421" s="43"/>
      <c r="N1421" s="43" t="s">
        <v>8</v>
      </c>
      <c r="O1421" s="43"/>
      <c r="Q1421" s="43" t="s">
        <v>9</v>
      </c>
      <c r="R1421" s="43"/>
      <c r="S1421" s="43"/>
      <c r="T1421" s="43" t="s">
        <v>10</v>
      </c>
      <c r="U1421" s="43"/>
      <c r="X1421" s="43" t="s">
        <v>5</v>
      </c>
      <c r="Y1421" s="43"/>
      <c r="Z1421" s="43" t="s">
        <v>23</v>
      </c>
      <c r="AA1421" s="43"/>
      <c r="AB1421" s="43" t="s">
        <v>6</v>
      </c>
      <c r="AC1421" s="43" t="s">
        <v>7</v>
      </c>
      <c r="AE1421" s="43" t="s">
        <v>8</v>
      </c>
      <c r="AF1421" s="43" t="s">
        <v>9</v>
      </c>
      <c r="AG1421" s="43" t="s">
        <v>10</v>
      </c>
      <c r="AH1421" s="43"/>
    </row>
    <row r="1422" spans="2:37" ht="14.25" customHeight="1">
      <c r="B1422" s="43"/>
      <c r="D1422" s="43"/>
      <c r="E1422" s="43"/>
      <c r="G1422" s="43"/>
      <c r="H1422" s="43"/>
      <c r="J1422" s="43"/>
      <c r="K1422" s="43"/>
      <c r="L1422" s="43"/>
      <c r="M1422" s="43"/>
      <c r="N1422" s="43"/>
      <c r="O1422" s="43"/>
      <c r="Q1422" s="43"/>
      <c r="R1422" s="43"/>
      <c r="S1422" s="43"/>
      <c r="T1422" s="43"/>
      <c r="U1422" s="43"/>
      <c r="X1422" s="43"/>
      <c r="Y1422" s="43"/>
      <c r="Z1422" s="43"/>
      <c r="AA1422" s="43"/>
      <c r="AB1422" s="43"/>
      <c r="AC1422" s="43"/>
      <c r="AE1422" s="43"/>
      <c r="AF1422" s="43"/>
      <c r="AG1422" s="43"/>
      <c r="AH1422" s="43"/>
    </row>
    <row r="1423" spans="2:37">
      <c r="B1423" s="2">
        <v>7.8000001609325409E-2</v>
      </c>
      <c r="D1423" s="44">
        <v>4.6800000965595245</v>
      </c>
      <c r="E1423" s="44"/>
      <c r="F1423" s="45">
        <v>0.81268852949142456</v>
      </c>
      <c r="G1423" s="45"/>
      <c r="H1423" s="45"/>
      <c r="I1423" s="45"/>
      <c r="J1423" s="45"/>
      <c r="K1423" s="45">
        <v>1.4867261344680339E-30</v>
      </c>
      <c r="L1423" s="45"/>
      <c r="M1423" s="45"/>
      <c r="N1423" s="45">
        <v>1.9223940372467041</v>
      </c>
      <c r="O1423" s="45"/>
      <c r="P1423" s="45"/>
      <c r="Q1423" s="45"/>
      <c r="R1423" s="45">
        <v>1.3593378067016602</v>
      </c>
      <c r="S1423" s="45"/>
      <c r="T1423" s="45"/>
      <c r="U1423" s="45"/>
      <c r="V1423" s="46">
        <v>7.7337221549638508E-29</v>
      </c>
      <c r="W1423" s="46"/>
    </row>
    <row r="1424" spans="2:37">
      <c r="B1424" s="2">
        <v>7.9000003635883331E-2</v>
      </c>
      <c r="D1424" s="44">
        <v>4.7400002181529999</v>
      </c>
      <c r="E1424" s="44"/>
      <c r="F1424" s="45">
        <v>0.11418678611516953</v>
      </c>
      <c r="G1424" s="45"/>
      <c r="H1424" s="45"/>
      <c r="I1424" s="45"/>
      <c r="J1424" s="45"/>
      <c r="K1424" s="45">
        <v>6.1880213748755147E-31</v>
      </c>
      <c r="L1424" s="45"/>
      <c r="M1424" s="45"/>
      <c r="N1424" s="45">
        <v>1.9213509559631348</v>
      </c>
      <c r="O1424" s="45"/>
      <c r="P1424" s="45"/>
      <c r="Q1424" s="45"/>
      <c r="R1424" s="45">
        <v>1.3586002588272095</v>
      </c>
      <c r="S1424" s="45"/>
      <c r="T1424" s="45"/>
      <c r="U1424" s="45"/>
      <c r="V1424" s="46">
        <v>3.2206616273320752E-29</v>
      </c>
      <c r="W1424" s="46"/>
    </row>
    <row r="1425" spans="2:23">
      <c r="B1425" s="2">
        <v>7.9999998211860657E-2</v>
      </c>
      <c r="D1425" s="44">
        <v>4.7999998927116394</v>
      </c>
      <c r="E1425" s="44"/>
      <c r="F1425" s="45">
        <v>-0.59958964586257935</v>
      </c>
      <c r="G1425" s="45"/>
      <c r="H1425" s="45"/>
      <c r="I1425" s="45"/>
      <c r="J1425" s="45"/>
      <c r="K1425" s="45">
        <v>2.5755699536544852E-31</v>
      </c>
      <c r="L1425" s="45"/>
      <c r="M1425" s="45"/>
      <c r="N1425" s="45">
        <v>1.920318603515625</v>
      </c>
      <c r="O1425" s="45"/>
      <c r="P1425" s="45"/>
      <c r="Q1425" s="45"/>
      <c r="R1425" s="45">
        <v>1.35787034034729</v>
      </c>
      <c r="S1425" s="45"/>
      <c r="T1425" s="45"/>
      <c r="U1425" s="45"/>
      <c r="V1425" s="46">
        <v>1.3412201711469784E-29</v>
      </c>
      <c r="W1425" s="46"/>
    </row>
    <row r="1426" spans="2:23">
      <c r="B1426" s="2">
        <v>8.1000000238418579E-2</v>
      </c>
      <c r="D1426" s="44">
        <v>4.8600000143051147</v>
      </c>
      <c r="E1426" s="44"/>
      <c r="F1426" s="45">
        <v>-1.228431224822998</v>
      </c>
      <c r="G1426" s="45"/>
      <c r="H1426" s="45"/>
      <c r="I1426" s="45"/>
      <c r="J1426" s="45"/>
      <c r="K1426" s="45">
        <v>1.072001947384932E-31</v>
      </c>
      <c r="L1426" s="45"/>
      <c r="M1426" s="45"/>
      <c r="N1426" s="45">
        <v>1.9192967414855957</v>
      </c>
      <c r="O1426" s="45"/>
      <c r="P1426" s="45"/>
      <c r="Q1426" s="45"/>
      <c r="R1426" s="45">
        <v>1.3571476936340332</v>
      </c>
      <c r="S1426" s="45"/>
      <c r="T1426" s="45"/>
      <c r="U1426" s="45"/>
      <c r="V1426" s="46">
        <v>5.5853890555592304E-30</v>
      </c>
      <c r="W1426" s="46"/>
    </row>
    <row r="1427" spans="2:23">
      <c r="B1427" s="2">
        <v>8.2000002264976501E-2</v>
      </c>
      <c r="D1427" s="44">
        <v>4.9200001358985901</v>
      </c>
      <c r="E1427" s="44"/>
      <c r="F1427" s="45">
        <v>-1.6841574907302856</v>
      </c>
      <c r="G1427" s="45"/>
      <c r="H1427" s="45"/>
      <c r="I1427" s="45"/>
      <c r="J1427" s="45"/>
      <c r="K1427" s="45">
        <v>4.4618847392488117E-32</v>
      </c>
      <c r="L1427" s="45"/>
      <c r="M1427" s="45"/>
      <c r="N1427" s="45">
        <v>1.9182852506637573</v>
      </c>
      <c r="O1427" s="45"/>
      <c r="P1427" s="45"/>
      <c r="Q1427" s="45"/>
      <c r="R1427" s="45">
        <v>1.3564325571060181</v>
      </c>
      <c r="S1427" s="45"/>
      <c r="T1427" s="45"/>
      <c r="U1427" s="45"/>
      <c r="V1427" s="46">
        <v>2.3259754984127497E-30</v>
      </c>
      <c r="W1427" s="46"/>
    </row>
    <row r="1428" spans="2:23">
      <c r="B1428" s="2">
        <v>8.2999996840953827E-2</v>
      </c>
      <c r="D1428" s="44">
        <v>4.9799998104572296</v>
      </c>
      <c r="E1428" s="44"/>
      <c r="F1428" s="45">
        <v>-1.9029805660247803</v>
      </c>
      <c r="G1428" s="45"/>
      <c r="H1428" s="45"/>
      <c r="I1428" s="45"/>
      <c r="J1428" s="45"/>
      <c r="K1428" s="45">
        <v>1.8571272314760504E-32</v>
      </c>
      <c r="L1428" s="45"/>
      <c r="M1428" s="45"/>
      <c r="N1428" s="45">
        <v>1.9172840118408203</v>
      </c>
      <c r="O1428" s="45"/>
      <c r="P1428" s="45"/>
      <c r="Q1428" s="45"/>
      <c r="R1428" s="45">
        <v>1.355724573135376</v>
      </c>
      <c r="S1428" s="45"/>
      <c r="T1428" s="45"/>
      <c r="U1428" s="45"/>
      <c r="V1428" s="46">
        <v>9.6862389603802448E-31</v>
      </c>
      <c r="W1428" s="46"/>
    </row>
    <row r="1429" spans="2:23">
      <c r="B1429" s="2">
        <v>8.3999998867511749E-2</v>
      </c>
      <c r="D1429" s="44">
        <v>5.039999932050705</v>
      </c>
      <c r="E1429" s="44"/>
      <c r="F1429" s="45">
        <v>-1.8544318675994873</v>
      </c>
      <c r="G1429" s="45"/>
      <c r="H1429" s="45"/>
      <c r="I1429" s="45"/>
      <c r="J1429" s="45"/>
      <c r="K1429" s="45">
        <v>7.7297496305799644E-33</v>
      </c>
      <c r="L1429" s="45"/>
      <c r="M1429" s="45"/>
      <c r="N1429" s="45">
        <v>1.9162930250167847</v>
      </c>
      <c r="O1429" s="45"/>
      <c r="P1429" s="45"/>
      <c r="Q1429" s="45"/>
      <c r="R1429" s="45">
        <v>1.3550237417221069</v>
      </c>
      <c r="S1429" s="45"/>
      <c r="T1429" s="45"/>
      <c r="U1429" s="45"/>
      <c r="V1429" s="46">
        <v>4.0336989906941327E-31</v>
      </c>
      <c r="W1429" s="46"/>
    </row>
    <row r="1430" spans="2:23">
      <c r="B1430" s="2">
        <v>8.5000000894069672E-2</v>
      </c>
      <c r="D1430" s="44">
        <v>5.1000000536441803</v>
      </c>
      <c r="E1430" s="44"/>
      <c r="F1430" s="45">
        <v>-1.5456033945083618</v>
      </c>
      <c r="G1430" s="45"/>
      <c r="H1430" s="45"/>
      <c r="I1430" s="45"/>
      <c r="J1430" s="45"/>
      <c r="K1430" s="45">
        <v>3.2172857938723682E-33</v>
      </c>
      <c r="L1430" s="45"/>
      <c r="M1430" s="45"/>
      <c r="N1430" s="45">
        <v>1.9153120517730713</v>
      </c>
      <c r="O1430" s="45"/>
      <c r="P1430" s="45"/>
      <c r="Q1430" s="45"/>
      <c r="R1430" s="45">
        <v>1.3543300628662109</v>
      </c>
      <c r="S1430" s="45"/>
      <c r="T1430" s="45"/>
      <c r="U1430" s="45"/>
      <c r="V1430" s="46">
        <v>1.6797710829747616E-31</v>
      </c>
      <c r="W1430" s="46"/>
    </row>
    <row r="1431" spans="2:23">
      <c r="B1431" s="2">
        <v>8.6000002920627594E-2</v>
      </c>
      <c r="D1431" s="44">
        <v>5.1600001752376556</v>
      </c>
      <c r="E1431" s="44"/>
      <c r="F1431" s="45">
        <v>-1.0201137065887451</v>
      </c>
      <c r="G1431" s="45"/>
      <c r="H1431" s="45"/>
      <c r="I1431" s="45"/>
      <c r="J1431" s="45"/>
      <c r="K1431" s="45">
        <v>1.3391037871670606E-33</v>
      </c>
      <c r="L1431" s="45"/>
      <c r="M1431" s="45"/>
      <c r="N1431" s="45">
        <v>1.9143409729003906</v>
      </c>
      <c r="O1431" s="45"/>
      <c r="P1431" s="45"/>
      <c r="Q1431" s="45"/>
      <c r="R1431" s="45">
        <v>1.3536434173583984</v>
      </c>
      <c r="S1431" s="45"/>
      <c r="T1431" s="45"/>
      <c r="U1431" s="45"/>
      <c r="V1431" s="46">
        <v>6.9951165014467078E-32</v>
      </c>
      <c r="W1431" s="46"/>
    </row>
    <row r="1432" spans="2:23">
      <c r="B1432" s="2">
        <v>8.6999997496604919E-2</v>
      </c>
      <c r="D1432" s="44">
        <v>5.2199998497962952</v>
      </c>
      <c r="E1432" s="44"/>
      <c r="F1432" s="45">
        <v>-0.3519478440284729</v>
      </c>
      <c r="G1432" s="45"/>
      <c r="H1432" s="45"/>
      <c r="I1432" s="45"/>
      <c r="J1432" s="45"/>
      <c r="K1432" s="45">
        <v>5.5736436577998202E-34</v>
      </c>
      <c r="L1432" s="45"/>
      <c r="M1432" s="45"/>
      <c r="N1432" s="45">
        <v>1.9133796691894531</v>
      </c>
      <c r="O1432" s="45"/>
      <c r="P1432" s="45"/>
      <c r="Q1432" s="45"/>
      <c r="R1432" s="45">
        <v>1.3529638051986694</v>
      </c>
      <c r="S1432" s="45"/>
      <c r="T1432" s="45"/>
      <c r="U1432" s="45"/>
      <c r="V1432" s="46">
        <v>2.9129834406914918E-32</v>
      </c>
      <c r="W1432" s="46"/>
    </row>
    <row r="1433" spans="2:23">
      <c r="B1433" s="2">
        <v>8.7999999523162842E-2</v>
      </c>
      <c r="D1433" s="44">
        <v>5.2799999713897705</v>
      </c>
      <c r="E1433" s="44"/>
      <c r="F1433" s="45">
        <v>0.36495736241340637</v>
      </c>
      <c r="G1433" s="45"/>
      <c r="H1433" s="45"/>
      <c r="I1433" s="45"/>
      <c r="J1433" s="45"/>
      <c r="K1433" s="45">
        <v>2.3198743763687668E-34</v>
      </c>
      <c r="L1433" s="45"/>
      <c r="M1433" s="45"/>
      <c r="N1433" s="45">
        <v>1.9124281406402588</v>
      </c>
      <c r="O1433" s="45"/>
      <c r="P1433" s="45"/>
      <c r="Q1433" s="45"/>
      <c r="R1433" s="45">
        <v>1.3522909879684448</v>
      </c>
      <c r="S1433" s="45"/>
      <c r="T1433" s="45"/>
      <c r="U1433" s="45"/>
      <c r="V1433" s="46">
        <v>1.2130516892046473E-32</v>
      </c>
      <c r="W1433" s="46"/>
    </row>
    <row r="1434" spans="2:23">
      <c r="B1434" s="2">
        <v>8.9000001549720764E-2</v>
      </c>
      <c r="D1434" s="44">
        <v>5.3400000929832458</v>
      </c>
      <c r="E1434" s="44"/>
      <c r="F1434" s="45">
        <v>1.0299181938171387</v>
      </c>
      <c r="G1434" s="45"/>
      <c r="H1434" s="45"/>
      <c r="I1434" s="45"/>
      <c r="J1434" s="45"/>
      <c r="K1434" s="45">
        <v>9.6558389095530344E-35</v>
      </c>
      <c r="L1434" s="45"/>
      <c r="M1434" s="45"/>
      <c r="N1434" s="45">
        <v>1.9114862680435181</v>
      </c>
      <c r="O1434" s="45"/>
      <c r="P1434" s="45"/>
      <c r="Q1434" s="45"/>
      <c r="R1434" s="45">
        <v>1.3516248464584351</v>
      </c>
      <c r="S1434" s="45"/>
      <c r="T1434" s="45"/>
      <c r="U1434" s="45"/>
      <c r="V1434" s="46">
        <v>5.0514823631733406E-33</v>
      </c>
      <c r="W1434" s="46"/>
    </row>
    <row r="1435" spans="2:23">
      <c r="B1435" s="2">
        <v>9.0000003576278687E-2</v>
      </c>
      <c r="D1435" s="44">
        <v>5.4000002145767212</v>
      </c>
      <c r="E1435" s="44"/>
      <c r="F1435" s="45">
        <v>1.5496419668197632</v>
      </c>
      <c r="G1435" s="45"/>
      <c r="H1435" s="45"/>
      <c r="I1435" s="45"/>
      <c r="J1435" s="45"/>
      <c r="K1435" s="45">
        <v>4.0189798861925653E-35</v>
      </c>
      <c r="L1435" s="45"/>
      <c r="M1435" s="45"/>
      <c r="N1435" s="45">
        <v>1.9105538129806519</v>
      </c>
      <c r="O1435" s="45"/>
      <c r="P1435" s="45"/>
      <c r="Q1435" s="45"/>
      <c r="R1435" s="45">
        <v>1.3509656190872192</v>
      </c>
      <c r="S1435" s="45"/>
      <c r="T1435" s="45"/>
      <c r="U1435" s="45"/>
      <c r="V1435" s="46">
        <v>2.1035680792896075E-33</v>
      </c>
      <c r="W1435" s="46"/>
    </row>
    <row r="1436" spans="2:23">
      <c r="B1436" s="2">
        <v>9.0999998152256012E-2</v>
      </c>
      <c r="D1436" s="44">
        <v>5.4599998891353607</v>
      </c>
      <c r="E1436" s="44"/>
      <c r="F1436" s="45">
        <v>1.8513145446777344</v>
      </c>
      <c r="G1436" s="45"/>
      <c r="H1436" s="45"/>
      <c r="I1436" s="45"/>
      <c r="J1436" s="45"/>
      <c r="K1436" s="45">
        <v>1.6727918851096492E-35</v>
      </c>
      <c r="L1436" s="45"/>
      <c r="M1436" s="45"/>
      <c r="N1436" s="45">
        <v>1.9096307754516602</v>
      </c>
      <c r="O1436" s="45"/>
      <c r="P1436" s="45"/>
      <c r="Q1436" s="45"/>
      <c r="R1436" s="45">
        <v>1.3503129482269287</v>
      </c>
      <c r="S1436" s="45"/>
      <c r="T1436" s="45"/>
      <c r="U1436" s="45"/>
      <c r="V1436" s="46">
        <v>8.7597655352284549E-34</v>
      </c>
      <c r="W1436" s="46"/>
    </row>
    <row r="1437" spans="2:23">
      <c r="B1437" s="2">
        <v>9.2000000178813934E-2</v>
      </c>
      <c r="D1437" s="44">
        <v>5.5200000107288361</v>
      </c>
      <c r="E1437" s="44"/>
      <c r="F1437" s="45">
        <v>1.8927996158599854</v>
      </c>
      <c r="G1437" s="45"/>
      <c r="H1437" s="45"/>
      <c r="I1437" s="45"/>
      <c r="J1437" s="45"/>
      <c r="K1437" s="45">
        <v>6.9625483192476728E-36</v>
      </c>
      <c r="L1437" s="45"/>
      <c r="M1437" s="45"/>
      <c r="N1437" s="45">
        <v>1.9087170362472534</v>
      </c>
      <c r="O1437" s="45"/>
      <c r="P1437" s="45"/>
      <c r="Q1437" s="45"/>
      <c r="R1437" s="45">
        <v>1.3496667146682739</v>
      </c>
      <c r="S1437" s="45"/>
      <c r="T1437" s="45"/>
      <c r="U1437" s="45"/>
      <c r="V1437" s="46">
        <v>3.6477633045805097E-34</v>
      </c>
      <c r="W1437" s="46"/>
    </row>
    <row r="1438" spans="2:23">
      <c r="B1438" s="2">
        <v>9.3000002205371857E-2</v>
      </c>
      <c r="D1438" s="44">
        <v>5.5800001323223114</v>
      </c>
      <c r="E1438" s="44"/>
      <c r="F1438" s="45">
        <v>1.6685234308242798</v>
      </c>
      <c r="G1438" s="45"/>
      <c r="H1438" s="45"/>
      <c r="I1438" s="45"/>
      <c r="J1438" s="45"/>
      <c r="K1438" s="45">
        <v>2.8979754454240488E-36</v>
      </c>
      <c r="L1438" s="45"/>
      <c r="M1438" s="45"/>
      <c r="N1438" s="45">
        <v>1.9078124761581421</v>
      </c>
      <c r="O1438" s="45"/>
      <c r="P1438" s="45"/>
      <c r="Q1438" s="45"/>
      <c r="R1438" s="45">
        <v>1.349027156829834</v>
      </c>
      <c r="S1438" s="45"/>
      <c r="T1438" s="45"/>
      <c r="U1438" s="45"/>
      <c r="V1438" s="46">
        <v>1.5190043354350324E-34</v>
      </c>
      <c r="W1438" s="46"/>
    </row>
    <row r="1439" spans="2:23">
      <c r="B1439" s="2">
        <v>9.3999996781349182E-2</v>
      </c>
      <c r="D1439" s="44">
        <v>5.6399998068809509</v>
      </c>
      <c r="E1439" s="44"/>
      <c r="F1439" s="45">
        <v>1.2102216482162476</v>
      </c>
      <c r="G1439" s="45"/>
      <c r="H1439" s="45"/>
      <c r="I1439" s="45"/>
      <c r="J1439" s="45"/>
      <c r="K1439" s="45">
        <v>1.2062057012234896E-36</v>
      </c>
      <c r="L1439" s="45"/>
      <c r="M1439" s="45"/>
      <c r="N1439" s="45">
        <v>1.9069169759750366</v>
      </c>
      <c r="O1439" s="45"/>
      <c r="P1439" s="45"/>
      <c r="Q1439" s="45"/>
      <c r="R1439" s="45">
        <v>1.3483939170837402</v>
      </c>
      <c r="S1439" s="45"/>
      <c r="T1439" s="45"/>
      <c r="U1439" s="45"/>
      <c r="V1439" s="46">
        <v>6.3254229194679302E-35</v>
      </c>
      <c r="W1439" s="46"/>
    </row>
    <row r="1440" spans="2:23">
      <c r="B1440" s="2">
        <v>9.4999998807907104E-2</v>
      </c>
      <c r="D1440" s="44">
        <v>5.6999999284744263</v>
      </c>
      <c r="E1440" s="44"/>
      <c r="F1440" s="45">
        <v>0.58244991302490234</v>
      </c>
      <c r="G1440" s="45"/>
      <c r="H1440" s="45"/>
      <c r="I1440" s="45"/>
      <c r="J1440" s="45"/>
      <c r="K1440" s="45">
        <v>5.0205142923823473E-37</v>
      </c>
      <c r="L1440" s="45"/>
      <c r="M1440" s="45"/>
      <c r="N1440" s="45">
        <v>1.9060304164886475</v>
      </c>
      <c r="O1440" s="45"/>
      <c r="P1440" s="45"/>
      <c r="Q1440" s="45"/>
      <c r="R1440" s="45">
        <v>1.3477671146392822</v>
      </c>
      <c r="S1440" s="45"/>
      <c r="T1440" s="45"/>
      <c r="U1440" s="45"/>
      <c r="V1440" s="46">
        <v>2.6340159432820371E-35</v>
      </c>
      <c r="W1440" s="46"/>
    </row>
    <row r="1441" spans="2:33">
      <c r="B1441" s="2">
        <v>9.6000000834465027E-2</v>
      </c>
      <c r="D1441" s="44">
        <v>5.7600000500679016</v>
      </c>
      <c r="E1441" s="44"/>
      <c r="F1441" s="45">
        <v>-0.12650860846042633</v>
      </c>
      <c r="G1441" s="45"/>
      <c r="H1441" s="45"/>
      <c r="I1441" s="45"/>
      <c r="J1441" s="45"/>
      <c r="K1441" s="45">
        <v>2.0896579726434655E-37</v>
      </c>
      <c r="L1441" s="45"/>
      <c r="M1441" s="45"/>
      <c r="N1441" s="45">
        <v>1.9051527976989746</v>
      </c>
      <c r="O1441" s="45"/>
      <c r="P1441" s="45"/>
      <c r="Q1441" s="45"/>
      <c r="R1441" s="45">
        <v>1.3471465110778809</v>
      </c>
      <c r="S1441" s="45"/>
      <c r="T1441" s="45"/>
      <c r="U1441" s="45"/>
      <c r="V1441" s="46">
        <v>1.0968453557153632E-35</v>
      </c>
      <c r="W1441" s="46"/>
    </row>
    <row r="1442" spans="2:33">
      <c r="B1442" s="2">
        <v>9.7000002861022949E-2</v>
      </c>
      <c r="D1442" s="44">
        <v>5.820000171661377</v>
      </c>
      <c r="E1442" s="44"/>
      <c r="F1442" s="45">
        <v>-0.81705665588378906</v>
      </c>
      <c r="G1442" s="45"/>
      <c r="H1442" s="45"/>
      <c r="I1442" s="45"/>
      <c r="J1442" s="45"/>
      <c r="K1442" s="45">
        <v>8.6976589021240482E-38</v>
      </c>
      <c r="L1442" s="45"/>
      <c r="M1442" s="45"/>
      <c r="N1442" s="45">
        <v>1.904283881187439</v>
      </c>
      <c r="O1442" s="45"/>
      <c r="P1442" s="45"/>
      <c r="Q1442" s="45"/>
      <c r="R1442" s="45">
        <v>1.3465321063995361</v>
      </c>
      <c r="S1442" s="45"/>
      <c r="T1442" s="45"/>
      <c r="U1442" s="45"/>
      <c r="V1442" s="46">
        <v>4.5674168774732809E-36</v>
      </c>
      <c r="W1442" s="46"/>
    </row>
    <row r="1443" spans="2:33">
      <c r="B1443" s="2">
        <v>9.7999997437000275E-2</v>
      </c>
      <c r="D1443" s="44">
        <v>5.8799998462200165</v>
      </c>
      <c r="E1443" s="44"/>
      <c r="F1443" s="45">
        <v>-1.3922727108001709</v>
      </c>
      <c r="G1443" s="45"/>
      <c r="H1443" s="45"/>
      <c r="I1443" s="45"/>
      <c r="J1443" s="45"/>
      <c r="K1443" s="45">
        <v>3.620175549349777E-38</v>
      </c>
      <c r="L1443" s="45"/>
      <c r="M1443" s="45"/>
      <c r="N1443" s="45">
        <v>1.9034237861633301</v>
      </c>
      <c r="O1443" s="45"/>
      <c r="P1443" s="45"/>
      <c r="Q1443" s="45"/>
      <c r="R1443" s="45">
        <v>1.3459237813949585</v>
      </c>
      <c r="S1443" s="45"/>
      <c r="T1443" s="45"/>
      <c r="U1443" s="45"/>
      <c r="V1443" s="46">
        <v>1.9019283715592898E-36</v>
      </c>
      <c r="W1443" s="46"/>
    </row>
    <row r="1444" spans="2:33">
      <c r="B1444" s="2">
        <v>9.8999999463558197E-2</v>
      </c>
      <c r="D1444" s="44">
        <v>5.9399999678134918</v>
      </c>
      <c r="E1444" s="44"/>
      <c r="F1444" s="45">
        <v>-1.7715132236480713</v>
      </c>
      <c r="G1444" s="45"/>
      <c r="H1444" s="45"/>
      <c r="I1444" s="45"/>
      <c r="J1444" s="45"/>
      <c r="K1444" s="45">
        <v>1.5068050283007612E-38</v>
      </c>
      <c r="L1444" s="45"/>
      <c r="M1444" s="45"/>
      <c r="N1444" s="45">
        <v>1.9025721549987793</v>
      </c>
      <c r="O1444" s="45"/>
      <c r="P1444" s="45"/>
      <c r="Q1444" s="45"/>
      <c r="R1444" s="45">
        <v>1.3453216552734375</v>
      </c>
      <c r="S1444" s="45"/>
      <c r="T1444" s="45"/>
      <c r="U1444" s="45"/>
      <c r="V1444" s="46">
        <v>7.9198313073249775E-37</v>
      </c>
      <c r="W1444" s="46"/>
    </row>
    <row r="1445" spans="2:33">
      <c r="B1445" s="2">
        <v>0.10000000149011612</v>
      </c>
      <c r="D1445" s="44">
        <v>6.0000000894069672</v>
      </c>
      <c r="E1445" s="44"/>
      <c r="F1445" s="45">
        <v>-1.9017162322998047</v>
      </c>
      <c r="G1445" s="45"/>
      <c r="H1445" s="45"/>
      <c r="I1445" s="45"/>
      <c r="J1445" s="45"/>
      <c r="K1445" s="45">
        <v>6.2716892419906881E-39</v>
      </c>
      <c r="L1445" s="45"/>
      <c r="M1445" s="45"/>
      <c r="N1445" s="45">
        <v>1.9017289876937866</v>
      </c>
      <c r="O1445" s="45"/>
      <c r="P1445" s="45"/>
      <c r="Q1445" s="45"/>
      <c r="R1445" s="45">
        <v>1.344725489616394</v>
      </c>
      <c r="S1445" s="45"/>
      <c r="T1445" s="45"/>
      <c r="U1445" s="45"/>
      <c r="V1445" s="46">
        <v>3.2978882250466608E-37</v>
      </c>
      <c r="W1445" s="46"/>
    </row>
    <row r="1446" spans="2:33" ht="9.75" customHeight="1">
      <c r="B1446" s="2">
        <v>0.10100000351667404</v>
      </c>
      <c r="D1446" s="44">
        <v>6.0600002110004425</v>
      </c>
      <c r="E1446" s="44"/>
      <c r="F1446" s="45">
        <v>-1.7648253440856934</v>
      </c>
      <c r="G1446" s="45"/>
      <c r="H1446" s="45"/>
      <c r="I1446" s="45"/>
      <c r="J1446" s="45"/>
      <c r="K1446" s="45">
        <v>2.6104312650429147E-39</v>
      </c>
      <c r="L1446" s="45"/>
      <c r="M1446" s="45"/>
      <c r="N1446" s="45">
        <v>1.9008941650390625</v>
      </c>
      <c r="O1446" s="45"/>
      <c r="P1446" s="45"/>
      <c r="Q1446" s="45"/>
      <c r="R1446" s="45">
        <v>1.3441351652145386</v>
      </c>
      <c r="S1446" s="45"/>
      <c r="T1446" s="45"/>
      <c r="U1446" s="45"/>
      <c r="V1446" s="46">
        <v>1.3732646477669205E-37</v>
      </c>
      <c r="W1446" s="46"/>
    </row>
    <row r="1447" spans="2:33" ht="5.25" customHeight="1"/>
    <row r="1448" spans="2:33" ht="172.5" customHeight="1"/>
    <row r="1449" spans="2:33" ht="16.5" customHeight="1"/>
    <row r="1450" spans="2:33" ht="12.75" customHeight="1">
      <c r="B1450" s="39" t="s">
        <v>0</v>
      </c>
      <c r="C1450" s="39"/>
      <c r="D1450" s="39"/>
      <c r="E1450" s="39"/>
      <c r="F1450" s="39"/>
      <c r="G1450" s="1" t="s">
        <v>1</v>
      </c>
      <c r="H1450" s="40" t="s">
        <v>60</v>
      </c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</row>
    <row r="1451" spans="2:33" ht="12.75" customHeight="1">
      <c r="AB1451" s="39" t="s">
        <v>2</v>
      </c>
      <c r="AC1451" s="39"/>
      <c r="AD1451" s="39"/>
      <c r="AE1451" s="39"/>
      <c r="AF1451" s="39"/>
      <c r="AG1451" s="39"/>
    </row>
    <row r="1452" spans="2:33" ht="12" customHeight="1">
      <c r="B1452" s="39" t="s">
        <v>3</v>
      </c>
      <c r="C1452" s="39"/>
      <c r="D1452" s="39"/>
      <c r="E1452" s="39"/>
      <c r="G1452" s="1" t="s">
        <v>4</v>
      </c>
      <c r="H1452" s="41">
        <v>0.43999999761581421</v>
      </c>
      <c r="I1452" s="41"/>
      <c r="J1452" s="41"/>
      <c r="K1452" s="41"/>
      <c r="L1452" s="41"/>
      <c r="M1452" s="41"/>
      <c r="N1452" s="41"/>
      <c r="O1452" s="39" t="s">
        <v>21</v>
      </c>
      <c r="P1452" s="39"/>
      <c r="Q1452" s="39"/>
      <c r="R1452" s="39"/>
      <c r="S1452" s="1" t="s">
        <v>4</v>
      </c>
      <c r="T1452" s="42" t="s">
        <v>22</v>
      </c>
      <c r="U1452" s="42"/>
      <c r="V1452" s="42"/>
      <c r="W1452" s="42"/>
      <c r="X1452" s="42"/>
      <c r="Y1452" s="42"/>
      <c r="Z1452" s="42"/>
      <c r="AA1452" s="42"/>
      <c r="AB1452" s="39"/>
      <c r="AC1452" s="39"/>
      <c r="AD1452" s="39"/>
      <c r="AE1452" s="39"/>
      <c r="AF1452" s="39"/>
      <c r="AG1452" s="39"/>
    </row>
    <row r="1453" spans="2:33" ht="10.5" customHeight="1">
      <c r="AB1453" s="39"/>
      <c r="AC1453" s="39"/>
      <c r="AD1453" s="39"/>
      <c r="AE1453" s="39"/>
      <c r="AF1453" s="39"/>
      <c r="AG1453" s="39"/>
    </row>
    <row r="1454" spans="2:33" ht="12" customHeight="1">
      <c r="AB1454" s="39"/>
      <c r="AC1454" s="39"/>
      <c r="AD1454" s="39"/>
      <c r="AE1454" s="39"/>
      <c r="AF1454" s="39"/>
      <c r="AG1454" s="39"/>
    </row>
    <row r="1455" spans="2:33" ht="12" customHeight="1">
      <c r="AB1455" s="39"/>
      <c r="AC1455" s="39"/>
      <c r="AD1455" s="39"/>
      <c r="AE1455" s="39"/>
      <c r="AF1455" s="39"/>
      <c r="AG1455" s="39"/>
    </row>
    <row r="1456" spans="2:33" ht="6" customHeight="1"/>
    <row r="1457" spans="2:37" ht="3" customHeight="1">
      <c r="B1457" s="43" t="s">
        <v>5</v>
      </c>
      <c r="D1457" s="43" t="s">
        <v>23</v>
      </c>
      <c r="E1457" s="43"/>
      <c r="G1457" s="43" t="s">
        <v>6</v>
      </c>
      <c r="H1457" s="43"/>
      <c r="J1457" s="43" t="s">
        <v>7</v>
      </c>
      <c r="K1457" s="43"/>
      <c r="L1457" s="43"/>
      <c r="M1457" s="43"/>
      <c r="N1457" s="43" t="s">
        <v>8</v>
      </c>
      <c r="O1457" s="43"/>
      <c r="Q1457" s="43" t="s">
        <v>9</v>
      </c>
      <c r="R1457" s="43"/>
      <c r="S1457" s="43"/>
      <c r="T1457" s="43" t="s">
        <v>10</v>
      </c>
      <c r="U1457" s="43"/>
      <c r="X1457" s="43" t="s">
        <v>5</v>
      </c>
      <c r="Y1457" s="43"/>
      <c r="Z1457" s="43" t="s">
        <v>23</v>
      </c>
      <c r="AA1457" s="43"/>
      <c r="AB1457" s="43" t="s">
        <v>6</v>
      </c>
      <c r="AC1457" s="43" t="s">
        <v>7</v>
      </c>
      <c r="AE1457" s="43" t="s">
        <v>8</v>
      </c>
      <c r="AF1457" s="43" t="s">
        <v>9</v>
      </c>
      <c r="AG1457" s="43" t="s">
        <v>10</v>
      </c>
      <c r="AH1457" s="43"/>
    </row>
    <row r="1458" spans="2:37" ht="14.25" customHeight="1">
      <c r="B1458" s="43"/>
      <c r="D1458" s="43"/>
      <c r="E1458" s="43"/>
      <c r="G1458" s="43"/>
      <c r="H1458" s="43"/>
      <c r="J1458" s="43"/>
      <c r="K1458" s="43"/>
      <c r="L1458" s="43"/>
      <c r="M1458" s="43"/>
      <c r="N1458" s="43"/>
      <c r="O1458" s="43"/>
      <c r="Q1458" s="43"/>
      <c r="R1458" s="43"/>
      <c r="S1458" s="43"/>
      <c r="T1458" s="43"/>
      <c r="U1458" s="43"/>
      <c r="X1458" s="43"/>
      <c r="Y1458" s="43"/>
      <c r="Z1458" s="43"/>
      <c r="AA1458" s="43"/>
      <c r="AB1458" s="43"/>
      <c r="AC1458" s="43"/>
      <c r="AE1458" s="43"/>
      <c r="AF1458" s="43"/>
      <c r="AG1458" s="43"/>
      <c r="AH1458" s="43"/>
    </row>
    <row r="1459" spans="2:37">
      <c r="B1459" s="2">
        <v>0</v>
      </c>
      <c r="D1459" s="44">
        <v>0</v>
      </c>
      <c r="E1459" s="44"/>
      <c r="F1459" s="45">
        <v>3.1868756195763126E-5</v>
      </c>
      <c r="G1459" s="45"/>
      <c r="H1459" s="45"/>
      <c r="I1459" s="45"/>
      <c r="J1459" s="45"/>
      <c r="K1459" s="45">
        <v>34.001884460449219</v>
      </c>
      <c r="L1459" s="45"/>
      <c r="M1459" s="45"/>
      <c r="N1459" s="45">
        <v>68.003738403320313</v>
      </c>
      <c r="O1459" s="45"/>
      <c r="P1459" s="45"/>
      <c r="Q1459" s="45"/>
      <c r="R1459" s="45">
        <v>24.042940139770508</v>
      </c>
      <c r="S1459" s="45"/>
      <c r="T1459" s="45"/>
      <c r="U1459" s="45"/>
      <c r="V1459" s="46">
        <v>100.00009155273438</v>
      </c>
      <c r="W1459" s="46"/>
      <c r="X1459" s="45">
        <v>3.9000000804662704E-2</v>
      </c>
      <c r="Y1459" s="45"/>
      <c r="Z1459" s="44">
        <v>2.3400000482797623</v>
      </c>
      <c r="AA1459" s="44"/>
      <c r="AB1459" s="45">
        <v>17.146690368652344</v>
      </c>
      <c r="AC1459" s="45"/>
      <c r="AD1459" s="45">
        <v>2.0406543626450002E-4</v>
      </c>
      <c r="AE1459" s="45"/>
      <c r="AF1459" s="45">
        <v>32.041889190673828</v>
      </c>
      <c r="AG1459" s="45"/>
      <c r="AH1459" s="45">
        <v>22.656892776489258</v>
      </c>
      <c r="AI1459" s="45"/>
      <c r="AJ1459" s="45"/>
      <c r="AK1459" s="20">
        <v>6.3687487272545695E-4</v>
      </c>
    </row>
    <row r="1460" spans="2:37">
      <c r="B1460" s="2">
        <v>1.0000000474974513E-3</v>
      </c>
      <c r="D1460" s="44">
        <v>6.0000002849847078E-2</v>
      </c>
      <c r="E1460" s="44"/>
      <c r="F1460" s="45">
        <v>-8.0806961059570313</v>
      </c>
      <c r="G1460" s="45"/>
      <c r="H1460" s="45"/>
      <c r="I1460" s="45"/>
      <c r="J1460" s="45"/>
      <c r="K1460" s="45">
        <v>23.47801399230957</v>
      </c>
      <c r="L1460" s="45"/>
      <c r="M1460" s="45"/>
      <c r="N1460" s="45">
        <v>57.420261383056641</v>
      </c>
      <c r="O1460" s="45"/>
      <c r="P1460" s="45"/>
      <c r="Q1460" s="45"/>
      <c r="R1460" s="45">
        <v>24.00079345703125</v>
      </c>
      <c r="S1460" s="45"/>
      <c r="T1460" s="45"/>
      <c r="U1460" s="45"/>
      <c r="V1460" s="46">
        <v>69.170478820800781</v>
      </c>
      <c r="W1460" s="46"/>
      <c r="X1460" s="45">
        <v>3.9999999105930328E-2</v>
      </c>
      <c r="Y1460" s="45"/>
      <c r="Z1460" s="44">
        <v>2.3999999463558197</v>
      </c>
      <c r="AA1460" s="44"/>
      <c r="AB1460" s="45">
        <v>25.872453689575195</v>
      </c>
      <c r="AC1460" s="45"/>
      <c r="AD1460" s="45">
        <v>1.5187417739070952E-4</v>
      </c>
      <c r="AE1460" s="45"/>
      <c r="AF1460" s="45">
        <v>32.000118255615234</v>
      </c>
      <c r="AG1460" s="45"/>
      <c r="AH1460" s="45">
        <v>22.62739372253418</v>
      </c>
      <c r="AI1460" s="45"/>
      <c r="AJ1460" s="45"/>
      <c r="AK1460" s="20">
        <v>4.7460728092119098E-4</v>
      </c>
    </row>
    <row r="1461" spans="2:37">
      <c r="B1461" s="2">
        <v>2.0000000949949026E-3</v>
      </c>
      <c r="D1461" s="44">
        <v>0.12000000569969416</v>
      </c>
      <c r="E1461" s="44"/>
      <c r="F1461" s="45">
        <v>-8.3042287826538086</v>
      </c>
      <c r="G1461" s="45"/>
      <c r="H1461" s="45"/>
      <c r="I1461" s="45"/>
      <c r="J1461" s="45"/>
      <c r="K1461" s="45">
        <v>16.395689010620117</v>
      </c>
      <c r="L1461" s="45"/>
      <c r="M1461" s="45"/>
      <c r="N1461" s="45">
        <v>50.278888702392578</v>
      </c>
      <c r="O1461" s="45"/>
      <c r="P1461" s="45"/>
      <c r="Q1461" s="45"/>
      <c r="R1461" s="45">
        <v>23.959041595458984</v>
      </c>
      <c r="S1461" s="45"/>
      <c r="T1461" s="45"/>
      <c r="U1461" s="45"/>
      <c r="V1461" s="46">
        <v>48.388843536376953</v>
      </c>
      <c r="W1461" s="46"/>
      <c r="X1461" s="45">
        <v>4.1000001132488251E-2</v>
      </c>
      <c r="Y1461" s="45"/>
      <c r="Z1461" s="44">
        <v>2.460000067949295</v>
      </c>
      <c r="AA1461" s="44"/>
      <c r="AB1461" s="45">
        <v>30.947528839111328</v>
      </c>
      <c r="AC1461" s="45"/>
      <c r="AD1461" s="45">
        <v>1.1304757936159149E-4</v>
      </c>
      <c r="AE1461" s="45"/>
      <c r="AF1461" s="45">
        <v>31.958728790283203</v>
      </c>
      <c r="AG1461" s="45"/>
      <c r="AH1461" s="45">
        <v>22.598154067993164</v>
      </c>
      <c r="AI1461" s="45"/>
      <c r="AJ1461" s="45"/>
      <c r="AK1461" s="20">
        <v>3.5373115679249167E-4</v>
      </c>
    </row>
    <row r="1462" spans="2:37">
      <c r="B1462" s="2">
        <v>3.0000000260770321E-3</v>
      </c>
      <c r="D1462" s="44">
        <v>0.18000000156462193</v>
      </c>
      <c r="E1462" s="44"/>
      <c r="F1462" s="45">
        <v>-2.8377344608306885</v>
      </c>
      <c r="G1462" s="45"/>
      <c r="H1462" s="45"/>
      <c r="I1462" s="45"/>
      <c r="J1462" s="45"/>
      <c r="K1462" s="45">
        <v>11.564475059509277</v>
      </c>
      <c r="L1462" s="45"/>
      <c r="M1462" s="45"/>
      <c r="N1462" s="45">
        <v>45.389183044433594</v>
      </c>
      <c r="O1462" s="45"/>
      <c r="P1462" s="45"/>
      <c r="Q1462" s="45"/>
      <c r="R1462" s="45">
        <v>23.917680740356445</v>
      </c>
      <c r="S1462" s="45"/>
      <c r="T1462" s="45"/>
      <c r="U1462" s="45"/>
      <c r="V1462" s="46">
        <v>34.189430236816406</v>
      </c>
      <c r="W1462" s="46"/>
      <c r="X1462" s="45">
        <v>4.1999999433755875E-2</v>
      </c>
      <c r="Y1462" s="45"/>
      <c r="Z1462" s="44">
        <v>2.5199999660253525</v>
      </c>
      <c r="AA1462" s="44"/>
      <c r="AB1462" s="45">
        <v>31.669769287109375</v>
      </c>
      <c r="AC1462" s="45"/>
      <c r="AD1462" s="45">
        <v>8.4158906247466803E-5</v>
      </c>
      <c r="AE1462" s="45"/>
      <c r="AF1462" s="45">
        <v>31.917709350585938</v>
      </c>
      <c r="AG1462" s="45"/>
      <c r="AH1462" s="45">
        <v>22.569169998168945</v>
      </c>
      <c r="AI1462" s="45"/>
      <c r="AJ1462" s="45"/>
      <c r="AK1462" s="20">
        <v>2.6367534883320332E-4</v>
      </c>
    </row>
    <row r="1463" spans="2:37">
      <c r="B1463" s="2">
        <v>4.0000001899898052E-3</v>
      </c>
      <c r="D1463" s="44">
        <v>0.24000001139938831</v>
      </c>
      <c r="E1463" s="44"/>
      <c r="F1463" s="45">
        <v>6.1066346168518066</v>
      </c>
      <c r="G1463" s="45"/>
      <c r="H1463" s="45"/>
      <c r="I1463" s="45"/>
      <c r="J1463" s="45"/>
      <c r="K1463" s="45">
        <v>8.2274837493896484</v>
      </c>
      <c r="L1463" s="45"/>
      <c r="M1463" s="45"/>
      <c r="N1463" s="45">
        <v>41.994251251220703</v>
      </c>
      <c r="O1463" s="45"/>
      <c r="P1463" s="45"/>
      <c r="Q1463" s="45"/>
      <c r="R1463" s="45">
        <v>23.876708984375</v>
      </c>
      <c r="S1463" s="45"/>
      <c r="T1463" s="45"/>
      <c r="U1463" s="45"/>
      <c r="V1463" s="46">
        <v>24.365625381469727</v>
      </c>
      <c r="W1463" s="46"/>
      <c r="X1463" s="45">
        <v>4.3000001460313797E-2</v>
      </c>
      <c r="Y1463" s="45"/>
      <c r="Z1463" s="44">
        <v>2.5800000876188278</v>
      </c>
      <c r="AA1463" s="44"/>
      <c r="AB1463" s="45">
        <v>27.949081420898438</v>
      </c>
      <c r="AC1463" s="45"/>
      <c r="AD1463" s="45">
        <v>6.266125274123624E-5</v>
      </c>
      <c r="AE1463" s="45"/>
      <c r="AF1463" s="45">
        <v>31.877058029174805</v>
      </c>
      <c r="AG1463" s="45"/>
      <c r="AH1463" s="45">
        <v>22.540439605712891</v>
      </c>
      <c r="AI1463" s="45"/>
      <c r="AJ1463" s="45"/>
      <c r="AK1463" s="20">
        <v>1.9657201482914388E-4</v>
      </c>
    </row>
    <row r="1464" spans="2:37">
      <c r="B1464" s="2">
        <v>4.999999888241291E-3</v>
      </c>
      <c r="D1464" s="44">
        <v>0.29999999329447746</v>
      </c>
      <c r="E1464" s="44"/>
      <c r="F1464" s="45">
        <v>16.312479019165039</v>
      </c>
      <c r="G1464" s="45"/>
      <c r="H1464" s="45"/>
      <c r="I1464" s="45"/>
      <c r="J1464" s="45"/>
      <c r="K1464" s="45">
        <v>5.8965516090393066</v>
      </c>
      <c r="L1464" s="45"/>
      <c r="M1464" s="45"/>
      <c r="N1464" s="45">
        <v>39.605915069580078</v>
      </c>
      <c r="O1464" s="45"/>
      <c r="P1464" s="45"/>
      <c r="Q1464" s="45"/>
      <c r="R1464" s="45">
        <v>23.83612060546875</v>
      </c>
      <c r="S1464" s="45"/>
      <c r="T1464" s="45"/>
      <c r="U1464" s="45"/>
      <c r="V1464" s="46">
        <v>17.492324829101563</v>
      </c>
      <c r="W1464" s="46"/>
      <c r="X1464" s="45">
        <v>4.3999999761581421E-2</v>
      </c>
      <c r="Y1464" s="45"/>
      <c r="Z1464" s="44">
        <v>2.6399999856948853</v>
      </c>
      <c r="AA1464" s="44"/>
      <c r="AB1464" s="45">
        <v>20.318477630615234</v>
      </c>
      <c r="AC1464" s="45"/>
      <c r="AD1464" s="45">
        <v>4.6661305532325059E-5</v>
      </c>
      <c r="AE1464" s="45"/>
      <c r="AF1464" s="45">
        <v>31.836767196655273</v>
      </c>
      <c r="AG1464" s="45"/>
      <c r="AH1464" s="45">
        <v>22.511960983276367</v>
      </c>
      <c r="AI1464" s="45"/>
      <c r="AJ1464" s="45"/>
      <c r="AK1464" s="20">
        <v>1.4656443090643734E-4</v>
      </c>
    </row>
    <row r="1465" spans="2:37">
      <c r="B1465" s="2">
        <v>6.0000000521540642E-3</v>
      </c>
      <c r="D1465" s="44">
        <v>0.36000000312924385</v>
      </c>
      <c r="E1465" s="44"/>
      <c r="F1465" s="45">
        <v>25.702180862426758</v>
      </c>
      <c r="G1465" s="45"/>
      <c r="H1465" s="45"/>
      <c r="I1465" s="45"/>
      <c r="J1465" s="45"/>
      <c r="K1465" s="45">
        <v>4.2521800994873047</v>
      </c>
      <c r="L1465" s="45"/>
      <c r="M1465" s="45"/>
      <c r="N1465" s="45">
        <v>37.904678344726563</v>
      </c>
      <c r="O1465" s="45"/>
      <c r="P1465" s="45"/>
      <c r="Q1465" s="45"/>
      <c r="R1465" s="45">
        <v>23.79591178894043</v>
      </c>
      <c r="S1465" s="45"/>
      <c r="T1465" s="45"/>
      <c r="U1465" s="45"/>
      <c r="V1465" s="46">
        <v>12.635555267333984</v>
      </c>
      <c r="W1465" s="46"/>
      <c r="X1465" s="45">
        <v>4.5000001788139343E-2</v>
      </c>
      <c r="Y1465" s="45"/>
      <c r="Z1465" s="44">
        <v>2.7000001072883606</v>
      </c>
      <c r="AA1465" s="44"/>
      <c r="AB1465" s="45">
        <v>9.8577671051025391</v>
      </c>
      <c r="AC1465" s="45"/>
      <c r="AD1465" s="45">
        <v>3.4751403291011229E-5</v>
      </c>
      <c r="AE1465" s="45"/>
      <c r="AF1465" s="45">
        <v>31.796829223632813</v>
      </c>
      <c r="AG1465" s="45"/>
      <c r="AH1465" s="45">
        <v>22.483730316162109</v>
      </c>
      <c r="AI1465" s="45"/>
      <c r="AJ1465" s="45"/>
      <c r="AK1465" s="20">
        <v>1.0929215932264924E-4</v>
      </c>
    </row>
    <row r="1466" spans="2:37">
      <c r="B1466" s="2">
        <v>7.0000002160668373E-3</v>
      </c>
      <c r="D1466" s="44">
        <v>0.42000001296401024</v>
      </c>
      <c r="E1466" s="44"/>
      <c r="F1466" s="45">
        <v>32.521995544433594</v>
      </c>
      <c r="G1466" s="45"/>
      <c r="H1466" s="45"/>
      <c r="I1466" s="45"/>
      <c r="J1466" s="45"/>
      <c r="K1466" s="45">
        <v>3.082179069519043</v>
      </c>
      <c r="L1466" s="45"/>
      <c r="M1466" s="45"/>
      <c r="N1466" s="45">
        <v>36.6783447265625</v>
      </c>
      <c r="O1466" s="45"/>
      <c r="P1466" s="45"/>
      <c r="Q1466" s="45"/>
      <c r="R1466" s="45">
        <v>23.756076812744141</v>
      </c>
      <c r="S1466" s="45"/>
      <c r="T1466" s="45"/>
      <c r="U1466" s="45"/>
      <c r="V1466" s="46">
        <v>9.174199104309082</v>
      </c>
      <c r="W1466" s="46"/>
      <c r="X1466" s="45">
        <v>4.6000000089406967E-2</v>
      </c>
      <c r="Y1466" s="45"/>
      <c r="Z1466" s="44">
        <v>2.760000005364418</v>
      </c>
      <c r="AA1466" s="44"/>
      <c r="AB1466" s="45">
        <v>-1.959193229675293</v>
      </c>
      <c r="AC1466" s="45"/>
      <c r="AD1466" s="45">
        <v>2.5884763090289198E-5</v>
      </c>
      <c r="AE1466" s="45"/>
      <c r="AF1466" s="45">
        <v>31.757244110107422</v>
      </c>
      <c r="AG1466" s="45"/>
      <c r="AH1466" s="45">
        <v>22.455743789672852</v>
      </c>
      <c r="AI1466" s="45"/>
      <c r="AJ1466" s="45"/>
      <c r="AK1466" s="20">
        <v>8.1508282164577395E-5</v>
      </c>
    </row>
    <row r="1467" spans="2:37">
      <c r="B1467" s="2">
        <v>8.0000003799796104E-3</v>
      </c>
      <c r="D1467" s="44">
        <v>0.48000002279877663</v>
      </c>
      <c r="E1467" s="44"/>
      <c r="F1467" s="45">
        <v>35.519256591796875</v>
      </c>
      <c r="G1467" s="45"/>
      <c r="H1467" s="45"/>
      <c r="I1467" s="45"/>
      <c r="J1467" s="45"/>
      <c r="K1467" s="45">
        <v>2.24361252784729</v>
      </c>
      <c r="L1467" s="45"/>
      <c r="M1467" s="45"/>
      <c r="N1467" s="45">
        <v>35.783966064453125</v>
      </c>
      <c r="O1467" s="45"/>
      <c r="P1467" s="45"/>
      <c r="Q1467" s="45"/>
      <c r="R1467" s="45">
        <v>23.716611862182617</v>
      </c>
      <c r="S1467" s="45"/>
      <c r="T1467" s="45"/>
      <c r="U1467" s="45"/>
      <c r="V1467" s="46">
        <v>6.6892929077148438</v>
      </c>
      <c r="W1467" s="46"/>
      <c r="X1467" s="45">
        <v>4.6999998390674591E-2</v>
      </c>
      <c r="Y1467" s="45"/>
      <c r="Z1467" s="44">
        <v>2.8199999034404755</v>
      </c>
      <c r="AA1467" s="44"/>
      <c r="AB1467" s="45">
        <v>-13.472091674804688</v>
      </c>
      <c r="AC1467" s="45"/>
      <c r="AD1467" s="45">
        <v>1.9282852008473128E-5</v>
      </c>
      <c r="AE1467" s="45"/>
      <c r="AF1467" s="45">
        <v>31.71800422668457</v>
      </c>
      <c r="AG1467" s="45"/>
      <c r="AH1467" s="45">
        <v>22.428001403808594</v>
      </c>
      <c r="AI1467" s="45"/>
      <c r="AJ1467" s="45"/>
      <c r="AK1467" s="20">
        <v>6.0794693126808852E-5</v>
      </c>
    </row>
    <row r="1468" spans="2:37">
      <c r="B1468" s="2">
        <v>8.999999612569809E-3</v>
      </c>
      <c r="D1468" s="44">
        <v>0.53999997675418854</v>
      </c>
      <c r="E1468" s="44"/>
      <c r="F1468" s="45">
        <v>34.072528839111328</v>
      </c>
      <c r="G1468" s="45"/>
      <c r="H1468" s="45"/>
      <c r="I1468" s="45"/>
      <c r="J1468" s="45"/>
      <c r="K1468" s="45">
        <v>1.638898491859436</v>
      </c>
      <c r="L1468" s="45"/>
      <c r="M1468" s="45"/>
      <c r="N1468" s="45">
        <v>35.12396240234375</v>
      </c>
      <c r="O1468" s="45"/>
      <c r="P1468" s="45"/>
      <c r="Q1468" s="45"/>
      <c r="R1468" s="45">
        <v>23.677515029907227</v>
      </c>
      <c r="S1468" s="45"/>
      <c r="T1468" s="45"/>
      <c r="U1468" s="45"/>
      <c r="V1468" s="46">
        <v>4.8944168090820313</v>
      </c>
      <c r="W1468" s="46"/>
      <c r="X1468" s="45">
        <v>4.8000000417232513E-2</v>
      </c>
      <c r="Y1468" s="45"/>
      <c r="Z1468" s="44">
        <v>2.8800000250339508</v>
      </c>
      <c r="AA1468" s="44"/>
      <c r="AB1468" s="45">
        <v>-23.067373275756836</v>
      </c>
      <c r="AC1468" s="45"/>
      <c r="AD1468" s="45">
        <v>1.4366547475219704E-5</v>
      </c>
      <c r="AE1468" s="45"/>
      <c r="AF1468" s="45">
        <v>31.679105758666992</v>
      </c>
      <c r="AG1468" s="45"/>
      <c r="AH1468" s="45">
        <v>22.400501251220703</v>
      </c>
      <c r="AI1468" s="45"/>
      <c r="AJ1468" s="45"/>
      <c r="AK1468" s="20">
        <v>4.5350250729825348E-5</v>
      </c>
    </row>
    <row r="1469" spans="2:37">
      <c r="B1469" s="2">
        <v>9.9999997764825821E-3</v>
      </c>
      <c r="D1469" s="44">
        <v>0.59999998658895493</v>
      </c>
      <c r="E1469" s="44"/>
      <c r="F1469" s="45">
        <v>28.247838973999023</v>
      </c>
      <c r="G1469" s="45"/>
      <c r="H1469" s="45"/>
      <c r="I1469" s="45"/>
      <c r="J1469" s="45"/>
      <c r="K1469" s="45">
        <v>1.200592041015625</v>
      </c>
      <c r="L1469" s="45"/>
      <c r="M1469" s="45"/>
      <c r="N1469" s="45">
        <v>34.630878448486328</v>
      </c>
      <c r="O1469" s="45"/>
      <c r="P1469" s="45"/>
      <c r="Q1469" s="45"/>
      <c r="R1469" s="45">
        <v>23.63878059387207</v>
      </c>
      <c r="S1469" s="45"/>
      <c r="T1469" s="45"/>
      <c r="U1469" s="45"/>
      <c r="V1469" s="46">
        <v>3.5913305282592773</v>
      </c>
      <c r="W1469" s="46"/>
      <c r="X1469" s="45">
        <v>4.8999998718500137E-2</v>
      </c>
      <c r="Y1469" s="45"/>
      <c r="Z1469" s="44">
        <v>2.9399999231100082</v>
      </c>
      <c r="AA1469" s="44"/>
      <c r="AB1469" s="45">
        <v>-29.404308319091797</v>
      </c>
      <c r="AC1469" s="45"/>
      <c r="AD1469" s="45">
        <v>1.0704995474952739E-5</v>
      </c>
      <c r="AE1469" s="45"/>
      <c r="AF1469" s="45">
        <v>31.640544891357422</v>
      </c>
      <c r="AG1469" s="45"/>
      <c r="AH1469" s="45">
        <v>22.373237609863281</v>
      </c>
      <c r="AI1469" s="45"/>
      <c r="AJ1469" s="45"/>
      <c r="AK1469" s="20">
        <v>3.383316652616486E-5</v>
      </c>
    </row>
    <row r="1470" spans="2:37">
      <c r="B1470" s="2">
        <v>1.0999999940395355E-2</v>
      </c>
      <c r="D1470" s="44">
        <v>0.65999999642372131</v>
      </c>
      <c r="E1470" s="44"/>
      <c r="F1470" s="45">
        <v>18.767971038818359</v>
      </c>
      <c r="G1470" s="45"/>
      <c r="H1470" s="45"/>
      <c r="I1470" s="45"/>
      <c r="J1470" s="45"/>
      <c r="K1470" s="45">
        <v>0.88155901432037354</v>
      </c>
      <c r="L1470" s="45"/>
      <c r="M1470" s="45"/>
      <c r="N1470" s="45">
        <v>34.257572174072266</v>
      </c>
      <c r="O1470" s="45"/>
      <c r="P1470" s="45"/>
      <c r="Q1470" s="45"/>
      <c r="R1470" s="45">
        <v>23.600406646728516</v>
      </c>
      <c r="S1470" s="45"/>
      <c r="T1470" s="45"/>
      <c r="U1470" s="45"/>
      <c r="V1470" s="46">
        <v>2.6412949562072754</v>
      </c>
      <c r="W1470" s="46"/>
      <c r="X1470" s="45">
        <v>5.000000074505806E-2</v>
      </c>
      <c r="Y1470" s="45"/>
      <c r="Z1470" s="44">
        <v>3.0000000447034836</v>
      </c>
      <c r="AA1470" s="44"/>
      <c r="AB1470" s="45">
        <v>-31.602277755737305</v>
      </c>
      <c r="AC1470" s="45"/>
      <c r="AD1470" s="45">
        <v>7.9776018537813798E-6</v>
      </c>
      <c r="AE1470" s="45"/>
      <c r="AF1470" s="45">
        <v>31.602319717407227</v>
      </c>
      <c r="AG1470" s="45"/>
      <c r="AH1470" s="45">
        <v>22.346208572387695</v>
      </c>
      <c r="AI1470" s="45"/>
      <c r="AJ1470" s="45"/>
      <c r="AK1470" s="20">
        <v>2.5243731215596199E-5</v>
      </c>
    </row>
    <row r="1471" spans="2:37">
      <c r="B1471" s="2">
        <v>1.2000000104308128E-2</v>
      </c>
      <c r="D1471" s="44">
        <v>0.7200000062584877</v>
      </c>
      <c r="E1471" s="44"/>
      <c r="F1471" s="45">
        <v>6.896059513092041</v>
      </c>
      <c r="G1471" s="45"/>
      <c r="H1471" s="45"/>
      <c r="I1471" s="45"/>
      <c r="J1471" s="45"/>
      <c r="K1471" s="45">
        <v>0.64853715896606445</v>
      </c>
      <c r="L1471" s="45"/>
      <c r="M1471" s="45"/>
      <c r="N1471" s="45">
        <v>33.970783233642578</v>
      </c>
      <c r="O1471" s="45"/>
      <c r="P1471" s="45"/>
      <c r="Q1471" s="45"/>
      <c r="R1471" s="45">
        <v>23.562385559082031</v>
      </c>
      <c r="S1471" s="45"/>
      <c r="T1471" s="45"/>
      <c r="U1471" s="45"/>
      <c r="V1471" s="46">
        <v>1.9462589025497437</v>
      </c>
      <c r="W1471" s="46"/>
      <c r="X1471" s="45">
        <v>5.0999999046325684E-2</v>
      </c>
      <c r="Y1471" s="45"/>
      <c r="Z1471" s="44">
        <v>3.059999942779541</v>
      </c>
      <c r="AA1471" s="44"/>
      <c r="AB1471" s="45">
        <v>-29.363094329833984</v>
      </c>
      <c r="AC1471" s="45"/>
      <c r="AD1471" s="45">
        <v>5.9457825045683421E-6</v>
      </c>
      <c r="AE1471" s="45"/>
      <c r="AF1471" s="45">
        <v>31.564422607421875</v>
      </c>
      <c r="AG1471" s="45"/>
      <c r="AH1471" s="45">
        <v>22.319412231445313</v>
      </c>
      <c r="AI1471" s="45"/>
      <c r="AJ1471" s="45"/>
      <c r="AK1471" s="20">
        <v>1.8836979506886564E-5</v>
      </c>
    </row>
    <row r="1472" spans="2:37">
      <c r="B1472" s="2">
        <v>1.3000000268220901E-2</v>
      </c>
      <c r="D1472" s="44">
        <v>0.78000001609325409</v>
      </c>
      <c r="E1472" s="44"/>
      <c r="F1472" s="45">
        <v>-5.7520699501037598</v>
      </c>
      <c r="G1472" s="45"/>
      <c r="H1472" s="45"/>
      <c r="I1472" s="45"/>
      <c r="J1472" s="45"/>
      <c r="K1472" s="45">
        <v>0.47785490751266479</v>
      </c>
      <c r="L1472" s="45"/>
      <c r="M1472" s="45"/>
      <c r="N1472" s="45">
        <v>33.746829986572266</v>
      </c>
      <c r="O1472" s="45"/>
      <c r="P1472" s="45"/>
      <c r="Q1472" s="45"/>
      <c r="R1472" s="45">
        <v>23.524717330932617</v>
      </c>
      <c r="S1472" s="45"/>
      <c r="T1472" s="45"/>
      <c r="U1472" s="45"/>
      <c r="V1472" s="46">
        <v>1.4363380670547485</v>
      </c>
      <c r="W1472" s="46"/>
      <c r="X1472" s="45">
        <v>5.2000001072883606E-2</v>
      </c>
      <c r="Y1472" s="45"/>
      <c r="Z1472" s="44">
        <v>3.1200000643730164</v>
      </c>
      <c r="AA1472" s="44"/>
      <c r="AB1472" s="45">
        <v>-23.011394500732422</v>
      </c>
      <c r="AC1472" s="45"/>
      <c r="AD1472" s="45">
        <v>4.4319549488136545E-6</v>
      </c>
      <c r="AE1472" s="45"/>
      <c r="AF1472" s="45">
        <v>31.526851654052734</v>
      </c>
      <c r="AG1472" s="45"/>
      <c r="AH1472" s="45">
        <v>22.292848587036133</v>
      </c>
      <c r="AI1472" s="45"/>
      <c r="AJ1472" s="45"/>
      <c r="AK1472" s="20">
        <v>1.4057716725801583E-5</v>
      </c>
    </row>
    <row r="1473" spans="2:37">
      <c r="B1473" s="2">
        <v>1.4000000432133675E-2</v>
      </c>
      <c r="D1473" s="44">
        <v>0.84000002592802048</v>
      </c>
      <c r="E1473" s="44"/>
      <c r="F1473" s="45">
        <v>-17.441635131835938</v>
      </c>
      <c r="G1473" s="45"/>
      <c r="H1473" s="45"/>
      <c r="I1473" s="45"/>
      <c r="J1473" s="45"/>
      <c r="K1473" s="45">
        <v>0.35254472494125366</v>
      </c>
      <c r="L1473" s="45"/>
      <c r="M1473" s="45"/>
      <c r="N1473" s="45">
        <v>33.568737030029297</v>
      </c>
      <c r="O1473" s="45"/>
      <c r="P1473" s="45"/>
      <c r="Q1473" s="45"/>
      <c r="R1473" s="45">
        <v>23.487394332885742</v>
      </c>
      <c r="S1473" s="45"/>
      <c r="T1473" s="45"/>
      <c r="U1473" s="45"/>
      <c r="V1473" s="46">
        <v>1.0613640546798706</v>
      </c>
      <c r="W1473" s="46"/>
      <c r="X1473" s="45">
        <v>5.299999937415123E-2</v>
      </c>
      <c r="Y1473" s="45"/>
      <c r="Z1473" s="44">
        <v>3.1799999624490738</v>
      </c>
      <c r="AA1473" s="44"/>
      <c r="AB1473" s="45">
        <v>-13.4476318359375</v>
      </c>
      <c r="AC1473" s="45"/>
      <c r="AD1473" s="45">
        <v>3.3039261779777007E-6</v>
      </c>
      <c r="AE1473" s="45"/>
      <c r="AF1473" s="45">
        <v>31.489604949951172</v>
      </c>
      <c r="AG1473" s="45"/>
      <c r="AH1473" s="45">
        <v>22.266510009765625</v>
      </c>
      <c r="AI1473" s="45"/>
      <c r="AJ1473" s="45"/>
      <c r="AK1473" s="20">
        <v>1.0492118235561065E-5</v>
      </c>
    </row>
    <row r="1474" spans="2:37">
      <c r="B1474" s="2">
        <v>1.4999999664723873E-2</v>
      </c>
      <c r="D1474" s="44">
        <v>0.89999997988343239</v>
      </c>
      <c r="E1474" s="44"/>
      <c r="F1474" s="45">
        <v>-26.566703796386719</v>
      </c>
      <c r="G1474" s="45"/>
      <c r="H1474" s="45"/>
      <c r="I1474" s="45"/>
      <c r="J1474" s="45"/>
      <c r="K1474" s="45">
        <v>0.26037096977233887</v>
      </c>
      <c r="L1474" s="45"/>
      <c r="M1474" s="45"/>
      <c r="N1474" s="45">
        <v>33.424266815185547</v>
      </c>
      <c r="O1474" s="45"/>
      <c r="P1474" s="45"/>
      <c r="Q1474" s="45"/>
      <c r="R1474" s="45">
        <v>23.450416564941406</v>
      </c>
      <c r="S1474" s="45"/>
      <c r="T1474" s="45"/>
      <c r="U1474" s="45"/>
      <c r="V1474" s="46">
        <v>0.78510367870330811</v>
      </c>
      <c r="W1474" s="46"/>
      <c r="X1474" s="45">
        <v>5.4000001400709152E-2</v>
      </c>
      <c r="Y1474" s="45"/>
      <c r="Z1474" s="44">
        <v>3.2400000840425491</v>
      </c>
      <c r="AA1474" s="44"/>
      <c r="AB1474" s="45">
        <v>-2.0204708576202393</v>
      </c>
      <c r="AC1474" s="45"/>
      <c r="AD1474" s="45">
        <v>2.4632752229081234E-6</v>
      </c>
      <c r="AE1474" s="45"/>
      <c r="AF1474" s="45">
        <v>31.452676773071289</v>
      </c>
      <c r="AG1474" s="45"/>
      <c r="AH1474" s="45">
        <v>22.240400314331055</v>
      </c>
      <c r="AI1474" s="45"/>
      <c r="AJ1474" s="45"/>
      <c r="AK1474" s="20">
        <v>7.83168707130244E-6</v>
      </c>
    </row>
    <row r="1475" spans="2:37">
      <c r="B1475" s="2">
        <v>1.6000000759959221E-2</v>
      </c>
      <c r="D1475" s="44">
        <v>0.96000004559755325</v>
      </c>
      <c r="E1475" s="44"/>
      <c r="F1475" s="45">
        <v>-31.877887725830078</v>
      </c>
      <c r="G1475" s="45"/>
      <c r="H1475" s="45"/>
      <c r="I1475" s="45"/>
      <c r="J1475" s="45"/>
      <c r="K1475" s="45">
        <v>0.19246585667133331</v>
      </c>
      <c r="L1475" s="45"/>
      <c r="M1475" s="45"/>
      <c r="N1475" s="45">
        <v>33.304550170898438</v>
      </c>
      <c r="O1475" s="45"/>
      <c r="P1475" s="45"/>
      <c r="Q1475" s="45"/>
      <c r="R1475" s="45">
        <v>23.413778305053711</v>
      </c>
      <c r="S1475" s="45"/>
      <c r="T1475" s="45"/>
      <c r="U1475" s="45"/>
      <c r="V1475" s="46">
        <v>0.58125567436218262</v>
      </c>
      <c r="W1475" s="46"/>
      <c r="X1475" s="45">
        <v>5.4999999701976776E-2</v>
      </c>
      <c r="Y1475" s="45"/>
      <c r="Z1475" s="44">
        <v>3.2999999821186066</v>
      </c>
      <c r="AA1475" s="44"/>
      <c r="AB1475" s="45">
        <v>9.6633424758911133</v>
      </c>
      <c r="AC1475" s="45"/>
      <c r="AD1475" s="45">
        <v>1.8367164784649503E-6</v>
      </c>
      <c r="AE1475" s="45"/>
      <c r="AF1475" s="45">
        <v>31.416065216064453</v>
      </c>
      <c r="AG1475" s="45"/>
      <c r="AH1475" s="45">
        <v>22.214511871337891</v>
      </c>
      <c r="AI1475" s="45"/>
      <c r="AJ1475" s="45"/>
      <c r="AK1475" s="20">
        <v>5.8464247558731586E-6</v>
      </c>
    </row>
    <row r="1476" spans="2:37">
      <c r="B1476" s="2">
        <v>1.7000000923871994E-2</v>
      </c>
      <c r="D1476" s="44">
        <v>1.0200000554323196</v>
      </c>
      <c r="E1476" s="44"/>
      <c r="F1476" s="45">
        <v>-32.658481597900391</v>
      </c>
      <c r="G1476" s="45"/>
      <c r="H1476" s="45"/>
      <c r="I1476" s="45"/>
      <c r="J1476" s="45"/>
      <c r="K1476" s="45">
        <v>0.14237570762634277</v>
      </c>
      <c r="L1476" s="45"/>
      <c r="M1476" s="45"/>
      <c r="N1476" s="45">
        <v>33.203117370605469</v>
      </c>
      <c r="O1476" s="45"/>
      <c r="P1476" s="45"/>
      <c r="Q1476" s="45"/>
      <c r="R1476" s="45">
        <v>23.377475738525391</v>
      </c>
      <c r="S1476" s="45"/>
      <c r="T1476" s="45"/>
      <c r="U1476" s="45"/>
      <c r="V1476" s="46">
        <v>0.43064883351325989</v>
      </c>
      <c r="W1476" s="46"/>
      <c r="X1476" s="45">
        <v>5.6000001728534698E-2</v>
      </c>
      <c r="Y1476" s="45"/>
      <c r="Z1476" s="44">
        <v>3.3600001037120819</v>
      </c>
      <c r="AA1476" s="44"/>
      <c r="AB1476" s="45">
        <v>19.964839935302734</v>
      </c>
      <c r="AC1476" s="45"/>
      <c r="AD1476" s="45">
        <v>1.3696733276447048E-6</v>
      </c>
      <c r="AE1476" s="45"/>
      <c r="AF1476" s="45">
        <v>31.379764556884766</v>
      </c>
      <c r="AG1476" s="45"/>
      <c r="AH1476" s="45">
        <v>22.188844680786133</v>
      </c>
      <c r="AI1476" s="45"/>
      <c r="AJ1476" s="45"/>
      <c r="AK1476" s="20">
        <v>4.3648296923493035E-6</v>
      </c>
    </row>
    <row r="1477" spans="2:37">
      <c r="B1477" s="2">
        <v>1.7999999225139618E-2</v>
      </c>
      <c r="D1477" s="44">
        <v>1.0799999535083771</v>
      </c>
      <c r="E1477" s="44"/>
      <c r="F1477" s="45">
        <v>-28.824811935424805</v>
      </c>
      <c r="G1477" s="45"/>
      <c r="H1477" s="45"/>
      <c r="I1477" s="45"/>
      <c r="J1477" s="45"/>
      <c r="K1477" s="45">
        <v>0.10538769513368607</v>
      </c>
      <c r="L1477" s="45"/>
      <c r="M1477" s="45"/>
      <c r="N1477" s="45">
        <v>33.115261077880859</v>
      </c>
      <c r="O1477" s="45"/>
      <c r="P1477" s="45"/>
      <c r="Q1477" s="45"/>
      <c r="R1477" s="45">
        <v>23.34150505065918</v>
      </c>
      <c r="S1477" s="45"/>
      <c r="T1477" s="45"/>
      <c r="U1477" s="45"/>
      <c r="V1477" s="46">
        <v>0.3192611038684845</v>
      </c>
      <c r="W1477" s="46"/>
      <c r="X1477" s="45">
        <v>5.7000000029802322E-2</v>
      </c>
      <c r="Y1477" s="45"/>
      <c r="Z1477" s="44">
        <v>3.4200000017881393</v>
      </c>
      <c r="AA1477" s="44"/>
      <c r="AB1477" s="45">
        <v>27.442676544189453</v>
      </c>
      <c r="AC1477" s="45"/>
      <c r="AD1477" s="45">
        <v>1.0214955636911327E-6</v>
      </c>
      <c r="AE1477" s="45"/>
      <c r="AF1477" s="45">
        <v>31.343774795532227</v>
      </c>
      <c r="AG1477" s="45"/>
      <c r="AH1477" s="45">
        <v>22.163394927978516</v>
      </c>
      <c r="AI1477" s="45"/>
      <c r="AJ1477" s="45"/>
      <c r="AK1477" s="20">
        <v>3.2590064620308112E-6</v>
      </c>
    </row>
    <row r="1478" spans="2:37">
      <c r="B1478" s="2">
        <v>1.8999999389052391E-2</v>
      </c>
      <c r="D1478" s="44">
        <v>1.1399999633431435</v>
      </c>
      <c r="E1478" s="44"/>
      <c r="F1478" s="45">
        <v>-20.937110900878906</v>
      </c>
      <c r="G1478" s="45"/>
      <c r="H1478" s="45"/>
      <c r="I1478" s="45"/>
      <c r="J1478" s="45"/>
      <c r="K1478" s="45">
        <v>7.8050650656223297E-2</v>
      </c>
      <c r="L1478" s="45"/>
      <c r="M1478" s="45"/>
      <c r="N1478" s="45">
        <v>33.037521362304688</v>
      </c>
      <c r="O1478" s="45"/>
      <c r="P1478" s="45"/>
      <c r="Q1478" s="45"/>
      <c r="R1478" s="45">
        <v>23.305864334106445</v>
      </c>
      <c r="S1478" s="45"/>
      <c r="T1478" s="45"/>
      <c r="U1478" s="45"/>
      <c r="V1478" s="46">
        <v>0.23680795729160309</v>
      </c>
      <c r="W1478" s="46"/>
      <c r="X1478" s="45">
        <v>5.7999998331069946E-2</v>
      </c>
      <c r="Y1478" s="45"/>
      <c r="Z1478" s="44">
        <v>3.4799998998641968</v>
      </c>
      <c r="AA1478" s="44"/>
      <c r="AB1478" s="45">
        <v>31.05473518371582</v>
      </c>
      <c r="AC1478" s="45"/>
      <c r="AD1478" s="45">
        <v>7.6190309528101352E-7</v>
      </c>
      <c r="AE1478" s="45"/>
      <c r="AF1478" s="45">
        <v>31.308090209960938</v>
      </c>
      <c r="AG1478" s="45"/>
      <c r="AH1478" s="45">
        <v>22.138162612915039</v>
      </c>
      <c r="AI1478" s="45"/>
      <c r="AJ1478" s="45"/>
      <c r="AK1478" s="20">
        <v>2.4335661237273598E-6</v>
      </c>
    </row>
    <row r="1479" spans="2:37">
      <c r="B1479" s="2">
        <v>1.9999999552965164E-2</v>
      </c>
      <c r="D1479" s="44">
        <v>1.1999999731779099</v>
      </c>
      <c r="E1479" s="44"/>
      <c r="F1479" s="45">
        <v>-10.119853973388672</v>
      </c>
      <c r="G1479" s="45"/>
      <c r="H1479" s="45"/>
      <c r="I1479" s="45"/>
      <c r="J1479" s="45"/>
      <c r="K1479" s="45">
        <v>5.7831499725580215E-2</v>
      </c>
      <c r="L1479" s="45"/>
      <c r="M1479" s="45"/>
      <c r="N1479" s="45">
        <v>32.967357635498047</v>
      </c>
      <c r="O1479" s="45"/>
      <c r="P1479" s="45"/>
      <c r="Q1479" s="45"/>
      <c r="R1479" s="45">
        <v>23.270547866821289</v>
      </c>
      <c r="S1479" s="45"/>
      <c r="T1479" s="45"/>
      <c r="U1479" s="45"/>
      <c r="V1479" s="46">
        <v>0.17572875320911407</v>
      </c>
      <c r="W1479" s="46"/>
      <c r="X1479" s="45">
        <v>5.9000000357627869E-2</v>
      </c>
      <c r="Y1479" s="45"/>
      <c r="Z1479" s="44">
        <v>3.5400000214576721</v>
      </c>
      <c r="AA1479" s="44"/>
      <c r="AB1479" s="45">
        <v>30.303318023681641</v>
      </c>
      <c r="AC1479" s="45"/>
      <c r="AD1479" s="45">
        <v>5.6833681583157158E-7</v>
      </c>
      <c r="AE1479" s="45"/>
      <c r="AF1479" s="45">
        <v>31.272708892822266</v>
      </c>
      <c r="AG1479" s="45"/>
      <c r="AH1479" s="45">
        <v>22.113143920898438</v>
      </c>
      <c r="AI1479" s="45"/>
      <c r="AJ1479" s="45"/>
      <c r="AK1479" s="20">
        <v>1.8173570879298495E-6</v>
      </c>
    </row>
    <row r="1480" spans="2:37">
      <c r="B1480" s="2">
        <v>2.0999999716877937E-2</v>
      </c>
      <c r="D1480" s="44">
        <v>1.2599999830126762</v>
      </c>
      <c r="E1480" s="44"/>
      <c r="F1480" s="45">
        <v>2.0969545841217041</v>
      </c>
      <c r="G1480" s="45"/>
      <c r="H1480" s="45"/>
      <c r="I1480" s="45"/>
      <c r="J1480" s="45"/>
      <c r="K1480" s="45">
        <v>4.2867563664913177E-2</v>
      </c>
      <c r="L1480" s="45"/>
      <c r="M1480" s="45"/>
      <c r="N1480" s="45">
        <v>32.902904510498047</v>
      </c>
      <c r="O1480" s="45"/>
      <c r="P1480" s="45"/>
      <c r="Q1480" s="45"/>
      <c r="R1480" s="45">
        <v>23.235553741455078</v>
      </c>
      <c r="S1480" s="45"/>
      <c r="T1480" s="45"/>
      <c r="U1480" s="45"/>
      <c r="V1480" s="46">
        <v>0.13045500218868256</v>
      </c>
      <c r="W1480" s="46"/>
      <c r="X1480" s="45">
        <v>5.9999998658895493E-2</v>
      </c>
      <c r="Y1480" s="45"/>
      <c r="Z1480" s="44">
        <v>3.5999999195337296</v>
      </c>
      <c r="AA1480" s="44"/>
      <c r="AB1480" s="45">
        <v>25.303668975830078</v>
      </c>
      <c r="AC1480" s="45"/>
      <c r="AD1480" s="45">
        <v>4.2398809796395653E-7</v>
      </c>
      <c r="AE1480" s="45"/>
      <c r="AF1480" s="45">
        <v>31.237627029418945</v>
      </c>
      <c r="AG1480" s="45"/>
      <c r="AH1480" s="45">
        <v>22.088336944580078</v>
      </c>
      <c r="AI1480" s="45"/>
      <c r="AJ1480" s="45"/>
      <c r="AK1480" s="20">
        <v>1.3572994248534087E-6</v>
      </c>
    </row>
    <row r="1481" spans="2:37">
      <c r="B1481" s="2">
        <v>2.199999988079071E-2</v>
      </c>
      <c r="D1481" s="44">
        <v>1.3199999928474426</v>
      </c>
      <c r="E1481" s="44"/>
      <c r="F1481" s="45">
        <v>13.992993354797363</v>
      </c>
      <c r="G1481" s="45"/>
      <c r="H1481" s="45"/>
      <c r="I1481" s="45"/>
      <c r="J1481" s="45"/>
      <c r="K1481" s="45">
        <v>3.1787000596523285E-2</v>
      </c>
      <c r="L1481" s="45"/>
      <c r="M1481" s="45"/>
      <c r="N1481" s="45">
        <v>32.842784881591797</v>
      </c>
      <c r="O1481" s="45"/>
      <c r="P1481" s="45"/>
      <c r="Q1481" s="45"/>
      <c r="R1481" s="45">
        <v>23.200878143310547</v>
      </c>
      <c r="S1481" s="45"/>
      <c r="T1481" s="45"/>
      <c r="U1481" s="45"/>
      <c r="V1481" s="46">
        <v>9.6879102289676666E-2</v>
      </c>
      <c r="W1481" s="46"/>
      <c r="X1481" s="45">
        <v>6.1000000685453415E-2</v>
      </c>
      <c r="Y1481" s="45"/>
      <c r="Z1481" s="44">
        <v>3.6600000411272049</v>
      </c>
      <c r="AA1481" s="44"/>
      <c r="AB1481" s="45">
        <v>16.76643180847168</v>
      </c>
      <c r="AC1481" s="45"/>
      <c r="AD1481" s="45">
        <v>3.1633160801902704E-7</v>
      </c>
      <c r="AE1481" s="45"/>
      <c r="AF1481" s="45">
        <v>31.202840805053711</v>
      </c>
      <c r="AG1481" s="45"/>
      <c r="AH1481" s="45">
        <v>22.063739776611328</v>
      </c>
      <c r="AI1481" s="45"/>
      <c r="AJ1481" s="45"/>
      <c r="AK1481" s="20">
        <v>1.0137910066987388E-6</v>
      </c>
    </row>
    <row r="1482" spans="2:37">
      <c r="B1482" s="2">
        <v>2.3000000044703484E-2</v>
      </c>
      <c r="D1482" s="44">
        <v>1.380000002682209</v>
      </c>
      <c r="E1482" s="44"/>
      <c r="F1482" s="45">
        <v>23.898969650268555</v>
      </c>
      <c r="G1482" s="45"/>
      <c r="H1482" s="45"/>
      <c r="I1482" s="45"/>
      <c r="J1482" s="45"/>
      <c r="K1482" s="45">
        <v>2.3578202351927757E-2</v>
      </c>
      <c r="L1482" s="45"/>
      <c r="M1482" s="45"/>
      <c r="N1482" s="45">
        <v>32.785980224609375</v>
      </c>
      <c r="O1482" s="45"/>
      <c r="P1482" s="45"/>
      <c r="Q1482" s="45"/>
      <c r="R1482" s="45">
        <v>23.16651725769043</v>
      </c>
      <c r="S1482" s="45"/>
      <c r="T1482" s="45"/>
      <c r="U1482" s="45"/>
      <c r="V1482" s="46">
        <v>7.1967251598834991E-2</v>
      </c>
      <c r="W1482" s="46"/>
      <c r="X1482" s="45">
        <v>6.1999998986721039E-2</v>
      </c>
      <c r="Y1482" s="45"/>
      <c r="Z1482" s="44">
        <v>3.7199999392032623</v>
      </c>
      <c r="AA1482" s="44"/>
      <c r="AB1482" s="45">
        <v>5.8966841697692871</v>
      </c>
      <c r="AC1482" s="45"/>
      <c r="AD1482" s="45">
        <v>2.3603237764291407E-7</v>
      </c>
      <c r="AE1482" s="45"/>
      <c r="AF1482" s="45">
        <v>31.168346405029297</v>
      </c>
      <c r="AG1482" s="45"/>
      <c r="AH1482" s="45">
        <v>22.039348602294922</v>
      </c>
      <c r="AI1482" s="45"/>
      <c r="AJ1482" s="45"/>
      <c r="AK1482" s="20">
        <v>7.5728229376181844E-7</v>
      </c>
    </row>
    <row r="1483" spans="2:37">
      <c r="B1483" s="2">
        <v>2.4000000208616257E-2</v>
      </c>
      <c r="D1483" s="44">
        <v>1.4400000125169754</v>
      </c>
      <c r="E1483" s="44"/>
      <c r="F1483" s="45">
        <v>30.430171966552734</v>
      </c>
      <c r="G1483" s="45"/>
      <c r="H1483" s="45"/>
      <c r="I1483" s="45"/>
      <c r="J1483" s="45"/>
      <c r="K1483" s="45">
        <v>1.7494408413767815E-2</v>
      </c>
      <c r="L1483" s="45"/>
      <c r="M1483" s="45"/>
      <c r="N1483" s="45">
        <v>32.731742858886719</v>
      </c>
      <c r="O1483" s="45"/>
      <c r="P1483" s="45"/>
      <c r="Q1483" s="45"/>
      <c r="R1483" s="45">
        <v>23.132467269897461</v>
      </c>
      <c r="S1483" s="45"/>
      <c r="T1483" s="45"/>
      <c r="U1483" s="45"/>
      <c r="V1483" s="46">
        <v>5.3476415574550629E-2</v>
      </c>
      <c r="W1483" s="46"/>
      <c r="X1483" s="45">
        <v>6.3000001013278961E-2</v>
      </c>
      <c r="Y1483" s="45"/>
      <c r="Z1483" s="44">
        <v>3.7800000607967377</v>
      </c>
      <c r="AA1483" s="44"/>
      <c r="AB1483" s="45">
        <v>-5.7761192321777344</v>
      </c>
      <c r="AC1483" s="45"/>
      <c r="AD1483" s="45">
        <v>1.7613263025850756E-7</v>
      </c>
      <c r="AE1483" s="45"/>
      <c r="AF1483" s="45">
        <v>31.134143829345703</v>
      </c>
      <c r="AG1483" s="45"/>
      <c r="AH1483" s="45">
        <v>22.015165328979492</v>
      </c>
      <c r="AI1483" s="45"/>
      <c r="AJ1483" s="45"/>
      <c r="AK1483" s="20">
        <v>5.6572173434688011E-7</v>
      </c>
    </row>
    <row r="1484" spans="2:37">
      <c r="B1484" s="2">
        <v>2.500000037252903E-2</v>
      </c>
      <c r="D1484" s="44">
        <v>1.5000000223517418</v>
      </c>
      <c r="E1484" s="44"/>
      <c r="F1484" s="45">
        <v>32.679512023925781</v>
      </c>
      <c r="G1484" s="45"/>
      <c r="H1484" s="45"/>
      <c r="I1484" s="45"/>
      <c r="J1484" s="45"/>
      <c r="K1484" s="45">
        <v>1.2983890250325203E-2</v>
      </c>
      <c r="L1484" s="45"/>
      <c r="M1484" s="45"/>
      <c r="N1484" s="45">
        <v>32.679515838623047</v>
      </c>
      <c r="O1484" s="45"/>
      <c r="P1484" s="45"/>
      <c r="Q1484" s="45"/>
      <c r="R1484" s="45">
        <v>23.098726272583008</v>
      </c>
      <c r="S1484" s="45"/>
      <c r="T1484" s="45"/>
      <c r="U1484" s="45"/>
      <c r="V1484" s="46">
        <v>3.9746768772602081E-2</v>
      </c>
      <c r="W1484" s="46"/>
      <c r="X1484" s="45">
        <v>6.4000003039836884E-2</v>
      </c>
      <c r="Y1484" s="45"/>
      <c r="Z1484" s="44">
        <v>3.840000182390213</v>
      </c>
      <c r="AA1484" s="44"/>
      <c r="AB1484" s="45">
        <v>-16.613300323486328</v>
      </c>
      <c r="AC1484" s="45"/>
      <c r="AD1484" s="45">
        <v>1.3144571653356252E-7</v>
      </c>
      <c r="AE1484" s="45"/>
      <c r="AF1484" s="45">
        <v>31.100229263305664</v>
      </c>
      <c r="AG1484" s="45"/>
      <c r="AH1484" s="45">
        <v>21.991182327270508</v>
      </c>
      <c r="AI1484" s="45"/>
      <c r="AJ1484" s="45"/>
      <c r="AK1484" s="20">
        <v>4.2265193656021438E-7</v>
      </c>
    </row>
    <row r="1485" spans="2:37">
      <c r="B1485" s="2">
        <v>2.6000000536441803E-2</v>
      </c>
      <c r="D1485" s="44">
        <v>1.5600000321865082</v>
      </c>
      <c r="E1485" s="44"/>
      <c r="F1485" s="45">
        <v>30.343124389648438</v>
      </c>
      <c r="G1485" s="45"/>
      <c r="H1485" s="45"/>
      <c r="I1485" s="45"/>
      <c r="J1485" s="45"/>
      <c r="K1485" s="45">
        <v>9.6387090161442757E-3</v>
      </c>
      <c r="L1485" s="45"/>
      <c r="M1485" s="45"/>
      <c r="N1485" s="45">
        <v>32.628883361816406</v>
      </c>
      <c r="O1485" s="45"/>
      <c r="P1485" s="45"/>
      <c r="Q1485" s="45"/>
      <c r="R1485" s="45">
        <v>23.065288543701172</v>
      </c>
      <c r="S1485" s="45"/>
      <c r="T1485" s="45"/>
      <c r="U1485" s="45"/>
      <c r="V1485" s="46">
        <v>2.9549149796366692E-2</v>
      </c>
      <c r="W1485" s="46"/>
      <c r="X1485" s="45">
        <v>6.4999997615814209E-2</v>
      </c>
      <c r="Y1485" s="45"/>
      <c r="Z1485" s="44">
        <v>3.8999998569488525</v>
      </c>
      <c r="AA1485" s="44"/>
      <c r="AB1485" s="45">
        <v>-25.096935272216797</v>
      </c>
      <c r="AC1485" s="45"/>
      <c r="AD1485" s="45">
        <v>9.8104884216354549E-8</v>
      </c>
      <c r="AE1485" s="45"/>
      <c r="AF1485" s="45">
        <v>31.066596984863281</v>
      </c>
      <c r="AG1485" s="45"/>
      <c r="AH1485" s="45">
        <v>21.967401504516602</v>
      </c>
      <c r="AI1485" s="45"/>
      <c r="AJ1485" s="45"/>
      <c r="AK1485" s="20">
        <v>3.1578895232087234E-7</v>
      </c>
    </row>
    <row r="1486" spans="2:37">
      <c r="B1486" s="2">
        <v>2.7000000700354576E-2</v>
      </c>
      <c r="D1486" s="44">
        <v>1.6200000420212746</v>
      </c>
      <c r="E1486" s="44"/>
      <c r="F1486" s="45">
        <v>23.761081695556641</v>
      </c>
      <c r="G1486" s="45"/>
      <c r="H1486" s="45"/>
      <c r="I1486" s="45"/>
      <c r="J1486" s="45"/>
      <c r="K1486" s="45">
        <v>7.1570551954209805E-3</v>
      </c>
      <c r="L1486" s="45"/>
      <c r="M1486" s="45"/>
      <c r="N1486" s="45">
        <v>32.579540252685547</v>
      </c>
      <c r="O1486" s="45"/>
      <c r="P1486" s="45"/>
      <c r="Q1486" s="45"/>
      <c r="R1486" s="45">
        <v>23.032154083251953</v>
      </c>
      <c r="S1486" s="45"/>
      <c r="T1486" s="45"/>
      <c r="U1486" s="45"/>
      <c r="V1486" s="46">
        <v>2.1972771733999252E-2</v>
      </c>
      <c r="W1486" s="46"/>
      <c r="X1486" s="45">
        <v>6.5999999642372131E-2</v>
      </c>
      <c r="Y1486" s="45"/>
      <c r="Z1486" s="44">
        <v>3.9599999785423279</v>
      </c>
      <c r="AA1486" s="44"/>
      <c r="AB1486" s="45">
        <v>-30.04241943359375</v>
      </c>
      <c r="AC1486" s="45"/>
      <c r="AD1486" s="45">
        <v>7.3227056418545544E-8</v>
      </c>
      <c r="AE1486" s="45"/>
      <c r="AF1486" s="45">
        <v>31.033245086669922</v>
      </c>
      <c r="AG1486" s="45"/>
      <c r="AH1486" s="45">
        <v>21.943819046020508</v>
      </c>
      <c r="AI1486" s="45"/>
      <c r="AJ1486" s="45"/>
      <c r="AK1486" s="20">
        <v>2.3596324183472461E-7</v>
      </c>
    </row>
    <row r="1487" spans="2:37">
      <c r="B1487" s="2">
        <v>2.8000000864267349E-2</v>
      </c>
      <c r="D1487" s="44">
        <v>1.680000051856041</v>
      </c>
      <c r="E1487" s="44"/>
      <c r="F1487" s="45">
        <v>13.867798805236816</v>
      </c>
      <c r="G1487" s="45"/>
      <c r="H1487" s="45"/>
      <c r="I1487" s="45"/>
      <c r="J1487" s="45"/>
      <c r="K1487" s="45">
        <v>5.3155170753598213E-3</v>
      </c>
      <c r="L1487" s="45"/>
      <c r="M1487" s="45"/>
      <c r="N1487" s="45">
        <v>32.531261444091797</v>
      </c>
      <c r="O1487" s="45"/>
      <c r="P1487" s="45"/>
      <c r="Q1487" s="45"/>
      <c r="R1487" s="45">
        <v>22.999317169189453</v>
      </c>
      <c r="S1487" s="45"/>
      <c r="T1487" s="45"/>
      <c r="U1487" s="45"/>
      <c r="V1487" s="46">
        <v>1.6342390328645706E-2</v>
      </c>
      <c r="W1487" s="46"/>
      <c r="X1487" s="45">
        <v>6.7000001668930054E-2</v>
      </c>
      <c r="Y1487" s="45"/>
      <c r="Z1487" s="44">
        <v>4.0200001001358032</v>
      </c>
      <c r="AA1487" s="44"/>
      <c r="AB1487" s="45">
        <v>-30.763818740844727</v>
      </c>
      <c r="AC1487" s="45"/>
      <c r="AD1487" s="45">
        <v>5.4662368853541921E-8</v>
      </c>
      <c r="AE1487" s="45"/>
      <c r="AF1487" s="45">
        <v>31.000173568725586</v>
      </c>
      <c r="AG1487" s="45"/>
      <c r="AH1487" s="45">
        <v>21.920433044433594</v>
      </c>
      <c r="AI1487" s="45"/>
      <c r="AJ1487" s="45"/>
      <c r="AK1487" s="20">
        <v>1.7632923743349238E-7</v>
      </c>
    </row>
    <row r="1488" spans="2:37">
      <c r="B1488" s="2">
        <v>2.8999999165534973E-2</v>
      </c>
      <c r="D1488" s="44">
        <v>1.7399999499320984</v>
      </c>
      <c r="E1488" s="44"/>
      <c r="F1488" s="45">
        <v>2.0593163967132568</v>
      </c>
      <c r="G1488" s="45"/>
      <c r="H1488" s="45"/>
      <c r="I1488" s="45"/>
      <c r="J1488" s="45"/>
      <c r="K1488" s="45">
        <v>3.9486386813223362E-3</v>
      </c>
      <c r="L1488" s="45"/>
      <c r="M1488" s="45"/>
      <c r="N1488" s="45">
        <v>32.483871459960938</v>
      </c>
      <c r="O1488" s="45"/>
      <c r="P1488" s="45"/>
      <c r="Q1488" s="45"/>
      <c r="R1488" s="45">
        <v>22.966773986816406</v>
      </c>
      <c r="S1488" s="45"/>
      <c r="T1488" s="45"/>
      <c r="U1488" s="45"/>
      <c r="V1488" s="46">
        <v>1.2157168239355087E-2</v>
      </c>
      <c r="W1488" s="46"/>
      <c r="X1488" s="45">
        <v>6.8000003695487976E-2</v>
      </c>
      <c r="Y1488" s="45"/>
      <c r="Z1488" s="44">
        <v>4.0800002217292786</v>
      </c>
      <c r="AA1488" s="44"/>
      <c r="AB1488" s="45">
        <v>-27.168983459472656</v>
      </c>
      <c r="AC1488" s="45"/>
      <c r="AD1488" s="45">
        <v>4.080754578694723E-8</v>
      </c>
      <c r="AE1488" s="45"/>
      <c r="AF1488" s="45">
        <v>30.967376708984375</v>
      </c>
      <c r="AG1488" s="45"/>
      <c r="AH1488" s="45">
        <v>21.897241592407227</v>
      </c>
      <c r="AI1488" s="45"/>
      <c r="AJ1488" s="45"/>
      <c r="AK1488" s="20">
        <v>1.3177593416457967E-7</v>
      </c>
    </row>
    <row r="1489" spans="2:37">
      <c r="B1489" s="2">
        <v>2.9999999329447746E-2</v>
      </c>
      <c r="D1489" s="44">
        <v>1.7999999597668648</v>
      </c>
      <c r="E1489" s="44"/>
      <c r="F1489" s="45">
        <v>-10.003730773925781</v>
      </c>
      <c r="G1489" s="45"/>
      <c r="H1489" s="45"/>
      <c r="I1489" s="45"/>
      <c r="J1489" s="45"/>
      <c r="K1489" s="45">
        <v>2.9338370077311993E-3</v>
      </c>
      <c r="L1489" s="45"/>
      <c r="M1489" s="45"/>
      <c r="N1489" s="45">
        <v>32.437248229980469</v>
      </c>
      <c r="O1489" s="45"/>
      <c r="P1489" s="45"/>
      <c r="Q1489" s="45"/>
      <c r="R1489" s="45">
        <v>22.93452262878418</v>
      </c>
      <c r="S1489" s="45"/>
      <c r="T1489" s="45"/>
      <c r="U1489" s="45"/>
      <c r="V1489" s="46">
        <v>9.0454723685979843E-3</v>
      </c>
      <c r="W1489" s="46"/>
      <c r="X1489" s="45">
        <v>6.8999998271465302E-2</v>
      </c>
      <c r="Y1489" s="45"/>
      <c r="Z1489" s="44">
        <v>4.1399998962879181</v>
      </c>
      <c r="AA1489" s="44"/>
      <c r="AB1489" s="45">
        <v>-19.771184921264648</v>
      </c>
      <c r="AC1489" s="45"/>
      <c r="AD1489" s="45">
        <v>3.0466804190609764E-8</v>
      </c>
      <c r="AE1489" s="45"/>
      <c r="AF1489" s="45">
        <v>30.934850692749023</v>
      </c>
      <c r="AG1489" s="45"/>
      <c r="AH1489" s="45">
        <v>21.874242782592773</v>
      </c>
      <c r="AI1489" s="45"/>
      <c r="AJ1489" s="45"/>
      <c r="AK1489" s="20">
        <v>9.8486999888791615E-8</v>
      </c>
    </row>
    <row r="1490" spans="2:37">
      <c r="B1490" s="2">
        <v>3.0999999493360519E-2</v>
      </c>
      <c r="D1490" s="44">
        <v>1.8599999696016312</v>
      </c>
      <c r="E1490" s="44"/>
      <c r="F1490" s="45">
        <v>-20.629632949829102</v>
      </c>
      <c r="G1490" s="45"/>
      <c r="H1490" s="45"/>
      <c r="I1490" s="45"/>
      <c r="J1490" s="45"/>
      <c r="K1490" s="45">
        <v>2.1802568808197975E-3</v>
      </c>
      <c r="L1490" s="45"/>
      <c r="M1490" s="45"/>
      <c r="N1490" s="45">
        <v>32.391292572021484</v>
      </c>
      <c r="O1490" s="45"/>
      <c r="P1490" s="45"/>
      <c r="Q1490" s="45"/>
      <c r="R1490" s="45">
        <v>22.902561187744141</v>
      </c>
      <c r="S1490" s="45"/>
      <c r="T1490" s="45"/>
      <c r="U1490" s="45"/>
      <c r="V1490" s="46">
        <v>6.7314500920474529E-3</v>
      </c>
      <c r="W1490" s="46"/>
      <c r="X1490" s="45">
        <v>7.0000000298023224E-2</v>
      </c>
      <c r="Y1490" s="45"/>
      <c r="Z1490" s="44">
        <v>4.2000000178813934</v>
      </c>
      <c r="AA1490" s="44"/>
      <c r="AB1490" s="45">
        <v>-9.6158828735351563</v>
      </c>
      <c r="AC1490" s="45"/>
      <c r="AD1490" s="45">
        <v>2.2748197991973029E-8</v>
      </c>
      <c r="AE1490" s="45"/>
      <c r="AF1490" s="45">
        <v>30.902595520019531</v>
      </c>
      <c r="AG1490" s="45"/>
      <c r="AH1490" s="45">
        <v>21.851434707641602</v>
      </c>
      <c r="AI1490" s="45"/>
      <c r="AJ1490" s="45"/>
      <c r="AK1490" s="20">
        <v>7.3612582696114259E-8</v>
      </c>
    </row>
    <row r="1491" spans="2:37">
      <c r="B1491" s="2">
        <v>3.2000001519918442E-2</v>
      </c>
      <c r="D1491" s="44">
        <v>1.9200000911951065</v>
      </c>
      <c r="E1491" s="44"/>
      <c r="F1491" s="45">
        <v>-28.332818984985352</v>
      </c>
      <c r="G1491" s="45"/>
      <c r="H1491" s="45"/>
      <c r="I1491" s="45"/>
      <c r="J1491" s="45"/>
      <c r="K1491" s="45">
        <v>1.6205389983952045E-3</v>
      </c>
      <c r="L1491" s="45"/>
      <c r="M1491" s="45"/>
      <c r="N1491" s="45">
        <v>32.345935821533203</v>
      </c>
      <c r="O1491" s="45"/>
      <c r="P1491" s="45"/>
      <c r="Q1491" s="45"/>
      <c r="R1491" s="45">
        <v>22.870885848999023</v>
      </c>
      <c r="S1491" s="45"/>
      <c r="T1491" s="45"/>
      <c r="U1491" s="45"/>
      <c r="V1491" s="46">
        <v>5.010274238884449E-3</v>
      </c>
      <c r="W1491" s="46"/>
      <c r="X1491" s="45">
        <v>7.1000002324581146E-2</v>
      </c>
      <c r="Y1491" s="45"/>
      <c r="Z1491" s="44">
        <v>4.2600001394748688</v>
      </c>
      <c r="AA1491" s="44"/>
      <c r="AB1491" s="45">
        <v>1.8669923543930054</v>
      </c>
      <c r="AC1491" s="45"/>
      <c r="AD1491" s="45">
        <v>1.6986346551561837E-8</v>
      </c>
      <c r="AE1491" s="45"/>
      <c r="AF1491" s="45">
        <v>30.870607376098633</v>
      </c>
      <c r="AG1491" s="45"/>
      <c r="AH1491" s="45">
        <v>21.828815460205078</v>
      </c>
      <c r="AI1491" s="45"/>
      <c r="AJ1491" s="45"/>
      <c r="AK1491" s="20">
        <v>5.5024333533992831E-8</v>
      </c>
    </row>
    <row r="1492" spans="2:37">
      <c r="B1492" s="2">
        <v>3.2999999821186066E-2</v>
      </c>
      <c r="D1492" s="44">
        <v>1.9799999892711639</v>
      </c>
      <c r="E1492" s="44"/>
      <c r="F1492" s="45">
        <v>-32.041519165039063</v>
      </c>
      <c r="G1492" s="45"/>
      <c r="H1492" s="45"/>
      <c r="I1492" s="45"/>
      <c r="J1492" s="45"/>
      <c r="K1492" s="45">
        <v>1.2047271011397243E-3</v>
      </c>
      <c r="L1492" s="45"/>
      <c r="M1492" s="45"/>
      <c r="N1492" s="45">
        <v>32.301124572753906</v>
      </c>
      <c r="O1492" s="45"/>
      <c r="P1492" s="45"/>
      <c r="Q1492" s="45"/>
      <c r="R1492" s="45">
        <v>22.83949089050293</v>
      </c>
      <c r="S1492" s="45"/>
      <c r="T1492" s="45"/>
      <c r="U1492" s="45"/>
      <c r="V1492" s="46">
        <v>3.7298144306987524E-3</v>
      </c>
      <c r="W1492" s="46"/>
      <c r="X1492" s="45">
        <v>7.1999996900558472E-2</v>
      </c>
      <c r="Y1492" s="45"/>
      <c r="Z1492" s="44">
        <v>4.3199998140335083</v>
      </c>
      <c r="AA1492" s="44"/>
      <c r="AB1492" s="45">
        <v>13.064323425292969</v>
      </c>
      <c r="AC1492" s="45"/>
      <c r="AD1492" s="45">
        <v>1.2684843397892109E-8</v>
      </c>
      <c r="AE1492" s="45"/>
      <c r="AF1492" s="45">
        <v>30.838882446289063</v>
      </c>
      <c r="AG1492" s="45"/>
      <c r="AH1492" s="45">
        <v>21.80638313293457</v>
      </c>
      <c r="AI1492" s="45"/>
      <c r="AJ1492" s="45"/>
      <c r="AK1492" s="20">
        <v>4.1132629746698512E-8</v>
      </c>
    </row>
    <row r="1493" spans="2:37">
      <c r="B1493" s="2">
        <v>3.4000001847743988E-2</v>
      </c>
      <c r="D1493" s="44">
        <v>2.0400001108646393</v>
      </c>
      <c r="E1493" s="44"/>
      <c r="F1493" s="45">
        <v>-31.24683952331543</v>
      </c>
      <c r="G1493" s="45"/>
      <c r="H1493" s="45"/>
      <c r="I1493" s="45"/>
      <c r="J1493" s="45"/>
      <c r="K1493" s="45">
        <v>8.9576246682554483E-4</v>
      </c>
      <c r="L1493" s="45"/>
      <c r="M1493" s="45"/>
      <c r="N1493" s="45">
        <v>32.256813049316406</v>
      </c>
      <c r="O1493" s="45"/>
      <c r="P1493" s="45"/>
      <c r="Q1493" s="45"/>
      <c r="R1493" s="45">
        <v>22.808376312255859</v>
      </c>
      <c r="S1493" s="45"/>
      <c r="T1493" s="45"/>
      <c r="U1493" s="45"/>
      <c r="V1493" s="46">
        <v>2.7770486194640398E-3</v>
      </c>
      <c r="W1493" s="46"/>
      <c r="X1493" s="45">
        <v>7.2999998927116394E-2</v>
      </c>
      <c r="Y1493" s="45"/>
      <c r="Z1493" s="44">
        <v>4.3799999356269836</v>
      </c>
      <c r="AA1493" s="44"/>
      <c r="AB1493" s="45">
        <v>22.406366348266602</v>
      </c>
      <c r="AC1493" s="45"/>
      <c r="AD1493" s="45">
        <v>9.4733083599862766E-9</v>
      </c>
      <c r="AE1493" s="45"/>
      <c r="AF1493" s="45">
        <v>30.807418823242188</v>
      </c>
      <c r="AG1493" s="45"/>
      <c r="AH1493" s="45">
        <v>21.784133911132813</v>
      </c>
      <c r="AI1493" s="45"/>
      <c r="AJ1493" s="45"/>
      <c r="AK1493" s="20">
        <v>3.0750090473929959E-8</v>
      </c>
    </row>
    <row r="1494" spans="2:37">
      <c r="B1494" s="2">
        <v>3.5000000149011612E-2</v>
      </c>
      <c r="D1494" s="44">
        <v>2.1000000089406967</v>
      </c>
      <c r="E1494" s="44"/>
      <c r="F1494" s="45">
        <v>-26.072551727294922</v>
      </c>
      <c r="G1494" s="45"/>
      <c r="H1494" s="45"/>
      <c r="I1494" s="45"/>
      <c r="J1494" s="45"/>
      <c r="K1494" s="45">
        <v>6.6614674869924784E-4</v>
      </c>
      <c r="L1494" s="45"/>
      <c r="M1494" s="45"/>
      <c r="N1494" s="45">
        <v>32.212970733642578</v>
      </c>
      <c r="O1494" s="45"/>
      <c r="P1494" s="45"/>
      <c r="Q1494" s="45"/>
      <c r="R1494" s="45">
        <v>22.777538299560547</v>
      </c>
      <c r="S1494" s="45"/>
      <c r="T1494" s="45"/>
      <c r="U1494" s="45"/>
      <c r="V1494" s="46">
        <v>2.0679885055869818E-3</v>
      </c>
      <c r="W1494" s="46"/>
      <c r="X1494" s="45">
        <v>7.4000000953674316E-2</v>
      </c>
      <c r="Y1494" s="45"/>
      <c r="Z1494" s="44">
        <v>4.440000057220459</v>
      </c>
      <c r="AA1494" s="44"/>
      <c r="AB1494" s="45">
        <v>28.586763381958008</v>
      </c>
      <c r="AC1494" s="45"/>
      <c r="AD1494" s="45">
        <v>7.0753678471646708E-9</v>
      </c>
      <c r="AE1494" s="45"/>
      <c r="AF1494" s="45">
        <v>30.776212692260742</v>
      </c>
      <c r="AG1494" s="45"/>
      <c r="AH1494" s="45">
        <v>21.762067794799805</v>
      </c>
      <c r="AI1494" s="45"/>
      <c r="AJ1494" s="45"/>
      <c r="AK1494" s="20">
        <v>2.2989729231426281E-8</v>
      </c>
    </row>
    <row r="1495" spans="2:37">
      <c r="B1495" s="2">
        <v>3.5999998450279236E-2</v>
      </c>
      <c r="D1495" s="44">
        <v>2.1599999070167542</v>
      </c>
      <c r="E1495" s="44"/>
      <c r="F1495" s="45">
        <v>-17.256027221679688</v>
      </c>
      <c r="G1495" s="45"/>
      <c r="H1495" s="45"/>
      <c r="I1495" s="45"/>
      <c r="J1495" s="45"/>
      <c r="K1495" s="45">
        <v>4.9547053640708327E-4</v>
      </c>
      <c r="L1495" s="45"/>
      <c r="M1495" s="45"/>
      <c r="N1495" s="45">
        <v>32.169574737548828</v>
      </c>
      <c r="O1495" s="45"/>
      <c r="P1495" s="45"/>
      <c r="Q1495" s="45"/>
      <c r="R1495" s="45">
        <v>22.746974945068359</v>
      </c>
      <c r="S1495" s="45"/>
      <c r="T1495" s="45"/>
      <c r="U1495" s="45"/>
      <c r="V1495" s="46">
        <v>1.540207420475781E-3</v>
      </c>
      <c r="W1495" s="46"/>
      <c r="X1495" s="45">
        <v>7.5000002980232239E-2</v>
      </c>
      <c r="Y1495" s="45"/>
      <c r="Z1495" s="44">
        <v>4.5000001788139343</v>
      </c>
      <c r="AA1495" s="44"/>
      <c r="AB1495" s="45">
        <v>30.74516487121582</v>
      </c>
      <c r="AC1495" s="45"/>
      <c r="AD1495" s="45">
        <v>5.284774395875047E-9</v>
      </c>
      <c r="AE1495" s="45"/>
      <c r="AF1495" s="45">
        <v>30.745264053344727</v>
      </c>
      <c r="AG1495" s="45"/>
      <c r="AH1495" s="45">
        <v>21.740184783935547</v>
      </c>
      <c r="AI1495" s="45"/>
      <c r="AJ1495" s="45"/>
      <c r="AK1495" s="20">
        <v>1.7188906298315487E-8</v>
      </c>
    </row>
    <row r="1496" spans="2:37">
      <c r="B1496" s="2">
        <v>3.7000000476837158E-2</v>
      </c>
      <c r="D1496" s="44">
        <v>2.2200000286102295</v>
      </c>
      <c r="E1496" s="44"/>
      <c r="F1496" s="45">
        <v>-6.0432181358337402</v>
      </c>
      <c r="G1496" s="45"/>
      <c r="H1496" s="45"/>
      <c r="I1496" s="45"/>
      <c r="J1496" s="45"/>
      <c r="K1496" s="45">
        <v>3.6858263774774969E-4</v>
      </c>
      <c r="L1496" s="45"/>
      <c r="M1496" s="45"/>
      <c r="N1496" s="45">
        <v>32.126605987548828</v>
      </c>
      <c r="O1496" s="45"/>
      <c r="P1496" s="45"/>
      <c r="Q1496" s="45"/>
      <c r="R1496" s="45">
        <v>22.716680526733398</v>
      </c>
      <c r="S1496" s="45"/>
      <c r="T1496" s="45"/>
      <c r="U1496" s="45"/>
      <c r="V1496" s="46">
        <v>1.1472946498543024E-3</v>
      </c>
      <c r="W1496" s="46"/>
      <c r="X1496" s="45">
        <v>7.5999997556209564E-2</v>
      </c>
      <c r="Y1496" s="45"/>
      <c r="Z1496" s="44">
        <v>4.5599998533725739</v>
      </c>
      <c r="AA1496" s="44"/>
      <c r="AB1496" s="45">
        <v>28.586965560913086</v>
      </c>
      <c r="AC1496" s="45"/>
      <c r="AD1496" s="45">
        <v>3.9476013569128554E-9</v>
      </c>
      <c r="AE1496" s="45"/>
      <c r="AF1496" s="45">
        <v>30.714567184448242</v>
      </c>
      <c r="AG1496" s="45"/>
      <c r="AH1496" s="45">
        <v>21.718479156494141</v>
      </c>
      <c r="AI1496" s="45"/>
      <c r="AJ1496" s="45"/>
      <c r="AK1496" s="20">
        <v>1.2852537700780431E-8</v>
      </c>
    </row>
    <row r="1497" spans="2:37" ht="14.25" customHeight="1">
      <c r="B1497" s="2">
        <v>3.7999998778104782E-2</v>
      </c>
      <c r="D1497" s="44">
        <v>2.2799999266862869</v>
      </c>
      <c r="E1497" s="44"/>
      <c r="F1497" s="45">
        <v>5.9873428344726563</v>
      </c>
      <c r="G1497" s="45"/>
      <c r="H1497" s="45"/>
      <c r="I1497" s="45"/>
      <c r="J1497" s="45"/>
      <c r="K1497" s="45">
        <v>2.7423270512372255E-4</v>
      </c>
      <c r="L1497" s="45"/>
      <c r="M1497" s="45"/>
      <c r="N1497" s="45">
        <v>32.084049224853516</v>
      </c>
      <c r="O1497" s="45"/>
      <c r="P1497" s="45"/>
      <c r="Q1497" s="45"/>
      <c r="R1497" s="45">
        <v>22.686655044555664</v>
      </c>
      <c r="S1497" s="45"/>
      <c r="T1497" s="45"/>
      <c r="U1497" s="45"/>
      <c r="V1497" s="46">
        <v>8.5473957005888224E-4</v>
      </c>
      <c r="W1497" s="46"/>
      <c r="X1497" s="45">
        <v>7.6999999582767487E-2</v>
      </c>
      <c r="Y1497" s="45"/>
      <c r="Z1497" s="44">
        <v>4.6199999749660492</v>
      </c>
      <c r="AA1497" s="44"/>
      <c r="AB1497" s="45">
        <v>22.423471450805664</v>
      </c>
      <c r="AC1497" s="45"/>
      <c r="AD1497" s="45">
        <v>2.9489597430654158E-9</v>
      </c>
      <c r="AE1497" s="45"/>
      <c r="AF1497" s="45">
        <v>30.684122085571289</v>
      </c>
      <c r="AG1497" s="45"/>
      <c r="AH1497" s="45">
        <v>21.696950912475586</v>
      </c>
      <c r="AI1497" s="45"/>
      <c r="AJ1497" s="45"/>
      <c r="AK1497" s="20">
        <v>9.6107033442649481E-9</v>
      </c>
    </row>
    <row r="1498" spans="2:37" ht="13.5" customHeight="1">
      <c r="B1498" s="47" t="s">
        <v>11</v>
      </c>
      <c r="C1498" s="47"/>
      <c r="D1498" s="47"/>
      <c r="E1498" s="47"/>
    </row>
    <row r="1499" spans="2:37" ht="12.75" customHeight="1">
      <c r="B1499" s="39" t="s">
        <v>0</v>
      </c>
      <c r="C1499" s="39"/>
      <c r="D1499" s="39"/>
      <c r="E1499" s="39"/>
      <c r="F1499" s="39"/>
      <c r="G1499" s="1" t="s">
        <v>1</v>
      </c>
      <c r="H1499" s="40" t="s">
        <v>60</v>
      </c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</row>
    <row r="1500" spans="2:37" ht="12.75" customHeight="1">
      <c r="AB1500" s="39" t="s">
        <v>2</v>
      </c>
      <c r="AC1500" s="39"/>
      <c r="AD1500" s="39"/>
      <c r="AE1500" s="39"/>
      <c r="AF1500" s="39"/>
      <c r="AG1500" s="39"/>
    </row>
    <row r="1501" spans="2:37" ht="12" customHeight="1">
      <c r="B1501" s="39" t="s">
        <v>3</v>
      </c>
      <c r="C1501" s="39"/>
      <c r="D1501" s="39"/>
      <c r="E1501" s="39"/>
      <c r="G1501" s="1" t="s">
        <v>4</v>
      </c>
      <c r="H1501" s="41">
        <v>0.43999999761581421</v>
      </c>
      <c r="I1501" s="41"/>
      <c r="J1501" s="41"/>
      <c r="K1501" s="41"/>
      <c r="L1501" s="41"/>
      <c r="M1501" s="41"/>
      <c r="N1501" s="41"/>
      <c r="O1501" s="39" t="s">
        <v>21</v>
      </c>
      <c r="P1501" s="39"/>
      <c r="Q1501" s="39"/>
      <c r="R1501" s="39"/>
      <c r="S1501" s="1" t="s">
        <v>4</v>
      </c>
      <c r="T1501" s="42" t="s">
        <v>22</v>
      </c>
      <c r="U1501" s="42"/>
      <c r="V1501" s="42"/>
      <c r="W1501" s="42"/>
      <c r="X1501" s="42"/>
      <c r="Y1501" s="42"/>
      <c r="Z1501" s="42"/>
      <c r="AA1501" s="42"/>
      <c r="AB1501" s="39"/>
      <c r="AC1501" s="39"/>
      <c r="AD1501" s="39"/>
      <c r="AE1501" s="39"/>
      <c r="AF1501" s="39"/>
      <c r="AG1501" s="39"/>
    </row>
    <row r="1502" spans="2:37" ht="10.5" customHeight="1">
      <c r="AB1502" s="39"/>
      <c r="AC1502" s="39"/>
      <c r="AD1502" s="39"/>
      <c r="AE1502" s="39"/>
      <c r="AF1502" s="39"/>
      <c r="AG1502" s="39"/>
    </row>
    <row r="1503" spans="2:37" ht="12" customHeight="1">
      <c r="AB1503" s="39"/>
      <c r="AC1503" s="39"/>
      <c r="AD1503" s="39"/>
      <c r="AE1503" s="39"/>
      <c r="AF1503" s="39"/>
      <c r="AG1503" s="39"/>
    </row>
    <row r="1504" spans="2:37" ht="12" customHeight="1">
      <c r="AB1504" s="39"/>
      <c r="AC1504" s="39"/>
      <c r="AD1504" s="39"/>
      <c r="AE1504" s="39"/>
      <c r="AF1504" s="39"/>
      <c r="AG1504" s="39"/>
    </row>
    <row r="1505" spans="2:34" ht="6" customHeight="1"/>
    <row r="1506" spans="2:34" ht="3" customHeight="1">
      <c r="B1506" s="43" t="s">
        <v>5</v>
      </c>
      <c r="D1506" s="43" t="s">
        <v>23</v>
      </c>
      <c r="E1506" s="43"/>
      <c r="G1506" s="43" t="s">
        <v>6</v>
      </c>
      <c r="H1506" s="43"/>
      <c r="J1506" s="43" t="s">
        <v>7</v>
      </c>
      <c r="K1506" s="43"/>
      <c r="L1506" s="43"/>
      <c r="M1506" s="43"/>
      <c r="N1506" s="43" t="s">
        <v>8</v>
      </c>
      <c r="O1506" s="43"/>
      <c r="Q1506" s="43" t="s">
        <v>9</v>
      </c>
      <c r="R1506" s="43"/>
      <c r="S1506" s="43"/>
      <c r="T1506" s="43" t="s">
        <v>10</v>
      </c>
      <c r="U1506" s="43"/>
      <c r="X1506" s="43" t="s">
        <v>5</v>
      </c>
      <c r="Y1506" s="43"/>
      <c r="Z1506" s="43" t="s">
        <v>23</v>
      </c>
      <c r="AA1506" s="43"/>
      <c r="AB1506" s="43" t="s">
        <v>6</v>
      </c>
      <c r="AC1506" s="43" t="s">
        <v>7</v>
      </c>
      <c r="AE1506" s="43" t="s">
        <v>8</v>
      </c>
      <c r="AF1506" s="43" t="s">
        <v>9</v>
      </c>
      <c r="AG1506" s="43" t="s">
        <v>10</v>
      </c>
      <c r="AH1506" s="43"/>
    </row>
    <row r="1507" spans="2:34" ht="14.25" customHeight="1">
      <c r="B1507" s="43"/>
      <c r="D1507" s="43"/>
      <c r="E1507" s="43"/>
      <c r="G1507" s="43"/>
      <c r="H1507" s="43"/>
      <c r="J1507" s="43"/>
      <c r="K1507" s="43"/>
      <c r="L1507" s="43"/>
      <c r="M1507" s="43"/>
      <c r="N1507" s="43"/>
      <c r="O1507" s="43"/>
      <c r="Q1507" s="43"/>
      <c r="R1507" s="43"/>
      <c r="S1507" s="43"/>
      <c r="T1507" s="43"/>
      <c r="U1507" s="43"/>
      <c r="X1507" s="43"/>
      <c r="Y1507" s="43"/>
      <c r="Z1507" s="43"/>
      <c r="AA1507" s="43"/>
      <c r="AB1507" s="43"/>
      <c r="AC1507" s="43"/>
      <c r="AE1507" s="43"/>
      <c r="AF1507" s="43"/>
      <c r="AG1507" s="43"/>
      <c r="AH1507" s="43"/>
    </row>
    <row r="1508" spans="2:34">
      <c r="B1508" s="2">
        <v>7.8000001609325409E-2</v>
      </c>
      <c r="D1508" s="44">
        <v>4.6800000965595245</v>
      </c>
      <c r="E1508" s="44"/>
      <c r="F1508" s="45">
        <v>13.127035140991211</v>
      </c>
      <c r="G1508" s="45"/>
      <c r="H1508" s="45"/>
      <c r="I1508" s="45"/>
      <c r="J1508" s="45"/>
      <c r="K1508" s="45">
        <v>2.2030914870185825E-9</v>
      </c>
      <c r="L1508" s="45"/>
      <c r="M1508" s="45"/>
      <c r="N1508" s="45">
        <v>30.653923034667969</v>
      </c>
      <c r="O1508" s="45"/>
      <c r="P1508" s="45"/>
      <c r="Q1508" s="45"/>
      <c r="R1508" s="45">
        <v>21.675596237182617</v>
      </c>
      <c r="S1508" s="45"/>
      <c r="T1508" s="45"/>
      <c r="U1508" s="45"/>
      <c r="V1508" s="46">
        <v>7.1869803441870772E-9</v>
      </c>
      <c r="W1508" s="46"/>
    </row>
    <row r="1509" spans="2:34">
      <c r="B1509" s="2">
        <v>7.9000003635883331E-2</v>
      </c>
      <c r="D1509" s="44">
        <v>4.7400002181529999</v>
      </c>
      <c r="E1509" s="44"/>
      <c r="F1509" s="45">
        <v>2.0076241493225098</v>
      </c>
      <c r="G1509" s="45"/>
      <c r="H1509" s="45"/>
      <c r="I1509" s="45"/>
      <c r="J1509" s="45"/>
      <c r="K1509" s="45">
        <v>1.6459765772580681E-9</v>
      </c>
      <c r="L1509" s="45"/>
      <c r="M1509" s="45"/>
      <c r="N1509" s="45">
        <v>30.623970031738281</v>
      </c>
      <c r="O1509" s="45"/>
      <c r="P1509" s="45"/>
      <c r="Q1509" s="45"/>
      <c r="R1509" s="45">
        <v>21.654417037963867</v>
      </c>
      <c r="S1509" s="45"/>
      <c r="T1509" s="45"/>
      <c r="U1509" s="45"/>
      <c r="V1509" s="46">
        <v>5.3747979400498025E-9</v>
      </c>
      <c r="W1509" s="46"/>
    </row>
    <row r="1510" spans="2:34">
      <c r="B1510" s="2">
        <v>7.9999998211860657E-2</v>
      </c>
      <c r="D1510" s="44">
        <v>4.7999998927116394</v>
      </c>
      <c r="E1510" s="44"/>
      <c r="F1510" s="45">
        <v>-9.3717260360717773</v>
      </c>
      <c r="G1510" s="45"/>
      <c r="H1510" s="45"/>
      <c r="I1510" s="45"/>
      <c r="J1510" s="45"/>
      <c r="K1510" s="45">
        <v>1.2298202456406671E-9</v>
      </c>
      <c r="L1510" s="45"/>
      <c r="M1510" s="45"/>
      <c r="N1510" s="45">
        <v>30.594261169433594</v>
      </c>
      <c r="O1510" s="45"/>
      <c r="P1510" s="45"/>
      <c r="Q1510" s="45"/>
      <c r="R1510" s="45">
        <v>21.63340950012207</v>
      </c>
      <c r="S1510" s="45"/>
      <c r="T1510" s="45"/>
      <c r="U1510" s="45"/>
      <c r="V1510" s="46">
        <v>4.0197742912084777E-9</v>
      </c>
      <c r="W1510" s="46"/>
    </row>
    <row r="1511" spans="2:34">
      <c r="B1511" s="2">
        <v>8.1000000238418579E-2</v>
      </c>
      <c r="D1511" s="44">
        <v>4.8600000143051147</v>
      </c>
      <c r="E1511" s="44"/>
      <c r="F1511" s="45">
        <v>-19.414575576782227</v>
      </c>
      <c r="G1511" s="45"/>
      <c r="H1511" s="45"/>
      <c r="I1511" s="45"/>
      <c r="J1511" s="45"/>
      <c r="K1511" s="45">
        <v>9.1893725961966766E-10</v>
      </c>
      <c r="L1511" s="45"/>
      <c r="M1511" s="45"/>
      <c r="N1511" s="45">
        <v>30.564792633056641</v>
      </c>
      <c r="O1511" s="45"/>
      <c r="P1511" s="45"/>
      <c r="Q1511" s="45"/>
      <c r="R1511" s="45">
        <v>21.612571716308594</v>
      </c>
      <c r="S1511" s="45"/>
      <c r="T1511" s="45"/>
      <c r="U1511" s="45"/>
      <c r="V1511" s="46">
        <v>3.006522142356971E-9</v>
      </c>
      <c r="W1511" s="46"/>
    </row>
    <row r="1512" spans="2:34">
      <c r="B1512" s="2">
        <v>8.2000002264976501E-2</v>
      </c>
      <c r="D1512" s="44">
        <v>4.9200001358985901</v>
      </c>
      <c r="E1512" s="44"/>
      <c r="F1512" s="45">
        <v>-26.715000152587891</v>
      </c>
      <c r="G1512" s="45"/>
      <c r="H1512" s="45"/>
      <c r="I1512" s="45"/>
      <c r="J1512" s="45"/>
      <c r="K1512" s="45">
        <v>6.8668210007061248E-10</v>
      </c>
      <c r="L1512" s="45"/>
      <c r="M1512" s="45"/>
      <c r="N1512" s="45">
        <v>30.535560607910156</v>
      </c>
      <c r="O1512" s="45"/>
      <c r="P1512" s="45"/>
      <c r="Q1512" s="45"/>
      <c r="R1512" s="45">
        <v>21.591901779174805</v>
      </c>
      <c r="S1512" s="45"/>
      <c r="T1512" s="45"/>
      <c r="U1512" s="45"/>
      <c r="V1512" s="46">
        <v>2.2487949280503017E-9</v>
      </c>
      <c r="W1512" s="46"/>
    </row>
    <row r="1513" spans="2:34">
      <c r="B1513" s="2">
        <v>8.2999996840953827E-2</v>
      </c>
      <c r="D1513" s="44">
        <v>4.9799998104572296</v>
      </c>
      <c r="E1513" s="44"/>
      <c r="F1513" s="45">
        <v>-30.254364013671875</v>
      </c>
      <c r="G1513" s="45"/>
      <c r="H1513" s="45"/>
      <c r="I1513" s="45"/>
      <c r="J1513" s="45"/>
      <c r="K1513" s="45">
        <v>5.1315746096847192E-10</v>
      </c>
      <c r="L1513" s="45"/>
      <c r="M1513" s="45"/>
      <c r="N1513" s="45">
        <v>30.506565093994141</v>
      </c>
      <c r="O1513" s="45"/>
      <c r="P1513" s="45"/>
      <c r="Q1513" s="45"/>
      <c r="R1513" s="45">
        <v>21.57139778137207</v>
      </c>
      <c r="S1513" s="45"/>
      <c r="T1513" s="45"/>
      <c r="U1513" s="45"/>
      <c r="V1513" s="46">
        <v>1.682121553159277E-9</v>
      </c>
      <c r="W1513" s="46"/>
    </row>
    <row r="1514" spans="2:34">
      <c r="B1514" s="2">
        <v>8.3999998867511749E-2</v>
      </c>
      <c r="D1514" s="44">
        <v>5.039999932050705</v>
      </c>
      <c r="E1514" s="44"/>
      <c r="F1514" s="45">
        <v>-29.543420791625977</v>
      </c>
      <c r="G1514" s="45"/>
      <c r="H1514" s="45"/>
      <c r="I1514" s="45"/>
      <c r="J1514" s="45"/>
      <c r="K1514" s="45">
        <v>3.8350417286281413E-10</v>
      </c>
      <c r="L1514" s="45"/>
      <c r="M1514" s="45"/>
      <c r="N1514" s="45">
        <v>30.477802276611328</v>
      </c>
      <c r="O1514" s="45"/>
      <c r="P1514" s="45"/>
      <c r="Q1514" s="45"/>
      <c r="R1514" s="45">
        <v>21.551059722900391</v>
      </c>
      <c r="S1514" s="45"/>
      <c r="T1514" s="45"/>
      <c r="U1514" s="45"/>
      <c r="V1514" s="46">
        <v>1.2583065700511042E-9</v>
      </c>
      <c r="W1514" s="46"/>
    </row>
    <row r="1515" spans="2:34">
      <c r="B1515" s="2">
        <v>8.5000000894069672E-2</v>
      </c>
      <c r="D1515" s="44">
        <v>5.1000000536441803</v>
      </c>
      <c r="E1515" s="44"/>
      <c r="F1515" s="45">
        <v>-24.689901351928711</v>
      </c>
      <c r="G1515" s="45"/>
      <c r="H1515" s="45"/>
      <c r="I1515" s="45"/>
      <c r="J1515" s="45"/>
      <c r="K1515" s="45">
        <v>2.8662461293293973E-10</v>
      </c>
      <c r="L1515" s="45"/>
      <c r="M1515" s="45"/>
      <c r="N1515" s="45">
        <v>30.449268341064453</v>
      </c>
      <c r="O1515" s="45"/>
      <c r="P1515" s="45"/>
      <c r="Q1515" s="45"/>
      <c r="R1515" s="45">
        <v>21.5308837890625</v>
      </c>
      <c r="S1515" s="45"/>
      <c r="T1515" s="45"/>
      <c r="U1515" s="45"/>
      <c r="V1515" s="46">
        <v>9.4131857863999358E-10</v>
      </c>
      <c r="W1515" s="46"/>
    </row>
    <row r="1516" spans="2:34">
      <c r="B1516" s="2">
        <v>8.6000002920627594E-2</v>
      </c>
      <c r="D1516" s="44">
        <v>5.1600001752376556</v>
      </c>
      <c r="E1516" s="44"/>
      <c r="F1516" s="45">
        <v>-16.382289886474609</v>
      </c>
      <c r="G1516" s="45"/>
      <c r="H1516" s="45"/>
      <c r="I1516" s="45"/>
      <c r="J1516" s="45"/>
      <c r="K1516" s="45">
        <v>2.1422998097708756E-10</v>
      </c>
      <c r="L1516" s="45"/>
      <c r="M1516" s="45"/>
      <c r="N1516" s="45">
        <v>30.420965194702148</v>
      </c>
      <c r="O1516" s="45"/>
      <c r="P1516" s="45"/>
      <c r="Q1516" s="45"/>
      <c r="R1516" s="45">
        <v>21.510869979858398</v>
      </c>
      <c r="S1516" s="45"/>
      <c r="T1516" s="45"/>
      <c r="U1516" s="45"/>
      <c r="V1516" s="46">
        <v>7.0421823927802052E-10</v>
      </c>
      <c r="W1516" s="46"/>
    </row>
    <row r="1517" spans="2:34">
      <c r="B1517" s="2">
        <v>8.6999997496604919E-2</v>
      </c>
      <c r="D1517" s="44">
        <v>5.2199998497962952</v>
      </c>
      <c r="E1517" s="44"/>
      <c r="F1517" s="45">
        <v>-5.7921829223632813</v>
      </c>
      <c r="G1517" s="45"/>
      <c r="H1517" s="45"/>
      <c r="I1517" s="45"/>
      <c r="J1517" s="45"/>
      <c r="K1517" s="45">
        <v>1.6012895176498176E-10</v>
      </c>
      <c r="L1517" s="45"/>
      <c r="M1517" s="45"/>
      <c r="N1517" s="45">
        <v>30.392887115478516</v>
      </c>
      <c r="O1517" s="45"/>
      <c r="P1517" s="45"/>
      <c r="Q1517" s="45"/>
      <c r="R1517" s="45">
        <v>21.491016387939453</v>
      </c>
      <c r="S1517" s="45"/>
      <c r="T1517" s="45"/>
      <c r="U1517" s="45"/>
      <c r="V1517" s="46">
        <v>5.2686327522977194E-10</v>
      </c>
      <c r="W1517" s="46"/>
    </row>
    <row r="1518" spans="2:34">
      <c r="B1518" s="2">
        <v>8.7999999523162842E-2</v>
      </c>
      <c r="D1518" s="44">
        <v>5.2799999713897705</v>
      </c>
      <c r="E1518" s="44"/>
      <c r="F1518" s="45">
        <v>5.5908966064453125</v>
      </c>
      <c r="G1518" s="45"/>
      <c r="H1518" s="45"/>
      <c r="I1518" s="45"/>
      <c r="J1518" s="45"/>
      <c r="K1518" s="45">
        <v>1.1969659985400227E-10</v>
      </c>
      <c r="L1518" s="45"/>
      <c r="M1518" s="45"/>
      <c r="N1518" s="45">
        <v>30.365032196044922</v>
      </c>
      <c r="O1518" s="45"/>
      <c r="P1518" s="45"/>
      <c r="Q1518" s="45"/>
      <c r="R1518" s="45">
        <v>21.471319198608398</v>
      </c>
      <c r="S1518" s="45"/>
      <c r="T1518" s="45"/>
      <c r="U1518" s="45"/>
      <c r="V1518" s="46">
        <v>3.9419223440972928E-10</v>
      </c>
      <c r="W1518" s="46"/>
    </row>
    <row r="1519" spans="2:34">
      <c r="B1519" s="2">
        <v>8.9000001549720764E-2</v>
      </c>
      <c r="D1519" s="44">
        <v>5.3400000929832458</v>
      </c>
      <c r="E1519" s="44"/>
      <c r="F1519" s="45">
        <v>16.168960571289063</v>
      </c>
      <c r="G1519" s="45"/>
      <c r="H1519" s="45"/>
      <c r="I1519" s="45"/>
      <c r="J1519" s="45"/>
      <c r="K1519" s="45">
        <v>8.9477862619258275E-11</v>
      </c>
      <c r="L1519" s="45"/>
      <c r="M1519" s="45"/>
      <c r="N1519" s="45">
        <v>30.337398529052734</v>
      </c>
      <c r="O1519" s="45"/>
      <c r="P1519" s="45"/>
      <c r="Q1519" s="45"/>
      <c r="R1519" s="45">
        <v>21.451780319213867</v>
      </c>
      <c r="S1519" s="45"/>
      <c r="T1519" s="45"/>
      <c r="U1519" s="45"/>
      <c r="V1519" s="46">
        <v>2.9494243158900701E-10</v>
      </c>
      <c r="W1519" s="46"/>
    </row>
    <row r="1520" spans="2:34">
      <c r="B1520" s="2">
        <v>9.0000003576278687E-2</v>
      </c>
      <c r="D1520" s="44">
        <v>5.4000002145767212</v>
      </c>
      <c r="E1520" s="44"/>
      <c r="F1520" s="45">
        <v>24.459842681884766</v>
      </c>
      <c r="G1520" s="45"/>
      <c r="H1520" s="45"/>
      <c r="I1520" s="45"/>
      <c r="J1520" s="45"/>
      <c r="K1520" s="45">
        <v>6.6891457650708475E-11</v>
      </c>
      <c r="L1520" s="45"/>
      <c r="M1520" s="45"/>
      <c r="N1520" s="45">
        <v>30.30998420715332</v>
      </c>
      <c r="O1520" s="45"/>
      <c r="P1520" s="45"/>
      <c r="Q1520" s="45"/>
      <c r="R1520" s="45">
        <v>21.432395935058594</v>
      </c>
      <c r="S1520" s="45"/>
      <c r="T1520" s="45"/>
      <c r="U1520" s="45"/>
      <c r="V1520" s="46">
        <v>2.206911736690742E-10</v>
      </c>
      <c r="W1520" s="46"/>
    </row>
    <row r="1521" spans="2:33">
      <c r="B1521" s="2">
        <v>9.0999998152256012E-2</v>
      </c>
      <c r="D1521" s="44">
        <v>5.4599998891353607</v>
      </c>
      <c r="E1521" s="44"/>
      <c r="F1521" s="45">
        <v>29.304828643798828</v>
      </c>
      <c r="G1521" s="45"/>
      <c r="H1521" s="45"/>
      <c r="I1521" s="45"/>
      <c r="J1521" s="45"/>
      <c r="K1521" s="45">
        <v>5.0008816532276512E-11</v>
      </c>
      <c r="L1521" s="45"/>
      <c r="M1521" s="45"/>
      <c r="N1521" s="45">
        <v>30.282787322998047</v>
      </c>
      <c r="O1521" s="45"/>
      <c r="P1521" s="45"/>
      <c r="Q1521" s="45"/>
      <c r="R1521" s="45">
        <v>21.413164138793945</v>
      </c>
      <c r="S1521" s="45"/>
      <c r="T1521" s="45"/>
      <c r="U1521" s="45"/>
      <c r="V1521" s="46">
        <v>1.6513941603069071E-10</v>
      </c>
      <c r="W1521" s="46"/>
    </row>
    <row r="1522" spans="2:33">
      <c r="B1522" s="2">
        <v>9.2000000178813934E-2</v>
      </c>
      <c r="D1522" s="44">
        <v>5.5200000107288361</v>
      </c>
      <c r="E1522" s="44"/>
      <c r="F1522" s="45">
        <v>30.030563354492188</v>
      </c>
      <c r="G1522" s="45"/>
      <c r="H1522" s="45"/>
      <c r="I1522" s="45"/>
      <c r="J1522" s="45"/>
      <c r="K1522" s="45">
        <v>3.7388911411362358E-11</v>
      </c>
      <c r="L1522" s="45"/>
      <c r="M1522" s="45"/>
      <c r="N1522" s="45">
        <v>30.255804061889648</v>
      </c>
      <c r="O1522" s="45"/>
      <c r="P1522" s="45"/>
      <c r="Q1522" s="45"/>
      <c r="R1522" s="45">
        <v>21.394084930419922</v>
      </c>
      <c r="S1522" s="45"/>
      <c r="T1522" s="45"/>
      <c r="U1522" s="45"/>
      <c r="V1522" s="46">
        <v>1.2357599665779873E-10</v>
      </c>
      <c r="W1522" s="46"/>
    </row>
    <row r="1523" spans="2:33">
      <c r="B1523" s="2">
        <v>9.3000002205371857E-2</v>
      </c>
      <c r="D1523" s="44">
        <v>5.5800001323223114</v>
      </c>
      <c r="E1523" s="44"/>
      <c r="F1523" s="45">
        <v>26.542606353759766</v>
      </c>
      <c r="G1523" s="45"/>
      <c r="H1523" s="45"/>
      <c r="I1523" s="45"/>
      <c r="J1523" s="45"/>
      <c r="K1523" s="45">
        <v>2.7954964731957688E-11</v>
      </c>
      <c r="L1523" s="45"/>
      <c r="M1523" s="45"/>
      <c r="N1523" s="45">
        <v>30.229032516479492</v>
      </c>
      <c r="O1523" s="45"/>
      <c r="P1523" s="45"/>
      <c r="Q1523" s="45"/>
      <c r="R1523" s="45">
        <v>21.375154495239258</v>
      </c>
      <c r="S1523" s="45"/>
      <c r="T1523" s="45"/>
      <c r="U1523" s="45"/>
      <c r="V1523" s="46">
        <v>9.2477206448116078E-11</v>
      </c>
      <c r="W1523" s="46"/>
    </row>
    <row r="1524" spans="2:33">
      <c r="B1524" s="2">
        <v>9.3999996781349182E-2</v>
      </c>
      <c r="D1524" s="44">
        <v>5.6399998068809509</v>
      </c>
      <c r="E1524" s="44"/>
      <c r="F1524" s="45">
        <v>19.337636947631836</v>
      </c>
      <c r="G1524" s="45"/>
      <c r="H1524" s="45"/>
      <c r="I1524" s="45"/>
      <c r="J1524" s="45"/>
      <c r="K1524" s="45">
        <v>2.0902319805560232E-11</v>
      </c>
      <c r="L1524" s="45"/>
      <c r="M1524" s="45"/>
      <c r="N1524" s="45">
        <v>30.202472686767578</v>
      </c>
      <c r="O1524" s="45"/>
      <c r="P1524" s="45"/>
      <c r="Q1524" s="45"/>
      <c r="R1524" s="45">
        <v>21.356372833251953</v>
      </c>
      <c r="S1524" s="45"/>
      <c r="T1524" s="45"/>
      <c r="U1524" s="45"/>
      <c r="V1524" s="46">
        <v>6.9207313491137512E-11</v>
      </c>
      <c r="W1524" s="46"/>
    </row>
    <row r="1525" spans="2:33">
      <c r="B1525" s="2">
        <v>9.4999998807907104E-2</v>
      </c>
      <c r="D1525" s="44">
        <v>5.6999999284744263</v>
      </c>
      <c r="E1525" s="44"/>
      <c r="F1525" s="45">
        <v>9.4327564239501953</v>
      </c>
      <c r="G1525" s="45"/>
      <c r="H1525" s="45"/>
      <c r="I1525" s="45"/>
      <c r="J1525" s="45"/>
      <c r="K1525" s="45">
        <v>1.5629639943393059E-11</v>
      </c>
      <c r="L1525" s="45"/>
      <c r="M1525" s="45"/>
      <c r="N1525" s="45">
        <v>30.176120758056641</v>
      </c>
      <c r="O1525" s="45"/>
      <c r="P1525" s="45"/>
      <c r="Q1525" s="45"/>
      <c r="R1525" s="45">
        <v>21.337739944458008</v>
      </c>
      <c r="S1525" s="45"/>
      <c r="T1525" s="45"/>
      <c r="U1525" s="45"/>
      <c r="V1525" s="46">
        <v>5.1794728228582443E-11</v>
      </c>
      <c r="W1525" s="46"/>
    </row>
    <row r="1526" spans="2:33">
      <c r="B1526" s="2">
        <v>9.6000000834465027E-2</v>
      </c>
      <c r="D1526" s="44">
        <v>5.7600000500679016</v>
      </c>
      <c r="E1526" s="44"/>
      <c r="F1526" s="45">
        <v>-1.7780551910400391</v>
      </c>
      <c r="G1526" s="45"/>
      <c r="H1526" s="45"/>
      <c r="I1526" s="45"/>
      <c r="J1526" s="45"/>
      <c r="K1526" s="45">
        <v>1.1687509467173118E-11</v>
      </c>
      <c r="L1526" s="45"/>
      <c r="M1526" s="45"/>
      <c r="N1526" s="45">
        <v>30.149974822998047</v>
      </c>
      <c r="O1526" s="45"/>
      <c r="P1526" s="45"/>
      <c r="Q1526" s="45"/>
      <c r="R1526" s="45">
        <v>21.319252014160156</v>
      </c>
      <c r="S1526" s="45"/>
      <c r="T1526" s="45"/>
      <c r="U1526" s="45"/>
      <c r="V1526" s="46">
        <v>3.8764574883387581E-11</v>
      </c>
      <c r="W1526" s="46"/>
    </row>
    <row r="1527" spans="2:33">
      <c r="B1527" s="2">
        <v>9.7000002861022949E-2</v>
      </c>
      <c r="D1527" s="44">
        <v>5.820000171661377</v>
      </c>
      <c r="E1527" s="44"/>
      <c r="F1527" s="45">
        <v>-12.720093727111816</v>
      </c>
      <c r="G1527" s="45"/>
      <c r="H1527" s="45"/>
      <c r="I1527" s="45"/>
      <c r="J1527" s="45"/>
      <c r="K1527" s="45">
        <v>8.7400330028852835E-12</v>
      </c>
      <c r="L1527" s="45"/>
      <c r="M1527" s="45"/>
      <c r="N1527" s="45">
        <v>30.124032974243164</v>
      </c>
      <c r="O1527" s="45"/>
      <c r="P1527" s="45"/>
      <c r="Q1527" s="45"/>
      <c r="R1527" s="45">
        <v>21.300907135009766</v>
      </c>
      <c r="S1527" s="45"/>
      <c r="T1527" s="45"/>
      <c r="U1527" s="45"/>
      <c r="V1527" s="46">
        <v>2.9013489527551783E-11</v>
      </c>
      <c r="W1527" s="46"/>
    </row>
    <row r="1528" spans="2:33">
      <c r="B1528" s="2">
        <v>9.7999997437000275E-2</v>
      </c>
      <c r="D1528" s="44">
        <v>5.8799998462200165</v>
      </c>
      <c r="E1528" s="44"/>
      <c r="F1528" s="45">
        <v>-21.85906982421875</v>
      </c>
      <c r="G1528" s="45"/>
      <c r="H1528" s="45"/>
      <c r="I1528" s="45"/>
      <c r="J1528" s="45"/>
      <c r="K1528" s="45">
        <v>6.536147057617514E-12</v>
      </c>
      <c r="L1528" s="45"/>
      <c r="M1528" s="45"/>
      <c r="N1528" s="45">
        <v>30.098291397094727</v>
      </c>
      <c r="O1528" s="45"/>
      <c r="P1528" s="45"/>
      <c r="Q1528" s="45"/>
      <c r="R1528" s="45">
        <v>21.282705307006836</v>
      </c>
      <c r="S1528" s="45"/>
      <c r="T1528" s="45"/>
      <c r="U1528" s="45"/>
      <c r="V1528" s="46">
        <v>2.1716007464478437E-11</v>
      </c>
      <c r="W1528" s="46"/>
    </row>
    <row r="1529" spans="2:33">
      <c r="B1529" s="2">
        <v>9.8999999463558197E-2</v>
      </c>
      <c r="D1529" s="44">
        <v>5.9399999678134918</v>
      </c>
      <c r="E1529" s="44"/>
      <c r="F1529" s="45">
        <v>-27.91621208190918</v>
      </c>
      <c r="G1529" s="45"/>
      <c r="H1529" s="45"/>
      <c r="I1529" s="45"/>
      <c r="J1529" s="45"/>
      <c r="K1529" s="45">
        <v>4.8881870773342939E-12</v>
      </c>
      <c r="L1529" s="45"/>
      <c r="M1529" s="45"/>
      <c r="N1529" s="45">
        <v>30.072750091552734</v>
      </c>
      <c r="O1529" s="45"/>
      <c r="P1529" s="45"/>
      <c r="Q1529" s="45"/>
      <c r="R1529" s="45">
        <v>21.264646530151367</v>
      </c>
      <c r="S1529" s="45"/>
      <c r="T1529" s="45"/>
      <c r="U1529" s="45"/>
      <c r="V1529" s="46">
        <v>1.6254539381144184E-11</v>
      </c>
      <c r="W1529" s="46"/>
    </row>
    <row r="1530" spans="2:33">
      <c r="B1530" s="2">
        <v>0.10000000149011612</v>
      </c>
      <c r="D1530" s="44">
        <v>6.0000000894069672</v>
      </c>
      <c r="E1530" s="44"/>
      <c r="F1530" s="45">
        <v>-30.047157287597656</v>
      </c>
      <c r="G1530" s="45"/>
      <c r="H1530" s="45"/>
      <c r="I1530" s="45"/>
      <c r="J1530" s="45"/>
      <c r="K1530" s="45">
        <v>3.6558690102994618E-12</v>
      </c>
      <c r="L1530" s="45"/>
      <c r="M1530" s="45"/>
      <c r="N1530" s="45">
        <v>30.047409057617188</v>
      </c>
      <c r="O1530" s="45"/>
      <c r="P1530" s="45"/>
      <c r="Q1530" s="45"/>
      <c r="R1530" s="45">
        <v>21.246726989746094</v>
      </c>
      <c r="S1530" s="45"/>
      <c r="T1530" s="45"/>
      <c r="U1530" s="45"/>
      <c r="V1530" s="46">
        <v>1.216700351580613E-11</v>
      </c>
      <c r="W1530" s="46"/>
    </row>
    <row r="1531" spans="2:33" ht="9.75" customHeight="1">
      <c r="B1531" s="2">
        <v>0.10100000351667404</v>
      </c>
      <c r="D1531" s="44">
        <v>6.0600002110004425</v>
      </c>
      <c r="E1531" s="44"/>
      <c r="F1531" s="45">
        <v>-27.959634780883789</v>
      </c>
      <c r="G1531" s="45"/>
      <c r="H1531" s="45"/>
      <c r="I1531" s="45"/>
      <c r="J1531" s="45"/>
      <c r="K1531" s="45">
        <v>2.7343238350602261E-12</v>
      </c>
      <c r="L1531" s="45"/>
      <c r="M1531" s="45"/>
      <c r="N1531" s="45">
        <v>30.022260665893555</v>
      </c>
      <c r="O1531" s="45"/>
      <c r="P1531" s="45"/>
      <c r="Q1531" s="45"/>
      <c r="R1531" s="45">
        <v>21.228944778442383</v>
      </c>
      <c r="S1531" s="45"/>
      <c r="T1531" s="45"/>
      <c r="U1531" s="45"/>
      <c r="V1531" s="46">
        <v>9.1076547345525505E-12</v>
      </c>
      <c r="W1531" s="46"/>
    </row>
    <row r="1532" spans="2:33" ht="5.25" customHeight="1"/>
    <row r="1533" spans="2:33" ht="172.5" customHeight="1"/>
    <row r="1534" spans="2:33" ht="16.5" customHeight="1"/>
    <row r="1535" spans="2:33" ht="12.75" customHeight="1">
      <c r="B1535" s="39" t="s">
        <v>0</v>
      </c>
      <c r="C1535" s="39"/>
      <c r="D1535" s="39"/>
      <c r="E1535" s="39"/>
      <c r="F1535" s="39"/>
      <c r="G1535" s="1" t="s">
        <v>1</v>
      </c>
      <c r="H1535" s="40" t="s">
        <v>61</v>
      </c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</row>
    <row r="1536" spans="2:33" ht="12.75" customHeight="1">
      <c r="AB1536" s="39" t="s">
        <v>2</v>
      </c>
      <c r="AC1536" s="39"/>
      <c r="AD1536" s="39"/>
      <c r="AE1536" s="39"/>
      <c r="AF1536" s="39"/>
      <c r="AG1536" s="39"/>
    </row>
    <row r="1537" spans="2:37" ht="12" customHeight="1">
      <c r="B1537" s="39" t="s">
        <v>3</v>
      </c>
      <c r="C1537" s="39"/>
      <c r="D1537" s="39"/>
      <c r="E1537" s="39"/>
      <c r="G1537" s="1" t="s">
        <v>4</v>
      </c>
      <c r="H1537" s="41">
        <v>0.43999999761581421</v>
      </c>
      <c r="I1537" s="41"/>
      <c r="J1537" s="41"/>
      <c r="K1537" s="41"/>
      <c r="L1537" s="41"/>
      <c r="M1537" s="41"/>
      <c r="N1537" s="41"/>
      <c r="O1537" s="39" t="s">
        <v>21</v>
      </c>
      <c r="P1537" s="39"/>
      <c r="Q1537" s="39"/>
      <c r="R1537" s="39"/>
      <c r="S1537" s="1" t="s">
        <v>4</v>
      </c>
      <c r="T1537" s="42" t="s">
        <v>22</v>
      </c>
      <c r="U1537" s="42"/>
      <c r="V1537" s="42"/>
      <c r="W1537" s="42"/>
      <c r="X1537" s="42"/>
      <c r="Y1537" s="42"/>
      <c r="Z1537" s="42"/>
      <c r="AA1537" s="42"/>
      <c r="AB1537" s="39"/>
      <c r="AC1537" s="39"/>
      <c r="AD1537" s="39"/>
      <c r="AE1537" s="39"/>
      <c r="AF1537" s="39"/>
      <c r="AG1537" s="39"/>
    </row>
    <row r="1538" spans="2:37" ht="10.5" customHeight="1">
      <c r="AB1538" s="39"/>
      <c r="AC1538" s="39"/>
      <c r="AD1538" s="39"/>
      <c r="AE1538" s="39"/>
      <c r="AF1538" s="39"/>
      <c r="AG1538" s="39"/>
    </row>
    <row r="1539" spans="2:37" ht="12" customHeight="1">
      <c r="AB1539" s="39"/>
      <c r="AC1539" s="39"/>
      <c r="AD1539" s="39"/>
      <c r="AE1539" s="39"/>
      <c r="AF1539" s="39"/>
      <c r="AG1539" s="39"/>
    </row>
    <row r="1540" spans="2:37" ht="12" customHeight="1">
      <c r="AB1540" s="39"/>
      <c r="AC1540" s="39"/>
      <c r="AD1540" s="39"/>
      <c r="AE1540" s="39"/>
      <c r="AF1540" s="39"/>
      <c r="AG1540" s="39"/>
    </row>
    <row r="1541" spans="2:37" ht="6" customHeight="1"/>
    <row r="1542" spans="2:37" ht="3" customHeight="1">
      <c r="B1542" s="43" t="s">
        <v>5</v>
      </c>
      <c r="D1542" s="43" t="s">
        <v>23</v>
      </c>
      <c r="E1542" s="43"/>
      <c r="G1542" s="43" t="s">
        <v>6</v>
      </c>
      <c r="H1542" s="43"/>
      <c r="J1542" s="43" t="s">
        <v>7</v>
      </c>
      <c r="K1542" s="43"/>
      <c r="L1542" s="43"/>
      <c r="M1542" s="43"/>
      <c r="N1542" s="43" t="s">
        <v>8</v>
      </c>
      <c r="O1542" s="43"/>
      <c r="Q1542" s="43" t="s">
        <v>9</v>
      </c>
      <c r="R1542" s="43"/>
      <c r="S1542" s="43"/>
      <c r="T1542" s="43" t="s">
        <v>10</v>
      </c>
      <c r="U1542" s="43"/>
      <c r="X1542" s="43" t="s">
        <v>5</v>
      </c>
      <c r="Y1542" s="43"/>
      <c r="Z1542" s="43" t="s">
        <v>23</v>
      </c>
      <c r="AA1542" s="43"/>
      <c r="AB1542" s="43" t="s">
        <v>6</v>
      </c>
      <c r="AC1542" s="43" t="s">
        <v>7</v>
      </c>
      <c r="AE1542" s="43" t="s">
        <v>8</v>
      </c>
      <c r="AF1542" s="43" t="s">
        <v>9</v>
      </c>
      <c r="AG1542" s="43" t="s">
        <v>10</v>
      </c>
      <c r="AH1542" s="43"/>
    </row>
    <row r="1543" spans="2:37" ht="14.25" customHeight="1">
      <c r="B1543" s="43"/>
      <c r="D1543" s="43"/>
      <c r="E1543" s="43"/>
      <c r="G1543" s="43"/>
      <c r="H1543" s="43"/>
      <c r="J1543" s="43"/>
      <c r="K1543" s="43"/>
      <c r="L1543" s="43"/>
      <c r="M1543" s="43"/>
      <c r="N1543" s="43"/>
      <c r="O1543" s="43"/>
      <c r="Q1543" s="43"/>
      <c r="R1543" s="43"/>
      <c r="S1543" s="43"/>
      <c r="T1543" s="43"/>
      <c r="U1543" s="43"/>
      <c r="X1543" s="43"/>
      <c r="Y1543" s="43"/>
      <c r="Z1543" s="43"/>
      <c r="AA1543" s="43"/>
      <c r="AB1543" s="43"/>
      <c r="AC1543" s="43"/>
      <c r="AE1543" s="43"/>
      <c r="AF1543" s="43"/>
      <c r="AG1543" s="43"/>
      <c r="AH1543" s="43"/>
    </row>
    <row r="1544" spans="2:37">
      <c r="B1544" s="2">
        <v>0</v>
      </c>
      <c r="D1544" s="44">
        <v>0</v>
      </c>
      <c r="E1544" s="44"/>
      <c r="F1544" s="45">
        <v>1.5931258531054482E-5</v>
      </c>
      <c r="G1544" s="45"/>
      <c r="H1544" s="45"/>
      <c r="I1544" s="45"/>
      <c r="J1544" s="45"/>
      <c r="K1544" s="45">
        <v>26.409530639648438</v>
      </c>
      <c r="L1544" s="45"/>
      <c r="M1544" s="45"/>
      <c r="N1544" s="45">
        <v>52.819042205810547</v>
      </c>
      <c r="O1544" s="45"/>
      <c r="P1544" s="45"/>
      <c r="Q1544" s="45"/>
      <c r="R1544" s="45">
        <v>18.674346923828125</v>
      </c>
      <c r="S1544" s="45"/>
      <c r="T1544" s="45"/>
      <c r="U1544" s="45"/>
      <c r="V1544" s="46">
        <v>100.00006103515625</v>
      </c>
      <c r="W1544" s="46"/>
      <c r="X1544" s="45">
        <v>3.9000000804662704E-2</v>
      </c>
      <c r="Y1544" s="45"/>
      <c r="Z1544" s="44">
        <v>2.3400000482797623</v>
      </c>
      <c r="AA1544" s="44"/>
      <c r="AB1544" s="45">
        <v>13.32167911529541</v>
      </c>
      <c r="AC1544" s="45"/>
      <c r="AD1544" s="45">
        <v>1.9440444702922832E-6</v>
      </c>
      <c r="AE1544" s="45"/>
      <c r="AF1544" s="45">
        <v>24.902769088745117</v>
      </c>
      <c r="AG1544" s="45"/>
      <c r="AH1544" s="45">
        <v>17.608915328979492</v>
      </c>
      <c r="AI1544" s="45"/>
      <c r="AJ1544" s="45"/>
      <c r="AK1544" s="20">
        <v>7.8065404522931203E-6</v>
      </c>
    </row>
    <row r="1545" spans="2:37">
      <c r="B1545" s="2">
        <v>1.0000000474974513E-3</v>
      </c>
      <c r="D1545" s="44">
        <v>6.0000002849847078E-2</v>
      </c>
      <c r="E1545" s="44"/>
      <c r="F1545" s="45">
        <v>-8.7841281890869141</v>
      </c>
      <c r="G1545" s="45"/>
      <c r="H1545" s="45"/>
      <c r="I1545" s="45"/>
      <c r="J1545" s="45"/>
      <c r="K1545" s="45">
        <v>15.728529930114746</v>
      </c>
      <c r="L1545" s="45"/>
      <c r="M1545" s="45"/>
      <c r="N1545" s="45">
        <v>42.092445373535156</v>
      </c>
      <c r="O1545" s="45"/>
      <c r="P1545" s="45"/>
      <c r="Q1545" s="45"/>
      <c r="R1545" s="45">
        <v>18.642105102539063</v>
      </c>
      <c r="S1545" s="45"/>
      <c r="T1545" s="45"/>
      <c r="U1545" s="45"/>
      <c r="V1545" s="46">
        <v>59.659305572509766</v>
      </c>
      <c r="W1545" s="46"/>
      <c r="X1545" s="45">
        <v>3.9999999105930328E-2</v>
      </c>
      <c r="Y1545" s="45"/>
      <c r="Z1545" s="44">
        <v>2.3999999463558197</v>
      </c>
      <c r="AA1545" s="44"/>
      <c r="AB1545" s="45">
        <v>20.104835510253906</v>
      </c>
      <c r="AC1545" s="45"/>
      <c r="AD1545" s="45">
        <v>1.2951912822245504E-6</v>
      </c>
      <c r="AE1545" s="45"/>
      <c r="AF1545" s="45">
        <v>24.870515823364258</v>
      </c>
      <c r="AG1545" s="45"/>
      <c r="AH1545" s="45">
        <v>17.586109161376953</v>
      </c>
      <c r="AI1545" s="45"/>
      <c r="AJ1545" s="45"/>
      <c r="AK1545" s="20">
        <v>5.2077380132686812E-6</v>
      </c>
    </row>
    <row r="1546" spans="2:37">
      <c r="B1546" s="2">
        <v>2.0000000949949026E-3</v>
      </c>
      <c r="D1546" s="44">
        <v>0.12000000569969416</v>
      </c>
      <c r="E1546" s="44"/>
      <c r="F1546" s="45">
        <v>-9.5793132781982422</v>
      </c>
      <c r="G1546" s="45"/>
      <c r="H1546" s="45"/>
      <c r="I1546" s="45"/>
      <c r="J1546" s="45"/>
      <c r="K1546" s="45">
        <v>9.6066265106201172</v>
      </c>
      <c r="L1546" s="45"/>
      <c r="M1546" s="45"/>
      <c r="N1546" s="45">
        <v>35.925361633300781</v>
      </c>
      <c r="O1546" s="45"/>
      <c r="P1546" s="45"/>
      <c r="Q1546" s="45"/>
      <c r="R1546" s="45">
        <v>18.610157012939453</v>
      </c>
      <c r="S1546" s="45"/>
      <c r="T1546" s="45"/>
      <c r="U1546" s="45"/>
      <c r="V1546" s="46">
        <v>36.501091003417969</v>
      </c>
      <c r="W1546" s="46"/>
      <c r="X1546" s="45">
        <v>4.1000001132488251E-2</v>
      </c>
      <c r="Y1546" s="45"/>
      <c r="Z1546" s="44">
        <v>2.460000067949295</v>
      </c>
      <c r="AA1546" s="44"/>
      <c r="AB1546" s="45">
        <v>24.051227569580078</v>
      </c>
      <c r="AC1546" s="45"/>
      <c r="AD1546" s="45">
        <v>8.6307125002349494E-7</v>
      </c>
      <c r="AE1546" s="45"/>
      <c r="AF1546" s="45">
        <v>24.838537216186523</v>
      </c>
      <c r="AG1546" s="45"/>
      <c r="AH1546" s="45">
        <v>17.563497543334961</v>
      </c>
      <c r="AI1546" s="45"/>
      <c r="AJ1546" s="45"/>
      <c r="AK1546" s="20">
        <v>3.4747267818602268E-6</v>
      </c>
    </row>
    <row r="1547" spans="2:37">
      <c r="B1547" s="2">
        <v>3.0000000260770321E-3</v>
      </c>
      <c r="D1547" s="44">
        <v>0.18000000156462193</v>
      </c>
      <c r="E1547" s="44"/>
      <c r="F1547" s="45">
        <v>-5.2002520561218262</v>
      </c>
      <c r="G1547" s="45"/>
      <c r="H1547" s="45"/>
      <c r="I1547" s="45"/>
      <c r="J1547" s="45"/>
      <c r="K1547" s="45">
        <v>5.9874887466430664</v>
      </c>
      <c r="L1547" s="45"/>
      <c r="M1547" s="45"/>
      <c r="N1547" s="45">
        <v>32.261455535888672</v>
      </c>
      <c r="O1547" s="45"/>
      <c r="P1547" s="45"/>
      <c r="Q1547" s="45"/>
      <c r="R1547" s="45">
        <v>18.578500747680664</v>
      </c>
      <c r="S1547" s="45"/>
      <c r="T1547" s="45"/>
      <c r="U1547" s="45"/>
      <c r="V1547" s="46">
        <v>22.788673400878906</v>
      </c>
      <c r="W1547" s="46"/>
      <c r="X1547" s="45">
        <v>4.1999999433755875E-2</v>
      </c>
      <c r="Y1547" s="45"/>
      <c r="Z1547" s="44">
        <v>2.5199999660253525</v>
      </c>
      <c r="AA1547" s="44"/>
      <c r="AB1547" s="45">
        <v>24.614835739135742</v>
      </c>
      <c r="AC1547" s="45"/>
      <c r="AD1547" s="45">
        <v>5.7523067198417266E-7</v>
      </c>
      <c r="AE1547" s="45"/>
      <c r="AF1547" s="45">
        <v>24.806831359863281</v>
      </c>
      <c r="AG1547" s="45"/>
      <c r="AH1547" s="45">
        <v>17.541078567504883</v>
      </c>
      <c r="AI1547" s="45"/>
      <c r="AJ1547" s="45"/>
      <c r="AK1547" s="20">
        <v>2.3188397335616173E-6</v>
      </c>
    </row>
    <row r="1548" spans="2:37">
      <c r="B1548" s="2">
        <v>4.0000001899898052E-3</v>
      </c>
      <c r="D1548" s="44">
        <v>0.24000001139938831</v>
      </c>
      <c r="E1548" s="44"/>
      <c r="F1548" s="45">
        <v>2.1424274444580078</v>
      </c>
      <c r="G1548" s="45"/>
      <c r="H1548" s="45"/>
      <c r="I1548" s="45"/>
      <c r="J1548" s="45"/>
      <c r="K1548" s="45">
        <v>3.7906591892242432</v>
      </c>
      <c r="L1548" s="45"/>
      <c r="M1548" s="45"/>
      <c r="N1548" s="45">
        <v>30.020265579223633</v>
      </c>
      <c r="O1548" s="45"/>
      <c r="P1548" s="45"/>
      <c r="Q1548" s="45"/>
      <c r="R1548" s="45">
        <v>18.54713249206543</v>
      </c>
      <c r="S1548" s="45"/>
      <c r="T1548" s="45"/>
      <c r="U1548" s="45"/>
      <c r="V1548" s="46">
        <v>14.451833724975586</v>
      </c>
      <c r="W1548" s="46"/>
      <c r="X1548" s="45">
        <v>4.3000001460313797E-2</v>
      </c>
      <c r="Y1548" s="45"/>
      <c r="Z1548" s="44">
        <v>2.5800000876188278</v>
      </c>
      <c r="AA1548" s="44"/>
      <c r="AB1548" s="45">
        <v>21.72528076171875</v>
      </c>
      <c r="AC1548" s="45"/>
      <c r="AD1548" s="45">
        <v>3.8345785924320808E-7</v>
      </c>
      <c r="AE1548" s="45"/>
      <c r="AF1548" s="45">
        <v>24.775394439697266</v>
      </c>
      <c r="AG1548" s="45"/>
      <c r="AH1548" s="45">
        <v>17.518848419189453</v>
      </c>
      <c r="AI1548" s="45"/>
      <c r="AJ1548" s="45"/>
      <c r="AK1548" s="20">
        <v>1.5477367014682386E-6</v>
      </c>
    </row>
    <row r="1549" spans="2:37">
      <c r="B1549" s="2">
        <v>4.999999888241291E-3</v>
      </c>
      <c r="D1549" s="44">
        <v>0.29999999329447746</v>
      </c>
      <c r="E1549" s="44"/>
      <c r="F1549" s="45">
        <v>10.518524169921875</v>
      </c>
      <c r="G1549" s="45"/>
      <c r="H1549" s="45"/>
      <c r="I1549" s="45"/>
      <c r="J1549" s="45"/>
      <c r="K1549" s="45">
        <v>2.4282677173614502</v>
      </c>
      <c r="L1549" s="45"/>
      <c r="M1549" s="45"/>
      <c r="N1549" s="45">
        <v>28.613916397094727</v>
      </c>
      <c r="O1549" s="45"/>
      <c r="P1549" s="45"/>
      <c r="Q1549" s="45"/>
      <c r="R1549" s="45">
        <v>18.516050338745117</v>
      </c>
      <c r="S1549" s="45"/>
      <c r="T1549" s="45"/>
      <c r="U1549" s="45"/>
      <c r="V1549" s="46">
        <v>9.2732772827148438</v>
      </c>
      <c r="W1549" s="46"/>
      <c r="X1549" s="45">
        <v>4.3999999761581421E-2</v>
      </c>
      <c r="Y1549" s="45"/>
      <c r="Z1549" s="44">
        <v>2.6399999856948853</v>
      </c>
      <c r="AA1549" s="44"/>
      <c r="AB1549" s="45">
        <v>15.796478271484375</v>
      </c>
      <c r="AC1549" s="45"/>
      <c r="AD1549" s="45">
        <v>2.5566495764905994E-7</v>
      </c>
      <c r="AE1549" s="45"/>
      <c r="AF1549" s="45">
        <v>24.744224548339844</v>
      </c>
      <c r="AG1549" s="45"/>
      <c r="AH1549" s="45">
        <v>17.496809005737305</v>
      </c>
      <c r="AI1549" s="45"/>
      <c r="AJ1549" s="45"/>
      <c r="AK1549" s="20">
        <v>1.0332308875149465E-6</v>
      </c>
    </row>
    <row r="1550" spans="2:37">
      <c r="B1550" s="2">
        <v>6.0000000521540642E-3</v>
      </c>
      <c r="D1550" s="44">
        <v>0.36000000312924385</v>
      </c>
      <c r="E1550" s="44"/>
      <c r="F1550" s="45">
        <v>18.231138229370117</v>
      </c>
      <c r="G1550" s="45"/>
      <c r="H1550" s="45"/>
      <c r="I1550" s="45"/>
      <c r="J1550" s="45"/>
      <c r="K1550" s="45">
        <v>1.5691059827804565</v>
      </c>
      <c r="L1550" s="45"/>
      <c r="M1550" s="45"/>
      <c r="N1550" s="45">
        <v>27.711196899414063</v>
      </c>
      <c r="O1550" s="45"/>
      <c r="P1550" s="45"/>
      <c r="Q1550" s="45"/>
      <c r="R1550" s="45">
        <v>18.485248565673828</v>
      </c>
      <c r="S1550" s="45"/>
      <c r="T1550" s="45"/>
      <c r="U1550" s="45"/>
      <c r="V1550" s="46">
        <v>6.002220630645752</v>
      </c>
      <c r="W1550" s="46"/>
      <c r="X1550" s="45">
        <v>4.5000001788139343E-2</v>
      </c>
      <c r="Y1550" s="45"/>
      <c r="Z1550" s="44">
        <v>2.7000001072883606</v>
      </c>
      <c r="AA1550" s="44"/>
      <c r="AB1550" s="45">
        <v>7.6673774719238281</v>
      </c>
      <c r="AC1550" s="45"/>
      <c r="AD1550" s="45">
        <v>1.7049060829776863E-7</v>
      </c>
      <c r="AE1550" s="45"/>
      <c r="AF1550" s="45">
        <v>24.713315963745117</v>
      </c>
      <c r="AG1550" s="45"/>
      <c r="AH1550" s="45">
        <v>17.474952697753906</v>
      </c>
      <c r="AI1550" s="45"/>
      <c r="AJ1550" s="45"/>
      <c r="AK1550" s="20">
        <v>6.898734454807709E-7</v>
      </c>
    </row>
    <row r="1551" spans="2:37">
      <c r="B1551" s="2">
        <v>7.0000002160668373E-3</v>
      </c>
      <c r="D1551" s="44">
        <v>0.42000001296401024</v>
      </c>
      <c r="E1551" s="44"/>
      <c r="F1551" s="45">
        <v>23.889869689941406</v>
      </c>
      <c r="G1551" s="45"/>
      <c r="H1551" s="45"/>
      <c r="I1551" s="45"/>
      <c r="J1551" s="45"/>
      <c r="K1551" s="45">
        <v>1.0203847885131836</v>
      </c>
      <c r="L1551" s="45"/>
      <c r="M1551" s="45"/>
      <c r="N1551" s="45">
        <v>27.11931037902832</v>
      </c>
      <c r="O1551" s="45"/>
      <c r="P1551" s="45"/>
      <c r="Q1551" s="45"/>
      <c r="R1551" s="45">
        <v>18.454727172851563</v>
      </c>
      <c r="S1551" s="45"/>
      <c r="T1551" s="45"/>
      <c r="U1551" s="45"/>
      <c r="V1551" s="46">
        <v>3.9096813201904297</v>
      </c>
      <c r="W1551" s="46"/>
      <c r="X1551" s="45">
        <v>4.6000000089406967E-2</v>
      </c>
      <c r="Y1551" s="45"/>
      <c r="Z1551" s="44">
        <v>2.760000005364418</v>
      </c>
      <c r="AA1551" s="44"/>
      <c r="AB1551" s="45">
        <v>-1.5167026519775391</v>
      </c>
      <c r="AC1551" s="45"/>
      <c r="AD1551" s="45">
        <v>1.1371118802117053E-7</v>
      </c>
      <c r="AE1551" s="45"/>
      <c r="AF1551" s="45">
        <v>24.682670593261719</v>
      </c>
      <c r="AG1551" s="45"/>
      <c r="AH1551" s="45">
        <v>17.453283309936523</v>
      </c>
      <c r="AI1551" s="45"/>
      <c r="AJ1551" s="45"/>
      <c r="AK1551" s="20">
        <v>4.6069240511315002E-7</v>
      </c>
    </row>
    <row r="1552" spans="2:37">
      <c r="B1552" s="2">
        <v>8.0000003799796104E-3</v>
      </c>
      <c r="D1552" s="44">
        <v>0.48000002279877663</v>
      </c>
      <c r="E1552" s="44"/>
      <c r="F1552" s="45">
        <v>26.516952514648438</v>
      </c>
      <c r="G1552" s="45"/>
      <c r="H1552" s="45"/>
      <c r="I1552" s="45"/>
      <c r="J1552" s="45"/>
      <c r="K1552" s="45">
        <v>0.66662293672561646</v>
      </c>
      <c r="L1552" s="45"/>
      <c r="M1552" s="45"/>
      <c r="N1552" s="45">
        <v>26.722774505615234</v>
      </c>
      <c r="O1552" s="45"/>
      <c r="P1552" s="45"/>
      <c r="Q1552" s="45"/>
      <c r="R1552" s="45">
        <v>18.424480438232422</v>
      </c>
      <c r="S1552" s="45"/>
      <c r="T1552" s="45"/>
      <c r="U1552" s="45"/>
      <c r="V1552" s="46">
        <v>2.5584089756011963</v>
      </c>
      <c r="W1552" s="46"/>
      <c r="X1552" s="45">
        <v>4.6999998390674591E-2</v>
      </c>
      <c r="Y1552" s="45"/>
      <c r="Z1552" s="44">
        <v>2.8199999034404755</v>
      </c>
      <c r="AA1552" s="44"/>
      <c r="AB1552" s="45">
        <v>-10.465394973754883</v>
      </c>
      <c r="AC1552" s="45"/>
      <c r="AD1552" s="45">
        <v>7.5853790804103483E-8</v>
      </c>
      <c r="AE1552" s="45"/>
      <c r="AF1552" s="45">
        <v>24.652280807495117</v>
      </c>
      <c r="AG1552" s="45"/>
      <c r="AH1552" s="45">
        <v>17.431795120239258</v>
      </c>
      <c r="AI1552" s="45"/>
      <c r="AJ1552" s="45"/>
      <c r="AK1552" s="20">
        <v>3.0769481895731587E-7</v>
      </c>
    </row>
    <row r="1553" spans="2:37">
      <c r="B1553" s="2">
        <v>8.999999612569809E-3</v>
      </c>
      <c r="D1553" s="44">
        <v>0.53999997675418854</v>
      </c>
      <c r="E1553" s="44"/>
      <c r="F1553" s="45">
        <v>25.634300231933594</v>
      </c>
      <c r="G1553" s="45"/>
      <c r="H1553" s="45"/>
      <c r="I1553" s="45"/>
      <c r="J1553" s="45"/>
      <c r="K1553" s="45">
        <v>0.43697601556777954</v>
      </c>
      <c r="L1553" s="45"/>
      <c r="M1553" s="45"/>
      <c r="N1553" s="45">
        <v>26.450738906860352</v>
      </c>
      <c r="O1553" s="45"/>
      <c r="P1553" s="45"/>
      <c r="Q1553" s="45"/>
      <c r="R1553" s="45">
        <v>18.394508361816406</v>
      </c>
      <c r="S1553" s="45"/>
      <c r="T1553" s="45"/>
      <c r="U1553" s="45"/>
      <c r="V1553" s="46">
        <v>1.6797877550125122</v>
      </c>
      <c r="W1553" s="46"/>
      <c r="X1553" s="45">
        <v>4.8000000417232513E-2</v>
      </c>
      <c r="Y1553" s="45"/>
      <c r="Z1553" s="44">
        <v>2.8800000250339508</v>
      </c>
      <c r="AA1553" s="44"/>
      <c r="AB1553" s="45">
        <v>-17.924528121948242</v>
      </c>
      <c r="AC1553" s="45"/>
      <c r="AD1553" s="45">
        <v>5.0608171875410335E-8</v>
      </c>
      <c r="AE1553" s="45"/>
      <c r="AF1553" s="45">
        <v>24.622148513793945</v>
      </c>
      <c r="AG1553" s="45"/>
      <c r="AH1553" s="45">
        <v>17.410488128662109</v>
      </c>
      <c r="AI1553" s="45"/>
      <c r="AJ1553" s="45"/>
      <c r="AK1553" s="20">
        <v>2.0553922297494864E-7</v>
      </c>
    </row>
    <row r="1554" spans="2:37">
      <c r="B1554" s="2">
        <v>9.9999997764825821E-3</v>
      </c>
      <c r="D1554" s="44">
        <v>0.59999998658895493</v>
      </c>
      <c r="E1554" s="44"/>
      <c r="F1554" s="45">
        <v>21.300991058349609</v>
      </c>
      <c r="G1554" s="45"/>
      <c r="H1554" s="45"/>
      <c r="I1554" s="45"/>
      <c r="J1554" s="45"/>
      <c r="K1554" s="45">
        <v>0.28714978694915771</v>
      </c>
      <c r="L1554" s="45"/>
      <c r="M1554" s="45"/>
      <c r="N1554" s="45">
        <v>26.258907318115234</v>
      </c>
      <c r="O1554" s="45"/>
      <c r="P1554" s="45"/>
      <c r="Q1554" s="45"/>
      <c r="R1554" s="45">
        <v>18.364805221557617</v>
      </c>
      <c r="S1554" s="45"/>
      <c r="T1554" s="45"/>
      <c r="U1554" s="45"/>
      <c r="V1554" s="46">
        <v>1.1056232452392578</v>
      </c>
      <c r="W1554" s="46"/>
      <c r="X1554" s="45">
        <v>4.8999998718500137E-2</v>
      </c>
      <c r="Y1554" s="45"/>
      <c r="Z1554" s="44">
        <v>2.9399999231100082</v>
      </c>
      <c r="AA1554" s="44"/>
      <c r="AB1554" s="45">
        <v>-22.851848602294922</v>
      </c>
      <c r="AC1554" s="45"/>
      <c r="AD1554" s="45">
        <v>3.3770014340461785E-8</v>
      </c>
      <c r="AE1554" s="45"/>
      <c r="AF1554" s="45">
        <v>24.592267990112305</v>
      </c>
      <c r="AG1554" s="45"/>
      <c r="AH1554" s="45">
        <v>17.389358520507813</v>
      </c>
      <c r="AI1554" s="45"/>
      <c r="AJ1554" s="45"/>
      <c r="AK1554" s="20">
        <v>1.3731963122154411E-7</v>
      </c>
    </row>
    <row r="1555" spans="2:37">
      <c r="B1555" s="2">
        <v>1.0999999940395355E-2</v>
      </c>
      <c r="D1555" s="44">
        <v>0.65999999642372131</v>
      </c>
      <c r="E1555" s="44"/>
      <c r="F1555" s="45">
        <v>14.086753845214844</v>
      </c>
      <c r="G1555" s="45"/>
      <c r="H1555" s="45"/>
      <c r="I1555" s="45"/>
      <c r="J1555" s="45"/>
      <c r="K1555" s="45">
        <v>0.18904228508472443</v>
      </c>
      <c r="L1555" s="45"/>
      <c r="M1555" s="45"/>
      <c r="N1555" s="45">
        <v>26.119171142578125</v>
      </c>
      <c r="O1555" s="45"/>
      <c r="P1555" s="45"/>
      <c r="Q1555" s="45"/>
      <c r="R1555" s="45">
        <v>18.335369110107422</v>
      </c>
      <c r="S1555" s="45"/>
      <c r="T1555" s="45"/>
      <c r="U1555" s="45"/>
      <c r="V1555" s="46">
        <v>0.72904491424560547</v>
      </c>
      <c r="W1555" s="46"/>
      <c r="X1555" s="45">
        <v>5.000000074505806E-2</v>
      </c>
      <c r="Y1555" s="45"/>
      <c r="Z1555" s="44">
        <v>3.0000000447034836</v>
      </c>
      <c r="AA1555" s="44"/>
      <c r="AB1555" s="45">
        <v>-24.56260871887207</v>
      </c>
      <c r="AC1555" s="45"/>
      <c r="AD1555" s="45">
        <v>2.2537568256097984E-8</v>
      </c>
      <c r="AE1555" s="45"/>
      <c r="AF1555" s="45">
        <v>24.562637329101563</v>
      </c>
      <c r="AG1555" s="45"/>
      <c r="AH1555" s="45">
        <v>17.368408203125</v>
      </c>
      <c r="AI1555" s="45"/>
      <c r="AJ1555" s="45"/>
      <c r="AK1555" s="20">
        <v>9.1755488540457009E-8</v>
      </c>
    </row>
    <row r="1556" spans="2:37">
      <c r="B1556" s="2">
        <v>1.2000000104308128E-2</v>
      </c>
      <c r="D1556" s="44">
        <v>0.7200000062584877</v>
      </c>
      <c r="E1556" s="44"/>
      <c r="F1556" s="45">
        <v>4.9804859161376953</v>
      </c>
      <c r="G1556" s="45"/>
      <c r="H1556" s="45"/>
      <c r="I1556" s="45"/>
      <c r="J1556" s="45"/>
      <c r="K1556" s="45">
        <v>0.1246282160282135</v>
      </c>
      <c r="L1556" s="45"/>
      <c r="M1556" s="45"/>
      <c r="N1556" s="45">
        <v>26.01350212097168</v>
      </c>
      <c r="O1556" s="45"/>
      <c r="P1556" s="45"/>
      <c r="Q1556" s="45"/>
      <c r="R1556" s="45">
        <v>18.306198120117188</v>
      </c>
      <c r="S1556" s="45"/>
      <c r="T1556" s="45"/>
      <c r="U1556" s="45"/>
      <c r="V1556" s="46">
        <v>0.48139682412147522</v>
      </c>
      <c r="W1556" s="46"/>
      <c r="X1556" s="45">
        <v>5.0999999046325684E-2</v>
      </c>
      <c r="Y1556" s="45"/>
      <c r="Z1556" s="44">
        <v>3.059999942779541</v>
      </c>
      <c r="AA1556" s="44"/>
      <c r="AB1556" s="45">
        <v>-22.824686050415039</v>
      </c>
      <c r="AC1556" s="45"/>
      <c r="AD1556" s="45">
        <v>1.504340829683315E-8</v>
      </c>
      <c r="AE1556" s="45"/>
      <c r="AF1556" s="45">
        <v>24.533254623413086</v>
      </c>
      <c r="AG1556" s="45"/>
      <c r="AH1556" s="45">
        <v>17.347631454467773</v>
      </c>
      <c r="AI1556" s="45"/>
      <c r="AJ1556" s="45"/>
      <c r="AK1556" s="20">
        <v>6.1318438326907199E-8</v>
      </c>
    </row>
    <row r="1557" spans="2:37">
      <c r="B1557" s="2">
        <v>1.3000000268220901E-2</v>
      </c>
      <c r="D1557" s="44">
        <v>0.78000001609325409</v>
      </c>
      <c r="E1557" s="44"/>
      <c r="F1557" s="45">
        <v>-4.7558765411376953</v>
      </c>
      <c r="G1557" s="45"/>
      <c r="H1557" s="45"/>
      <c r="I1557" s="45"/>
      <c r="J1557" s="45"/>
      <c r="K1557" s="45">
        <v>8.2251839339733124E-2</v>
      </c>
      <c r="L1557" s="45"/>
      <c r="M1557" s="45"/>
      <c r="N1557" s="45">
        <v>25.930242538452148</v>
      </c>
      <c r="O1557" s="45"/>
      <c r="P1557" s="45"/>
      <c r="Q1557" s="45"/>
      <c r="R1557" s="45">
        <v>18.277288436889648</v>
      </c>
      <c r="S1557" s="45"/>
      <c r="T1557" s="45"/>
      <c r="U1557" s="45"/>
      <c r="V1557" s="46">
        <v>0.31821367144584656</v>
      </c>
      <c r="W1557" s="46"/>
      <c r="X1557" s="45">
        <v>5.2000001072883606E-2</v>
      </c>
      <c r="Y1557" s="45"/>
      <c r="Z1557" s="44">
        <v>3.1200000643730164</v>
      </c>
      <c r="AA1557" s="44"/>
      <c r="AB1557" s="45">
        <v>-17.890031814575195</v>
      </c>
      <c r="AC1557" s="45"/>
      <c r="AD1557" s="45">
        <v>1.0042615627980922E-8</v>
      </c>
      <c r="AE1557" s="45"/>
      <c r="AF1557" s="45">
        <v>24.504116058349609</v>
      </c>
      <c r="AG1557" s="45"/>
      <c r="AH1557" s="45">
        <v>17.3270263671875</v>
      </c>
      <c r="AI1557" s="45"/>
      <c r="AJ1557" s="45"/>
      <c r="AK1557" s="20">
        <v>4.0983380245052103E-8</v>
      </c>
    </row>
    <row r="1558" spans="2:37">
      <c r="B1558" s="2">
        <v>1.4000000432133675E-2</v>
      </c>
      <c r="D1558" s="44">
        <v>0.84000002592802048</v>
      </c>
      <c r="E1558" s="44"/>
      <c r="F1558" s="45">
        <v>-13.76896858215332</v>
      </c>
      <c r="G1558" s="45"/>
      <c r="H1558" s="45"/>
      <c r="I1558" s="45"/>
      <c r="J1558" s="45"/>
      <c r="K1558" s="45">
        <v>5.4331500083208084E-2</v>
      </c>
      <c r="L1558" s="45"/>
      <c r="M1558" s="45"/>
      <c r="N1558" s="45">
        <v>25.86180305480957</v>
      </c>
      <c r="O1558" s="45"/>
      <c r="P1558" s="45"/>
      <c r="Q1558" s="45"/>
      <c r="R1558" s="45">
        <v>18.248638153076172</v>
      </c>
      <c r="S1558" s="45"/>
      <c r="T1558" s="45"/>
      <c r="U1558" s="45"/>
      <c r="V1558" s="46">
        <v>0.210526242852211</v>
      </c>
      <c r="W1558" s="46"/>
      <c r="X1558" s="45">
        <v>5.299999937415123E-2</v>
      </c>
      <c r="Y1558" s="45"/>
      <c r="Z1558" s="44">
        <v>3.1799999624490738</v>
      </c>
      <c r="AA1558" s="44"/>
      <c r="AB1558" s="45">
        <v>-10.458191871643066</v>
      </c>
      <c r="AC1558" s="45"/>
      <c r="AD1558" s="45">
        <v>6.7051275642882047E-9</v>
      </c>
      <c r="AE1558" s="45"/>
      <c r="AF1558" s="45">
        <v>24.4752197265625</v>
      </c>
      <c r="AG1558" s="45"/>
      <c r="AH1558" s="45">
        <v>17.306594848632813</v>
      </c>
      <c r="AI1558" s="45"/>
      <c r="AJ1558" s="45"/>
      <c r="AK1558" s="20">
        <v>2.739557558584238E-8</v>
      </c>
    </row>
    <row r="1559" spans="2:37">
      <c r="B1559" s="2">
        <v>1.4999999664723873E-2</v>
      </c>
      <c r="D1559" s="44">
        <v>0.89999997988343239</v>
      </c>
      <c r="E1559" s="44"/>
      <c r="F1559" s="45">
        <v>-20.806430816650391</v>
      </c>
      <c r="G1559" s="45"/>
      <c r="H1559" s="45"/>
      <c r="I1559" s="45"/>
      <c r="J1559" s="45"/>
      <c r="K1559" s="45">
        <v>3.5914335399866104E-2</v>
      </c>
      <c r="L1559" s="45"/>
      <c r="M1559" s="45"/>
      <c r="N1559" s="45">
        <v>25.803230285644531</v>
      </c>
      <c r="O1559" s="45"/>
      <c r="P1559" s="45"/>
      <c r="Q1559" s="45"/>
      <c r="R1559" s="45">
        <v>18.220243453979492</v>
      </c>
      <c r="S1559" s="45"/>
      <c r="T1559" s="45"/>
      <c r="U1559" s="45"/>
      <c r="V1559" s="46">
        <v>0.13937942683696747</v>
      </c>
      <c r="W1559" s="46"/>
      <c r="X1559" s="45">
        <v>5.4000001400709152E-2</v>
      </c>
      <c r="Y1559" s="45"/>
      <c r="Z1559" s="44">
        <v>3.2400000840425491</v>
      </c>
      <c r="AA1559" s="44"/>
      <c r="AB1559" s="45">
        <v>-1.5771706104278564</v>
      </c>
      <c r="AC1559" s="45"/>
      <c r="AD1559" s="45">
        <v>4.4773917906582028E-9</v>
      </c>
      <c r="AE1559" s="45"/>
      <c r="AF1559" s="45">
        <v>24.446565628051758</v>
      </c>
      <c r="AG1559" s="45"/>
      <c r="AH1559" s="45">
        <v>17.286331176757813</v>
      </c>
      <c r="AI1559" s="45"/>
      <c r="AJ1559" s="45"/>
      <c r="AK1559" s="20">
        <v>1.8315013505798561E-8</v>
      </c>
    </row>
    <row r="1560" spans="2:37">
      <c r="B1560" s="2">
        <v>1.6000000759959221E-2</v>
      </c>
      <c r="D1560" s="44">
        <v>0.96000004559755325</v>
      </c>
      <c r="E1560" s="44"/>
      <c r="F1560" s="45">
        <v>-24.893705368041992</v>
      </c>
      <c r="G1560" s="45"/>
      <c r="H1560" s="45"/>
      <c r="I1560" s="45"/>
      <c r="J1560" s="45"/>
      <c r="K1560" s="45">
        <v>2.375454269349575E-2</v>
      </c>
      <c r="L1560" s="45"/>
      <c r="M1560" s="45"/>
      <c r="N1560" s="45">
        <v>25.751272201538086</v>
      </c>
      <c r="O1560" s="45"/>
      <c r="P1560" s="45"/>
      <c r="Q1560" s="45"/>
      <c r="R1560" s="45">
        <v>18.192102432250977</v>
      </c>
      <c r="S1560" s="45"/>
      <c r="T1560" s="45"/>
      <c r="U1560" s="45"/>
      <c r="V1560" s="46">
        <v>9.2331267893314362E-2</v>
      </c>
      <c r="W1560" s="46"/>
      <c r="X1560" s="45">
        <v>5.4999999701976776E-2</v>
      </c>
      <c r="Y1560" s="45"/>
      <c r="Z1560" s="44">
        <v>3.2999999821186066</v>
      </c>
      <c r="AA1560" s="44"/>
      <c r="AB1560" s="45">
        <v>7.5043115615844727</v>
      </c>
      <c r="AC1560" s="45"/>
      <c r="AD1560" s="45">
        <v>2.9901932041553891E-9</v>
      </c>
      <c r="AE1560" s="45"/>
      <c r="AF1560" s="45">
        <v>24.418146133422852</v>
      </c>
      <c r="AG1560" s="45"/>
      <c r="AH1560" s="45">
        <v>17.266237258911133</v>
      </c>
      <c r="AI1560" s="45"/>
      <c r="AJ1560" s="45"/>
      <c r="AK1560" s="20">
        <v>1.2245783054254389E-8</v>
      </c>
    </row>
    <row r="1561" spans="2:37">
      <c r="B1561" s="2">
        <v>1.7000000923871994E-2</v>
      </c>
      <c r="D1561" s="44">
        <v>1.0200000554323196</v>
      </c>
      <c r="E1561" s="44"/>
      <c r="F1561" s="45">
        <v>-25.470769882202148</v>
      </c>
      <c r="G1561" s="45"/>
      <c r="H1561" s="45"/>
      <c r="I1561" s="45"/>
      <c r="J1561" s="45"/>
      <c r="K1561" s="45">
        <v>1.57200638204813E-2</v>
      </c>
      <c r="L1561" s="45"/>
      <c r="M1561" s="45"/>
      <c r="N1561" s="45">
        <v>25.703792572021484</v>
      </c>
      <c r="O1561" s="45"/>
      <c r="P1561" s="45"/>
      <c r="Q1561" s="45"/>
      <c r="R1561" s="45">
        <v>18.164211273193359</v>
      </c>
      <c r="S1561" s="45"/>
      <c r="T1561" s="45"/>
      <c r="U1561" s="45"/>
      <c r="V1561" s="46">
        <v>6.1195965856313705E-2</v>
      </c>
      <c r="W1561" s="46"/>
      <c r="X1561" s="45">
        <v>5.6000001728534698E-2</v>
      </c>
      <c r="Y1561" s="45"/>
      <c r="Z1561" s="44">
        <v>3.3600001037120819</v>
      </c>
      <c r="AA1561" s="44"/>
      <c r="AB1561" s="45">
        <v>15.512345314025879</v>
      </c>
      <c r="AC1561" s="45"/>
      <c r="AD1561" s="45">
        <v>1.9972288267666727E-9</v>
      </c>
      <c r="AE1561" s="45"/>
      <c r="AF1561" s="45">
        <v>24.389963150024414</v>
      </c>
      <c r="AG1561" s="45"/>
      <c r="AH1561" s="45">
        <v>17.246307373046875</v>
      </c>
      <c r="AI1561" s="45"/>
      <c r="AJ1561" s="45"/>
      <c r="AK1561" s="20">
        <v>8.1887323588603067E-9</v>
      </c>
    </row>
    <row r="1562" spans="2:37">
      <c r="B1562" s="2">
        <v>1.7999999225139618E-2</v>
      </c>
      <c r="D1562" s="44">
        <v>1.0799999535083771</v>
      </c>
      <c r="E1562" s="44"/>
      <c r="F1562" s="45">
        <v>-22.470022201538086</v>
      </c>
      <c r="G1562" s="45"/>
      <c r="H1562" s="45"/>
      <c r="I1562" s="45"/>
      <c r="J1562" s="45"/>
      <c r="K1562" s="45">
        <v>1.0407974943518639E-2</v>
      </c>
      <c r="L1562" s="45"/>
      <c r="M1562" s="45"/>
      <c r="N1562" s="45">
        <v>25.659387588500977</v>
      </c>
      <c r="O1562" s="45"/>
      <c r="P1562" s="45"/>
      <c r="Q1562" s="45"/>
      <c r="R1562" s="45">
        <v>18.136568069458008</v>
      </c>
      <c r="S1562" s="45"/>
      <c r="T1562" s="45"/>
      <c r="U1562" s="45"/>
      <c r="V1562" s="46">
        <v>4.0578514337539673E-2</v>
      </c>
      <c r="W1562" s="46"/>
      <c r="X1562" s="45">
        <v>5.7000000029802322E-2</v>
      </c>
      <c r="Y1562" s="45"/>
      <c r="Z1562" s="44">
        <v>3.4200000017881393</v>
      </c>
      <c r="AA1562" s="44"/>
      <c r="AB1562" s="45">
        <v>21.326482772827148</v>
      </c>
      <c r="AC1562" s="45"/>
      <c r="AD1562" s="45">
        <v>1.3341637794539452E-9</v>
      </c>
      <c r="AE1562" s="45"/>
      <c r="AF1562" s="45">
        <v>24.362010955810547</v>
      </c>
      <c r="AG1562" s="45"/>
      <c r="AH1562" s="45">
        <v>17.226543426513672</v>
      </c>
      <c r="AI1562" s="45"/>
      <c r="AJ1562" s="45"/>
      <c r="AK1562" s="20">
        <v>5.4764104362448052E-9</v>
      </c>
    </row>
    <row r="1563" spans="2:37">
      <c r="B1563" s="2">
        <v>1.8999999389052391E-2</v>
      </c>
      <c r="D1563" s="44">
        <v>1.1399999633431435</v>
      </c>
      <c r="E1563" s="44"/>
      <c r="F1563" s="45">
        <v>-16.324684143066406</v>
      </c>
      <c r="G1563" s="45"/>
      <c r="H1563" s="45"/>
      <c r="I1563" s="45"/>
      <c r="J1563" s="45"/>
      <c r="K1563" s="45">
        <v>6.8938899785280228E-3</v>
      </c>
      <c r="L1563" s="45"/>
      <c r="M1563" s="45"/>
      <c r="N1563" s="45">
        <v>25.617128372192383</v>
      </c>
      <c r="O1563" s="45"/>
      <c r="P1563" s="45"/>
      <c r="Q1563" s="45"/>
      <c r="R1563" s="45">
        <v>18.109169006347656</v>
      </c>
      <c r="S1563" s="45"/>
      <c r="T1563" s="45"/>
      <c r="U1563" s="45"/>
      <c r="V1563" s="46">
        <v>2.6918496936559677E-2</v>
      </c>
      <c r="W1563" s="46"/>
      <c r="X1563" s="45">
        <v>5.7999998331069946E-2</v>
      </c>
      <c r="Y1563" s="45"/>
      <c r="Z1563" s="44">
        <v>3.4799998998641968</v>
      </c>
      <c r="AA1563" s="44"/>
      <c r="AB1563" s="45">
        <v>24.136468887329102</v>
      </c>
      <c r="AC1563" s="45"/>
      <c r="AD1563" s="45">
        <v>8.9133639358252026E-10</v>
      </c>
      <c r="AE1563" s="45"/>
      <c r="AF1563" s="45">
        <v>24.33428955078125</v>
      </c>
      <c r="AG1563" s="45"/>
      <c r="AH1563" s="45">
        <v>17.206941604614258</v>
      </c>
      <c r="AI1563" s="45"/>
      <c r="AJ1563" s="45"/>
      <c r="AK1563" s="20">
        <v>3.6628822197570798E-9</v>
      </c>
    </row>
    <row r="1564" spans="2:37">
      <c r="B1564" s="2">
        <v>1.9999999552965164E-2</v>
      </c>
      <c r="D1564" s="44">
        <v>1.1999999731779099</v>
      </c>
      <c r="E1564" s="44"/>
      <c r="F1564" s="45">
        <v>-7.9068527221679688</v>
      </c>
      <c r="G1564" s="45"/>
      <c r="H1564" s="45"/>
      <c r="I1564" s="45"/>
      <c r="J1564" s="45"/>
      <c r="K1564" s="45">
        <v>4.5680939219892025E-3</v>
      </c>
      <c r="L1564" s="45"/>
      <c r="M1564" s="45"/>
      <c r="N1564" s="45">
        <v>25.576398849487305</v>
      </c>
      <c r="O1564" s="45"/>
      <c r="P1564" s="45"/>
      <c r="Q1564" s="45"/>
      <c r="R1564" s="45">
        <v>18.082014083862305</v>
      </c>
      <c r="S1564" s="45"/>
      <c r="T1564" s="45"/>
      <c r="U1564" s="45"/>
      <c r="V1564" s="46">
        <v>1.7863774672150612E-2</v>
      </c>
      <c r="W1564" s="46"/>
      <c r="X1564" s="45">
        <v>5.9000000357627869E-2</v>
      </c>
      <c r="Y1564" s="45"/>
      <c r="Z1564" s="44">
        <v>3.5400000214576721</v>
      </c>
      <c r="AA1564" s="44"/>
      <c r="AB1564" s="45">
        <v>23.555107116699219</v>
      </c>
      <c r="AC1564" s="45"/>
      <c r="AD1564" s="45">
        <v>5.9555754772233627E-10</v>
      </c>
      <c r="AE1564" s="45"/>
      <c r="AF1564" s="45">
        <v>24.306797027587891</v>
      </c>
      <c r="AG1564" s="45"/>
      <c r="AH1564" s="45">
        <v>17.187501907348633</v>
      </c>
      <c r="AI1564" s="45"/>
      <c r="AJ1564" s="45"/>
      <c r="AK1564" s="20">
        <v>2.450168734569047E-9</v>
      </c>
    </row>
    <row r="1565" spans="2:37">
      <c r="B1565" s="2">
        <v>2.0999999716877937E-2</v>
      </c>
      <c r="D1565" s="44">
        <v>1.2599999830126762</v>
      </c>
      <c r="E1565" s="44"/>
      <c r="F1565" s="45">
        <v>1.5958572626113892</v>
      </c>
      <c r="G1565" s="45"/>
      <c r="H1565" s="45"/>
      <c r="I1565" s="45"/>
      <c r="J1565" s="45"/>
      <c r="K1565" s="45">
        <v>3.0280831269919872E-3</v>
      </c>
      <c r="L1565" s="45"/>
      <c r="M1565" s="45"/>
      <c r="N1565" s="45">
        <v>25.536794662475586</v>
      </c>
      <c r="O1565" s="45"/>
      <c r="P1565" s="45"/>
      <c r="Q1565" s="45"/>
      <c r="R1565" s="45">
        <v>18.055099487304688</v>
      </c>
      <c r="S1565" s="45"/>
      <c r="T1565" s="45"/>
      <c r="U1565" s="45"/>
      <c r="V1565" s="46">
        <v>1.185913197696209E-2</v>
      </c>
      <c r="W1565" s="46"/>
      <c r="X1565" s="45">
        <v>5.9999998658895493E-2</v>
      </c>
      <c r="Y1565" s="45"/>
      <c r="Z1565" s="44">
        <v>3.5999999195337296</v>
      </c>
      <c r="AA1565" s="44"/>
      <c r="AB1565" s="45">
        <v>19.671594619750977</v>
      </c>
      <c r="AC1565" s="45"/>
      <c r="AD1565" s="45">
        <v>3.9797332096469518E-10</v>
      </c>
      <c r="AE1565" s="45"/>
      <c r="AF1565" s="45">
        <v>24.279529571533203</v>
      </c>
      <c r="AG1565" s="45"/>
      <c r="AH1565" s="45">
        <v>17.168220520019531</v>
      </c>
      <c r="AI1565" s="45"/>
      <c r="AJ1565" s="45"/>
      <c r="AK1565" s="20">
        <v>1.6391311641328343E-9</v>
      </c>
    </row>
    <row r="1566" spans="2:37">
      <c r="B1566" s="2">
        <v>2.199999988079071E-2</v>
      </c>
      <c r="D1566" s="44">
        <v>1.3199999928474426</v>
      </c>
      <c r="E1566" s="44"/>
      <c r="F1566" s="45">
        <v>10.847568511962891</v>
      </c>
      <c r="G1566" s="45"/>
      <c r="H1566" s="45"/>
      <c r="I1566" s="45"/>
      <c r="J1566" s="45"/>
      <c r="K1566" s="45">
        <v>2.0079563837498426E-3</v>
      </c>
      <c r="L1566" s="45"/>
      <c r="M1566" s="45"/>
      <c r="N1566" s="45">
        <v>25.498046875</v>
      </c>
      <c r="O1566" s="45"/>
      <c r="P1566" s="45"/>
      <c r="Q1566" s="45"/>
      <c r="R1566" s="45">
        <v>18.028421401977539</v>
      </c>
      <c r="S1566" s="45"/>
      <c r="T1566" s="45"/>
      <c r="U1566" s="45"/>
      <c r="V1566" s="46">
        <v>7.8755617141723633E-3</v>
      </c>
      <c r="W1566" s="46"/>
      <c r="X1566" s="45">
        <v>6.1000000685453415E-2</v>
      </c>
      <c r="Y1566" s="45"/>
      <c r="Z1566" s="44">
        <v>3.6600000411272049</v>
      </c>
      <c r="AA1566" s="44"/>
      <c r="AB1566" s="45">
        <v>13.037925720214844</v>
      </c>
      <c r="AC1566" s="45"/>
      <c r="AD1566" s="45">
        <v>2.6596888580421307E-10</v>
      </c>
      <c r="AE1566" s="45"/>
      <c r="AF1566" s="45">
        <v>24.252485275268555</v>
      </c>
      <c r="AG1566" s="45"/>
      <c r="AH1566" s="45">
        <v>17.14909553527832</v>
      </c>
      <c r="AI1566" s="45"/>
      <c r="AJ1566" s="45"/>
      <c r="AK1566" s="20">
        <v>1.0966665353606686E-9</v>
      </c>
    </row>
    <row r="1567" spans="2:37">
      <c r="B1567" s="2">
        <v>2.3000000044703484E-2</v>
      </c>
      <c r="D1567" s="44">
        <v>1.380000002682209</v>
      </c>
      <c r="E1567" s="44"/>
      <c r="F1567" s="45">
        <v>18.551719665527344</v>
      </c>
      <c r="G1567" s="45"/>
      <c r="H1567" s="45"/>
      <c r="I1567" s="45"/>
      <c r="J1567" s="45"/>
      <c r="K1567" s="45">
        <v>1.3319489080458879E-3</v>
      </c>
      <c r="L1567" s="45"/>
      <c r="M1567" s="45"/>
      <c r="N1567" s="45">
        <v>25.459976196289063</v>
      </c>
      <c r="O1567" s="45"/>
      <c r="P1567" s="45"/>
      <c r="Q1567" s="45"/>
      <c r="R1567" s="45">
        <v>18.001979827880859</v>
      </c>
      <c r="S1567" s="45"/>
      <c r="T1567" s="45"/>
      <c r="U1567" s="45"/>
      <c r="V1567" s="46">
        <v>5.2318139933049679E-3</v>
      </c>
      <c r="W1567" s="46"/>
      <c r="X1567" s="45">
        <v>6.1999998986721039E-2</v>
      </c>
      <c r="Y1567" s="45"/>
      <c r="Z1567" s="44">
        <v>3.7199999392032623</v>
      </c>
      <c r="AA1567" s="44"/>
      <c r="AB1567" s="45">
        <v>4.5904736518859863</v>
      </c>
      <c r="AC1567" s="45"/>
      <c r="AD1567" s="45">
        <v>1.7776771721322859E-10</v>
      </c>
      <c r="AE1567" s="45"/>
      <c r="AF1567" s="45">
        <v>24.22566032409668</v>
      </c>
      <c r="AG1567" s="45"/>
      <c r="AH1567" s="45">
        <v>17.130128860473633</v>
      </c>
      <c r="AI1567" s="45"/>
      <c r="AJ1567" s="45"/>
      <c r="AK1567" s="20">
        <v>7.3379924359073812E-10</v>
      </c>
    </row>
    <row r="1568" spans="2:37">
      <c r="B1568" s="2">
        <v>2.4000000208616257E-2</v>
      </c>
      <c r="D1568" s="44">
        <v>1.4400000125169754</v>
      </c>
      <c r="E1568" s="44"/>
      <c r="F1568" s="45">
        <v>23.632598876953125</v>
      </c>
      <c r="G1568" s="45"/>
      <c r="H1568" s="45"/>
      <c r="I1568" s="45"/>
      <c r="J1568" s="45"/>
      <c r="K1568" s="45">
        <v>8.8381610112264752E-4</v>
      </c>
      <c r="L1568" s="45"/>
      <c r="M1568" s="45"/>
      <c r="N1568" s="45">
        <v>25.422460556030273</v>
      </c>
      <c r="O1568" s="45"/>
      <c r="P1568" s="45"/>
      <c r="Q1568" s="45"/>
      <c r="R1568" s="45">
        <v>17.97576904296875</v>
      </c>
      <c r="S1568" s="45"/>
      <c r="T1568" s="45"/>
      <c r="U1568" s="45"/>
      <c r="V1568" s="46">
        <v>3.4766374155879021E-3</v>
      </c>
      <c r="W1568" s="46"/>
      <c r="X1568" s="45">
        <v>6.3000001013278961E-2</v>
      </c>
      <c r="Y1568" s="45"/>
      <c r="Z1568" s="44">
        <v>3.7800000607967377</v>
      </c>
      <c r="AA1568" s="44"/>
      <c r="AB1568" s="45">
        <v>-4.4821548461914063</v>
      </c>
      <c r="AC1568" s="45"/>
      <c r="AD1568" s="45">
        <v>1.1882800299289897E-10</v>
      </c>
      <c r="AE1568" s="45"/>
      <c r="AF1568" s="45">
        <v>24.199054718017578</v>
      </c>
      <c r="AG1568" s="45"/>
      <c r="AH1568" s="45">
        <v>17.111316680908203</v>
      </c>
      <c r="AI1568" s="45"/>
      <c r="AJ1568" s="45"/>
      <c r="AK1568" s="20">
        <v>4.9104398325283682E-10</v>
      </c>
    </row>
    <row r="1569" spans="2:37">
      <c r="B1569" s="2">
        <v>2.500000037252903E-2</v>
      </c>
      <c r="D1569" s="44">
        <v>1.5000000223517418</v>
      </c>
      <c r="E1569" s="44"/>
      <c r="F1569" s="45">
        <v>25.385419845581055</v>
      </c>
      <c r="G1569" s="45"/>
      <c r="H1569" s="45"/>
      <c r="I1569" s="45"/>
      <c r="J1569" s="45"/>
      <c r="K1569" s="45">
        <v>5.8664073003455997E-4</v>
      </c>
      <c r="L1569" s="45"/>
      <c r="M1569" s="45"/>
      <c r="N1569" s="45">
        <v>25.38542366027832</v>
      </c>
      <c r="O1569" s="45"/>
      <c r="P1569" s="45"/>
      <c r="Q1569" s="45"/>
      <c r="R1569" s="45">
        <v>17.949789047241211</v>
      </c>
      <c r="S1569" s="45"/>
      <c r="T1569" s="45"/>
      <c r="U1569" s="45"/>
      <c r="V1569" s="46">
        <v>2.3109889589250088E-3</v>
      </c>
      <c r="W1569" s="46"/>
      <c r="X1569" s="45">
        <v>6.4000003039836884E-2</v>
      </c>
      <c r="Y1569" s="45"/>
      <c r="Z1569" s="44">
        <v>3.840000182390213</v>
      </c>
      <c r="AA1569" s="44"/>
      <c r="AB1569" s="45">
        <v>-12.906316757202148</v>
      </c>
      <c r="AC1569" s="45"/>
      <c r="AD1569" s="45">
        <v>7.9437782740665597E-11</v>
      </c>
      <c r="AE1569" s="45"/>
      <c r="AF1569" s="45">
        <v>24.172666549682617</v>
      </c>
      <c r="AG1569" s="45"/>
      <c r="AH1569" s="45">
        <v>17.092655181884766</v>
      </c>
      <c r="AI1569" s="45"/>
      <c r="AJ1569" s="45"/>
      <c r="AK1569" s="20">
        <v>3.286264871338318E-10</v>
      </c>
    </row>
    <row r="1570" spans="2:37">
      <c r="B1570" s="2">
        <v>2.6000000536441803E-2</v>
      </c>
      <c r="D1570" s="44">
        <v>1.5600000321865082</v>
      </c>
      <c r="E1570" s="44"/>
      <c r="F1570" s="45">
        <v>23.573989868164063</v>
      </c>
      <c r="G1570" s="45"/>
      <c r="H1570" s="45"/>
      <c r="I1570" s="45"/>
      <c r="J1570" s="45"/>
      <c r="K1570" s="45">
        <v>3.8950587622821331E-4</v>
      </c>
      <c r="L1570" s="45"/>
      <c r="M1570" s="45"/>
      <c r="N1570" s="45">
        <v>25.348806381225586</v>
      </c>
      <c r="O1570" s="45"/>
      <c r="P1570" s="45"/>
      <c r="Q1570" s="45"/>
      <c r="R1570" s="45">
        <v>17.924037933349609</v>
      </c>
      <c r="S1570" s="45"/>
      <c r="T1570" s="45"/>
      <c r="U1570" s="45"/>
      <c r="V1570" s="46">
        <v>1.5366082079708576E-3</v>
      </c>
      <c r="W1570" s="46"/>
      <c r="X1570" s="45">
        <v>6.4999997615814209E-2</v>
      </c>
      <c r="Y1570" s="45"/>
      <c r="Z1570" s="44">
        <v>3.8999998569488525</v>
      </c>
      <c r="AA1570" s="44"/>
      <c r="AB1570" s="45">
        <v>-19.502086639404297</v>
      </c>
      <c r="AC1570" s="45"/>
      <c r="AD1570" s="45">
        <v>5.3110040670878433E-11</v>
      </c>
      <c r="AE1570" s="45"/>
      <c r="AF1570" s="45">
        <v>24.146490097045898</v>
      </c>
      <c r="AG1570" s="45"/>
      <c r="AH1570" s="45">
        <v>17.074146270751953</v>
      </c>
      <c r="AI1570" s="45"/>
      <c r="AJ1570" s="45"/>
      <c r="AK1570" s="20">
        <v>2.1994930876623187E-10</v>
      </c>
    </row>
    <row r="1571" spans="2:37">
      <c r="B1571" s="2">
        <v>2.7000000700354576E-2</v>
      </c>
      <c r="D1571" s="44">
        <v>1.6200000420212746</v>
      </c>
      <c r="E1571" s="44"/>
      <c r="F1571" s="45">
        <v>18.462438583374023</v>
      </c>
      <c r="G1571" s="45"/>
      <c r="H1571" s="45"/>
      <c r="I1571" s="45"/>
      <c r="J1571" s="45"/>
      <c r="K1571" s="45">
        <v>2.5869207456707954E-4</v>
      </c>
      <c r="L1571" s="45"/>
      <c r="M1571" s="45"/>
      <c r="N1571" s="45">
        <v>25.31257438659668</v>
      </c>
      <c r="O1571" s="45"/>
      <c r="P1571" s="45"/>
      <c r="Q1571" s="45"/>
      <c r="R1571" s="45">
        <v>17.898509979248047</v>
      </c>
      <c r="S1571" s="45"/>
      <c r="T1571" s="45"/>
      <c r="U1571" s="45"/>
      <c r="V1571" s="46">
        <v>1.0220007970929146E-3</v>
      </c>
      <c r="W1571" s="46"/>
      <c r="X1571" s="45">
        <v>6.5999999642372131E-2</v>
      </c>
      <c r="Y1571" s="45"/>
      <c r="Z1571" s="44">
        <v>3.9599999785423279</v>
      </c>
      <c r="AA1571" s="44"/>
      <c r="AB1571" s="45">
        <v>-23.348482131958008</v>
      </c>
      <c r="AC1571" s="45"/>
      <c r="AD1571" s="45">
        <v>3.5511253659858966E-11</v>
      </c>
      <c r="AE1571" s="45"/>
      <c r="AF1571" s="45">
        <v>24.120527267456055</v>
      </c>
      <c r="AG1571" s="45"/>
      <c r="AH1571" s="45">
        <v>17.055788040161133</v>
      </c>
      <c r="AI1571" s="45"/>
      <c r="AJ1571" s="45"/>
      <c r="AK1571" s="20">
        <v>1.4722420504931222E-10</v>
      </c>
    </row>
    <row r="1572" spans="2:37">
      <c r="B1572" s="2">
        <v>2.8000000864267349E-2</v>
      </c>
      <c r="D1572" s="44">
        <v>1.680000051856041</v>
      </c>
      <c r="E1572" s="44"/>
      <c r="F1572" s="45">
        <v>10.776747703552246</v>
      </c>
      <c r="G1572" s="45"/>
      <c r="H1572" s="45"/>
      <c r="I1572" s="45"/>
      <c r="J1572" s="45"/>
      <c r="K1572" s="45">
        <v>1.7186035984195769E-4</v>
      </c>
      <c r="L1572" s="45"/>
      <c r="M1572" s="45"/>
      <c r="N1572" s="45">
        <v>25.276702880859375</v>
      </c>
      <c r="O1572" s="45"/>
      <c r="P1572" s="45"/>
      <c r="Q1572" s="45"/>
      <c r="R1572" s="45">
        <v>17.873207092285156</v>
      </c>
      <c r="S1572" s="45"/>
      <c r="T1572" s="45"/>
      <c r="U1572" s="45"/>
      <c r="V1572" s="46">
        <v>6.7992066033184528E-4</v>
      </c>
      <c r="W1572" s="46"/>
      <c r="X1572" s="45">
        <v>6.7000001668930054E-2</v>
      </c>
      <c r="Y1572" s="45"/>
      <c r="Z1572" s="44">
        <v>4.0200001001358032</v>
      </c>
      <c r="AA1572" s="44"/>
      <c r="AB1572" s="45">
        <v>-23.912021636962891</v>
      </c>
      <c r="AC1572" s="45"/>
      <c r="AD1572" s="45">
        <v>2.3746195981777518E-11</v>
      </c>
      <c r="AE1572" s="45"/>
      <c r="AF1572" s="45">
        <v>24.09477424621582</v>
      </c>
      <c r="AG1572" s="45"/>
      <c r="AH1572" s="45">
        <v>17.037578582763672</v>
      </c>
      <c r="AI1572" s="45"/>
      <c r="AJ1572" s="45"/>
      <c r="AK1572" s="20">
        <v>9.8553304406223674E-11</v>
      </c>
    </row>
    <row r="1573" spans="2:37">
      <c r="B1573" s="2">
        <v>2.8999999165534973E-2</v>
      </c>
      <c r="D1573" s="44">
        <v>1.7399999499320984</v>
      </c>
      <c r="E1573" s="44"/>
      <c r="F1573" s="45">
        <v>1.6016825437545776</v>
      </c>
      <c r="G1573" s="45"/>
      <c r="H1573" s="45"/>
      <c r="I1573" s="45"/>
      <c r="J1573" s="45"/>
      <c r="K1573" s="45">
        <v>1.1420581722632051E-4</v>
      </c>
      <c r="L1573" s="45"/>
      <c r="M1573" s="45"/>
      <c r="N1573" s="45">
        <v>25.241170883178711</v>
      </c>
      <c r="O1573" s="45"/>
      <c r="P1573" s="45"/>
      <c r="Q1573" s="45"/>
      <c r="R1573" s="45">
        <v>17.848123550415039</v>
      </c>
      <c r="S1573" s="45"/>
      <c r="T1573" s="45"/>
      <c r="U1573" s="45"/>
      <c r="V1573" s="46">
        <v>4.5246048830449581E-4</v>
      </c>
      <c r="W1573" s="46"/>
      <c r="X1573" s="45">
        <v>6.8000003695487976E-2</v>
      </c>
      <c r="Y1573" s="45"/>
      <c r="Z1573" s="44">
        <v>4.0800002217292786</v>
      </c>
      <c r="AA1573" s="44"/>
      <c r="AB1573" s="45">
        <v>-21.120698928833008</v>
      </c>
      <c r="AC1573" s="45"/>
      <c r="AD1573" s="45">
        <v>1.5880328302353419E-11</v>
      </c>
      <c r="AE1573" s="45"/>
      <c r="AF1573" s="45">
        <v>24.06922721862793</v>
      </c>
      <c r="AG1573" s="45"/>
      <c r="AH1573" s="45">
        <v>17.019514083862305</v>
      </c>
      <c r="AI1573" s="45"/>
      <c r="AJ1573" s="45"/>
      <c r="AK1573" s="20">
        <v>6.5977723284760259E-11</v>
      </c>
    </row>
    <row r="1574" spans="2:37">
      <c r="B1574" s="2">
        <v>2.9999999329447746E-2</v>
      </c>
      <c r="D1574" s="44">
        <v>1.7999999597668648</v>
      </c>
      <c r="E1574" s="44"/>
      <c r="F1574" s="45">
        <v>-7.7722740173339844</v>
      </c>
      <c r="G1574" s="45"/>
      <c r="H1574" s="45"/>
      <c r="I1574" s="45"/>
      <c r="J1574" s="45"/>
      <c r="K1574" s="45">
        <v>7.5913172622676939E-5</v>
      </c>
      <c r="L1574" s="45"/>
      <c r="M1574" s="45"/>
      <c r="N1574" s="45">
        <v>25.205968856811523</v>
      </c>
      <c r="O1574" s="45"/>
      <c r="P1574" s="45"/>
      <c r="Q1574" s="45"/>
      <c r="R1574" s="45">
        <v>17.823257446289063</v>
      </c>
      <c r="S1574" s="45"/>
      <c r="T1574" s="45"/>
      <c r="U1574" s="45"/>
      <c r="V1574" s="46">
        <v>3.0117231654003263E-4</v>
      </c>
      <c r="W1574" s="46"/>
      <c r="X1574" s="45">
        <v>6.8999998271465302E-2</v>
      </c>
      <c r="Y1574" s="45"/>
      <c r="Z1574" s="44">
        <v>4.1399998962879181</v>
      </c>
      <c r="AA1574" s="44"/>
      <c r="AB1574" s="45">
        <v>-15.373075485229492</v>
      </c>
      <c r="AC1574" s="45"/>
      <c r="AD1574" s="45">
        <v>1.0620897390734019E-11</v>
      </c>
      <c r="AE1574" s="45"/>
      <c r="AF1574" s="45">
        <v>24.043888092041016</v>
      </c>
      <c r="AG1574" s="45"/>
      <c r="AH1574" s="45">
        <v>17.001596450805664</v>
      </c>
      <c r="AI1574" s="45"/>
      <c r="AJ1574" s="45"/>
      <c r="AK1574" s="20">
        <v>4.4172963897803896E-11</v>
      </c>
    </row>
    <row r="1575" spans="2:37">
      <c r="B1575" s="2">
        <v>3.0999999493360519E-2</v>
      </c>
      <c r="D1575" s="44">
        <v>1.8599999696016312</v>
      </c>
      <c r="E1575" s="44"/>
      <c r="F1575" s="45">
        <v>-16.030366897583008</v>
      </c>
      <c r="G1575" s="45"/>
      <c r="H1575" s="45"/>
      <c r="I1575" s="45"/>
      <c r="J1575" s="45"/>
      <c r="K1575" s="45">
        <v>5.047301237937063E-5</v>
      </c>
      <c r="L1575" s="45"/>
      <c r="M1575" s="45"/>
      <c r="N1575" s="45">
        <v>25.171083450317383</v>
      </c>
      <c r="O1575" s="45"/>
      <c r="P1575" s="45"/>
      <c r="Q1575" s="45"/>
      <c r="R1575" s="45">
        <v>17.798606872558594</v>
      </c>
      <c r="S1575" s="45"/>
      <c r="T1575" s="45"/>
      <c r="U1575" s="45"/>
      <c r="V1575" s="46">
        <v>2.0052022591698915E-4</v>
      </c>
      <c r="W1575" s="46"/>
      <c r="X1575" s="45">
        <v>7.0000000298023224E-2</v>
      </c>
      <c r="Y1575" s="45"/>
      <c r="Z1575" s="44">
        <v>4.2000000178813934</v>
      </c>
      <c r="AA1575" s="44"/>
      <c r="AB1575" s="45">
        <v>-7.4814128875732422</v>
      </c>
      <c r="AC1575" s="45"/>
      <c r="AD1575" s="45">
        <v>7.103919882900378E-12</v>
      </c>
      <c r="AE1575" s="45"/>
      <c r="AF1575" s="45">
        <v>24.018749237060547</v>
      </c>
      <c r="AG1575" s="45"/>
      <c r="AH1575" s="45">
        <v>16.983821868896484</v>
      </c>
      <c r="AI1575" s="45"/>
      <c r="AJ1575" s="45"/>
      <c r="AK1575" s="20">
        <v>2.9576559951172143E-11</v>
      </c>
    </row>
    <row r="1576" spans="2:37">
      <c r="B1576" s="2">
        <v>3.2000001519918442E-2</v>
      </c>
      <c r="D1576" s="44">
        <v>1.9200000911951065</v>
      </c>
      <c r="E1576" s="44"/>
      <c r="F1576" s="45">
        <v>-22.017917633056641</v>
      </c>
      <c r="G1576" s="45"/>
      <c r="H1576" s="45"/>
      <c r="I1576" s="45"/>
      <c r="J1576" s="45"/>
      <c r="K1576" s="45">
        <v>3.356689921929501E-5</v>
      </c>
      <c r="L1576" s="45"/>
      <c r="M1576" s="45"/>
      <c r="N1576" s="45">
        <v>25.136508941650391</v>
      </c>
      <c r="O1576" s="45"/>
      <c r="P1576" s="45"/>
      <c r="Q1576" s="45"/>
      <c r="R1576" s="45">
        <v>17.774171829223633</v>
      </c>
      <c r="S1576" s="45"/>
      <c r="T1576" s="45"/>
      <c r="U1576" s="45"/>
      <c r="V1576" s="46">
        <v>1.33538618683815E-4</v>
      </c>
      <c r="W1576" s="46"/>
      <c r="X1576" s="45">
        <v>7.1000002324581146E-2</v>
      </c>
      <c r="Y1576" s="45"/>
      <c r="Z1576" s="44">
        <v>4.2600001394748688</v>
      </c>
      <c r="AA1576" s="44"/>
      <c r="AB1576" s="45">
        <v>1.4430934190750122</v>
      </c>
      <c r="AC1576" s="45"/>
      <c r="AD1576" s="45">
        <v>4.7519180430832808E-12</v>
      </c>
      <c r="AE1576" s="45"/>
      <c r="AF1576" s="45">
        <v>23.993814468383789</v>
      </c>
      <c r="AG1576" s="45"/>
      <c r="AH1576" s="45">
        <v>16.966188430786133</v>
      </c>
      <c r="AI1576" s="45"/>
      <c r="AJ1576" s="45"/>
      <c r="AK1576" s="20">
        <v>1.9804763731756658E-11</v>
      </c>
    </row>
    <row r="1577" spans="2:37">
      <c r="B1577" s="2">
        <v>3.2999999821186066E-2</v>
      </c>
      <c r="D1577" s="44">
        <v>1.9799999892711639</v>
      </c>
      <c r="E1577" s="44"/>
      <c r="F1577" s="45">
        <v>-24.901714324951172</v>
      </c>
      <c r="G1577" s="45"/>
      <c r="H1577" s="45"/>
      <c r="I1577" s="45"/>
      <c r="J1577" s="45"/>
      <c r="K1577" s="45">
        <v>2.2329044440994039E-5</v>
      </c>
      <c r="L1577" s="45"/>
      <c r="M1577" s="45"/>
      <c r="N1577" s="45">
        <v>25.102237701416016</v>
      </c>
      <c r="O1577" s="45"/>
      <c r="P1577" s="45"/>
      <c r="Q1577" s="45"/>
      <c r="R1577" s="45">
        <v>17.749946594238281</v>
      </c>
      <c r="S1577" s="45"/>
      <c r="T1577" s="45"/>
      <c r="U1577" s="45"/>
      <c r="V1577" s="46">
        <v>8.8952481746673584E-5</v>
      </c>
      <c r="W1577" s="46"/>
      <c r="X1577" s="45">
        <v>7.1999996900558472E-2</v>
      </c>
      <c r="Y1577" s="45"/>
      <c r="Z1577" s="44">
        <v>4.3199998140335083</v>
      </c>
      <c r="AA1577" s="44"/>
      <c r="AB1577" s="45">
        <v>10.146735191345215</v>
      </c>
      <c r="AC1577" s="45"/>
      <c r="AD1577" s="45">
        <v>3.1788701445462086E-12</v>
      </c>
      <c r="AE1577" s="45"/>
      <c r="AF1577" s="45">
        <v>23.969078063964844</v>
      </c>
      <c r="AG1577" s="45"/>
      <c r="AH1577" s="45">
        <v>16.948698043823242</v>
      </c>
      <c r="AI1577" s="45"/>
      <c r="AJ1577" s="45"/>
      <c r="AK1577" s="20">
        <v>1.3262379909562139E-11</v>
      </c>
    </row>
    <row r="1578" spans="2:37">
      <c r="B1578" s="2">
        <v>3.4000001847743988E-2</v>
      </c>
      <c r="D1578" s="44">
        <v>2.0400001108646393</v>
      </c>
      <c r="E1578" s="44"/>
      <c r="F1578" s="45">
        <v>-24.285919189453125</v>
      </c>
      <c r="G1578" s="45"/>
      <c r="H1578" s="45"/>
      <c r="I1578" s="45"/>
      <c r="J1578" s="45"/>
      <c r="K1578" s="45">
        <v>1.4857062524242792E-5</v>
      </c>
      <c r="L1578" s="45"/>
      <c r="M1578" s="45"/>
      <c r="N1578" s="45">
        <v>25.068267822265625</v>
      </c>
      <c r="O1578" s="45"/>
      <c r="P1578" s="45"/>
      <c r="Q1578" s="45"/>
      <c r="R1578" s="45">
        <v>17.725931167602539</v>
      </c>
      <c r="S1578" s="45"/>
      <c r="T1578" s="45"/>
      <c r="U1578" s="45"/>
      <c r="V1578" s="46">
        <v>5.9266443713568151E-5</v>
      </c>
      <c r="W1578" s="46"/>
      <c r="X1578" s="45">
        <v>7.2999998927116394E-2</v>
      </c>
      <c r="Y1578" s="45"/>
      <c r="Z1578" s="44">
        <v>4.3799999356269836</v>
      </c>
      <c r="AA1578" s="44"/>
      <c r="AB1578" s="45">
        <v>17.409372329711914</v>
      </c>
      <c r="AC1578" s="45"/>
      <c r="AD1578" s="45">
        <v>2.1267113504280788E-12</v>
      </c>
      <c r="AE1578" s="45"/>
      <c r="AF1578" s="45">
        <v>23.944538116455078</v>
      </c>
      <c r="AG1578" s="45"/>
      <c r="AH1578" s="45">
        <v>16.931344985961914</v>
      </c>
      <c r="AI1578" s="45"/>
      <c r="AJ1578" s="45"/>
      <c r="AK1578" s="20">
        <v>8.8818223609177238E-12</v>
      </c>
    </row>
    <row r="1579" spans="2:37">
      <c r="B1579" s="2">
        <v>3.5000000149011612E-2</v>
      </c>
      <c r="D1579" s="44">
        <v>2.1000000089406967</v>
      </c>
      <c r="E1579" s="44"/>
      <c r="F1579" s="45">
        <v>-20.266349792480469</v>
      </c>
      <c r="G1579" s="45"/>
      <c r="H1579" s="45"/>
      <c r="I1579" s="45"/>
      <c r="J1579" s="45"/>
      <c r="K1579" s="45">
        <v>9.8877326308866031E-6</v>
      </c>
      <c r="L1579" s="45"/>
      <c r="M1579" s="45"/>
      <c r="N1579" s="45">
        <v>25.034591674804688</v>
      </c>
      <c r="O1579" s="45"/>
      <c r="P1579" s="45"/>
      <c r="Q1579" s="45"/>
      <c r="R1579" s="45">
        <v>17.702123641967773</v>
      </c>
      <c r="S1579" s="45"/>
      <c r="T1579" s="45"/>
      <c r="U1579" s="45"/>
      <c r="V1579" s="46">
        <v>3.9496295357821509E-5</v>
      </c>
      <c r="W1579" s="46"/>
      <c r="X1579" s="45">
        <v>7.4000000953674316E-2</v>
      </c>
      <c r="Y1579" s="45"/>
      <c r="Z1579" s="44">
        <v>4.440000057220459</v>
      </c>
      <c r="AA1579" s="44"/>
      <c r="AB1579" s="45">
        <v>22.215446472167969</v>
      </c>
      <c r="AC1579" s="45"/>
      <c r="AD1579" s="45">
        <v>1.4229027027815033E-12</v>
      </c>
      <c r="AE1579" s="45"/>
      <c r="AF1579" s="45">
        <v>23.920194625854492</v>
      </c>
      <c r="AG1579" s="45"/>
      <c r="AH1579" s="45">
        <v>16.914131164550781</v>
      </c>
      <c r="AI1579" s="45"/>
      <c r="AJ1579" s="45"/>
      <c r="AK1579" s="20">
        <v>5.9485415725146762E-12</v>
      </c>
    </row>
    <row r="1580" spans="2:37">
      <c r="B1580" s="2">
        <v>3.5999998450279236E-2</v>
      </c>
      <c r="D1580" s="44">
        <v>2.1599999070167542</v>
      </c>
      <c r="E1580" s="44"/>
      <c r="F1580" s="45">
        <v>-13.415721893310547</v>
      </c>
      <c r="G1580" s="45"/>
      <c r="H1580" s="45"/>
      <c r="I1580" s="45"/>
      <c r="J1580" s="45"/>
      <c r="K1580" s="45">
        <v>6.582011792488629E-6</v>
      </c>
      <c r="L1580" s="45"/>
      <c r="M1580" s="45"/>
      <c r="N1580" s="45">
        <v>25.001209259033203</v>
      </c>
      <c r="O1580" s="45"/>
      <c r="P1580" s="45"/>
      <c r="Q1580" s="45"/>
      <c r="R1580" s="45">
        <v>17.678520202636719</v>
      </c>
      <c r="S1580" s="45"/>
      <c r="T1580" s="45"/>
      <c r="U1580" s="45"/>
      <c r="V1580" s="46">
        <v>2.6326782972319052E-5</v>
      </c>
      <c r="W1580" s="46"/>
      <c r="X1580" s="45">
        <v>7.5000002980232239E-2</v>
      </c>
      <c r="Y1580" s="45"/>
      <c r="Z1580" s="44">
        <v>4.5000001788139343</v>
      </c>
      <c r="AA1580" s="44"/>
      <c r="AB1580" s="45">
        <v>23.895942687988281</v>
      </c>
      <c r="AC1580" s="45"/>
      <c r="AD1580" s="45">
        <v>9.5207641683664468E-13</v>
      </c>
      <c r="AE1580" s="45"/>
      <c r="AF1580" s="45">
        <v>23.89604377746582</v>
      </c>
      <c r="AG1580" s="45"/>
      <c r="AH1580" s="45">
        <v>16.897054672241211</v>
      </c>
      <c r="AI1580" s="45"/>
      <c r="AJ1580" s="45"/>
      <c r="AK1580" s="20">
        <v>3.9842430570036225E-12</v>
      </c>
    </row>
    <row r="1581" spans="2:37">
      <c r="B1581" s="2">
        <v>3.7000000476837158E-2</v>
      </c>
      <c r="D1581" s="44">
        <v>2.2200000286102295</v>
      </c>
      <c r="E1581" s="44"/>
      <c r="F1581" s="45">
        <v>-4.7020864486694336</v>
      </c>
      <c r="G1581" s="45"/>
      <c r="H1581" s="45"/>
      <c r="I1581" s="45"/>
      <c r="J1581" s="45"/>
      <c r="K1581" s="45">
        <v>4.3824402382597327E-6</v>
      </c>
      <c r="L1581" s="45"/>
      <c r="M1581" s="45"/>
      <c r="N1581" s="45">
        <v>24.968112945556641</v>
      </c>
      <c r="O1581" s="45"/>
      <c r="P1581" s="45"/>
      <c r="Q1581" s="45"/>
      <c r="R1581" s="45">
        <v>17.655118942260742</v>
      </c>
      <c r="S1581" s="45"/>
      <c r="T1581" s="45"/>
      <c r="U1581" s="45"/>
      <c r="V1581" s="46">
        <v>1.755215271259658E-5</v>
      </c>
      <c r="W1581" s="46"/>
      <c r="X1581" s="45">
        <v>7.5999997556209564E-2</v>
      </c>
      <c r="Y1581" s="45"/>
      <c r="Z1581" s="44">
        <v>4.5599998533725739</v>
      </c>
      <c r="AA1581" s="44"/>
      <c r="AB1581" s="45">
        <v>22.221506118774414</v>
      </c>
      <c r="AC1581" s="45"/>
      <c r="AD1581" s="45">
        <v>6.370850028081243E-13</v>
      </c>
      <c r="AE1581" s="45"/>
      <c r="AF1581" s="45">
        <v>23.87208366394043</v>
      </c>
      <c r="AG1581" s="45"/>
      <c r="AH1581" s="45">
        <v>16.880111694335938</v>
      </c>
      <c r="AI1581" s="45"/>
      <c r="AJ1581" s="45"/>
      <c r="AK1581" s="20">
        <v>2.6687447824552679E-12</v>
      </c>
    </row>
    <row r="1582" spans="2:37" ht="14.25" customHeight="1">
      <c r="B1582" s="2">
        <v>3.7999998778104782E-2</v>
      </c>
      <c r="D1582" s="44">
        <v>2.2799999266862869</v>
      </c>
      <c r="E1582" s="44"/>
      <c r="F1582" s="45">
        <v>4.6479177474975586</v>
      </c>
      <c r="G1582" s="45"/>
      <c r="H1582" s="45"/>
      <c r="I1582" s="45"/>
      <c r="J1582" s="45"/>
      <c r="K1582" s="45">
        <v>2.9185428047640016E-6</v>
      </c>
      <c r="L1582" s="45"/>
      <c r="M1582" s="45"/>
      <c r="N1582" s="45">
        <v>24.935300827026367</v>
      </c>
      <c r="O1582" s="45"/>
      <c r="P1582" s="45"/>
      <c r="Q1582" s="45"/>
      <c r="R1582" s="45">
        <v>17.631917953491211</v>
      </c>
      <c r="S1582" s="45"/>
      <c r="T1582" s="45"/>
      <c r="U1582" s="45"/>
      <c r="V1582" s="46">
        <v>1.1704463759087957E-5</v>
      </c>
      <c r="W1582" s="46"/>
      <c r="X1582" s="45">
        <v>7.6999999582767487E-2</v>
      </c>
      <c r="Y1582" s="45"/>
      <c r="Z1582" s="44">
        <v>4.6199999749660492</v>
      </c>
      <c r="AA1582" s="44"/>
      <c r="AB1582" s="45">
        <v>17.433696746826172</v>
      </c>
      <c r="AC1582" s="45"/>
      <c r="AD1582" s="45">
        <v>4.2633501980485211E-13</v>
      </c>
      <c r="AE1582" s="45"/>
      <c r="AF1582" s="45">
        <v>23.848312377929688</v>
      </c>
      <c r="AG1582" s="45"/>
      <c r="AH1582" s="45">
        <v>16.863304138183594</v>
      </c>
      <c r="AI1582" s="45"/>
      <c r="AJ1582" s="45"/>
      <c r="AK1582" s="20">
        <v>1.7876946667785831E-12</v>
      </c>
    </row>
    <row r="1583" spans="2:37" ht="13.5" customHeight="1">
      <c r="B1583" s="47" t="s">
        <v>11</v>
      </c>
      <c r="C1583" s="47"/>
      <c r="D1583" s="47"/>
      <c r="E1583" s="47"/>
    </row>
    <row r="1584" spans="2:37" ht="12.75" customHeight="1">
      <c r="B1584" s="39" t="s">
        <v>0</v>
      </c>
      <c r="C1584" s="39"/>
      <c r="D1584" s="39"/>
      <c r="E1584" s="39"/>
      <c r="F1584" s="39"/>
      <c r="G1584" s="1" t="s">
        <v>1</v>
      </c>
      <c r="H1584" s="40" t="s">
        <v>61</v>
      </c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</row>
    <row r="1585" spans="2:34" ht="12.75" customHeight="1">
      <c r="AB1585" s="39" t="s">
        <v>2</v>
      </c>
      <c r="AC1585" s="39"/>
      <c r="AD1585" s="39"/>
      <c r="AE1585" s="39"/>
      <c r="AF1585" s="39"/>
      <c r="AG1585" s="39"/>
    </row>
    <row r="1586" spans="2:34" ht="12" customHeight="1">
      <c r="B1586" s="39" t="s">
        <v>3</v>
      </c>
      <c r="C1586" s="39"/>
      <c r="D1586" s="39"/>
      <c r="E1586" s="39"/>
      <c r="G1586" s="1" t="s">
        <v>4</v>
      </c>
      <c r="H1586" s="41">
        <v>0.43999999761581421</v>
      </c>
      <c r="I1586" s="41"/>
      <c r="J1586" s="41"/>
      <c r="K1586" s="41"/>
      <c r="L1586" s="41"/>
      <c r="M1586" s="41"/>
      <c r="N1586" s="41"/>
      <c r="O1586" s="39" t="s">
        <v>21</v>
      </c>
      <c r="P1586" s="39"/>
      <c r="Q1586" s="39"/>
      <c r="R1586" s="39"/>
      <c r="S1586" s="1" t="s">
        <v>4</v>
      </c>
      <c r="T1586" s="42" t="s">
        <v>22</v>
      </c>
      <c r="U1586" s="42"/>
      <c r="V1586" s="42"/>
      <c r="W1586" s="42"/>
      <c r="X1586" s="42"/>
      <c r="Y1586" s="42"/>
      <c r="Z1586" s="42"/>
      <c r="AA1586" s="42"/>
      <c r="AB1586" s="39"/>
      <c r="AC1586" s="39"/>
      <c r="AD1586" s="39"/>
      <c r="AE1586" s="39"/>
      <c r="AF1586" s="39"/>
      <c r="AG1586" s="39"/>
    </row>
    <row r="1587" spans="2:34" ht="10.5" customHeight="1">
      <c r="AB1587" s="39"/>
      <c r="AC1587" s="39"/>
      <c r="AD1587" s="39"/>
      <c r="AE1587" s="39"/>
      <c r="AF1587" s="39"/>
      <c r="AG1587" s="39"/>
    </row>
    <row r="1588" spans="2:34" ht="12" customHeight="1">
      <c r="AB1588" s="39"/>
      <c r="AC1588" s="39"/>
      <c r="AD1588" s="39"/>
      <c r="AE1588" s="39"/>
      <c r="AF1588" s="39"/>
      <c r="AG1588" s="39"/>
    </row>
    <row r="1589" spans="2:34" ht="12" customHeight="1">
      <c r="AB1589" s="39"/>
      <c r="AC1589" s="39"/>
      <c r="AD1589" s="39"/>
      <c r="AE1589" s="39"/>
      <c r="AF1589" s="39"/>
      <c r="AG1589" s="39"/>
    </row>
    <row r="1590" spans="2:34" ht="6" customHeight="1"/>
    <row r="1591" spans="2:34" ht="3" customHeight="1">
      <c r="B1591" s="43" t="s">
        <v>5</v>
      </c>
      <c r="D1591" s="43" t="s">
        <v>23</v>
      </c>
      <c r="E1591" s="43"/>
      <c r="G1591" s="43" t="s">
        <v>6</v>
      </c>
      <c r="H1591" s="43"/>
      <c r="J1591" s="43" t="s">
        <v>7</v>
      </c>
      <c r="K1591" s="43"/>
      <c r="L1591" s="43"/>
      <c r="M1591" s="43"/>
      <c r="N1591" s="43" t="s">
        <v>8</v>
      </c>
      <c r="O1591" s="43"/>
      <c r="Q1591" s="43" t="s">
        <v>9</v>
      </c>
      <c r="R1591" s="43"/>
      <c r="S1591" s="43"/>
      <c r="T1591" s="43" t="s">
        <v>10</v>
      </c>
      <c r="U1591" s="43"/>
      <c r="X1591" s="43" t="s">
        <v>5</v>
      </c>
      <c r="Y1591" s="43"/>
      <c r="Z1591" s="43" t="s">
        <v>23</v>
      </c>
      <c r="AA1591" s="43"/>
      <c r="AB1591" s="43" t="s">
        <v>6</v>
      </c>
      <c r="AC1591" s="43" t="s">
        <v>7</v>
      </c>
      <c r="AE1591" s="43" t="s">
        <v>8</v>
      </c>
      <c r="AF1591" s="43" t="s">
        <v>9</v>
      </c>
      <c r="AG1591" s="43" t="s">
        <v>10</v>
      </c>
      <c r="AH1591" s="43"/>
    </row>
    <row r="1592" spans="2:34" ht="14.25" customHeight="1">
      <c r="B1592" s="43"/>
      <c r="D1592" s="43"/>
      <c r="E1592" s="43"/>
      <c r="G1592" s="43"/>
      <c r="H1592" s="43"/>
      <c r="J1592" s="43"/>
      <c r="K1592" s="43"/>
      <c r="L1592" s="43"/>
      <c r="M1592" s="43"/>
      <c r="N1592" s="43"/>
      <c r="O1592" s="43"/>
      <c r="Q1592" s="43"/>
      <c r="R1592" s="43"/>
      <c r="S1592" s="43"/>
      <c r="T1592" s="43"/>
      <c r="U1592" s="43"/>
      <c r="X1592" s="43"/>
      <c r="Y1592" s="43"/>
      <c r="Z1592" s="43"/>
      <c r="AA1592" s="43"/>
      <c r="AB1592" s="43"/>
      <c r="AC1592" s="43"/>
      <c r="AE1592" s="43"/>
      <c r="AF1592" s="43"/>
      <c r="AG1592" s="43"/>
      <c r="AH1592" s="43"/>
    </row>
    <row r="1593" spans="2:34">
      <c r="B1593" s="2">
        <v>7.8000001609325409E-2</v>
      </c>
      <c r="D1593" s="44">
        <v>4.6800000965595245</v>
      </c>
      <c r="E1593" s="44"/>
      <c r="F1593" s="45">
        <v>10.210180282592773</v>
      </c>
      <c r="G1593" s="45"/>
      <c r="H1593" s="45"/>
      <c r="I1593" s="45"/>
      <c r="J1593" s="45"/>
      <c r="K1593" s="45">
        <v>2.8531972791345783E-13</v>
      </c>
      <c r="L1593" s="45"/>
      <c r="M1593" s="45"/>
      <c r="N1593" s="45">
        <v>23.824729919433594</v>
      </c>
      <c r="O1593" s="45"/>
      <c r="P1593" s="45"/>
      <c r="Q1593" s="45"/>
      <c r="R1593" s="45">
        <v>16.846628189086914</v>
      </c>
      <c r="S1593" s="45"/>
      <c r="T1593" s="45"/>
      <c r="U1593" s="45"/>
      <c r="V1593" s="46">
        <v>1.1975779526038344E-12</v>
      </c>
      <c r="W1593" s="46"/>
    </row>
    <row r="1594" spans="2:34">
      <c r="B1594" s="2">
        <v>7.9000003635883331E-2</v>
      </c>
      <c r="D1594" s="44">
        <v>4.7400002181529999</v>
      </c>
      <c r="E1594" s="44"/>
      <c r="F1594" s="45">
        <v>1.5688382387161255</v>
      </c>
      <c r="G1594" s="45"/>
      <c r="H1594" s="45"/>
      <c r="I1594" s="45"/>
      <c r="J1594" s="45"/>
      <c r="K1594" s="45">
        <v>1.9095845510321702E-13</v>
      </c>
      <c r="L1594" s="45"/>
      <c r="M1594" s="45"/>
      <c r="N1594" s="45">
        <v>23.801332473754883</v>
      </c>
      <c r="O1594" s="45"/>
      <c r="P1594" s="45"/>
      <c r="Q1594" s="45"/>
      <c r="R1594" s="45">
        <v>16.830083847045898</v>
      </c>
      <c r="S1594" s="45"/>
      <c r="T1594" s="45"/>
      <c r="U1594" s="45"/>
      <c r="V1594" s="46">
        <v>8.0230153033308826E-13</v>
      </c>
      <c r="W1594" s="46"/>
    </row>
    <row r="1595" spans="2:34">
      <c r="B1595" s="2">
        <v>7.9999998211860657E-2</v>
      </c>
      <c r="D1595" s="44">
        <v>4.7999998927116394</v>
      </c>
      <c r="E1595" s="44"/>
      <c r="F1595" s="45">
        <v>-7.2756333351135254</v>
      </c>
      <c r="G1595" s="45"/>
      <c r="H1595" s="45"/>
      <c r="I1595" s="45"/>
      <c r="J1595" s="45"/>
      <c r="K1595" s="45">
        <v>1.2781194559750159E-13</v>
      </c>
      <c r="L1595" s="45"/>
      <c r="M1595" s="45"/>
      <c r="N1595" s="45">
        <v>23.778120040893555</v>
      </c>
      <c r="O1595" s="45"/>
      <c r="P1595" s="45"/>
      <c r="Q1595" s="45"/>
      <c r="R1595" s="45">
        <v>16.813669204711914</v>
      </c>
      <c r="S1595" s="45"/>
      <c r="T1595" s="45"/>
      <c r="U1595" s="45"/>
      <c r="V1595" s="46">
        <v>5.3751913944161123E-13</v>
      </c>
      <c r="W1595" s="46"/>
    </row>
    <row r="1596" spans="2:34">
      <c r="B1596" s="2">
        <v>8.1000000238418579E-2</v>
      </c>
      <c r="D1596" s="44">
        <v>4.8600000143051147</v>
      </c>
      <c r="E1596" s="44"/>
      <c r="F1596" s="45">
        <v>-15.082433700561523</v>
      </c>
      <c r="G1596" s="45"/>
      <c r="H1596" s="45"/>
      <c r="I1596" s="45"/>
      <c r="J1596" s="45"/>
      <c r="K1596" s="45">
        <v>8.5551696477927097E-14</v>
      </c>
      <c r="L1596" s="45"/>
      <c r="M1596" s="45"/>
      <c r="N1596" s="45">
        <v>23.755086898803711</v>
      </c>
      <c r="O1596" s="45"/>
      <c r="P1596" s="45"/>
      <c r="Q1596" s="45"/>
      <c r="R1596" s="45">
        <v>16.797384262084961</v>
      </c>
      <c r="S1596" s="45"/>
      <c r="T1596" s="45"/>
      <c r="U1596" s="45"/>
      <c r="V1596" s="46">
        <v>3.6014051983668249E-13</v>
      </c>
      <c r="W1596" s="46"/>
    </row>
    <row r="1597" spans="2:34">
      <c r="B1597" s="2">
        <v>8.2000002264976501E-2</v>
      </c>
      <c r="D1597" s="44">
        <v>4.9200001358985901</v>
      </c>
      <c r="E1597" s="44"/>
      <c r="F1597" s="45">
        <v>-20.758693695068359</v>
      </c>
      <c r="G1597" s="45"/>
      <c r="H1597" s="45"/>
      <c r="I1597" s="45"/>
      <c r="J1597" s="45"/>
      <c r="K1597" s="45">
        <v>5.7267687499692327E-14</v>
      </c>
      <c r="L1597" s="45"/>
      <c r="M1597" s="45"/>
      <c r="N1597" s="45">
        <v>23.732234954833984</v>
      </c>
      <c r="O1597" s="45"/>
      <c r="P1597" s="45"/>
      <c r="Q1597" s="45"/>
      <c r="R1597" s="45">
        <v>16.781225204467773</v>
      </c>
      <c r="S1597" s="45"/>
      <c r="T1597" s="45"/>
      <c r="U1597" s="45"/>
      <c r="V1597" s="46">
        <v>2.4130759781852695E-13</v>
      </c>
      <c r="W1597" s="46"/>
    </row>
    <row r="1598" spans="2:34">
      <c r="B1598" s="2">
        <v>8.2999996840953827E-2</v>
      </c>
      <c r="D1598" s="44">
        <v>4.9799998104572296</v>
      </c>
      <c r="E1598" s="44"/>
      <c r="F1598" s="45">
        <v>-23.512432098388672</v>
      </c>
      <c r="G1598" s="45"/>
      <c r="H1598" s="45"/>
      <c r="I1598" s="45"/>
      <c r="J1598" s="45"/>
      <c r="K1598" s="45">
        <v>3.8336616325039541E-14</v>
      </c>
      <c r="L1598" s="45"/>
      <c r="M1598" s="45"/>
      <c r="N1598" s="45">
        <v>23.709562301635742</v>
      </c>
      <c r="O1598" s="45"/>
      <c r="P1598" s="45"/>
      <c r="Q1598" s="45"/>
      <c r="R1598" s="45">
        <v>16.765192031860352</v>
      </c>
      <c r="S1598" s="45"/>
      <c r="T1598" s="45"/>
      <c r="U1598" s="45"/>
      <c r="V1598" s="46">
        <v>1.6169262651889726E-13</v>
      </c>
      <c r="W1598" s="46"/>
    </row>
    <row r="1599" spans="2:34">
      <c r="B1599" s="2">
        <v>8.3999998867511749E-2</v>
      </c>
      <c r="D1599" s="44">
        <v>5.039999932050705</v>
      </c>
      <c r="E1599" s="44"/>
      <c r="F1599" s="45">
        <v>-22.963029861450195</v>
      </c>
      <c r="G1599" s="45"/>
      <c r="H1599" s="45"/>
      <c r="I1599" s="45"/>
      <c r="J1599" s="45"/>
      <c r="K1599" s="45">
        <v>2.5664937365545322E-14</v>
      </c>
      <c r="L1599" s="45"/>
      <c r="M1599" s="45"/>
      <c r="N1599" s="45">
        <v>23.687065124511719</v>
      </c>
      <c r="O1599" s="45"/>
      <c r="P1599" s="45"/>
      <c r="Q1599" s="45"/>
      <c r="R1599" s="45">
        <v>16.749284744262695</v>
      </c>
      <c r="S1599" s="45"/>
      <c r="T1599" s="45"/>
      <c r="U1599" s="45"/>
      <c r="V1599" s="46">
        <v>1.0835000838161843E-13</v>
      </c>
      <c r="W1599" s="46"/>
    </row>
    <row r="1600" spans="2:34">
      <c r="B1600" s="2">
        <v>8.5000000894069672E-2</v>
      </c>
      <c r="D1600" s="44">
        <v>5.1000000536441803</v>
      </c>
      <c r="E1600" s="44"/>
      <c r="F1600" s="45">
        <v>-19.193813323974609</v>
      </c>
      <c r="G1600" s="45"/>
      <c r="H1600" s="45"/>
      <c r="I1600" s="45"/>
      <c r="J1600" s="45"/>
      <c r="K1600" s="45">
        <v>1.7182574942953624E-14</v>
      </c>
      <c r="L1600" s="45"/>
      <c r="M1600" s="45"/>
      <c r="N1600" s="45">
        <v>23.664741516113281</v>
      </c>
      <c r="O1600" s="45"/>
      <c r="P1600" s="45"/>
      <c r="Q1600" s="45"/>
      <c r="R1600" s="45">
        <v>16.733499526977539</v>
      </c>
      <c r="S1600" s="45"/>
      <c r="T1600" s="45"/>
      <c r="U1600" s="45"/>
      <c r="V1600" s="46">
        <v>7.260833508873285E-14</v>
      </c>
      <c r="W1600" s="46"/>
    </row>
    <row r="1601" spans="2:23">
      <c r="B1601" s="2">
        <v>8.6000002920627594E-2</v>
      </c>
      <c r="D1601" s="44">
        <v>5.1600001752376556</v>
      </c>
      <c r="E1601" s="44"/>
      <c r="F1601" s="45">
        <v>-12.739490509033203</v>
      </c>
      <c r="G1601" s="45"/>
      <c r="H1601" s="45"/>
      <c r="I1601" s="45"/>
      <c r="J1601" s="45"/>
      <c r="K1601" s="45">
        <v>1.1504221071590142E-14</v>
      </c>
      <c r="L1601" s="45"/>
      <c r="M1601" s="45"/>
      <c r="N1601" s="45">
        <v>23.642593383789063</v>
      </c>
      <c r="O1601" s="45"/>
      <c r="P1601" s="45"/>
      <c r="Q1601" s="45"/>
      <c r="R1601" s="45">
        <v>16.717838287353516</v>
      </c>
      <c r="S1601" s="45"/>
      <c r="T1601" s="45"/>
      <c r="U1601" s="45"/>
      <c r="V1601" s="46">
        <v>4.8658881692800401E-14</v>
      </c>
      <c r="W1601" s="46"/>
    </row>
    <row r="1602" spans="2:23">
      <c r="B1602" s="2">
        <v>8.6999997496604919E-2</v>
      </c>
      <c r="D1602" s="44">
        <v>5.2199998497962952</v>
      </c>
      <c r="E1602" s="44"/>
      <c r="F1602" s="45">
        <v>-4.5103187561035156</v>
      </c>
      <c r="G1602" s="45"/>
      <c r="H1602" s="45"/>
      <c r="I1602" s="45"/>
      <c r="J1602" s="45"/>
      <c r="K1602" s="45">
        <v>7.7027617682683125E-15</v>
      </c>
      <c r="L1602" s="45"/>
      <c r="M1602" s="45"/>
      <c r="N1602" s="45">
        <v>23.620613098144531</v>
      </c>
      <c r="O1602" s="45"/>
      <c r="P1602" s="45"/>
      <c r="Q1602" s="45"/>
      <c r="R1602" s="45">
        <v>16.702297210693359</v>
      </c>
      <c r="S1602" s="45"/>
      <c r="T1602" s="45"/>
      <c r="U1602" s="45"/>
      <c r="V1602" s="46">
        <v>3.2610334788421569E-14</v>
      </c>
      <c r="W1602" s="46"/>
    </row>
    <row r="1603" spans="2:23">
      <c r="B1603" s="2">
        <v>8.7999999523162842E-2</v>
      </c>
      <c r="D1603" s="44">
        <v>5.2799999713897705</v>
      </c>
      <c r="E1603" s="44"/>
      <c r="F1603" s="45">
        <v>4.3362436294555664</v>
      </c>
      <c r="G1603" s="45"/>
      <c r="H1603" s="45"/>
      <c r="I1603" s="45"/>
      <c r="J1603" s="45"/>
      <c r="K1603" s="45">
        <v>5.1576899184663152E-15</v>
      </c>
      <c r="L1603" s="45"/>
      <c r="M1603" s="45"/>
      <c r="N1603" s="45">
        <v>23.598804473876953</v>
      </c>
      <c r="O1603" s="45"/>
      <c r="P1603" s="45"/>
      <c r="Q1603" s="45"/>
      <c r="R1603" s="45">
        <v>16.686874389648438</v>
      </c>
      <c r="S1603" s="45"/>
      <c r="T1603" s="45"/>
      <c r="U1603" s="45"/>
      <c r="V1603" s="46">
        <v>2.1855725169657274E-14</v>
      </c>
      <c r="W1603" s="46"/>
    </row>
    <row r="1604" spans="2:23">
      <c r="B1604" s="2">
        <v>8.9000001549720764E-2</v>
      </c>
      <c r="D1604" s="44">
        <v>5.3400000929832458</v>
      </c>
      <c r="E1604" s="44"/>
      <c r="F1604" s="45">
        <v>12.558300971984863</v>
      </c>
      <c r="G1604" s="45"/>
      <c r="H1604" s="45"/>
      <c r="I1604" s="45"/>
      <c r="J1604" s="45"/>
      <c r="K1604" s="45">
        <v>3.4536868451787639E-15</v>
      </c>
      <c r="L1604" s="45"/>
      <c r="M1604" s="45"/>
      <c r="N1604" s="45">
        <v>23.577163696289063</v>
      </c>
      <c r="O1604" s="45"/>
      <c r="P1604" s="45"/>
      <c r="Q1604" s="45"/>
      <c r="R1604" s="45">
        <v>16.671571731567383</v>
      </c>
      <c r="S1604" s="45"/>
      <c r="T1604" s="45"/>
      <c r="U1604" s="45"/>
      <c r="V1604" s="46">
        <v>1.4648442100148942E-14</v>
      </c>
      <c r="W1604" s="46"/>
    </row>
    <row r="1605" spans="2:23">
      <c r="B1605" s="2">
        <v>9.0000003576278687E-2</v>
      </c>
      <c r="D1605" s="44">
        <v>5.4000002145767212</v>
      </c>
      <c r="E1605" s="44"/>
      <c r="F1605" s="45">
        <v>19.003826141357422</v>
      </c>
      <c r="G1605" s="45"/>
      <c r="H1605" s="45"/>
      <c r="I1605" s="45"/>
      <c r="J1605" s="45"/>
      <c r="K1605" s="45">
        <v>2.3127518881938241E-15</v>
      </c>
      <c r="L1605" s="45"/>
      <c r="M1605" s="45"/>
      <c r="N1605" s="45">
        <v>23.555688858032227</v>
      </c>
      <c r="O1605" s="45"/>
      <c r="P1605" s="45"/>
      <c r="Q1605" s="45"/>
      <c r="R1605" s="45">
        <v>16.656387329101563</v>
      </c>
      <c r="S1605" s="45"/>
      <c r="T1605" s="45"/>
      <c r="U1605" s="45"/>
      <c r="V1605" s="46">
        <v>9.8182307892006639E-15</v>
      </c>
      <c r="W1605" s="46"/>
    </row>
    <row r="1606" spans="2:23">
      <c r="B1606" s="2">
        <v>9.0999998152256012E-2</v>
      </c>
      <c r="D1606" s="44">
        <v>5.4599998891353607</v>
      </c>
      <c r="E1606" s="44"/>
      <c r="F1606" s="45">
        <v>22.772048950195313</v>
      </c>
      <c r="G1606" s="45"/>
      <c r="H1606" s="45"/>
      <c r="I1606" s="45"/>
      <c r="J1606" s="45"/>
      <c r="K1606" s="45">
        <v>1.5487910619667788E-15</v>
      </c>
      <c r="L1606" s="45"/>
      <c r="M1606" s="45"/>
      <c r="N1606" s="45">
        <v>23.534378051757813</v>
      </c>
      <c r="O1606" s="45"/>
      <c r="P1606" s="45"/>
      <c r="Q1606" s="45"/>
      <c r="R1606" s="45">
        <v>16.641317367553711</v>
      </c>
      <c r="S1606" s="45"/>
      <c r="T1606" s="45"/>
      <c r="U1606" s="45"/>
      <c r="V1606" s="46">
        <v>6.5809729322648721E-15</v>
      </c>
      <c r="W1606" s="46"/>
    </row>
    <row r="1607" spans="2:23">
      <c r="B1607" s="2">
        <v>9.2000000178813934E-2</v>
      </c>
      <c r="D1607" s="44">
        <v>5.5200000107288361</v>
      </c>
      <c r="E1607" s="44"/>
      <c r="F1607" s="45">
        <v>23.339302062988281</v>
      </c>
      <c r="G1607" s="45"/>
      <c r="H1607" s="45"/>
      <c r="I1607" s="45"/>
      <c r="J1607" s="45"/>
      <c r="K1607" s="45">
        <v>1.0372268899010834E-15</v>
      </c>
      <c r="L1607" s="45"/>
      <c r="M1607" s="45"/>
      <c r="N1607" s="45">
        <v>23.513229370117188</v>
      </c>
      <c r="O1607" s="45"/>
      <c r="P1607" s="45"/>
      <c r="Q1607" s="45"/>
      <c r="R1607" s="45">
        <v>16.626363754272461</v>
      </c>
      <c r="S1607" s="45"/>
      <c r="T1607" s="45"/>
      <c r="U1607" s="45"/>
      <c r="V1607" s="46">
        <v>4.4112480629290938E-15</v>
      </c>
      <c r="W1607" s="46"/>
    </row>
    <row r="1608" spans="2:23">
      <c r="B1608" s="2">
        <v>9.3000002205371857E-2</v>
      </c>
      <c r="D1608" s="44">
        <v>5.5800001323223114</v>
      </c>
      <c r="E1608" s="44"/>
      <c r="F1608" s="45">
        <v>20.631782531738281</v>
      </c>
      <c r="G1608" s="45"/>
      <c r="H1608" s="45"/>
      <c r="I1608" s="45"/>
      <c r="J1608" s="45"/>
      <c r="K1608" s="45">
        <v>6.9465839042771134E-16</v>
      </c>
      <c r="L1608" s="45"/>
      <c r="M1608" s="45"/>
      <c r="N1608" s="45">
        <v>23.492242813110352</v>
      </c>
      <c r="O1608" s="45"/>
      <c r="P1608" s="45"/>
      <c r="Q1608" s="45"/>
      <c r="R1608" s="45">
        <v>16.61152458190918</v>
      </c>
      <c r="S1608" s="45"/>
      <c r="T1608" s="45"/>
      <c r="U1608" s="45"/>
      <c r="V1608" s="46">
        <v>2.9569693607334234E-15</v>
      </c>
      <c r="W1608" s="46"/>
    </row>
    <row r="1609" spans="2:23">
      <c r="B1609" s="2">
        <v>9.3999996781349182E-2</v>
      </c>
      <c r="D1609" s="44">
        <v>5.6399998068809509</v>
      </c>
      <c r="E1609" s="44"/>
      <c r="F1609" s="45">
        <v>15.035089492797852</v>
      </c>
      <c r="G1609" s="45"/>
      <c r="H1609" s="45"/>
      <c r="I1609" s="45"/>
      <c r="J1609" s="45"/>
      <c r="K1609" s="45">
        <v>4.6524841050983026E-16</v>
      </c>
      <c r="L1609" s="45"/>
      <c r="M1609" s="45"/>
      <c r="N1609" s="45">
        <v>23.471414566040039</v>
      </c>
      <c r="O1609" s="45"/>
      <c r="P1609" s="45"/>
      <c r="Q1609" s="45"/>
      <c r="R1609" s="45">
        <v>16.596796035766602</v>
      </c>
      <c r="S1609" s="45"/>
      <c r="T1609" s="45"/>
      <c r="U1609" s="45"/>
      <c r="V1609" s="46">
        <v>1.9821915630554394E-15</v>
      </c>
      <c r="W1609" s="46"/>
    </row>
    <row r="1610" spans="2:23">
      <c r="B1610" s="2">
        <v>9.4999998807907104E-2</v>
      </c>
      <c r="D1610" s="44">
        <v>5.6999999284744263</v>
      </c>
      <c r="E1610" s="44"/>
      <c r="F1610" s="45">
        <v>7.3393254280090332</v>
      </c>
      <c r="G1610" s="45"/>
      <c r="H1610" s="45"/>
      <c r="I1610" s="45"/>
      <c r="J1610" s="45"/>
      <c r="K1610" s="45">
        <v>3.1161185400117115E-16</v>
      </c>
      <c r="L1610" s="45"/>
      <c r="M1610" s="45"/>
      <c r="N1610" s="45">
        <v>23.45074462890625</v>
      </c>
      <c r="O1610" s="45"/>
      <c r="P1610" s="45"/>
      <c r="Q1610" s="45"/>
      <c r="R1610" s="45">
        <v>16.582180023193359</v>
      </c>
      <c r="S1610" s="45"/>
      <c r="T1610" s="45"/>
      <c r="U1610" s="45"/>
      <c r="V1610" s="46">
        <v>1.3287929945214323E-15</v>
      </c>
      <c r="W1610" s="46"/>
    </row>
    <row r="1611" spans="2:23">
      <c r="B1611" s="2">
        <v>9.6000000834465027E-2</v>
      </c>
      <c r="D1611" s="44">
        <v>5.7600000500679016</v>
      </c>
      <c r="E1611" s="44"/>
      <c r="F1611" s="45">
        <v>-1.3724164962768555</v>
      </c>
      <c r="G1611" s="45"/>
      <c r="H1611" s="45"/>
      <c r="I1611" s="45"/>
      <c r="J1611" s="45"/>
      <c r="K1611" s="45">
        <v>2.0871712383513613E-16</v>
      </c>
      <c r="L1611" s="45"/>
      <c r="M1611" s="45"/>
      <c r="N1611" s="45">
        <v>23.430233001708984</v>
      </c>
      <c r="O1611" s="45"/>
      <c r="P1611" s="45"/>
      <c r="Q1611" s="45"/>
      <c r="R1611" s="45">
        <v>16.567676544189453</v>
      </c>
      <c r="S1611" s="45"/>
      <c r="T1611" s="45"/>
      <c r="U1611" s="45"/>
      <c r="V1611" s="46">
        <v>8.9080263364983746E-16</v>
      </c>
      <c r="W1611" s="46"/>
    </row>
    <row r="1612" spans="2:23">
      <c r="B1612" s="2">
        <v>9.7000002861022949E-2</v>
      </c>
      <c r="D1612" s="44">
        <v>5.820000171661377</v>
      </c>
      <c r="E1612" s="44"/>
      <c r="F1612" s="45">
        <v>-9.8764591217041016</v>
      </c>
      <c r="G1612" s="45"/>
      <c r="H1612" s="45"/>
      <c r="I1612" s="45"/>
      <c r="J1612" s="45"/>
      <c r="K1612" s="45">
        <v>1.3980307911189789E-16</v>
      </c>
      <c r="L1612" s="45"/>
      <c r="M1612" s="45"/>
      <c r="N1612" s="45">
        <v>23.409873962402344</v>
      </c>
      <c r="O1612" s="45"/>
      <c r="P1612" s="45"/>
      <c r="Q1612" s="45"/>
      <c r="R1612" s="45">
        <v>16.553279876708984</v>
      </c>
      <c r="S1612" s="45"/>
      <c r="T1612" s="45"/>
      <c r="U1612" s="45"/>
      <c r="V1612" s="46">
        <v>5.9719703251117783E-16</v>
      </c>
      <c r="W1612" s="46"/>
    </row>
    <row r="1613" spans="2:23">
      <c r="B1613" s="2">
        <v>9.7999997437000275E-2</v>
      </c>
      <c r="D1613" s="44">
        <v>5.8799998462200165</v>
      </c>
      <c r="E1613" s="44"/>
      <c r="F1613" s="45">
        <v>-16.980390548706055</v>
      </c>
      <c r="G1613" s="45"/>
      <c r="H1613" s="45"/>
      <c r="I1613" s="45"/>
      <c r="J1613" s="45"/>
      <c r="K1613" s="45">
        <v>9.3646036971969422E-17</v>
      </c>
      <c r="L1613" s="45"/>
      <c r="M1613" s="45"/>
      <c r="N1613" s="45">
        <v>23.389669418334961</v>
      </c>
      <c r="O1613" s="45"/>
      <c r="P1613" s="45"/>
      <c r="Q1613" s="45"/>
      <c r="R1613" s="45">
        <v>16.538993835449219</v>
      </c>
      <c r="S1613" s="45"/>
      <c r="T1613" s="45"/>
      <c r="U1613" s="45"/>
      <c r="V1613" s="46">
        <v>4.0037349533513335E-16</v>
      </c>
      <c r="W1613" s="46"/>
    </row>
    <row r="1614" spans="2:23">
      <c r="B1614" s="2">
        <v>9.8999999463558197E-2</v>
      </c>
      <c r="D1614" s="44">
        <v>5.9399999678134918</v>
      </c>
      <c r="E1614" s="44"/>
      <c r="F1614" s="45">
        <v>-21.690229415893555</v>
      </c>
      <c r="G1614" s="45"/>
      <c r="H1614" s="45"/>
      <c r="I1614" s="45"/>
      <c r="J1614" s="45"/>
      <c r="K1614" s="45">
        <v>6.2730055698681606E-17</v>
      </c>
      <c r="L1614" s="45"/>
      <c r="M1614" s="45"/>
      <c r="N1614" s="45">
        <v>23.36961555480957</v>
      </c>
      <c r="O1614" s="45"/>
      <c r="P1614" s="45"/>
      <c r="Q1614" s="45"/>
      <c r="R1614" s="45">
        <v>16.524814605712891</v>
      </c>
      <c r="S1614" s="45"/>
      <c r="T1614" s="45"/>
      <c r="U1614" s="45"/>
      <c r="V1614" s="46">
        <v>2.6842569389695344E-16</v>
      </c>
      <c r="W1614" s="46"/>
    </row>
    <row r="1615" spans="2:23">
      <c r="B1615" s="2">
        <v>0.10000000149011612</v>
      </c>
      <c r="D1615" s="44">
        <v>6.0000000894069672</v>
      </c>
      <c r="E1615" s="44"/>
      <c r="F1615" s="45">
        <v>-23.349477767944336</v>
      </c>
      <c r="G1615" s="45"/>
      <c r="H1615" s="45"/>
      <c r="I1615" s="45"/>
      <c r="J1615" s="45"/>
      <c r="K1615" s="45">
        <v>4.2021837217600324E-17</v>
      </c>
      <c r="L1615" s="45"/>
      <c r="M1615" s="45"/>
      <c r="N1615" s="45">
        <v>23.349712371826172</v>
      </c>
      <c r="O1615" s="45"/>
      <c r="P1615" s="45"/>
      <c r="Q1615" s="45"/>
      <c r="R1615" s="45">
        <v>16.510740280151367</v>
      </c>
      <c r="S1615" s="45"/>
      <c r="T1615" s="45"/>
      <c r="U1615" s="45"/>
      <c r="V1615" s="46">
        <v>1.7996725065343888E-16</v>
      </c>
      <c r="W1615" s="46"/>
    </row>
    <row r="1616" spans="2:23" ht="9.75" customHeight="1">
      <c r="B1616" s="2">
        <v>0.10100000351667404</v>
      </c>
      <c r="D1616" s="44">
        <v>6.0600002110004425</v>
      </c>
      <c r="E1616" s="44"/>
      <c r="F1616" s="45">
        <v>-21.73060417175293</v>
      </c>
      <c r="G1616" s="45"/>
      <c r="H1616" s="45"/>
      <c r="I1616" s="45"/>
      <c r="J1616" s="45"/>
      <c r="K1616" s="45">
        <v>2.8150564284290335E-17</v>
      </c>
      <c r="L1616" s="45"/>
      <c r="M1616" s="45"/>
      <c r="N1616" s="45">
        <v>23.329959869384766</v>
      </c>
      <c r="O1616" s="45"/>
      <c r="P1616" s="45"/>
      <c r="Q1616" s="45"/>
      <c r="R1616" s="45">
        <v>16.496772766113281</v>
      </c>
      <c r="S1616" s="45"/>
      <c r="T1616" s="45"/>
      <c r="U1616" s="45"/>
      <c r="V1616" s="46">
        <v>1.2066272854235167E-16</v>
      </c>
      <c r="W1616" s="46"/>
    </row>
    <row r="1617" spans="2:37" ht="5.25" customHeight="1"/>
    <row r="1618" spans="2:37" ht="172.5" customHeight="1"/>
    <row r="1619" spans="2:37" ht="16.5" customHeight="1"/>
    <row r="1620" spans="2:37" ht="12.75" customHeight="1">
      <c r="B1620" s="39" t="s">
        <v>0</v>
      </c>
      <c r="C1620" s="39"/>
      <c r="D1620" s="39"/>
      <c r="E1620" s="39"/>
      <c r="F1620" s="39"/>
      <c r="G1620" s="1" t="s">
        <v>1</v>
      </c>
      <c r="H1620" s="40" t="s">
        <v>63</v>
      </c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</row>
    <row r="1621" spans="2:37" ht="12.75" customHeight="1">
      <c r="AB1621" s="39" t="s">
        <v>2</v>
      </c>
      <c r="AC1621" s="39"/>
      <c r="AD1621" s="39"/>
      <c r="AE1621" s="39"/>
      <c r="AF1621" s="39"/>
      <c r="AG1621" s="39"/>
    </row>
    <row r="1622" spans="2:37" ht="12" customHeight="1">
      <c r="B1622" s="39" t="s">
        <v>3</v>
      </c>
      <c r="C1622" s="39"/>
      <c r="D1622" s="39"/>
      <c r="E1622" s="39"/>
      <c r="G1622" s="1" t="s">
        <v>4</v>
      </c>
      <c r="H1622" s="41">
        <v>0.43999999761581421</v>
      </c>
      <c r="I1622" s="41"/>
      <c r="J1622" s="41"/>
      <c r="K1622" s="41"/>
      <c r="L1622" s="41"/>
      <c r="M1622" s="41"/>
      <c r="N1622" s="41"/>
      <c r="O1622" s="39" t="s">
        <v>21</v>
      </c>
      <c r="P1622" s="39"/>
      <c r="Q1622" s="39"/>
      <c r="R1622" s="39"/>
      <c r="S1622" s="1" t="s">
        <v>4</v>
      </c>
      <c r="T1622" s="42" t="s">
        <v>22</v>
      </c>
      <c r="U1622" s="42"/>
      <c r="V1622" s="42"/>
      <c r="W1622" s="42"/>
      <c r="X1622" s="42"/>
      <c r="Y1622" s="42"/>
      <c r="Z1622" s="42"/>
      <c r="AA1622" s="42"/>
      <c r="AB1622" s="39"/>
      <c r="AC1622" s="39"/>
      <c r="AD1622" s="39"/>
      <c r="AE1622" s="39"/>
      <c r="AF1622" s="39"/>
      <c r="AG1622" s="39"/>
    </row>
    <row r="1623" spans="2:37" ht="10.5" customHeight="1">
      <c r="AB1623" s="39"/>
      <c r="AC1623" s="39"/>
      <c r="AD1623" s="39"/>
      <c r="AE1623" s="39"/>
      <c r="AF1623" s="39"/>
      <c r="AG1623" s="39"/>
    </row>
    <row r="1624" spans="2:37" ht="12" customHeight="1">
      <c r="AB1624" s="39"/>
      <c r="AC1624" s="39"/>
      <c r="AD1624" s="39"/>
      <c r="AE1624" s="39"/>
      <c r="AF1624" s="39"/>
      <c r="AG1624" s="39"/>
    </row>
    <row r="1625" spans="2:37" ht="12" customHeight="1">
      <c r="AB1625" s="39"/>
      <c r="AC1625" s="39"/>
      <c r="AD1625" s="39"/>
      <c r="AE1625" s="39"/>
      <c r="AF1625" s="39"/>
      <c r="AG1625" s="39"/>
    </row>
    <row r="1626" spans="2:37" ht="6" customHeight="1"/>
    <row r="1627" spans="2:37" ht="3" customHeight="1">
      <c r="B1627" s="43" t="s">
        <v>5</v>
      </c>
      <c r="D1627" s="43" t="s">
        <v>23</v>
      </c>
      <c r="E1627" s="43"/>
      <c r="G1627" s="43" t="s">
        <v>6</v>
      </c>
      <c r="H1627" s="43"/>
      <c r="J1627" s="43" t="s">
        <v>7</v>
      </c>
      <c r="K1627" s="43"/>
      <c r="L1627" s="43"/>
      <c r="M1627" s="43"/>
      <c r="N1627" s="43" t="s">
        <v>8</v>
      </c>
      <c r="O1627" s="43"/>
      <c r="Q1627" s="43" t="s">
        <v>9</v>
      </c>
      <c r="R1627" s="43"/>
      <c r="S1627" s="43"/>
      <c r="T1627" s="43" t="s">
        <v>10</v>
      </c>
      <c r="U1627" s="43"/>
      <c r="X1627" s="43" t="s">
        <v>5</v>
      </c>
      <c r="Y1627" s="43"/>
      <c r="Z1627" s="43" t="s">
        <v>23</v>
      </c>
      <c r="AA1627" s="43"/>
      <c r="AB1627" s="43" t="s">
        <v>6</v>
      </c>
      <c r="AC1627" s="43" t="s">
        <v>7</v>
      </c>
      <c r="AE1627" s="43" t="s">
        <v>8</v>
      </c>
      <c r="AF1627" s="43" t="s">
        <v>9</v>
      </c>
      <c r="AG1627" s="43" t="s">
        <v>10</v>
      </c>
      <c r="AH1627" s="43"/>
    </row>
    <row r="1628" spans="2:37" ht="14.25" customHeight="1">
      <c r="B1628" s="43"/>
      <c r="D1628" s="43"/>
      <c r="E1628" s="43"/>
      <c r="G1628" s="43"/>
      <c r="H1628" s="43"/>
      <c r="J1628" s="43"/>
      <c r="K1628" s="43"/>
      <c r="L1628" s="43"/>
      <c r="M1628" s="43"/>
      <c r="N1628" s="43"/>
      <c r="O1628" s="43"/>
      <c r="Q1628" s="43"/>
      <c r="R1628" s="43"/>
      <c r="S1628" s="43"/>
      <c r="T1628" s="43"/>
      <c r="U1628" s="43"/>
      <c r="X1628" s="43"/>
      <c r="Y1628" s="43"/>
      <c r="Z1628" s="43"/>
      <c r="AA1628" s="43"/>
      <c r="AB1628" s="43"/>
      <c r="AC1628" s="43"/>
      <c r="AE1628" s="43"/>
      <c r="AF1628" s="43"/>
      <c r="AG1628" s="43"/>
      <c r="AH1628" s="43"/>
    </row>
    <row r="1629" spans="2:37">
      <c r="B1629" s="2">
        <v>0</v>
      </c>
      <c r="D1629" s="44">
        <v>0</v>
      </c>
      <c r="E1629" s="44"/>
      <c r="F1629" s="45">
        <v>-8.1132799095939845E-5</v>
      </c>
      <c r="G1629" s="45"/>
      <c r="H1629" s="45"/>
      <c r="I1629" s="45"/>
      <c r="J1629" s="45"/>
      <c r="K1629" s="45">
        <v>27.29578971862793</v>
      </c>
      <c r="L1629" s="45"/>
      <c r="M1629" s="45"/>
      <c r="N1629" s="45">
        <v>54.591663360595703</v>
      </c>
      <c r="O1629" s="45"/>
      <c r="P1629" s="45"/>
      <c r="Q1629" s="45"/>
      <c r="R1629" s="45">
        <v>19.301095962524414</v>
      </c>
      <c r="S1629" s="45"/>
      <c r="T1629" s="45"/>
      <c r="U1629" s="45"/>
      <c r="V1629" s="46">
        <v>99.999702453613281</v>
      </c>
      <c r="W1629" s="46"/>
      <c r="X1629" s="45">
        <v>3.9000000804662704E-2</v>
      </c>
      <c r="Y1629" s="45"/>
      <c r="Z1629" s="44">
        <v>2.3400000482797623</v>
      </c>
      <c r="AA1629" s="44"/>
      <c r="AB1629" s="45">
        <v>13.761636734008789</v>
      </c>
      <c r="AC1629" s="45"/>
      <c r="AD1629" s="45">
        <v>2.6494274152355501E-6</v>
      </c>
      <c r="AE1629" s="45"/>
      <c r="AF1629" s="45">
        <v>25.72735595703125</v>
      </c>
      <c r="AG1629" s="45"/>
      <c r="AH1629" s="45">
        <v>18.191986083984375</v>
      </c>
      <c r="AI1629" s="45"/>
      <c r="AJ1629" s="45"/>
      <c r="AK1629" s="20">
        <v>1.0298095730831847E-5</v>
      </c>
    </row>
    <row r="1630" spans="2:37">
      <c r="B1630" s="2">
        <v>1.0000000474974513E-3</v>
      </c>
      <c r="D1630" s="44">
        <v>6.0000002849847078E-2</v>
      </c>
      <c r="E1630" s="44"/>
      <c r="F1630" s="45">
        <v>-8.919677734375</v>
      </c>
      <c r="G1630" s="45"/>
      <c r="H1630" s="45"/>
      <c r="I1630" s="45"/>
      <c r="J1630" s="45"/>
      <c r="K1630" s="45">
        <v>16.415367126464844</v>
      </c>
      <c r="L1630" s="45"/>
      <c r="M1630" s="45"/>
      <c r="N1630" s="45">
        <v>43.663768768310547</v>
      </c>
      <c r="O1630" s="45"/>
      <c r="P1630" s="45"/>
      <c r="Q1630" s="45"/>
      <c r="R1630" s="45">
        <v>19.267528533935547</v>
      </c>
      <c r="S1630" s="45"/>
      <c r="T1630" s="45"/>
      <c r="U1630" s="45"/>
      <c r="V1630" s="46">
        <v>60.243415832519531</v>
      </c>
      <c r="W1630" s="46"/>
      <c r="X1630" s="45">
        <v>3.9999999105930328E-2</v>
      </c>
      <c r="Y1630" s="45"/>
      <c r="Z1630" s="44">
        <v>2.3999999463558197</v>
      </c>
      <c r="AA1630" s="44"/>
      <c r="AB1630" s="45">
        <v>20.769525527954102</v>
      </c>
      <c r="AC1630" s="45"/>
      <c r="AD1630" s="45">
        <v>1.7774316347640706E-6</v>
      </c>
      <c r="AE1630" s="45"/>
      <c r="AF1630" s="45">
        <v>25.693784713745117</v>
      </c>
      <c r="AG1630" s="45"/>
      <c r="AH1630" s="45">
        <v>18.168247222900391</v>
      </c>
      <c r="AI1630" s="45"/>
      <c r="AJ1630" s="45"/>
      <c r="AK1630" s="20">
        <v>6.9177499426587019E-6</v>
      </c>
    </row>
    <row r="1631" spans="2:37">
      <c r="B1631" s="2">
        <v>2.0000000949949026E-3</v>
      </c>
      <c r="D1631" s="44">
        <v>0.12000000569969416</v>
      </c>
      <c r="E1631" s="44"/>
      <c r="F1631" s="45">
        <v>-9.7178211212158203</v>
      </c>
      <c r="G1631" s="45"/>
      <c r="H1631" s="45"/>
      <c r="I1631" s="45"/>
      <c r="J1631" s="45"/>
      <c r="K1631" s="45">
        <v>10.111586570739746</v>
      </c>
      <c r="L1631" s="45"/>
      <c r="M1631" s="45"/>
      <c r="N1631" s="45">
        <v>37.312950134277344</v>
      </c>
      <c r="O1631" s="45"/>
      <c r="P1631" s="45"/>
      <c r="Q1631" s="45"/>
      <c r="R1631" s="45">
        <v>19.234270095825195</v>
      </c>
      <c r="S1631" s="45"/>
      <c r="T1631" s="45"/>
      <c r="U1631" s="45"/>
      <c r="V1631" s="46">
        <v>37.173084259033203</v>
      </c>
      <c r="W1631" s="46"/>
      <c r="X1631" s="45">
        <v>4.1000001132488251E-2</v>
      </c>
      <c r="Y1631" s="45"/>
      <c r="Z1631" s="44">
        <v>2.460000067949295</v>
      </c>
      <c r="AA1631" s="44"/>
      <c r="AB1631" s="45">
        <v>24.846776962280273</v>
      </c>
      <c r="AC1631" s="45"/>
      <c r="AD1631" s="45">
        <v>1.1926622391911224E-6</v>
      </c>
      <c r="AE1631" s="45"/>
      <c r="AF1631" s="45">
        <v>25.660499572753906</v>
      </c>
      <c r="AG1631" s="45"/>
      <c r="AH1631" s="45">
        <v>18.144712448120117</v>
      </c>
      <c r="AI1631" s="45"/>
      <c r="AJ1631" s="45"/>
      <c r="AK1631" s="20">
        <v>4.6478530748572666E-6</v>
      </c>
    </row>
    <row r="1632" spans="2:37">
      <c r="B1632" s="2">
        <v>3.0000000260770321E-3</v>
      </c>
      <c r="D1632" s="44">
        <v>0.18000000156462193</v>
      </c>
      <c r="E1632" s="44"/>
      <c r="F1632" s="45">
        <v>-5.212348461151123</v>
      </c>
      <c r="G1632" s="45"/>
      <c r="H1632" s="45"/>
      <c r="I1632" s="45"/>
      <c r="J1632" s="45"/>
      <c r="K1632" s="45">
        <v>6.3505358695983887</v>
      </c>
      <c r="L1632" s="45"/>
      <c r="M1632" s="45"/>
      <c r="N1632" s="45">
        <v>33.505294799804688</v>
      </c>
      <c r="O1632" s="45"/>
      <c r="P1632" s="45"/>
      <c r="Q1632" s="45"/>
      <c r="R1632" s="45">
        <v>19.201313018798828</v>
      </c>
      <c r="S1632" s="45"/>
      <c r="T1632" s="45"/>
      <c r="U1632" s="45"/>
      <c r="V1632" s="46">
        <v>23.386459350585938</v>
      </c>
      <c r="W1632" s="46"/>
      <c r="X1632" s="45">
        <v>4.1999999433755875E-2</v>
      </c>
      <c r="Y1632" s="45"/>
      <c r="Z1632" s="44">
        <v>2.5199999660253525</v>
      </c>
      <c r="AA1632" s="44"/>
      <c r="AB1632" s="45">
        <v>25.429330825805664</v>
      </c>
      <c r="AC1632" s="45"/>
      <c r="AD1632" s="45">
        <v>8.0042997296914109E-7</v>
      </c>
      <c r="AE1632" s="45"/>
      <c r="AF1632" s="45">
        <v>25.627496719360352</v>
      </c>
      <c r="AG1632" s="45"/>
      <c r="AH1632" s="45">
        <v>18.121376037597656</v>
      </c>
      <c r="AI1632" s="45"/>
      <c r="AJ1632" s="45"/>
      <c r="AK1632" s="20">
        <v>3.1233248591888696E-6</v>
      </c>
    </row>
    <row r="1633" spans="2:37">
      <c r="B1633" s="2">
        <v>4.0000001899898052E-3</v>
      </c>
      <c r="D1633" s="44">
        <v>0.24000001139938831</v>
      </c>
      <c r="E1633" s="44"/>
      <c r="F1633" s="45">
        <v>2.3456416130065918</v>
      </c>
      <c r="G1633" s="45"/>
      <c r="H1633" s="45"/>
      <c r="I1633" s="45"/>
      <c r="J1633" s="45"/>
      <c r="K1633" s="45">
        <v>4.0492467880249023</v>
      </c>
      <c r="L1633" s="45"/>
      <c r="M1633" s="45"/>
      <c r="N1633" s="45">
        <v>31.157821655273438</v>
      </c>
      <c r="O1633" s="45"/>
      <c r="P1633" s="45"/>
      <c r="Q1633" s="45"/>
      <c r="R1633" s="45">
        <v>19.168657302856445</v>
      </c>
      <c r="S1633" s="45"/>
      <c r="T1633" s="45"/>
      <c r="U1633" s="45"/>
      <c r="V1633" s="46">
        <v>14.937143325805664</v>
      </c>
      <c r="W1633" s="46"/>
      <c r="X1633" s="45">
        <v>4.3000001460313797E-2</v>
      </c>
      <c r="Y1633" s="45"/>
      <c r="Z1633" s="44">
        <v>2.5800000876188278</v>
      </c>
      <c r="AA1633" s="44"/>
      <c r="AB1633" s="45">
        <v>22.444507598876953</v>
      </c>
      <c r="AC1633" s="45"/>
      <c r="AD1633" s="45">
        <v>5.3728939519714913E-7</v>
      </c>
      <c r="AE1633" s="45"/>
      <c r="AF1633" s="45">
        <v>25.594776153564453</v>
      </c>
      <c r="AG1633" s="45"/>
      <c r="AH1633" s="45">
        <v>18.098239898681641</v>
      </c>
      <c r="AI1633" s="45"/>
      <c r="AJ1633" s="45"/>
      <c r="AK1633" s="20">
        <v>2.0992151803511661E-6</v>
      </c>
    </row>
    <row r="1634" spans="2:37">
      <c r="B1634" s="2">
        <v>4.999999888241291E-3</v>
      </c>
      <c r="D1634" s="44">
        <v>0.29999999329447746</v>
      </c>
      <c r="E1634" s="44"/>
      <c r="F1634" s="45">
        <v>10.972848892211914</v>
      </c>
      <c r="G1634" s="45"/>
      <c r="H1634" s="45"/>
      <c r="I1634" s="45"/>
      <c r="J1634" s="45"/>
      <c r="K1634" s="45">
        <v>2.6117551326751709</v>
      </c>
      <c r="L1634" s="45"/>
      <c r="M1634" s="45"/>
      <c r="N1634" s="45">
        <v>29.674566268920898</v>
      </c>
      <c r="O1634" s="45"/>
      <c r="P1634" s="45"/>
      <c r="Q1634" s="45"/>
      <c r="R1634" s="45">
        <v>19.136297225952148</v>
      </c>
      <c r="S1634" s="45"/>
      <c r="T1634" s="45"/>
      <c r="U1634" s="45"/>
      <c r="V1634" s="46">
        <v>9.6507158279418945</v>
      </c>
      <c r="W1634" s="46"/>
      <c r="X1634" s="45">
        <v>4.3999999761581421E-2</v>
      </c>
      <c r="Y1634" s="45"/>
      <c r="Z1634" s="44">
        <v>2.6399999856948853</v>
      </c>
      <c r="AA1634" s="44"/>
      <c r="AB1634" s="45">
        <v>16.319929122924805</v>
      </c>
      <c r="AC1634" s="45"/>
      <c r="AD1634" s="45">
        <v>3.6071983799956797E-7</v>
      </c>
      <c r="AE1634" s="45"/>
      <c r="AF1634" s="45">
        <v>25.562332153320313</v>
      </c>
      <c r="AG1634" s="45"/>
      <c r="AH1634" s="45">
        <v>18.075298309326172</v>
      </c>
      <c r="AI1634" s="45"/>
      <c r="AJ1634" s="45"/>
      <c r="AK1634" s="20">
        <v>1.4111382142800721E-6</v>
      </c>
    </row>
    <row r="1635" spans="2:37">
      <c r="B1635" s="2">
        <v>6.0000000521540642E-3</v>
      </c>
      <c r="D1635" s="44">
        <v>0.36000000312924385</v>
      </c>
      <c r="E1635" s="44"/>
      <c r="F1635" s="45">
        <v>18.918889999389648</v>
      </c>
      <c r="G1635" s="45"/>
      <c r="H1635" s="45"/>
      <c r="I1635" s="45"/>
      <c r="J1635" s="45"/>
      <c r="K1635" s="45">
        <v>1.6990902423858643</v>
      </c>
      <c r="L1635" s="45"/>
      <c r="M1635" s="45"/>
      <c r="N1635" s="45">
        <v>28.716552734375</v>
      </c>
      <c r="O1635" s="45"/>
      <c r="P1635" s="45"/>
      <c r="Q1635" s="45"/>
      <c r="R1635" s="45">
        <v>19.104230880737305</v>
      </c>
      <c r="S1635" s="45"/>
      <c r="T1635" s="45"/>
      <c r="U1635" s="45"/>
      <c r="V1635" s="46">
        <v>6.2888593673706055</v>
      </c>
      <c r="W1635" s="46"/>
      <c r="X1635" s="45">
        <v>4.5000001788139343E-2</v>
      </c>
      <c r="Y1635" s="45"/>
      <c r="Z1635" s="44">
        <v>2.7000001072883606</v>
      </c>
      <c r="AA1635" s="44"/>
      <c r="AB1635" s="45">
        <v>7.9222922325134277</v>
      </c>
      <c r="AC1635" s="45"/>
      <c r="AD1635" s="45">
        <v>2.4221802163992834E-7</v>
      </c>
      <c r="AE1635" s="45"/>
      <c r="AF1635" s="45">
        <v>25.530162811279297</v>
      </c>
      <c r="AG1635" s="45"/>
      <c r="AH1635" s="45">
        <v>18.05255126953125</v>
      </c>
      <c r="AI1635" s="45"/>
      <c r="AJ1635" s="45"/>
      <c r="AK1635" s="20">
        <v>9.4875235845393036E-7</v>
      </c>
    </row>
    <row r="1636" spans="2:37">
      <c r="B1636" s="2">
        <v>7.0000002160668373E-3</v>
      </c>
      <c r="D1636" s="44">
        <v>0.42000001296401024</v>
      </c>
      <c r="E1636" s="44"/>
      <c r="F1636" s="45">
        <v>24.747238159179688</v>
      </c>
      <c r="G1636" s="45"/>
      <c r="H1636" s="45"/>
      <c r="I1636" s="45"/>
      <c r="J1636" s="45"/>
      <c r="K1636" s="45">
        <v>1.1123694181442261</v>
      </c>
      <c r="L1636" s="45"/>
      <c r="M1636" s="45"/>
      <c r="N1636" s="45">
        <v>28.084896087646484</v>
      </c>
      <c r="O1636" s="45"/>
      <c r="P1636" s="45"/>
      <c r="Q1636" s="45"/>
      <c r="R1636" s="45">
        <v>19.072456359863281</v>
      </c>
      <c r="S1636" s="45"/>
      <c r="T1636" s="45"/>
      <c r="U1636" s="45"/>
      <c r="V1636" s="46">
        <v>4.1240830421447754</v>
      </c>
      <c r="W1636" s="46"/>
      <c r="X1636" s="45">
        <v>4.6000000089406967E-2</v>
      </c>
      <c r="Y1636" s="45"/>
      <c r="Z1636" s="44">
        <v>2.760000005364418</v>
      </c>
      <c r="AA1636" s="44"/>
      <c r="AB1636" s="45">
        <v>-1.5652267932891846</v>
      </c>
      <c r="AC1636" s="45"/>
      <c r="AD1636" s="45">
        <v>1.6267297553440585E-7</v>
      </c>
      <c r="AE1636" s="45"/>
      <c r="AF1636" s="45">
        <v>25.498264312744141</v>
      </c>
      <c r="AG1636" s="45"/>
      <c r="AH1636" s="45">
        <v>18.029996871948242</v>
      </c>
      <c r="AI1636" s="45"/>
      <c r="AJ1636" s="45"/>
      <c r="AK1636" s="20">
        <v>6.3797665461606812E-7</v>
      </c>
    </row>
    <row r="1637" spans="2:37">
      <c r="B1637" s="2">
        <v>8.0000003799796104E-3</v>
      </c>
      <c r="D1637" s="44">
        <v>0.48000002279877663</v>
      </c>
      <c r="E1637" s="44"/>
      <c r="F1637" s="45">
        <v>27.446895599365234</v>
      </c>
      <c r="G1637" s="45"/>
      <c r="H1637" s="45"/>
      <c r="I1637" s="45"/>
      <c r="J1637" s="45"/>
      <c r="K1637" s="45">
        <v>0.73164379596710205</v>
      </c>
      <c r="L1637" s="45"/>
      <c r="M1637" s="45"/>
      <c r="N1637" s="45">
        <v>27.659639358520508</v>
      </c>
      <c r="O1637" s="45"/>
      <c r="P1637" s="45"/>
      <c r="Q1637" s="45"/>
      <c r="R1637" s="45">
        <v>19.04096794128418</v>
      </c>
      <c r="S1637" s="45"/>
      <c r="T1637" s="45"/>
      <c r="U1637" s="45"/>
      <c r="V1637" s="46">
        <v>2.7170376777648926</v>
      </c>
      <c r="W1637" s="46"/>
      <c r="X1637" s="45">
        <v>4.6999998390674591E-2</v>
      </c>
      <c r="Y1637" s="45"/>
      <c r="Z1637" s="44">
        <v>2.8199999034404755</v>
      </c>
      <c r="AA1637" s="44"/>
      <c r="AB1637" s="45">
        <v>-10.809630393981934</v>
      </c>
      <c r="AC1637" s="45"/>
      <c r="AD1637" s="45">
        <v>1.0926846272241164E-7</v>
      </c>
      <c r="AE1637" s="45"/>
      <c r="AF1637" s="45">
        <v>25.466636657714844</v>
      </c>
      <c r="AG1637" s="45"/>
      <c r="AH1637" s="45">
        <v>18.007631301879883</v>
      </c>
      <c r="AI1637" s="45"/>
      <c r="AJ1637" s="45"/>
      <c r="AK1637" s="20">
        <v>4.2906518160634732E-7</v>
      </c>
    </row>
    <row r="1638" spans="2:37">
      <c r="B1638" s="2">
        <v>8.999999612569809E-3</v>
      </c>
      <c r="D1638" s="44">
        <v>0.53999997675418854</v>
      </c>
      <c r="E1638" s="44"/>
      <c r="F1638" s="45">
        <v>26.523075103759766</v>
      </c>
      <c r="G1638" s="45"/>
      <c r="H1638" s="45"/>
      <c r="I1638" s="45"/>
      <c r="J1638" s="45"/>
      <c r="K1638" s="45">
        <v>0.48287373781204224</v>
      </c>
      <c r="L1638" s="45"/>
      <c r="M1638" s="45"/>
      <c r="N1638" s="45">
        <v>27.366741180419922</v>
      </c>
      <c r="O1638" s="45"/>
      <c r="P1638" s="45"/>
      <c r="Q1638" s="45"/>
      <c r="R1638" s="45">
        <v>19.009765625</v>
      </c>
      <c r="S1638" s="45"/>
      <c r="T1638" s="45"/>
      <c r="U1638" s="45"/>
      <c r="V1638" s="46">
        <v>1.7961467504501343</v>
      </c>
      <c r="W1638" s="46"/>
      <c r="X1638" s="45">
        <v>4.8000000417232513E-2</v>
      </c>
      <c r="Y1638" s="45"/>
      <c r="Z1638" s="44">
        <v>2.8800000250339508</v>
      </c>
      <c r="AA1638" s="44"/>
      <c r="AB1638" s="45">
        <v>-18.515331268310547</v>
      </c>
      <c r="AC1638" s="45"/>
      <c r="AD1638" s="45">
        <v>7.340788954479649E-8</v>
      </c>
      <c r="AE1638" s="45"/>
      <c r="AF1638" s="45">
        <v>25.435272216796875</v>
      </c>
      <c r="AG1638" s="45"/>
      <c r="AH1638" s="45">
        <v>17.985454559326172</v>
      </c>
      <c r="AI1638" s="45"/>
      <c r="AJ1638" s="45"/>
      <c r="AK1638" s="20">
        <v>2.8860665679530939E-7</v>
      </c>
    </row>
    <row r="1639" spans="2:37">
      <c r="B1639" s="2">
        <v>9.9999997764825821E-3</v>
      </c>
      <c r="D1639" s="44">
        <v>0.59999998658895493</v>
      </c>
      <c r="E1639" s="44"/>
      <c r="F1639" s="45">
        <v>22.036157608032227</v>
      </c>
      <c r="G1639" s="45"/>
      <c r="H1639" s="45"/>
      <c r="I1639" s="45"/>
      <c r="J1639" s="45"/>
      <c r="K1639" s="45">
        <v>0.31949546933174133</v>
      </c>
      <c r="L1639" s="45"/>
      <c r="M1639" s="45"/>
      <c r="N1639" s="45">
        <v>27.159633636474609</v>
      </c>
      <c r="O1639" s="45"/>
      <c r="P1639" s="45"/>
      <c r="Q1639" s="45"/>
      <c r="R1639" s="45">
        <v>18.978843688964844</v>
      </c>
      <c r="S1639" s="45"/>
      <c r="T1639" s="45"/>
      <c r="U1639" s="45"/>
      <c r="V1639" s="46">
        <v>1.1903644800186157</v>
      </c>
      <c r="W1639" s="46"/>
      <c r="X1639" s="45">
        <v>4.8999998718500137E-2</v>
      </c>
      <c r="Y1639" s="45"/>
      <c r="Z1639" s="44">
        <v>2.9399999231100082</v>
      </c>
      <c r="AA1639" s="44"/>
      <c r="AB1639" s="45">
        <v>-23.605669021606445</v>
      </c>
      <c r="AC1639" s="45"/>
      <c r="AD1639" s="45">
        <v>4.9323865880523954E-8</v>
      </c>
      <c r="AE1639" s="45"/>
      <c r="AF1639" s="45">
        <v>25.404172897338867</v>
      </c>
      <c r="AG1639" s="45"/>
      <c r="AH1639" s="45">
        <v>17.963462829589844</v>
      </c>
      <c r="AI1639" s="45"/>
      <c r="AJ1639" s="45"/>
      <c r="AK1639" s="20">
        <v>1.9415655572174728E-7</v>
      </c>
    </row>
    <row r="1640" spans="2:37">
      <c r="B1640" s="2">
        <v>1.0999999940395355E-2</v>
      </c>
      <c r="D1640" s="44">
        <v>0.65999999642372131</v>
      </c>
      <c r="E1640" s="44"/>
      <c r="F1640" s="45">
        <v>14.574348449707031</v>
      </c>
      <c r="G1640" s="45"/>
      <c r="H1640" s="45"/>
      <c r="I1640" s="45"/>
      <c r="J1640" s="45"/>
      <c r="K1640" s="45">
        <v>0.21179565787315369</v>
      </c>
      <c r="L1640" s="45"/>
      <c r="M1640" s="45"/>
      <c r="N1640" s="45">
        <v>27.008596420288086</v>
      </c>
      <c r="O1640" s="45"/>
      <c r="P1640" s="45"/>
      <c r="Q1640" s="45"/>
      <c r="R1640" s="45">
        <v>18.948200225830078</v>
      </c>
      <c r="S1640" s="45"/>
      <c r="T1640" s="45"/>
      <c r="U1640" s="45"/>
      <c r="V1640" s="46">
        <v>0.79037666320800781</v>
      </c>
      <c r="W1640" s="46"/>
      <c r="X1640" s="45">
        <v>5.000000074505806E-2</v>
      </c>
      <c r="Y1640" s="45"/>
      <c r="Z1640" s="44">
        <v>3.0000000447034836</v>
      </c>
      <c r="AA1640" s="44"/>
      <c r="AB1640" s="45">
        <v>-25.373302459716797</v>
      </c>
      <c r="AC1640" s="45"/>
      <c r="AD1640" s="45">
        <v>3.3146378086712502E-8</v>
      </c>
      <c r="AE1640" s="45"/>
      <c r="AF1640" s="45">
        <v>25.373334884643555</v>
      </c>
      <c r="AG1640" s="45"/>
      <c r="AH1640" s="45">
        <v>17.941656112670898</v>
      </c>
      <c r="AI1640" s="45"/>
      <c r="AJ1640" s="45"/>
      <c r="AK1640" s="20">
        <v>1.3063468884411122E-7</v>
      </c>
    </row>
    <row r="1641" spans="2:37">
      <c r="B1641" s="2">
        <v>1.2000000104308128E-2</v>
      </c>
      <c r="D1641" s="44">
        <v>0.7200000062584877</v>
      </c>
      <c r="E1641" s="44"/>
      <c r="F1641" s="45">
        <v>5.159123420715332</v>
      </c>
      <c r="G1641" s="45"/>
      <c r="H1641" s="45"/>
      <c r="I1641" s="45"/>
      <c r="J1641" s="45"/>
      <c r="K1641" s="45">
        <v>0.1406029611825943</v>
      </c>
      <c r="L1641" s="45"/>
      <c r="M1641" s="45"/>
      <c r="N1641" s="45">
        <v>26.89445686340332</v>
      </c>
      <c r="O1641" s="45"/>
      <c r="P1641" s="45"/>
      <c r="Q1641" s="45"/>
      <c r="R1641" s="45">
        <v>18.917831420898438</v>
      </c>
      <c r="S1641" s="45"/>
      <c r="T1641" s="45"/>
      <c r="U1641" s="45"/>
      <c r="V1641" s="46">
        <v>0.52554279565811157</v>
      </c>
      <c r="W1641" s="46"/>
      <c r="X1641" s="45">
        <v>5.0999999046325684E-2</v>
      </c>
      <c r="Y1641" s="45"/>
      <c r="Z1641" s="44">
        <v>3.059999942779541</v>
      </c>
      <c r="AA1641" s="44"/>
      <c r="AB1641" s="45">
        <v>-23.578453063964844</v>
      </c>
      <c r="AC1641" s="45"/>
      <c r="AD1641" s="45">
        <v>2.2278079825355235E-8</v>
      </c>
      <c r="AE1641" s="45"/>
      <c r="AF1641" s="45">
        <v>25.342752456665039</v>
      </c>
      <c r="AG1641" s="45"/>
      <c r="AH1641" s="45">
        <v>17.920032501220703</v>
      </c>
      <c r="AI1641" s="45"/>
      <c r="AJ1641" s="45"/>
      <c r="AK1641" s="20">
        <v>8.7907103818452015E-8</v>
      </c>
    </row>
    <row r="1642" spans="2:37">
      <c r="B1642" s="2">
        <v>1.3000000268220901E-2</v>
      </c>
      <c r="D1642" s="44">
        <v>0.78000001609325409</v>
      </c>
      <c r="E1642" s="44"/>
      <c r="F1642" s="45">
        <v>-4.9058146476745605</v>
      </c>
      <c r="G1642" s="45"/>
      <c r="H1642" s="45"/>
      <c r="I1642" s="45"/>
      <c r="J1642" s="45"/>
      <c r="K1642" s="45">
        <v>9.3445368111133575E-2</v>
      </c>
      <c r="L1642" s="45"/>
      <c r="M1642" s="45"/>
      <c r="N1642" s="45">
        <v>26.804737091064453</v>
      </c>
      <c r="O1642" s="45"/>
      <c r="P1642" s="45"/>
      <c r="Q1642" s="45"/>
      <c r="R1642" s="45">
        <v>18.887735366821289</v>
      </c>
      <c r="S1642" s="45"/>
      <c r="T1642" s="45"/>
      <c r="U1642" s="45"/>
      <c r="V1642" s="46">
        <v>0.34983471035957336</v>
      </c>
      <c r="W1642" s="46"/>
      <c r="X1642" s="45">
        <v>5.2000001072883606E-2</v>
      </c>
      <c r="Y1642" s="45"/>
      <c r="Z1642" s="44">
        <v>3.1200000643730164</v>
      </c>
      <c r="AA1642" s="44"/>
      <c r="AB1642" s="45">
        <v>-18.481388092041016</v>
      </c>
      <c r="AC1642" s="45"/>
      <c r="AD1642" s="45">
        <v>1.4975464424082929E-8</v>
      </c>
      <c r="AE1642" s="45"/>
      <c r="AF1642" s="45">
        <v>25.31242561340332</v>
      </c>
      <c r="AG1642" s="45"/>
      <c r="AH1642" s="45">
        <v>17.898588180541992</v>
      </c>
      <c r="AI1642" s="45"/>
      <c r="AJ1642" s="45"/>
      <c r="AK1642" s="20">
        <v>5.9162502452636545E-8</v>
      </c>
    </row>
    <row r="1643" spans="2:37">
      <c r="B1643" s="2">
        <v>1.4000000432133675E-2</v>
      </c>
      <c r="D1643" s="44">
        <v>0.84000002592802048</v>
      </c>
      <c r="E1643" s="44"/>
      <c r="F1643" s="45">
        <v>-14.222237586975098</v>
      </c>
      <c r="G1643" s="45"/>
      <c r="H1643" s="45"/>
      <c r="I1643" s="45"/>
      <c r="J1643" s="45"/>
      <c r="K1643" s="45">
        <v>6.2159635126590729E-2</v>
      </c>
      <c r="L1643" s="45"/>
      <c r="M1643" s="45"/>
      <c r="N1643" s="45">
        <v>26.731271743774414</v>
      </c>
      <c r="O1643" s="45"/>
      <c r="P1643" s="45"/>
      <c r="Q1643" s="45"/>
      <c r="R1643" s="45">
        <v>18.85791015625</v>
      </c>
      <c r="S1643" s="45"/>
      <c r="T1643" s="45"/>
      <c r="U1643" s="45"/>
      <c r="V1643" s="46">
        <v>0.23307725787162781</v>
      </c>
      <c r="W1643" s="46"/>
      <c r="X1643" s="45">
        <v>5.299999937415123E-2</v>
      </c>
      <c r="Y1643" s="45"/>
      <c r="Z1643" s="44">
        <v>3.1799999624490738</v>
      </c>
      <c r="AA1643" s="44"/>
      <c r="AB1643" s="45">
        <v>-10.804723739624023</v>
      </c>
      <c r="AC1643" s="45"/>
      <c r="AD1643" s="45">
        <v>1.0067971345506521E-8</v>
      </c>
      <c r="AE1643" s="45"/>
      <c r="AF1643" s="45">
        <v>25.282352447509766</v>
      </c>
      <c r="AG1643" s="45"/>
      <c r="AH1643" s="45">
        <v>17.877323150634766</v>
      </c>
      <c r="AI1643" s="45"/>
      <c r="AJ1643" s="45"/>
      <c r="AK1643" s="20">
        <v>3.9822129593858335E-8</v>
      </c>
    </row>
    <row r="1644" spans="2:37">
      <c r="B1644" s="2">
        <v>1.4999999664723873E-2</v>
      </c>
      <c r="D1644" s="44">
        <v>0.89999997988343239</v>
      </c>
      <c r="E1644" s="44"/>
      <c r="F1644" s="45">
        <v>-21.496271133422852</v>
      </c>
      <c r="G1644" s="45"/>
      <c r="H1644" s="45"/>
      <c r="I1644" s="45"/>
      <c r="J1644" s="45"/>
      <c r="K1644" s="45">
        <v>4.1378658264875412E-2</v>
      </c>
      <c r="L1644" s="45"/>
      <c r="M1644" s="45"/>
      <c r="N1644" s="45">
        <v>26.668685913085938</v>
      </c>
      <c r="O1644" s="45"/>
      <c r="P1644" s="45"/>
      <c r="Q1644" s="45"/>
      <c r="R1644" s="45">
        <v>18.828350067138672</v>
      </c>
      <c r="S1644" s="45"/>
      <c r="T1644" s="45"/>
      <c r="U1644" s="45"/>
      <c r="V1644" s="46">
        <v>0.15539932250976563</v>
      </c>
      <c r="W1644" s="46"/>
      <c r="X1644" s="45">
        <v>5.4000001400709152E-2</v>
      </c>
      <c r="Y1644" s="45"/>
      <c r="Z1644" s="44">
        <v>3.2400000840425491</v>
      </c>
      <c r="AA1644" s="44"/>
      <c r="AB1644" s="45">
        <v>-1.6310164928436279</v>
      </c>
      <c r="AC1644" s="45"/>
      <c r="AD1644" s="45">
        <v>6.7695693495295473E-9</v>
      </c>
      <c r="AE1644" s="45"/>
      <c r="AF1644" s="45">
        <v>25.252529144287109</v>
      </c>
      <c r="AG1644" s="45"/>
      <c r="AH1644" s="45">
        <v>17.856233596801758</v>
      </c>
      <c r="AI1644" s="45"/>
      <c r="AJ1644" s="45"/>
      <c r="AK1644" s="20">
        <v>2.6807491337876854E-8</v>
      </c>
    </row>
    <row r="1645" spans="2:37">
      <c r="B1645" s="2">
        <v>1.6000000759959221E-2</v>
      </c>
      <c r="D1645" s="44">
        <v>0.96000004559755325</v>
      </c>
      <c r="E1645" s="44"/>
      <c r="F1645" s="45">
        <v>-25.721088409423828</v>
      </c>
      <c r="G1645" s="45"/>
      <c r="H1645" s="45"/>
      <c r="I1645" s="45"/>
      <c r="J1645" s="45"/>
      <c r="K1645" s="45">
        <v>2.7562057599425316E-2</v>
      </c>
      <c r="L1645" s="45"/>
      <c r="M1645" s="45"/>
      <c r="N1645" s="45">
        <v>26.613439559936523</v>
      </c>
      <c r="O1645" s="45"/>
      <c r="P1645" s="45"/>
      <c r="Q1645" s="45"/>
      <c r="R1645" s="45">
        <v>18.799053192138672</v>
      </c>
      <c r="S1645" s="45"/>
      <c r="T1645" s="45"/>
      <c r="U1645" s="45"/>
      <c r="V1645" s="46">
        <v>0.10367179661989212</v>
      </c>
      <c r="W1645" s="46"/>
      <c r="X1645" s="45">
        <v>5.4999999701976776E-2</v>
      </c>
      <c r="Y1645" s="45"/>
      <c r="Z1645" s="44">
        <v>3.2999999821186066</v>
      </c>
      <c r="AA1645" s="44"/>
      <c r="AB1645" s="45">
        <v>7.7498550415039063</v>
      </c>
      <c r="AC1645" s="45"/>
      <c r="AD1645" s="45">
        <v>4.5523518288348441E-9</v>
      </c>
      <c r="AE1645" s="45"/>
      <c r="AF1645" s="45">
        <v>25.222951889038086</v>
      </c>
      <c r="AG1645" s="45"/>
      <c r="AH1645" s="45">
        <v>17.835319519042969</v>
      </c>
      <c r="AI1645" s="45"/>
      <c r="AJ1645" s="45"/>
      <c r="AK1645" s="20">
        <v>1.804844984576448E-8</v>
      </c>
    </row>
    <row r="1646" spans="2:37">
      <c r="B1646" s="2">
        <v>1.7000000923871994E-2</v>
      </c>
      <c r="D1646" s="44">
        <v>1.0200000554323196</v>
      </c>
      <c r="E1646" s="44"/>
      <c r="F1646" s="45">
        <v>-26.318216323852539</v>
      </c>
      <c r="G1646" s="45"/>
      <c r="H1646" s="45"/>
      <c r="I1646" s="45"/>
      <c r="J1646" s="45"/>
      <c r="K1646" s="45">
        <v>1.8368689343333244E-2</v>
      </c>
      <c r="L1646" s="45"/>
      <c r="M1646" s="45"/>
      <c r="N1646" s="45">
        <v>26.56318473815918</v>
      </c>
      <c r="O1646" s="45"/>
      <c r="P1646" s="45"/>
      <c r="Q1646" s="45"/>
      <c r="R1646" s="45">
        <v>18.77001953125</v>
      </c>
      <c r="S1646" s="45"/>
      <c r="T1646" s="45"/>
      <c r="U1646" s="45"/>
      <c r="V1646" s="46">
        <v>6.9198787212371826E-2</v>
      </c>
      <c r="W1646" s="46"/>
      <c r="X1646" s="45">
        <v>5.6000001728534698E-2</v>
      </c>
      <c r="Y1646" s="45"/>
      <c r="Z1646" s="44">
        <v>3.3600001037120819</v>
      </c>
      <c r="AA1646" s="44"/>
      <c r="AB1646" s="45">
        <v>16.022003173828125</v>
      </c>
      <c r="AC1646" s="45"/>
      <c r="AD1646" s="45">
        <v>3.0617144375355565E-9</v>
      </c>
      <c r="AE1646" s="45"/>
      <c r="AF1646" s="45">
        <v>25.193620681762695</v>
      </c>
      <c r="AG1646" s="45"/>
      <c r="AH1646" s="45">
        <v>17.814579010009766</v>
      </c>
      <c r="AI1646" s="45"/>
      <c r="AJ1646" s="45"/>
      <c r="AK1646" s="20">
        <v>1.2152737483006604E-8</v>
      </c>
    </row>
    <row r="1647" spans="2:37">
      <c r="B1647" s="2">
        <v>1.7999999225139618E-2</v>
      </c>
      <c r="D1647" s="44">
        <v>1.0799999535083771</v>
      </c>
      <c r="E1647" s="44"/>
      <c r="F1647" s="45">
        <v>-23.217992782592773</v>
      </c>
      <c r="G1647" s="45"/>
      <c r="H1647" s="45"/>
      <c r="I1647" s="45"/>
      <c r="J1647" s="45"/>
      <c r="K1647" s="45">
        <v>1.2247568927705288E-2</v>
      </c>
      <c r="L1647" s="45"/>
      <c r="M1647" s="45"/>
      <c r="N1647" s="45">
        <v>26.516366958618164</v>
      </c>
      <c r="O1647" s="45"/>
      <c r="P1647" s="45"/>
      <c r="Q1647" s="45"/>
      <c r="R1647" s="45">
        <v>18.741243362426758</v>
      </c>
      <c r="S1647" s="45"/>
      <c r="T1647" s="45"/>
      <c r="U1647" s="45"/>
      <c r="V1647" s="46">
        <v>4.6210058033466339E-2</v>
      </c>
      <c r="W1647" s="46"/>
      <c r="X1647" s="45">
        <v>5.7000000029802322E-2</v>
      </c>
      <c r="Y1647" s="45"/>
      <c r="Z1647" s="44">
        <v>3.4200000017881393</v>
      </c>
      <c r="AA1647" s="44"/>
      <c r="AB1647" s="45">
        <v>22.028066635131836</v>
      </c>
      <c r="AC1647" s="45"/>
      <c r="AD1647" s="45">
        <v>2.0594250749184084E-9</v>
      </c>
      <c r="AE1647" s="45"/>
      <c r="AF1647" s="45">
        <v>25.164529800415039</v>
      </c>
      <c r="AG1647" s="45"/>
      <c r="AH1647" s="45">
        <v>17.794010162353516</v>
      </c>
      <c r="AI1647" s="45"/>
      <c r="AJ1647" s="45"/>
      <c r="AK1647" s="20">
        <v>8.1838411603030181E-9</v>
      </c>
    </row>
    <row r="1648" spans="2:37">
      <c r="B1648" s="2">
        <v>1.8999999389052391E-2</v>
      </c>
      <c r="D1648" s="44">
        <v>1.1399999633431435</v>
      </c>
      <c r="E1648" s="44"/>
      <c r="F1648" s="45">
        <v>-16.86823844909668</v>
      </c>
      <c r="G1648" s="45"/>
      <c r="H1648" s="45"/>
      <c r="I1648" s="45"/>
      <c r="J1648" s="45"/>
      <c r="K1648" s="45">
        <v>8.1697264686226845E-3</v>
      </c>
      <c r="L1648" s="45"/>
      <c r="M1648" s="45"/>
      <c r="N1648" s="45">
        <v>26.471954345703125</v>
      </c>
      <c r="O1648" s="45"/>
      <c r="P1648" s="45"/>
      <c r="Q1648" s="45"/>
      <c r="R1648" s="45">
        <v>18.71272087097168</v>
      </c>
      <c r="S1648" s="45"/>
      <c r="T1648" s="45"/>
      <c r="U1648" s="45"/>
      <c r="V1648" s="46">
        <v>3.0871344730257988E-2</v>
      </c>
      <c r="W1648" s="46"/>
      <c r="X1648" s="45">
        <v>5.7999998331069946E-2</v>
      </c>
      <c r="Y1648" s="45"/>
      <c r="Z1648" s="44">
        <v>3.4799998998641968</v>
      </c>
      <c r="AA1648" s="44"/>
      <c r="AB1648" s="45">
        <v>24.93109130859375</v>
      </c>
      <c r="AC1648" s="45"/>
      <c r="AD1648" s="45">
        <v>1.3854097868915005E-9</v>
      </c>
      <c r="AE1648" s="45"/>
      <c r="AF1648" s="45">
        <v>25.13568115234375</v>
      </c>
      <c r="AG1648" s="45"/>
      <c r="AH1648" s="45">
        <v>17.773609161376953</v>
      </c>
      <c r="AI1648" s="45"/>
      <c r="AJ1648" s="45"/>
      <c r="AK1648" s="20">
        <v>5.5117257424797117E-9</v>
      </c>
    </row>
    <row r="1649" spans="2:37">
      <c r="B1649" s="2">
        <v>1.9999999552965164E-2</v>
      </c>
      <c r="D1649" s="44">
        <v>1.1999999731779099</v>
      </c>
      <c r="E1649" s="44"/>
      <c r="F1649" s="45">
        <v>-8.1702337265014648</v>
      </c>
      <c r="G1649" s="45"/>
      <c r="H1649" s="45"/>
      <c r="I1649" s="45"/>
      <c r="J1649" s="45"/>
      <c r="K1649" s="45">
        <v>5.4517569951713085E-3</v>
      </c>
      <c r="L1649" s="45"/>
      <c r="M1649" s="45"/>
      <c r="N1649" s="45">
        <v>26.429258346557617</v>
      </c>
      <c r="O1649" s="45"/>
      <c r="P1649" s="45"/>
      <c r="Q1649" s="45"/>
      <c r="R1649" s="45">
        <v>18.684453964233398</v>
      </c>
      <c r="S1649" s="45"/>
      <c r="T1649" s="45"/>
      <c r="U1649" s="45"/>
      <c r="V1649" s="46">
        <v>2.0631987601518631E-2</v>
      </c>
      <c r="W1649" s="46"/>
      <c r="X1649" s="45">
        <v>5.9000000357627869E-2</v>
      </c>
      <c r="Y1649" s="45"/>
      <c r="Z1649" s="44">
        <v>3.5400000214576721</v>
      </c>
      <c r="AA1649" s="44"/>
      <c r="AB1649" s="45">
        <v>24.331125259399414</v>
      </c>
      <c r="AC1649" s="45"/>
      <c r="AD1649" s="45">
        <v>9.3209440166219792E-10</v>
      </c>
      <c r="AE1649" s="45"/>
      <c r="AF1649" s="45">
        <v>25.107067108154297</v>
      </c>
      <c r="AG1649" s="45"/>
      <c r="AH1649" s="45">
        <v>17.753377914428711</v>
      </c>
      <c r="AI1649" s="45"/>
      <c r="AJ1649" s="45"/>
      <c r="AK1649" s="20">
        <v>3.7124783247577398E-9</v>
      </c>
    </row>
    <row r="1650" spans="2:37">
      <c r="B1650" s="2">
        <v>2.0999999716877937E-2</v>
      </c>
      <c r="D1650" s="44">
        <v>1.2599999830126762</v>
      </c>
      <c r="E1650" s="44"/>
      <c r="F1650" s="45">
        <v>1.6487702131271362</v>
      </c>
      <c r="G1650" s="45"/>
      <c r="H1650" s="45"/>
      <c r="I1650" s="45"/>
      <c r="J1650" s="45"/>
      <c r="K1650" s="45">
        <v>3.6393655464053154E-3</v>
      </c>
      <c r="L1650" s="45"/>
      <c r="M1650" s="45"/>
      <c r="N1650" s="45">
        <v>26.387823104858398</v>
      </c>
      <c r="O1650" s="45"/>
      <c r="P1650" s="45"/>
      <c r="Q1650" s="45"/>
      <c r="R1650" s="45">
        <v>18.656435012817383</v>
      </c>
      <c r="S1650" s="45"/>
      <c r="T1650" s="45"/>
      <c r="U1650" s="45"/>
      <c r="V1650" s="46">
        <v>1.379373949021101E-2</v>
      </c>
      <c r="W1650" s="46"/>
      <c r="X1650" s="45">
        <v>5.9999998658895493E-2</v>
      </c>
      <c r="Y1650" s="45"/>
      <c r="Z1650" s="44">
        <v>3.5999999195337296</v>
      </c>
      <c r="AA1650" s="44"/>
      <c r="AB1650" s="45">
        <v>20.320280075073242</v>
      </c>
      <c r="AC1650" s="45"/>
      <c r="AD1650" s="45">
        <v>6.2717608884099718E-10</v>
      </c>
      <c r="AE1650" s="45"/>
      <c r="AF1650" s="45">
        <v>25.078689575195313</v>
      </c>
      <c r="AG1650" s="45"/>
      <c r="AH1650" s="45">
        <v>17.733310699462891</v>
      </c>
      <c r="AI1650" s="45"/>
      <c r="AJ1650" s="45"/>
      <c r="AK1650" s="20">
        <v>2.5008328741193964E-9</v>
      </c>
    </row>
    <row r="1651" spans="2:37">
      <c r="B1651" s="2">
        <v>2.199999988079071E-2</v>
      </c>
      <c r="D1651" s="44">
        <v>1.3199999928474426</v>
      </c>
      <c r="E1651" s="44"/>
      <c r="F1651" s="45">
        <v>11.208374977111816</v>
      </c>
      <c r="G1651" s="45"/>
      <c r="H1651" s="45"/>
      <c r="I1651" s="45"/>
      <c r="J1651" s="45"/>
      <c r="K1651" s="45">
        <v>2.4303360842168331E-3</v>
      </c>
      <c r="L1651" s="45"/>
      <c r="M1651" s="45"/>
      <c r="N1651" s="45">
        <v>26.347339630126953</v>
      </c>
      <c r="O1651" s="45"/>
      <c r="P1651" s="45"/>
      <c r="Q1651" s="45"/>
      <c r="R1651" s="45">
        <v>18.628664016723633</v>
      </c>
      <c r="S1651" s="45"/>
      <c r="T1651" s="45"/>
      <c r="U1651" s="45"/>
      <c r="V1651" s="46">
        <v>9.2250686138868332E-3</v>
      </c>
      <c r="W1651" s="46"/>
      <c r="X1651" s="45">
        <v>6.1000000685453415E-2</v>
      </c>
      <c r="Y1651" s="45"/>
      <c r="Z1651" s="44">
        <v>3.6600000411272049</v>
      </c>
      <c r="AA1651" s="44"/>
      <c r="AB1651" s="45">
        <v>13.468703269958496</v>
      </c>
      <c r="AC1651" s="45"/>
      <c r="AD1651" s="45">
        <v>4.2205164363373626E-10</v>
      </c>
      <c r="AE1651" s="45"/>
      <c r="AF1651" s="45">
        <v>25.050544738769531</v>
      </c>
      <c r="AG1651" s="45"/>
      <c r="AH1651" s="45">
        <v>17.713409423828125</v>
      </c>
      <c r="AI1651" s="45"/>
      <c r="AJ1651" s="45"/>
      <c r="AK1651" s="20">
        <v>1.6848002992730926E-9</v>
      </c>
    </row>
    <row r="1652" spans="2:37">
      <c r="B1652" s="2">
        <v>2.3000000044703484E-2</v>
      </c>
      <c r="D1652" s="44">
        <v>1.380000002682209</v>
      </c>
      <c r="E1652" s="44"/>
      <c r="F1652" s="45">
        <v>19.168859481811523</v>
      </c>
      <c r="G1652" s="45"/>
      <c r="H1652" s="45"/>
      <c r="I1652" s="45"/>
      <c r="J1652" s="45"/>
      <c r="K1652" s="45">
        <v>1.6234961804002523E-3</v>
      </c>
      <c r="L1652" s="45"/>
      <c r="M1652" s="45"/>
      <c r="N1652" s="45">
        <v>26.30760383605957</v>
      </c>
      <c r="O1652" s="45"/>
      <c r="P1652" s="45"/>
      <c r="Q1652" s="45"/>
      <c r="R1652" s="45">
        <v>18.601137161254883</v>
      </c>
      <c r="S1652" s="45"/>
      <c r="T1652" s="45"/>
      <c r="U1652" s="45"/>
      <c r="V1652" s="46">
        <v>6.171585526317358E-3</v>
      </c>
      <c r="W1652" s="46"/>
      <c r="X1652" s="45">
        <v>6.1999998986721039E-2</v>
      </c>
      <c r="Y1652" s="45"/>
      <c r="Z1652" s="44">
        <v>3.7199999392032623</v>
      </c>
      <c r="AA1652" s="44"/>
      <c r="AB1652" s="45">
        <v>4.7435555458068848</v>
      </c>
      <c r="AC1652" s="45"/>
      <c r="AD1652" s="45">
        <v>2.8404478769061825E-10</v>
      </c>
      <c r="AE1652" s="45"/>
      <c r="AF1652" s="45">
        <v>25.022628784179688</v>
      </c>
      <c r="AG1652" s="45"/>
      <c r="AH1652" s="45">
        <v>17.693670272827148</v>
      </c>
      <c r="AI1652" s="45"/>
      <c r="AJ1652" s="45"/>
      <c r="AK1652" s="20">
        <v>1.1351516393531824E-9</v>
      </c>
    </row>
    <row r="1653" spans="2:37">
      <c r="B1653" s="2">
        <v>2.4000000208616257E-2</v>
      </c>
      <c r="D1653" s="44">
        <v>1.4400000125169754</v>
      </c>
      <c r="E1653" s="44"/>
      <c r="F1653" s="45">
        <v>24.418750762939453</v>
      </c>
      <c r="G1653" s="45"/>
      <c r="H1653" s="45"/>
      <c r="I1653" s="45"/>
      <c r="J1653" s="45"/>
      <c r="K1653" s="45">
        <v>1.0848621604964137E-3</v>
      </c>
      <c r="L1653" s="45"/>
      <c r="M1653" s="45"/>
      <c r="N1653" s="45">
        <v>26.26848030090332</v>
      </c>
      <c r="O1653" s="45"/>
      <c r="P1653" s="45"/>
      <c r="Q1653" s="45"/>
      <c r="R1653" s="45">
        <v>18.573854446411133</v>
      </c>
      <c r="S1653" s="45"/>
      <c r="T1653" s="45"/>
      <c r="U1653" s="45"/>
      <c r="V1653" s="46">
        <v>4.1300710290670395E-3</v>
      </c>
      <c r="W1653" s="46"/>
      <c r="X1653" s="45">
        <v>6.3000001013278961E-2</v>
      </c>
      <c r="Y1653" s="45"/>
      <c r="Z1653" s="44">
        <v>3.7800000607967377</v>
      </c>
      <c r="AA1653" s="44"/>
      <c r="AB1653" s="45">
        <v>-4.6274714469909668</v>
      </c>
      <c r="AC1653" s="45"/>
      <c r="AD1653" s="45">
        <v>1.9118409633200883E-10</v>
      </c>
      <c r="AE1653" s="45"/>
      <c r="AF1653" s="45">
        <v>24.994939804077148</v>
      </c>
      <c r="AG1653" s="45"/>
      <c r="AH1653" s="45">
        <v>17.674091339111328</v>
      </c>
      <c r="AI1653" s="45"/>
      <c r="AJ1653" s="45"/>
      <c r="AK1653" s="20">
        <v>7.6489120592881932E-10</v>
      </c>
    </row>
    <row r="1654" spans="2:37">
      <c r="B1654" s="2">
        <v>2.500000037252903E-2</v>
      </c>
      <c r="D1654" s="44">
        <v>1.5000000223517418</v>
      </c>
      <c r="E1654" s="44"/>
      <c r="F1654" s="45">
        <v>26.229869842529297</v>
      </c>
      <c r="G1654" s="45"/>
      <c r="H1654" s="45"/>
      <c r="I1654" s="45"/>
      <c r="J1654" s="45"/>
      <c r="K1654" s="45">
        <v>7.2515528881922364E-4</v>
      </c>
      <c r="L1654" s="45"/>
      <c r="M1654" s="45"/>
      <c r="N1654" s="45">
        <v>26.229875564575195</v>
      </c>
      <c r="O1654" s="45"/>
      <c r="P1654" s="45"/>
      <c r="Q1654" s="45"/>
      <c r="R1654" s="45">
        <v>18.546810150146484</v>
      </c>
      <c r="S1654" s="45"/>
      <c r="T1654" s="45"/>
      <c r="U1654" s="45"/>
      <c r="V1654" s="46">
        <v>2.7646922972053289E-3</v>
      </c>
      <c r="W1654" s="46"/>
      <c r="X1654" s="45">
        <v>6.4000003039836884E-2</v>
      </c>
      <c r="Y1654" s="45"/>
      <c r="Z1654" s="44">
        <v>3.840000182390213</v>
      </c>
      <c r="AA1654" s="44"/>
      <c r="AB1654" s="45">
        <v>-13.328853607177734</v>
      </c>
      <c r="AC1654" s="45"/>
      <c r="AD1654" s="45">
        <v>1.2869426357919878E-10</v>
      </c>
      <c r="AE1654" s="45"/>
      <c r="AF1654" s="45">
        <v>24.967477798461914</v>
      </c>
      <c r="AG1654" s="45"/>
      <c r="AH1654" s="45">
        <v>17.654672622680664</v>
      </c>
      <c r="AI1654" s="45"/>
      <c r="AJ1654" s="45"/>
      <c r="AK1654" s="20">
        <v>5.1544757351251747E-10</v>
      </c>
    </row>
    <row r="1655" spans="2:37">
      <c r="B1655" s="2">
        <v>2.6000000536441803E-2</v>
      </c>
      <c r="D1655" s="44">
        <v>1.5600000321865082</v>
      </c>
      <c r="E1655" s="44"/>
      <c r="F1655" s="45">
        <v>24.358234405517578</v>
      </c>
      <c r="G1655" s="45"/>
      <c r="H1655" s="45"/>
      <c r="I1655" s="45"/>
      <c r="J1655" s="45"/>
      <c r="K1655" s="45">
        <v>4.8485977458767593E-4</v>
      </c>
      <c r="L1655" s="45"/>
      <c r="M1655" s="45"/>
      <c r="N1655" s="45">
        <v>26.191722869873047</v>
      </c>
      <c r="O1655" s="45"/>
      <c r="P1655" s="45"/>
      <c r="Q1655" s="45"/>
      <c r="R1655" s="45">
        <v>18.520002365112305</v>
      </c>
      <c r="S1655" s="45"/>
      <c r="T1655" s="45"/>
      <c r="U1655" s="45"/>
      <c r="V1655" s="46">
        <v>1.8512288806959987E-3</v>
      </c>
      <c r="W1655" s="46"/>
      <c r="X1655" s="45">
        <v>6.4999997615814209E-2</v>
      </c>
      <c r="Y1655" s="45"/>
      <c r="Z1655" s="44">
        <v>3.8999998569488525</v>
      </c>
      <c r="AA1655" s="44"/>
      <c r="AB1655" s="45">
        <v>-20.141868591308594</v>
      </c>
      <c r="AC1655" s="45"/>
      <c r="AD1655" s="45">
        <v>8.6637863550009797E-11</v>
      </c>
      <c r="AE1655" s="45"/>
      <c r="AF1655" s="45">
        <v>24.940238952636719</v>
      </c>
      <c r="AG1655" s="45"/>
      <c r="AH1655" s="45">
        <v>17.635412216186523</v>
      </c>
      <c r="AI1655" s="45"/>
      <c r="AJ1655" s="45"/>
      <c r="AK1655" s="20">
        <v>3.4738184551130757E-10</v>
      </c>
    </row>
    <row r="1656" spans="2:37">
      <c r="B1656" s="2">
        <v>2.7000000700354576E-2</v>
      </c>
      <c r="D1656" s="44">
        <v>1.6200000420212746</v>
      </c>
      <c r="E1656" s="44"/>
      <c r="F1656" s="45">
        <v>19.076814651489258</v>
      </c>
      <c r="G1656" s="45"/>
      <c r="H1656" s="45"/>
      <c r="I1656" s="45"/>
      <c r="J1656" s="45"/>
      <c r="K1656" s="45">
        <v>3.2428425038233399E-4</v>
      </c>
      <c r="L1656" s="45"/>
      <c r="M1656" s="45"/>
      <c r="N1656" s="45">
        <v>26.153984069824219</v>
      </c>
      <c r="O1656" s="45"/>
      <c r="P1656" s="45"/>
      <c r="Q1656" s="45"/>
      <c r="R1656" s="45">
        <v>18.493429183959961</v>
      </c>
      <c r="S1656" s="45"/>
      <c r="T1656" s="45"/>
      <c r="U1656" s="45"/>
      <c r="V1656" s="46">
        <v>1.239919220097363E-3</v>
      </c>
      <c r="W1656" s="46"/>
      <c r="X1656" s="45">
        <v>6.5999999642372131E-2</v>
      </c>
      <c r="Y1656" s="45"/>
      <c r="Z1656" s="44">
        <v>3.9599999785423279</v>
      </c>
      <c r="AA1656" s="44"/>
      <c r="AB1656" s="45">
        <v>-24.115243911743164</v>
      </c>
      <c r="AC1656" s="45"/>
      <c r="AD1656" s="45">
        <v>5.8330562602293412E-11</v>
      </c>
      <c r="AE1656" s="45"/>
      <c r="AF1656" s="45">
        <v>24.913219451904297</v>
      </c>
      <c r="AG1656" s="45"/>
      <c r="AH1656" s="45">
        <v>17.616306304931641</v>
      </c>
      <c r="AI1656" s="45"/>
      <c r="AJ1656" s="45"/>
      <c r="AK1656" s="20">
        <v>2.3413498917435049E-10</v>
      </c>
    </row>
    <row r="1657" spans="2:37">
      <c r="B1657" s="2">
        <v>2.8000000864267349E-2</v>
      </c>
      <c r="D1657" s="44">
        <v>1.680000051856041</v>
      </c>
      <c r="E1657" s="44"/>
      <c r="F1657" s="45">
        <v>11.135770797729492</v>
      </c>
      <c r="G1657" s="45"/>
      <c r="H1657" s="45"/>
      <c r="I1657" s="45"/>
      <c r="J1657" s="45"/>
      <c r="K1657" s="45">
        <v>2.1694833412766457E-4</v>
      </c>
      <c r="L1657" s="45"/>
      <c r="M1657" s="45"/>
      <c r="N1657" s="45">
        <v>26.11662483215332</v>
      </c>
      <c r="O1657" s="45"/>
      <c r="P1657" s="45"/>
      <c r="Q1657" s="45"/>
      <c r="R1657" s="45">
        <v>18.467090606689453</v>
      </c>
      <c r="S1657" s="45"/>
      <c r="T1657" s="45"/>
      <c r="U1657" s="45"/>
      <c r="V1657" s="46">
        <v>8.3069741958752275E-4</v>
      </c>
      <c r="W1657" s="46"/>
      <c r="X1657" s="45">
        <v>6.7000001668930054E-2</v>
      </c>
      <c r="Y1657" s="45"/>
      <c r="Z1657" s="44">
        <v>4.0200001001358032</v>
      </c>
      <c r="AA1657" s="44"/>
      <c r="AB1657" s="45">
        <v>-24.697940826416016</v>
      </c>
      <c r="AC1657" s="45"/>
      <c r="AD1657" s="45">
        <v>3.927564523609206E-11</v>
      </c>
      <c r="AE1657" s="45"/>
      <c r="AF1657" s="45">
        <v>24.886419296264648</v>
      </c>
      <c r="AG1657" s="45"/>
      <c r="AH1657" s="45">
        <v>17.597356796264648</v>
      </c>
      <c r="AI1657" s="45"/>
      <c r="AJ1657" s="45"/>
      <c r="AK1657" s="20">
        <v>1.5781959072924678E-10</v>
      </c>
    </row>
    <row r="1658" spans="2:37">
      <c r="B1658" s="2">
        <v>2.8999999165534973E-2</v>
      </c>
      <c r="D1658" s="44">
        <v>1.7399999499320984</v>
      </c>
      <c r="E1658" s="44"/>
      <c r="F1658" s="45">
        <v>1.6559374332427979</v>
      </c>
      <c r="G1658" s="45"/>
      <c r="H1658" s="45"/>
      <c r="I1658" s="45"/>
      <c r="J1658" s="45"/>
      <c r="K1658" s="45">
        <v>1.4517907402478158E-4</v>
      </c>
      <c r="L1658" s="45"/>
      <c r="M1658" s="45"/>
      <c r="N1658" s="45">
        <v>26.079627990722656</v>
      </c>
      <c r="O1658" s="45"/>
      <c r="P1658" s="45"/>
      <c r="Q1658" s="45"/>
      <c r="R1658" s="45">
        <v>18.44097900390625</v>
      </c>
      <c r="S1658" s="45"/>
      <c r="T1658" s="45"/>
      <c r="U1658" s="45"/>
      <c r="V1658" s="46">
        <v>5.5667926790192723E-4</v>
      </c>
      <c r="W1658" s="46"/>
      <c r="X1658" s="45">
        <v>6.8000003695487976E-2</v>
      </c>
      <c r="Y1658" s="45"/>
      <c r="Z1658" s="44">
        <v>4.0800002217292786</v>
      </c>
      <c r="AA1658" s="44"/>
      <c r="AB1658" s="45">
        <v>-21.815553665161133</v>
      </c>
      <c r="AC1658" s="45"/>
      <c r="AD1658" s="45">
        <v>2.6447705137044863E-11</v>
      </c>
      <c r="AE1658" s="45"/>
      <c r="AF1658" s="45">
        <v>24.859836578369141</v>
      </c>
      <c r="AG1658" s="45"/>
      <c r="AH1658" s="45">
        <v>17.578557968139648</v>
      </c>
      <c r="AI1658" s="45"/>
      <c r="AJ1658" s="45"/>
      <c r="AK1658" s="20">
        <v>1.0638728786815932E-10</v>
      </c>
    </row>
    <row r="1659" spans="2:37">
      <c r="B1659" s="2">
        <v>2.9999999329447746E-2</v>
      </c>
      <c r="D1659" s="44">
        <v>1.7999999597668648</v>
      </c>
      <c r="E1659" s="44"/>
      <c r="F1659" s="45">
        <v>-8.0293312072753906</v>
      </c>
      <c r="G1659" s="45"/>
      <c r="H1659" s="45"/>
      <c r="I1659" s="45"/>
      <c r="J1659" s="45"/>
      <c r="K1659" s="45">
        <v>9.7177471616305411E-5</v>
      </c>
      <c r="L1659" s="45"/>
      <c r="M1659" s="45"/>
      <c r="N1659" s="45">
        <v>26.042974472045898</v>
      </c>
      <c r="O1659" s="45"/>
      <c r="P1659" s="45"/>
      <c r="Q1659" s="45"/>
      <c r="R1659" s="45">
        <v>18.415096282958984</v>
      </c>
      <c r="S1659" s="45"/>
      <c r="T1659" s="45"/>
      <c r="U1659" s="45"/>
      <c r="V1659" s="46">
        <v>3.7314413930289447E-4</v>
      </c>
      <c r="W1659" s="46"/>
      <c r="X1659" s="45">
        <v>6.8999998271465302E-2</v>
      </c>
      <c r="Y1659" s="45"/>
      <c r="Z1659" s="44">
        <v>4.1399998962879181</v>
      </c>
      <c r="AA1659" s="44"/>
      <c r="AB1659" s="45">
        <v>-15.879694938659668</v>
      </c>
      <c r="AC1659" s="45"/>
      <c r="AD1659" s="45">
        <v>1.781103042830523E-11</v>
      </c>
      <c r="AE1659" s="45"/>
      <c r="AF1659" s="45">
        <v>24.833465576171875</v>
      </c>
      <c r="AG1659" s="45"/>
      <c r="AH1659" s="45">
        <v>17.559911727905273</v>
      </c>
      <c r="AI1659" s="45"/>
      <c r="AJ1659" s="45"/>
      <c r="AK1659" s="20">
        <v>7.1721885375186645E-11</v>
      </c>
    </row>
    <row r="1660" spans="2:37">
      <c r="B1660" s="2">
        <v>3.0999999493360519E-2</v>
      </c>
      <c r="D1660" s="44">
        <v>1.8599999696016312</v>
      </c>
      <c r="E1660" s="44"/>
      <c r="F1660" s="45">
        <v>-16.561641693115234</v>
      </c>
      <c r="G1660" s="45"/>
      <c r="H1660" s="45"/>
      <c r="I1660" s="45"/>
      <c r="J1660" s="45"/>
      <c r="K1660" s="45">
        <v>6.506357021862641E-5</v>
      </c>
      <c r="L1660" s="45"/>
      <c r="M1660" s="45"/>
      <c r="N1660" s="45">
        <v>26.006656646728516</v>
      </c>
      <c r="O1660" s="45"/>
      <c r="P1660" s="45"/>
      <c r="Q1660" s="45"/>
      <c r="R1660" s="45">
        <v>18.389436721801758</v>
      </c>
      <c r="S1660" s="45"/>
      <c r="T1660" s="45"/>
      <c r="U1660" s="45"/>
      <c r="V1660" s="46">
        <v>2.5018109590746462E-4</v>
      </c>
      <c r="W1660" s="46"/>
      <c r="X1660" s="45">
        <v>7.0000000298023224E-2</v>
      </c>
      <c r="Y1660" s="45"/>
      <c r="Z1660" s="44">
        <v>4.2000000178813934</v>
      </c>
      <c r="AA1660" s="44"/>
      <c r="AB1660" s="45">
        <v>-7.7292656898498535</v>
      </c>
      <c r="AC1660" s="45"/>
      <c r="AD1660" s="45">
        <v>1.1995692633659516E-11</v>
      </c>
      <c r="AE1660" s="45"/>
      <c r="AF1660" s="45">
        <v>24.807308197021484</v>
      </c>
      <c r="AG1660" s="45"/>
      <c r="AH1660" s="45">
        <v>17.541416168212891</v>
      </c>
      <c r="AI1660" s="45"/>
      <c r="AJ1660" s="45"/>
      <c r="AK1660" s="20">
        <v>4.8355479342898633E-11</v>
      </c>
    </row>
    <row r="1661" spans="2:37">
      <c r="B1661" s="2">
        <v>3.2000001519918442E-2</v>
      </c>
      <c r="D1661" s="44">
        <v>1.9200000911951065</v>
      </c>
      <c r="E1661" s="44"/>
      <c r="F1661" s="45">
        <v>-22.748020172119141</v>
      </c>
      <c r="G1661" s="45"/>
      <c r="H1661" s="45"/>
      <c r="I1661" s="45"/>
      <c r="J1661" s="45"/>
      <c r="K1661" s="45">
        <v>4.3573036236921325E-5</v>
      </c>
      <c r="L1661" s="45"/>
      <c r="M1661" s="45"/>
      <c r="N1661" s="45">
        <v>25.970663070678711</v>
      </c>
      <c r="O1661" s="45"/>
      <c r="P1661" s="45"/>
      <c r="Q1661" s="45"/>
      <c r="R1661" s="45">
        <v>18.36400032043457</v>
      </c>
      <c r="S1661" s="45"/>
      <c r="T1661" s="45"/>
      <c r="U1661" s="45"/>
      <c r="V1661" s="46">
        <v>1.6777819837443531E-4</v>
      </c>
      <c r="W1661" s="46"/>
      <c r="X1661" s="45">
        <v>7.1000002324581146E-2</v>
      </c>
      <c r="Y1661" s="45"/>
      <c r="Z1661" s="44">
        <v>4.2600001394748688</v>
      </c>
      <c r="AA1661" s="44"/>
      <c r="AB1661" s="45">
        <v>1.4880862236022949</v>
      </c>
      <c r="AC1661" s="45"/>
      <c r="AD1661" s="45">
        <v>8.0797105117547119E-12</v>
      </c>
      <c r="AE1661" s="45"/>
      <c r="AF1661" s="45">
        <v>24.781360626220703</v>
      </c>
      <c r="AG1661" s="45"/>
      <c r="AH1661" s="45">
        <v>17.523067474365234</v>
      </c>
      <c r="AI1661" s="45"/>
      <c r="AJ1661" s="45"/>
      <c r="AK1661" s="20">
        <v>3.2603982014212107E-11</v>
      </c>
    </row>
    <row r="1662" spans="2:37">
      <c r="B1662" s="2">
        <v>3.2999999821186066E-2</v>
      </c>
      <c r="D1662" s="44">
        <v>1.9799999892711639</v>
      </c>
      <c r="E1662" s="44"/>
      <c r="F1662" s="45">
        <v>-25.727651596069336</v>
      </c>
      <c r="G1662" s="45"/>
      <c r="H1662" s="45"/>
      <c r="I1662" s="45"/>
      <c r="J1662" s="45"/>
      <c r="K1662" s="45">
        <v>2.9187869586166926E-5</v>
      </c>
      <c r="L1662" s="45"/>
      <c r="M1662" s="45"/>
      <c r="N1662" s="45">
        <v>25.934988021850586</v>
      </c>
      <c r="O1662" s="45"/>
      <c r="P1662" s="45"/>
      <c r="Q1662" s="45"/>
      <c r="R1662" s="45">
        <v>18.338785171508789</v>
      </c>
      <c r="S1662" s="45"/>
      <c r="T1662" s="45"/>
      <c r="U1662" s="45"/>
      <c r="V1662" s="46">
        <v>1.1254256969550624E-4</v>
      </c>
      <c r="W1662" s="46"/>
      <c r="X1662" s="45">
        <v>7.1999996900558472E-2</v>
      </c>
      <c r="Y1662" s="45"/>
      <c r="Z1662" s="44">
        <v>4.3199998140335083</v>
      </c>
      <c r="AA1662" s="44"/>
      <c r="AB1662" s="45">
        <v>10.477517127990723</v>
      </c>
      <c r="AC1662" s="45"/>
      <c r="AD1662" s="45">
        <v>5.4425114588696477E-12</v>
      </c>
      <c r="AE1662" s="45"/>
      <c r="AF1662" s="45">
        <v>24.755619049072266</v>
      </c>
      <c r="AG1662" s="45"/>
      <c r="AH1662" s="45">
        <v>17.504865646362305</v>
      </c>
      <c r="AI1662" s="45"/>
      <c r="AJ1662" s="45"/>
      <c r="AK1662" s="20">
        <v>2.198495552274693E-11</v>
      </c>
    </row>
    <row r="1663" spans="2:37">
      <c r="B1663" s="2">
        <v>3.4000001847743988E-2</v>
      </c>
      <c r="D1663" s="44">
        <v>2.0400001108646393</v>
      </c>
      <c r="E1663" s="44"/>
      <c r="F1663" s="45">
        <v>-25.091619491577148</v>
      </c>
      <c r="G1663" s="45"/>
      <c r="H1663" s="45"/>
      <c r="I1663" s="45"/>
      <c r="J1663" s="45"/>
      <c r="K1663" s="45">
        <v>1.9556393453967758E-5</v>
      </c>
      <c r="L1663" s="45"/>
      <c r="M1663" s="45"/>
      <c r="N1663" s="45">
        <v>25.899625778198242</v>
      </c>
      <c r="O1663" s="45"/>
      <c r="P1663" s="45"/>
      <c r="Q1663" s="45"/>
      <c r="R1663" s="45">
        <v>18.313787460327148</v>
      </c>
      <c r="S1663" s="45"/>
      <c r="T1663" s="45"/>
      <c r="U1663" s="45"/>
      <c r="V1663" s="46">
        <v>7.55084547563456E-5</v>
      </c>
      <c r="W1663" s="46"/>
      <c r="X1663" s="45">
        <v>7.2999998927116394E-2</v>
      </c>
      <c r="Y1663" s="45"/>
      <c r="Z1663" s="44">
        <v>4.3799999356269836</v>
      </c>
      <c r="AA1663" s="44"/>
      <c r="AB1663" s="45">
        <v>17.978847503662109</v>
      </c>
      <c r="AC1663" s="45"/>
      <c r="AD1663" s="45">
        <v>3.6663593168395625E-12</v>
      </c>
      <c r="AE1663" s="45"/>
      <c r="AF1663" s="45">
        <v>24.730083465576172</v>
      </c>
      <c r="AG1663" s="45"/>
      <c r="AH1663" s="45">
        <v>17.486810684204102</v>
      </c>
      <c r="AI1663" s="45"/>
      <c r="AJ1663" s="45"/>
      <c r="AK1663" s="20">
        <v>1.4825503671933582E-11</v>
      </c>
    </row>
    <row r="1664" spans="2:37">
      <c r="B1664" s="2">
        <v>3.5000000149011612E-2</v>
      </c>
      <c r="D1664" s="44">
        <v>2.1000000089406967</v>
      </c>
      <c r="E1664" s="44"/>
      <c r="F1664" s="45">
        <v>-20.938962936401367</v>
      </c>
      <c r="G1664" s="45"/>
      <c r="H1664" s="45"/>
      <c r="I1664" s="45"/>
      <c r="J1664" s="45"/>
      <c r="K1664" s="45">
        <v>1.3106118785799481E-5</v>
      </c>
      <c r="L1664" s="45"/>
      <c r="M1664" s="45"/>
      <c r="N1664" s="45">
        <v>25.864572525024414</v>
      </c>
      <c r="O1664" s="45"/>
      <c r="P1664" s="45"/>
      <c r="Q1664" s="45"/>
      <c r="R1664" s="45">
        <v>18.289005279541016</v>
      </c>
      <c r="S1664" s="45"/>
      <c r="T1664" s="45"/>
      <c r="U1664" s="45"/>
      <c r="V1664" s="46">
        <v>5.0672115321503952E-5</v>
      </c>
      <c r="W1664" s="46"/>
      <c r="X1664" s="45">
        <v>7.4000000953674316E-2</v>
      </c>
      <c r="Y1664" s="45"/>
      <c r="Z1664" s="44">
        <v>4.440000057220459</v>
      </c>
      <c r="AA1664" s="44"/>
      <c r="AB1664" s="45">
        <v>22.94317626953125</v>
      </c>
      <c r="AC1664" s="45"/>
      <c r="AD1664" s="45">
        <v>2.4700276546330002E-12</v>
      </c>
      <c r="AE1664" s="45"/>
      <c r="AF1664" s="45">
        <v>24.704751968383789</v>
      </c>
      <c r="AG1664" s="45"/>
      <c r="AH1664" s="45">
        <v>17.468898773193359</v>
      </c>
      <c r="AI1664" s="45"/>
      <c r="AJ1664" s="45"/>
      <c r="AK1664" s="20">
        <v>9.9981889087330522E-12</v>
      </c>
    </row>
    <row r="1665" spans="2:37">
      <c r="B1665" s="2">
        <v>3.5999998450279236E-2</v>
      </c>
      <c r="D1665" s="44">
        <v>2.1599999070167542</v>
      </c>
      <c r="E1665" s="44"/>
      <c r="F1665" s="45">
        <v>-13.861422538757324</v>
      </c>
      <c r="G1665" s="45"/>
      <c r="H1665" s="45"/>
      <c r="I1665" s="45"/>
      <c r="J1665" s="45"/>
      <c r="K1665" s="45">
        <v>8.7852822616696358E-6</v>
      </c>
      <c r="L1665" s="45"/>
      <c r="M1665" s="45"/>
      <c r="N1665" s="45">
        <v>25.82982063293457</v>
      </c>
      <c r="O1665" s="45"/>
      <c r="P1665" s="45"/>
      <c r="Q1665" s="45"/>
      <c r="R1665" s="45">
        <v>18.264434814453125</v>
      </c>
      <c r="S1665" s="45"/>
      <c r="T1665" s="45"/>
      <c r="U1665" s="45"/>
      <c r="V1665" s="46">
        <v>3.4012180549325421E-5</v>
      </c>
      <c r="W1665" s="46"/>
      <c r="X1665" s="45">
        <v>7.5000002980232239E-2</v>
      </c>
      <c r="Y1665" s="45"/>
      <c r="Z1665" s="44">
        <v>4.5000001788139343</v>
      </c>
      <c r="AA1665" s="44"/>
      <c r="AB1665" s="45">
        <v>24.679512023925781</v>
      </c>
      <c r="AC1665" s="45"/>
      <c r="AD1665" s="45">
        <v>1.6641741153525236E-12</v>
      </c>
      <c r="AE1665" s="45"/>
      <c r="AF1665" s="45">
        <v>24.679622650146484</v>
      </c>
      <c r="AG1665" s="45"/>
      <c r="AH1665" s="45">
        <v>17.451128005981445</v>
      </c>
      <c r="AI1665" s="45"/>
      <c r="AJ1665" s="45"/>
      <c r="AK1665" s="20">
        <v>6.743109976642403E-12</v>
      </c>
    </row>
    <row r="1666" spans="2:37">
      <c r="B1666" s="2">
        <v>3.7000000476837158E-2</v>
      </c>
      <c r="D1666" s="44">
        <v>2.2200000286102295</v>
      </c>
      <c r="E1666" s="44"/>
      <c r="F1666" s="45">
        <v>-4.8591518402099609</v>
      </c>
      <c r="G1666" s="45"/>
      <c r="H1666" s="45"/>
      <c r="I1666" s="45"/>
      <c r="J1666" s="45"/>
      <c r="K1666" s="45">
        <v>5.8902123782900162E-6</v>
      </c>
      <c r="L1666" s="45"/>
      <c r="M1666" s="45"/>
      <c r="N1666" s="45">
        <v>25.795370101928711</v>
      </c>
      <c r="O1666" s="45"/>
      <c r="P1666" s="45"/>
      <c r="Q1666" s="45"/>
      <c r="R1666" s="45">
        <v>18.240077972412109</v>
      </c>
      <c r="S1666" s="45"/>
      <c r="T1666" s="45"/>
      <c r="U1666" s="45"/>
      <c r="V1666" s="46">
        <v>2.2834383344161324E-5</v>
      </c>
      <c r="W1666" s="46"/>
      <c r="X1666" s="45">
        <v>7.5999997556209564E-2</v>
      </c>
      <c r="Y1666" s="45"/>
      <c r="Z1666" s="44">
        <v>4.5599998533725739</v>
      </c>
      <c r="AA1666" s="44"/>
      <c r="AB1666" s="45">
        <v>22.950925827026367</v>
      </c>
      <c r="AC1666" s="45"/>
      <c r="AD1666" s="45">
        <v>1.1213079076366483E-12</v>
      </c>
      <c r="AE1666" s="45"/>
      <c r="AF1666" s="45">
        <v>24.654691696166992</v>
      </c>
      <c r="AG1666" s="45"/>
      <c r="AH1666" s="45">
        <v>17.433498382568359</v>
      </c>
      <c r="AI1666" s="45"/>
      <c r="AJ1666" s="45"/>
      <c r="AK1666" s="20">
        <v>4.5480511717821415E-12</v>
      </c>
    </row>
    <row r="1667" spans="2:37" ht="14.25" customHeight="1">
      <c r="B1667" s="2">
        <v>3.7999998778104782E-2</v>
      </c>
      <c r="D1667" s="44">
        <v>2.2799999266862869</v>
      </c>
      <c r="E1667" s="44"/>
      <c r="F1667" s="45">
        <v>4.8005599975585938</v>
      </c>
      <c r="G1667" s="45"/>
      <c r="H1667" s="45"/>
      <c r="I1667" s="45"/>
      <c r="J1667" s="45"/>
      <c r="K1667" s="45">
        <v>3.9500014281657059E-6</v>
      </c>
      <c r="L1667" s="45"/>
      <c r="M1667" s="45"/>
      <c r="N1667" s="45">
        <v>25.76121711730957</v>
      </c>
      <c r="O1667" s="45"/>
      <c r="P1667" s="45"/>
      <c r="Q1667" s="45"/>
      <c r="R1667" s="45">
        <v>18.21592903137207</v>
      </c>
      <c r="S1667" s="45"/>
      <c r="T1667" s="45"/>
      <c r="U1667" s="45"/>
      <c r="V1667" s="46">
        <v>1.5333132978412323E-5</v>
      </c>
      <c r="W1667" s="46"/>
      <c r="X1667" s="45">
        <v>7.6999999582767487E-2</v>
      </c>
      <c r="Y1667" s="45"/>
      <c r="Z1667" s="44">
        <v>4.6199999749660492</v>
      </c>
      <c r="AA1667" s="44"/>
      <c r="AB1667" s="45">
        <v>18.006841659545898</v>
      </c>
      <c r="AC1667" s="45"/>
      <c r="AD1667" s="45">
        <v>7.5557800034015132E-13</v>
      </c>
      <c r="AE1667" s="45"/>
      <c r="AF1667" s="45">
        <v>24.62995719909668</v>
      </c>
      <c r="AG1667" s="45"/>
      <c r="AH1667" s="45">
        <v>17.416009902954102</v>
      </c>
      <c r="AI1667" s="45"/>
      <c r="AJ1667" s="45"/>
      <c r="AK1667" s="20">
        <v>3.0677196893869052E-12</v>
      </c>
    </row>
    <row r="1668" spans="2:37" ht="13.5" customHeight="1">
      <c r="B1668" s="47" t="s">
        <v>11</v>
      </c>
      <c r="C1668" s="47"/>
      <c r="D1668" s="47"/>
      <c r="E1668" s="47"/>
    </row>
    <row r="1669" spans="2:37" ht="12.75" customHeight="1">
      <c r="B1669" s="39" t="s">
        <v>0</v>
      </c>
      <c r="C1669" s="39"/>
      <c r="D1669" s="39"/>
      <c r="E1669" s="39"/>
      <c r="F1669" s="39"/>
      <c r="G1669" s="1" t="s">
        <v>1</v>
      </c>
      <c r="H1669" s="40" t="s">
        <v>63</v>
      </c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</row>
    <row r="1670" spans="2:37" ht="12.75" customHeight="1">
      <c r="AB1670" s="39" t="s">
        <v>2</v>
      </c>
      <c r="AC1670" s="39"/>
      <c r="AD1670" s="39"/>
      <c r="AE1670" s="39"/>
      <c r="AF1670" s="39"/>
      <c r="AG1670" s="39"/>
    </row>
    <row r="1671" spans="2:37" ht="12" customHeight="1">
      <c r="B1671" s="39" t="s">
        <v>3</v>
      </c>
      <c r="C1671" s="39"/>
      <c r="D1671" s="39"/>
      <c r="E1671" s="39"/>
      <c r="G1671" s="1" t="s">
        <v>4</v>
      </c>
      <c r="H1671" s="41">
        <v>0.43999999761581421</v>
      </c>
      <c r="I1671" s="41"/>
      <c r="J1671" s="41"/>
      <c r="K1671" s="41"/>
      <c r="L1671" s="41"/>
      <c r="M1671" s="41"/>
      <c r="N1671" s="41"/>
      <c r="O1671" s="39" t="s">
        <v>21</v>
      </c>
      <c r="P1671" s="39"/>
      <c r="Q1671" s="39"/>
      <c r="R1671" s="39"/>
      <c r="S1671" s="1" t="s">
        <v>4</v>
      </c>
      <c r="T1671" s="42" t="s">
        <v>22</v>
      </c>
      <c r="U1671" s="42"/>
      <c r="V1671" s="42"/>
      <c r="W1671" s="42"/>
      <c r="X1671" s="42"/>
      <c r="Y1671" s="42"/>
      <c r="Z1671" s="42"/>
      <c r="AA1671" s="42"/>
      <c r="AB1671" s="39"/>
      <c r="AC1671" s="39"/>
      <c r="AD1671" s="39"/>
      <c r="AE1671" s="39"/>
      <c r="AF1671" s="39"/>
      <c r="AG1671" s="39"/>
    </row>
    <row r="1672" spans="2:37" ht="10.5" customHeight="1">
      <c r="AB1672" s="39"/>
      <c r="AC1672" s="39"/>
      <c r="AD1672" s="39"/>
      <c r="AE1672" s="39"/>
      <c r="AF1672" s="39"/>
      <c r="AG1672" s="39"/>
    </row>
    <row r="1673" spans="2:37" ht="12" customHeight="1">
      <c r="AB1673" s="39"/>
      <c r="AC1673" s="39"/>
      <c r="AD1673" s="39"/>
      <c r="AE1673" s="39"/>
      <c r="AF1673" s="39"/>
      <c r="AG1673" s="39"/>
    </row>
    <row r="1674" spans="2:37" ht="12" customHeight="1">
      <c r="AB1674" s="39"/>
      <c r="AC1674" s="39"/>
      <c r="AD1674" s="39"/>
      <c r="AE1674" s="39"/>
      <c r="AF1674" s="39"/>
      <c r="AG1674" s="39"/>
    </row>
    <row r="1675" spans="2:37" ht="6" customHeight="1"/>
    <row r="1676" spans="2:37" ht="3" customHeight="1">
      <c r="B1676" s="43" t="s">
        <v>5</v>
      </c>
      <c r="D1676" s="43" t="s">
        <v>23</v>
      </c>
      <c r="E1676" s="43"/>
      <c r="G1676" s="43" t="s">
        <v>6</v>
      </c>
      <c r="H1676" s="43"/>
      <c r="J1676" s="43" t="s">
        <v>7</v>
      </c>
      <c r="K1676" s="43"/>
      <c r="L1676" s="43"/>
      <c r="M1676" s="43"/>
      <c r="N1676" s="43" t="s">
        <v>8</v>
      </c>
      <c r="O1676" s="43"/>
      <c r="Q1676" s="43" t="s">
        <v>9</v>
      </c>
      <c r="R1676" s="43"/>
      <c r="S1676" s="43"/>
      <c r="T1676" s="43" t="s">
        <v>10</v>
      </c>
      <c r="U1676" s="43"/>
      <c r="X1676" s="43" t="s">
        <v>5</v>
      </c>
      <c r="Y1676" s="43"/>
      <c r="Z1676" s="43" t="s">
        <v>23</v>
      </c>
      <c r="AA1676" s="43"/>
      <c r="AB1676" s="43" t="s">
        <v>6</v>
      </c>
      <c r="AC1676" s="43" t="s">
        <v>7</v>
      </c>
      <c r="AE1676" s="43" t="s">
        <v>8</v>
      </c>
      <c r="AF1676" s="43" t="s">
        <v>9</v>
      </c>
      <c r="AG1676" s="43" t="s">
        <v>10</v>
      </c>
      <c r="AH1676" s="43"/>
    </row>
    <row r="1677" spans="2:37" ht="14.25" customHeight="1">
      <c r="B1677" s="43"/>
      <c r="D1677" s="43"/>
      <c r="E1677" s="43"/>
      <c r="G1677" s="43"/>
      <c r="H1677" s="43"/>
      <c r="J1677" s="43"/>
      <c r="K1677" s="43"/>
      <c r="L1677" s="43"/>
      <c r="M1677" s="43"/>
      <c r="N1677" s="43"/>
      <c r="O1677" s="43"/>
      <c r="Q1677" s="43"/>
      <c r="R1677" s="43"/>
      <c r="S1677" s="43"/>
      <c r="T1677" s="43"/>
      <c r="U1677" s="43"/>
      <c r="X1677" s="43"/>
      <c r="Y1677" s="43"/>
      <c r="Z1677" s="43"/>
      <c r="AA1677" s="43"/>
      <c r="AB1677" s="43"/>
      <c r="AC1677" s="43"/>
      <c r="AE1677" s="43"/>
      <c r="AF1677" s="43"/>
      <c r="AG1677" s="43"/>
      <c r="AH1677" s="43"/>
    </row>
    <row r="1678" spans="2:37">
      <c r="B1678" s="2">
        <v>7.8000001609325409E-2</v>
      </c>
      <c r="D1678" s="44">
        <v>4.6800000965595245</v>
      </c>
      <c r="E1678" s="44"/>
      <c r="F1678" s="45">
        <v>10.547082901000977</v>
      </c>
      <c r="G1678" s="45"/>
      <c r="H1678" s="45"/>
      <c r="I1678" s="45"/>
      <c r="J1678" s="45"/>
      <c r="K1678" s="45">
        <v>5.0916806578274465E-13</v>
      </c>
      <c r="L1678" s="45"/>
      <c r="M1678" s="45"/>
      <c r="N1678" s="45">
        <v>24.605419158935547</v>
      </c>
      <c r="O1678" s="45"/>
      <c r="P1678" s="45"/>
      <c r="Q1678" s="45"/>
      <c r="R1678" s="45">
        <v>17.398658752441406</v>
      </c>
      <c r="S1678" s="45"/>
      <c r="T1678" s="45"/>
      <c r="U1678" s="45"/>
      <c r="V1678" s="46">
        <v>2.0693329862153664E-12</v>
      </c>
      <c r="W1678" s="46"/>
    </row>
    <row r="1679" spans="2:37">
      <c r="B1679" s="2">
        <v>7.9000003635883331E-2</v>
      </c>
      <c r="D1679" s="44">
        <v>4.7400002181529999</v>
      </c>
      <c r="E1679" s="44"/>
      <c r="F1679" s="45">
        <v>1.62284255027771</v>
      </c>
      <c r="G1679" s="45"/>
      <c r="H1679" s="45"/>
      <c r="I1679" s="45"/>
      <c r="J1679" s="45"/>
      <c r="K1679" s="45">
        <v>3.4313857636379674E-13</v>
      </c>
      <c r="L1679" s="45"/>
      <c r="M1679" s="45"/>
      <c r="N1679" s="45">
        <v>24.581073760986328</v>
      </c>
      <c r="O1679" s="45"/>
      <c r="P1679" s="45"/>
      <c r="Q1679" s="45"/>
      <c r="R1679" s="45">
        <v>17.381443023681641</v>
      </c>
      <c r="S1679" s="45"/>
      <c r="T1679" s="45"/>
      <c r="U1679" s="45"/>
      <c r="V1679" s="46">
        <v>1.3959462925872135E-12</v>
      </c>
      <c r="W1679" s="46"/>
    </row>
    <row r="1680" spans="2:37">
      <c r="B1680" s="2">
        <v>7.9999998211860657E-2</v>
      </c>
      <c r="D1680" s="44">
        <v>4.7999998927116394</v>
      </c>
      <c r="E1680" s="44"/>
      <c r="F1680" s="45">
        <v>-7.5114140510559082</v>
      </c>
      <c r="G1680" s="45"/>
      <c r="H1680" s="45"/>
      <c r="I1680" s="45"/>
      <c r="J1680" s="45"/>
      <c r="K1680" s="45">
        <v>2.312616786438737E-13</v>
      </c>
      <c r="L1680" s="45"/>
      <c r="M1680" s="45"/>
      <c r="N1680" s="45">
        <v>24.556919097900391</v>
      </c>
      <c r="O1680" s="45"/>
      <c r="P1680" s="45"/>
      <c r="Q1680" s="45"/>
      <c r="R1680" s="45">
        <v>17.364364624023438</v>
      </c>
      <c r="S1680" s="45"/>
      <c r="T1680" s="45"/>
      <c r="U1680" s="45"/>
      <c r="V1680" s="46">
        <v>9.4173735649960566E-13</v>
      </c>
      <c r="W1680" s="46"/>
    </row>
    <row r="1681" spans="2:23">
      <c r="B1681" s="2">
        <v>8.1000000238418579E-2</v>
      </c>
      <c r="D1681" s="44">
        <v>4.8600000143051147</v>
      </c>
      <c r="E1681" s="44"/>
      <c r="F1681" s="45">
        <v>-15.574248313903809</v>
      </c>
      <c r="G1681" s="45"/>
      <c r="H1681" s="45"/>
      <c r="I1681" s="45"/>
      <c r="J1681" s="45"/>
      <c r="K1681" s="45">
        <v>1.5587006782936258E-13</v>
      </c>
      <c r="L1681" s="45"/>
      <c r="M1681" s="45"/>
      <c r="N1681" s="45">
        <v>24.532955169677734</v>
      </c>
      <c r="O1681" s="45"/>
      <c r="P1681" s="45"/>
      <c r="Q1681" s="45"/>
      <c r="R1681" s="45">
        <v>17.347419738769531</v>
      </c>
      <c r="S1681" s="45"/>
      <c r="T1681" s="45"/>
      <c r="U1681" s="45"/>
      <c r="V1681" s="46">
        <v>6.3534973723106125E-13</v>
      </c>
      <c r="W1681" s="46"/>
    </row>
    <row r="1682" spans="2:23">
      <c r="B1682" s="2">
        <v>8.2000002264976501E-2</v>
      </c>
      <c r="D1682" s="44">
        <v>4.9200001358985901</v>
      </c>
      <c r="E1682" s="44"/>
      <c r="F1682" s="45">
        <v>-21.436979293823242</v>
      </c>
      <c r="G1682" s="45"/>
      <c r="H1682" s="45"/>
      <c r="I1682" s="45"/>
      <c r="J1682" s="45"/>
      <c r="K1682" s="45">
        <v>1.0506205687333889E-13</v>
      </c>
      <c r="L1682" s="45"/>
      <c r="M1682" s="45"/>
      <c r="N1682" s="45">
        <v>24.509178161621094</v>
      </c>
      <c r="O1682" s="45"/>
      <c r="P1682" s="45"/>
      <c r="Q1682" s="45"/>
      <c r="R1682" s="45">
        <v>17.330606460571289</v>
      </c>
      <c r="S1682" s="45"/>
      <c r="T1682" s="45"/>
      <c r="U1682" s="45"/>
      <c r="V1682" s="46">
        <v>4.2866413001683978E-13</v>
      </c>
      <c r="W1682" s="46"/>
    </row>
    <row r="1683" spans="2:23">
      <c r="B1683" s="2">
        <v>8.2999996840953827E-2</v>
      </c>
      <c r="D1683" s="44">
        <v>4.9799998104572296</v>
      </c>
      <c r="E1683" s="44"/>
      <c r="F1683" s="45">
        <v>-24.281654357910156</v>
      </c>
      <c r="G1683" s="45"/>
      <c r="H1683" s="45"/>
      <c r="I1683" s="45"/>
      <c r="J1683" s="45"/>
      <c r="K1683" s="45">
        <v>7.0819435385449658E-14</v>
      </c>
      <c r="L1683" s="45"/>
      <c r="M1683" s="45"/>
      <c r="N1683" s="45">
        <v>24.485588073730469</v>
      </c>
      <c r="O1683" s="45"/>
      <c r="P1683" s="45"/>
      <c r="Q1683" s="45"/>
      <c r="R1683" s="45">
        <v>17.313924789428711</v>
      </c>
      <c r="S1683" s="45"/>
      <c r="T1683" s="45"/>
      <c r="U1683" s="45"/>
      <c r="V1683" s="46">
        <v>2.8922906279184313E-13</v>
      </c>
      <c r="W1683" s="46"/>
    </row>
    <row r="1684" spans="2:23">
      <c r="B1684" s="2">
        <v>8.3999998867511749E-2</v>
      </c>
      <c r="D1684" s="44">
        <v>5.039999932050705</v>
      </c>
      <c r="E1684" s="44"/>
      <c r="F1684" s="45">
        <v>-23.715127944946289</v>
      </c>
      <c r="G1684" s="45"/>
      <c r="H1684" s="45"/>
      <c r="I1684" s="45"/>
      <c r="J1684" s="45"/>
      <c r="K1684" s="45">
        <v>4.7739915319533477E-14</v>
      </c>
      <c r="L1684" s="45"/>
      <c r="M1684" s="45"/>
      <c r="N1684" s="45">
        <v>24.462181091308594</v>
      </c>
      <c r="O1684" s="45"/>
      <c r="P1684" s="45"/>
      <c r="Q1684" s="45"/>
      <c r="R1684" s="45">
        <v>17.297374725341797</v>
      </c>
      <c r="S1684" s="45"/>
      <c r="T1684" s="45"/>
      <c r="U1684" s="45"/>
      <c r="V1684" s="46">
        <v>1.9515805800823099E-13</v>
      </c>
      <c r="W1684" s="46"/>
    </row>
    <row r="1685" spans="2:23">
      <c r="B1685" s="2">
        <v>8.5000000894069672E-2</v>
      </c>
      <c r="D1685" s="44">
        <v>5.1000000536441803</v>
      </c>
      <c r="E1685" s="44"/>
      <c r="F1685" s="45">
        <v>-19.823385238647461</v>
      </c>
      <c r="G1685" s="45"/>
      <c r="H1685" s="45"/>
      <c r="I1685" s="45"/>
      <c r="J1685" s="45"/>
      <c r="K1685" s="45">
        <v>3.2183464064323292E-14</v>
      </c>
      <c r="L1685" s="45"/>
      <c r="M1685" s="45"/>
      <c r="N1685" s="45">
        <v>24.438955307006836</v>
      </c>
      <c r="O1685" s="45"/>
      <c r="P1685" s="45"/>
      <c r="Q1685" s="45"/>
      <c r="R1685" s="45">
        <v>17.280950546264648</v>
      </c>
      <c r="S1685" s="45"/>
      <c r="T1685" s="45"/>
      <c r="U1685" s="45"/>
      <c r="V1685" s="46">
        <v>1.3168918809158131E-13</v>
      </c>
      <c r="W1685" s="46"/>
    </row>
    <row r="1686" spans="2:23">
      <c r="B1686" s="2">
        <v>8.6000002920627594E-2</v>
      </c>
      <c r="D1686" s="44">
        <v>5.1600001752376556</v>
      </c>
      <c r="E1686" s="44"/>
      <c r="F1686" s="45">
        <v>-13.158554077148438</v>
      </c>
      <c r="G1686" s="45"/>
      <c r="H1686" s="45"/>
      <c r="I1686" s="45"/>
      <c r="J1686" s="45"/>
      <c r="K1686" s="45">
        <v>2.1697270716214412E-14</v>
      </c>
      <c r="L1686" s="45"/>
      <c r="M1686" s="45"/>
      <c r="N1686" s="45">
        <v>24.415910720825195</v>
      </c>
      <c r="O1686" s="45"/>
      <c r="P1686" s="45"/>
      <c r="Q1686" s="45"/>
      <c r="R1686" s="45">
        <v>17.264656066894531</v>
      </c>
      <c r="S1686" s="45"/>
      <c r="T1686" s="45"/>
      <c r="U1686" s="45"/>
      <c r="V1686" s="46">
        <v>8.8865296143849498E-14</v>
      </c>
      <c r="W1686" s="46"/>
    </row>
    <row r="1687" spans="2:23">
      <c r="B1687" s="2">
        <v>8.6999997496604919E-2</v>
      </c>
      <c r="D1687" s="44">
        <v>5.2199998497962952</v>
      </c>
      <c r="E1687" s="44"/>
      <c r="F1687" s="45">
        <v>-4.6606044769287109</v>
      </c>
      <c r="G1687" s="45"/>
      <c r="H1687" s="45"/>
      <c r="I1687" s="45"/>
      <c r="J1687" s="45"/>
      <c r="K1687" s="45">
        <v>1.4628440264132479E-14</v>
      </c>
      <c r="L1687" s="45"/>
      <c r="M1687" s="45"/>
      <c r="N1687" s="45">
        <v>24.393043518066406</v>
      </c>
      <c r="O1687" s="45"/>
      <c r="P1687" s="45"/>
      <c r="Q1687" s="45"/>
      <c r="R1687" s="45">
        <v>17.248485565185547</v>
      </c>
      <c r="S1687" s="45"/>
      <c r="T1687" s="45"/>
      <c r="U1687" s="45"/>
      <c r="V1687" s="46">
        <v>5.9969722601433545E-14</v>
      </c>
      <c r="W1687" s="46"/>
    </row>
    <row r="1688" spans="2:23">
      <c r="B1688" s="2">
        <v>8.7999999523162842E-2</v>
      </c>
      <c r="D1688" s="44">
        <v>5.2799999713897705</v>
      </c>
      <c r="E1688" s="44"/>
      <c r="F1688" s="45">
        <v>4.4751911163330078</v>
      </c>
      <c r="G1688" s="45"/>
      <c r="H1688" s="45"/>
      <c r="I1688" s="45"/>
      <c r="J1688" s="45"/>
      <c r="K1688" s="45">
        <v>9.8630405261763109E-15</v>
      </c>
      <c r="L1688" s="45"/>
      <c r="M1688" s="45"/>
      <c r="N1688" s="45">
        <v>24.370353698730469</v>
      </c>
      <c r="O1688" s="45"/>
      <c r="P1688" s="45"/>
      <c r="Q1688" s="45"/>
      <c r="R1688" s="45">
        <v>17.232442855834961</v>
      </c>
      <c r="S1688" s="45"/>
      <c r="T1688" s="45"/>
      <c r="U1688" s="45"/>
      <c r="V1688" s="46">
        <v>4.0471471389035701E-14</v>
      </c>
      <c r="W1688" s="46"/>
    </row>
    <row r="1689" spans="2:23">
      <c r="B1689" s="2">
        <v>8.9000001549720764E-2</v>
      </c>
      <c r="D1689" s="44">
        <v>5.3400000929832458</v>
      </c>
      <c r="E1689" s="44"/>
      <c r="F1689" s="45">
        <v>12.966342926025391</v>
      </c>
      <c r="G1689" s="45"/>
      <c r="H1689" s="45"/>
      <c r="I1689" s="45"/>
      <c r="J1689" s="45"/>
      <c r="K1689" s="45">
        <v>6.6503254488872125E-15</v>
      </c>
      <c r="L1689" s="45"/>
      <c r="M1689" s="45"/>
      <c r="N1689" s="45">
        <v>24.347837448120117</v>
      </c>
      <c r="O1689" s="45"/>
      <c r="P1689" s="45"/>
      <c r="Q1689" s="45"/>
      <c r="R1689" s="45">
        <v>17.216520309448242</v>
      </c>
      <c r="S1689" s="45"/>
      <c r="T1689" s="45"/>
      <c r="U1689" s="45"/>
      <c r="V1689" s="46">
        <v>2.7313822522647378E-14</v>
      </c>
      <c r="W1689" s="46"/>
    </row>
    <row r="1690" spans="2:23">
      <c r="B1690" s="2">
        <v>9.0000003576278687E-2</v>
      </c>
      <c r="D1690" s="44">
        <v>5.4000002145767212</v>
      </c>
      <c r="E1690" s="44"/>
      <c r="F1690" s="45">
        <v>19.623147964477539</v>
      </c>
      <c r="G1690" s="45"/>
      <c r="H1690" s="45"/>
      <c r="I1690" s="45"/>
      <c r="J1690" s="45"/>
      <c r="K1690" s="45">
        <v>4.4842894080367266E-15</v>
      </c>
      <c r="L1690" s="45"/>
      <c r="M1690" s="45"/>
      <c r="N1690" s="45">
        <v>24.325494766235352</v>
      </c>
      <c r="O1690" s="45"/>
      <c r="P1690" s="45"/>
      <c r="Q1690" s="45"/>
      <c r="R1690" s="45">
        <v>17.200723648071289</v>
      </c>
      <c r="S1690" s="45"/>
      <c r="T1690" s="45"/>
      <c r="U1690" s="45"/>
      <c r="V1690" s="46">
        <v>1.843452352031337E-14</v>
      </c>
      <c r="W1690" s="46"/>
    </row>
    <row r="1691" spans="2:23">
      <c r="B1691" s="2">
        <v>9.0999998152256012E-2</v>
      </c>
      <c r="D1691" s="44">
        <v>5.4599998891353607</v>
      </c>
      <c r="E1691" s="44"/>
      <c r="F1691" s="45">
        <v>23.515340805053711</v>
      </c>
      <c r="G1691" s="45"/>
      <c r="H1691" s="45"/>
      <c r="I1691" s="45"/>
      <c r="J1691" s="45"/>
      <c r="K1691" s="45">
        <v>3.0238650582922527E-15</v>
      </c>
      <c r="L1691" s="45"/>
      <c r="M1691" s="45"/>
      <c r="N1691" s="45">
        <v>24.303323745727539</v>
      </c>
      <c r="O1691" s="45"/>
      <c r="P1691" s="45"/>
      <c r="Q1691" s="45"/>
      <c r="R1691" s="45">
        <v>17.18504524230957</v>
      </c>
      <c r="S1691" s="45"/>
      <c r="T1691" s="45"/>
      <c r="U1691" s="45"/>
      <c r="V1691" s="46">
        <v>1.2442186393863981E-14</v>
      </c>
      <c r="W1691" s="46"/>
    </row>
    <row r="1692" spans="2:23">
      <c r="B1692" s="2">
        <v>9.2000000178813934E-2</v>
      </c>
      <c r="D1692" s="44">
        <v>5.5200000107288361</v>
      </c>
      <c r="E1692" s="44"/>
      <c r="F1692" s="45">
        <v>24.102075576782227</v>
      </c>
      <c r="G1692" s="45"/>
      <c r="H1692" s="45"/>
      <c r="I1692" s="45"/>
      <c r="J1692" s="45"/>
      <c r="K1692" s="45">
        <v>2.0391475407364763E-15</v>
      </c>
      <c r="L1692" s="45"/>
      <c r="M1692" s="45"/>
      <c r="N1692" s="45">
        <v>24.281322479248047</v>
      </c>
      <c r="O1692" s="45"/>
      <c r="P1692" s="45"/>
      <c r="Q1692" s="45"/>
      <c r="R1692" s="45">
        <v>17.169488906860352</v>
      </c>
      <c r="S1692" s="45"/>
      <c r="T1692" s="45"/>
      <c r="U1692" s="45"/>
      <c r="V1692" s="46">
        <v>8.398008952473484E-15</v>
      </c>
      <c r="W1692" s="46"/>
    </row>
    <row r="1693" spans="2:23">
      <c r="B1693" s="2">
        <v>9.3000002205371857E-2</v>
      </c>
      <c r="D1693" s="44">
        <v>5.5800001323223114</v>
      </c>
      <c r="E1693" s="44"/>
      <c r="F1693" s="45">
        <v>21.307048797607422</v>
      </c>
      <c r="G1693" s="45"/>
      <c r="H1693" s="45"/>
      <c r="I1693" s="45"/>
      <c r="J1693" s="45"/>
      <c r="K1693" s="45">
        <v>1.3751556605267517E-15</v>
      </c>
      <c r="L1693" s="45"/>
      <c r="M1693" s="45"/>
      <c r="N1693" s="45">
        <v>24.259489059448242</v>
      </c>
      <c r="O1693" s="45"/>
      <c r="P1693" s="45"/>
      <c r="Q1693" s="45"/>
      <c r="R1693" s="45">
        <v>17.154048919677734</v>
      </c>
      <c r="S1693" s="45"/>
      <c r="T1693" s="45"/>
      <c r="U1693" s="45"/>
      <c r="V1693" s="46">
        <v>5.6685270186259112E-15</v>
      </c>
      <c r="W1693" s="46"/>
    </row>
    <row r="1694" spans="2:23">
      <c r="B1694" s="2">
        <v>9.3999996781349182E-2</v>
      </c>
      <c r="D1694" s="44">
        <v>5.6399998068809509</v>
      </c>
      <c r="E1694" s="44"/>
      <c r="F1694" s="45">
        <v>15.528361320495605</v>
      </c>
      <c r="G1694" s="45"/>
      <c r="H1694" s="45"/>
      <c r="I1694" s="45"/>
      <c r="J1694" s="45"/>
      <c r="K1694" s="45">
        <v>9.2740928004780019E-16</v>
      </c>
      <c r="L1694" s="45"/>
      <c r="M1694" s="45"/>
      <c r="N1694" s="45">
        <v>24.237821578979492</v>
      </c>
      <c r="O1694" s="45"/>
      <c r="P1694" s="45"/>
      <c r="Q1694" s="45"/>
      <c r="R1694" s="45">
        <v>17.138729095458984</v>
      </c>
      <c r="S1694" s="45"/>
      <c r="T1694" s="45"/>
      <c r="U1694" s="45"/>
      <c r="V1694" s="46">
        <v>3.8262896506541157E-15</v>
      </c>
      <c r="W1694" s="46"/>
    </row>
    <row r="1695" spans="2:23">
      <c r="B1695" s="2">
        <v>9.4999998807907104E-2</v>
      </c>
      <c r="D1695" s="44">
        <v>5.6999999284744263</v>
      </c>
      <c r="E1695" s="44"/>
      <c r="F1695" s="45">
        <v>7.5818381309509277</v>
      </c>
      <c r="G1695" s="45"/>
      <c r="H1695" s="45"/>
      <c r="I1695" s="45"/>
      <c r="J1695" s="45"/>
      <c r="K1695" s="45">
        <v>6.2547056877405274E-16</v>
      </c>
      <c r="L1695" s="45"/>
      <c r="M1695" s="45"/>
      <c r="N1695" s="45">
        <v>24.216320037841797</v>
      </c>
      <c r="O1695" s="45"/>
      <c r="P1695" s="45"/>
      <c r="Q1695" s="45"/>
      <c r="R1695" s="45">
        <v>17.123523712158203</v>
      </c>
      <c r="S1695" s="45"/>
      <c r="T1695" s="45"/>
      <c r="U1695" s="45"/>
      <c r="V1695" s="46">
        <v>2.5828471899089342E-15</v>
      </c>
      <c r="W1695" s="46"/>
    </row>
    <row r="1696" spans="2:23">
      <c r="B1696" s="2">
        <v>9.6000000834465027E-2</v>
      </c>
      <c r="D1696" s="44">
        <v>5.7600000500679016</v>
      </c>
      <c r="E1696" s="44"/>
      <c r="F1696" s="45">
        <v>-1.4141225814819336</v>
      </c>
      <c r="G1696" s="45"/>
      <c r="H1696" s="45"/>
      <c r="I1696" s="45"/>
      <c r="J1696" s="45"/>
      <c r="K1696" s="45">
        <v>4.2184961866607211E-16</v>
      </c>
      <c r="L1696" s="45"/>
      <c r="M1696" s="45"/>
      <c r="N1696" s="45">
        <v>24.194980621337891</v>
      </c>
      <c r="O1696" s="45"/>
      <c r="P1696" s="45"/>
      <c r="Q1696" s="45"/>
      <c r="R1696" s="45">
        <v>17.108434677124023</v>
      </c>
      <c r="S1696" s="45"/>
      <c r="T1696" s="45"/>
      <c r="U1696" s="45"/>
      <c r="V1696" s="46">
        <v>1.7435418301115532E-15</v>
      </c>
      <c r="W1696" s="46"/>
    </row>
    <row r="1697" spans="2:34">
      <c r="B1697" s="2">
        <v>9.7000002861022949E-2</v>
      </c>
      <c r="D1697" s="44">
        <v>5.820000171661377</v>
      </c>
      <c r="E1697" s="44"/>
      <c r="F1697" s="45">
        <v>-10.195924758911133</v>
      </c>
      <c r="G1697" s="45"/>
      <c r="H1697" s="45"/>
      <c r="I1697" s="45"/>
      <c r="J1697" s="45"/>
      <c r="K1697" s="45">
        <v>2.8452686378197163E-16</v>
      </c>
      <c r="L1697" s="45"/>
      <c r="M1697" s="45"/>
      <c r="N1697" s="45">
        <v>24.173801422119141</v>
      </c>
      <c r="O1697" s="45"/>
      <c r="P1697" s="45"/>
      <c r="Q1697" s="45"/>
      <c r="R1697" s="45">
        <v>17.093460083007813</v>
      </c>
      <c r="S1697" s="45"/>
      <c r="T1697" s="45"/>
      <c r="U1697" s="45"/>
      <c r="V1697" s="46">
        <v>1.1770050080108169E-15</v>
      </c>
      <c r="W1697" s="46"/>
    </row>
    <row r="1698" spans="2:34">
      <c r="B1698" s="2">
        <v>9.7999997437000275E-2</v>
      </c>
      <c r="D1698" s="44">
        <v>5.8799998462200165</v>
      </c>
      <c r="E1698" s="44"/>
      <c r="F1698" s="45">
        <v>-17.532230377197266</v>
      </c>
      <c r="G1698" s="45"/>
      <c r="H1698" s="45"/>
      <c r="I1698" s="45"/>
      <c r="J1698" s="45"/>
      <c r="K1698" s="45">
        <v>1.9191250632231304E-16</v>
      </c>
      <c r="L1698" s="45"/>
      <c r="M1698" s="45"/>
      <c r="N1698" s="45">
        <v>24.15278434753418</v>
      </c>
      <c r="O1698" s="45"/>
      <c r="P1698" s="45"/>
      <c r="Q1698" s="45"/>
      <c r="R1698" s="45">
        <v>17.078598022460938</v>
      </c>
      <c r="S1698" s="45"/>
      <c r="T1698" s="45"/>
      <c r="U1698" s="45"/>
      <c r="V1698" s="46">
        <v>7.9457720268246638E-16</v>
      </c>
      <c r="W1698" s="46"/>
    </row>
    <row r="1699" spans="2:34">
      <c r="B1699" s="2">
        <v>9.8999999463558197E-2</v>
      </c>
      <c r="D1699" s="44">
        <v>5.9399999678134918</v>
      </c>
      <c r="E1699" s="44"/>
      <c r="F1699" s="45">
        <v>-22.396574020385742</v>
      </c>
      <c r="G1699" s="45"/>
      <c r="H1699" s="45"/>
      <c r="I1699" s="45"/>
      <c r="J1699" s="45"/>
      <c r="K1699" s="45">
        <v>1.294485513179673E-16</v>
      </c>
      <c r="L1699" s="45"/>
      <c r="M1699" s="45"/>
      <c r="N1699" s="45">
        <v>24.131923675537109</v>
      </c>
      <c r="O1699" s="45"/>
      <c r="P1699" s="45"/>
      <c r="Q1699" s="45"/>
      <c r="R1699" s="45">
        <v>17.063846588134766</v>
      </c>
      <c r="S1699" s="45"/>
      <c r="T1699" s="45"/>
      <c r="U1699" s="45"/>
      <c r="V1699" s="46">
        <v>5.3642035390287284E-16</v>
      </c>
      <c r="W1699" s="46"/>
    </row>
    <row r="1700" spans="2:34">
      <c r="B1700" s="2">
        <v>0.10000000149011612</v>
      </c>
      <c r="D1700" s="44">
        <v>6.0000000894069672</v>
      </c>
      <c r="E1700" s="44"/>
      <c r="F1700" s="45">
        <v>-24.1109619140625</v>
      </c>
      <c r="G1700" s="45"/>
      <c r="H1700" s="45"/>
      <c r="I1700" s="45"/>
      <c r="J1700" s="45"/>
      <c r="K1700" s="45">
        <v>8.7318158225497964E-17</v>
      </c>
      <c r="L1700" s="45"/>
      <c r="M1700" s="45"/>
      <c r="N1700" s="45">
        <v>24.11121940612793</v>
      </c>
      <c r="O1700" s="45"/>
      <c r="P1700" s="45"/>
      <c r="Q1700" s="45"/>
      <c r="R1700" s="45">
        <v>17.04920768737793</v>
      </c>
      <c r="S1700" s="45"/>
      <c r="T1700" s="45"/>
      <c r="U1700" s="45"/>
      <c r="V1700" s="46">
        <v>3.6214740135135921E-16</v>
      </c>
      <c r="W1700" s="46"/>
    </row>
    <row r="1701" spans="2:34" ht="9.75" customHeight="1">
      <c r="B1701" s="2">
        <v>0.10100000351667404</v>
      </c>
      <c r="D1701" s="44">
        <v>6.0600002110004425</v>
      </c>
      <c r="E1701" s="44"/>
      <c r="F1701" s="45">
        <v>-22.440341949462891</v>
      </c>
      <c r="G1701" s="45"/>
      <c r="H1701" s="45"/>
      <c r="I1701" s="45"/>
      <c r="J1701" s="45"/>
      <c r="K1701" s="45">
        <v>5.8901314575859459E-17</v>
      </c>
      <c r="L1701" s="45"/>
      <c r="M1701" s="45"/>
      <c r="N1701" s="45">
        <v>24.090671539306641</v>
      </c>
      <c r="O1701" s="45"/>
      <c r="P1701" s="45"/>
      <c r="Q1701" s="45"/>
      <c r="R1701" s="45">
        <v>17.034677505493164</v>
      </c>
      <c r="S1701" s="45"/>
      <c r="T1701" s="45"/>
      <c r="U1701" s="45"/>
      <c r="V1701" s="46">
        <v>2.4449841603533834E-16</v>
      </c>
      <c r="W1701" s="46"/>
    </row>
    <row r="1702" spans="2:34" ht="5.25" customHeight="1"/>
    <row r="1703" spans="2:34" ht="172.5" customHeight="1"/>
    <row r="1704" spans="2:34" ht="16.5" customHeight="1"/>
    <row r="1705" spans="2:34" ht="12.75" customHeight="1">
      <c r="B1705" s="39" t="s">
        <v>0</v>
      </c>
      <c r="C1705" s="39"/>
      <c r="D1705" s="39"/>
      <c r="E1705" s="39"/>
      <c r="F1705" s="39"/>
      <c r="G1705" s="1" t="s">
        <v>1</v>
      </c>
      <c r="H1705" s="40" t="s">
        <v>65</v>
      </c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</row>
    <row r="1706" spans="2:34" ht="12.75" customHeight="1">
      <c r="AB1706" s="39" t="s">
        <v>2</v>
      </c>
      <c r="AC1706" s="39"/>
      <c r="AD1706" s="39"/>
      <c r="AE1706" s="39"/>
      <c r="AF1706" s="39"/>
      <c r="AG1706" s="39"/>
    </row>
    <row r="1707" spans="2:34" ht="12" customHeight="1">
      <c r="B1707" s="39" t="s">
        <v>3</v>
      </c>
      <c r="C1707" s="39"/>
      <c r="D1707" s="39"/>
      <c r="E1707" s="39"/>
      <c r="G1707" s="1" t="s">
        <v>4</v>
      </c>
      <c r="H1707" s="41">
        <v>0.43999999761581421</v>
      </c>
      <c r="I1707" s="41"/>
      <c r="J1707" s="41"/>
      <c r="K1707" s="41"/>
      <c r="L1707" s="41"/>
      <c r="M1707" s="41"/>
      <c r="N1707" s="41"/>
      <c r="O1707" s="39" t="s">
        <v>21</v>
      </c>
      <c r="P1707" s="39"/>
      <c r="Q1707" s="39"/>
      <c r="R1707" s="39"/>
      <c r="S1707" s="1" t="s">
        <v>4</v>
      </c>
      <c r="T1707" s="42" t="s">
        <v>22</v>
      </c>
      <c r="U1707" s="42"/>
      <c r="V1707" s="42"/>
      <c r="W1707" s="42"/>
      <c r="X1707" s="42"/>
      <c r="Y1707" s="42"/>
      <c r="Z1707" s="42"/>
      <c r="AA1707" s="42"/>
      <c r="AB1707" s="39"/>
      <c r="AC1707" s="39"/>
      <c r="AD1707" s="39"/>
      <c r="AE1707" s="39"/>
      <c r="AF1707" s="39"/>
      <c r="AG1707" s="39"/>
    </row>
    <row r="1708" spans="2:34" ht="10.5" customHeight="1">
      <c r="AB1708" s="39"/>
      <c r="AC1708" s="39"/>
      <c r="AD1708" s="39"/>
      <c r="AE1708" s="39"/>
      <c r="AF1708" s="39"/>
      <c r="AG1708" s="39"/>
    </row>
    <row r="1709" spans="2:34" ht="12" customHeight="1">
      <c r="AB1709" s="39"/>
      <c r="AC1709" s="39"/>
      <c r="AD1709" s="39"/>
      <c r="AE1709" s="39"/>
      <c r="AF1709" s="39"/>
      <c r="AG1709" s="39"/>
    </row>
    <row r="1710" spans="2:34" ht="12" customHeight="1">
      <c r="AB1710" s="39"/>
      <c r="AC1710" s="39"/>
      <c r="AD1710" s="39"/>
      <c r="AE1710" s="39"/>
      <c r="AF1710" s="39"/>
      <c r="AG1710" s="39"/>
    </row>
    <row r="1711" spans="2:34" ht="6" customHeight="1"/>
    <row r="1712" spans="2:34" ht="3" customHeight="1">
      <c r="B1712" s="43" t="s">
        <v>5</v>
      </c>
      <c r="D1712" s="43" t="s">
        <v>23</v>
      </c>
      <c r="E1712" s="43"/>
      <c r="G1712" s="43" t="s">
        <v>6</v>
      </c>
      <c r="H1712" s="43"/>
      <c r="J1712" s="43" t="s">
        <v>7</v>
      </c>
      <c r="K1712" s="43"/>
      <c r="L1712" s="43"/>
      <c r="M1712" s="43"/>
      <c r="N1712" s="43" t="s">
        <v>8</v>
      </c>
      <c r="O1712" s="43"/>
      <c r="Q1712" s="43" t="s">
        <v>9</v>
      </c>
      <c r="R1712" s="43"/>
      <c r="S1712" s="43"/>
      <c r="T1712" s="43" t="s">
        <v>10</v>
      </c>
      <c r="U1712" s="43"/>
      <c r="X1712" s="43" t="s">
        <v>5</v>
      </c>
      <c r="Y1712" s="43"/>
      <c r="Z1712" s="43" t="s">
        <v>23</v>
      </c>
      <c r="AA1712" s="43"/>
      <c r="AB1712" s="43" t="s">
        <v>6</v>
      </c>
      <c r="AC1712" s="43" t="s">
        <v>7</v>
      </c>
      <c r="AE1712" s="43" t="s">
        <v>8</v>
      </c>
      <c r="AF1712" s="43" t="s">
        <v>9</v>
      </c>
      <c r="AG1712" s="43" t="s">
        <v>10</v>
      </c>
      <c r="AH1712" s="43"/>
    </row>
    <row r="1713" spans="2:37" ht="14.25" customHeight="1">
      <c r="B1713" s="43"/>
      <c r="D1713" s="43"/>
      <c r="E1713" s="43"/>
      <c r="G1713" s="43"/>
      <c r="H1713" s="43"/>
      <c r="J1713" s="43"/>
      <c r="K1713" s="43"/>
      <c r="L1713" s="43"/>
      <c r="M1713" s="43"/>
      <c r="N1713" s="43"/>
      <c r="O1713" s="43"/>
      <c r="Q1713" s="43"/>
      <c r="R1713" s="43"/>
      <c r="S1713" s="43"/>
      <c r="T1713" s="43"/>
      <c r="U1713" s="43"/>
      <c r="X1713" s="43"/>
      <c r="Y1713" s="43"/>
      <c r="Z1713" s="43"/>
      <c r="AA1713" s="43"/>
      <c r="AB1713" s="43"/>
      <c r="AC1713" s="43"/>
      <c r="AE1713" s="43"/>
      <c r="AF1713" s="43"/>
      <c r="AG1713" s="43"/>
      <c r="AH1713" s="43"/>
    </row>
    <row r="1714" spans="2:37">
      <c r="B1714" s="2">
        <v>0</v>
      </c>
      <c r="D1714" s="44">
        <v>0</v>
      </c>
      <c r="E1714" s="44"/>
      <c r="F1714" s="45">
        <v>7.5953175837639719E-6</v>
      </c>
      <c r="G1714" s="45"/>
      <c r="H1714" s="45"/>
      <c r="I1714" s="45"/>
      <c r="J1714" s="45"/>
      <c r="K1714" s="45">
        <v>35.920009613037109</v>
      </c>
      <c r="L1714" s="45"/>
      <c r="M1714" s="45"/>
      <c r="N1714" s="45">
        <v>71.840011596679688</v>
      </c>
      <c r="O1714" s="45"/>
      <c r="P1714" s="45"/>
      <c r="Q1714" s="45"/>
      <c r="R1714" s="45">
        <v>25.399276733398438</v>
      </c>
      <c r="S1714" s="45"/>
      <c r="T1714" s="45"/>
      <c r="U1714" s="45"/>
      <c r="V1714" s="46">
        <v>100.00002288818359</v>
      </c>
      <c r="W1714" s="46"/>
      <c r="X1714" s="45">
        <v>3.9000000804662704E-2</v>
      </c>
      <c r="Y1714" s="45"/>
      <c r="Z1714" s="44">
        <v>2.3400000482797623</v>
      </c>
      <c r="AA1714" s="44"/>
      <c r="AB1714" s="45">
        <v>18.136430740356445</v>
      </c>
      <c r="AC1714" s="45"/>
      <c r="AD1714" s="45">
        <v>1.418509753420949E-3</v>
      </c>
      <c r="AE1714" s="45"/>
      <c r="AF1714" s="45">
        <v>33.876510620117188</v>
      </c>
      <c r="AG1714" s="45"/>
      <c r="AH1714" s="45">
        <v>23.953306198120117</v>
      </c>
      <c r="AI1714" s="45"/>
      <c r="AJ1714" s="45"/>
      <c r="AK1714" s="20">
        <v>4.1874716989696026E-3</v>
      </c>
    </row>
    <row r="1715" spans="2:37">
      <c r="B1715" s="2">
        <v>1.0000000474974513E-3</v>
      </c>
      <c r="D1715" s="44">
        <v>6.0000002849847078E-2</v>
      </c>
      <c r="E1715" s="44"/>
      <c r="F1715" s="45">
        <v>-7.025062084197998</v>
      </c>
      <c r="G1715" s="45"/>
      <c r="H1715" s="45"/>
      <c r="I1715" s="45"/>
      <c r="J1715" s="45"/>
      <c r="K1715" s="45">
        <v>26.314464569091797</v>
      </c>
      <c r="L1715" s="45"/>
      <c r="M1715" s="45"/>
      <c r="N1715" s="45">
        <v>62.172103881835938</v>
      </c>
      <c r="O1715" s="45"/>
      <c r="P1715" s="45"/>
      <c r="Q1715" s="45"/>
      <c r="R1715" s="45">
        <v>25.355180740356445</v>
      </c>
      <c r="S1715" s="45"/>
      <c r="T1715" s="45"/>
      <c r="U1715" s="45"/>
      <c r="V1715" s="46">
        <v>73.385932922363281</v>
      </c>
      <c r="W1715" s="46"/>
      <c r="X1715" s="45">
        <v>3.9999999105930328E-2</v>
      </c>
      <c r="Y1715" s="45"/>
      <c r="Z1715" s="44">
        <v>2.3999999463558197</v>
      </c>
      <c r="AA1715" s="44"/>
      <c r="AB1715" s="45">
        <v>27.359676361083984</v>
      </c>
      <c r="AC1715" s="45"/>
      <c r="AD1715" s="45">
        <v>1.1071960907429457E-3</v>
      </c>
      <c r="AE1715" s="45"/>
      <c r="AF1715" s="45">
        <v>33.832820892333984</v>
      </c>
      <c r="AG1715" s="45"/>
      <c r="AH1715" s="45">
        <v>23.922636032104492</v>
      </c>
      <c r="AI1715" s="45"/>
      <c r="AJ1715" s="45"/>
      <c r="AK1715" s="20">
        <v>3.2726572826504707E-3</v>
      </c>
    </row>
    <row r="1716" spans="2:37">
      <c r="B1716" s="2">
        <v>2.0000000949949026E-3</v>
      </c>
      <c r="D1716" s="44">
        <v>0.12000000569969416</v>
      </c>
      <c r="E1716" s="44"/>
      <c r="F1716" s="45">
        <v>-6.6590495109558105</v>
      </c>
      <c r="G1716" s="45"/>
      <c r="H1716" s="45"/>
      <c r="I1716" s="45"/>
      <c r="J1716" s="45"/>
      <c r="K1716" s="45">
        <v>19.434841156005859</v>
      </c>
      <c r="L1716" s="45"/>
      <c r="M1716" s="45"/>
      <c r="N1716" s="45">
        <v>55.230716705322266</v>
      </c>
      <c r="O1716" s="45"/>
      <c r="P1716" s="45"/>
      <c r="Q1716" s="45"/>
      <c r="R1716" s="45">
        <v>25.311506271362305</v>
      </c>
      <c r="S1716" s="45"/>
      <c r="T1716" s="45"/>
      <c r="U1716" s="45"/>
      <c r="V1716" s="46">
        <v>54.293521881103516</v>
      </c>
      <c r="W1716" s="46"/>
      <c r="X1716" s="45">
        <v>4.1000001132488251E-2</v>
      </c>
      <c r="Y1716" s="45"/>
      <c r="Z1716" s="44">
        <v>2.460000067949295</v>
      </c>
      <c r="AA1716" s="44"/>
      <c r="AB1716" s="45">
        <v>32.722770690917969</v>
      </c>
      <c r="AC1716" s="45"/>
      <c r="AD1716" s="45">
        <v>8.6431519594043493E-4</v>
      </c>
      <c r="AE1716" s="45"/>
      <c r="AF1716" s="45">
        <v>33.789592742919922</v>
      </c>
      <c r="AG1716" s="45"/>
      <c r="AH1716" s="45">
        <v>23.892238616943359</v>
      </c>
      <c r="AI1716" s="45"/>
      <c r="AJ1716" s="45"/>
      <c r="AK1716" s="20">
        <v>2.5579987559467554E-3</v>
      </c>
    </row>
    <row r="1717" spans="2:37">
      <c r="B1717" s="2">
        <v>3.0000000260770321E-3</v>
      </c>
      <c r="D1717" s="44">
        <v>0.18000000156462193</v>
      </c>
      <c r="E1717" s="44"/>
      <c r="F1717" s="45">
        <v>-0.75523847341537476</v>
      </c>
      <c r="G1717" s="45"/>
      <c r="H1717" s="45"/>
      <c r="I1717" s="45"/>
      <c r="J1717" s="45"/>
      <c r="K1717" s="45">
        <v>14.459576606750488</v>
      </c>
      <c r="L1717" s="45"/>
      <c r="M1717" s="45"/>
      <c r="N1717" s="45">
        <v>50.19427490234375</v>
      </c>
      <c r="O1717" s="45"/>
      <c r="P1717" s="45"/>
      <c r="Q1717" s="45"/>
      <c r="R1717" s="45">
        <v>25.26824951171875</v>
      </c>
      <c r="S1717" s="45"/>
      <c r="T1717" s="45"/>
      <c r="U1717" s="45"/>
      <c r="V1717" s="46">
        <v>40.46368408203125</v>
      </c>
      <c r="W1717" s="46"/>
      <c r="X1717" s="45">
        <v>4.1999999433755875E-2</v>
      </c>
      <c r="Y1717" s="45"/>
      <c r="Z1717" s="44">
        <v>2.5199999660253525</v>
      </c>
      <c r="AA1717" s="44"/>
      <c r="AB1717" s="45">
        <v>33.483486175537109</v>
      </c>
      <c r="AC1717" s="45"/>
      <c r="AD1717" s="45">
        <v>6.7479809513315558E-4</v>
      </c>
      <c r="AE1717" s="45"/>
      <c r="AF1717" s="45">
        <v>33.746799468994141</v>
      </c>
      <c r="AG1717" s="45"/>
      <c r="AH1717" s="45">
        <v>23.862112045288086</v>
      </c>
      <c r="AI1717" s="45"/>
      <c r="AJ1717" s="45"/>
      <c r="AK1717" s="20">
        <v>1.9996312912553549E-3</v>
      </c>
    </row>
    <row r="1718" spans="2:37">
      <c r="B1718" s="2">
        <v>4.0000001899898052E-3</v>
      </c>
      <c r="D1718" s="44">
        <v>0.24000001139938831</v>
      </c>
      <c r="E1718" s="44"/>
      <c r="F1718" s="45">
        <v>8.5889072418212891</v>
      </c>
      <c r="G1718" s="45"/>
      <c r="H1718" s="45"/>
      <c r="I1718" s="45"/>
      <c r="J1718" s="45"/>
      <c r="K1718" s="45">
        <v>10.828582763671875</v>
      </c>
      <c r="L1718" s="45"/>
      <c r="M1718" s="45"/>
      <c r="N1718" s="45">
        <v>46.502689361572266</v>
      </c>
      <c r="O1718" s="45"/>
      <c r="P1718" s="45"/>
      <c r="Q1718" s="45"/>
      <c r="R1718" s="45">
        <v>25.22540283203125</v>
      </c>
      <c r="S1718" s="45"/>
      <c r="T1718" s="45"/>
      <c r="U1718" s="45"/>
      <c r="V1718" s="46">
        <v>30.354181289672852</v>
      </c>
      <c r="W1718" s="46"/>
      <c r="X1718" s="45">
        <v>4.3000001460313797E-2</v>
      </c>
      <c r="Y1718" s="45"/>
      <c r="Z1718" s="44">
        <v>2.5800000876188278</v>
      </c>
      <c r="AA1718" s="44"/>
      <c r="AB1718" s="45">
        <v>29.546741485595703</v>
      </c>
      <c r="AC1718" s="45"/>
      <c r="AD1718" s="45">
        <v>5.2690022857859731E-4</v>
      </c>
      <c r="AE1718" s="45"/>
      <c r="AF1718" s="45">
        <v>33.704425811767578</v>
      </c>
      <c r="AG1718" s="45"/>
      <c r="AH1718" s="45">
        <v>23.832254409790039</v>
      </c>
      <c r="AI1718" s="45"/>
      <c r="AJ1718" s="45"/>
      <c r="AK1718" s="20">
        <v>1.5633213333785534E-3</v>
      </c>
    </row>
    <row r="1719" spans="2:37">
      <c r="B1719" s="2">
        <v>4.999999888241291E-3</v>
      </c>
      <c r="D1719" s="44">
        <v>0.29999999329447746</v>
      </c>
      <c r="E1719" s="44"/>
      <c r="F1719" s="45">
        <v>19.161882400512695</v>
      </c>
      <c r="G1719" s="45"/>
      <c r="H1719" s="45"/>
      <c r="I1719" s="45"/>
      <c r="J1719" s="45"/>
      <c r="K1719" s="45">
        <v>8.1562423706054688</v>
      </c>
      <c r="L1719" s="45"/>
      <c r="M1719" s="45"/>
      <c r="N1719" s="45">
        <v>43.770336151123047</v>
      </c>
      <c r="O1719" s="45"/>
      <c r="P1719" s="45"/>
      <c r="Q1719" s="45"/>
      <c r="R1719" s="45">
        <v>25.182966232299805</v>
      </c>
      <c r="S1719" s="45"/>
      <c r="T1719" s="45"/>
      <c r="U1719" s="45"/>
      <c r="V1719" s="46">
        <v>22.901729583740234</v>
      </c>
      <c r="W1719" s="46"/>
      <c r="X1719" s="45">
        <v>4.3999999761581421E-2</v>
      </c>
      <c r="Y1719" s="45"/>
      <c r="Z1719" s="44">
        <v>2.6399999856948853</v>
      </c>
      <c r="AA1719" s="44"/>
      <c r="AB1719" s="45">
        <v>21.476285934448242</v>
      </c>
      <c r="AC1719" s="45"/>
      <c r="AD1719" s="45">
        <v>4.1146663716062903E-4</v>
      </c>
      <c r="AE1719" s="45"/>
      <c r="AF1719" s="45">
        <v>33.662460327148438</v>
      </c>
      <c r="AG1719" s="45"/>
      <c r="AH1719" s="45">
        <v>23.802663803100586</v>
      </c>
      <c r="AI1719" s="45"/>
      <c r="AJ1719" s="45"/>
      <c r="AK1719" s="20">
        <v>1.2223457451909781E-3</v>
      </c>
    </row>
    <row r="1720" spans="2:37">
      <c r="B1720" s="2">
        <v>6.0000000521540642E-3</v>
      </c>
      <c r="D1720" s="44">
        <v>0.36000000312924385</v>
      </c>
      <c r="E1720" s="44"/>
      <c r="F1720" s="45">
        <v>28.837894439697266</v>
      </c>
      <c r="G1720" s="45"/>
      <c r="H1720" s="45"/>
      <c r="I1720" s="45"/>
      <c r="J1720" s="45"/>
      <c r="K1720" s="45">
        <v>6.1743311882019043</v>
      </c>
      <c r="L1720" s="45"/>
      <c r="M1720" s="45"/>
      <c r="N1720" s="45">
        <v>41.728977203369141</v>
      </c>
      <c r="O1720" s="45"/>
      <c r="P1720" s="45"/>
      <c r="Q1720" s="45"/>
      <c r="R1720" s="45">
        <v>25.140932083129883</v>
      </c>
      <c r="S1720" s="45"/>
      <c r="T1720" s="45"/>
      <c r="U1720" s="45"/>
      <c r="V1720" s="46">
        <v>17.365751266479492</v>
      </c>
      <c r="W1720" s="46"/>
      <c r="X1720" s="45">
        <v>4.5000001788139343E-2</v>
      </c>
      <c r="Y1720" s="45"/>
      <c r="Z1720" s="44">
        <v>2.7000001072883606</v>
      </c>
      <c r="AA1720" s="44"/>
      <c r="AB1720" s="45">
        <v>10.414032936096191</v>
      </c>
      <c r="AC1720" s="45"/>
      <c r="AD1720" s="45">
        <v>3.2135975197888911E-4</v>
      </c>
      <c r="AE1720" s="45"/>
      <c r="AF1720" s="45">
        <v>33.620891571044922</v>
      </c>
      <c r="AG1720" s="45"/>
      <c r="AH1720" s="45">
        <v>23.773334503173828</v>
      </c>
      <c r="AI1720" s="45"/>
      <c r="AJ1720" s="45"/>
      <c r="AK1720" s="20">
        <v>9.5584266819059849E-4</v>
      </c>
    </row>
    <row r="1721" spans="2:37">
      <c r="B1721" s="2">
        <v>7.0000002160668373E-3</v>
      </c>
      <c r="D1721" s="44">
        <v>0.42000001296401024</v>
      </c>
      <c r="E1721" s="44"/>
      <c r="F1721" s="45">
        <v>35.799579620361328</v>
      </c>
      <c r="G1721" s="45"/>
      <c r="H1721" s="45"/>
      <c r="I1721" s="45"/>
      <c r="J1721" s="45"/>
      <c r="K1721" s="45">
        <v>4.6943411827087402</v>
      </c>
      <c r="L1721" s="45"/>
      <c r="M1721" s="45"/>
      <c r="N1721" s="45">
        <v>40.190105438232422</v>
      </c>
      <c r="O1721" s="45"/>
      <c r="P1721" s="45"/>
      <c r="Q1721" s="45"/>
      <c r="R1721" s="45">
        <v>25.099294662475586</v>
      </c>
      <c r="S1721" s="45"/>
      <c r="T1721" s="45"/>
      <c r="U1721" s="45"/>
      <c r="V1721" s="46">
        <v>13.225074768066406</v>
      </c>
      <c r="W1721" s="46"/>
      <c r="X1721" s="45">
        <v>4.6000000089406967E-2</v>
      </c>
      <c r="Y1721" s="45"/>
      <c r="Z1721" s="44">
        <v>2.760000005364418</v>
      </c>
      <c r="AA1721" s="44"/>
      <c r="AB1721" s="45">
        <v>-2.0814766883850098</v>
      </c>
      <c r="AC1721" s="45"/>
      <c r="AD1721" s="45">
        <v>2.5101398932747543E-4</v>
      </c>
      <c r="AE1721" s="45"/>
      <c r="AF1721" s="45">
        <v>33.5797119140625</v>
      </c>
      <c r="AG1721" s="45"/>
      <c r="AH1721" s="45">
        <v>23.744264602661133</v>
      </c>
      <c r="AI1721" s="45"/>
      <c r="AJ1721" s="45"/>
      <c r="AK1721" s="20">
        <v>7.4752239743247628E-4</v>
      </c>
    </row>
    <row r="1722" spans="2:37">
      <c r="B1722" s="2">
        <v>8.0000003799796104E-3</v>
      </c>
      <c r="D1722" s="44">
        <v>0.48000002279877663</v>
      </c>
      <c r="E1722" s="44"/>
      <c r="F1722" s="45">
        <v>38.740428924560547</v>
      </c>
      <c r="G1722" s="45"/>
      <c r="H1722" s="45"/>
      <c r="I1722" s="45"/>
      <c r="J1722" s="45"/>
      <c r="K1722" s="45">
        <v>3.5824222564697266</v>
      </c>
      <c r="L1722" s="45"/>
      <c r="M1722" s="45"/>
      <c r="N1722" s="45">
        <v>39.019863128662109</v>
      </c>
      <c r="O1722" s="45"/>
      <c r="P1722" s="45"/>
      <c r="Q1722" s="45"/>
      <c r="R1722" s="45">
        <v>25.058053970336914</v>
      </c>
      <c r="S1722" s="45"/>
      <c r="T1722" s="45"/>
      <c r="U1722" s="45"/>
      <c r="V1722" s="46">
        <v>10.109145164489746</v>
      </c>
      <c r="W1722" s="46"/>
      <c r="X1722" s="45">
        <v>4.6999998390674591E-2</v>
      </c>
      <c r="Y1722" s="45"/>
      <c r="Z1722" s="44">
        <v>2.8199999034404755</v>
      </c>
      <c r="AA1722" s="44"/>
      <c r="AB1722" s="45">
        <v>-14.254579544067383</v>
      </c>
      <c r="AC1722" s="45"/>
      <c r="AD1722" s="45">
        <v>1.9608884758781642E-4</v>
      </c>
      <c r="AE1722" s="45"/>
      <c r="AF1722" s="45">
        <v>33.538909912109375</v>
      </c>
      <c r="AG1722" s="45"/>
      <c r="AH1722" s="45">
        <v>23.715452194213867</v>
      </c>
      <c r="AI1722" s="45"/>
      <c r="AJ1722" s="45"/>
      <c r="AK1722" s="20">
        <v>5.8466417249292135E-4</v>
      </c>
    </row>
    <row r="1723" spans="2:37">
      <c r="B1723" s="2">
        <v>8.999999612569809E-3</v>
      </c>
      <c r="D1723" s="44">
        <v>0.53999997675418854</v>
      </c>
      <c r="E1723" s="44"/>
      <c r="F1723" s="45">
        <v>37.010768890380859</v>
      </c>
      <c r="G1723" s="45"/>
      <c r="H1723" s="45"/>
      <c r="I1723" s="45"/>
      <c r="J1723" s="45"/>
      <c r="K1723" s="45">
        <v>2.7425775527954102</v>
      </c>
      <c r="L1723" s="45"/>
      <c r="M1723" s="45"/>
      <c r="N1723" s="45">
        <v>38.122245788574219</v>
      </c>
      <c r="O1723" s="45"/>
      <c r="P1723" s="45"/>
      <c r="Q1723" s="45"/>
      <c r="R1723" s="45">
        <v>25.017202377319336</v>
      </c>
      <c r="S1723" s="45"/>
      <c r="T1723" s="45"/>
      <c r="U1723" s="45"/>
      <c r="V1723" s="46">
        <v>7.7518463134765625</v>
      </c>
      <c r="W1723" s="46"/>
      <c r="X1723" s="45">
        <v>4.8000000417232513E-2</v>
      </c>
      <c r="Y1723" s="45"/>
      <c r="Z1723" s="44">
        <v>2.8800000250339508</v>
      </c>
      <c r="AA1723" s="44"/>
      <c r="AB1723" s="45">
        <v>-24.399101257324219</v>
      </c>
      <c r="AC1723" s="45"/>
      <c r="AD1723" s="45">
        <v>1.5319883823394775E-4</v>
      </c>
      <c r="AE1723" s="45"/>
      <c r="AF1723" s="45">
        <v>33.498477935791016</v>
      </c>
      <c r="AG1723" s="45"/>
      <c r="AH1723" s="45">
        <v>23.686893463134766</v>
      </c>
      <c r="AI1723" s="45"/>
      <c r="AJ1723" s="45"/>
      <c r="AK1723" s="20">
        <v>4.5733284787274897E-4</v>
      </c>
    </row>
    <row r="1724" spans="2:37">
      <c r="B1724" s="2">
        <v>9.9999997764825821E-3</v>
      </c>
      <c r="D1724" s="44">
        <v>0.59999998658895493</v>
      </c>
      <c r="E1724" s="44"/>
      <c r="F1724" s="45">
        <v>30.681970596313477</v>
      </c>
      <c r="G1724" s="45"/>
      <c r="H1724" s="45"/>
      <c r="I1724" s="45"/>
      <c r="J1724" s="45"/>
      <c r="K1724" s="45">
        <v>2.1052978038787842</v>
      </c>
      <c r="L1724" s="45"/>
      <c r="M1724" s="45"/>
      <c r="N1724" s="45">
        <v>37.427738189697266</v>
      </c>
      <c r="O1724" s="45"/>
      <c r="P1724" s="45"/>
      <c r="Q1724" s="45"/>
      <c r="R1724" s="45">
        <v>24.976736068725586</v>
      </c>
      <c r="S1724" s="45"/>
      <c r="T1724" s="45"/>
      <c r="U1724" s="45"/>
      <c r="V1724" s="46">
        <v>5.9602274894714355</v>
      </c>
      <c r="W1724" s="46"/>
      <c r="X1724" s="45">
        <v>4.8999998718500137E-2</v>
      </c>
      <c r="Y1724" s="45"/>
      <c r="Z1724" s="44">
        <v>2.9399999231100082</v>
      </c>
      <c r="AA1724" s="44"/>
      <c r="AB1724" s="45">
        <v>-31.097419738769531</v>
      </c>
      <c r="AC1724" s="45"/>
      <c r="AD1724" s="45">
        <v>1.1970292689511552E-4</v>
      </c>
      <c r="AE1724" s="45"/>
      <c r="AF1724" s="45">
        <v>33.458412170410156</v>
      </c>
      <c r="AG1724" s="45"/>
      <c r="AH1724" s="45">
        <v>23.658586502075195</v>
      </c>
      <c r="AI1724" s="45"/>
      <c r="AJ1724" s="45"/>
      <c r="AK1724" s="20">
        <v>3.5776756703853607E-4</v>
      </c>
    </row>
    <row r="1725" spans="2:37">
      <c r="B1725" s="2">
        <v>1.0999999940395355E-2</v>
      </c>
      <c r="D1725" s="44">
        <v>0.65999999642372131</v>
      </c>
      <c r="E1725" s="44"/>
      <c r="F1725" s="45">
        <v>20.516647338867188</v>
      </c>
      <c r="G1725" s="45"/>
      <c r="H1725" s="45"/>
      <c r="I1725" s="45"/>
      <c r="J1725" s="45"/>
      <c r="K1725" s="45">
        <v>1.6197998523712158</v>
      </c>
      <c r="L1725" s="45"/>
      <c r="M1725" s="45"/>
      <c r="N1725" s="45">
        <v>36.885551452636719</v>
      </c>
      <c r="O1725" s="45"/>
      <c r="P1725" s="45"/>
      <c r="Q1725" s="45"/>
      <c r="R1725" s="45">
        <v>24.936653137207031</v>
      </c>
      <c r="S1725" s="45"/>
      <c r="T1725" s="45"/>
      <c r="U1725" s="45"/>
      <c r="V1725" s="46">
        <v>4.5931243896484375</v>
      </c>
      <c r="W1725" s="46"/>
      <c r="X1725" s="45">
        <v>5.000000074505806E-2</v>
      </c>
      <c r="Y1725" s="45"/>
      <c r="Z1725" s="44">
        <v>3.0000000447034836</v>
      </c>
      <c r="AA1725" s="44"/>
      <c r="AB1725" s="45">
        <v>-33.418502807617188</v>
      </c>
      <c r="AC1725" s="45"/>
      <c r="AD1725" s="45">
        <v>9.3540533271152526E-5</v>
      </c>
      <c r="AE1725" s="45"/>
      <c r="AF1725" s="45">
        <v>33.418704986572266</v>
      </c>
      <c r="AG1725" s="45"/>
      <c r="AH1725" s="45">
        <v>23.630527496337891</v>
      </c>
      <c r="AI1725" s="45"/>
      <c r="AJ1725" s="45"/>
      <c r="AK1725" s="20">
        <v>2.799054782371968E-4</v>
      </c>
    </row>
    <row r="1726" spans="2:37">
      <c r="B1726" s="2">
        <v>1.2000000104308128E-2</v>
      </c>
      <c r="D1726" s="44">
        <v>0.7200000062584877</v>
      </c>
      <c r="E1726" s="44"/>
      <c r="F1726" s="45">
        <v>7.8471565246582031</v>
      </c>
      <c r="G1726" s="45"/>
      <c r="H1726" s="45"/>
      <c r="I1726" s="45"/>
      <c r="J1726" s="45"/>
      <c r="K1726" s="45">
        <v>1.2486740350723267</v>
      </c>
      <c r="L1726" s="45"/>
      <c r="M1726" s="45"/>
      <c r="N1726" s="45">
        <v>36.458271026611328</v>
      </c>
      <c r="O1726" s="45"/>
      <c r="P1726" s="45"/>
      <c r="Q1726" s="45"/>
      <c r="R1726" s="45">
        <v>24.896944046020508</v>
      </c>
      <c r="S1726" s="45"/>
      <c r="T1726" s="45"/>
      <c r="U1726" s="45"/>
      <c r="V1726" s="46">
        <v>3.5464026927947998</v>
      </c>
      <c r="W1726" s="46"/>
      <c r="X1726" s="45">
        <v>5.0999999046325684E-2</v>
      </c>
      <c r="Y1726" s="45"/>
      <c r="Z1726" s="44">
        <v>3.059999942779541</v>
      </c>
      <c r="AA1726" s="44"/>
      <c r="AB1726" s="45">
        <v>-31.047279357910156</v>
      </c>
      <c r="AC1726" s="45"/>
      <c r="AD1726" s="45">
        <v>7.310377259273082E-5</v>
      </c>
      <c r="AE1726" s="45"/>
      <c r="AF1726" s="45">
        <v>33.379352569580078</v>
      </c>
      <c r="AG1726" s="45"/>
      <c r="AH1726" s="45">
        <v>23.602716445922852</v>
      </c>
      <c r="AI1726" s="45"/>
      <c r="AJ1726" s="45"/>
      <c r="AK1726" s="20">
        <v>2.1900943829677999E-4</v>
      </c>
    </row>
    <row r="1727" spans="2:37">
      <c r="B1727" s="2">
        <v>1.3000000268220901E-2</v>
      </c>
      <c r="D1727" s="44">
        <v>0.78000001609325409</v>
      </c>
      <c r="E1727" s="44"/>
      <c r="F1727" s="45">
        <v>-5.6218833923339844</v>
      </c>
      <c r="G1727" s="45"/>
      <c r="H1727" s="45"/>
      <c r="I1727" s="45"/>
      <c r="J1727" s="45"/>
      <c r="K1727" s="45">
        <v>0.96415448188781738</v>
      </c>
      <c r="L1727" s="45"/>
      <c r="M1727" s="45"/>
      <c r="N1727" s="45">
        <v>36.118125915527344</v>
      </c>
      <c r="O1727" s="45"/>
      <c r="P1727" s="45"/>
      <c r="Q1727" s="45"/>
      <c r="R1727" s="45">
        <v>24.857610702514648</v>
      </c>
      <c r="S1727" s="45"/>
      <c r="T1727" s="45"/>
      <c r="U1727" s="45"/>
      <c r="V1727" s="46">
        <v>2.742661714553833</v>
      </c>
      <c r="W1727" s="46"/>
      <c r="X1727" s="45">
        <v>5.2000001072883606E-2</v>
      </c>
      <c r="Y1727" s="45"/>
      <c r="Z1727" s="44">
        <v>3.1200000643730164</v>
      </c>
      <c r="AA1727" s="44"/>
      <c r="AB1727" s="45">
        <v>-24.327320098876953</v>
      </c>
      <c r="AC1727" s="45"/>
      <c r="AD1727" s="45">
        <v>5.7137844123644754E-5</v>
      </c>
      <c r="AE1727" s="45"/>
      <c r="AF1727" s="45">
        <v>33.340351104736328</v>
      </c>
      <c r="AG1727" s="45"/>
      <c r="AH1727" s="45">
        <v>23.57514762878418</v>
      </c>
      <c r="AI1727" s="45"/>
      <c r="AJ1727" s="45"/>
      <c r="AK1727" s="20">
        <v>1.713777455734089E-4</v>
      </c>
    </row>
    <row r="1728" spans="2:37">
      <c r="B1728" s="2">
        <v>1.4000000432133675E-2</v>
      </c>
      <c r="D1728" s="44">
        <v>0.84000002592802048</v>
      </c>
      <c r="E1728" s="44"/>
      <c r="F1728" s="45">
        <v>-18.060138702392578</v>
      </c>
      <c r="G1728" s="45"/>
      <c r="H1728" s="45"/>
      <c r="I1728" s="45"/>
      <c r="J1728" s="45"/>
      <c r="K1728" s="45">
        <v>0.74549412727355957</v>
      </c>
      <c r="L1728" s="45"/>
      <c r="M1728" s="45"/>
      <c r="N1728" s="45">
        <v>35.8443603515625</v>
      </c>
      <c r="O1728" s="45"/>
      <c r="P1728" s="45"/>
      <c r="Q1728" s="45"/>
      <c r="R1728" s="45">
        <v>24.818645477294922</v>
      </c>
      <c r="S1728" s="45"/>
      <c r="T1728" s="45"/>
      <c r="U1728" s="45"/>
      <c r="V1728" s="46">
        <v>2.12398362159729</v>
      </c>
      <c r="W1728" s="46"/>
      <c r="X1728" s="45">
        <v>5.299999937415123E-2</v>
      </c>
      <c r="Y1728" s="45"/>
      <c r="Z1728" s="44">
        <v>3.1799999624490738</v>
      </c>
      <c r="AA1728" s="44"/>
      <c r="AB1728" s="45">
        <v>-14.211142539978027</v>
      </c>
      <c r="AC1728" s="45"/>
      <c r="AD1728" s="45">
        <v>4.4663331209449098E-5</v>
      </c>
      <c r="AE1728" s="45"/>
      <c r="AF1728" s="45">
        <v>33.301689147949219</v>
      </c>
      <c r="AG1728" s="45"/>
      <c r="AH1728" s="45">
        <v>23.547819137573242</v>
      </c>
      <c r="AI1728" s="45"/>
      <c r="AJ1728" s="45"/>
      <c r="AK1728" s="20">
        <v>1.3411749387159944E-4</v>
      </c>
    </row>
    <row r="1729" spans="2:37">
      <c r="B1729" s="2">
        <v>1.4999999664723873E-2</v>
      </c>
      <c r="D1729" s="44">
        <v>0.89999997988343239</v>
      </c>
      <c r="E1729" s="44"/>
      <c r="F1729" s="45">
        <v>-27.773210525512695</v>
      </c>
      <c r="G1729" s="45"/>
      <c r="H1729" s="45"/>
      <c r="I1729" s="45"/>
      <c r="J1729" s="45"/>
      <c r="K1729" s="45">
        <v>0.57709860801696777</v>
      </c>
      <c r="L1729" s="45"/>
      <c r="M1729" s="45"/>
      <c r="N1729" s="45">
        <v>35.621372222900391</v>
      </c>
      <c r="O1729" s="45"/>
      <c r="P1729" s="45"/>
      <c r="Q1729" s="45"/>
      <c r="R1729" s="45">
        <v>24.780044555664063</v>
      </c>
      <c r="S1729" s="45"/>
      <c r="T1729" s="45"/>
      <c r="U1729" s="45"/>
      <c r="V1729" s="46">
        <v>1.6467698812484741</v>
      </c>
      <c r="W1729" s="46"/>
      <c r="X1729" s="45">
        <v>5.4000001400709152E-2</v>
      </c>
      <c r="Y1729" s="45"/>
      <c r="Z1729" s="44">
        <v>3.2400000840425491</v>
      </c>
      <c r="AA1729" s="44"/>
      <c r="AB1729" s="45">
        <v>-2.1252322196960449</v>
      </c>
      <c r="AC1729" s="45"/>
      <c r="AD1729" s="45">
        <v>3.4915705327875912E-5</v>
      </c>
      <c r="AE1729" s="45"/>
      <c r="AF1729" s="45">
        <v>33.263370513916016</v>
      </c>
      <c r="AG1729" s="45"/>
      <c r="AH1729" s="45">
        <v>23.520729064941406</v>
      </c>
      <c r="AI1729" s="45"/>
      <c r="AJ1729" s="45"/>
      <c r="AK1729" s="20">
        <v>1.0496754839550704E-4</v>
      </c>
    </row>
    <row r="1730" spans="2:37">
      <c r="B1730" s="2">
        <v>1.6000000759959221E-2</v>
      </c>
      <c r="D1730" s="44">
        <v>0.96000004559755325</v>
      </c>
      <c r="E1730" s="44"/>
      <c r="F1730" s="45">
        <v>-33.443164825439453</v>
      </c>
      <c r="G1730" s="45"/>
      <c r="H1730" s="45"/>
      <c r="I1730" s="45"/>
      <c r="J1730" s="45"/>
      <c r="K1730" s="45">
        <v>0.44718489050865173</v>
      </c>
      <c r="L1730" s="45"/>
      <c r="M1730" s="45"/>
      <c r="N1730" s="45">
        <v>35.437381744384766</v>
      </c>
      <c r="O1730" s="45"/>
      <c r="P1730" s="45"/>
      <c r="Q1730" s="45"/>
      <c r="R1730" s="45">
        <v>24.741806030273438</v>
      </c>
      <c r="S1730" s="45"/>
      <c r="T1730" s="45"/>
      <c r="U1730" s="45"/>
      <c r="V1730" s="46">
        <v>1.2780290842056274</v>
      </c>
      <c r="W1730" s="46"/>
      <c r="X1730" s="45">
        <v>5.4999999701976776E-2</v>
      </c>
      <c r="Y1730" s="45"/>
      <c r="Z1730" s="44">
        <v>3.2999999821186066</v>
      </c>
      <c r="AA1730" s="44"/>
      <c r="AB1730" s="45">
        <v>10.23104190826416</v>
      </c>
      <c r="AC1730" s="45"/>
      <c r="AD1730" s="45">
        <v>2.7298085115035065E-5</v>
      </c>
      <c r="AE1730" s="45"/>
      <c r="AF1730" s="45">
        <v>33.225383758544922</v>
      </c>
      <c r="AG1730" s="45"/>
      <c r="AH1730" s="45">
        <v>23.493875503540039</v>
      </c>
      <c r="AI1730" s="45"/>
      <c r="AJ1730" s="45"/>
      <c r="AK1730" s="20">
        <v>8.2160397141706198E-5</v>
      </c>
    </row>
    <row r="1731" spans="2:37">
      <c r="B1731" s="2">
        <v>1.7000000923871994E-2</v>
      </c>
      <c r="D1731" s="44">
        <v>1.0200000554323196</v>
      </c>
      <c r="E1731" s="44"/>
      <c r="F1731" s="45">
        <v>-34.314666748046875</v>
      </c>
      <c r="G1731" s="45"/>
      <c r="H1731" s="45"/>
      <c r="I1731" s="45"/>
      <c r="J1731" s="45"/>
      <c r="K1731" s="45">
        <v>0.34681004285812378</v>
      </c>
      <c r="L1731" s="45"/>
      <c r="M1731" s="45"/>
      <c r="N1731" s="45">
        <v>35.283432006835938</v>
      </c>
      <c r="O1731" s="45"/>
      <c r="P1731" s="45"/>
      <c r="Q1731" s="45"/>
      <c r="R1731" s="45">
        <v>24.703922271728516</v>
      </c>
      <c r="S1731" s="45"/>
      <c r="T1731" s="45"/>
      <c r="U1731" s="45"/>
      <c r="V1731" s="46">
        <v>0.99268341064453125</v>
      </c>
      <c r="W1731" s="46"/>
      <c r="X1731" s="45">
        <v>5.6000001728534698E-2</v>
      </c>
      <c r="Y1731" s="45"/>
      <c r="Z1731" s="44">
        <v>3.3600001037120819</v>
      </c>
      <c r="AA1731" s="44"/>
      <c r="AB1731" s="45">
        <v>21.124305725097656</v>
      </c>
      <c r="AC1731" s="45"/>
      <c r="AD1731" s="45">
        <v>2.134442183887586E-5</v>
      </c>
      <c r="AE1731" s="45"/>
      <c r="AF1731" s="45">
        <v>33.187728881835938</v>
      </c>
      <c r="AG1731" s="45"/>
      <c r="AH1731" s="45">
        <v>23.467254638671875</v>
      </c>
      <c r="AI1731" s="45"/>
      <c r="AJ1731" s="45"/>
      <c r="AK1731" s="20">
        <v>6.4314233895856887E-5</v>
      </c>
    </row>
    <row r="1732" spans="2:37">
      <c r="B1732" s="2">
        <v>1.7999999225139618E-2</v>
      </c>
      <c r="D1732" s="44">
        <v>1.0799999535083771</v>
      </c>
      <c r="E1732" s="44"/>
      <c r="F1732" s="45">
        <v>-30.301052093505859</v>
      </c>
      <c r="G1732" s="45"/>
      <c r="H1732" s="45"/>
      <c r="I1732" s="45"/>
      <c r="J1732" s="45"/>
      <c r="K1732" s="45">
        <v>0.26916006207466125</v>
      </c>
      <c r="L1732" s="45"/>
      <c r="M1732" s="45"/>
      <c r="N1732" s="45">
        <v>35.152706146240234</v>
      </c>
      <c r="O1732" s="45"/>
      <c r="P1732" s="45"/>
      <c r="Q1732" s="45"/>
      <c r="R1732" s="45">
        <v>24.666393280029297</v>
      </c>
      <c r="S1732" s="45"/>
      <c r="T1732" s="45"/>
      <c r="U1732" s="45"/>
      <c r="V1732" s="46">
        <v>0.77159601449966431</v>
      </c>
      <c r="W1732" s="46"/>
      <c r="X1732" s="45">
        <v>5.7000000029802322E-2</v>
      </c>
      <c r="Y1732" s="45"/>
      <c r="Z1732" s="44">
        <v>3.4200000017881393</v>
      </c>
      <c r="AA1732" s="44"/>
      <c r="AB1732" s="45">
        <v>29.030277252197266</v>
      </c>
      <c r="AC1732" s="45"/>
      <c r="AD1732" s="45">
        <v>1.6690783013473265E-5</v>
      </c>
      <c r="AE1732" s="45"/>
      <c r="AF1732" s="45">
        <v>33.150405883789063</v>
      </c>
      <c r="AG1732" s="45"/>
      <c r="AH1732" s="45">
        <v>23.440864562988281</v>
      </c>
      <c r="AI1732" s="45"/>
      <c r="AJ1732" s="45"/>
      <c r="AK1732" s="20">
        <v>5.0348680815659463E-5</v>
      </c>
    </row>
    <row r="1733" spans="2:37">
      <c r="B1733" s="2">
        <v>1.8999999389052391E-2</v>
      </c>
      <c r="D1733" s="44">
        <v>1.1399999633431435</v>
      </c>
      <c r="E1733" s="44"/>
      <c r="F1733" s="45">
        <v>-21.995885848999023</v>
      </c>
      <c r="G1733" s="45"/>
      <c r="H1733" s="45"/>
      <c r="I1733" s="45"/>
      <c r="J1733" s="45"/>
      <c r="K1733" s="45">
        <v>0.20902581512928009</v>
      </c>
      <c r="L1733" s="45"/>
      <c r="M1733" s="45"/>
      <c r="N1733" s="45">
        <v>35.039989471435547</v>
      </c>
      <c r="O1733" s="45"/>
      <c r="P1733" s="45"/>
      <c r="Q1733" s="45"/>
      <c r="R1733" s="45">
        <v>24.62921142578125</v>
      </c>
      <c r="S1733" s="45"/>
      <c r="T1733" s="45"/>
      <c r="U1733" s="45"/>
      <c r="V1733" s="46">
        <v>0.60011494159698486</v>
      </c>
      <c r="W1733" s="46"/>
      <c r="X1733" s="45">
        <v>5.7999998331069946E-2</v>
      </c>
      <c r="Y1733" s="45"/>
      <c r="Z1733" s="44">
        <v>3.4799998998641968</v>
      </c>
      <c r="AA1733" s="44"/>
      <c r="AB1733" s="45">
        <v>32.846988677978516</v>
      </c>
      <c r="AC1733" s="45"/>
      <c r="AD1733" s="45">
        <v>1.305294154008152E-5</v>
      </c>
      <c r="AE1733" s="45"/>
      <c r="AF1733" s="45">
        <v>33.1134033203125</v>
      </c>
      <c r="AG1733" s="45"/>
      <c r="AH1733" s="45">
        <v>23.414701461791992</v>
      </c>
      <c r="AI1733" s="45"/>
      <c r="AJ1733" s="45"/>
      <c r="AK1733" s="20">
        <v>3.941892646253109E-5</v>
      </c>
    </row>
    <row r="1734" spans="2:37">
      <c r="B1734" s="2">
        <v>1.9999999552965164E-2</v>
      </c>
      <c r="D1734" s="44">
        <v>1.1999999731779099</v>
      </c>
      <c r="E1734" s="44"/>
      <c r="F1734" s="45">
        <v>-10.588822364807129</v>
      </c>
      <c r="G1734" s="45"/>
      <c r="H1734" s="45"/>
      <c r="I1734" s="45"/>
      <c r="J1734" s="45"/>
      <c r="K1734" s="45">
        <v>0.16241392493247986</v>
      </c>
      <c r="L1734" s="45"/>
      <c r="M1734" s="45"/>
      <c r="N1734" s="45">
        <v>34.9412841796875</v>
      </c>
      <c r="O1734" s="45"/>
      <c r="P1734" s="45"/>
      <c r="Q1734" s="45"/>
      <c r="R1734" s="45">
        <v>24.592376708984375</v>
      </c>
      <c r="S1734" s="45"/>
      <c r="T1734" s="45"/>
      <c r="U1734" s="45"/>
      <c r="V1734" s="46">
        <v>0.46699023246765137</v>
      </c>
      <c r="W1734" s="46"/>
      <c r="X1734" s="45">
        <v>5.9000000357627869E-2</v>
      </c>
      <c r="Y1734" s="45"/>
      <c r="Z1734" s="44">
        <v>3.5400000214576721</v>
      </c>
      <c r="AA1734" s="44"/>
      <c r="AB1734" s="45">
        <v>32.048343658447266</v>
      </c>
      <c r="AC1734" s="45"/>
      <c r="AD1734" s="45">
        <v>1.0208894309471361E-5</v>
      </c>
      <c r="AE1734" s="45"/>
      <c r="AF1734" s="45">
        <v>33.07672119140625</v>
      </c>
      <c r="AG1734" s="45"/>
      <c r="AH1734" s="45">
        <v>23.388765335083008</v>
      </c>
      <c r="AI1734" s="45"/>
      <c r="AJ1734" s="45"/>
      <c r="AK1734" s="20">
        <v>3.0864299333188683E-5</v>
      </c>
    </row>
    <row r="1735" spans="2:37">
      <c r="B1735" s="2">
        <v>2.0999999716877937E-2</v>
      </c>
      <c r="D1735" s="44">
        <v>1.2599999830126762</v>
      </c>
      <c r="E1735" s="44"/>
      <c r="F1735" s="45">
        <v>2.3020803928375244</v>
      </c>
      <c r="G1735" s="45"/>
      <c r="H1735" s="45"/>
      <c r="I1735" s="45"/>
      <c r="J1735" s="45"/>
      <c r="K1735" s="45">
        <v>0.1262555718421936</v>
      </c>
      <c r="L1735" s="45"/>
      <c r="M1735" s="45"/>
      <c r="N1735" s="45">
        <v>34.853515625</v>
      </c>
      <c r="O1735" s="45"/>
      <c r="P1735" s="45"/>
      <c r="Q1735" s="45"/>
      <c r="R1735" s="45">
        <v>24.555881500244141</v>
      </c>
      <c r="S1735" s="45"/>
      <c r="T1735" s="45"/>
      <c r="U1735" s="45"/>
      <c r="V1735" s="46">
        <v>0.36356326937675476</v>
      </c>
      <c r="W1735" s="46"/>
      <c r="X1735" s="45">
        <v>5.9999998658895493E-2</v>
      </c>
      <c r="Y1735" s="45"/>
      <c r="Z1735" s="44">
        <v>3.5999999195337296</v>
      </c>
      <c r="AA1735" s="44"/>
      <c r="AB1735" s="45">
        <v>26.756576538085938</v>
      </c>
      <c r="AC1735" s="45"/>
      <c r="AD1735" s="45">
        <v>7.9852216003928334E-6</v>
      </c>
      <c r="AE1735" s="45"/>
      <c r="AF1735" s="45">
        <v>33.040355682373047</v>
      </c>
      <c r="AG1735" s="45"/>
      <c r="AH1735" s="45">
        <v>23.363052368164063</v>
      </c>
      <c r="AI1735" s="45"/>
      <c r="AJ1735" s="45"/>
      <c r="AK1735" s="20">
        <v>2.4168091840692796E-5</v>
      </c>
    </row>
    <row r="1736" spans="2:37">
      <c r="B1736" s="2">
        <v>2.199999988079071E-2</v>
      </c>
      <c r="D1736" s="44">
        <v>1.3199999928474426</v>
      </c>
      <c r="E1736" s="44"/>
      <c r="F1736" s="45">
        <v>14.857765197753906</v>
      </c>
      <c r="G1736" s="45"/>
      <c r="H1736" s="45"/>
      <c r="I1736" s="45"/>
      <c r="J1736" s="45"/>
      <c r="K1736" s="45">
        <v>9.8187640309333801E-2</v>
      </c>
      <c r="L1736" s="45"/>
      <c r="M1736" s="45"/>
      <c r="N1736" s="45">
        <v>34.774314880371094</v>
      </c>
      <c r="O1736" s="45"/>
      <c r="P1736" s="45"/>
      <c r="Q1736" s="45"/>
      <c r="R1736" s="45">
        <v>24.519725799560547</v>
      </c>
      <c r="S1736" s="45"/>
      <c r="T1736" s="45"/>
      <c r="U1736" s="45"/>
      <c r="V1736" s="46">
        <v>0.28315630555152893</v>
      </c>
      <c r="W1736" s="46"/>
      <c r="X1736" s="45">
        <v>6.1000000685453415E-2</v>
      </c>
      <c r="Y1736" s="45"/>
      <c r="Z1736" s="44">
        <v>3.6600000411272049</v>
      </c>
      <c r="AA1736" s="44"/>
      <c r="AB1736" s="45">
        <v>17.723684310913086</v>
      </c>
      <c r="AC1736" s="45"/>
      <c r="AD1736" s="45">
        <v>6.2464373513648752E-6</v>
      </c>
      <c r="AE1736" s="45"/>
      <c r="AF1736" s="45">
        <v>33.004302978515625</v>
      </c>
      <c r="AG1736" s="45"/>
      <c r="AH1736" s="45">
        <v>23.337560653686523</v>
      </c>
      <c r="AI1736" s="45"/>
      <c r="AJ1736" s="45"/>
      <c r="AK1736" s="20">
        <v>1.8926135453511961E-5</v>
      </c>
    </row>
    <row r="1737" spans="2:37">
      <c r="B1737" s="2">
        <v>2.3000000044703484E-2</v>
      </c>
      <c r="D1737" s="44">
        <v>1.380000002682209</v>
      </c>
      <c r="E1737" s="44"/>
      <c r="F1737" s="45">
        <v>25.313220977783203</v>
      </c>
      <c r="G1737" s="45"/>
      <c r="H1737" s="45"/>
      <c r="I1737" s="45"/>
      <c r="J1737" s="45"/>
      <c r="K1737" s="45">
        <v>7.6387368142604828E-2</v>
      </c>
      <c r="L1737" s="45"/>
      <c r="M1737" s="45"/>
      <c r="N1737" s="45">
        <v>34.701854705810547</v>
      </c>
      <c r="O1737" s="45"/>
      <c r="P1737" s="45"/>
      <c r="Q1737" s="45"/>
      <c r="R1737" s="45">
        <v>24.483901977539063</v>
      </c>
      <c r="S1737" s="45"/>
      <c r="T1737" s="45"/>
      <c r="U1737" s="45"/>
      <c r="V1737" s="46">
        <v>0.2206103652715683</v>
      </c>
      <c r="W1737" s="46"/>
      <c r="X1737" s="45">
        <v>6.1999998986721039E-2</v>
      </c>
      <c r="Y1737" s="45"/>
      <c r="Z1737" s="44">
        <v>3.7199999392032623</v>
      </c>
      <c r="AA1737" s="44"/>
      <c r="AB1737" s="45">
        <v>6.2245988845825195</v>
      </c>
      <c r="AC1737" s="45"/>
      <c r="AD1737" s="45">
        <v>4.8866850193007849E-6</v>
      </c>
      <c r="AE1737" s="45"/>
      <c r="AF1737" s="45">
        <v>32.968559265136719</v>
      </c>
      <c r="AG1737" s="45"/>
      <c r="AH1737" s="45">
        <v>23.312288284301758</v>
      </c>
      <c r="AI1737" s="45"/>
      <c r="AJ1737" s="45"/>
      <c r="AK1737" s="20">
        <v>1.4822261618974153E-5</v>
      </c>
    </row>
    <row r="1738" spans="2:37">
      <c r="B1738" s="2">
        <v>2.4000000208616257E-2</v>
      </c>
      <c r="D1738" s="44">
        <v>1.4400000125169754</v>
      </c>
      <c r="E1738" s="44"/>
      <c r="F1738" s="45">
        <v>32.204315185546875</v>
      </c>
      <c r="G1738" s="45"/>
      <c r="H1738" s="45"/>
      <c r="I1738" s="45"/>
      <c r="J1738" s="45"/>
      <c r="K1738" s="45">
        <v>5.9446685016155243E-2</v>
      </c>
      <c r="L1738" s="45"/>
      <c r="M1738" s="45"/>
      <c r="N1738" s="45">
        <v>34.634719848632813</v>
      </c>
      <c r="O1738" s="45"/>
      <c r="P1738" s="45"/>
      <c r="Q1738" s="45"/>
      <c r="R1738" s="45">
        <v>24.448410034179688</v>
      </c>
      <c r="S1738" s="45"/>
      <c r="T1738" s="45"/>
      <c r="U1738" s="45"/>
      <c r="V1738" s="46">
        <v>0.1719340980052948</v>
      </c>
      <c r="W1738" s="46"/>
      <c r="X1738" s="45">
        <v>6.3000001013278961E-2</v>
      </c>
      <c r="Y1738" s="45"/>
      <c r="Z1738" s="44">
        <v>3.7800000607967377</v>
      </c>
      <c r="AA1738" s="44"/>
      <c r="AB1738" s="45">
        <v>-6.1227049827575684</v>
      </c>
      <c r="AC1738" s="45"/>
      <c r="AD1738" s="45">
        <v>3.8232451515796129E-6</v>
      </c>
      <c r="AE1738" s="45"/>
      <c r="AF1738" s="45">
        <v>32.933120727539063</v>
      </c>
      <c r="AG1738" s="45"/>
      <c r="AH1738" s="45">
        <v>23.287229537963867</v>
      </c>
      <c r="AI1738" s="45"/>
      <c r="AJ1738" s="45"/>
      <c r="AK1738" s="20">
        <v>1.16091205200064E-5</v>
      </c>
    </row>
    <row r="1739" spans="2:37">
      <c r="B1739" s="2">
        <v>2.500000037252903E-2</v>
      </c>
      <c r="D1739" s="44">
        <v>1.5000000223517418</v>
      </c>
      <c r="E1739" s="44"/>
      <c r="F1739" s="45">
        <v>34.571819305419922</v>
      </c>
      <c r="G1739" s="45"/>
      <c r="H1739" s="45"/>
      <c r="I1739" s="45"/>
      <c r="J1739" s="45"/>
      <c r="K1739" s="45">
        <v>4.6276547014713287E-2</v>
      </c>
      <c r="L1739" s="45"/>
      <c r="M1739" s="45"/>
      <c r="N1739" s="45">
        <v>34.571819305419922</v>
      </c>
      <c r="O1739" s="45"/>
      <c r="P1739" s="45"/>
      <c r="Q1739" s="45"/>
      <c r="R1739" s="45">
        <v>24.413246154785156</v>
      </c>
      <c r="S1739" s="45"/>
      <c r="T1739" s="45"/>
      <c r="U1739" s="45"/>
      <c r="V1739" s="46">
        <v>0.13403569161891937</v>
      </c>
      <c r="W1739" s="46"/>
      <c r="X1739" s="45">
        <v>6.4000003039836884E-2</v>
      </c>
      <c r="Y1739" s="45"/>
      <c r="Z1739" s="44">
        <v>3.840000182390213</v>
      </c>
      <c r="AA1739" s="44"/>
      <c r="AB1739" s="45">
        <v>-17.584812164306641</v>
      </c>
      <c r="AC1739" s="45"/>
      <c r="AD1739" s="45">
        <v>2.9914731385360938E-6</v>
      </c>
      <c r="AE1739" s="45"/>
      <c r="AF1739" s="45">
        <v>32.897987365722656</v>
      </c>
      <c r="AG1739" s="45"/>
      <c r="AH1739" s="45">
        <v>23.262386322021484</v>
      </c>
      <c r="AI1739" s="45"/>
      <c r="AJ1739" s="45"/>
      <c r="AK1739" s="20">
        <v>9.0931807790184394E-6</v>
      </c>
    </row>
    <row r="1740" spans="2:37">
      <c r="B1740" s="2">
        <v>2.6000000536441803E-2</v>
      </c>
      <c r="D1740" s="44">
        <v>1.5600000321865082</v>
      </c>
      <c r="E1740" s="44"/>
      <c r="F1740" s="45">
        <v>32.094161987304688</v>
      </c>
      <c r="G1740" s="45"/>
      <c r="H1740" s="45"/>
      <c r="I1740" s="45"/>
      <c r="J1740" s="45"/>
      <c r="K1740" s="45">
        <v>3.6033771932125092E-2</v>
      </c>
      <c r="L1740" s="45"/>
      <c r="M1740" s="45"/>
      <c r="N1740" s="45">
        <v>34.512302398681641</v>
      </c>
      <c r="O1740" s="45"/>
      <c r="P1740" s="45"/>
      <c r="Q1740" s="45"/>
      <c r="R1740" s="45">
        <v>24.378402709960938</v>
      </c>
      <c r="S1740" s="45"/>
      <c r="T1740" s="45"/>
      <c r="U1740" s="45"/>
      <c r="V1740" s="46">
        <v>0.1045176163315773</v>
      </c>
      <c r="W1740" s="46"/>
      <c r="X1740" s="45">
        <v>6.4999997615814209E-2</v>
      </c>
      <c r="Y1740" s="45"/>
      <c r="Z1740" s="44">
        <v>3.8999998569488525</v>
      </c>
      <c r="AA1740" s="44"/>
      <c r="AB1740" s="45">
        <v>-26.556156158447266</v>
      </c>
      <c r="AC1740" s="45"/>
      <c r="AD1740" s="45">
        <v>2.3408445031236624E-6</v>
      </c>
      <c r="AE1740" s="45"/>
      <c r="AF1740" s="45">
        <v>32.863151550292969</v>
      </c>
      <c r="AG1740" s="45"/>
      <c r="AH1740" s="45">
        <v>23.237756729125977</v>
      </c>
      <c r="AI1740" s="45"/>
      <c r="AJ1740" s="45"/>
      <c r="AK1740" s="20">
        <v>7.1230069806915708E-6</v>
      </c>
    </row>
    <row r="1741" spans="2:37">
      <c r="B1741" s="2">
        <v>2.7000000700354576E-2</v>
      </c>
      <c r="D1741" s="44">
        <v>1.6200000420212746</v>
      </c>
      <c r="E1741" s="44"/>
      <c r="F1741" s="45">
        <v>25.130485534667969</v>
      </c>
      <c r="G1741" s="45"/>
      <c r="H1741" s="45"/>
      <c r="I1741" s="45"/>
      <c r="J1741" s="45"/>
      <c r="K1741" s="45">
        <v>2.8064947575330734E-2</v>
      </c>
      <c r="L1741" s="45"/>
      <c r="M1741" s="45"/>
      <c r="N1741" s="45">
        <v>34.455509185791016</v>
      </c>
      <c r="O1741" s="45"/>
      <c r="P1741" s="45"/>
      <c r="Q1741" s="45"/>
      <c r="R1741" s="45">
        <v>24.343879699707031</v>
      </c>
      <c r="S1741" s="45"/>
      <c r="T1741" s="45"/>
      <c r="U1741" s="45"/>
      <c r="V1741" s="46">
        <v>8.151911199092865E-2</v>
      </c>
      <c r="W1741" s="46"/>
      <c r="X1741" s="45">
        <v>6.5999999642372131E-2</v>
      </c>
      <c r="Y1741" s="45"/>
      <c r="Z1741" s="44">
        <v>3.9599999785423279</v>
      </c>
      <c r="AA1741" s="44"/>
      <c r="AB1741" s="45">
        <v>-31.783853530883789</v>
      </c>
      <c r="AC1741" s="45"/>
      <c r="AD1741" s="45">
        <v>1.8318667116545839E-6</v>
      </c>
      <c r="AE1741" s="45"/>
      <c r="AF1741" s="45">
        <v>32.82861328125</v>
      </c>
      <c r="AG1741" s="45"/>
      <c r="AH1741" s="45">
        <v>23.213333129882813</v>
      </c>
      <c r="AI1741" s="45"/>
      <c r="AJ1741" s="45"/>
      <c r="AK1741" s="20">
        <v>5.5800919653847814E-6</v>
      </c>
    </row>
    <row r="1742" spans="2:37">
      <c r="B1742" s="2">
        <v>2.8000000864267349E-2</v>
      </c>
      <c r="D1742" s="44">
        <v>1.680000051856041</v>
      </c>
      <c r="E1742" s="44"/>
      <c r="F1742" s="45">
        <v>14.668221473693848</v>
      </c>
      <c r="G1742" s="45"/>
      <c r="H1742" s="45"/>
      <c r="I1742" s="45"/>
      <c r="J1742" s="45"/>
      <c r="K1742" s="45">
        <v>2.1863324567675591E-2</v>
      </c>
      <c r="L1742" s="45"/>
      <c r="M1742" s="45"/>
      <c r="N1742" s="45">
        <v>34.400932312011719</v>
      </c>
      <c r="O1742" s="45"/>
      <c r="P1742" s="45"/>
      <c r="Q1742" s="45"/>
      <c r="R1742" s="45">
        <v>24.309673309326172</v>
      </c>
      <c r="S1742" s="45"/>
      <c r="T1742" s="45"/>
      <c r="U1742" s="45"/>
      <c r="V1742" s="46">
        <v>6.3594870269298553E-2</v>
      </c>
      <c r="W1742" s="46"/>
      <c r="X1742" s="45">
        <v>6.7000001668930054E-2</v>
      </c>
      <c r="Y1742" s="45"/>
      <c r="Z1742" s="44">
        <v>4.0200001001358032</v>
      </c>
      <c r="AA1742" s="44"/>
      <c r="AB1742" s="45">
        <v>-32.542640686035156</v>
      </c>
      <c r="AC1742" s="45"/>
      <c r="AD1742" s="45">
        <v>1.4336673075376893E-6</v>
      </c>
      <c r="AE1742" s="45"/>
      <c r="AF1742" s="45">
        <v>32.794368743896484</v>
      </c>
      <c r="AG1742" s="45"/>
      <c r="AH1742" s="45">
        <v>23.189119338989258</v>
      </c>
      <c r="AI1742" s="45"/>
      <c r="AJ1742" s="45"/>
      <c r="AK1742" s="20">
        <v>4.3716877371480223E-6</v>
      </c>
    </row>
    <row r="1743" spans="2:37">
      <c r="B1743" s="2">
        <v>2.8999999165534973E-2</v>
      </c>
      <c r="D1743" s="44">
        <v>1.7399999499320984</v>
      </c>
      <c r="E1743" s="44"/>
      <c r="F1743" s="45">
        <v>2.1828060150146484</v>
      </c>
      <c r="G1743" s="45"/>
      <c r="H1743" s="45"/>
      <c r="I1743" s="45"/>
      <c r="J1743" s="45"/>
      <c r="K1743" s="45">
        <v>1.7035655677318573E-2</v>
      </c>
      <c r="L1743" s="45"/>
      <c r="M1743" s="45"/>
      <c r="N1743" s="45">
        <v>34.348171234130859</v>
      </c>
      <c r="O1743" s="45"/>
      <c r="P1743" s="45"/>
      <c r="Q1743" s="45"/>
      <c r="R1743" s="45">
        <v>24.275779724121094</v>
      </c>
      <c r="S1743" s="45"/>
      <c r="T1743" s="45"/>
      <c r="U1743" s="45"/>
      <c r="V1743" s="46">
        <v>4.9621585756540298E-2</v>
      </c>
      <c r="W1743" s="46"/>
      <c r="X1743" s="45">
        <v>6.8000003695487976E-2</v>
      </c>
      <c r="Y1743" s="45"/>
      <c r="Z1743" s="44">
        <v>4.0800002217292786</v>
      </c>
      <c r="AA1743" s="44"/>
      <c r="AB1743" s="45">
        <v>-28.735431671142578</v>
      </c>
      <c r="AC1743" s="45"/>
      <c r="AD1743" s="45">
        <v>1.1221102340641664E-6</v>
      </c>
      <c r="AE1743" s="45"/>
      <c r="AF1743" s="45">
        <v>32.760414123535156</v>
      </c>
      <c r="AG1743" s="45"/>
      <c r="AH1743" s="45">
        <v>23.165109634399414</v>
      </c>
      <c r="AI1743" s="45"/>
      <c r="AJ1743" s="45"/>
      <c r="AK1743" s="20">
        <v>3.4252016121172346E-6</v>
      </c>
    </row>
    <row r="1744" spans="2:37">
      <c r="B1744" s="2">
        <v>2.9999999329447746E-2</v>
      </c>
      <c r="D1744" s="44">
        <v>1.7999999597668648</v>
      </c>
      <c r="E1744" s="44"/>
      <c r="F1744" s="45">
        <v>-10.570570945739746</v>
      </c>
      <c r="G1744" s="45"/>
      <c r="H1744" s="45"/>
      <c r="I1744" s="45"/>
      <c r="J1744" s="45"/>
      <c r="K1744" s="45">
        <v>1.3276583515107632E-2</v>
      </c>
      <c r="L1744" s="45"/>
      <c r="M1744" s="45"/>
      <c r="N1744" s="45">
        <v>34.296916961669922</v>
      </c>
      <c r="O1744" s="45"/>
      <c r="P1744" s="45"/>
      <c r="Q1744" s="45"/>
      <c r="R1744" s="45">
        <v>24.242195129394531</v>
      </c>
      <c r="S1744" s="45"/>
      <c r="T1744" s="45"/>
      <c r="U1744" s="45"/>
      <c r="V1744" s="46">
        <v>3.8725711405277252E-2</v>
      </c>
      <c r="W1744" s="46"/>
      <c r="X1744" s="45">
        <v>6.8999998271465302E-2</v>
      </c>
      <c r="Y1744" s="45"/>
      <c r="Z1744" s="44">
        <v>4.1399998962879181</v>
      </c>
      <c r="AA1744" s="44"/>
      <c r="AB1744" s="45">
        <v>-20.905637741088867</v>
      </c>
      <c r="AC1744" s="45"/>
      <c r="AD1744" s="45">
        <v>8.7832370354590239E-7</v>
      </c>
      <c r="AE1744" s="45"/>
      <c r="AF1744" s="45">
        <v>32.72674560546875</v>
      </c>
      <c r="AG1744" s="45"/>
      <c r="AH1744" s="45">
        <v>23.141304016113281</v>
      </c>
      <c r="AI1744" s="45"/>
      <c r="AJ1744" s="45"/>
      <c r="AK1744" s="20">
        <v>2.6838101803150494E-6</v>
      </c>
    </row>
    <row r="1745" spans="2:37">
      <c r="B1745" s="2">
        <v>3.0999999493360519E-2</v>
      </c>
      <c r="D1745" s="44">
        <v>1.8599999696016312</v>
      </c>
      <c r="E1745" s="44"/>
      <c r="F1745" s="45">
        <v>-21.803825378417969</v>
      </c>
      <c r="G1745" s="45"/>
      <c r="H1745" s="45"/>
      <c r="I1745" s="45"/>
      <c r="J1745" s="45"/>
      <c r="K1745" s="45">
        <v>1.0348889976739883E-2</v>
      </c>
      <c r="L1745" s="45"/>
      <c r="M1745" s="45"/>
      <c r="N1745" s="45">
        <v>34.246925354003906</v>
      </c>
      <c r="O1745" s="45"/>
      <c r="P1745" s="45"/>
      <c r="Q1745" s="45"/>
      <c r="R1745" s="45">
        <v>24.208915710449219</v>
      </c>
      <c r="S1745" s="45"/>
      <c r="T1745" s="45"/>
      <c r="U1745" s="45"/>
      <c r="V1745" s="46">
        <v>3.0227584764361382E-2</v>
      </c>
      <c r="W1745" s="46"/>
      <c r="X1745" s="45">
        <v>7.0000000298023224E-2</v>
      </c>
      <c r="Y1745" s="45"/>
      <c r="Z1745" s="44">
        <v>4.2000000178813934</v>
      </c>
      <c r="AA1745" s="44"/>
      <c r="AB1745" s="45">
        <v>-10.15963077545166</v>
      </c>
      <c r="AC1745" s="45"/>
      <c r="AD1745" s="45">
        <v>6.8755122129005031E-7</v>
      </c>
      <c r="AE1745" s="45"/>
      <c r="AF1745" s="45">
        <v>32.693363189697266</v>
      </c>
      <c r="AG1745" s="45"/>
      <c r="AH1745" s="45">
        <v>23.117696762084961</v>
      </c>
      <c r="AI1745" s="45"/>
      <c r="AJ1745" s="45"/>
      <c r="AK1745" s="20">
        <v>2.1030300558777526E-6</v>
      </c>
    </row>
    <row r="1746" spans="2:37">
      <c r="B1746" s="2">
        <v>3.2000001519918442E-2</v>
      </c>
      <c r="D1746" s="44">
        <v>1.9200000911951065</v>
      </c>
      <c r="E1746" s="44"/>
      <c r="F1746" s="45">
        <v>-29.946746826171875</v>
      </c>
      <c r="G1746" s="45"/>
      <c r="H1746" s="45"/>
      <c r="I1746" s="45"/>
      <c r="J1746" s="45"/>
      <c r="K1746" s="45">
        <v>8.0682067200541496E-3</v>
      </c>
      <c r="L1746" s="45"/>
      <c r="M1746" s="45"/>
      <c r="N1746" s="45">
        <v>34.198009490966797</v>
      </c>
      <c r="O1746" s="45"/>
      <c r="P1746" s="45"/>
      <c r="Q1746" s="45"/>
      <c r="R1746" s="45">
        <v>24.175939559936523</v>
      </c>
      <c r="S1746" s="45"/>
      <c r="T1746" s="45"/>
      <c r="U1746" s="45"/>
      <c r="V1746" s="46">
        <v>2.3598188534379005E-2</v>
      </c>
      <c r="W1746" s="46"/>
      <c r="X1746" s="45">
        <v>7.1000002324581146E-2</v>
      </c>
      <c r="Y1746" s="45"/>
      <c r="Z1746" s="44">
        <v>4.2600001394748688</v>
      </c>
      <c r="AA1746" s="44"/>
      <c r="AB1746" s="45">
        <v>1.989538311958313</v>
      </c>
      <c r="AC1746" s="45"/>
      <c r="AD1746" s="45">
        <v>5.3825277746000211E-7</v>
      </c>
      <c r="AE1746" s="45"/>
      <c r="AF1746" s="45">
        <v>32.660259246826172</v>
      </c>
      <c r="AG1746" s="45"/>
      <c r="AH1746" s="45">
        <v>23.094289779663086</v>
      </c>
      <c r="AI1746" s="45"/>
      <c r="AJ1746" s="45"/>
      <c r="AK1746" s="20">
        <v>1.6480358908665949E-6</v>
      </c>
    </row>
    <row r="1747" spans="2:37">
      <c r="B1747" s="2">
        <v>3.2999999821186066E-2</v>
      </c>
      <c r="D1747" s="44">
        <v>1.9799999892711639</v>
      </c>
      <c r="E1747" s="44"/>
      <c r="F1747" s="45">
        <v>-33.86651611328125</v>
      </c>
      <c r="G1747" s="45"/>
      <c r="H1747" s="45"/>
      <c r="I1747" s="45"/>
      <c r="J1747" s="45"/>
      <c r="K1747" s="45">
        <v>6.2911850400269032E-3</v>
      </c>
      <c r="L1747" s="45"/>
      <c r="M1747" s="45"/>
      <c r="N1747" s="45">
        <v>34.150020599365234</v>
      </c>
      <c r="O1747" s="45"/>
      <c r="P1747" s="45"/>
      <c r="Q1747" s="45"/>
      <c r="R1747" s="45">
        <v>24.14326286315918</v>
      </c>
      <c r="S1747" s="45"/>
      <c r="T1747" s="45"/>
      <c r="U1747" s="45"/>
      <c r="V1747" s="46">
        <v>1.842559315264225E-2</v>
      </c>
      <c r="W1747" s="46"/>
      <c r="X1747" s="45">
        <v>7.1999996900558472E-2</v>
      </c>
      <c r="Y1747" s="45"/>
      <c r="Z1747" s="44">
        <v>4.3199998140335083</v>
      </c>
      <c r="AA1747" s="44"/>
      <c r="AB1747" s="45">
        <v>13.835135459899902</v>
      </c>
      <c r="AC1747" s="45"/>
      <c r="AD1747" s="45">
        <v>4.21403058226133E-7</v>
      </c>
      <c r="AE1747" s="45"/>
      <c r="AF1747" s="45">
        <v>32.627433776855469</v>
      </c>
      <c r="AG1747" s="45"/>
      <c r="AH1747" s="45">
        <v>23.071079254150391</v>
      </c>
      <c r="AI1747" s="45"/>
      <c r="AJ1747" s="45"/>
      <c r="AK1747" s="20">
        <v>1.2915605793750728E-6</v>
      </c>
    </row>
    <row r="1748" spans="2:37">
      <c r="B1748" s="2">
        <v>3.4000001847743988E-2</v>
      </c>
      <c r="D1748" s="44">
        <v>2.0400001108646393</v>
      </c>
      <c r="E1748" s="44"/>
      <c r="F1748" s="45">
        <v>-33.025344848632813</v>
      </c>
      <c r="G1748" s="45"/>
      <c r="H1748" s="45"/>
      <c r="I1748" s="45"/>
      <c r="J1748" s="45"/>
      <c r="K1748" s="45">
        <v>4.9063330516219139E-3</v>
      </c>
      <c r="L1748" s="45"/>
      <c r="M1748" s="45"/>
      <c r="N1748" s="45">
        <v>34.10284423828125</v>
      </c>
      <c r="O1748" s="45"/>
      <c r="P1748" s="45"/>
      <c r="Q1748" s="45"/>
      <c r="R1748" s="45">
        <v>24.110881805419922</v>
      </c>
      <c r="S1748" s="45"/>
      <c r="T1748" s="45"/>
      <c r="U1748" s="45"/>
      <c r="V1748" s="46">
        <v>1.4388944022357464E-2</v>
      </c>
      <c r="W1748" s="46"/>
      <c r="X1748" s="45">
        <v>7.2999998927116394E-2</v>
      </c>
      <c r="Y1748" s="45"/>
      <c r="Z1748" s="44">
        <v>4.3799999356269836</v>
      </c>
      <c r="AA1748" s="44"/>
      <c r="AB1748" s="45">
        <v>23.716445922851563</v>
      </c>
      <c r="AC1748" s="45"/>
      <c r="AD1748" s="45">
        <v>3.2994282150866638E-7</v>
      </c>
      <c r="AE1748" s="45"/>
      <c r="AF1748" s="45">
        <v>32.594882965087891</v>
      </c>
      <c r="AG1748" s="45"/>
      <c r="AH1748" s="45">
        <v>23.048063278198242</v>
      </c>
      <c r="AI1748" s="45"/>
      <c r="AJ1748" s="45"/>
      <c r="AK1748" s="20">
        <v>1.0122535059053916E-6</v>
      </c>
    </row>
    <row r="1749" spans="2:37">
      <c r="B1749" s="2">
        <v>3.5000000149011612E-2</v>
      </c>
      <c r="D1749" s="44">
        <v>2.1000000089406967</v>
      </c>
      <c r="E1749" s="44"/>
      <c r="F1749" s="45">
        <v>-27.554233551025391</v>
      </c>
      <c r="G1749" s="45"/>
      <c r="H1749" s="45"/>
      <c r="I1749" s="45"/>
      <c r="J1749" s="45"/>
      <c r="K1749" s="45">
        <v>3.8269076030701399E-3</v>
      </c>
      <c r="L1749" s="45"/>
      <c r="M1749" s="45"/>
      <c r="N1749" s="45">
        <v>34.056385040283203</v>
      </c>
      <c r="O1749" s="45"/>
      <c r="P1749" s="45"/>
      <c r="Q1749" s="45"/>
      <c r="R1749" s="45">
        <v>24.078794479370117</v>
      </c>
      <c r="S1749" s="45"/>
      <c r="T1749" s="45"/>
      <c r="U1749" s="45"/>
      <c r="V1749" s="46">
        <v>1.1238238774240017E-2</v>
      </c>
      <c r="W1749" s="46"/>
      <c r="X1749" s="45">
        <v>7.4000000953674316E-2</v>
      </c>
      <c r="Y1749" s="45"/>
      <c r="Z1749" s="44">
        <v>4.440000057220459</v>
      </c>
      <c r="AA1749" s="44"/>
      <c r="AB1749" s="45">
        <v>30.251546859741211</v>
      </c>
      <c r="AC1749" s="45"/>
      <c r="AD1749" s="45">
        <v>2.5835015549091622E-7</v>
      </c>
      <c r="AE1749" s="45"/>
      <c r="AF1749" s="45">
        <v>32.562606811523438</v>
      </c>
      <c r="AG1749" s="45"/>
      <c r="AH1749" s="45">
        <v>23.025238037109375</v>
      </c>
      <c r="AI1749" s="45"/>
      <c r="AJ1749" s="45"/>
      <c r="AK1749" s="20">
        <v>7.9339525882460293E-7</v>
      </c>
    </row>
    <row r="1750" spans="2:37">
      <c r="B1750" s="2">
        <v>3.5999998450279236E-2</v>
      </c>
      <c r="D1750" s="44">
        <v>2.1599999070167542</v>
      </c>
      <c r="E1750" s="44"/>
      <c r="F1750" s="45">
        <v>-18.232860565185547</v>
      </c>
      <c r="G1750" s="45"/>
      <c r="H1750" s="45"/>
      <c r="I1750" s="45"/>
      <c r="J1750" s="45"/>
      <c r="K1750" s="45">
        <v>2.98540317453444E-3</v>
      </c>
      <c r="L1750" s="45"/>
      <c r="M1750" s="45"/>
      <c r="N1750" s="45">
        <v>34.010574340820313</v>
      </c>
      <c r="O1750" s="45"/>
      <c r="P1750" s="45"/>
      <c r="Q1750" s="45"/>
      <c r="R1750" s="45">
        <v>24.046995162963867</v>
      </c>
      <c r="S1750" s="45"/>
      <c r="T1750" s="45"/>
      <c r="U1750" s="45"/>
      <c r="V1750" s="46">
        <v>8.7786382064223289E-3</v>
      </c>
      <c r="W1750" s="46"/>
      <c r="X1750" s="45">
        <v>7.5000002980232239E-2</v>
      </c>
      <c r="Y1750" s="45"/>
      <c r="Z1750" s="44">
        <v>4.5000001788139343</v>
      </c>
      <c r="AA1750" s="44"/>
      <c r="AB1750" s="45">
        <v>32.530525207519531</v>
      </c>
      <c r="AC1750" s="45"/>
      <c r="AD1750" s="45">
        <v>2.0230530139997427E-7</v>
      </c>
      <c r="AE1750" s="45"/>
      <c r="AF1750" s="45">
        <v>32.530597686767578</v>
      </c>
      <c r="AG1750" s="45"/>
      <c r="AH1750" s="45">
        <v>23.002605438232422</v>
      </c>
      <c r="AI1750" s="45"/>
      <c r="AJ1750" s="45"/>
      <c r="AK1750" s="20">
        <v>6.2189241134547046E-7</v>
      </c>
    </row>
    <row r="1751" spans="2:37">
      <c r="B1751" s="2">
        <v>3.7000000476837158E-2</v>
      </c>
      <c r="D1751" s="44">
        <v>2.2200000286102295</v>
      </c>
      <c r="E1751" s="44"/>
      <c r="F1751" s="45">
        <v>-6.3785557746887207</v>
      </c>
      <c r="G1751" s="45"/>
      <c r="H1751" s="45"/>
      <c r="I1751" s="45"/>
      <c r="J1751" s="45"/>
      <c r="K1751" s="45">
        <v>2.329270588234067E-3</v>
      </c>
      <c r="L1751" s="45"/>
      <c r="M1751" s="45"/>
      <c r="N1751" s="45">
        <v>33.965351104736328</v>
      </c>
      <c r="O1751" s="45"/>
      <c r="P1751" s="45"/>
      <c r="Q1751" s="45"/>
      <c r="R1751" s="45">
        <v>24.015483856201172</v>
      </c>
      <c r="S1751" s="45"/>
      <c r="T1751" s="45"/>
      <c r="U1751" s="45"/>
      <c r="V1751" s="46">
        <v>6.8582547828555107E-3</v>
      </c>
      <c r="W1751" s="46"/>
      <c r="X1751" s="45">
        <v>7.5999997556209564E-2</v>
      </c>
      <c r="Y1751" s="45"/>
      <c r="Z1751" s="44">
        <v>4.5599998533725739</v>
      </c>
      <c r="AA1751" s="44"/>
      <c r="AB1751" s="45">
        <v>30.242130279541016</v>
      </c>
      <c r="AC1751" s="45"/>
      <c r="AD1751" s="45">
        <v>1.584286479783259E-7</v>
      </c>
      <c r="AE1751" s="45"/>
      <c r="AF1751" s="45">
        <v>32.498851776123047</v>
      </c>
      <c r="AG1751" s="45"/>
      <c r="AH1751" s="45">
        <v>22.980159759521484</v>
      </c>
      <c r="AI1751" s="45"/>
      <c r="AJ1751" s="45"/>
      <c r="AK1751" s="20">
        <v>4.8748995595815359E-7</v>
      </c>
    </row>
    <row r="1752" spans="2:37" ht="14.25" customHeight="1">
      <c r="B1752" s="2">
        <v>3.7999998778104782E-2</v>
      </c>
      <c r="D1752" s="44">
        <v>2.2799999266862869</v>
      </c>
      <c r="E1752" s="44"/>
      <c r="F1752" s="45">
        <v>6.3397588729858398</v>
      </c>
      <c r="G1752" s="45"/>
      <c r="H1752" s="45"/>
      <c r="I1752" s="45"/>
      <c r="J1752" s="45"/>
      <c r="K1752" s="45">
        <v>1.8175942823290825E-3</v>
      </c>
      <c r="L1752" s="45"/>
      <c r="M1752" s="45"/>
      <c r="N1752" s="45">
        <v>33.920677185058594</v>
      </c>
      <c r="O1752" s="45"/>
      <c r="P1752" s="45"/>
      <c r="Q1752" s="45"/>
      <c r="R1752" s="45">
        <v>23.984254837036133</v>
      </c>
      <c r="S1752" s="45"/>
      <c r="T1752" s="45"/>
      <c r="U1752" s="45"/>
      <c r="V1752" s="46">
        <v>5.3586540743708611E-3</v>
      </c>
      <c r="W1752" s="46"/>
      <c r="X1752" s="45">
        <v>7.6999999582767487E-2</v>
      </c>
      <c r="Y1752" s="45"/>
      <c r="Z1752" s="44">
        <v>4.6199999749660492</v>
      </c>
      <c r="AA1752" s="44"/>
      <c r="AB1752" s="45">
        <v>23.71623420715332</v>
      </c>
      <c r="AC1752" s="45"/>
      <c r="AD1752" s="45">
        <v>1.2407593885654933E-7</v>
      </c>
      <c r="AE1752" s="45"/>
      <c r="AF1752" s="45">
        <v>32.467372894287109</v>
      </c>
      <c r="AG1752" s="45"/>
      <c r="AH1752" s="45">
        <v>22.957901000976563</v>
      </c>
      <c r="AI1752" s="45"/>
      <c r="AJ1752" s="45"/>
      <c r="AK1752" s="20">
        <v>3.8215574704736355E-7</v>
      </c>
    </row>
    <row r="1753" spans="2:37" ht="13.5" customHeight="1">
      <c r="B1753" s="47" t="s">
        <v>11</v>
      </c>
      <c r="C1753" s="47"/>
      <c r="D1753" s="47"/>
      <c r="E1753" s="47"/>
    </row>
    <row r="1754" spans="2:37" ht="12.75" customHeight="1">
      <c r="B1754" s="39" t="s">
        <v>0</v>
      </c>
      <c r="C1754" s="39"/>
      <c r="D1754" s="39"/>
      <c r="E1754" s="39"/>
      <c r="F1754" s="39"/>
      <c r="G1754" s="1" t="s">
        <v>1</v>
      </c>
      <c r="H1754" s="40" t="s">
        <v>65</v>
      </c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</row>
    <row r="1755" spans="2:37" ht="12.75" customHeight="1">
      <c r="AB1755" s="39" t="s">
        <v>2</v>
      </c>
      <c r="AC1755" s="39"/>
      <c r="AD1755" s="39"/>
      <c r="AE1755" s="39"/>
      <c r="AF1755" s="39"/>
      <c r="AG1755" s="39"/>
    </row>
    <row r="1756" spans="2:37" ht="12" customHeight="1">
      <c r="B1756" s="39" t="s">
        <v>3</v>
      </c>
      <c r="C1756" s="39"/>
      <c r="D1756" s="39"/>
      <c r="E1756" s="39"/>
      <c r="G1756" s="1" t="s">
        <v>4</v>
      </c>
      <c r="H1756" s="41">
        <v>0.43999999761581421</v>
      </c>
      <c r="I1756" s="41"/>
      <c r="J1756" s="41"/>
      <c r="K1756" s="41"/>
      <c r="L1756" s="41"/>
      <c r="M1756" s="41"/>
      <c r="N1756" s="41"/>
      <c r="O1756" s="39" t="s">
        <v>21</v>
      </c>
      <c r="P1756" s="39"/>
      <c r="Q1756" s="39"/>
      <c r="R1756" s="39"/>
      <c r="S1756" s="1" t="s">
        <v>4</v>
      </c>
      <c r="T1756" s="42" t="s">
        <v>22</v>
      </c>
      <c r="U1756" s="42"/>
      <c r="V1756" s="42"/>
      <c r="W1756" s="42"/>
      <c r="X1756" s="42"/>
      <c r="Y1756" s="42"/>
      <c r="Z1756" s="42"/>
      <c r="AA1756" s="42"/>
      <c r="AB1756" s="39"/>
      <c r="AC1756" s="39"/>
      <c r="AD1756" s="39"/>
      <c r="AE1756" s="39"/>
      <c r="AF1756" s="39"/>
      <c r="AG1756" s="39"/>
    </row>
    <row r="1757" spans="2:37" ht="10.5" customHeight="1">
      <c r="AB1757" s="39"/>
      <c r="AC1757" s="39"/>
      <c r="AD1757" s="39"/>
      <c r="AE1757" s="39"/>
      <c r="AF1757" s="39"/>
      <c r="AG1757" s="39"/>
    </row>
    <row r="1758" spans="2:37" ht="12" customHeight="1">
      <c r="AB1758" s="39"/>
      <c r="AC1758" s="39"/>
      <c r="AD1758" s="39"/>
      <c r="AE1758" s="39"/>
      <c r="AF1758" s="39"/>
      <c r="AG1758" s="39"/>
    </row>
    <row r="1759" spans="2:37" ht="12" customHeight="1">
      <c r="AB1759" s="39"/>
      <c r="AC1759" s="39"/>
      <c r="AD1759" s="39"/>
      <c r="AE1759" s="39"/>
      <c r="AF1759" s="39"/>
      <c r="AG1759" s="39"/>
    </row>
    <row r="1760" spans="2:37" ht="6" customHeight="1"/>
    <row r="1761" spans="2:34" ht="3" customHeight="1">
      <c r="B1761" s="43" t="s">
        <v>5</v>
      </c>
      <c r="D1761" s="43" t="s">
        <v>23</v>
      </c>
      <c r="E1761" s="43"/>
      <c r="G1761" s="43" t="s">
        <v>6</v>
      </c>
      <c r="H1761" s="43"/>
      <c r="J1761" s="43" t="s">
        <v>7</v>
      </c>
      <c r="K1761" s="43"/>
      <c r="L1761" s="43"/>
      <c r="M1761" s="43"/>
      <c r="N1761" s="43" t="s">
        <v>8</v>
      </c>
      <c r="O1761" s="43"/>
      <c r="Q1761" s="43" t="s">
        <v>9</v>
      </c>
      <c r="R1761" s="43"/>
      <c r="S1761" s="43"/>
      <c r="T1761" s="43" t="s">
        <v>10</v>
      </c>
      <c r="U1761" s="43"/>
      <c r="X1761" s="43" t="s">
        <v>5</v>
      </c>
      <c r="Y1761" s="43"/>
      <c r="Z1761" s="43" t="s">
        <v>23</v>
      </c>
      <c r="AA1761" s="43"/>
      <c r="AB1761" s="43" t="s">
        <v>6</v>
      </c>
      <c r="AC1761" s="43" t="s">
        <v>7</v>
      </c>
      <c r="AE1761" s="43" t="s">
        <v>8</v>
      </c>
      <c r="AF1761" s="43" t="s">
        <v>9</v>
      </c>
      <c r="AG1761" s="43" t="s">
        <v>10</v>
      </c>
      <c r="AH1761" s="43"/>
    </row>
    <row r="1762" spans="2:34" ht="14.25" customHeight="1">
      <c r="B1762" s="43"/>
      <c r="D1762" s="43"/>
      <c r="E1762" s="43"/>
      <c r="G1762" s="43"/>
      <c r="H1762" s="43"/>
      <c r="J1762" s="43"/>
      <c r="K1762" s="43"/>
      <c r="L1762" s="43"/>
      <c r="M1762" s="43"/>
      <c r="N1762" s="43"/>
      <c r="O1762" s="43"/>
      <c r="Q1762" s="43"/>
      <c r="R1762" s="43"/>
      <c r="S1762" s="43"/>
      <c r="T1762" s="43"/>
      <c r="U1762" s="43"/>
      <c r="X1762" s="43"/>
      <c r="Y1762" s="43"/>
      <c r="Z1762" s="43"/>
      <c r="AA1762" s="43"/>
      <c r="AB1762" s="43"/>
      <c r="AC1762" s="43"/>
      <c r="AE1762" s="43"/>
      <c r="AF1762" s="43"/>
      <c r="AG1762" s="43"/>
      <c r="AH1762" s="43"/>
    </row>
    <row r="1763" spans="2:34">
      <c r="B1763" s="2">
        <v>7.8000001609325409E-2</v>
      </c>
      <c r="D1763" s="44">
        <v>4.6800000965595245</v>
      </c>
      <c r="E1763" s="44"/>
      <c r="F1763" s="45">
        <v>13.876334190368652</v>
      </c>
      <c r="G1763" s="45"/>
      <c r="H1763" s="45"/>
      <c r="I1763" s="45"/>
      <c r="J1763" s="45"/>
      <c r="K1763" s="45">
        <v>9.7178073588111147E-8</v>
      </c>
      <c r="L1763" s="45"/>
      <c r="M1763" s="45"/>
      <c r="N1763" s="45">
        <v>32.4361572265625</v>
      </c>
      <c r="O1763" s="45"/>
      <c r="P1763" s="45"/>
      <c r="Q1763" s="45"/>
      <c r="R1763" s="45">
        <v>22.935825347900391</v>
      </c>
      <c r="S1763" s="45"/>
      <c r="T1763" s="45"/>
      <c r="U1763" s="45"/>
      <c r="V1763" s="46">
        <v>2.9959798553136352E-7</v>
      </c>
      <c r="W1763" s="46"/>
    </row>
    <row r="1764" spans="2:34">
      <c r="B1764" s="2">
        <v>7.9000003635883331E-2</v>
      </c>
      <c r="D1764" s="44">
        <v>4.7400002181529999</v>
      </c>
      <c r="E1764" s="44"/>
      <c r="F1764" s="45">
        <v>2.1088883876800537</v>
      </c>
      <c r="G1764" s="45"/>
      <c r="H1764" s="45"/>
      <c r="I1764" s="45"/>
      <c r="J1764" s="45"/>
      <c r="K1764" s="45">
        <v>7.6115888703043311E-8</v>
      </c>
      <c r="L1764" s="45"/>
      <c r="M1764" s="45"/>
      <c r="N1764" s="45">
        <v>32.405197143554688</v>
      </c>
      <c r="O1764" s="45"/>
      <c r="P1764" s="45"/>
      <c r="Q1764" s="45"/>
      <c r="R1764" s="45">
        <v>22.913934707641602</v>
      </c>
      <c r="S1764" s="45"/>
      <c r="T1764" s="45"/>
      <c r="U1764" s="45"/>
      <c r="V1764" s="46">
        <v>2.3488790645842528E-7</v>
      </c>
      <c r="W1764" s="46"/>
    </row>
    <row r="1765" spans="2:34">
      <c r="B1765" s="2">
        <v>7.9999998211860657E-2</v>
      </c>
      <c r="D1765" s="44">
        <v>4.7999998927116394</v>
      </c>
      <c r="E1765" s="44"/>
      <c r="F1765" s="45">
        <v>-9.9319839477539063</v>
      </c>
      <c r="G1765" s="45"/>
      <c r="H1765" s="45"/>
      <c r="I1765" s="45"/>
      <c r="J1765" s="45"/>
      <c r="K1765" s="45">
        <v>5.9622230708100687E-8</v>
      </c>
      <c r="L1765" s="45"/>
      <c r="M1765" s="45"/>
      <c r="N1765" s="45">
        <v>32.374492645263672</v>
      </c>
      <c r="O1765" s="45"/>
      <c r="P1765" s="45"/>
      <c r="Q1765" s="45"/>
      <c r="R1765" s="45">
        <v>22.892223358154297</v>
      </c>
      <c r="S1765" s="45"/>
      <c r="T1765" s="45"/>
      <c r="U1765" s="45"/>
      <c r="V1765" s="46">
        <v>1.8416420743960771E-7</v>
      </c>
      <c r="W1765" s="46"/>
    </row>
    <row r="1766" spans="2:34">
      <c r="B1766" s="2">
        <v>8.1000000238418579E-2</v>
      </c>
      <c r="D1766" s="44">
        <v>4.8600000143051147</v>
      </c>
      <c r="E1766" s="44"/>
      <c r="F1766" s="45">
        <v>-20.556968688964844</v>
      </c>
      <c r="G1766" s="45"/>
      <c r="H1766" s="45"/>
      <c r="I1766" s="45"/>
      <c r="J1766" s="45"/>
      <c r="K1766" s="45">
        <v>4.6705324052709329E-8</v>
      </c>
      <c r="L1766" s="45"/>
      <c r="M1766" s="45"/>
      <c r="N1766" s="45">
        <v>32.344039916992188</v>
      </c>
      <c r="O1766" s="45"/>
      <c r="P1766" s="45"/>
      <c r="Q1766" s="45"/>
      <c r="R1766" s="45">
        <v>22.870689392089844</v>
      </c>
      <c r="S1766" s="45"/>
      <c r="T1766" s="45"/>
      <c r="U1766" s="45"/>
      <c r="V1766" s="46">
        <v>1.4440163909057446E-7</v>
      </c>
      <c r="W1766" s="46"/>
    </row>
    <row r="1767" spans="2:34">
      <c r="B1767" s="2">
        <v>8.2000002264976501E-2</v>
      </c>
      <c r="D1767" s="44">
        <v>4.9200001358985901</v>
      </c>
      <c r="E1767" s="44"/>
      <c r="F1767" s="45">
        <v>-28.27851676940918</v>
      </c>
      <c r="G1767" s="45"/>
      <c r="H1767" s="45"/>
      <c r="I1767" s="45"/>
      <c r="J1767" s="45"/>
      <c r="K1767" s="45">
        <v>3.6588904350765006E-8</v>
      </c>
      <c r="L1767" s="45"/>
      <c r="M1767" s="45"/>
      <c r="N1767" s="45">
        <v>32.313838958740234</v>
      </c>
      <c r="O1767" s="45"/>
      <c r="P1767" s="45"/>
      <c r="Q1767" s="45"/>
      <c r="R1767" s="45">
        <v>22.849334716796875</v>
      </c>
      <c r="S1767" s="45"/>
      <c r="T1767" s="45"/>
      <c r="U1767" s="45"/>
      <c r="V1767" s="46">
        <v>1.1322983084482985E-7</v>
      </c>
      <c r="W1767" s="46"/>
    </row>
    <row r="1768" spans="2:34">
      <c r="B1768" s="2">
        <v>8.2999996840953827E-2</v>
      </c>
      <c r="D1768" s="44">
        <v>4.9799998104572296</v>
      </c>
      <c r="E1768" s="44"/>
      <c r="F1768" s="45">
        <v>-32.019054412841797</v>
      </c>
      <c r="G1768" s="45"/>
      <c r="H1768" s="45"/>
      <c r="I1768" s="45"/>
      <c r="J1768" s="45"/>
      <c r="K1768" s="45">
        <v>2.8665319007359358E-8</v>
      </c>
      <c r="L1768" s="45"/>
      <c r="M1768" s="45"/>
      <c r="N1768" s="45">
        <v>32.283882141113281</v>
      </c>
      <c r="O1768" s="45"/>
      <c r="P1768" s="45"/>
      <c r="Q1768" s="45"/>
      <c r="R1768" s="45">
        <v>22.828153610229492</v>
      </c>
      <c r="S1768" s="45"/>
      <c r="T1768" s="45"/>
      <c r="U1768" s="45"/>
      <c r="V1768" s="46">
        <v>8.8791416885669605E-8</v>
      </c>
      <c r="W1768" s="46"/>
    </row>
    <row r="1769" spans="2:34">
      <c r="B1769" s="2">
        <v>8.3999998867511749E-2</v>
      </c>
      <c r="D1769" s="44">
        <v>5.039999932050705</v>
      </c>
      <c r="E1769" s="44"/>
      <c r="F1769" s="45">
        <v>-31.261333465576172</v>
      </c>
      <c r="G1769" s="45"/>
      <c r="H1769" s="45"/>
      <c r="I1769" s="45"/>
      <c r="J1769" s="45"/>
      <c r="K1769" s="45">
        <v>2.2458873871755713E-8</v>
      </c>
      <c r="L1769" s="45"/>
      <c r="M1769" s="45"/>
      <c r="N1769" s="45">
        <v>32.254173278808594</v>
      </c>
      <c r="O1769" s="45"/>
      <c r="P1769" s="45"/>
      <c r="Q1769" s="45"/>
      <c r="R1769" s="45">
        <v>22.807146072387695</v>
      </c>
      <c r="S1769" s="45"/>
      <c r="T1769" s="45"/>
      <c r="U1769" s="45"/>
      <c r="V1769" s="46">
        <v>6.9630907262308028E-8</v>
      </c>
      <c r="W1769" s="46"/>
    </row>
    <row r="1770" spans="2:34">
      <c r="B1770" s="2">
        <v>8.5000000894069672E-2</v>
      </c>
      <c r="D1770" s="44">
        <v>5.1000000536441803</v>
      </c>
      <c r="E1770" s="44"/>
      <c r="F1770" s="45">
        <v>-26.11992073059082</v>
      </c>
      <c r="G1770" s="45"/>
      <c r="H1770" s="45"/>
      <c r="I1770" s="45"/>
      <c r="J1770" s="45"/>
      <c r="K1770" s="45">
        <v>1.7597161061644329E-8</v>
      </c>
      <c r="L1770" s="45"/>
      <c r="M1770" s="45"/>
      <c r="N1770" s="45">
        <v>32.224708557128906</v>
      </c>
      <c r="O1770" s="45"/>
      <c r="P1770" s="45"/>
      <c r="Q1770" s="45"/>
      <c r="R1770" s="45">
        <v>22.786308288574219</v>
      </c>
      <c r="S1770" s="45"/>
      <c r="T1770" s="45"/>
      <c r="U1770" s="45"/>
      <c r="V1770" s="46">
        <v>5.460766416831575E-8</v>
      </c>
      <c r="W1770" s="46"/>
    </row>
    <row r="1771" spans="2:34">
      <c r="B1771" s="2">
        <v>8.6000002920627594E-2</v>
      </c>
      <c r="D1771" s="44">
        <v>5.1600001752376556</v>
      </c>
      <c r="E1771" s="44"/>
      <c r="F1771" s="45">
        <v>-17.32396125793457</v>
      </c>
      <c r="G1771" s="45"/>
      <c r="H1771" s="45"/>
      <c r="I1771" s="45"/>
      <c r="J1771" s="45"/>
      <c r="K1771" s="45">
        <v>1.378859870726501E-8</v>
      </c>
      <c r="L1771" s="45"/>
      <c r="M1771" s="45"/>
      <c r="N1771" s="45">
        <v>32.195480346679688</v>
      </c>
      <c r="O1771" s="45"/>
      <c r="P1771" s="45"/>
      <c r="Q1771" s="45"/>
      <c r="R1771" s="45">
        <v>22.765642166137695</v>
      </c>
      <c r="S1771" s="45"/>
      <c r="T1771" s="45"/>
      <c r="U1771" s="45"/>
      <c r="V1771" s="46">
        <v>4.2827746682405632E-8</v>
      </c>
      <c r="W1771" s="46"/>
    </row>
    <row r="1772" spans="2:34">
      <c r="B1772" s="2">
        <v>8.6999997496604919E-2</v>
      </c>
      <c r="D1772" s="44">
        <v>5.2199998497962952</v>
      </c>
      <c r="E1772" s="44"/>
      <c r="F1772" s="45">
        <v>-6.1138148307800293</v>
      </c>
      <c r="G1772" s="45"/>
      <c r="H1772" s="45"/>
      <c r="I1772" s="45"/>
      <c r="J1772" s="45"/>
      <c r="K1772" s="45">
        <v>1.0804884986725938E-8</v>
      </c>
      <c r="L1772" s="45"/>
      <c r="M1772" s="45"/>
      <c r="N1772" s="45">
        <v>32.166488647460938</v>
      </c>
      <c r="O1772" s="45"/>
      <c r="P1772" s="45"/>
      <c r="Q1772" s="45"/>
      <c r="R1772" s="45">
        <v>22.745141983032227</v>
      </c>
      <c r="S1772" s="45"/>
      <c r="T1772" s="45"/>
      <c r="U1772" s="45"/>
      <c r="V1772" s="46">
        <v>3.3590499270985674E-8</v>
      </c>
      <c r="W1772" s="46"/>
    </row>
    <row r="1773" spans="2:34">
      <c r="B1773" s="2">
        <v>8.7999999523162842E-2</v>
      </c>
      <c r="D1773" s="44">
        <v>5.2799999713897705</v>
      </c>
      <c r="E1773" s="44"/>
      <c r="F1773" s="45">
        <v>5.9338216781616211</v>
      </c>
      <c r="G1773" s="45"/>
      <c r="H1773" s="45"/>
      <c r="I1773" s="45"/>
      <c r="J1773" s="45"/>
      <c r="K1773" s="45">
        <v>8.4672455713530326E-9</v>
      </c>
      <c r="L1773" s="45"/>
      <c r="M1773" s="45"/>
      <c r="N1773" s="45">
        <v>32.137733459472656</v>
      </c>
      <c r="O1773" s="45"/>
      <c r="P1773" s="45"/>
      <c r="Q1773" s="45"/>
      <c r="R1773" s="45">
        <v>22.724809646606445</v>
      </c>
      <c r="S1773" s="45"/>
      <c r="T1773" s="45"/>
      <c r="U1773" s="45"/>
      <c r="V1773" s="46">
        <v>2.6346741677230057E-8</v>
      </c>
      <c r="W1773" s="46"/>
    </row>
    <row r="1774" spans="2:34">
      <c r="B1774" s="2">
        <v>8.9000001549720764E-2</v>
      </c>
      <c r="D1774" s="44">
        <v>5.3400000929832458</v>
      </c>
      <c r="E1774" s="44"/>
      <c r="F1774" s="45">
        <v>17.127630233764648</v>
      </c>
      <c r="G1774" s="45"/>
      <c r="H1774" s="45"/>
      <c r="I1774" s="45"/>
      <c r="J1774" s="45"/>
      <c r="K1774" s="45">
        <v>6.6356857786331602E-9</v>
      </c>
      <c r="L1774" s="45"/>
      <c r="M1774" s="45"/>
      <c r="N1774" s="45">
        <v>32.109210968017578</v>
      </c>
      <c r="O1774" s="45"/>
      <c r="P1774" s="45"/>
      <c r="Q1774" s="45"/>
      <c r="R1774" s="45">
        <v>22.704641342163086</v>
      </c>
      <c r="S1774" s="45"/>
      <c r="T1774" s="45"/>
      <c r="U1774" s="45"/>
      <c r="V1774" s="46">
        <v>2.0665988031964844E-8</v>
      </c>
      <c r="W1774" s="46"/>
    </row>
    <row r="1775" spans="2:34">
      <c r="B1775" s="2">
        <v>9.0000003576278687E-2</v>
      </c>
      <c r="D1775" s="44">
        <v>5.4000002145767212</v>
      </c>
      <c r="E1775" s="44"/>
      <c r="F1775" s="45">
        <v>25.899057388305664</v>
      </c>
      <c r="G1775" s="45"/>
      <c r="H1775" s="45"/>
      <c r="I1775" s="45"/>
      <c r="J1775" s="45"/>
      <c r="K1775" s="45">
        <v>5.2005657558140683E-9</v>
      </c>
      <c r="L1775" s="45"/>
      <c r="M1775" s="45"/>
      <c r="N1775" s="45">
        <v>32.080917358398438</v>
      </c>
      <c r="O1775" s="45"/>
      <c r="P1775" s="45"/>
      <c r="Q1775" s="45"/>
      <c r="R1775" s="45">
        <v>22.684635162353516</v>
      </c>
      <c r="S1775" s="45"/>
      <c r="T1775" s="45"/>
      <c r="U1775" s="45"/>
      <c r="V1775" s="46">
        <v>1.6210774944624973E-8</v>
      </c>
      <c r="W1775" s="46"/>
    </row>
    <row r="1776" spans="2:34">
      <c r="B1776" s="2">
        <v>9.0999998152256012E-2</v>
      </c>
      <c r="D1776" s="44">
        <v>5.4599998891353607</v>
      </c>
      <c r="E1776" s="44"/>
      <c r="F1776" s="45">
        <v>31.022069931030273</v>
      </c>
      <c r="G1776" s="45"/>
      <c r="H1776" s="45"/>
      <c r="I1776" s="45"/>
      <c r="J1776" s="45"/>
      <c r="K1776" s="45">
        <v>4.0760181896359882E-9</v>
      </c>
      <c r="L1776" s="45"/>
      <c r="M1776" s="45"/>
      <c r="N1776" s="45">
        <v>32.052852630615234</v>
      </c>
      <c r="O1776" s="45"/>
      <c r="P1776" s="45"/>
      <c r="Q1776" s="45"/>
      <c r="R1776" s="45">
        <v>22.664789199829102</v>
      </c>
      <c r="S1776" s="45"/>
      <c r="T1776" s="45"/>
      <c r="U1776" s="45"/>
      <c r="V1776" s="46">
        <v>1.2716554032010663E-8</v>
      </c>
      <c r="W1776" s="46"/>
    </row>
    <row r="1777" spans="2:33">
      <c r="B1777" s="2">
        <v>9.2000000178813934E-2</v>
      </c>
      <c r="D1777" s="44">
        <v>5.5200000107288361</v>
      </c>
      <c r="E1777" s="44"/>
      <c r="F1777" s="45">
        <v>31.784482955932617</v>
      </c>
      <c r="G1777" s="45"/>
      <c r="H1777" s="45"/>
      <c r="I1777" s="45"/>
      <c r="J1777" s="45"/>
      <c r="K1777" s="45">
        <v>3.1947873235793622E-9</v>
      </c>
      <c r="L1777" s="45"/>
      <c r="M1777" s="45"/>
      <c r="N1777" s="45">
        <v>32.025012969970703</v>
      </c>
      <c r="O1777" s="45"/>
      <c r="P1777" s="45"/>
      <c r="Q1777" s="45"/>
      <c r="R1777" s="45">
        <v>22.645103454589844</v>
      </c>
      <c r="S1777" s="45"/>
      <c r="T1777" s="45"/>
      <c r="U1777" s="45"/>
      <c r="V1777" s="46">
        <v>9.9759134286614426E-9</v>
      </c>
      <c r="W1777" s="46"/>
    </row>
    <row r="1778" spans="2:33">
      <c r="B1778" s="2">
        <v>9.3000002205371857E-2</v>
      </c>
      <c r="D1778" s="44">
        <v>5.5800001323223114</v>
      </c>
      <c r="E1778" s="44"/>
      <c r="F1778" s="45">
        <v>28.086940765380859</v>
      </c>
      <c r="G1778" s="45"/>
      <c r="H1778" s="45"/>
      <c r="I1778" s="45"/>
      <c r="J1778" s="45"/>
      <c r="K1778" s="45">
        <v>2.504192631036517E-9</v>
      </c>
      <c r="L1778" s="45"/>
      <c r="M1778" s="45"/>
      <c r="N1778" s="45">
        <v>31.997394561767578</v>
      </c>
      <c r="O1778" s="45"/>
      <c r="P1778" s="45"/>
      <c r="Q1778" s="45"/>
      <c r="R1778" s="45">
        <v>22.625574111938477</v>
      </c>
      <c r="S1778" s="45"/>
      <c r="T1778" s="45"/>
      <c r="U1778" s="45"/>
      <c r="V1778" s="46">
        <v>7.8262392122496749E-9</v>
      </c>
      <c r="W1778" s="46"/>
    </row>
    <row r="1779" spans="2:33">
      <c r="B1779" s="2">
        <v>9.3999996781349182E-2</v>
      </c>
      <c r="D1779" s="44">
        <v>5.6399998068809509</v>
      </c>
      <c r="E1779" s="44"/>
      <c r="F1779" s="45">
        <v>20.455780029296875</v>
      </c>
      <c r="G1779" s="45"/>
      <c r="H1779" s="45"/>
      <c r="I1779" s="45"/>
      <c r="J1779" s="45"/>
      <c r="K1779" s="45">
        <v>1.9629669001375305E-9</v>
      </c>
      <c r="L1779" s="45"/>
      <c r="M1779" s="45"/>
      <c r="N1779" s="45">
        <v>31.969997406005859</v>
      </c>
      <c r="O1779" s="45"/>
      <c r="P1779" s="45"/>
      <c r="Q1779" s="45"/>
      <c r="R1779" s="45">
        <v>22.606203079223633</v>
      </c>
      <c r="S1779" s="45"/>
      <c r="T1779" s="45"/>
      <c r="U1779" s="45"/>
      <c r="V1779" s="46">
        <v>6.1400284856460985E-9</v>
      </c>
      <c r="W1779" s="46"/>
    </row>
    <row r="1780" spans="2:33">
      <c r="B1780" s="2">
        <v>9.4999998807907104E-2</v>
      </c>
      <c r="D1780" s="44">
        <v>5.6999999284744263</v>
      </c>
      <c r="E1780" s="44"/>
      <c r="F1780" s="45">
        <v>9.9681377410888672</v>
      </c>
      <c r="G1780" s="45"/>
      <c r="H1780" s="45"/>
      <c r="I1780" s="45"/>
      <c r="J1780" s="45"/>
      <c r="K1780" s="45">
        <v>1.5387831009405772E-9</v>
      </c>
      <c r="L1780" s="45"/>
      <c r="M1780" s="45"/>
      <c r="N1780" s="45">
        <v>31.942819595336914</v>
      </c>
      <c r="O1780" s="45"/>
      <c r="P1780" s="45"/>
      <c r="Q1780" s="45"/>
      <c r="R1780" s="45">
        <v>22.586984634399414</v>
      </c>
      <c r="S1780" s="45"/>
      <c r="T1780" s="45"/>
      <c r="U1780" s="45"/>
      <c r="V1780" s="46">
        <v>4.8173052213940082E-9</v>
      </c>
      <c r="W1780" s="46"/>
    </row>
    <row r="1781" spans="2:33">
      <c r="B1781" s="2">
        <v>9.6000000834465027E-2</v>
      </c>
      <c r="D1781" s="44">
        <v>5.7600000500679016</v>
      </c>
      <c r="E1781" s="44"/>
      <c r="F1781" s="45">
        <v>-1.9000554084777832</v>
      </c>
      <c r="G1781" s="45"/>
      <c r="H1781" s="45"/>
      <c r="I1781" s="45"/>
      <c r="J1781" s="45"/>
      <c r="K1781" s="45">
        <v>1.2063144927410008E-9</v>
      </c>
      <c r="L1781" s="45"/>
      <c r="M1781" s="45"/>
      <c r="N1781" s="45">
        <v>31.915857315063477</v>
      </c>
      <c r="O1781" s="45"/>
      <c r="P1781" s="45"/>
      <c r="Q1781" s="45"/>
      <c r="R1781" s="45">
        <v>22.56791877746582</v>
      </c>
      <c r="S1781" s="45"/>
      <c r="T1781" s="45"/>
      <c r="U1781" s="45"/>
      <c r="V1781" s="46">
        <v>3.7796712426541035E-9</v>
      </c>
      <c r="W1781" s="46"/>
    </row>
    <row r="1782" spans="2:33">
      <c r="B1782" s="2">
        <v>9.7000002861022949E-2</v>
      </c>
      <c r="D1782" s="44">
        <v>5.820000171661377</v>
      </c>
      <c r="E1782" s="44"/>
      <c r="F1782" s="45">
        <v>-13.481742858886719</v>
      </c>
      <c r="G1782" s="45"/>
      <c r="H1782" s="45"/>
      <c r="I1782" s="45"/>
      <c r="J1782" s="45"/>
      <c r="K1782" s="45">
        <v>9.4571883657579292E-10</v>
      </c>
      <c r="L1782" s="45"/>
      <c r="M1782" s="45"/>
      <c r="N1782" s="45">
        <v>31.889108657836914</v>
      </c>
      <c r="O1782" s="45"/>
      <c r="P1782" s="45"/>
      <c r="Q1782" s="45"/>
      <c r="R1782" s="45">
        <v>22.549003601074219</v>
      </c>
      <c r="S1782" s="45"/>
      <c r="T1782" s="45"/>
      <c r="U1782" s="45"/>
      <c r="V1782" s="46">
        <v>2.9656483935269762E-9</v>
      </c>
      <c r="W1782" s="46"/>
    </row>
    <row r="1783" spans="2:33">
      <c r="B1783" s="2">
        <v>9.7999997437000275E-2</v>
      </c>
      <c r="D1783" s="44">
        <v>5.8799998462200165</v>
      </c>
      <c r="E1783" s="44"/>
      <c r="F1783" s="45">
        <v>-23.152860641479492</v>
      </c>
      <c r="G1783" s="45"/>
      <c r="H1783" s="45"/>
      <c r="I1783" s="45"/>
      <c r="J1783" s="45"/>
      <c r="K1783" s="45">
        <v>7.4144940187537145E-10</v>
      </c>
      <c r="L1783" s="45"/>
      <c r="M1783" s="45"/>
      <c r="N1783" s="45">
        <v>31.862569808959961</v>
      </c>
      <c r="O1783" s="45"/>
      <c r="P1783" s="45"/>
      <c r="Q1783" s="45"/>
      <c r="R1783" s="45">
        <v>22.530239105224609</v>
      </c>
      <c r="S1783" s="45"/>
      <c r="T1783" s="45"/>
      <c r="U1783" s="45"/>
      <c r="V1783" s="46">
        <v>2.3270230187222296E-9</v>
      </c>
      <c r="W1783" s="46"/>
    </row>
    <row r="1784" spans="2:33">
      <c r="B1784" s="2">
        <v>9.8999999463558197E-2</v>
      </c>
      <c r="D1784" s="44">
        <v>5.9399999678134918</v>
      </c>
      <c r="E1784" s="44"/>
      <c r="F1784" s="45">
        <v>-29.560033798217773</v>
      </c>
      <c r="G1784" s="45"/>
      <c r="H1784" s="45"/>
      <c r="I1784" s="45"/>
      <c r="J1784" s="45"/>
      <c r="K1784" s="45">
        <v>5.8132448854664176E-10</v>
      </c>
      <c r="L1784" s="45"/>
      <c r="M1784" s="45"/>
      <c r="N1784" s="45">
        <v>31.83624267578125</v>
      </c>
      <c r="O1784" s="45"/>
      <c r="P1784" s="45"/>
      <c r="Q1784" s="45"/>
      <c r="R1784" s="45">
        <v>22.511623382568359</v>
      </c>
      <c r="S1784" s="45"/>
      <c r="T1784" s="45"/>
      <c r="U1784" s="45"/>
      <c r="V1784" s="46">
        <v>1.8259832534894826E-9</v>
      </c>
      <c r="W1784" s="46"/>
    </row>
    <row r="1785" spans="2:33">
      <c r="B1785" s="2">
        <v>0.10000000149011612</v>
      </c>
      <c r="D1785" s="44">
        <v>6.0000000894069672</v>
      </c>
      <c r="E1785" s="44"/>
      <c r="F1785" s="45">
        <v>-31.809926986694336</v>
      </c>
      <c r="G1785" s="45"/>
      <c r="H1785" s="45"/>
      <c r="I1785" s="45"/>
      <c r="J1785" s="45"/>
      <c r="K1785" s="45">
        <v>4.5579859331290606E-10</v>
      </c>
      <c r="L1785" s="45"/>
      <c r="M1785" s="45"/>
      <c r="N1785" s="45">
        <v>31.810121536254883</v>
      </c>
      <c r="O1785" s="45"/>
      <c r="P1785" s="45"/>
      <c r="Q1785" s="45"/>
      <c r="R1785" s="45">
        <v>22.493152618408203</v>
      </c>
      <c r="S1785" s="45"/>
      <c r="T1785" s="45"/>
      <c r="U1785" s="45"/>
      <c r="V1785" s="46">
        <v>1.4328728203949481E-9</v>
      </c>
      <c r="W1785" s="46"/>
    </row>
    <row r="1786" spans="2:33" ht="9.75" customHeight="1">
      <c r="B1786" s="2">
        <v>0.10100000351667404</v>
      </c>
      <c r="D1786" s="44">
        <v>6.0600002110004425</v>
      </c>
      <c r="E1786" s="44"/>
      <c r="F1786" s="45">
        <v>-29.593774795532227</v>
      </c>
      <c r="G1786" s="45"/>
      <c r="H1786" s="45"/>
      <c r="I1786" s="45"/>
      <c r="J1786" s="45"/>
      <c r="K1786" s="45">
        <v>3.5739153303460114E-10</v>
      </c>
      <c r="L1786" s="45"/>
      <c r="M1786" s="45"/>
      <c r="N1786" s="45">
        <v>31.784206390380859</v>
      </c>
      <c r="O1786" s="45"/>
      <c r="P1786" s="45"/>
      <c r="Q1786" s="45"/>
      <c r="R1786" s="45">
        <v>22.474828720092773</v>
      </c>
      <c r="S1786" s="45"/>
      <c r="T1786" s="45"/>
      <c r="U1786" s="45"/>
      <c r="V1786" s="46">
        <v>1.124431103782797E-9</v>
      </c>
      <c r="W1786" s="46"/>
    </row>
    <row r="1787" spans="2:33" ht="5.25" customHeight="1"/>
    <row r="1788" spans="2:33" ht="172.5" customHeight="1"/>
    <row r="1789" spans="2:33" ht="16.5" customHeight="1"/>
    <row r="1790" spans="2:33" ht="12.75" customHeight="1">
      <c r="B1790" s="39" t="s">
        <v>0</v>
      </c>
      <c r="C1790" s="39"/>
      <c r="D1790" s="39"/>
      <c r="E1790" s="39"/>
      <c r="F1790" s="39"/>
      <c r="G1790" s="1" t="s">
        <v>1</v>
      </c>
      <c r="H1790" s="40" t="s">
        <v>68</v>
      </c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</row>
    <row r="1791" spans="2:33" ht="12.75" customHeight="1">
      <c r="AB1791" s="39" t="s">
        <v>2</v>
      </c>
      <c r="AC1791" s="39"/>
      <c r="AD1791" s="39"/>
      <c r="AE1791" s="39"/>
      <c r="AF1791" s="39"/>
      <c r="AG1791" s="39"/>
    </row>
    <row r="1792" spans="2:33" ht="12" customHeight="1">
      <c r="B1792" s="39" t="s">
        <v>3</v>
      </c>
      <c r="C1792" s="39"/>
      <c r="D1792" s="39"/>
      <c r="E1792" s="39"/>
      <c r="G1792" s="1" t="s">
        <v>4</v>
      </c>
      <c r="H1792" s="41">
        <v>0.43999999761581421</v>
      </c>
      <c r="I1792" s="41"/>
      <c r="J1792" s="41"/>
      <c r="K1792" s="41"/>
      <c r="L1792" s="41"/>
      <c r="M1792" s="41"/>
      <c r="N1792" s="41"/>
      <c r="O1792" s="39" t="s">
        <v>21</v>
      </c>
      <c r="P1792" s="39"/>
      <c r="Q1792" s="39"/>
      <c r="R1792" s="39"/>
      <c r="S1792" s="1" t="s">
        <v>4</v>
      </c>
      <c r="T1792" s="42" t="s">
        <v>22</v>
      </c>
      <c r="U1792" s="42"/>
      <c r="V1792" s="42"/>
      <c r="W1792" s="42"/>
      <c r="X1792" s="42"/>
      <c r="Y1792" s="42"/>
      <c r="Z1792" s="42"/>
      <c r="AA1792" s="42"/>
      <c r="AB1792" s="39"/>
      <c r="AC1792" s="39"/>
      <c r="AD1792" s="39"/>
      <c r="AE1792" s="39"/>
      <c r="AF1792" s="39"/>
      <c r="AG1792" s="39"/>
    </row>
    <row r="1793" spans="2:37" ht="10.5" customHeight="1">
      <c r="AB1793" s="39"/>
      <c r="AC1793" s="39"/>
      <c r="AD1793" s="39"/>
      <c r="AE1793" s="39"/>
      <c r="AF1793" s="39"/>
      <c r="AG1793" s="39"/>
    </row>
    <row r="1794" spans="2:37" ht="12" customHeight="1">
      <c r="AB1794" s="39"/>
      <c r="AC1794" s="39"/>
      <c r="AD1794" s="39"/>
      <c r="AE1794" s="39"/>
      <c r="AF1794" s="39"/>
      <c r="AG1794" s="39"/>
    </row>
    <row r="1795" spans="2:37" ht="12" customHeight="1">
      <c r="AB1795" s="39"/>
      <c r="AC1795" s="39"/>
      <c r="AD1795" s="39"/>
      <c r="AE1795" s="39"/>
      <c r="AF1795" s="39"/>
      <c r="AG1795" s="39"/>
    </row>
    <row r="1796" spans="2:37" ht="6" customHeight="1"/>
    <row r="1797" spans="2:37" ht="3" customHeight="1">
      <c r="B1797" s="43" t="s">
        <v>5</v>
      </c>
      <c r="D1797" s="43" t="s">
        <v>23</v>
      </c>
      <c r="E1797" s="43"/>
      <c r="G1797" s="43" t="s">
        <v>6</v>
      </c>
      <c r="H1797" s="43"/>
      <c r="J1797" s="43" t="s">
        <v>7</v>
      </c>
      <c r="K1797" s="43"/>
      <c r="L1797" s="43"/>
      <c r="M1797" s="43"/>
      <c r="N1797" s="43" t="s">
        <v>8</v>
      </c>
      <c r="O1797" s="43"/>
      <c r="Q1797" s="43" t="s">
        <v>9</v>
      </c>
      <c r="R1797" s="43"/>
      <c r="S1797" s="43"/>
      <c r="T1797" s="43" t="s">
        <v>10</v>
      </c>
      <c r="U1797" s="43"/>
      <c r="X1797" s="43" t="s">
        <v>5</v>
      </c>
      <c r="Y1797" s="43"/>
      <c r="Z1797" s="43" t="s">
        <v>23</v>
      </c>
      <c r="AA1797" s="43"/>
      <c r="AB1797" s="43" t="s">
        <v>6</v>
      </c>
      <c r="AC1797" s="43" t="s">
        <v>7</v>
      </c>
      <c r="AE1797" s="43" t="s">
        <v>8</v>
      </c>
      <c r="AF1797" s="43" t="s">
        <v>9</v>
      </c>
      <c r="AG1797" s="43" t="s">
        <v>10</v>
      </c>
      <c r="AH1797" s="43"/>
    </row>
    <row r="1798" spans="2:37" ht="14.25" customHeight="1">
      <c r="B1798" s="43"/>
      <c r="D1798" s="43"/>
      <c r="E1798" s="43"/>
      <c r="G1798" s="43"/>
      <c r="H1798" s="43"/>
      <c r="J1798" s="43"/>
      <c r="K1798" s="43"/>
      <c r="L1798" s="43"/>
      <c r="M1798" s="43"/>
      <c r="N1798" s="43"/>
      <c r="O1798" s="43"/>
      <c r="Q1798" s="43"/>
      <c r="R1798" s="43"/>
      <c r="S1798" s="43"/>
      <c r="T1798" s="43"/>
      <c r="U1798" s="43"/>
      <c r="X1798" s="43"/>
      <c r="Y1798" s="43"/>
      <c r="Z1798" s="43"/>
      <c r="AA1798" s="43"/>
      <c r="AB1798" s="43"/>
      <c r="AC1798" s="43"/>
      <c r="AE1798" s="43"/>
      <c r="AF1798" s="43"/>
      <c r="AG1798" s="43"/>
      <c r="AH1798" s="43"/>
    </row>
    <row r="1799" spans="2:37">
      <c r="B1799" s="2">
        <v>0</v>
      </c>
      <c r="D1799" s="44">
        <v>0</v>
      </c>
      <c r="E1799" s="44"/>
      <c r="F1799" s="45">
        <v>9.8425349278841168E-5</v>
      </c>
      <c r="G1799" s="45"/>
      <c r="H1799" s="45"/>
      <c r="I1799" s="45"/>
      <c r="J1799" s="45"/>
      <c r="K1799" s="45">
        <v>26.270780563354492</v>
      </c>
      <c r="L1799" s="45"/>
      <c r="M1799" s="45"/>
      <c r="N1799" s="45">
        <v>52.541461944580078</v>
      </c>
      <c r="O1799" s="45"/>
      <c r="P1799" s="45"/>
      <c r="Q1799" s="45"/>
      <c r="R1799" s="45">
        <v>18.576177597045898</v>
      </c>
      <c r="S1799" s="45"/>
      <c r="T1799" s="45"/>
      <c r="U1799" s="45"/>
      <c r="V1799" s="46">
        <v>100.00037384033203</v>
      </c>
      <c r="W1799" s="46"/>
      <c r="X1799" s="45">
        <v>3.9000000804662704E-2</v>
      </c>
      <c r="Y1799" s="45"/>
      <c r="Z1799" s="44">
        <v>2.3400000482797623</v>
      </c>
      <c r="AA1799" s="44"/>
      <c r="AB1799" s="45">
        <v>13.310009956359863</v>
      </c>
      <c r="AC1799" s="45"/>
      <c r="AD1799" s="45">
        <v>2.6774714569910429E-5</v>
      </c>
      <c r="AE1799" s="45"/>
      <c r="AF1799" s="45">
        <v>24.853801727294922</v>
      </c>
      <c r="AG1799" s="45"/>
      <c r="AH1799" s="45">
        <v>17.574274063110352</v>
      </c>
      <c r="AI1799" s="45"/>
      <c r="AJ1799" s="45"/>
      <c r="AK1799" s="20">
        <v>1.0772896348498762E-4</v>
      </c>
    </row>
    <row r="1800" spans="2:37">
      <c r="B1800" s="2">
        <v>1.0000000474974513E-3</v>
      </c>
      <c r="D1800" s="44">
        <v>6.0000002849847078E-2</v>
      </c>
      <c r="E1800" s="44"/>
      <c r="F1800" s="45">
        <v>-7.2671756744384766</v>
      </c>
      <c r="G1800" s="45"/>
      <c r="H1800" s="45"/>
      <c r="I1800" s="45"/>
      <c r="J1800" s="45"/>
      <c r="K1800" s="45">
        <v>17.118574142456055</v>
      </c>
      <c r="L1800" s="45"/>
      <c r="M1800" s="45"/>
      <c r="N1800" s="45">
        <v>43.346176147460938</v>
      </c>
      <c r="O1800" s="45"/>
      <c r="P1800" s="45"/>
      <c r="Q1800" s="45"/>
      <c r="R1800" s="45">
        <v>18.54571533203125</v>
      </c>
      <c r="S1800" s="45"/>
      <c r="T1800" s="45"/>
      <c r="U1800" s="45"/>
      <c r="V1800" s="46">
        <v>65.269302368164063</v>
      </c>
      <c r="W1800" s="46"/>
      <c r="X1800" s="45">
        <v>3.9999999105930328E-2</v>
      </c>
      <c r="Y1800" s="45"/>
      <c r="Z1800" s="44">
        <v>2.3999999463558197</v>
      </c>
      <c r="AA1800" s="44"/>
      <c r="AB1800" s="45">
        <v>20.077278137207031</v>
      </c>
      <c r="AC1800" s="45"/>
      <c r="AD1800" s="45">
        <v>1.9055945813306607E-5</v>
      </c>
      <c r="AE1800" s="45"/>
      <c r="AF1800" s="45">
        <v>24.823629379272461</v>
      </c>
      <c r="AG1800" s="45"/>
      <c r="AH1800" s="45">
        <v>17.552942276000977</v>
      </c>
      <c r="AI1800" s="45"/>
      <c r="AJ1800" s="45"/>
      <c r="AK1800" s="20">
        <v>7.6765405538026243E-5</v>
      </c>
    </row>
    <row r="1801" spans="2:37">
      <c r="B1801" s="2">
        <v>2.0000000949949026E-3</v>
      </c>
      <c r="D1801" s="44">
        <v>0.12000000569969416</v>
      </c>
      <c r="E1801" s="44"/>
      <c r="F1801" s="45">
        <v>-7.7573819160461426</v>
      </c>
      <c r="G1801" s="45"/>
      <c r="H1801" s="45"/>
      <c r="I1801" s="45"/>
      <c r="J1801" s="45"/>
      <c r="K1801" s="45">
        <v>11.330370903015137</v>
      </c>
      <c r="L1801" s="45"/>
      <c r="M1801" s="45"/>
      <c r="N1801" s="45">
        <v>37.515300750732422</v>
      </c>
      <c r="O1801" s="45"/>
      <c r="P1801" s="45"/>
      <c r="Q1801" s="45"/>
      <c r="R1801" s="45">
        <v>18.515539169311523</v>
      </c>
      <c r="S1801" s="45"/>
      <c r="T1801" s="45"/>
      <c r="U1801" s="45"/>
      <c r="V1801" s="46">
        <v>43.270584106445313</v>
      </c>
      <c r="W1801" s="46"/>
      <c r="X1801" s="45">
        <v>4.1000001132488251E-2</v>
      </c>
      <c r="Y1801" s="45"/>
      <c r="Z1801" s="44">
        <v>2.460000067949295</v>
      </c>
      <c r="AA1801" s="44"/>
      <c r="AB1801" s="45">
        <v>24.01231575012207</v>
      </c>
      <c r="AC1801" s="45"/>
      <c r="AD1801" s="45">
        <v>1.3564622349804267E-5</v>
      </c>
      <c r="AE1801" s="45"/>
      <c r="AF1801" s="45">
        <v>24.793722152709961</v>
      </c>
      <c r="AG1801" s="45"/>
      <c r="AH1801" s="45">
        <v>17.53179931640625</v>
      </c>
      <c r="AI1801" s="45"/>
      <c r="AJ1801" s="45"/>
      <c r="AK1801" s="20">
        <v>5.4709933465346694E-5</v>
      </c>
    </row>
    <row r="1802" spans="2:37">
      <c r="B1802" s="2">
        <v>3.0000000260770321E-3</v>
      </c>
      <c r="D1802" s="44">
        <v>0.18000000156462193</v>
      </c>
      <c r="E1802" s="44"/>
      <c r="F1802" s="45">
        <v>-3.5304808616638184</v>
      </c>
      <c r="G1802" s="45"/>
      <c r="H1802" s="45"/>
      <c r="I1802" s="45"/>
      <c r="J1802" s="45"/>
      <c r="K1802" s="45">
        <v>7.6000585556030273</v>
      </c>
      <c r="L1802" s="45"/>
      <c r="M1802" s="45"/>
      <c r="N1802" s="45">
        <v>33.742710113525391</v>
      </c>
      <c r="O1802" s="45"/>
      <c r="P1802" s="45"/>
      <c r="Q1802" s="45"/>
      <c r="R1802" s="45">
        <v>18.485647201538086</v>
      </c>
      <c r="S1802" s="45"/>
      <c r="T1802" s="45"/>
      <c r="U1802" s="45"/>
      <c r="V1802" s="46">
        <v>29.071489334106445</v>
      </c>
      <c r="W1802" s="46"/>
      <c r="X1802" s="45">
        <v>4.1999999433755875E-2</v>
      </c>
      <c r="Y1802" s="45"/>
      <c r="Z1802" s="44">
        <v>2.5199999660253525</v>
      </c>
      <c r="AA1802" s="44"/>
      <c r="AB1802" s="45">
        <v>24.570127487182617</v>
      </c>
      <c r="AC1802" s="45"/>
      <c r="AD1802" s="45">
        <v>9.6572784968884662E-6</v>
      </c>
      <c r="AE1802" s="45"/>
      <c r="AF1802" s="45">
        <v>24.764080047607422</v>
      </c>
      <c r="AG1802" s="45"/>
      <c r="AH1802" s="45">
        <v>17.510841369628906</v>
      </c>
      <c r="AI1802" s="45"/>
      <c r="AJ1802" s="45"/>
      <c r="AK1802" s="20">
        <v>3.8997135561658069E-5</v>
      </c>
    </row>
    <row r="1803" spans="2:37">
      <c r="B1803" s="2">
        <v>4.0000001899898052E-3</v>
      </c>
      <c r="D1803" s="44">
        <v>0.24000001139938831</v>
      </c>
      <c r="E1803" s="44"/>
      <c r="F1803" s="45">
        <v>3.5166893005371094</v>
      </c>
      <c r="G1803" s="45"/>
      <c r="H1803" s="45"/>
      <c r="I1803" s="45"/>
      <c r="J1803" s="45"/>
      <c r="K1803" s="45">
        <v>5.1549263000488281</v>
      </c>
      <c r="L1803" s="45"/>
      <c r="M1803" s="45"/>
      <c r="N1803" s="45">
        <v>31.255701065063477</v>
      </c>
      <c r="O1803" s="45"/>
      <c r="P1803" s="45"/>
      <c r="Q1803" s="45"/>
      <c r="R1803" s="45">
        <v>18.456033706665039</v>
      </c>
      <c r="S1803" s="45"/>
      <c r="T1803" s="45"/>
      <c r="U1803" s="45"/>
      <c r="V1803" s="46">
        <v>19.750089645385742</v>
      </c>
      <c r="W1803" s="46"/>
      <c r="X1803" s="45">
        <v>4.3000001460313797E-2</v>
      </c>
      <c r="Y1803" s="45"/>
      <c r="Z1803" s="44">
        <v>2.5800000876188278</v>
      </c>
      <c r="AA1803" s="44"/>
      <c r="AB1803" s="45">
        <v>21.680574417114258</v>
      </c>
      <c r="AC1803" s="45"/>
      <c r="AD1803" s="45">
        <v>6.8765407377213705E-6</v>
      </c>
      <c r="AE1803" s="45"/>
      <c r="AF1803" s="45">
        <v>24.734695434570313</v>
      </c>
      <c r="AG1803" s="45"/>
      <c r="AH1803" s="45">
        <v>17.490066528320313</v>
      </c>
      <c r="AI1803" s="45"/>
      <c r="AJ1803" s="45"/>
      <c r="AK1803" s="20">
        <v>2.7801201213151217E-5</v>
      </c>
    </row>
    <row r="1804" spans="2:37">
      <c r="B1804" s="2">
        <v>4.999999888241291E-3</v>
      </c>
      <c r="D1804" s="44">
        <v>0.29999999329447746</v>
      </c>
      <c r="E1804" s="44"/>
      <c r="F1804" s="45">
        <v>11.581877708435059</v>
      </c>
      <c r="G1804" s="45"/>
      <c r="H1804" s="45"/>
      <c r="I1804" s="45"/>
      <c r="J1804" s="45"/>
      <c r="K1804" s="45">
        <v>3.5283968448638916</v>
      </c>
      <c r="L1804" s="45"/>
      <c r="M1804" s="45"/>
      <c r="N1804" s="45">
        <v>29.587684631347656</v>
      </c>
      <c r="O1804" s="45"/>
      <c r="P1804" s="45"/>
      <c r="Q1804" s="45"/>
      <c r="R1804" s="45">
        <v>18.426698684692383</v>
      </c>
      <c r="S1804" s="45"/>
      <c r="T1804" s="45"/>
      <c r="U1804" s="45"/>
      <c r="V1804" s="46">
        <v>13.539882659912109</v>
      </c>
      <c r="W1804" s="46"/>
      <c r="X1804" s="45">
        <v>4.3999999761581421E-2</v>
      </c>
      <c r="Y1804" s="45"/>
      <c r="Z1804" s="44">
        <v>2.6399999856948853</v>
      </c>
      <c r="AA1804" s="44"/>
      <c r="AB1804" s="45">
        <v>15.75706672668457</v>
      </c>
      <c r="AC1804" s="45"/>
      <c r="AD1804" s="45">
        <v>4.8972456170304213E-6</v>
      </c>
      <c r="AE1804" s="45"/>
      <c r="AF1804" s="45">
        <v>24.705570220947266</v>
      </c>
      <c r="AG1804" s="45"/>
      <c r="AH1804" s="45">
        <v>17.469472885131836</v>
      </c>
      <c r="AI1804" s="45"/>
      <c r="AJ1804" s="45"/>
      <c r="AK1804" s="20">
        <v>1.9822440663119778E-5</v>
      </c>
    </row>
    <row r="1805" spans="2:37">
      <c r="B1805" s="2">
        <v>6.0000000521540642E-3</v>
      </c>
      <c r="D1805" s="44">
        <v>0.36000000312924385</v>
      </c>
      <c r="E1805" s="44"/>
      <c r="F1805" s="45">
        <v>19.018083572387695</v>
      </c>
      <c r="G1805" s="45"/>
      <c r="H1805" s="45"/>
      <c r="I1805" s="45"/>
      <c r="J1805" s="45"/>
      <c r="K1805" s="45">
        <v>2.4328205585479736</v>
      </c>
      <c r="L1805" s="45"/>
      <c r="M1805" s="45"/>
      <c r="N1805" s="45">
        <v>28.451007843017578</v>
      </c>
      <c r="O1805" s="45"/>
      <c r="P1805" s="45"/>
      <c r="Q1805" s="45"/>
      <c r="R1805" s="45">
        <v>18.397636413574219</v>
      </c>
      <c r="S1805" s="45"/>
      <c r="T1805" s="45"/>
      <c r="U1805" s="45"/>
      <c r="V1805" s="46">
        <v>9.3504619598388672</v>
      </c>
      <c r="W1805" s="46"/>
      <c r="X1805" s="45">
        <v>4.5000001788139343E-2</v>
      </c>
      <c r="Y1805" s="45"/>
      <c r="Z1805" s="44">
        <v>2.7000001072883606</v>
      </c>
      <c r="AA1805" s="44"/>
      <c r="AB1805" s="45">
        <v>7.6374545097351074</v>
      </c>
      <c r="AC1805" s="45"/>
      <c r="AD1805" s="45">
        <v>3.488179572741501E-6</v>
      </c>
      <c r="AE1805" s="45"/>
      <c r="AF1805" s="45">
        <v>24.67669677734375</v>
      </c>
      <c r="AG1805" s="45"/>
      <c r="AH1805" s="45">
        <v>17.449056625366211</v>
      </c>
      <c r="AI1805" s="45"/>
      <c r="AJ1805" s="45"/>
      <c r="AK1805" s="20">
        <v>1.4135523088043556E-5</v>
      </c>
    </row>
    <row r="1806" spans="2:37">
      <c r="B1806" s="2">
        <v>7.0000002160668373E-3</v>
      </c>
      <c r="D1806" s="44">
        <v>0.42000001296401024</v>
      </c>
      <c r="E1806" s="44"/>
      <c r="F1806" s="45">
        <v>24.451879501342773</v>
      </c>
      <c r="G1806" s="45"/>
      <c r="H1806" s="45"/>
      <c r="I1806" s="45"/>
      <c r="J1806" s="45"/>
      <c r="K1806" s="45">
        <v>1.6872149705886841</v>
      </c>
      <c r="L1806" s="45"/>
      <c r="M1806" s="45"/>
      <c r="N1806" s="45">
        <v>27.66468620300293</v>
      </c>
      <c r="O1806" s="45"/>
      <c r="P1806" s="45"/>
      <c r="Q1806" s="45"/>
      <c r="R1806" s="45">
        <v>18.368844985961914</v>
      </c>
      <c r="S1806" s="45"/>
      <c r="T1806" s="45"/>
      <c r="U1806" s="45"/>
      <c r="V1806" s="46">
        <v>6.4949164390563965</v>
      </c>
      <c r="W1806" s="46"/>
      <c r="X1806" s="45">
        <v>4.6000000089406967E-2</v>
      </c>
      <c r="Y1806" s="45"/>
      <c r="Z1806" s="44">
        <v>2.760000005364418</v>
      </c>
      <c r="AA1806" s="44"/>
      <c r="AB1806" s="45">
        <v>-1.5344445705413818</v>
      </c>
      <c r="AC1806" s="45"/>
      <c r="AD1806" s="45">
        <v>2.4849020974215819E-6</v>
      </c>
      <c r="AE1806" s="45"/>
      <c r="AF1806" s="45">
        <v>24.648075103759766</v>
      </c>
      <c r="AG1806" s="45"/>
      <c r="AH1806" s="45">
        <v>17.42881965637207</v>
      </c>
      <c r="AI1806" s="45"/>
      <c r="AJ1806" s="45"/>
      <c r="AK1806" s="20">
        <v>1.0081527761940379E-5</v>
      </c>
    </row>
    <row r="1807" spans="2:37">
      <c r="B1807" s="2">
        <v>8.0000003799796104E-3</v>
      </c>
      <c r="D1807" s="44">
        <v>0.48000002279877663</v>
      </c>
      <c r="E1807" s="44"/>
      <c r="F1807" s="45">
        <v>26.908235549926758</v>
      </c>
      <c r="G1807" s="45"/>
      <c r="H1807" s="45"/>
      <c r="I1807" s="45"/>
      <c r="J1807" s="45"/>
      <c r="K1807" s="45">
        <v>1.1755088567733765</v>
      </c>
      <c r="L1807" s="45"/>
      <c r="M1807" s="45"/>
      <c r="N1807" s="45">
        <v>27.112642288208008</v>
      </c>
      <c r="O1807" s="45"/>
      <c r="P1807" s="45"/>
      <c r="Q1807" s="45"/>
      <c r="R1807" s="45">
        <v>18.340322494506836</v>
      </c>
      <c r="S1807" s="45"/>
      <c r="T1807" s="45"/>
      <c r="U1807" s="45"/>
      <c r="V1807" s="46">
        <v>4.5321464538574219</v>
      </c>
      <c r="W1807" s="46"/>
      <c r="X1807" s="45">
        <v>4.6999998390674591E-2</v>
      </c>
      <c r="Y1807" s="45"/>
      <c r="Z1807" s="44">
        <v>2.8199999034404755</v>
      </c>
      <c r="AA1807" s="44"/>
      <c r="AB1807" s="45">
        <v>-10.469928741455078</v>
      </c>
      <c r="AC1807" s="45"/>
      <c r="AD1807" s="45">
        <v>1.7704422816677834E-6</v>
      </c>
      <c r="AE1807" s="45"/>
      <c r="AF1807" s="45">
        <v>24.619701385498047</v>
      </c>
      <c r="AG1807" s="45"/>
      <c r="AH1807" s="45">
        <v>17.408756256103516</v>
      </c>
      <c r="AI1807" s="45"/>
      <c r="AJ1807" s="45"/>
      <c r="AK1807" s="20">
        <v>7.1911613304109778E-6</v>
      </c>
    </row>
    <row r="1808" spans="2:37">
      <c r="B1808" s="2">
        <v>8.999999612569809E-3</v>
      </c>
      <c r="D1808" s="44">
        <v>0.53999997675418854</v>
      </c>
      <c r="E1808" s="44"/>
      <c r="F1808" s="45">
        <v>25.905284881591797</v>
      </c>
      <c r="G1808" s="45"/>
      <c r="H1808" s="45"/>
      <c r="I1808" s="45"/>
      <c r="J1808" s="45"/>
      <c r="K1808" s="45">
        <v>0.82195740938186646</v>
      </c>
      <c r="L1808" s="45"/>
      <c r="M1808" s="45"/>
      <c r="N1808" s="45">
        <v>26.719127655029297</v>
      </c>
      <c r="O1808" s="45"/>
      <c r="P1808" s="45"/>
      <c r="Q1808" s="45"/>
      <c r="R1808" s="45">
        <v>18.312065124511719</v>
      </c>
      <c r="S1808" s="45"/>
      <c r="T1808" s="45"/>
      <c r="U1808" s="45"/>
      <c r="V1808" s="46">
        <v>3.1739275455474854</v>
      </c>
      <c r="W1808" s="46"/>
      <c r="X1808" s="45">
        <v>4.8000000417232513E-2</v>
      </c>
      <c r="Y1808" s="45"/>
      <c r="Z1808" s="44">
        <v>2.8800000250339508</v>
      </c>
      <c r="AA1808" s="44"/>
      <c r="AB1808" s="45">
        <v>-17.916431427001953</v>
      </c>
      <c r="AC1808" s="45"/>
      <c r="AD1808" s="45">
        <v>1.26157999602583E-6</v>
      </c>
      <c r="AE1808" s="45"/>
      <c r="AF1808" s="45">
        <v>24.591573715209961</v>
      </c>
      <c r="AG1808" s="45"/>
      <c r="AH1808" s="45">
        <v>17.388866424560547</v>
      </c>
      <c r="AI1808" s="45"/>
      <c r="AJ1808" s="45"/>
      <c r="AK1808" s="20">
        <v>5.130131739861099E-6</v>
      </c>
    </row>
    <row r="1809" spans="2:37">
      <c r="B1809" s="2">
        <v>9.9999997764825821E-3</v>
      </c>
      <c r="D1809" s="44">
        <v>0.59999998658895493</v>
      </c>
      <c r="E1809" s="44"/>
      <c r="F1809" s="45">
        <v>21.495046615600586</v>
      </c>
      <c r="G1809" s="45"/>
      <c r="H1809" s="45"/>
      <c r="I1809" s="45"/>
      <c r="J1809" s="45"/>
      <c r="K1809" s="45">
        <v>0.57637274265289307</v>
      </c>
      <c r="L1809" s="45"/>
      <c r="M1809" s="45"/>
      <c r="N1809" s="45">
        <v>26.433950424194336</v>
      </c>
      <c r="O1809" s="45"/>
      <c r="P1809" s="45"/>
      <c r="Q1809" s="45"/>
      <c r="R1809" s="45">
        <v>18.284069061279297</v>
      </c>
      <c r="S1809" s="45"/>
      <c r="T1809" s="45"/>
      <c r="U1809" s="45"/>
      <c r="V1809" s="46">
        <v>2.2290284633636475</v>
      </c>
      <c r="W1809" s="46"/>
      <c r="X1809" s="45">
        <v>4.8999998718500137E-2</v>
      </c>
      <c r="Y1809" s="45"/>
      <c r="Z1809" s="44">
        <v>2.9399999231100082</v>
      </c>
      <c r="AA1809" s="44"/>
      <c r="AB1809" s="45">
        <v>-22.833057403564453</v>
      </c>
      <c r="AC1809" s="45"/>
      <c r="AD1809" s="45">
        <v>8.9909781308961101E-7</v>
      </c>
      <c r="AE1809" s="45"/>
      <c r="AF1809" s="45">
        <v>24.563686370849609</v>
      </c>
      <c r="AG1809" s="45"/>
      <c r="AH1809" s="45">
        <v>17.369148254394531</v>
      </c>
      <c r="AI1809" s="45"/>
      <c r="AJ1809" s="45"/>
      <c r="AK1809" s="20">
        <v>3.660272341221571E-6</v>
      </c>
    </row>
    <row r="1810" spans="2:37">
      <c r="B1810" s="2">
        <v>1.0999999940395355E-2</v>
      </c>
      <c r="D1810" s="44">
        <v>0.65999999642372131</v>
      </c>
      <c r="E1810" s="44"/>
      <c r="F1810" s="45">
        <v>14.238479614257813</v>
      </c>
      <c r="G1810" s="45"/>
      <c r="H1810" s="45"/>
      <c r="I1810" s="45"/>
      <c r="J1810" s="45"/>
      <c r="K1810" s="45">
        <v>0.40506535768508911</v>
      </c>
      <c r="L1810" s="45"/>
      <c r="M1810" s="45"/>
      <c r="N1810" s="45">
        <v>26.223417282104492</v>
      </c>
      <c r="O1810" s="45"/>
      <c r="P1810" s="45"/>
      <c r="Q1810" s="45"/>
      <c r="R1810" s="45">
        <v>18.256330490112305</v>
      </c>
      <c r="S1810" s="45"/>
      <c r="T1810" s="45"/>
      <c r="U1810" s="45"/>
      <c r="V1810" s="46">
        <v>1.5689047574996948</v>
      </c>
      <c r="W1810" s="46"/>
      <c r="X1810" s="45">
        <v>5.000000074505806E-2</v>
      </c>
      <c r="Y1810" s="45"/>
      <c r="Z1810" s="44">
        <v>3.0000000447034836</v>
      </c>
      <c r="AA1810" s="44"/>
      <c r="AB1810" s="45">
        <v>-24.536035537719727</v>
      </c>
      <c r="AC1810" s="45"/>
      <c r="AD1810" s="45">
        <v>6.4085054418683285E-7</v>
      </c>
      <c r="AE1810" s="45"/>
      <c r="AF1810" s="45">
        <v>24.536041259765625</v>
      </c>
      <c r="AG1810" s="45"/>
      <c r="AH1810" s="45">
        <v>17.349601745605469</v>
      </c>
      <c r="AI1810" s="45"/>
      <c r="AJ1810" s="45"/>
      <c r="AK1810" s="20">
        <v>2.6118743789993459E-6</v>
      </c>
    </row>
    <row r="1811" spans="2:37">
      <c r="B1811" s="2">
        <v>1.2000000104308128E-2</v>
      </c>
      <c r="D1811" s="44">
        <v>0.7200000062584877</v>
      </c>
      <c r="E1811" s="44"/>
      <c r="F1811" s="45">
        <v>5.114957332611084</v>
      </c>
      <c r="G1811" s="45"/>
      <c r="H1811" s="45"/>
      <c r="I1811" s="45"/>
      <c r="J1811" s="45"/>
      <c r="K1811" s="45">
        <v>0.28517457842826843</v>
      </c>
      <c r="L1811" s="45"/>
      <c r="M1811" s="45"/>
      <c r="N1811" s="45">
        <v>26.064662933349609</v>
      </c>
      <c r="O1811" s="45"/>
      <c r="P1811" s="45"/>
      <c r="Q1811" s="45"/>
      <c r="R1811" s="45">
        <v>18.228851318359375</v>
      </c>
      <c r="S1811" s="45"/>
      <c r="T1811" s="45"/>
      <c r="U1811" s="45"/>
      <c r="V1811" s="46">
        <v>1.1062073707580566</v>
      </c>
      <c r="W1811" s="46"/>
      <c r="X1811" s="45">
        <v>5.0999999046325684E-2</v>
      </c>
      <c r="Y1811" s="45"/>
      <c r="Z1811" s="44">
        <v>3.059999942779541</v>
      </c>
      <c r="AA1811" s="44"/>
      <c r="AB1811" s="45">
        <v>-22.793777465820313</v>
      </c>
      <c r="AC1811" s="45"/>
      <c r="AD1811" s="45">
        <v>4.568387623749004E-7</v>
      </c>
      <c r="AE1811" s="45"/>
      <c r="AF1811" s="45">
        <v>24.508632659912109</v>
      </c>
      <c r="AG1811" s="45"/>
      <c r="AH1811" s="45">
        <v>17.330221176147461</v>
      </c>
      <c r="AI1811" s="45"/>
      <c r="AJ1811" s="45"/>
      <c r="AK1811" s="20">
        <v>1.863991201389581E-6</v>
      </c>
    </row>
    <row r="1812" spans="2:37">
      <c r="B1812" s="2">
        <v>1.3000000268220901E-2</v>
      </c>
      <c r="D1812" s="44">
        <v>0.78000001609325409</v>
      </c>
      <c r="E1812" s="44"/>
      <c r="F1812" s="45">
        <v>-4.6230568885803223</v>
      </c>
      <c r="G1812" s="45"/>
      <c r="H1812" s="45"/>
      <c r="I1812" s="45"/>
      <c r="J1812" s="45"/>
      <c r="K1812" s="45">
        <v>0.2010500431060791</v>
      </c>
      <c r="L1812" s="45"/>
      <c r="M1812" s="45"/>
      <c r="N1812" s="45">
        <v>25.942033767700195</v>
      </c>
      <c r="O1812" s="45"/>
      <c r="P1812" s="45"/>
      <c r="Q1812" s="45"/>
      <c r="R1812" s="45">
        <v>18.201623916625977</v>
      </c>
      <c r="S1812" s="45"/>
      <c r="T1812" s="45"/>
      <c r="U1812" s="45"/>
      <c r="V1812" s="46">
        <v>0.78105032444000244</v>
      </c>
      <c r="W1812" s="46"/>
      <c r="X1812" s="45">
        <v>5.2000001072883606E-2</v>
      </c>
      <c r="Y1812" s="45"/>
      <c r="Z1812" s="44">
        <v>3.1200000643730164</v>
      </c>
      <c r="AA1812" s="44"/>
      <c r="AB1812" s="45">
        <v>-17.858335494995117</v>
      </c>
      <c r="AC1812" s="45"/>
      <c r="AD1812" s="45">
        <v>3.2570474672866112E-7</v>
      </c>
      <c r="AE1812" s="45"/>
      <c r="AF1812" s="45">
        <v>24.481460571289063</v>
      </c>
      <c r="AG1812" s="45"/>
      <c r="AH1812" s="45">
        <v>17.311006546020508</v>
      </c>
      <c r="AI1812" s="45"/>
      <c r="AJ1812" s="45"/>
      <c r="AK1812" s="20">
        <v>1.3304138519742992E-6</v>
      </c>
    </row>
    <row r="1813" spans="2:37">
      <c r="B1813" s="2">
        <v>1.4000000432133675E-2</v>
      </c>
      <c r="D1813" s="44">
        <v>0.84000002592802048</v>
      </c>
      <c r="E1813" s="44"/>
      <c r="F1813" s="45">
        <v>-13.630899429321289</v>
      </c>
      <c r="G1813" s="45"/>
      <c r="H1813" s="45"/>
      <c r="I1813" s="45"/>
      <c r="J1813" s="45"/>
      <c r="K1813" s="45">
        <v>0.14190097153186798</v>
      </c>
      <c r="L1813" s="45"/>
      <c r="M1813" s="45"/>
      <c r="N1813" s="45">
        <v>25.844734191894531</v>
      </c>
      <c r="O1813" s="45"/>
      <c r="P1813" s="45"/>
      <c r="Q1813" s="45"/>
      <c r="R1813" s="45">
        <v>18.174648284912109</v>
      </c>
      <c r="S1813" s="45"/>
      <c r="T1813" s="45"/>
      <c r="U1813" s="45"/>
      <c r="V1813" s="46">
        <v>0.55208301544189453</v>
      </c>
      <c r="W1813" s="46"/>
      <c r="X1813" s="45">
        <v>5.299999937415123E-2</v>
      </c>
      <c r="Y1813" s="45"/>
      <c r="Z1813" s="44">
        <v>3.1799999624490738</v>
      </c>
      <c r="AA1813" s="44"/>
      <c r="AB1813" s="45">
        <v>-10.428967475891113</v>
      </c>
      <c r="AC1813" s="45"/>
      <c r="AD1813" s="45">
        <v>2.3224099265917175E-7</v>
      </c>
      <c r="AE1813" s="45"/>
      <c r="AF1813" s="45">
        <v>24.454519271850586</v>
      </c>
      <c r="AG1813" s="45"/>
      <c r="AH1813" s="45">
        <v>17.291955947875977</v>
      </c>
      <c r="AI1813" s="45"/>
      <c r="AJ1813" s="45"/>
      <c r="AK1813" s="20">
        <v>9.4968538633111166E-7</v>
      </c>
    </row>
    <row r="1814" spans="2:37">
      <c r="B1814" s="2">
        <v>1.4999999664723873E-2</v>
      </c>
      <c r="D1814" s="44">
        <v>0.89999997988343239</v>
      </c>
      <c r="E1814" s="44"/>
      <c r="F1814" s="45">
        <v>-20.663497924804688</v>
      </c>
      <c r="G1814" s="45"/>
      <c r="H1814" s="45"/>
      <c r="I1814" s="45"/>
      <c r="J1814" s="45"/>
      <c r="K1814" s="45">
        <v>0.10024508833885193</v>
      </c>
      <c r="L1814" s="45"/>
      <c r="M1814" s="45"/>
      <c r="N1814" s="45">
        <v>25.765279769897461</v>
      </c>
      <c r="O1814" s="45"/>
      <c r="P1814" s="45"/>
      <c r="Q1814" s="45"/>
      <c r="R1814" s="45">
        <v>18.147918701171875</v>
      </c>
      <c r="S1814" s="45"/>
      <c r="T1814" s="45"/>
      <c r="U1814" s="45"/>
      <c r="V1814" s="46">
        <v>0.3905901312828064</v>
      </c>
      <c r="W1814" s="46"/>
      <c r="X1814" s="45">
        <v>5.4000001400709152E-2</v>
      </c>
      <c r="Y1814" s="45"/>
      <c r="Z1814" s="44">
        <v>3.2400000840425491</v>
      </c>
      <c r="AA1814" s="44"/>
      <c r="AB1814" s="45">
        <v>-1.5531038045883179</v>
      </c>
      <c r="AC1814" s="45"/>
      <c r="AD1814" s="45">
        <v>1.6561742199883156E-7</v>
      </c>
      <c r="AE1814" s="45"/>
      <c r="AF1814" s="45">
        <v>24.42780876159668</v>
      </c>
      <c r="AG1814" s="45"/>
      <c r="AH1814" s="45">
        <v>17.273069381713867</v>
      </c>
      <c r="AI1814" s="45"/>
      <c r="AJ1814" s="45"/>
      <c r="AK1814" s="20">
        <v>6.779872592233005E-7</v>
      </c>
    </row>
    <row r="1815" spans="2:37">
      <c r="B1815" s="2">
        <v>1.6000000759959221E-2</v>
      </c>
      <c r="D1815" s="44">
        <v>0.96000004559755325</v>
      </c>
      <c r="E1815" s="44"/>
      <c r="F1815" s="45">
        <v>-24.751659393310547</v>
      </c>
      <c r="G1815" s="45"/>
      <c r="H1815" s="45"/>
      <c r="I1815" s="45"/>
      <c r="J1815" s="45"/>
      <c r="K1815" s="45">
        <v>7.0870846509933472E-2</v>
      </c>
      <c r="L1815" s="45"/>
      <c r="M1815" s="45"/>
      <c r="N1815" s="45">
        <v>25.698451995849609</v>
      </c>
      <c r="O1815" s="45"/>
      <c r="P1815" s="45"/>
      <c r="Q1815" s="45"/>
      <c r="R1815" s="45">
        <v>18.121437072753906</v>
      </c>
      <c r="S1815" s="45"/>
      <c r="T1815" s="45"/>
      <c r="U1815" s="45"/>
      <c r="V1815" s="46">
        <v>0.27654129266738892</v>
      </c>
      <c r="W1815" s="46"/>
      <c r="X1815" s="45">
        <v>5.4999999701976776E-2</v>
      </c>
      <c r="Y1815" s="45"/>
      <c r="Z1815" s="44">
        <v>3.2999999821186066</v>
      </c>
      <c r="AA1815" s="44"/>
      <c r="AB1815" s="45">
        <v>7.5212821960449219</v>
      </c>
      <c r="AC1815" s="45"/>
      <c r="AD1815" s="45">
        <v>1.1812023359425439E-7</v>
      </c>
      <c r="AE1815" s="45"/>
      <c r="AF1815" s="45">
        <v>24.401325225830078</v>
      </c>
      <c r="AG1815" s="45"/>
      <c r="AH1815" s="45">
        <v>17.254343032836914</v>
      </c>
      <c r="AI1815" s="45"/>
      <c r="AJ1815" s="45"/>
      <c r="AK1815" s="20">
        <v>4.840729843635927E-7</v>
      </c>
    </row>
    <row r="1816" spans="2:37">
      <c r="B1816" s="2">
        <v>1.7000000923871994E-2</v>
      </c>
      <c r="D1816" s="44">
        <v>1.0200000554323196</v>
      </c>
      <c r="E1816" s="44"/>
      <c r="F1816" s="45">
        <v>-25.338527679443359</v>
      </c>
      <c r="G1816" s="45"/>
      <c r="H1816" s="45"/>
      <c r="I1816" s="45"/>
      <c r="J1816" s="45"/>
      <c r="K1816" s="45">
        <v>5.0135549157857895E-2</v>
      </c>
      <c r="L1816" s="45"/>
      <c r="M1816" s="45"/>
      <c r="N1816" s="45">
        <v>25.640607833862305</v>
      </c>
      <c r="O1816" s="45"/>
      <c r="P1816" s="45"/>
      <c r="Q1816" s="45"/>
      <c r="R1816" s="45">
        <v>18.095197677612305</v>
      </c>
      <c r="S1816" s="45"/>
      <c r="T1816" s="45"/>
      <c r="U1816" s="45"/>
      <c r="V1816" s="46">
        <v>0.19591489434242249</v>
      </c>
      <c r="W1816" s="46"/>
      <c r="X1816" s="45">
        <v>5.6000001728534698E-2</v>
      </c>
      <c r="Y1816" s="45"/>
      <c r="Z1816" s="44">
        <v>3.3600001037120819</v>
      </c>
      <c r="AA1816" s="44"/>
      <c r="AB1816" s="45">
        <v>15.521101951599121</v>
      </c>
      <c r="AC1816" s="45"/>
      <c r="AD1816" s="45">
        <v>8.4254359933311207E-8</v>
      </c>
      <c r="AE1816" s="45"/>
      <c r="AF1816" s="45">
        <v>24.375068664550781</v>
      </c>
      <c r="AG1816" s="45"/>
      <c r="AH1816" s="45">
        <v>17.235774993896484</v>
      </c>
      <c r="AI1816" s="45"/>
      <c r="AJ1816" s="45"/>
      <c r="AK1816" s="20">
        <v>3.4565795203889138E-7</v>
      </c>
    </row>
    <row r="1817" spans="2:37">
      <c r="B1817" s="2">
        <v>1.7999999225139618E-2</v>
      </c>
      <c r="D1817" s="44">
        <v>1.0799999535083771</v>
      </c>
      <c r="E1817" s="44"/>
      <c r="F1817" s="45">
        <v>-22.357406616210938</v>
      </c>
      <c r="G1817" s="45"/>
      <c r="H1817" s="45"/>
      <c r="I1817" s="45"/>
      <c r="J1817" s="45"/>
      <c r="K1817" s="45">
        <v>3.5485990345478058E-2</v>
      </c>
      <c r="L1817" s="45"/>
      <c r="M1817" s="45"/>
      <c r="N1817" s="45">
        <v>25.589189529418945</v>
      </c>
      <c r="O1817" s="45"/>
      <c r="P1817" s="45"/>
      <c r="Q1817" s="45"/>
      <c r="R1817" s="45">
        <v>18.069196701049805</v>
      </c>
      <c r="S1817" s="45"/>
      <c r="T1817" s="45"/>
      <c r="U1817" s="45"/>
      <c r="V1817" s="46">
        <v>0.13886828720569611</v>
      </c>
      <c r="W1817" s="46"/>
      <c r="X1817" s="45">
        <v>5.7000000029802322E-2</v>
      </c>
      <c r="Y1817" s="45"/>
      <c r="Z1817" s="44">
        <v>3.4200000017881393</v>
      </c>
      <c r="AA1817" s="44"/>
      <c r="AB1817" s="45">
        <v>21.326711654663086</v>
      </c>
      <c r="AC1817" s="45"/>
      <c r="AD1817" s="45">
        <v>6.010479580709216E-8</v>
      </c>
      <c r="AE1817" s="45"/>
      <c r="AF1817" s="45">
        <v>24.349031448364258</v>
      </c>
      <c r="AG1817" s="45"/>
      <c r="AH1817" s="45">
        <v>17.217365264892578</v>
      </c>
      <c r="AI1817" s="45"/>
      <c r="AJ1817" s="45"/>
      <c r="AK1817" s="20">
        <v>2.468467528160545E-7</v>
      </c>
    </row>
    <row r="1818" spans="2:37">
      <c r="B1818" s="2">
        <v>1.8999999389052391E-2</v>
      </c>
      <c r="D1818" s="44">
        <v>1.1399999633431435</v>
      </c>
      <c r="E1818" s="44"/>
      <c r="F1818" s="45">
        <v>-16.240379333496094</v>
      </c>
      <c r="G1818" s="45"/>
      <c r="H1818" s="45"/>
      <c r="I1818" s="45"/>
      <c r="J1818" s="45"/>
      <c r="K1818" s="45">
        <v>2.5128701701760292E-2</v>
      </c>
      <c r="L1818" s="45"/>
      <c r="M1818" s="45"/>
      <c r="N1818" s="45">
        <v>25.542398452758789</v>
      </c>
      <c r="O1818" s="45"/>
      <c r="P1818" s="45"/>
      <c r="Q1818" s="45"/>
      <c r="R1818" s="45">
        <v>18.043434143066406</v>
      </c>
      <c r="S1818" s="45"/>
      <c r="T1818" s="45"/>
      <c r="U1818" s="45"/>
      <c r="V1818" s="46">
        <v>9.8477236926555634E-2</v>
      </c>
      <c r="W1818" s="46"/>
      <c r="X1818" s="45">
        <v>5.7999998331069946E-2</v>
      </c>
      <c r="Y1818" s="45"/>
      <c r="Z1818" s="44">
        <v>3.4799998998641968</v>
      </c>
      <c r="AA1818" s="44"/>
      <c r="AB1818" s="45">
        <v>24.128572463989258</v>
      </c>
      <c r="AC1818" s="45"/>
      <c r="AD1818" s="45">
        <v>4.2881829642738012E-8</v>
      </c>
      <c r="AE1818" s="45"/>
      <c r="AF1818" s="45">
        <v>24.323217391967773</v>
      </c>
      <c r="AG1818" s="45"/>
      <c r="AH1818" s="45">
        <v>17.199111938476563</v>
      </c>
      <c r="AI1818" s="45"/>
      <c r="AJ1818" s="45"/>
      <c r="AK1818" s="20">
        <v>1.7629999149448849E-7</v>
      </c>
    </row>
    <row r="1819" spans="2:37">
      <c r="B1819" s="2">
        <v>1.9999999552965164E-2</v>
      </c>
      <c r="D1819" s="44">
        <v>1.1999999731779099</v>
      </c>
      <c r="E1819" s="44"/>
      <c r="F1819" s="45">
        <v>-7.8567728996276855</v>
      </c>
      <c r="G1819" s="45"/>
      <c r="H1819" s="45"/>
      <c r="I1819" s="45"/>
      <c r="J1819" s="45"/>
      <c r="K1819" s="45">
        <v>1.7801685258746147E-2</v>
      </c>
      <c r="L1819" s="45"/>
      <c r="M1819" s="45"/>
      <c r="N1819" s="45">
        <v>25.498970031738281</v>
      </c>
      <c r="O1819" s="45"/>
      <c r="P1819" s="45"/>
      <c r="Q1819" s="45"/>
      <c r="R1819" s="45">
        <v>18.017906188964844</v>
      </c>
      <c r="S1819" s="45"/>
      <c r="T1819" s="45"/>
      <c r="U1819" s="45"/>
      <c r="V1819" s="46">
        <v>6.9862127304077148E-2</v>
      </c>
      <c r="W1819" s="46"/>
      <c r="X1819" s="45">
        <v>5.9000000357627869E-2</v>
      </c>
      <c r="Y1819" s="45"/>
      <c r="Z1819" s="44">
        <v>3.5400000214576721</v>
      </c>
      <c r="AA1819" s="44"/>
      <c r="AB1819" s="45">
        <v>23.540103912353516</v>
      </c>
      <c r="AC1819" s="45"/>
      <c r="AD1819" s="45">
        <v>3.0597348654737289E-8</v>
      </c>
      <c r="AE1819" s="45"/>
      <c r="AF1819" s="45">
        <v>24.29762077331543</v>
      </c>
      <c r="AG1819" s="45"/>
      <c r="AH1819" s="45">
        <v>17.181011199951172</v>
      </c>
      <c r="AI1819" s="45"/>
      <c r="AJ1819" s="45"/>
      <c r="AK1819" s="20">
        <v>1.2592734321970056E-7</v>
      </c>
    </row>
    <row r="1820" spans="2:37">
      <c r="B1820" s="2">
        <v>2.0999999716877937E-2</v>
      </c>
      <c r="D1820" s="44">
        <v>1.2599999830126762</v>
      </c>
      <c r="E1820" s="44"/>
      <c r="F1820" s="45">
        <v>1.6096013784408569</v>
      </c>
      <c r="G1820" s="45"/>
      <c r="H1820" s="45"/>
      <c r="I1820" s="45"/>
      <c r="J1820" s="45"/>
      <c r="K1820" s="45">
        <v>1.2615709565579891E-2</v>
      </c>
      <c r="L1820" s="45"/>
      <c r="M1820" s="45"/>
      <c r="N1820" s="45">
        <v>25.458009719848633</v>
      </c>
      <c r="O1820" s="45"/>
      <c r="P1820" s="45"/>
      <c r="Q1820" s="45"/>
      <c r="R1820" s="45">
        <v>17.992610931396484</v>
      </c>
      <c r="S1820" s="45"/>
      <c r="T1820" s="45"/>
      <c r="U1820" s="45"/>
      <c r="V1820" s="46">
        <v>4.9579542130231857E-2</v>
      </c>
      <c r="W1820" s="46"/>
      <c r="X1820" s="45">
        <v>5.9999998658895493E-2</v>
      </c>
      <c r="Y1820" s="45"/>
      <c r="Z1820" s="44">
        <v>3.5999999195337296</v>
      </c>
      <c r="AA1820" s="44"/>
      <c r="AB1820" s="45">
        <v>19.650981903076172</v>
      </c>
      <c r="AC1820" s="45"/>
      <c r="AD1820" s="45">
        <v>2.1834305030665746E-8</v>
      </c>
      <c r="AE1820" s="45"/>
      <c r="AF1820" s="45">
        <v>24.272239685058594</v>
      </c>
      <c r="AG1820" s="45"/>
      <c r="AH1820" s="45">
        <v>17.163064956665039</v>
      </c>
      <c r="AI1820" s="45"/>
      <c r="AJ1820" s="45"/>
      <c r="AK1820" s="20">
        <v>8.995587563731533E-8</v>
      </c>
    </row>
    <row r="1821" spans="2:37">
      <c r="B1821" s="2">
        <v>2.199999988079071E-2</v>
      </c>
      <c r="D1821" s="44">
        <v>1.3199999928474426</v>
      </c>
      <c r="E1821" s="44"/>
      <c r="F1821" s="45">
        <v>10.827043533325195</v>
      </c>
      <c r="G1821" s="45"/>
      <c r="H1821" s="45"/>
      <c r="I1821" s="45"/>
      <c r="J1821" s="45"/>
      <c r="K1821" s="45">
        <v>8.9434953406453133E-3</v>
      </c>
      <c r="L1821" s="45"/>
      <c r="M1821" s="45"/>
      <c r="N1821" s="45">
        <v>25.418889999389648</v>
      </c>
      <c r="O1821" s="45"/>
      <c r="P1821" s="45"/>
      <c r="Q1821" s="45"/>
      <c r="R1821" s="45">
        <v>17.967546463012695</v>
      </c>
      <c r="S1821" s="45"/>
      <c r="T1821" s="45"/>
      <c r="U1821" s="45"/>
      <c r="V1821" s="46">
        <v>3.5196829587221146E-2</v>
      </c>
      <c r="W1821" s="46"/>
      <c r="X1821" s="45">
        <v>6.1000000685453415E-2</v>
      </c>
      <c r="Y1821" s="45"/>
      <c r="Z1821" s="44">
        <v>3.6600000411272049</v>
      </c>
      <c r="AA1821" s="44"/>
      <c r="AB1821" s="45">
        <v>13.013570785522461</v>
      </c>
      <c r="AC1821" s="45"/>
      <c r="AD1821" s="45">
        <v>1.5582568124727914E-8</v>
      </c>
      <c r="AE1821" s="45"/>
      <c r="AF1821" s="45">
        <v>24.2470703125</v>
      </c>
      <c r="AG1821" s="45"/>
      <c r="AH1821" s="45">
        <v>17.145267486572266</v>
      </c>
      <c r="AI1821" s="45"/>
      <c r="AJ1821" s="45"/>
      <c r="AK1821" s="20">
        <v>6.4265776700267452E-8</v>
      </c>
    </row>
    <row r="1822" spans="2:37">
      <c r="B1822" s="2">
        <v>2.3000000044703484E-2</v>
      </c>
      <c r="D1822" s="44">
        <v>1.380000002682209</v>
      </c>
      <c r="E1822" s="44"/>
      <c r="F1822" s="45">
        <v>18.502880096435547</v>
      </c>
      <c r="G1822" s="45"/>
      <c r="H1822" s="45"/>
      <c r="I1822" s="45"/>
      <c r="J1822" s="45"/>
      <c r="K1822" s="45">
        <v>6.3421502709388733E-3</v>
      </c>
      <c r="L1822" s="45"/>
      <c r="M1822" s="45"/>
      <c r="N1822" s="45">
        <v>25.381162643432617</v>
      </c>
      <c r="O1822" s="45"/>
      <c r="P1822" s="45"/>
      <c r="Q1822" s="45"/>
      <c r="R1822" s="45">
        <v>17.942707061767578</v>
      </c>
      <c r="S1822" s="45"/>
      <c r="T1822" s="45"/>
      <c r="U1822" s="45"/>
      <c r="V1822" s="46">
        <v>2.4993874132633209E-2</v>
      </c>
      <c r="W1822" s="46"/>
      <c r="X1822" s="45">
        <v>6.1999998986721039E-2</v>
      </c>
      <c r="Y1822" s="45"/>
      <c r="Z1822" s="44">
        <v>3.7199999392032623</v>
      </c>
      <c r="AA1822" s="44"/>
      <c r="AB1822" s="45">
        <v>4.5644888877868652</v>
      </c>
      <c r="AC1822" s="45"/>
      <c r="AD1822" s="45">
        <v>1.1121967347094142E-8</v>
      </c>
      <c r="AE1822" s="45"/>
      <c r="AF1822" s="45">
        <v>24.222114562988281</v>
      </c>
      <c r="AG1822" s="45"/>
      <c r="AH1822" s="45">
        <v>17.127620697021484</v>
      </c>
      <c r="AI1822" s="45"/>
      <c r="AJ1822" s="45"/>
      <c r="AK1822" s="20">
        <v>4.5916582536165151E-8</v>
      </c>
    </row>
    <row r="1823" spans="2:37">
      <c r="B1823" s="2">
        <v>2.4000000208616257E-2</v>
      </c>
      <c r="D1823" s="44">
        <v>1.4400000125169754</v>
      </c>
      <c r="E1823" s="44"/>
      <c r="F1823" s="45">
        <v>23.564437866210938</v>
      </c>
      <c r="G1823" s="45"/>
      <c r="H1823" s="45"/>
      <c r="I1823" s="45"/>
      <c r="J1823" s="45"/>
      <c r="K1823" s="45">
        <v>4.4987350702285767E-3</v>
      </c>
      <c r="L1823" s="45"/>
      <c r="M1823" s="45"/>
      <c r="N1823" s="45">
        <v>25.344509124755859</v>
      </c>
      <c r="O1823" s="45"/>
      <c r="P1823" s="45"/>
      <c r="Q1823" s="45"/>
      <c r="R1823" s="45">
        <v>17.918092727661133</v>
      </c>
      <c r="S1823" s="45"/>
      <c r="T1823" s="45"/>
      <c r="U1823" s="45"/>
      <c r="V1823" s="46">
        <v>1.7753483727574348E-2</v>
      </c>
      <c r="W1823" s="46"/>
      <c r="X1823" s="45">
        <v>6.3000001013278961E-2</v>
      </c>
      <c r="Y1823" s="45"/>
      <c r="Z1823" s="44">
        <v>3.7800000607967377</v>
      </c>
      <c r="AA1823" s="44"/>
      <c r="AB1823" s="45">
        <v>-4.5075154304504395</v>
      </c>
      <c r="AC1823" s="45"/>
      <c r="AD1823" s="45">
        <v>7.9390050089500619E-9</v>
      </c>
      <c r="AE1823" s="45"/>
      <c r="AF1823" s="45">
        <v>24.197366714477539</v>
      </c>
      <c r="AG1823" s="45"/>
      <c r="AH1823" s="45">
        <v>17.11012077331543</v>
      </c>
      <c r="AI1823" s="45"/>
      <c r="AJ1823" s="45"/>
      <c r="AK1823" s="20">
        <v>3.2809374772568844E-8</v>
      </c>
    </row>
    <row r="1824" spans="2:37">
      <c r="B1824" s="2">
        <v>2.500000037252903E-2</v>
      </c>
      <c r="D1824" s="44">
        <v>1.5000000223517418</v>
      </c>
      <c r="E1824" s="44"/>
      <c r="F1824" s="45">
        <v>25.308708190917969</v>
      </c>
      <c r="G1824" s="45"/>
      <c r="H1824" s="45"/>
      <c r="I1824" s="45"/>
      <c r="J1824" s="45"/>
      <c r="K1824" s="45">
        <v>3.1919903121888638E-3</v>
      </c>
      <c r="L1824" s="45"/>
      <c r="M1824" s="45"/>
      <c r="N1824" s="45">
        <v>25.308708190917969</v>
      </c>
      <c r="O1824" s="45"/>
      <c r="P1824" s="45"/>
      <c r="Q1824" s="45"/>
      <c r="R1824" s="45">
        <v>17.893701553344727</v>
      </c>
      <c r="S1824" s="45"/>
      <c r="T1824" s="45"/>
      <c r="U1824" s="45"/>
      <c r="V1824" s="46">
        <v>1.2613812461495399E-2</v>
      </c>
      <c r="W1824" s="46"/>
      <c r="X1824" s="45">
        <v>6.4000003039836884E-2</v>
      </c>
      <c r="Y1824" s="45"/>
      <c r="Z1824" s="44">
        <v>3.840000182390213</v>
      </c>
      <c r="AA1824" s="44"/>
      <c r="AB1824" s="45">
        <v>-12.928781509399414</v>
      </c>
      <c r="AC1824" s="45"/>
      <c r="AD1824" s="45">
        <v>5.6674980264403985E-9</v>
      </c>
      <c r="AE1824" s="45"/>
      <c r="AF1824" s="45">
        <v>24.172824859619141</v>
      </c>
      <c r="AG1824" s="45"/>
      <c r="AH1824" s="45">
        <v>17.092767715454102</v>
      </c>
      <c r="AI1824" s="45"/>
      <c r="AJ1824" s="45"/>
      <c r="AK1824" s="20">
        <v>2.3445741348382398E-8</v>
      </c>
    </row>
    <row r="1825" spans="2:37">
      <c r="B1825" s="2">
        <v>2.6000000536441803E-2</v>
      </c>
      <c r="D1825" s="44">
        <v>1.5600000321865082</v>
      </c>
      <c r="E1825" s="44"/>
      <c r="F1825" s="45">
        <v>23.499822616577148</v>
      </c>
      <c r="G1825" s="45"/>
      <c r="H1825" s="45"/>
      <c r="I1825" s="45"/>
      <c r="J1825" s="45"/>
      <c r="K1825" s="45">
        <v>2.2653953637927771E-3</v>
      </c>
      <c r="L1825" s="45"/>
      <c r="M1825" s="45"/>
      <c r="N1825" s="45">
        <v>25.273599624633789</v>
      </c>
      <c r="O1825" s="45"/>
      <c r="P1825" s="45"/>
      <c r="Q1825" s="45"/>
      <c r="R1825" s="45">
        <v>17.869531631469727</v>
      </c>
      <c r="S1825" s="45"/>
      <c r="T1825" s="45"/>
      <c r="U1825" s="45"/>
      <c r="V1825" s="46">
        <v>8.9642899110913277E-3</v>
      </c>
      <c r="W1825" s="46"/>
      <c r="X1825" s="45">
        <v>6.4999997615814209E-2</v>
      </c>
      <c r="Y1825" s="45"/>
      <c r="Z1825" s="44">
        <v>3.8999998569488525</v>
      </c>
      <c r="AA1825" s="44"/>
      <c r="AB1825" s="45">
        <v>-19.519506454467773</v>
      </c>
      <c r="AC1825" s="45"/>
      <c r="AD1825" s="45">
        <v>4.0462850847688969E-9</v>
      </c>
      <c r="AE1825" s="45"/>
      <c r="AF1825" s="45">
        <v>24.148488998413086</v>
      </c>
      <c r="AG1825" s="45"/>
      <c r="AH1825" s="45">
        <v>17.075559616088867</v>
      </c>
      <c r="AI1825" s="45"/>
      <c r="AJ1825" s="45"/>
      <c r="AK1825" s="20">
        <v>1.6755851817151779E-8</v>
      </c>
    </row>
    <row r="1826" spans="2:37">
      <c r="B1826" s="2">
        <v>2.7000000700354576E-2</v>
      </c>
      <c r="D1826" s="44">
        <v>1.6200000420212746</v>
      </c>
      <c r="E1826" s="44"/>
      <c r="F1826" s="45">
        <v>18.400793075561523</v>
      </c>
      <c r="G1826" s="45"/>
      <c r="H1826" s="45"/>
      <c r="I1826" s="45"/>
      <c r="J1826" s="45"/>
      <c r="K1826" s="45">
        <v>1.6081731300801039E-3</v>
      </c>
      <c r="L1826" s="45"/>
      <c r="M1826" s="45"/>
      <c r="N1826" s="45">
        <v>25.239065170288086</v>
      </c>
      <c r="O1826" s="45"/>
      <c r="P1826" s="45"/>
      <c r="Q1826" s="45"/>
      <c r="R1826" s="45">
        <v>17.845577239990234</v>
      </c>
      <c r="S1826" s="45"/>
      <c r="T1826" s="45"/>
      <c r="U1826" s="45"/>
      <c r="V1826" s="46">
        <v>6.3721677288413048E-3</v>
      </c>
      <c r="W1826" s="46"/>
      <c r="X1826" s="45">
        <v>6.5999999642372131E-2</v>
      </c>
      <c r="Y1826" s="45"/>
      <c r="Z1826" s="44">
        <v>3.9599999785423279</v>
      </c>
      <c r="AA1826" s="44"/>
      <c r="AB1826" s="45">
        <v>-23.358989715576172</v>
      </c>
      <c r="AC1826" s="45"/>
      <c r="AD1826" s="45">
        <v>2.8890854153473811E-9</v>
      </c>
      <c r="AE1826" s="45"/>
      <c r="AF1826" s="45">
        <v>24.124353408813477</v>
      </c>
      <c r="AG1826" s="45"/>
      <c r="AH1826" s="45">
        <v>17.058494567871094</v>
      </c>
      <c r="AI1826" s="45"/>
      <c r="AJ1826" s="45"/>
      <c r="AK1826" s="20">
        <v>1.1975804348196561E-8</v>
      </c>
    </row>
    <row r="1827" spans="2:37">
      <c r="B1827" s="2">
        <v>2.8000000864267349E-2</v>
      </c>
      <c r="D1827" s="44">
        <v>1.680000051856041</v>
      </c>
      <c r="E1827" s="44"/>
      <c r="F1827" s="45">
        <v>10.73526668548584</v>
      </c>
      <c r="G1827" s="45"/>
      <c r="H1827" s="45"/>
      <c r="I1827" s="45"/>
      <c r="J1827" s="45"/>
      <c r="K1827" s="45">
        <v>1.1418883223086596E-3</v>
      </c>
      <c r="L1827" s="45"/>
      <c r="M1827" s="45"/>
      <c r="N1827" s="45">
        <v>25.205028533935547</v>
      </c>
      <c r="O1827" s="45"/>
      <c r="P1827" s="45"/>
      <c r="Q1827" s="45"/>
      <c r="R1827" s="45">
        <v>17.82183837890625</v>
      </c>
      <c r="S1827" s="45"/>
      <c r="T1827" s="45"/>
      <c r="U1827" s="45"/>
      <c r="V1827" s="46">
        <v>4.5306039974093437E-3</v>
      </c>
      <c r="W1827" s="46"/>
      <c r="X1827" s="45">
        <v>6.7000001668930054E-2</v>
      </c>
      <c r="Y1827" s="45"/>
      <c r="Z1827" s="44">
        <v>4.0200001001358032</v>
      </c>
      <c r="AA1827" s="44"/>
      <c r="AB1827" s="45">
        <v>-23.914228439331055</v>
      </c>
      <c r="AC1827" s="45"/>
      <c r="AD1827" s="45">
        <v>2.0630137598232068E-9</v>
      </c>
      <c r="AE1827" s="45"/>
      <c r="AF1827" s="45">
        <v>24.100419998168945</v>
      </c>
      <c r="AG1827" s="45"/>
      <c r="AH1827" s="45">
        <v>17.041570663452148</v>
      </c>
      <c r="AI1827" s="45"/>
      <c r="AJ1827" s="45"/>
      <c r="AK1827" s="20">
        <v>8.5600744270664109E-9</v>
      </c>
    </row>
    <row r="1828" spans="2:37">
      <c r="B1828" s="2">
        <v>2.8999999165534973E-2</v>
      </c>
      <c r="D1828" s="44">
        <v>1.7399999499320984</v>
      </c>
      <c r="E1828" s="44"/>
      <c r="F1828" s="45">
        <v>1.5848274230957031</v>
      </c>
      <c r="G1828" s="45"/>
      <c r="H1828" s="45"/>
      <c r="I1828" s="45"/>
      <c r="J1828" s="45"/>
      <c r="K1828" s="45">
        <v>8.1098504597321153E-4</v>
      </c>
      <c r="L1828" s="45"/>
      <c r="M1828" s="45"/>
      <c r="N1828" s="45">
        <v>25.171426773071289</v>
      </c>
      <c r="O1828" s="45"/>
      <c r="P1828" s="45"/>
      <c r="Q1828" s="45"/>
      <c r="R1828" s="45">
        <v>17.798313140869141</v>
      </c>
      <c r="S1828" s="45"/>
      <c r="T1828" s="45"/>
      <c r="U1828" s="45"/>
      <c r="V1828" s="46">
        <v>3.221951425075531E-3</v>
      </c>
      <c r="W1828" s="46"/>
      <c r="X1828" s="45">
        <v>6.8000003695487976E-2</v>
      </c>
      <c r="Y1828" s="45"/>
      <c r="Z1828" s="44">
        <v>4.0800002217292786</v>
      </c>
      <c r="AA1828" s="44"/>
      <c r="AB1828" s="45">
        <v>-21.113868713378906</v>
      </c>
      <c r="AC1828" s="45"/>
      <c r="AD1828" s="45">
        <v>1.4732647324322556E-9</v>
      </c>
      <c r="AE1828" s="45"/>
      <c r="AF1828" s="45">
        <v>24.076684951782227</v>
      </c>
      <c r="AG1828" s="45"/>
      <c r="AH1828" s="45">
        <v>17.024785995483398</v>
      </c>
      <c r="AI1828" s="45"/>
      <c r="AJ1828" s="45"/>
      <c r="AK1828" s="20">
        <v>6.1190514877296209E-9</v>
      </c>
    </row>
    <row r="1829" spans="2:37">
      <c r="B1829" s="2">
        <v>2.9999999329447746E-2</v>
      </c>
      <c r="D1829" s="44">
        <v>1.7999999597668648</v>
      </c>
      <c r="E1829" s="44"/>
      <c r="F1829" s="45">
        <v>-7.7635951042175293</v>
      </c>
      <c r="G1829" s="45"/>
      <c r="H1829" s="45"/>
      <c r="I1829" s="45"/>
      <c r="J1829" s="45"/>
      <c r="K1829" s="45">
        <v>5.7609908981248736E-4</v>
      </c>
      <c r="L1829" s="45"/>
      <c r="M1829" s="45"/>
      <c r="N1829" s="45">
        <v>25.138219833374023</v>
      </c>
      <c r="O1829" s="45"/>
      <c r="P1829" s="45"/>
      <c r="Q1829" s="45"/>
      <c r="R1829" s="45">
        <v>17.774997711181641</v>
      </c>
      <c r="S1829" s="45"/>
      <c r="T1829" s="45"/>
      <c r="U1829" s="45"/>
      <c r="V1829" s="46">
        <v>2.2917785681784153E-3</v>
      </c>
      <c r="W1829" s="46"/>
      <c r="X1829" s="45">
        <v>6.8999998271465302E-2</v>
      </c>
      <c r="Y1829" s="45"/>
      <c r="Z1829" s="44">
        <v>4.1399998962879181</v>
      </c>
      <c r="AA1829" s="44"/>
      <c r="AB1829" s="45">
        <v>-15.357304573059082</v>
      </c>
      <c r="AC1829" s="45"/>
      <c r="AD1829" s="45">
        <v>1.0521928883733267E-9</v>
      </c>
      <c r="AE1829" s="45"/>
      <c r="AF1829" s="45">
        <v>24.053144454956055</v>
      </c>
      <c r="AG1829" s="45"/>
      <c r="AH1829" s="45">
        <v>17.008140563964844</v>
      </c>
      <c r="AI1829" s="45"/>
      <c r="AJ1829" s="45"/>
      <c r="AK1829" s="20">
        <v>4.3744505795473287E-9</v>
      </c>
    </row>
    <row r="1830" spans="2:37">
      <c r="B1830" s="2">
        <v>3.0999999493360519E-2</v>
      </c>
      <c r="D1830" s="44">
        <v>1.8599999696016312</v>
      </c>
      <c r="E1830" s="44"/>
      <c r="F1830" s="45">
        <v>-15.998679161071777</v>
      </c>
      <c r="G1830" s="45"/>
      <c r="H1830" s="45"/>
      <c r="I1830" s="45"/>
      <c r="J1830" s="45"/>
      <c r="K1830" s="45">
        <v>4.0933024138212204E-4</v>
      </c>
      <c r="L1830" s="45"/>
      <c r="M1830" s="45"/>
      <c r="N1830" s="45">
        <v>25.105375289916992</v>
      </c>
      <c r="O1830" s="45"/>
      <c r="P1830" s="45"/>
      <c r="Q1830" s="45"/>
      <c r="R1830" s="45">
        <v>17.75189208984375</v>
      </c>
      <c r="S1830" s="45"/>
      <c r="T1830" s="45"/>
      <c r="U1830" s="45"/>
      <c r="V1830" s="46">
        <v>1.6304751625284553E-3</v>
      </c>
      <c r="W1830" s="46"/>
      <c r="X1830" s="45">
        <v>7.0000000298023224E-2</v>
      </c>
      <c r="Y1830" s="45"/>
      <c r="Z1830" s="44">
        <v>4.2000000178813934</v>
      </c>
      <c r="AA1830" s="44"/>
      <c r="AB1830" s="45">
        <v>-7.4577336311340332</v>
      </c>
      <c r="AC1830" s="45"/>
      <c r="AD1830" s="45">
        <v>7.5152772893716246E-10</v>
      </c>
      <c r="AE1830" s="45"/>
      <c r="AF1830" s="45">
        <v>24.02979850769043</v>
      </c>
      <c r="AG1830" s="45"/>
      <c r="AH1830" s="45">
        <v>16.991634368896484</v>
      </c>
      <c r="AI1830" s="45"/>
      <c r="AJ1830" s="45"/>
      <c r="AK1830" s="20">
        <v>3.1274824952021163E-9</v>
      </c>
    </row>
    <row r="1831" spans="2:37">
      <c r="B1831" s="2">
        <v>3.2000001519918442E-2</v>
      </c>
      <c r="D1831" s="44">
        <v>1.9200000911951065</v>
      </c>
      <c r="E1831" s="44"/>
      <c r="F1831" s="45">
        <v>-21.968612670898438</v>
      </c>
      <c r="G1831" s="45"/>
      <c r="H1831" s="45"/>
      <c r="I1831" s="45"/>
      <c r="J1831" s="45"/>
      <c r="K1831" s="45">
        <v>2.9089752933941782E-4</v>
      </c>
      <c r="L1831" s="45"/>
      <c r="M1831" s="45"/>
      <c r="N1831" s="45">
        <v>25.072870254516602</v>
      </c>
      <c r="O1831" s="45"/>
      <c r="P1831" s="45"/>
      <c r="Q1831" s="45"/>
      <c r="R1831" s="45">
        <v>17.72899055480957</v>
      </c>
      <c r="S1831" s="45"/>
      <c r="T1831" s="45"/>
      <c r="U1831" s="45"/>
      <c r="V1831" s="46">
        <v>1.1602218728512526E-3</v>
      </c>
      <c r="W1831" s="46"/>
      <c r="X1831" s="45">
        <v>7.1000002324581146E-2</v>
      </c>
      <c r="Y1831" s="45"/>
      <c r="Z1831" s="44">
        <v>4.2600001394748688</v>
      </c>
      <c r="AA1831" s="44"/>
      <c r="AB1831" s="45">
        <v>1.4726829528808594</v>
      </c>
      <c r="AC1831" s="45"/>
      <c r="AD1831" s="45">
        <v>5.3682014389266897E-10</v>
      </c>
      <c r="AE1831" s="45"/>
      <c r="AF1831" s="45">
        <v>24.006645202636719</v>
      </c>
      <c r="AG1831" s="45"/>
      <c r="AH1831" s="45">
        <v>16.975261688232422</v>
      </c>
      <c r="AI1831" s="45"/>
      <c r="AJ1831" s="45"/>
      <c r="AK1831" s="20">
        <v>2.2361315021868222E-9</v>
      </c>
    </row>
    <row r="1832" spans="2:37">
      <c r="B1832" s="2">
        <v>3.2999999821186066E-2</v>
      </c>
      <c r="D1832" s="44">
        <v>1.9799999892711639</v>
      </c>
      <c r="E1832" s="44"/>
      <c r="F1832" s="45">
        <v>-24.842145919799805</v>
      </c>
      <c r="G1832" s="45"/>
      <c r="H1832" s="45"/>
      <c r="I1832" s="45"/>
      <c r="J1832" s="45"/>
      <c r="K1832" s="45">
        <v>2.0677282009273767E-4</v>
      </c>
      <c r="L1832" s="45"/>
      <c r="M1832" s="45"/>
      <c r="N1832" s="45">
        <v>25.040687561035156</v>
      </c>
      <c r="O1832" s="45"/>
      <c r="P1832" s="45"/>
      <c r="Q1832" s="45"/>
      <c r="R1832" s="45">
        <v>17.706295013427734</v>
      </c>
      <c r="S1832" s="45"/>
      <c r="T1832" s="45"/>
      <c r="U1832" s="45"/>
      <c r="V1832" s="46">
        <v>8.2575419219210744E-4</v>
      </c>
      <c r="W1832" s="46"/>
      <c r="X1832" s="45">
        <v>7.1999996900558472E-2</v>
      </c>
      <c r="Y1832" s="45"/>
      <c r="Z1832" s="44">
        <v>4.3199998140335083</v>
      </c>
      <c r="AA1832" s="44"/>
      <c r="AB1832" s="45">
        <v>10.179369926452637</v>
      </c>
      <c r="AC1832" s="45"/>
      <c r="AD1832" s="45">
        <v>3.834828010695901E-10</v>
      </c>
      <c r="AE1832" s="45"/>
      <c r="AF1832" s="45">
        <v>23.983680725097656</v>
      </c>
      <c r="AG1832" s="45"/>
      <c r="AH1832" s="45">
        <v>16.959022521972656</v>
      </c>
      <c r="AI1832" s="45"/>
      <c r="AJ1832" s="45"/>
      <c r="AK1832" s="20">
        <v>1.5989322088572067E-9</v>
      </c>
    </row>
    <row r="1833" spans="2:37">
      <c r="B1833" s="2">
        <v>3.4000001847743988E-2</v>
      </c>
      <c r="D1833" s="44">
        <v>2.0400001108646393</v>
      </c>
      <c r="E1833" s="44"/>
      <c r="F1833" s="45">
        <v>-24.224296569824219</v>
      </c>
      <c r="G1833" s="45"/>
      <c r="H1833" s="45"/>
      <c r="I1833" s="45"/>
      <c r="J1833" s="45"/>
      <c r="K1833" s="45">
        <v>1.4700488827656955E-4</v>
      </c>
      <c r="L1833" s="45"/>
      <c r="M1833" s="45"/>
      <c r="N1833" s="45">
        <v>25.008815765380859</v>
      </c>
      <c r="O1833" s="45"/>
      <c r="P1833" s="45"/>
      <c r="Q1833" s="45"/>
      <c r="R1833" s="45">
        <v>17.683799743652344</v>
      </c>
      <c r="S1833" s="45"/>
      <c r="T1833" s="45"/>
      <c r="U1833" s="45"/>
      <c r="V1833" s="46">
        <v>5.8781570987775922E-4</v>
      </c>
      <c r="W1833" s="46"/>
      <c r="X1833" s="45">
        <v>7.2999998927116394E-2</v>
      </c>
      <c r="Y1833" s="45"/>
      <c r="Z1833" s="44">
        <v>4.3799999356269836</v>
      </c>
      <c r="AA1833" s="44"/>
      <c r="AB1833" s="45">
        <v>17.441539764404297</v>
      </c>
      <c r="AC1833" s="45"/>
      <c r="AD1833" s="45">
        <v>2.7396521162792453E-10</v>
      </c>
      <c r="AE1833" s="45"/>
      <c r="AF1833" s="45">
        <v>23.960905075073242</v>
      </c>
      <c r="AG1833" s="45"/>
      <c r="AH1833" s="45">
        <v>16.94291877746582</v>
      </c>
      <c r="AI1833" s="45"/>
      <c r="AJ1833" s="45"/>
      <c r="AK1833" s="20">
        <v>1.1433841651253829E-9</v>
      </c>
    </row>
    <row r="1834" spans="2:37">
      <c r="B1834" s="2">
        <v>3.5000000149011612E-2</v>
      </c>
      <c r="D1834" s="44">
        <v>2.1000000089406967</v>
      </c>
      <c r="E1834" s="44"/>
      <c r="F1834" s="45">
        <v>-20.210601806640625</v>
      </c>
      <c r="G1834" s="45"/>
      <c r="H1834" s="45"/>
      <c r="I1834" s="45"/>
      <c r="J1834" s="45"/>
      <c r="K1834" s="45">
        <v>1.0453285358380526E-4</v>
      </c>
      <c r="L1834" s="45"/>
      <c r="M1834" s="45"/>
      <c r="N1834" s="45">
        <v>24.977243423461914</v>
      </c>
      <c r="O1834" s="45"/>
      <c r="P1834" s="45"/>
      <c r="Q1834" s="45"/>
      <c r="R1834" s="45">
        <v>17.661502838134766</v>
      </c>
      <c r="S1834" s="45"/>
      <c r="T1834" s="45"/>
      <c r="U1834" s="45"/>
      <c r="V1834" s="46">
        <v>4.1851415880955756E-4</v>
      </c>
      <c r="W1834" s="46"/>
      <c r="X1834" s="45">
        <v>7.4000000953674316E-2</v>
      </c>
      <c r="Y1834" s="45"/>
      <c r="Z1834" s="44">
        <v>4.440000057220459</v>
      </c>
      <c r="AA1834" s="44"/>
      <c r="AB1834" s="45">
        <v>22.24333381652832</v>
      </c>
      <c r="AC1834" s="45"/>
      <c r="AD1834" s="45">
        <v>1.9573861975707985E-10</v>
      </c>
      <c r="AE1834" s="45"/>
      <c r="AF1834" s="45">
        <v>23.938314437866211</v>
      </c>
      <c r="AG1834" s="45"/>
      <c r="AH1834" s="45">
        <v>16.926944732666016</v>
      </c>
      <c r="AI1834" s="45"/>
      <c r="AJ1834" s="45"/>
      <c r="AK1834" s="20">
        <v>8.1767920212527656E-10</v>
      </c>
    </row>
    <row r="1835" spans="2:37">
      <c r="B1835" s="2">
        <v>3.5999998450279236E-2</v>
      </c>
      <c r="D1835" s="44">
        <v>2.1599999070167542</v>
      </c>
      <c r="E1835" s="44"/>
      <c r="F1835" s="45">
        <v>-13.372482299804688</v>
      </c>
      <c r="G1835" s="45"/>
      <c r="H1835" s="45"/>
      <c r="I1835" s="45"/>
      <c r="J1835" s="45"/>
      <c r="K1835" s="45">
        <v>7.4345480243209749E-5</v>
      </c>
      <c r="L1835" s="45"/>
      <c r="M1835" s="45"/>
      <c r="N1835" s="45">
        <v>24.945960998535156</v>
      </c>
      <c r="O1835" s="45"/>
      <c r="P1835" s="45"/>
      <c r="Q1835" s="45"/>
      <c r="R1835" s="45">
        <v>17.639406204223633</v>
      </c>
      <c r="S1835" s="45"/>
      <c r="T1835" s="45"/>
      <c r="U1835" s="45"/>
      <c r="V1835" s="46">
        <v>2.980270073749125E-4</v>
      </c>
      <c r="W1835" s="46"/>
      <c r="X1835" s="45">
        <v>7.5000002980232239E-2</v>
      </c>
      <c r="Y1835" s="45"/>
      <c r="Z1835" s="44">
        <v>4.5000001788139343</v>
      </c>
      <c r="AA1835" s="44"/>
      <c r="AB1835" s="45">
        <v>23.915878295898438</v>
      </c>
      <c r="AC1835" s="45"/>
      <c r="AD1835" s="45">
        <v>1.3985836100349758E-10</v>
      </c>
      <c r="AE1835" s="45"/>
      <c r="AF1835" s="45">
        <v>23.915908813476563</v>
      </c>
      <c r="AG1835" s="45"/>
      <c r="AH1835" s="45">
        <v>16.911102294921875</v>
      </c>
      <c r="AI1835" s="45"/>
      <c r="AJ1835" s="45"/>
      <c r="AK1835" s="20">
        <v>5.8479215914175597E-10</v>
      </c>
    </row>
    <row r="1836" spans="2:37">
      <c r="B1836" s="2">
        <v>3.7000000476837158E-2</v>
      </c>
      <c r="D1836" s="44">
        <v>2.2200000286102295</v>
      </c>
      <c r="E1836" s="44"/>
      <c r="F1836" s="45">
        <v>-4.675926685333252</v>
      </c>
      <c r="G1836" s="45"/>
      <c r="H1836" s="45"/>
      <c r="I1836" s="45"/>
      <c r="J1836" s="45"/>
      <c r="K1836" s="45">
        <v>5.288531247060746E-5</v>
      </c>
      <c r="L1836" s="45"/>
      <c r="M1836" s="45"/>
      <c r="N1836" s="45">
        <v>24.914962768554688</v>
      </c>
      <c r="O1836" s="45"/>
      <c r="P1836" s="45"/>
      <c r="Q1836" s="45"/>
      <c r="R1836" s="45">
        <v>17.617502212524414</v>
      </c>
      <c r="S1836" s="45"/>
      <c r="T1836" s="45"/>
      <c r="U1836" s="45"/>
      <c r="V1836" s="46">
        <v>2.1226370881777257E-4</v>
      </c>
      <c r="W1836" s="46"/>
      <c r="X1836" s="45">
        <v>7.5999997556209564E-2</v>
      </c>
      <c r="Y1836" s="45"/>
      <c r="Z1836" s="44">
        <v>4.5599998533725739</v>
      </c>
      <c r="AA1836" s="44"/>
      <c r="AB1836" s="45">
        <v>22.230442047119141</v>
      </c>
      <c r="AC1836" s="45"/>
      <c r="AD1836" s="45">
        <v>9.9937932929172746E-11</v>
      </c>
      <c r="AE1836" s="45"/>
      <c r="AF1836" s="45">
        <v>23.893686294555664</v>
      </c>
      <c r="AG1836" s="45"/>
      <c r="AH1836" s="45">
        <v>16.895387649536133</v>
      </c>
      <c r="AI1836" s="45"/>
      <c r="AJ1836" s="45"/>
      <c r="AK1836" s="20">
        <v>4.182608426273049E-10</v>
      </c>
    </row>
    <row r="1837" spans="2:37" ht="14.25" customHeight="1">
      <c r="B1837" s="2">
        <v>3.7999998778104782E-2</v>
      </c>
      <c r="D1837" s="44">
        <v>2.2799999266862869</v>
      </c>
      <c r="E1837" s="44"/>
      <c r="F1837" s="45">
        <v>4.6549186706542969</v>
      </c>
      <c r="G1837" s="45"/>
      <c r="H1837" s="45"/>
      <c r="I1837" s="45"/>
      <c r="J1837" s="45"/>
      <c r="K1837" s="45">
        <v>3.7626381526933983E-5</v>
      </c>
      <c r="L1837" s="45"/>
      <c r="M1837" s="45"/>
      <c r="N1837" s="45">
        <v>24.884244918823242</v>
      </c>
      <c r="O1837" s="45"/>
      <c r="P1837" s="45"/>
      <c r="Q1837" s="45"/>
      <c r="R1837" s="45">
        <v>17.595792770385742</v>
      </c>
      <c r="S1837" s="45"/>
      <c r="T1837" s="45"/>
      <c r="U1837" s="45"/>
      <c r="V1837" s="46">
        <v>1.5120586613193154E-4</v>
      </c>
      <c r="W1837" s="46"/>
      <c r="X1837" s="45">
        <v>7.6999999582767487E-2</v>
      </c>
      <c r="Y1837" s="45"/>
      <c r="Z1837" s="44">
        <v>4.6199999749660492</v>
      </c>
      <c r="AA1837" s="44"/>
      <c r="AB1837" s="45">
        <v>17.429681777954102</v>
      </c>
      <c r="AC1837" s="45"/>
      <c r="AD1837" s="45">
        <v>7.1416983438155057E-11</v>
      </c>
      <c r="AE1837" s="45"/>
      <c r="AF1837" s="45">
        <v>23.871641159057617</v>
      </c>
      <c r="AG1837" s="45"/>
      <c r="AH1837" s="45">
        <v>16.879800796508789</v>
      </c>
      <c r="AI1837" s="45"/>
      <c r="AJ1837" s="45"/>
      <c r="AK1837" s="20">
        <v>2.9917079924501877E-10</v>
      </c>
    </row>
    <row r="1838" spans="2:37" ht="13.5" customHeight="1">
      <c r="B1838" s="47" t="s">
        <v>11</v>
      </c>
      <c r="C1838" s="47"/>
      <c r="D1838" s="47"/>
      <c r="E1838" s="47"/>
    </row>
    <row r="1839" spans="2:37" ht="12.75" customHeight="1">
      <c r="B1839" s="39" t="s">
        <v>0</v>
      </c>
      <c r="C1839" s="39"/>
      <c r="D1839" s="39"/>
      <c r="E1839" s="39"/>
      <c r="F1839" s="39"/>
      <c r="G1839" s="1" t="s">
        <v>1</v>
      </c>
      <c r="H1839" s="40" t="s">
        <v>68</v>
      </c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</row>
    <row r="1840" spans="2:37" ht="12.75" customHeight="1">
      <c r="AB1840" s="39" t="s">
        <v>2</v>
      </c>
      <c r="AC1840" s="39"/>
      <c r="AD1840" s="39"/>
      <c r="AE1840" s="39"/>
      <c r="AF1840" s="39"/>
      <c r="AG1840" s="39"/>
    </row>
    <row r="1841" spans="2:34" ht="12" customHeight="1">
      <c r="B1841" s="39" t="s">
        <v>3</v>
      </c>
      <c r="C1841" s="39"/>
      <c r="D1841" s="39"/>
      <c r="E1841" s="39"/>
      <c r="G1841" s="1" t="s">
        <v>4</v>
      </c>
      <c r="H1841" s="41">
        <v>0.43999999761581421</v>
      </c>
      <c r="I1841" s="41"/>
      <c r="J1841" s="41"/>
      <c r="K1841" s="41"/>
      <c r="L1841" s="41"/>
      <c r="M1841" s="41"/>
      <c r="N1841" s="41"/>
      <c r="O1841" s="39" t="s">
        <v>21</v>
      </c>
      <c r="P1841" s="39"/>
      <c r="Q1841" s="39"/>
      <c r="R1841" s="39"/>
      <c r="S1841" s="1" t="s">
        <v>4</v>
      </c>
      <c r="T1841" s="42" t="s">
        <v>22</v>
      </c>
      <c r="U1841" s="42"/>
      <c r="V1841" s="42"/>
      <c r="W1841" s="42"/>
      <c r="X1841" s="42"/>
      <c r="Y1841" s="42"/>
      <c r="Z1841" s="42"/>
      <c r="AA1841" s="42"/>
      <c r="AB1841" s="39"/>
      <c r="AC1841" s="39"/>
      <c r="AD1841" s="39"/>
      <c r="AE1841" s="39"/>
      <c r="AF1841" s="39"/>
      <c r="AG1841" s="39"/>
    </row>
    <row r="1842" spans="2:34" ht="10.5" customHeight="1">
      <c r="AB1842" s="39"/>
      <c r="AC1842" s="39"/>
      <c r="AD1842" s="39"/>
      <c r="AE1842" s="39"/>
      <c r="AF1842" s="39"/>
      <c r="AG1842" s="39"/>
    </row>
    <row r="1843" spans="2:34" ht="12" customHeight="1">
      <c r="AB1843" s="39"/>
      <c r="AC1843" s="39"/>
      <c r="AD1843" s="39"/>
      <c r="AE1843" s="39"/>
      <c r="AF1843" s="39"/>
      <c r="AG1843" s="39"/>
    </row>
    <row r="1844" spans="2:34" ht="12" customHeight="1">
      <c r="AB1844" s="39"/>
      <c r="AC1844" s="39"/>
      <c r="AD1844" s="39"/>
      <c r="AE1844" s="39"/>
      <c r="AF1844" s="39"/>
      <c r="AG1844" s="39"/>
    </row>
    <row r="1845" spans="2:34" ht="6" customHeight="1"/>
    <row r="1846" spans="2:34" ht="3" customHeight="1">
      <c r="B1846" s="43" t="s">
        <v>5</v>
      </c>
      <c r="D1846" s="43" t="s">
        <v>23</v>
      </c>
      <c r="E1846" s="43"/>
      <c r="G1846" s="43" t="s">
        <v>6</v>
      </c>
      <c r="H1846" s="43"/>
      <c r="J1846" s="43" t="s">
        <v>7</v>
      </c>
      <c r="K1846" s="43"/>
      <c r="L1846" s="43"/>
      <c r="M1846" s="43"/>
      <c r="N1846" s="43" t="s">
        <v>8</v>
      </c>
      <c r="O1846" s="43"/>
      <c r="Q1846" s="43" t="s">
        <v>9</v>
      </c>
      <c r="R1846" s="43"/>
      <c r="S1846" s="43"/>
      <c r="T1846" s="43" t="s">
        <v>10</v>
      </c>
      <c r="U1846" s="43"/>
      <c r="X1846" s="43" t="s">
        <v>5</v>
      </c>
      <c r="Y1846" s="43"/>
      <c r="Z1846" s="43" t="s">
        <v>23</v>
      </c>
      <c r="AA1846" s="43"/>
      <c r="AB1846" s="43" t="s">
        <v>6</v>
      </c>
      <c r="AC1846" s="43" t="s">
        <v>7</v>
      </c>
      <c r="AE1846" s="43" t="s">
        <v>8</v>
      </c>
      <c r="AF1846" s="43" t="s">
        <v>9</v>
      </c>
      <c r="AG1846" s="43" t="s">
        <v>10</v>
      </c>
      <c r="AH1846" s="43"/>
    </row>
    <row r="1847" spans="2:34" ht="14.25" customHeight="1">
      <c r="B1847" s="43"/>
      <c r="D1847" s="43"/>
      <c r="E1847" s="43"/>
      <c r="G1847" s="43"/>
      <c r="H1847" s="43"/>
      <c r="J1847" s="43"/>
      <c r="K1847" s="43"/>
      <c r="L1847" s="43"/>
      <c r="M1847" s="43"/>
      <c r="N1847" s="43"/>
      <c r="O1847" s="43"/>
      <c r="Q1847" s="43"/>
      <c r="R1847" s="43"/>
      <c r="S1847" s="43"/>
      <c r="T1847" s="43"/>
      <c r="U1847" s="43"/>
      <c r="X1847" s="43"/>
      <c r="Y1847" s="43"/>
      <c r="Z1847" s="43"/>
      <c r="AA1847" s="43"/>
      <c r="AB1847" s="43"/>
      <c r="AC1847" s="43"/>
      <c r="AE1847" s="43"/>
      <c r="AF1847" s="43"/>
      <c r="AG1847" s="43"/>
      <c r="AH1847" s="43"/>
    </row>
    <row r="1848" spans="2:34">
      <c r="B1848" s="2">
        <v>7.8000001609325409E-2</v>
      </c>
      <c r="D1848" s="44">
        <v>4.6800000965595245</v>
      </c>
      <c r="E1848" s="44"/>
      <c r="F1848" s="45">
        <v>10.192732810974121</v>
      </c>
      <c r="G1848" s="45"/>
      <c r="H1848" s="45"/>
      <c r="I1848" s="45"/>
      <c r="J1848" s="45"/>
      <c r="K1848" s="45">
        <v>5.1038874515629828E-11</v>
      </c>
      <c r="L1848" s="45"/>
      <c r="M1848" s="45"/>
      <c r="N1848" s="45">
        <v>23.849777221679688</v>
      </c>
      <c r="O1848" s="45"/>
      <c r="P1848" s="45"/>
      <c r="Q1848" s="45"/>
      <c r="R1848" s="45">
        <v>16.864339828491211</v>
      </c>
      <c r="S1848" s="45"/>
      <c r="T1848" s="45"/>
      <c r="U1848" s="45"/>
      <c r="V1848" s="46">
        <v>2.140014832008319E-10</v>
      </c>
      <c r="W1848" s="46"/>
    </row>
    <row r="1849" spans="2:34">
      <c r="B1849" s="2">
        <v>7.9000003635883331E-2</v>
      </c>
      <c r="D1849" s="44">
        <v>4.7400002181529999</v>
      </c>
      <c r="E1849" s="44"/>
      <c r="F1849" s="45">
        <v>1.5391644239425659</v>
      </c>
      <c r="G1849" s="45"/>
      <c r="H1849" s="45"/>
      <c r="I1849" s="45"/>
      <c r="J1849" s="45"/>
      <c r="K1849" s="45">
        <v>3.6477782600075059E-11</v>
      </c>
      <c r="L1849" s="45"/>
      <c r="M1849" s="45"/>
      <c r="N1849" s="45">
        <v>23.828088760375977</v>
      </c>
      <c r="O1849" s="45"/>
      <c r="P1849" s="45"/>
      <c r="Q1849" s="45"/>
      <c r="R1849" s="45">
        <v>16.849002838134766</v>
      </c>
      <c r="S1849" s="45"/>
      <c r="T1849" s="45"/>
      <c r="U1849" s="45"/>
      <c r="V1849" s="46">
        <v>1.5308733447572109E-10</v>
      </c>
      <c r="W1849" s="46"/>
    </row>
    <row r="1850" spans="2:34">
      <c r="B1850" s="2">
        <v>7.9999998211860657E-2</v>
      </c>
      <c r="D1850" s="44">
        <v>4.7999998927116394</v>
      </c>
      <c r="E1850" s="44"/>
      <c r="F1850" s="45">
        <v>-7.3146333694458008</v>
      </c>
      <c r="G1850" s="45"/>
      <c r="H1850" s="45"/>
      <c r="I1850" s="45"/>
      <c r="J1850" s="45"/>
      <c r="K1850" s="45">
        <v>2.6072508735319744E-11</v>
      </c>
      <c r="L1850" s="45"/>
      <c r="M1850" s="45"/>
      <c r="N1850" s="45">
        <v>23.806573867797852</v>
      </c>
      <c r="O1850" s="45"/>
      <c r="P1850" s="45"/>
      <c r="Q1850" s="45"/>
      <c r="R1850" s="45">
        <v>16.833789825439453</v>
      </c>
      <c r="S1850" s="45"/>
      <c r="T1850" s="45"/>
      <c r="U1850" s="45"/>
      <c r="V1850" s="46">
        <v>1.0951810291981445E-10</v>
      </c>
      <c r="W1850" s="46"/>
    </row>
    <row r="1851" spans="2:34">
      <c r="B1851" s="2">
        <v>8.1000000238418579E-2</v>
      </c>
      <c r="D1851" s="44">
        <v>4.8600000143051147</v>
      </c>
      <c r="E1851" s="44"/>
      <c r="F1851" s="45">
        <v>-15.126395225524902</v>
      </c>
      <c r="G1851" s="45"/>
      <c r="H1851" s="45"/>
      <c r="I1851" s="45"/>
      <c r="J1851" s="45"/>
      <c r="K1851" s="45">
        <v>1.8636462165155798E-11</v>
      </c>
      <c r="L1851" s="45"/>
      <c r="M1851" s="45"/>
      <c r="N1851" s="45">
        <v>23.785232543945313</v>
      </c>
      <c r="O1851" s="45"/>
      <c r="P1851" s="45"/>
      <c r="Q1851" s="45"/>
      <c r="R1851" s="45">
        <v>16.818700790405273</v>
      </c>
      <c r="S1851" s="45"/>
      <c r="T1851" s="45"/>
      <c r="U1851" s="45"/>
      <c r="V1851" s="46">
        <v>7.8353080967819011E-11</v>
      </c>
      <c r="W1851" s="46"/>
    </row>
    <row r="1852" spans="2:34">
      <c r="B1852" s="2">
        <v>8.2000002264976501E-2</v>
      </c>
      <c r="D1852" s="44">
        <v>4.9200001358985901</v>
      </c>
      <c r="E1852" s="44"/>
      <c r="F1852" s="45">
        <v>-20.802248001098633</v>
      </c>
      <c r="G1852" s="45"/>
      <c r="H1852" s="45"/>
      <c r="I1852" s="45"/>
      <c r="J1852" s="45"/>
      <c r="K1852" s="45">
        <v>1.3322011029048841E-11</v>
      </c>
      <c r="L1852" s="45"/>
      <c r="M1852" s="45"/>
      <c r="N1852" s="45">
        <v>23.764062881469727</v>
      </c>
      <c r="O1852" s="45"/>
      <c r="P1852" s="45"/>
      <c r="Q1852" s="45"/>
      <c r="R1852" s="45">
        <v>16.803730010986328</v>
      </c>
      <c r="S1852" s="45"/>
      <c r="T1852" s="45"/>
      <c r="U1852" s="45"/>
      <c r="V1852" s="46">
        <v>5.6059483444226288E-11</v>
      </c>
      <c r="W1852" s="46"/>
    </row>
    <row r="1853" spans="2:34">
      <c r="B1853" s="2">
        <v>8.2999996840953827E-2</v>
      </c>
      <c r="D1853" s="44">
        <v>4.9799998104572296</v>
      </c>
      <c r="E1853" s="44"/>
      <c r="F1853" s="45">
        <v>-23.549850463867188</v>
      </c>
      <c r="G1853" s="45"/>
      <c r="H1853" s="45"/>
      <c r="I1853" s="45"/>
      <c r="J1853" s="45"/>
      <c r="K1853" s="45">
        <v>9.5235980560048894E-12</v>
      </c>
      <c r="L1853" s="45"/>
      <c r="M1853" s="45"/>
      <c r="N1853" s="45">
        <v>23.743062973022461</v>
      </c>
      <c r="O1853" s="45"/>
      <c r="P1853" s="45"/>
      <c r="Q1853" s="45"/>
      <c r="R1853" s="45">
        <v>16.788881301879883</v>
      </c>
      <c r="S1853" s="45"/>
      <c r="T1853" s="45"/>
      <c r="U1853" s="45"/>
      <c r="V1853" s="46">
        <v>4.0111074184334683E-11</v>
      </c>
      <c r="W1853" s="46"/>
    </row>
    <row r="1854" spans="2:34">
      <c r="B1854" s="2">
        <v>8.3999998867511749E-2</v>
      </c>
      <c r="D1854" s="44">
        <v>5.039999932050705</v>
      </c>
      <c r="E1854" s="44"/>
      <c r="F1854" s="45">
        <v>-22.988975524902344</v>
      </c>
      <c r="G1854" s="45"/>
      <c r="H1854" s="45"/>
      <c r="I1854" s="45"/>
      <c r="J1854" s="45"/>
      <c r="K1854" s="45">
        <v>6.8085810427109816E-12</v>
      </c>
      <c r="L1854" s="45"/>
      <c r="M1854" s="45"/>
      <c r="N1854" s="45">
        <v>23.72222900390625</v>
      </c>
      <c r="O1854" s="45"/>
      <c r="P1854" s="45"/>
      <c r="Q1854" s="45"/>
      <c r="R1854" s="45">
        <v>16.774148941040039</v>
      </c>
      <c r="S1854" s="45"/>
      <c r="T1854" s="45"/>
      <c r="U1854" s="45"/>
      <c r="V1854" s="46">
        <v>2.870126879217505E-11</v>
      </c>
      <c r="W1854" s="46"/>
    </row>
    <row r="1855" spans="2:34">
      <c r="B1855" s="2">
        <v>8.5000000894069672E-2</v>
      </c>
      <c r="D1855" s="44">
        <v>5.1000000536441803</v>
      </c>
      <c r="E1855" s="44"/>
      <c r="F1855" s="45">
        <v>-19.20411491394043</v>
      </c>
      <c r="G1855" s="45"/>
      <c r="H1855" s="45"/>
      <c r="I1855" s="45"/>
      <c r="J1855" s="45"/>
      <c r="K1855" s="45">
        <v>4.867834867833265E-12</v>
      </c>
      <c r="L1855" s="45"/>
      <c r="M1855" s="45"/>
      <c r="N1855" s="45">
        <v>23.701562881469727</v>
      </c>
      <c r="O1855" s="45"/>
      <c r="P1855" s="45"/>
      <c r="Q1855" s="45"/>
      <c r="R1855" s="45">
        <v>16.75953483581543</v>
      </c>
      <c r="S1855" s="45"/>
      <c r="T1855" s="45"/>
      <c r="U1855" s="45"/>
      <c r="V1855" s="46">
        <v>2.0538033079775531E-11</v>
      </c>
      <c r="W1855" s="46"/>
    </row>
    <row r="1856" spans="2:34">
      <c r="B1856" s="2">
        <v>8.6000002920627594E-2</v>
      </c>
      <c r="D1856" s="44">
        <v>5.1600001752376556</v>
      </c>
      <c r="E1856" s="44"/>
      <c r="F1856" s="45">
        <v>-12.731797218322754</v>
      </c>
      <c r="G1856" s="45"/>
      <c r="H1856" s="45"/>
      <c r="I1856" s="45"/>
      <c r="J1856" s="45"/>
      <c r="K1856" s="45">
        <v>3.4804715533243158E-12</v>
      </c>
      <c r="L1856" s="45"/>
      <c r="M1856" s="45"/>
      <c r="N1856" s="45">
        <v>23.681058883666992</v>
      </c>
      <c r="O1856" s="45"/>
      <c r="P1856" s="45"/>
      <c r="Q1856" s="45"/>
      <c r="R1856" s="45">
        <v>16.745037078857422</v>
      </c>
      <c r="S1856" s="45"/>
      <c r="T1856" s="45"/>
      <c r="U1856" s="45"/>
      <c r="V1856" s="46">
        <v>1.469727985148328E-11</v>
      </c>
      <c r="W1856" s="46"/>
    </row>
    <row r="1857" spans="2:23">
      <c r="B1857" s="2">
        <v>8.6999997496604919E-2</v>
      </c>
      <c r="D1857" s="44">
        <v>5.2199998497962952</v>
      </c>
      <c r="E1857" s="44"/>
      <c r="F1857" s="45">
        <v>-4.484565258026123</v>
      </c>
      <c r="G1857" s="45"/>
      <c r="H1857" s="45"/>
      <c r="I1857" s="45"/>
      <c r="J1857" s="45"/>
      <c r="K1857" s="45">
        <v>2.4886440564558798E-12</v>
      </c>
      <c r="L1857" s="45"/>
      <c r="M1857" s="45"/>
      <c r="N1857" s="45">
        <v>23.660717010498047</v>
      </c>
      <c r="O1857" s="45"/>
      <c r="P1857" s="45"/>
      <c r="Q1857" s="45"/>
      <c r="R1857" s="45">
        <v>16.730653762817383</v>
      </c>
      <c r="S1857" s="45"/>
      <c r="T1857" s="45"/>
      <c r="U1857" s="45"/>
      <c r="V1857" s="46">
        <v>1.0518041299034664E-11</v>
      </c>
      <c r="W1857" s="46"/>
    </row>
    <row r="1858" spans="2:23">
      <c r="B1858" s="2">
        <v>8.7999999523162842E-2</v>
      </c>
      <c r="D1858" s="44">
        <v>5.2799999713897705</v>
      </c>
      <c r="E1858" s="44"/>
      <c r="F1858" s="45">
        <v>4.3776636123657227</v>
      </c>
      <c r="G1858" s="45"/>
      <c r="H1858" s="45"/>
      <c r="I1858" s="45"/>
      <c r="J1858" s="45"/>
      <c r="K1858" s="45">
        <v>1.7795465621917028E-12</v>
      </c>
      <c r="L1858" s="45"/>
      <c r="M1858" s="45"/>
      <c r="N1858" s="45">
        <v>23.640537261962891</v>
      </c>
      <c r="O1858" s="45"/>
      <c r="P1858" s="45"/>
      <c r="Q1858" s="45"/>
      <c r="R1858" s="45">
        <v>16.716384887695313</v>
      </c>
      <c r="S1858" s="45"/>
      <c r="T1858" s="45"/>
      <c r="U1858" s="45"/>
      <c r="V1858" s="46">
        <v>7.5275211411374165E-12</v>
      </c>
      <c r="W1858" s="46"/>
    </row>
    <row r="1859" spans="2:23">
      <c r="B1859" s="2">
        <v>8.9000001549720764E-2</v>
      </c>
      <c r="D1859" s="44">
        <v>5.3400000929832458</v>
      </c>
      <c r="E1859" s="44"/>
      <c r="F1859" s="45">
        <v>12.610703468322754</v>
      </c>
      <c r="G1859" s="45"/>
      <c r="H1859" s="45"/>
      <c r="I1859" s="45"/>
      <c r="J1859" s="45"/>
      <c r="K1859" s="45">
        <v>1.2725568212038074E-12</v>
      </c>
      <c r="L1859" s="45"/>
      <c r="M1859" s="45"/>
      <c r="N1859" s="45">
        <v>23.620515823364258</v>
      </c>
      <c r="O1859" s="45"/>
      <c r="P1859" s="45"/>
      <c r="Q1859" s="45"/>
      <c r="R1859" s="45">
        <v>16.702226638793945</v>
      </c>
      <c r="S1859" s="45"/>
      <c r="T1859" s="45"/>
      <c r="U1859" s="45"/>
      <c r="V1859" s="46">
        <v>5.3875059795316371E-12</v>
      </c>
      <c r="W1859" s="46"/>
    </row>
    <row r="1860" spans="2:23">
      <c r="B1860" s="2">
        <v>9.0000003576278687E-2</v>
      </c>
      <c r="D1860" s="44">
        <v>5.4000002145767212</v>
      </c>
      <c r="E1860" s="44"/>
      <c r="F1860" s="45">
        <v>19.060735702514648</v>
      </c>
      <c r="G1860" s="45"/>
      <c r="H1860" s="45"/>
      <c r="I1860" s="45"/>
      <c r="J1860" s="45"/>
      <c r="K1860" s="45">
        <v>9.100508974874133E-13</v>
      </c>
      <c r="L1860" s="45"/>
      <c r="M1860" s="45"/>
      <c r="N1860" s="45">
        <v>23.600652694702148</v>
      </c>
      <c r="O1860" s="45"/>
      <c r="P1860" s="45"/>
      <c r="Q1860" s="45"/>
      <c r="R1860" s="45">
        <v>16.688180923461914</v>
      </c>
      <c r="S1860" s="45"/>
      <c r="T1860" s="45"/>
      <c r="U1860" s="45"/>
      <c r="V1860" s="46">
        <v>3.8560413542776395E-12</v>
      </c>
      <c r="W1860" s="46"/>
    </row>
    <row r="1861" spans="2:23">
      <c r="B1861" s="2">
        <v>9.0999998152256012E-2</v>
      </c>
      <c r="D1861" s="44">
        <v>5.4599998891353607</v>
      </c>
      <c r="E1861" s="44"/>
      <c r="F1861" s="45">
        <v>22.825983047485352</v>
      </c>
      <c r="G1861" s="45"/>
      <c r="H1861" s="45"/>
      <c r="I1861" s="45"/>
      <c r="J1861" s="45"/>
      <c r="K1861" s="45">
        <v>6.5084016735023065E-13</v>
      </c>
      <c r="L1861" s="45"/>
      <c r="M1861" s="45"/>
      <c r="N1861" s="45">
        <v>23.580944061279297</v>
      </c>
      <c r="O1861" s="45"/>
      <c r="P1861" s="45"/>
      <c r="Q1861" s="45"/>
      <c r="R1861" s="45">
        <v>16.674245834350586</v>
      </c>
      <c r="S1861" s="45"/>
      <c r="T1861" s="45"/>
      <c r="U1861" s="45"/>
      <c r="V1861" s="46">
        <v>2.7600259317611675E-12</v>
      </c>
      <c r="W1861" s="46"/>
    </row>
    <row r="1862" spans="2:23">
      <c r="B1862" s="2">
        <v>9.2000000178813934E-2</v>
      </c>
      <c r="D1862" s="44">
        <v>5.5200000107288361</v>
      </c>
      <c r="E1862" s="44"/>
      <c r="F1862" s="45">
        <v>23.382762908935547</v>
      </c>
      <c r="G1862" s="45"/>
      <c r="H1862" s="45"/>
      <c r="I1862" s="45"/>
      <c r="J1862" s="45"/>
      <c r="K1862" s="45">
        <v>4.6548176554569998E-13</v>
      </c>
      <c r="L1862" s="45"/>
      <c r="M1862" s="45"/>
      <c r="N1862" s="45">
        <v>23.561389923095703</v>
      </c>
      <c r="O1862" s="45"/>
      <c r="P1862" s="45"/>
      <c r="Q1862" s="45"/>
      <c r="R1862" s="45">
        <v>16.660419464111328</v>
      </c>
      <c r="S1862" s="45"/>
      <c r="T1862" s="45"/>
      <c r="U1862" s="45"/>
      <c r="V1862" s="46">
        <v>1.9756123820213745E-12</v>
      </c>
      <c r="W1862" s="46"/>
    </row>
    <row r="1863" spans="2:23">
      <c r="B1863" s="2">
        <v>9.3000002205371857E-2</v>
      </c>
      <c r="D1863" s="44">
        <v>5.5800001323223114</v>
      </c>
      <c r="E1863" s="44"/>
      <c r="F1863" s="45">
        <v>20.658298492431641</v>
      </c>
      <c r="G1863" s="45"/>
      <c r="H1863" s="45"/>
      <c r="I1863" s="45"/>
      <c r="J1863" s="45"/>
      <c r="K1863" s="45">
        <v>3.3292777714376276E-13</v>
      </c>
      <c r="L1863" s="45"/>
      <c r="M1863" s="45"/>
      <c r="N1863" s="45">
        <v>23.541988372802734</v>
      </c>
      <c r="O1863" s="45"/>
      <c r="P1863" s="45"/>
      <c r="Q1863" s="45"/>
      <c r="R1863" s="45">
        <v>16.646699905395508</v>
      </c>
      <c r="S1863" s="45"/>
      <c r="T1863" s="45"/>
      <c r="U1863" s="45"/>
      <c r="V1863" s="46">
        <v>1.4141871267775441E-12</v>
      </c>
      <c r="W1863" s="46"/>
    </row>
    <row r="1864" spans="2:23">
      <c r="B1864" s="2">
        <v>9.3999996781349182E-2</v>
      </c>
      <c r="D1864" s="44">
        <v>5.6399998068809509</v>
      </c>
      <c r="E1864" s="44"/>
      <c r="F1864" s="45">
        <v>15.040180206298828</v>
      </c>
      <c r="G1864" s="45"/>
      <c r="H1864" s="45"/>
      <c r="I1864" s="45"/>
      <c r="J1864" s="45"/>
      <c r="K1864" s="45">
        <v>2.381310480834703E-13</v>
      </c>
      <c r="L1864" s="45"/>
      <c r="M1864" s="45"/>
      <c r="N1864" s="45">
        <v>23.522739410400391</v>
      </c>
      <c r="O1864" s="45"/>
      <c r="P1864" s="45"/>
      <c r="Q1864" s="45"/>
      <c r="R1864" s="45">
        <v>16.633089065551758</v>
      </c>
      <c r="S1864" s="45"/>
      <c r="T1864" s="45"/>
      <c r="U1864" s="45"/>
      <c r="V1864" s="46">
        <v>1.0123440714188137E-12</v>
      </c>
      <c r="W1864" s="46"/>
    </row>
    <row r="1865" spans="2:23">
      <c r="B1865" s="2">
        <v>9.4999998807907104E-2</v>
      </c>
      <c r="D1865" s="44">
        <v>5.6999999284744263</v>
      </c>
      <c r="E1865" s="44"/>
      <c r="F1865" s="45">
        <v>7.3212423324584961</v>
      </c>
      <c r="G1865" s="45"/>
      <c r="H1865" s="45"/>
      <c r="I1865" s="45"/>
      <c r="J1865" s="45"/>
      <c r="K1865" s="45">
        <v>1.7033350099317224E-13</v>
      </c>
      <c r="L1865" s="45"/>
      <c r="M1865" s="45"/>
      <c r="N1865" s="45">
        <v>23.503637313842773</v>
      </c>
      <c r="O1865" s="45"/>
      <c r="P1865" s="45"/>
      <c r="Q1865" s="45"/>
      <c r="R1865" s="45">
        <v>16.61958122253418</v>
      </c>
      <c r="S1865" s="45"/>
      <c r="T1865" s="45"/>
      <c r="U1865" s="45"/>
      <c r="V1865" s="46">
        <v>7.2471125238046663E-13</v>
      </c>
      <c r="W1865" s="46"/>
    </row>
    <row r="1866" spans="2:23">
      <c r="B1866" s="2">
        <v>9.6000000834465027E-2</v>
      </c>
      <c r="D1866" s="44">
        <v>5.7600000500679016</v>
      </c>
      <c r="E1866" s="44"/>
      <c r="F1866" s="45">
        <v>-1.4122974872589111</v>
      </c>
      <c r="G1866" s="45"/>
      <c r="H1866" s="45"/>
      <c r="I1866" s="45"/>
      <c r="J1866" s="45"/>
      <c r="K1866" s="45">
        <v>1.2184333132280595E-13</v>
      </c>
      <c r="L1866" s="45"/>
      <c r="M1866" s="45"/>
      <c r="N1866" s="45">
        <v>23.484685897827148</v>
      </c>
      <c r="O1866" s="45"/>
      <c r="P1866" s="45"/>
      <c r="Q1866" s="45"/>
      <c r="R1866" s="45">
        <v>16.606180191040039</v>
      </c>
      <c r="S1866" s="45"/>
      <c r="T1866" s="45"/>
      <c r="U1866" s="45"/>
      <c r="V1866" s="46">
        <v>5.1882033825362273E-13</v>
      </c>
      <c r="W1866" s="46"/>
    </row>
    <row r="1867" spans="2:23">
      <c r="B1867" s="2">
        <v>9.7000002861022949E-2</v>
      </c>
      <c r="D1867" s="44">
        <v>5.820000171661377</v>
      </c>
      <c r="E1867" s="44"/>
      <c r="F1867" s="45">
        <v>-9.9336671829223633</v>
      </c>
      <c r="G1867" s="45"/>
      <c r="H1867" s="45"/>
      <c r="I1867" s="45"/>
      <c r="J1867" s="45"/>
      <c r="K1867" s="45">
        <v>8.716067283068632E-14</v>
      </c>
      <c r="L1867" s="45"/>
      <c r="M1867" s="45"/>
      <c r="N1867" s="45">
        <v>23.465879440307617</v>
      </c>
      <c r="O1867" s="45"/>
      <c r="P1867" s="45"/>
      <c r="Q1867" s="45"/>
      <c r="R1867" s="45">
        <v>16.59288215637207</v>
      </c>
      <c r="S1867" s="45"/>
      <c r="T1867" s="45"/>
      <c r="U1867" s="45"/>
      <c r="V1867" s="46">
        <v>3.714357922797451E-13</v>
      </c>
      <c r="W1867" s="46"/>
    </row>
    <row r="1868" spans="2:23">
      <c r="B1868" s="2">
        <v>9.7999997437000275E-2</v>
      </c>
      <c r="D1868" s="44">
        <v>5.8799998462200165</v>
      </c>
      <c r="E1868" s="44"/>
      <c r="F1868" s="45">
        <v>-17.047830581665039</v>
      </c>
      <c r="G1868" s="45"/>
      <c r="H1868" s="45"/>
      <c r="I1868" s="45"/>
      <c r="J1868" s="45"/>
      <c r="K1868" s="45">
        <v>6.235281252908384E-14</v>
      </c>
      <c r="L1868" s="45"/>
      <c r="M1868" s="45"/>
      <c r="N1868" s="45">
        <v>23.44721794128418</v>
      </c>
      <c r="O1868" s="45"/>
      <c r="P1868" s="45"/>
      <c r="Q1868" s="45"/>
      <c r="R1868" s="45">
        <v>16.579687118530273</v>
      </c>
      <c r="S1868" s="45"/>
      <c r="T1868" s="45"/>
      <c r="U1868" s="45"/>
      <c r="V1868" s="46">
        <v>2.6592841969284853E-13</v>
      </c>
      <c r="W1868" s="46"/>
    </row>
    <row r="1869" spans="2:23">
      <c r="B1869" s="2">
        <v>9.8999999463558197E-2</v>
      </c>
      <c r="D1869" s="44">
        <v>5.9399999678134918</v>
      </c>
      <c r="E1869" s="44"/>
      <c r="F1869" s="45">
        <v>-21.759048461914063</v>
      </c>
      <c r="G1869" s="45"/>
      <c r="H1869" s="45"/>
      <c r="I1869" s="45"/>
      <c r="J1869" s="45"/>
      <c r="K1869" s="45">
        <v>4.4607485836633404E-14</v>
      </c>
      <c r="L1869" s="45"/>
      <c r="M1869" s="45"/>
      <c r="N1869" s="45">
        <v>23.428699493408203</v>
      </c>
      <c r="O1869" s="45"/>
      <c r="P1869" s="45"/>
      <c r="Q1869" s="45"/>
      <c r="R1869" s="45">
        <v>16.566591262817383</v>
      </c>
      <c r="S1869" s="45"/>
      <c r="T1869" s="45"/>
      <c r="U1869" s="45"/>
      <c r="V1869" s="46">
        <v>1.9039677061523375E-13</v>
      </c>
      <c r="W1869" s="46"/>
    </row>
    <row r="1870" spans="2:23">
      <c r="B1870" s="2">
        <v>0.10000000149011612</v>
      </c>
      <c r="D1870" s="44">
        <v>6.0000000894069672</v>
      </c>
      <c r="E1870" s="44"/>
      <c r="F1870" s="45">
        <v>-23.410226821899414</v>
      </c>
      <c r="G1870" s="45"/>
      <c r="H1870" s="45"/>
      <c r="I1870" s="45"/>
      <c r="J1870" s="45"/>
      <c r="K1870" s="45">
        <v>3.1913558709746603E-14</v>
      </c>
      <c r="L1870" s="45"/>
      <c r="M1870" s="45"/>
      <c r="N1870" s="45">
        <v>23.410324096679688</v>
      </c>
      <c r="O1870" s="45"/>
      <c r="P1870" s="45"/>
      <c r="Q1870" s="45"/>
      <c r="R1870" s="45">
        <v>16.553598403930664</v>
      </c>
      <c r="S1870" s="45"/>
      <c r="T1870" s="45"/>
      <c r="U1870" s="45"/>
      <c r="V1870" s="46">
        <v>1.3632259383833389E-13</v>
      </c>
      <c r="W1870" s="46"/>
    </row>
    <row r="1871" spans="2:23" ht="9.75" customHeight="1">
      <c r="B1871" s="2">
        <v>0.10100000351667404</v>
      </c>
      <c r="D1871" s="44">
        <v>6.0600002110004425</v>
      </c>
      <c r="E1871" s="44"/>
      <c r="F1871" s="45">
        <v>-21.774538040161133</v>
      </c>
      <c r="G1871" s="45"/>
      <c r="H1871" s="45"/>
      <c r="I1871" s="45"/>
      <c r="J1871" s="45"/>
      <c r="K1871" s="45">
        <v>2.2832743792997219E-14</v>
      </c>
      <c r="L1871" s="45"/>
      <c r="M1871" s="45"/>
      <c r="N1871" s="45">
        <v>23.392087936401367</v>
      </c>
      <c r="O1871" s="45"/>
      <c r="P1871" s="45"/>
      <c r="Q1871" s="45"/>
      <c r="R1871" s="45">
        <v>16.540704727172852</v>
      </c>
      <c r="S1871" s="45"/>
      <c r="T1871" s="45"/>
      <c r="U1871" s="45"/>
      <c r="V1871" s="46">
        <v>9.7608831011331693E-14</v>
      </c>
      <c r="W1871" s="46"/>
    </row>
    <row r="1872" spans="2:23" ht="5.25" customHeight="1"/>
    <row r="1873" spans="2:37" ht="172.5" customHeight="1"/>
    <row r="1874" spans="2:37" ht="16.5" customHeight="1"/>
    <row r="1875" spans="2:37" ht="12.75" customHeight="1">
      <c r="B1875" s="39" t="s">
        <v>0</v>
      </c>
      <c r="C1875" s="39"/>
      <c r="D1875" s="39"/>
      <c r="E1875" s="39"/>
      <c r="F1875" s="39"/>
      <c r="G1875" s="1" t="s">
        <v>1</v>
      </c>
      <c r="H1875" s="40" t="s">
        <v>69</v>
      </c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</row>
    <row r="1876" spans="2:37" ht="12.75" customHeight="1">
      <c r="AB1876" s="39" t="s">
        <v>2</v>
      </c>
      <c r="AC1876" s="39"/>
      <c r="AD1876" s="39"/>
      <c r="AE1876" s="39"/>
      <c r="AF1876" s="39"/>
      <c r="AG1876" s="39"/>
    </row>
    <row r="1877" spans="2:37" ht="12" customHeight="1">
      <c r="B1877" s="39" t="s">
        <v>3</v>
      </c>
      <c r="C1877" s="39"/>
      <c r="D1877" s="39"/>
      <c r="E1877" s="39"/>
      <c r="G1877" s="1" t="s">
        <v>4</v>
      </c>
      <c r="H1877" s="41">
        <v>0.43999999761581421</v>
      </c>
      <c r="I1877" s="41"/>
      <c r="J1877" s="41"/>
      <c r="K1877" s="41"/>
      <c r="L1877" s="41"/>
      <c r="M1877" s="41"/>
      <c r="N1877" s="41"/>
      <c r="O1877" s="39" t="s">
        <v>21</v>
      </c>
      <c r="P1877" s="39"/>
      <c r="Q1877" s="39"/>
      <c r="R1877" s="39"/>
      <c r="S1877" s="1" t="s">
        <v>4</v>
      </c>
      <c r="T1877" s="42" t="s">
        <v>22</v>
      </c>
      <c r="U1877" s="42"/>
      <c r="V1877" s="42"/>
      <c r="W1877" s="42"/>
      <c r="X1877" s="42"/>
      <c r="Y1877" s="42"/>
      <c r="Z1877" s="42"/>
      <c r="AA1877" s="42"/>
      <c r="AB1877" s="39"/>
      <c r="AC1877" s="39"/>
      <c r="AD1877" s="39"/>
      <c r="AE1877" s="39"/>
      <c r="AF1877" s="39"/>
      <c r="AG1877" s="39"/>
    </row>
    <row r="1878" spans="2:37" ht="10.5" customHeight="1">
      <c r="AB1878" s="39"/>
      <c r="AC1878" s="39"/>
      <c r="AD1878" s="39"/>
      <c r="AE1878" s="39"/>
      <c r="AF1878" s="39"/>
      <c r="AG1878" s="39"/>
    </row>
    <row r="1879" spans="2:37" ht="12" customHeight="1">
      <c r="AB1879" s="39"/>
      <c r="AC1879" s="39"/>
      <c r="AD1879" s="39"/>
      <c r="AE1879" s="39"/>
      <c r="AF1879" s="39"/>
      <c r="AG1879" s="39"/>
    </row>
    <row r="1880" spans="2:37" ht="12" customHeight="1">
      <c r="AB1880" s="39"/>
      <c r="AC1880" s="39"/>
      <c r="AD1880" s="39"/>
      <c r="AE1880" s="39"/>
      <c r="AF1880" s="39"/>
      <c r="AG1880" s="39"/>
    </row>
    <row r="1881" spans="2:37" ht="6" customHeight="1"/>
    <row r="1882" spans="2:37" ht="3" customHeight="1">
      <c r="B1882" s="43" t="s">
        <v>5</v>
      </c>
      <c r="D1882" s="43" t="s">
        <v>23</v>
      </c>
      <c r="E1882" s="43"/>
      <c r="G1882" s="43" t="s">
        <v>6</v>
      </c>
      <c r="H1882" s="43"/>
      <c r="J1882" s="43" t="s">
        <v>7</v>
      </c>
      <c r="K1882" s="43"/>
      <c r="L1882" s="43"/>
      <c r="M1882" s="43"/>
      <c r="N1882" s="43" t="s">
        <v>8</v>
      </c>
      <c r="O1882" s="43"/>
      <c r="Q1882" s="43" t="s">
        <v>9</v>
      </c>
      <c r="R1882" s="43"/>
      <c r="S1882" s="43"/>
      <c r="T1882" s="43" t="s">
        <v>10</v>
      </c>
      <c r="U1882" s="43"/>
      <c r="X1882" s="43" t="s">
        <v>5</v>
      </c>
      <c r="Y1882" s="43"/>
      <c r="Z1882" s="43" t="s">
        <v>23</v>
      </c>
      <c r="AA1882" s="43"/>
      <c r="AB1882" s="43" t="s">
        <v>6</v>
      </c>
      <c r="AC1882" s="43" t="s">
        <v>7</v>
      </c>
      <c r="AE1882" s="43" t="s">
        <v>8</v>
      </c>
      <c r="AF1882" s="43" t="s">
        <v>9</v>
      </c>
      <c r="AG1882" s="43" t="s">
        <v>10</v>
      </c>
      <c r="AH1882" s="43"/>
    </row>
    <row r="1883" spans="2:37" ht="14.25" customHeight="1">
      <c r="B1883" s="43"/>
      <c r="D1883" s="43"/>
      <c r="E1883" s="43"/>
      <c r="G1883" s="43"/>
      <c r="H1883" s="43"/>
      <c r="J1883" s="43"/>
      <c r="K1883" s="43"/>
      <c r="L1883" s="43"/>
      <c r="M1883" s="43"/>
      <c r="N1883" s="43"/>
      <c r="O1883" s="43"/>
      <c r="Q1883" s="43"/>
      <c r="R1883" s="43"/>
      <c r="S1883" s="43"/>
      <c r="T1883" s="43"/>
      <c r="U1883" s="43"/>
      <c r="X1883" s="43"/>
      <c r="Y1883" s="43"/>
      <c r="Z1883" s="43"/>
      <c r="AA1883" s="43"/>
      <c r="AB1883" s="43"/>
      <c r="AC1883" s="43"/>
      <c r="AE1883" s="43"/>
      <c r="AF1883" s="43"/>
      <c r="AG1883" s="43"/>
      <c r="AH1883" s="43"/>
    </row>
    <row r="1884" spans="2:37">
      <c r="B1884" s="2">
        <v>0</v>
      </c>
      <c r="D1884" s="44">
        <v>0</v>
      </c>
      <c r="E1884" s="44"/>
      <c r="F1884" s="45">
        <v>5.4763645493949298E-6</v>
      </c>
      <c r="G1884" s="45"/>
      <c r="H1884" s="45"/>
      <c r="I1884" s="45"/>
      <c r="J1884" s="45"/>
      <c r="K1884" s="45">
        <v>37.570369720458984</v>
      </c>
      <c r="L1884" s="45"/>
      <c r="M1884" s="45"/>
      <c r="N1884" s="45">
        <v>75.140739440917969</v>
      </c>
      <c r="O1884" s="45"/>
      <c r="P1884" s="45"/>
      <c r="Q1884" s="45"/>
      <c r="R1884" s="45">
        <v>26.566261291503906</v>
      </c>
      <c r="S1884" s="45"/>
      <c r="T1884" s="45"/>
      <c r="U1884" s="45"/>
      <c r="V1884" s="46">
        <v>100.00001525878906</v>
      </c>
      <c r="W1884" s="46"/>
      <c r="X1884" s="45">
        <v>3.9000000804662704E-2</v>
      </c>
      <c r="Y1884" s="45"/>
      <c r="Z1884" s="44">
        <v>2.3400000482797623</v>
      </c>
      <c r="AA1884" s="44"/>
      <c r="AB1884" s="45">
        <v>18.843400955200195</v>
      </c>
      <c r="AC1884" s="45"/>
      <c r="AD1884" s="45">
        <v>6.8093882873654366E-5</v>
      </c>
      <c r="AE1884" s="45"/>
      <c r="AF1884" s="45">
        <v>35.254611968994141</v>
      </c>
      <c r="AG1884" s="45"/>
      <c r="AH1884" s="45">
        <v>24.928726196289063</v>
      </c>
      <c r="AI1884" s="45"/>
      <c r="AJ1884" s="45"/>
      <c r="AK1884" s="20">
        <v>1.9314922974444926E-4</v>
      </c>
    </row>
    <row r="1885" spans="2:37">
      <c r="B1885" s="2">
        <v>1.0000000474974513E-3</v>
      </c>
      <c r="D1885" s="44">
        <v>6.0000002849847078E-2</v>
      </c>
      <c r="E1885" s="44"/>
      <c r="F1885" s="45">
        <v>-9.9111833572387695</v>
      </c>
      <c r="G1885" s="45"/>
      <c r="H1885" s="45"/>
      <c r="I1885" s="45"/>
      <c r="J1885" s="45"/>
      <c r="K1885" s="45">
        <v>24.955896377563477</v>
      </c>
      <c r="L1885" s="45"/>
      <c r="M1885" s="45"/>
      <c r="N1885" s="45">
        <v>62.456016540527344</v>
      </c>
      <c r="O1885" s="45"/>
      <c r="P1885" s="45"/>
      <c r="Q1885" s="45"/>
      <c r="R1885" s="45">
        <v>26.51658821105957</v>
      </c>
      <c r="S1885" s="45"/>
      <c r="T1885" s="45"/>
      <c r="U1885" s="45"/>
      <c r="V1885" s="46">
        <v>66.548843383789063</v>
      </c>
      <c r="W1885" s="46"/>
      <c r="X1885" s="45">
        <v>3.9999999105930328E-2</v>
      </c>
      <c r="Y1885" s="45"/>
      <c r="Z1885" s="44">
        <v>2.3999999463558197</v>
      </c>
      <c r="AA1885" s="44"/>
      <c r="AB1885" s="45">
        <v>28.447751998901367</v>
      </c>
      <c r="AC1885" s="45"/>
      <c r="AD1885" s="45">
        <v>4.9170976126333699E-5</v>
      </c>
      <c r="AE1885" s="45"/>
      <c r="AF1885" s="45">
        <v>35.205173492431641</v>
      </c>
      <c r="AG1885" s="45"/>
      <c r="AH1885" s="45">
        <v>24.893781661987305</v>
      </c>
      <c r="AI1885" s="45"/>
      <c r="AJ1885" s="45"/>
      <c r="AK1885" s="20">
        <v>1.3966993719805032E-4</v>
      </c>
    </row>
    <row r="1886" spans="2:37">
      <c r="B1886" s="2">
        <v>2.0000000949949026E-3</v>
      </c>
      <c r="D1886" s="44">
        <v>0.12000000569969416</v>
      </c>
      <c r="E1886" s="44"/>
      <c r="F1886" s="45">
        <v>-10.476350784301758</v>
      </c>
      <c r="G1886" s="45"/>
      <c r="H1886" s="45"/>
      <c r="I1886" s="45"/>
      <c r="J1886" s="45"/>
      <c r="K1886" s="45">
        <v>16.810615539550781</v>
      </c>
      <c r="L1886" s="45"/>
      <c r="M1886" s="45"/>
      <c r="N1886" s="45">
        <v>54.241138458251953</v>
      </c>
      <c r="O1886" s="45"/>
      <c r="P1886" s="45"/>
      <c r="Q1886" s="45"/>
      <c r="R1886" s="45">
        <v>26.467376708984375</v>
      </c>
      <c r="S1886" s="45"/>
      <c r="T1886" s="45"/>
      <c r="U1886" s="45"/>
      <c r="V1886" s="46">
        <v>44.911514282226563</v>
      </c>
      <c r="W1886" s="46"/>
      <c r="X1886" s="45">
        <v>4.1000001132488251E-2</v>
      </c>
      <c r="Y1886" s="45"/>
      <c r="Z1886" s="44">
        <v>2.460000067949295</v>
      </c>
      <c r="AA1886" s="44"/>
      <c r="AB1886" s="45">
        <v>34.036849975585938</v>
      </c>
      <c r="AC1886" s="45"/>
      <c r="AD1886" s="45">
        <v>3.551225017872639E-5</v>
      </c>
      <c r="AE1886" s="45"/>
      <c r="AF1886" s="45">
        <v>35.156166076660156</v>
      </c>
      <c r="AG1886" s="45"/>
      <c r="AH1886" s="45">
        <v>24.859138488769531</v>
      </c>
      <c r="AI1886" s="45"/>
      <c r="AJ1886" s="45"/>
      <c r="AK1886" s="20">
        <v>1.0101296356879175E-4</v>
      </c>
    </row>
    <row r="1887" spans="2:37">
      <c r="B1887" s="2">
        <v>3.0000000260770321E-3</v>
      </c>
      <c r="D1887" s="44">
        <v>0.18000000156462193</v>
      </c>
      <c r="E1887" s="44"/>
      <c r="F1887" s="45">
        <v>-4.4485964775085449</v>
      </c>
      <c r="G1887" s="45"/>
      <c r="H1887" s="45"/>
      <c r="I1887" s="45"/>
      <c r="J1887" s="45"/>
      <c r="K1887" s="45">
        <v>11.461759567260742</v>
      </c>
      <c r="L1887" s="45"/>
      <c r="M1887" s="45"/>
      <c r="N1887" s="45">
        <v>48.823329925537109</v>
      </c>
      <c r="O1887" s="45"/>
      <c r="P1887" s="45"/>
      <c r="Q1887" s="45"/>
      <c r="R1887" s="45">
        <v>26.418619155883789</v>
      </c>
      <c r="S1887" s="45"/>
      <c r="T1887" s="45"/>
      <c r="U1887" s="45"/>
      <c r="V1887" s="46">
        <v>30.677938461303711</v>
      </c>
      <c r="W1887" s="46"/>
      <c r="X1887" s="45">
        <v>4.1999999433755875E-2</v>
      </c>
      <c r="Y1887" s="45"/>
      <c r="Z1887" s="44">
        <v>2.5199999660253525</v>
      </c>
      <c r="AA1887" s="44"/>
      <c r="AB1887" s="45">
        <v>34.838386535644531</v>
      </c>
      <c r="AC1887" s="45"/>
      <c r="AD1887" s="45">
        <v>2.5651608666521497E-5</v>
      </c>
      <c r="AE1887" s="45"/>
      <c r="AF1887" s="45">
        <v>35.107589721679688</v>
      </c>
      <c r="AG1887" s="45"/>
      <c r="AH1887" s="45">
        <v>24.824796676635742</v>
      </c>
      <c r="AI1887" s="45"/>
      <c r="AJ1887" s="45"/>
      <c r="AK1887" s="20">
        <v>7.3065762990154326E-5</v>
      </c>
    </row>
    <row r="1888" spans="2:37">
      <c r="B1888" s="2">
        <v>4.0000001899898052E-3</v>
      </c>
      <c r="D1888" s="44">
        <v>0.24000001139938831</v>
      </c>
      <c r="E1888" s="44"/>
      <c r="F1888" s="45">
        <v>5.5496840476989746</v>
      </c>
      <c r="G1888" s="45"/>
      <c r="H1888" s="45"/>
      <c r="I1888" s="45"/>
      <c r="J1888" s="45"/>
      <c r="K1888" s="45">
        <v>7.8951778411865234</v>
      </c>
      <c r="L1888" s="45"/>
      <c r="M1888" s="45"/>
      <c r="N1888" s="45">
        <v>45.188430786132813</v>
      </c>
      <c r="O1888" s="45"/>
      <c r="P1888" s="45"/>
      <c r="Q1888" s="45"/>
      <c r="R1888" s="45">
        <v>26.370311737060547</v>
      </c>
      <c r="S1888" s="45"/>
      <c r="T1888" s="45"/>
      <c r="U1888" s="45"/>
      <c r="V1888" s="46">
        <v>21.170526504516602</v>
      </c>
      <c r="W1888" s="46"/>
      <c r="X1888" s="45">
        <v>4.3000001460313797E-2</v>
      </c>
      <c r="Y1888" s="45"/>
      <c r="Z1888" s="44">
        <v>2.5800000876188278</v>
      </c>
      <c r="AA1888" s="44"/>
      <c r="AB1888" s="45">
        <v>30.753232955932617</v>
      </c>
      <c r="AC1888" s="45"/>
      <c r="AD1888" s="45">
        <v>1.8531756722950377E-5</v>
      </c>
      <c r="AE1888" s="45"/>
      <c r="AF1888" s="45">
        <v>35.059432983398438</v>
      </c>
      <c r="AG1888" s="45"/>
      <c r="AH1888" s="45">
        <v>24.790750503540039</v>
      </c>
      <c r="AI1888" s="45"/>
      <c r="AJ1888" s="45"/>
      <c r="AK1888" s="20">
        <v>5.2858144044876099E-5</v>
      </c>
    </row>
    <row r="1889" spans="2:37">
      <c r="B1889" s="2">
        <v>4.999999888241291E-3</v>
      </c>
      <c r="D1889" s="44">
        <v>0.29999999329447746</v>
      </c>
      <c r="E1889" s="44"/>
      <c r="F1889" s="45">
        <v>16.983476638793945</v>
      </c>
      <c r="G1889" s="45"/>
      <c r="H1889" s="45"/>
      <c r="I1889" s="45"/>
      <c r="J1889" s="45"/>
      <c r="K1889" s="45">
        <v>5.484771728515625</v>
      </c>
      <c r="L1889" s="45"/>
      <c r="M1889" s="45"/>
      <c r="N1889" s="45">
        <v>42.710334777832031</v>
      </c>
      <c r="O1889" s="45"/>
      <c r="P1889" s="45"/>
      <c r="Q1889" s="45"/>
      <c r="R1889" s="45">
        <v>26.32244873046875</v>
      </c>
      <c r="S1889" s="45"/>
      <c r="T1889" s="45"/>
      <c r="U1889" s="45"/>
      <c r="V1889" s="46">
        <v>14.733884811401367</v>
      </c>
      <c r="W1889" s="46"/>
      <c r="X1889" s="45">
        <v>4.3999999761581421E-2</v>
      </c>
      <c r="Y1889" s="45"/>
      <c r="Z1889" s="44">
        <v>2.6399999856948853</v>
      </c>
      <c r="AA1889" s="44"/>
      <c r="AB1889" s="45">
        <v>22.367481231689453</v>
      </c>
      <c r="AC1889" s="45"/>
      <c r="AD1889" s="45">
        <v>1.3390062122198287E-5</v>
      </c>
      <c r="AE1889" s="45"/>
      <c r="AF1889" s="45">
        <v>35.011695861816406</v>
      </c>
      <c r="AG1889" s="45"/>
      <c r="AH1889" s="45">
        <v>24.756998062133789</v>
      </c>
      <c r="AI1889" s="45"/>
      <c r="AJ1889" s="45"/>
      <c r="AK1889" s="20">
        <v>3.8244554161792621E-5</v>
      </c>
    </row>
    <row r="1890" spans="2:37">
      <c r="B1890" s="2">
        <v>6.0000000521540642E-3</v>
      </c>
      <c r="D1890" s="44">
        <v>0.36000000312924385</v>
      </c>
      <c r="E1890" s="44"/>
      <c r="F1890" s="45">
        <v>27.517950057983398</v>
      </c>
      <c r="G1890" s="45"/>
      <c r="H1890" s="45"/>
      <c r="I1890" s="45"/>
      <c r="J1890" s="45"/>
      <c r="K1890" s="45">
        <v>3.8367958068847656</v>
      </c>
      <c r="L1890" s="45"/>
      <c r="M1890" s="45"/>
      <c r="N1890" s="45">
        <v>40.995292663574219</v>
      </c>
      <c r="O1890" s="45"/>
      <c r="P1890" s="45"/>
      <c r="Q1890" s="45"/>
      <c r="R1890" s="45">
        <v>26.275026321411133</v>
      </c>
      <c r="S1890" s="45"/>
      <c r="T1890" s="45"/>
      <c r="U1890" s="45"/>
      <c r="V1890" s="46">
        <v>10.32548713684082</v>
      </c>
      <c r="W1890" s="46"/>
      <c r="X1890" s="45">
        <v>4.5000001788139343E-2</v>
      </c>
      <c r="Y1890" s="45"/>
      <c r="Z1890" s="44">
        <v>2.7000001072883606</v>
      </c>
      <c r="AA1890" s="44"/>
      <c r="AB1890" s="45">
        <v>10.868422508239746</v>
      </c>
      <c r="AC1890" s="45"/>
      <c r="AD1890" s="45">
        <v>9.6763424153323285E-6</v>
      </c>
      <c r="AE1890" s="45"/>
      <c r="AF1890" s="45">
        <v>34.964370727539063</v>
      </c>
      <c r="AG1890" s="45"/>
      <c r="AH1890" s="45">
        <v>24.723537445068359</v>
      </c>
      <c r="AI1890" s="45"/>
      <c r="AJ1890" s="45"/>
      <c r="AK1890" s="20">
        <v>2.7674872399074957E-5</v>
      </c>
    </row>
    <row r="1891" spans="2:37">
      <c r="B1891" s="2">
        <v>7.0000002160668373E-3</v>
      </c>
      <c r="D1891" s="44">
        <v>0.42000001296401024</v>
      </c>
      <c r="E1891" s="44"/>
      <c r="F1891" s="45">
        <v>35.19970703125</v>
      </c>
      <c r="G1891" s="45"/>
      <c r="H1891" s="45"/>
      <c r="I1891" s="45"/>
      <c r="J1891" s="45"/>
      <c r="K1891" s="45">
        <v>2.6990773677825928</v>
      </c>
      <c r="L1891" s="45"/>
      <c r="M1891" s="45"/>
      <c r="N1891" s="45">
        <v>39.791126251220703</v>
      </c>
      <c r="O1891" s="45"/>
      <c r="P1891" s="45"/>
      <c r="Q1891" s="45"/>
      <c r="R1891" s="45">
        <v>26.228038787841797</v>
      </c>
      <c r="S1891" s="45"/>
      <c r="T1891" s="45"/>
      <c r="U1891" s="45"/>
      <c r="V1891" s="46">
        <v>7.276700496673584</v>
      </c>
      <c r="W1891" s="46"/>
      <c r="X1891" s="45">
        <v>4.6000000089406967E-2</v>
      </c>
      <c r="Y1891" s="45"/>
      <c r="Z1891" s="44">
        <v>2.760000005364418</v>
      </c>
      <c r="AA1891" s="44"/>
      <c r="AB1891" s="45">
        <v>-2.1234984397888184</v>
      </c>
      <c r="AC1891" s="45"/>
      <c r="AD1891" s="45">
        <v>6.9936049840180203E-6</v>
      </c>
      <c r="AE1891" s="45"/>
      <c r="AF1891" s="45">
        <v>34.917453765869141</v>
      </c>
      <c r="AG1891" s="45"/>
      <c r="AH1891" s="45">
        <v>24.690364837646484</v>
      </c>
      <c r="AI1891" s="45"/>
      <c r="AJ1891" s="45"/>
      <c r="AK1891" s="20">
        <v>2.0028968719998375E-5</v>
      </c>
    </row>
    <row r="1892" spans="2:37">
      <c r="B1892" s="2">
        <v>8.0000003799796104E-3</v>
      </c>
      <c r="D1892" s="44">
        <v>0.48000002279877663</v>
      </c>
      <c r="E1892" s="44"/>
      <c r="F1892" s="45">
        <v>38.640514373779297</v>
      </c>
      <c r="G1892" s="45"/>
      <c r="H1892" s="45"/>
      <c r="I1892" s="45"/>
      <c r="J1892" s="45"/>
      <c r="K1892" s="45">
        <v>1.9072885513305664</v>
      </c>
      <c r="L1892" s="45"/>
      <c r="M1892" s="45"/>
      <c r="N1892" s="45">
        <v>38.933498382568359</v>
      </c>
      <c r="O1892" s="45"/>
      <c r="P1892" s="45"/>
      <c r="Q1892" s="45"/>
      <c r="R1892" s="45">
        <v>26.181482315063477</v>
      </c>
      <c r="S1892" s="45"/>
      <c r="T1892" s="45"/>
      <c r="U1892" s="45"/>
      <c r="V1892" s="46">
        <v>5.1511850357055664</v>
      </c>
      <c r="W1892" s="46"/>
      <c r="X1892" s="45">
        <v>4.6999998390674591E-2</v>
      </c>
      <c r="Y1892" s="45"/>
      <c r="Z1892" s="44">
        <v>2.8199999034404755</v>
      </c>
      <c r="AA1892" s="44"/>
      <c r="AB1892" s="45">
        <v>-14.782951354980469</v>
      </c>
      <c r="AC1892" s="45"/>
      <c r="AD1892" s="45">
        <v>5.055344445281662E-6</v>
      </c>
      <c r="AE1892" s="45"/>
      <c r="AF1892" s="45">
        <v>34.870941162109375</v>
      </c>
      <c r="AG1892" s="45"/>
      <c r="AH1892" s="45">
        <v>24.657474517822266</v>
      </c>
      <c r="AI1892" s="45"/>
      <c r="AJ1892" s="45"/>
      <c r="AK1892" s="20">
        <v>1.4497300071525387E-5</v>
      </c>
    </row>
    <row r="1893" spans="2:37">
      <c r="B1893" s="2">
        <v>8.999999612569809E-3</v>
      </c>
      <c r="D1893" s="44">
        <v>0.53999997675418854</v>
      </c>
      <c r="E1893" s="44"/>
      <c r="F1893" s="45">
        <v>37.154705047607422</v>
      </c>
      <c r="G1893" s="45"/>
      <c r="H1893" s="45"/>
      <c r="I1893" s="45"/>
      <c r="J1893" s="45"/>
      <c r="K1893" s="45">
        <v>1.3526256084442139</v>
      </c>
      <c r="L1893" s="45"/>
      <c r="M1893" s="45"/>
      <c r="N1893" s="45">
        <v>38.313594818115234</v>
      </c>
      <c r="O1893" s="45"/>
      <c r="P1893" s="45"/>
      <c r="Q1893" s="45"/>
      <c r="R1893" s="45">
        <v>26.135353088378906</v>
      </c>
      <c r="S1893" s="45"/>
      <c r="T1893" s="45"/>
      <c r="U1893" s="45"/>
      <c r="V1893" s="46">
        <v>3.6596052646636963</v>
      </c>
      <c r="W1893" s="46"/>
      <c r="X1893" s="45">
        <v>4.8000000417232513E-2</v>
      </c>
      <c r="Y1893" s="45"/>
      <c r="Z1893" s="44">
        <v>2.8800000250339508</v>
      </c>
      <c r="AA1893" s="44"/>
      <c r="AB1893" s="45">
        <v>-25.336097717285156</v>
      </c>
      <c r="AC1893" s="45"/>
      <c r="AD1893" s="45">
        <v>3.6547601212078007E-6</v>
      </c>
      <c r="AE1893" s="45"/>
      <c r="AF1893" s="45">
        <v>34.824825286865234</v>
      </c>
      <c r="AG1893" s="45"/>
      <c r="AH1893" s="45">
        <v>24.624868392944336</v>
      </c>
      <c r="AI1893" s="45"/>
      <c r="AJ1893" s="45"/>
      <c r="AK1893" s="20">
        <v>1.0494698472029995E-5</v>
      </c>
    </row>
    <row r="1894" spans="2:37">
      <c r="B1894" s="2">
        <v>9.9999997764825821E-3</v>
      </c>
      <c r="D1894" s="44">
        <v>0.59999998658895493</v>
      </c>
      <c r="E1894" s="44"/>
      <c r="F1894" s="45">
        <v>30.81791877746582</v>
      </c>
      <c r="G1894" s="45"/>
      <c r="H1894" s="45"/>
      <c r="I1894" s="45"/>
      <c r="J1894" s="45"/>
      <c r="K1894" s="45">
        <v>0.96201395988464355</v>
      </c>
      <c r="L1894" s="45"/>
      <c r="M1894" s="45"/>
      <c r="N1894" s="45">
        <v>37.858341217041016</v>
      </c>
      <c r="O1894" s="45"/>
      <c r="P1894" s="45"/>
      <c r="Q1894" s="45"/>
      <c r="R1894" s="45">
        <v>26.089643478393555</v>
      </c>
      <c r="S1894" s="45"/>
      <c r="T1894" s="45"/>
      <c r="U1894" s="45"/>
      <c r="V1894" s="46">
        <v>2.6073434352874756</v>
      </c>
      <c r="W1894" s="46"/>
      <c r="X1894" s="45">
        <v>4.8999998718500137E-2</v>
      </c>
      <c r="Y1894" s="45"/>
      <c r="Z1894" s="44">
        <v>2.9399999231100082</v>
      </c>
      <c r="AA1894" s="44"/>
      <c r="AB1894" s="45">
        <v>-32.309059143066406</v>
      </c>
      <c r="AC1894" s="45"/>
      <c r="AD1894" s="45">
        <v>2.6425555006426293E-6</v>
      </c>
      <c r="AE1894" s="45"/>
      <c r="AF1894" s="45">
        <v>34.779106140136719</v>
      </c>
      <c r="AG1894" s="45"/>
      <c r="AH1894" s="45">
        <v>24.592540740966797</v>
      </c>
      <c r="AI1894" s="45"/>
      <c r="AJ1894" s="45"/>
      <c r="AK1894" s="20">
        <v>7.598112915729871E-6</v>
      </c>
    </row>
    <row r="1895" spans="2:37">
      <c r="B1895" s="2">
        <v>1.0999999940395355E-2</v>
      </c>
      <c r="D1895" s="44">
        <v>0.65999999642372131</v>
      </c>
      <c r="E1895" s="44"/>
      <c r="F1895" s="45">
        <v>20.431339263916016</v>
      </c>
      <c r="G1895" s="45"/>
      <c r="H1895" s="45"/>
      <c r="I1895" s="45"/>
      <c r="J1895" s="45"/>
      <c r="K1895" s="45">
        <v>0.6857646107673645</v>
      </c>
      <c r="L1895" s="45"/>
      <c r="M1895" s="45"/>
      <c r="N1895" s="45">
        <v>37.518043518066406</v>
      </c>
      <c r="O1895" s="45"/>
      <c r="P1895" s="45"/>
      <c r="Q1895" s="45"/>
      <c r="R1895" s="45">
        <v>26.044353485107422</v>
      </c>
      <c r="S1895" s="45"/>
      <c r="T1895" s="45"/>
      <c r="U1895" s="45"/>
      <c r="V1895" s="46">
        <v>1.8618577718734741</v>
      </c>
      <c r="W1895" s="46"/>
      <c r="X1895" s="45">
        <v>5.000000074505806E-2</v>
      </c>
      <c r="Y1895" s="45"/>
      <c r="Z1895" s="44">
        <v>3.0000000447034836</v>
      </c>
      <c r="AA1895" s="44"/>
      <c r="AB1895" s="45">
        <v>-34.733688354492188</v>
      </c>
      <c r="AC1895" s="45"/>
      <c r="AD1895" s="45">
        <v>1.9109320419374853E-6</v>
      </c>
      <c r="AE1895" s="45"/>
      <c r="AF1895" s="45">
        <v>34.733776092529297</v>
      </c>
      <c r="AG1895" s="45"/>
      <c r="AH1895" s="45">
        <v>24.560487747192383</v>
      </c>
      <c r="AI1895" s="45"/>
      <c r="AJ1895" s="45"/>
      <c r="AK1895" s="20">
        <v>5.5016535043250769E-6</v>
      </c>
    </row>
    <row r="1896" spans="2:37">
      <c r="B1896" s="2">
        <v>1.2000000104308128E-2</v>
      </c>
      <c r="D1896" s="44">
        <v>0.7200000062584877</v>
      </c>
      <c r="E1896" s="44"/>
      <c r="F1896" s="45">
        <v>7.3922009468078613</v>
      </c>
      <c r="G1896" s="45"/>
      <c r="H1896" s="45"/>
      <c r="I1896" s="45"/>
      <c r="J1896" s="45"/>
      <c r="K1896" s="45">
        <v>0.48973318934440613</v>
      </c>
      <c r="L1896" s="45"/>
      <c r="M1896" s="45"/>
      <c r="N1896" s="45">
        <v>37.258541107177734</v>
      </c>
      <c r="O1896" s="45"/>
      <c r="P1896" s="45"/>
      <c r="Q1896" s="45"/>
      <c r="R1896" s="45">
        <v>25.999473571777344</v>
      </c>
      <c r="S1896" s="45"/>
      <c r="T1896" s="45"/>
      <c r="U1896" s="45"/>
      <c r="V1896" s="46">
        <v>1.331925630569458</v>
      </c>
      <c r="W1896" s="46"/>
      <c r="X1896" s="45">
        <v>5.0999999046325684E-2</v>
      </c>
      <c r="Y1896" s="45"/>
      <c r="Z1896" s="44">
        <v>3.059999942779541</v>
      </c>
      <c r="AA1896" s="44"/>
      <c r="AB1896" s="45">
        <v>-32.281936645507813</v>
      </c>
      <c r="AC1896" s="45"/>
      <c r="AD1896" s="45">
        <v>1.3820408639730886E-6</v>
      </c>
      <c r="AE1896" s="45"/>
      <c r="AF1896" s="45">
        <v>34.688831329345703</v>
      </c>
      <c r="AG1896" s="45"/>
      <c r="AH1896" s="45">
        <v>24.528707504272461</v>
      </c>
      <c r="AI1896" s="45"/>
      <c r="AJ1896" s="45"/>
      <c r="AK1896" s="20">
        <v>3.9841088437242433E-6</v>
      </c>
    </row>
    <row r="1897" spans="2:37">
      <c r="B1897" s="2">
        <v>1.3000000268220901E-2</v>
      </c>
      <c r="D1897" s="44">
        <v>0.78000001609325409</v>
      </c>
      <c r="E1897" s="44"/>
      <c r="F1897" s="45">
        <v>-6.5138278007507324</v>
      </c>
      <c r="G1897" s="45"/>
      <c r="H1897" s="45"/>
      <c r="I1897" s="45"/>
      <c r="J1897" s="45"/>
      <c r="K1897" s="45">
        <v>0.35025054216384888</v>
      </c>
      <c r="L1897" s="45"/>
      <c r="M1897" s="45"/>
      <c r="N1897" s="45">
        <v>37.056167602539063</v>
      </c>
      <c r="O1897" s="45"/>
      <c r="P1897" s="45"/>
      <c r="Q1897" s="45"/>
      <c r="R1897" s="45">
        <v>25.95500373840332</v>
      </c>
      <c r="S1897" s="45"/>
      <c r="T1897" s="45"/>
      <c r="U1897" s="45"/>
      <c r="V1897" s="46">
        <v>0.95420730113983154</v>
      </c>
      <c r="W1897" s="46"/>
      <c r="X1897" s="45">
        <v>5.2000001072883606E-2</v>
      </c>
      <c r="Y1897" s="45"/>
      <c r="Z1897" s="44">
        <v>3.1200000643730164</v>
      </c>
      <c r="AA1897" s="44"/>
      <c r="AB1897" s="45">
        <v>-25.310155868530273</v>
      </c>
      <c r="AC1897" s="45"/>
      <c r="AD1897" s="45">
        <v>9.9965427580173127E-7</v>
      </c>
      <c r="AE1897" s="45"/>
      <c r="AF1897" s="45">
        <v>34.644271850585938</v>
      </c>
      <c r="AG1897" s="45"/>
      <c r="AH1897" s="45">
        <v>24.497198104858398</v>
      </c>
      <c r="AI1897" s="45"/>
      <c r="AJ1897" s="45"/>
      <c r="AK1897" s="20">
        <v>2.8854822176072048E-6</v>
      </c>
    </row>
    <row r="1898" spans="2:37">
      <c r="B1898" s="2">
        <v>1.4000000432133675E-2</v>
      </c>
      <c r="D1898" s="44">
        <v>0.84000002592802048</v>
      </c>
      <c r="E1898" s="44"/>
      <c r="F1898" s="45">
        <v>-19.370767593383789</v>
      </c>
      <c r="G1898" s="45"/>
      <c r="H1898" s="45"/>
      <c r="I1898" s="45"/>
      <c r="J1898" s="45"/>
      <c r="K1898" s="45">
        <v>0.25079071521759033</v>
      </c>
      <c r="L1898" s="45"/>
      <c r="M1898" s="45"/>
      <c r="N1898" s="45">
        <v>36.894390106201172</v>
      </c>
      <c r="O1898" s="45"/>
      <c r="P1898" s="45"/>
      <c r="Q1898" s="45"/>
      <c r="R1898" s="45">
        <v>25.91093635559082</v>
      </c>
      <c r="S1898" s="45"/>
      <c r="T1898" s="45"/>
      <c r="U1898" s="45"/>
      <c r="V1898" s="46">
        <v>0.68440526723861694</v>
      </c>
      <c r="W1898" s="46"/>
      <c r="X1898" s="45">
        <v>5.299999937415123E-2</v>
      </c>
      <c r="Y1898" s="45"/>
      <c r="Z1898" s="44">
        <v>3.1799999624490738</v>
      </c>
      <c r="AA1898" s="44"/>
      <c r="AB1898" s="45">
        <v>-14.807381629943848</v>
      </c>
      <c r="AC1898" s="45"/>
      <c r="AD1898" s="45">
        <v>7.2315418719881563E-7</v>
      </c>
      <c r="AE1898" s="45"/>
      <c r="AF1898" s="45">
        <v>34.600090026855469</v>
      </c>
      <c r="AG1898" s="45"/>
      <c r="AH1898" s="45">
        <v>24.465957641601563</v>
      </c>
      <c r="AI1898" s="45"/>
      <c r="AJ1898" s="45"/>
      <c r="AK1898" s="20">
        <v>2.0900356503261719E-6</v>
      </c>
    </row>
    <row r="1899" spans="2:37">
      <c r="B1899" s="2">
        <v>1.4999999664723873E-2</v>
      </c>
      <c r="D1899" s="44">
        <v>0.89999997988343239</v>
      </c>
      <c r="E1899" s="44"/>
      <c r="F1899" s="45">
        <v>-29.40571403503418</v>
      </c>
      <c r="G1899" s="45"/>
      <c r="H1899" s="45"/>
      <c r="I1899" s="45"/>
      <c r="J1899" s="45"/>
      <c r="K1899" s="45">
        <v>0.1797475665807724</v>
      </c>
      <c r="L1899" s="45"/>
      <c r="M1899" s="45"/>
      <c r="N1899" s="45">
        <v>36.761592864990234</v>
      </c>
      <c r="O1899" s="45"/>
      <c r="P1899" s="45"/>
      <c r="Q1899" s="45"/>
      <c r="R1899" s="45">
        <v>25.867269515991211</v>
      </c>
      <c r="S1899" s="45"/>
      <c r="T1899" s="45"/>
      <c r="U1899" s="45"/>
      <c r="V1899" s="46">
        <v>0.49135732650756836</v>
      </c>
      <c r="W1899" s="46"/>
      <c r="X1899" s="45">
        <v>5.4000001400709152E-2</v>
      </c>
      <c r="Y1899" s="45"/>
      <c r="Z1899" s="44">
        <v>3.2400000840425491</v>
      </c>
      <c r="AA1899" s="44"/>
      <c r="AB1899" s="45">
        <v>-2.255079984664917</v>
      </c>
      <c r="AC1899" s="45"/>
      <c r="AD1899" s="45">
        <v>5.2319410315249115E-7</v>
      </c>
      <c r="AE1899" s="45"/>
      <c r="AF1899" s="45">
        <v>34.556282043457031</v>
      </c>
      <c r="AG1899" s="45"/>
      <c r="AH1899" s="45">
        <v>24.434980392456055</v>
      </c>
      <c r="AI1899" s="45"/>
      <c r="AJ1899" s="45"/>
      <c r="AK1899" s="20">
        <v>1.5140346931730164E-6</v>
      </c>
    </row>
    <row r="1900" spans="2:37">
      <c r="B1900" s="2">
        <v>1.6000000759959221E-2</v>
      </c>
      <c r="D1900" s="44">
        <v>0.96000004559755325</v>
      </c>
      <c r="E1900" s="44"/>
      <c r="F1900" s="45">
        <v>-35.239837646484375</v>
      </c>
      <c r="G1900" s="45"/>
      <c r="H1900" s="45"/>
      <c r="I1900" s="45"/>
      <c r="J1900" s="45"/>
      <c r="K1900" s="45">
        <v>0.12893190979957581</v>
      </c>
      <c r="L1900" s="45"/>
      <c r="M1900" s="45"/>
      <c r="N1900" s="45">
        <v>36.649578094482422</v>
      </c>
      <c r="O1900" s="45"/>
      <c r="P1900" s="45"/>
      <c r="Q1900" s="45"/>
      <c r="R1900" s="45">
        <v>25.823997497558594</v>
      </c>
      <c r="S1900" s="45"/>
      <c r="T1900" s="45"/>
      <c r="U1900" s="45"/>
      <c r="V1900" s="46">
        <v>0.35303840041160583</v>
      </c>
      <c r="W1900" s="46"/>
      <c r="X1900" s="45">
        <v>5.4999999701976776E-2</v>
      </c>
      <c r="Y1900" s="45"/>
      <c r="Z1900" s="44">
        <v>3.2999999821186066</v>
      </c>
      <c r="AA1900" s="44"/>
      <c r="AB1900" s="45">
        <v>10.581751823425293</v>
      </c>
      <c r="AC1900" s="45"/>
      <c r="AD1900" s="45">
        <v>3.7856850099160511E-7</v>
      </c>
      <c r="AE1900" s="45"/>
      <c r="AF1900" s="45">
        <v>34.512844085693359</v>
      </c>
      <c r="AG1900" s="45"/>
      <c r="AH1900" s="45">
        <v>24.404264450073242</v>
      </c>
      <c r="AI1900" s="45"/>
      <c r="AJ1900" s="45"/>
      <c r="AK1900" s="20">
        <v>1.096891651286569E-6</v>
      </c>
    </row>
    <row r="1901" spans="2:37">
      <c r="B1901" s="2">
        <v>1.7000000923871994E-2</v>
      </c>
      <c r="D1901" s="44">
        <v>1.0200000554323196</v>
      </c>
      <c r="E1901" s="44"/>
      <c r="F1901" s="45">
        <v>-36.082405090332031</v>
      </c>
      <c r="G1901" s="45"/>
      <c r="H1901" s="45"/>
      <c r="I1901" s="45"/>
      <c r="J1901" s="45"/>
      <c r="K1901" s="45">
        <v>9.2543706297874451E-2</v>
      </c>
      <c r="L1901" s="45"/>
      <c r="M1901" s="45"/>
      <c r="N1901" s="45">
        <v>36.552547454833984</v>
      </c>
      <c r="O1901" s="45"/>
      <c r="P1901" s="45"/>
      <c r="Q1901" s="45"/>
      <c r="R1901" s="45">
        <v>25.781116485595703</v>
      </c>
      <c r="S1901" s="45"/>
      <c r="T1901" s="45"/>
      <c r="U1901" s="45"/>
      <c r="V1901" s="46">
        <v>0.25382253527641296</v>
      </c>
      <c r="W1901" s="46"/>
      <c r="X1901" s="45">
        <v>5.6000001728534698E-2</v>
      </c>
      <c r="Y1901" s="45"/>
      <c r="Z1901" s="44">
        <v>3.3600001037120819</v>
      </c>
      <c r="AA1901" s="44"/>
      <c r="AB1901" s="45">
        <v>21.902690887451172</v>
      </c>
      <c r="AC1901" s="45"/>
      <c r="AD1901" s="45">
        <v>2.7395213919589878E-7</v>
      </c>
      <c r="AE1901" s="45"/>
      <c r="AF1901" s="45">
        <v>34.469772338867188</v>
      </c>
      <c r="AG1901" s="45"/>
      <c r="AH1901" s="45">
        <v>24.373809814453125</v>
      </c>
      <c r="AI1901" s="45"/>
      <c r="AJ1901" s="45"/>
      <c r="AK1901" s="20">
        <v>7.9476052405880182E-7</v>
      </c>
    </row>
    <row r="1902" spans="2:37">
      <c r="B1902" s="2">
        <v>1.7999999225139618E-2</v>
      </c>
      <c r="D1902" s="44">
        <v>1.0799999535083771</v>
      </c>
      <c r="E1902" s="44"/>
      <c r="F1902" s="45">
        <v>-31.841091156005859</v>
      </c>
      <c r="G1902" s="45"/>
      <c r="H1902" s="45"/>
      <c r="I1902" s="45"/>
      <c r="J1902" s="45"/>
      <c r="K1902" s="45">
        <v>6.6462792456150055E-2</v>
      </c>
      <c r="L1902" s="45"/>
      <c r="M1902" s="45"/>
      <c r="N1902" s="45">
        <v>36.466373443603516</v>
      </c>
      <c r="O1902" s="45"/>
      <c r="P1902" s="45"/>
      <c r="Q1902" s="45"/>
      <c r="R1902" s="45">
        <v>25.738622665405273</v>
      </c>
      <c r="S1902" s="45"/>
      <c r="T1902" s="45"/>
      <c r="U1902" s="45"/>
      <c r="V1902" s="46">
        <v>0.18259052932262421</v>
      </c>
      <c r="W1902" s="46"/>
      <c r="X1902" s="45">
        <v>5.7000000029802322E-2</v>
      </c>
      <c r="Y1902" s="45"/>
      <c r="Z1902" s="44">
        <v>3.4200000017881393</v>
      </c>
      <c r="AA1902" s="44"/>
      <c r="AB1902" s="45">
        <v>30.124332427978516</v>
      </c>
      <c r="AC1902" s="45"/>
      <c r="AD1902" s="45">
        <v>1.9826786967769294E-7</v>
      </c>
      <c r="AE1902" s="45"/>
      <c r="AF1902" s="45">
        <v>34.42706298828125</v>
      </c>
      <c r="AG1902" s="45"/>
      <c r="AH1902" s="45">
        <v>24.343610763549805</v>
      </c>
      <c r="AI1902" s="45"/>
      <c r="AJ1902" s="45"/>
      <c r="AK1902" s="20">
        <v>5.7590699498177855E-7</v>
      </c>
    </row>
    <row r="1903" spans="2:37">
      <c r="B1903" s="2">
        <v>1.8999999389052391E-2</v>
      </c>
      <c r="D1903" s="44">
        <v>1.1399999633431435</v>
      </c>
      <c r="E1903" s="44"/>
      <c r="F1903" s="45">
        <v>-23.1336669921875</v>
      </c>
      <c r="G1903" s="45"/>
      <c r="H1903" s="45"/>
      <c r="I1903" s="45"/>
      <c r="J1903" s="45"/>
      <c r="K1903" s="45">
        <v>4.7755274921655655E-2</v>
      </c>
      <c r="L1903" s="45"/>
      <c r="M1903" s="45"/>
      <c r="N1903" s="45">
        <v>36.388111114501953</v>
      </c>
      <c r="O1903" s="45"/>
      <c r="P1903" s="45"/>
      <c r="Q1903" s="45"/>
      <c r="R1903" s="45">
        <v>25.696512222290039</v>
      </c>
      <c r="S1903" s="45"/>
      <c r="T1903" s="45"/>
      <c r="U1903" s="45"/>
      <c r="V1903" s="46">
        <v>0.13141113519668579</v>
      </c>
      <c r="W1903" s="46"/>
      <c r="X1903" s="45">
        <v>5.7999998331069946E-2</v>
      </c>
      <c r="Y1903" s="45"/>
      <c r="Z1903" s="44">
        <v>3.4799998998641968</v>
      </c>
      <c r="AA1903" s="44"/>
      <c r="AB1903" s="45">
        <v>34.101676940917969</v>
      </c>
      <c r="AC1903" s="45"/>
      <c r="AD1903" s="45">
        <v>1.4350806054608256E-7</v>
      </c>
      <c r="AE1903" s="45"/>
      <c r="AF1903" s="45">
        <v>34.384716033935547</v>
      </c>
      <c r="AG1903" s="45"/>
      <c r="AH1903" s="45">
        <v>24.313665390014648</v>
      </c>
      <c r="AI1903" s="45"/>
      <c r="AJ1903" s="45"/>
      <c r="AK1903" s="20">
        <v>4.1736007005965803E-7</v>
      </c>
    </row>
    <row r="1904" spans="2:37">
      <c r="B1904" s="2">
        <v>1.9999999552965164E-2</v>
      </c>
      <c r="D1904" s="44">
        <v>1.1999999731779099</v>
      </c>
      <c r="E1904" s="44"/>
      <c r="F1904" s="45">
        <v>-11.199845314025879</v>
      </c>
      <c r="G1904" s="45"/>
      <c r="H1904" s="45"/>
      <c r="I1904" s="45"/>
      <c r="J1904" s="45"/>
      <c r="K1904" s="45">
        <v>3.4328017383813858E-2</v>
      </c>
      <c r="L1904" s="45"/>
      <c r="M1904" s="45"/>
      <c r="N1904" s="45">
        <v>36.315666198730469</v>
      </c>
      <c r="O1904" s="45"/>
      <c r="P1904" s="45"/>
      <c r="Q1904" s="45"/>
      <c r="R1904" s="45">
        <v>25.654779434204102</v>
      </c>
      <c r="S1904" s="45"/>
      <c r="T1904" s="45"/>
      <c r="U1904" s="45"/>
      <c r="V1904" s="46">
        <v>9.4616182148456573E-2</v>
      </c>
      <c r="W1904" s="46"/>
      <c r="X1904" s="45">
        <v>5.9000000357627869E-2</v>
      </c>
      <c r="Y1904" s="45"/>
      <c r="Z1904" s="44">
        <v>3.5400000214576721</v>
      </c>
      <c r="AA1904" s="44"/>
      <c r="AB1904" s="45">
        <v>33.287551879882813</v>
      </c>
      <c r="AC1904" s="45"/>
      <c r="AD1904" s="45">
        <v>1.0388325222265848E-7</v>
      </c>
      <c r="AE1904" s="45"/>
      <c r="AF1904" s="45">
        <v>34.342720031738281</v>
      </c>
      <c r="AG1904" s="45"/>
      <c r="AH1904" s="45">
        <v>24.283969879150391</v>
      </c>
      <c r="AI1904" s="45"/>
      <c r="AJ1904" s="45"/>
      <c r="AK1904" s="20">
        <v>3.024898660441977E-7</v>
      </c>
    </row>
    <row r="1905" spans="2:37">
      <c r="B1905" s="2">
        <v>2.0999999716877937E-2</v>
      </c>
      <c r="D1905" s="44">
        <v>1.2599999830126762</v>
      </c>
      <c r="E1905" s="44"/>
      <c r="F1905" s="45">
        <v>2.2739188671112061</v>
      </c>
      <c r="G1905" s="45"/>
      <c r="H1905" s="45"/>
      <c r="I1905" s="45"/>
      <c r="J1905" s="45"/>
      <c r="K1905" s="45">
        <v>2.4685384705662727E-2</v>
      </c>
      <c r="L1905" s="45"/>
      <c r="M1905" s="45"/>
      <c r="N1905" s="45">
        <v>36.247531890869141</v>
      </c>
      <c r="O1905" s="45"/>
      <c r="P1905" s="45"/>
      <c r="Q1905" s="45"/>
      <c r="R1905" s="45">
        <v>25.613420486450195</v>
      </c>
      <c r="S1905" s="45"/>
      <c r="T1905" s="45"/>
      <c r="U1905" s="45"/>
      <c r="V1905" s="46">
        <v>6.81486576795578E-2</v>
      </c>
      <c r="W1905" s="46"/>
      <c r="X1905" s="45">
        <v>5.9999998658895493E-2</v>
      </c>
      <c r="Y1905" s="45"/>
      <c r="Z1905" s="44">
        <v>3.5999999195337296</v>
      </c>
      <c r="AA1905" s="44"/>
      <c r="AB1905" s="45">
        <v>27.807804107666016</v>
      </c>
      <c r="AC1905" s="45"/>
      <c r="AD1905" s="45">
        <v>7.52071116494335E-8</v>
      </c>
      <c r="AE1905" s="45"/>
      <c r="AF1905" s="45">
        <v>34.301078796386719</v>
      </c>
      <c r="AG1905" s="45"/>
      <c r="AH1905" s="45">
        <v>24.254524230957031</v>
      </c>
      <c r="AI1905" s="45"/>
      <c r="AJ1905" s="45"/>
      <c r="AK1905" s="20">
        <v>2.1925582416315592E-7</v>
      </c>
    </row>
    <row r="1906" spans="2:37">
      <c r="B1906" s="2">
        <v>2.199999988079071E-2</v>
      </c>
      <c r="D1906" s="44">
        <v>1.3199999928474426</v>
      </c>
      <c r="E1906" s="44"/>
      <c r="F1906" s="45">
        <v>15.391791343688965</v>
      </c>
      <c r="G1906" s="45"/>
      <c r="H1906" s="45"/>
      <c r="I1906" s="45"/>
      <c r="J1906" s="45"/>
      <c r="K1906" s="45">
        <v>1.7757371068000793E-2</v>
      </c>
      <c r="L1906" s="45"/>
      <c r="M1906" s="45"/>
      <c r="N1906" s="45">
        <v>36.182640075683594</v>
      </c>
      <c r="O1906" s="45"/>
      <c r="P1906" s="45"/>
      <c r="Q1906" s="45"/>
      <c r="R1906" s="45">
        <v>25.572433471679688</v>
      </c>
      <c r="S1906" s="45"/>
      <c r="T1906" s="45"/>
      <c r="U1906" s="45"/>
      <c r="V1906" s="46">
        <v>4.9101140350103378E-2</v>
      </c>
      <c r="W1906" s="46"/>
      <c r="X1906" s="45">
        <v>6.1000000685453415E-2</v>
      </c>
      <c r="Y1906" s="45"/>
      <c r="Z1906" s="44">
        <v>3.6600000411272049</v>
      </c>
      <c r="AA1906" s="44"/>
      <c r="AB1906" s="45">
        <v>18.442047119140625</v>
      </c>
      <c r="AC1906" s="45"/>
      <c r="AD1906" s="45">
        <v>5.4452200970445119E-8</v>
      </c>
      <c r="AE1906" s="45"/>
      <c r="AF1906" s="45">
        <v>34.259784698486328</v>
      </c>
      <c r="AG1906" s="45"/>
      <c r="AH1906" s="45">
        <v>24.225326538085938</v>
      </c>
      <c r="AI1906" s="45"/>
      <c r="AJ1906" s="45"/>
      <c r="AK1906" s="20">
        <v>1.5893913030140538E-7</v>
      </c>
    </row>
    <row r="1907" spans="2:37">
      <c r="B1907" s="2">
        <v>2.3000000044703484E-2</v>
      </c>
      <c r="D1907" s="44">
        <v>1.380000002682209</v>
      </c>
      <c r="E1907" s="44"/>
      <c r="F1907" s="45">
        <v>26.314590454101563</v>
      </c>
      <c r="G1907" s="45"/>
      <c r="H1907" s="45"/>
      <c r="I1907" s="45"/>
      <c r="J1907" s="45"/>
      <c r="K1907" s="45">
        <v>1.2777683325111866E-2</v>
      </c>
      <c r="L1907" s="45"/>
      <c r="M1907" s="45"/>
      <c r="N1907" s="45">
        <v>36.120216369628906</v>
      </c>
      <c r="O1907" s="45"/>
      <c r="P1907" s="45"/>
      <c r="Q1907" s="45"/>
      <c r="R1907" s="45">
        <v>25.53181266784668</v>
      </c>
      <c r="S1907" s="45"/>
      <c r="T1907" s="45"/>
      <c r="U1907" s="45"/>
      <c r="V1907" s="46">
        <v>3.5387951880693436E-2</v>
      </c>
      <c r="W1907" s="46"/>
      <c r="X1907" s="45">
        <v>6.1999998986721039E-2</v>
      </c>
      <c r="Y1907" s="45"/>
      <c r="Z1907" s="44">
        <v>3.7199999392032623</v>
      </c>
      <c r="AA1907" s="44"/>
      <c r="AB1907" s="45">
        <v>6.5127677917480469</v>
      </c>
      <c r="AC1907" s="45"/>
      <c r="AD1907" s="45">
        <v>3.9428847742328799E-8</v>
      </c>
      <c r="AE1907" s="45"/>
      <c r="AF1907" s="45">
        <v>34.218833923339844</v>
      </c>
      <c r="AG1907" s="45"/>
      <c r="AH1907" s="45">
        <v>24.196371078491211</v>
      </c>
      <c r="AI1907" s="45"/>
      <c r="AJ1907" s="45"/>
      <c r="AK1907" s="20">
        <v>1.1522557485932339E-7</v>
      </c>
    </row>
    <row r="1908" spans="2:37">
      <c r="B1908" s="2">
        <v>2.4000000208616257E-2</v>
      </c>
      <c r="D1908" s="44">
        <v>1.4400000125169754</v>
      </c>
      <c r="E1908" s="44"/>
      <c r="F1908" s="45">
        <v>33.517112731933594</v>
      </c>
      <c r="G1908" s="45"/>
      <c r="H1908" s="45"/>
      <c r="I1908" s="45"/>
      <c r="J1908" s="45"/>
      <c r="K1908" s="45">
        <v>9.1970805078744888E-3</v>
      </c>
      <c r="L1908" s="45"/>
      <c r="M1908" s="45"/>
      <c r="N1908" s="45">
        <v>36.059700012207031</v>
      </c>
      <c r="O1908" s="45"/>
      <c r="P1908" s="45"/>
      <c r="Q1908" s="45"/>
      <c r="R1908" s="45">
        <v>25.491556167602539</v>
      </c>
      <c r="S1908" s="45"/>
      <c r="T1908" s="45"/>
      <c r="U1908" s="45"/>
      <c r="V1908" s="46">
        <v>2.5511655956506729E-2</v>
      </c>
      <c r="W1908" s="46"/>
      <c r="X1908" s="45">
        <v>6.3000001013278961E-2</v>
      </c>
      <c r="Y1908" s="45"/>
      <c r="Z1908" s="44">
        <v>3.7800000607967377</v>
      </c>
      <c r="AA1908" s="44"/>
      <c r="AB1908" s="45">
        <v>-6.3013405799865723</v>
      </c>
      <c r="AC1908" s="45"/>
      <c r="AD1908" s="45">
        <v>2.8553140296594393E-8</v>
      </c>
      <c r="AE1908" s="45"/>
      <c r="AF1908" s="45">
        <v>34.178226470947266</v>
      </c>
      <c r="AG1908" s="45"/>
      <c r="AH1908" s="45">
        <v>24.167655944824219</v>
      </c>
      <c r="AI1908" s="45"/>
      <c r="AJ1908" s="45"/>
      <c r="AK1908" s="20">
        <v>8.3541898732164555E-8</v>
      </c>
    </row>
    <row r="1909" spans="2:37">
      <c r="B1909" s="2">
        <v>2.500000037252903E-2</v>
      </c>
      <c r="D1909" s="44">
        <v>1.5000000223517418</v>
      </c>
      <c r="E1909" s="44"/>
      <c r="F1909" s="45">
        <v>36.000686645507813</v>
      </c>
      <c r="G1909" s="45"/>
      <c r="H1909" s="45"/>
      <c r="I1909" s="45"/>
      <c r="J1909" s="45"/>
      <c r="K1909" s="45">
        <v>6.6216164268553257E-3</v>
      </c>
      <c r="L1909" s="45"/>
      <c r="M1909" s="45"/>
      <c r="N1909" s="45">
        <v>36.000701904296875</v>
      </c>
      <c r="O1909" s="45"/>
      <c r="P1909" s="45"/>
      <c r="Q1909" s="45"/>
      <c r="R1909" s="45">
        <v>25.451658248901367</v>
      </c>
      <c r="S1909" s="45"/>
      <c r="T1909" s="45"/>
      <c r="U1909" s="45"/>
      <c r="V1909" s="46">
        <v>1.8396403640508652E-2</v>
      </c>
      <c r="W1909" s="46"/>
      <c r="X1909" s="45">
        <v>6.4000003039836884E-2</v>
      </c>
      <c r="Y1909" s="45"/>
      <c r="Z1909" s="44">
        <v>3.840000182390213</v>
      </c>
      <c r="AA1909" s="44"/>
      <c r="AB1909" s="45">
        <v>-18.201545715332031</v>
      </c>
      <c r="AC1909" s="45"/>
      <c r="AD1909" s="45">
        <v>2.0679202350493142E-8</v>
      </c>
      <c r="AE1909" s="45"/>
      <c r="AF1909" s="45">
        <v>34.137954711914063</v>
      </c>
      <c r="AG1909" s="45"/>
      <c r="AH1909" s="45">
        <v>24.139179229736328</v>
      </c>
      <c r="AI1909" s="45"/>
      <c r="AJ1909" s="45"/>
      <c r="AK1909" s="20">
        <v>6.0575395366413431E-8</v>
      </c>
    </row>
    <row r="1910" spans="2:37">
      <c r="B1910" s="2">
        <v>2.6000000536441803E-2</v>
      </c>
      <c r="D1910" s="44">
        <v>1.5600000321865082</v>
      </c>
      <c r="E1910" s="44"/>
      <c r="F1910" s="45">
        <v>33.431358337402344</v>
      </c>
      <c r="G1910" s="45"/>
      <c r="H1910" s="45"/>
      <c r="I1910" s="45"/>
      <c r="J1910" s="45"/>
      <c r="K1910" s="45">
        <v>4.7685620374977589E-3</v>
      </c>
      <c r="L1910" s="45"/>
      <c r="M1910" s="45"/>
      <c r="N1910" s="45">
        <v>35.942924499511719</v>
      </c>
      <c r="O1910" s="45"/>
      <c r="P1910" s="45"/>
      <c r="Q1910" s="45"/>
      <c r="R1910" s="45">
        <v>25.412115097045898</v>
      </c>
      <c r="S1910" s="45"/>
      <c r="T1910" s="45"/>
      <c r="U1910" s="45"/>
      <c r="V1910" s="46">
        <v>1.326880045235157E-2</v>
      </c>
      <c r="W1910" s="46"/>
      <c r="X1910" s="45">
        <v>6.4999997615814209E-2</v>
      </c>
      <c r="Y1910" s="45"/>
      <c r="Z1910" s="44">
        <v>3.8999998569488525</v>
      </c>
      <c r="AA1910" s="44"/>
      <c r="AB1910" s="45">
        <v>-27.52149772644043</v>
      </c>
      <c r="AC1910" s="45"/>
      <c r="AD1910" s="45">
        <v>1.4977967310869644E-8</v>
      </c>
      <c r="AE1910" s="45"/>
      <c r="AF1910" s="45">
        <v>34.098018646240234</v>
      </c>
      <c r="AG1910" s="45"/>
      <c r="AH1910" s="45">
        <v>24.110940933227539</v>
      </c>
      <c r="AI1910" s="45"/>
      <c r="AJ1910" s="45"/>
      <c r="AK1910" s="20">
        <v>4.3926210224753959E-8</v>
      </c>
    </row>
    <row r="1911" spans="2:37">
      <c r="B1911" s="2">
        <v>2.7000000700354576E-2</v>
      </c>
      <c r="D1911" s="44">
        <v>1.6200000420212746</v>
      </c>
      <c r="E1911" s="44"/>
      <c r="F1911" s="45">
        <v>26.18450927734375</v>
      </c>
      <c r="G1911" s="45"/>
      <c r="H1911" s="45"/>
      <c r="I1911" s="45"/>
      <c r="J1911" s="45"/>
      <c r="K1911" s="45">
        <v>3.4349050838500261E-3</v>
      </c>
      <c r="L1911" s="45"/>
      <c r="M1911" s="45"/>
      <c r="N1911" s="45">
        <v>35.886165618896484</v>
      </c>
      <c r="O1911" s="45"/>
      <c r="P1911" s="45"/>
      <c r="Q1911" s="45"/>
      <c r="R1911" s="45">
        <v>25.372922897338867</v>
      </c>
      <c r="S1911" s="45"/>
      <c r="T1911" s="45"/>
      <c r="U1911" s="45"/>
      <c r="V1911" s="46">
        <v>9.5725860446691513E-3</v>
      </c>
      <c r="W1911" s="46"/>
      <c r="X1911" s="45">
        <v>6.5999999642372131E-2</v>
      </c>
      <c r="Y1911" s="45"/>
      <c r="Z1911" s="44">
        <v>3.9599999785423279</v>
      </c>
      <c r="AA1911" s="44"/>
      <c r="AB1911" s="45">
        <v>-32.960494995117188</v>
      </c>
      <c r="AC1911" s="45"/>
      <c r="AD1911" s="45">
        <v>1.084951328778061E-8</v>
      </c>
      <c r="AE1911" s="45"/>
      <c r="AF1911" s="45">
        <v>34.058414459228516</v>
      </c>
      <c r="AG1911" s="45"/>
      <c r="AH1911" s="45">
        <v>24.082935333251953</v>
      </c>
      <c r="AI1911" s="45"/>
      <c r="AJ1911" s="45"/>
      <c r="AK1911" s="20">
        <v>3.1855602600217026E-8</v>
      </c>
    </row>
    <row r="1912" spans="2:37">
      <c r="B1912" s="2">
        <v>2.8000000864267349E-2</v>
      </c>
      <c r="D1912" s="44">
        <v>1.680000051856041</v>
      </c>
      <c r="E1912" s="44"/>
      <c r="F1912" s="45">
        <v>15.290011405944824</v>
      </c>
      <c r="G1912" s="45"/>
      <c r="H1912" s="45"/>
      <c r="I1912" s="45"/>
      <c r="J1912" s="45"/>
      <c r="K1912" s="45">
        <v>2.4748065043240786E-3</v>
      </c>
      <c r="L1912" s="45"/>
      <c r="M1912" s="45"/>
      <c r="N1912" s="45">
        <v>35.830272674560547</v>
      </c>
      <c r="O1912" s="45"/>
      <c r="P1912" s="45"/>
      <c r="Q1912" s="45"/>
      <c r="R1912" s="45">
        <v>25.334077835083008</v>
      </c>
      <c r="S1912" s="45"/>
      <c r="T1912" s="45"/>
      <c r="U1912" s="45"/>
      <c r="V1912" s="46">
        <v>6.9075035862624645E-3</v>
      </c>
      <c r="W1912" s="46"/>
      <c r="X1912" s="45">
        <v>6.7000001668930054E-2</v>
      </c>
      <c r="Y1912" s="45"/>
      <c r="Z1912" s="44">
        <v>4.0200001001358032</v>
      </c>
      <c r="AA1912" s="44"/>
      <c r="AB1912" s="45">
        <v>-33.76495361328125</v>
      </c>
      <c r="AC1912" s="45"/>
      <c r="AD1912" s="45">
        <v>7.859680906108224E-9</v>
      </c>
      <c r="AE1912" s="45"/>
      <c r="AF1912" s="45">
        <v>34.019134521484375</v>
      </c>
      <c r="AG1912" s="45"/>
      <c r="AH1912" s="45">
        <v>24.055160522460938</v>
      </c>
      <c r="AI1912" s="45"/>
      <c r="AJ1912" s="45"/>
      <c r="AK1912" s="20">
        <v>2.3103707391669559E-8</v>
      </c>
    </row>
    <row r="1913" spans="2:37">
      <c r="B1913" s="2">
        <v>2.8999999165534973E-2</v>
      </c>
      <c r="D1913" s="44">
        <v>1.7399999499320984</v>
      </c>
      <c r="E1913" s="44"/>
      <c r="F1913" s="45">
        <v>2.2858555316925049</v>
      </c>
      <c r="G1913" s="45"/>
      <c r="H1913" s="45"/>
      <c r="I1913" s="45"/>
      <c r="J1913" s="45"/>
      <c r="K1913" s="45">
        <v>1.7834581667557359E-3</v>
      </c>
      <c r="L1913" s="45"/>
      <c r="M1913" s="45"/>
      <c r="N1913" s="45">
        <v>35.775135040283203</v>
      </c>
      <c r="O1913" s="45"/>
      <c r="P1913" s="45"/>
      <c r="Q1913" s="45"/>
      <c r="R1913" s="45">
        <v>25.295578002929688</v>
      </c>
      <c r="S1913" s="45"/>
      <c r="T1913" s="45"/>
      <c r="U1913" s="45"/>
      <c r="V1913" s="46">
        <v>4.9854377284646034E-3</v>
      </c>
      <c r="W1913" s="46"/>
      <c r="X1913" s="45">
        <v>6.8000003695487976E-2</v>
      </c>
      <c r="Y1913" s="45"/>
      <c r="Z1913" s="44">
        <v>4.0800002217292786</v>
      </c>
      <c r="AA1913" s="44"/>
      <c r="AB1913" s="45">
        <v>-29.832780838012695</v>
      </c>
      <c r="AC1913" s="45"/>
      <c r="AD1913" s="45">
        <v>5.6942437431928283E-9</v>
      </c>
      <c r="AE1913" s="45"/>
      <c r="AF1913" s="45">
        <v>33.980178833007813</v>
      </c>
      <c r="AG1913" s="45"/>
      <c r="AH1913" s="45">
        <v>24.027614593505859</v>
      </c>
      <c r="AI1913" s="45"/>
      <c r="AJ1913" s="45"/>
      <c r="AK1913" s="20">
        <v>1.6757544685219727E-8</v>
      </c>
    </row>
    <row r="1914" spans="2:37">
      <c r="B1914" s="2">
        <v>2.9999999329447746E-2</v>
      </c>
      <c r="D1914" s="44">
        <v>1.7999999597668648</v>
      </c>
      <c r="E1914" s="44"/>
      <c r="F1914" s="45">
        <v>-10.998940467834473</v>
      </c>
      <c r="G1914" s="45"/>
      <c r="H1914" s="45"/>
      <c r="I1914" s="45"/>
      <c r="J1914" s="45"/>
      <c r="K1914" s="45">
        <v>1.2855126988142729E-3</v>
      </c>
      <c r="L1914" s="45"/>
      <c r="M1914" s="45"/>
      <c r="N1914" s="45">
        <v>35.720668792724609</v>
      </c>
      <c r="O1914" s="45"/>
      <c r="P1914" s="45"/>
      <c r="Q1914" s="45"/>
      <c r="R1914" s="45">
        <v>25.257419586181641</v>
      </c>
      <c r="S1914" s="45"/>
      <c r="T1914" s="45"/>
      <c r="U1914" s="45"/>
      <c r="V1914" s="46">
        <v>3.5989219322800636E-3</v>
      </c>
      <c r="W1914" s="46"/>
      <c r="X1914" s="45">
        <v>6.8999998271465302E-2</v>
      </c>
      <c r="Y1914" s="45"/>
      <c r="Z1914" s="44">
        <v>4.1399998962879181</v>
      </c>
      <c r="AA1914" s="44"/>
      <c r="AB1914" s="45">
        <v>-21.726169586181641</v>
      </c>
      <c r="AC1914" s="45"/>
      <c r="AD1914" s="45">
        <v>4.1257481875334179E-9</v>
      </c>
      <c r="AE1914" s="45"/>
      <c r="AF1914" s="45">
        <v>33.941543579101563</v>
      </c>
      <c r="AG1914" s="45"/>
      <c r="AH1914" s="45">
        <v>24.000297546386719</v>
      </c>
      <c r="AI1914" s="45"/>
      <c r="AJ1914" s="45"/>
      <c r="AK1914" s="20">
        <v>1.2155452644435627E-8</v>
      </c>
    </row>
    <row r="1915" spans="2:37">
      <c r="B1915" s="2">
        <v>3.0999999493360519E-2</v>
      </c>
      <c r="D1915" s="44">
        <v>1.8599999696016312</v>
      </c>
      <c r="E1915" s="44"/>
      <c r="F1915" s="45">
        <v>-22.701530456542969</v>
      </c>
      <c r="G1915" s="45"/>
      <c r="H1915" s="45"/>
      <c r="I1915" s="45"/>
      <c r="J1915" s="45"/>
      <c r="K1915" s="45">
        <v>9.2678412329405546E-4</v>
      </c>
      <c r="L1915" s="45"/>
      <c r="M1915" s="45"/>
      <c r="N1915" s="45">
        <v>35.666824340820313</v>
      </c>
      <c r="O1915" s="45"/>
      <c r="P1915" s="45"/>
      <c r="Q1915" s="45"/>
      <c r="R1915" s="45">
        <v>25.219596862792969</v>
      </c>
      <c r="S1915" s="45"/>
      <c r="T1915" s="45"/>
      <c r="U1915" s="45"/>
      <c r="V1915" s="46">
        <v>2.5985164102166891E-3</v>
      </c>
      <c r="W1915" s="46"/>
      <c r="X1915" s="45">
        <v>7.0000000298023224E-2</v>
      </c>
      <c r="Y1915" s="45"/>
      <c r="Z1915" s="44">
        <v>4.2000000178813934</v>
      </c>
      <c r="AA1915" s="44"/>
      <c r="AB1915" s="45">
        <v>-10.591274261474609</v>
      </c>
      <c r="AC1915" s="45"/>
      <c r="AD1915" s="45">
        <v>2.9895381725708603E-9</v>
      </c>
      <c r="AE1915" s="45"/>
      <c r="AF1915" s="45">
        <v>33.903228759765625</v>
      </c>
      <c r="AG1915" s="45"/>
      <c r="AH1915" s="45">
        <v>23.973203659057617</v>
      </c>
      <c r="AI1915" s="45"/>
      <c r="AJ1915" s="45"/>
      <c r="AK1915" s="20">
        <v>8.8178575552433358E-9</v>
      </c>
    </row>
    <row r="1916" spans="2:37">
      <c r="B1916" s="2">
        <v>3.2000001519918442E-2</v>
      </c>
      <c r="D1916" s="44">
        <v>1.9200000911951065</v>
      </c>
      <c r="E1916" s="44"/>
      <c r="F1916" s="45">
        <v>-31.186384201049805</v>
      </c>
      <c r="G1916" s="45"/>
      <c r="H1916" s="45"/>
      <c r="I1916" s="45"/>
      <c r="J1916" s="45"/>
      <c r="K1916" s="45">
        <v>6.6829292336478829E-4</v>
      </c>
      <c r="L1916" s="45"/>
      <c r="M1916" s="45"/>
      <c r="N1916" s="45">
        <v>35.613548278808594</v>
      </c>
      <c r="O1916" s="45"/>
      <c r="P1916" s="45"/>
      <c r="Q1916" s="45"/>
      <c r="R1916" s="45">
        <v>25.182107925415039</v>
      </c>
      <c r="S1916" s="45"/>
      <c r="T1916" s="45"/>
      <c r="U1916" s="45"/>
      <c r="V1916" s="46">
        <v>1.8765483982861042E-3</v>
      </c>
      <c r="W1916" s="46"/>
      <c r="X1916" s="45">
        <v>7.1000002324581146E-2</v>
      </c>
      <c r="Y1916" s="45"/>
      <c r="Z1916" s="44">
        <v>4.2600001394748688</v>
      </c>
      <c r="AA1916" s="44"/>
      <c r="AB1916" s="45">
        <v>2.0037899017333984</v>
      </c>
      <c r="AC1916" s="45"/>
      <c r="AD1916" s="45">
        <v>2.1664035010360294E-9</v>
      </c>
      <c r="AE1916" s="45"/>
      <c r="AF1916" s="45">
        <v>33.865226745605469</v>
      </c>
      <c r="AG1916" s="45"/>
      <c r="AH1916" s="45">
        <v>23.946331024169922</v>
      </c>
      <c r="AI1916" s="45"/>
      <c r="AJ1916" s="45"/>
      <c r="AK1916" s="20">
        <v>6.3971330455103725E-9</v>
      </c>
    </row>
    <row r="1917" spans="2:37">
      <c r="B1917" s="2">
        <v>3.2999999821186066E-2</v>
      </c>
      <c r="D1917" s="44">
        <v>1.9799999892711639</v>
      </c>
      <c r="E1917" s="44"/>
      <c r="F1917" s="45">
        <v>-35.2738037109375</v>
      </c>
      <c r="G1917" s="45"/>
      <c r="H1917" s="45"/>
      <c r="I1917" s="45"/>
      <c r="J1917" s="45"/>
      <c r="K1917" s="45">
        <v>4.8199071898125112E-4</v>
      </c>
      <c r="L1917" s="45"/>
      <c r="M1917" s="45"/>
      <c r="N1917" s="45">
        <v>35.560810089111328</v>
      </c>
      <c r="O1917" s="45"/>
      <c r="P1917" s="45"/>
      <c r="Q1917" s="45"/>
      <c r="R1917" s="45">
        <v>25.144948959350586</v>
      </c>
      <c r="S1917" s="45"/>
      <c r="T1917" s="45"/>
      <c r="U1917" s="45"/>
      <c r="V1917" s="46">
        <v>1.3554170727729797E-3</v>
      </c>
      <c r="W1917" s="46"/>
      <c r="X1917" s="45">
        <v>7.1999996900558472E-2</v>
      </c>
      <c r="Y1917" s="45"/>
      <c r="Z1917" s="44">
        <v>4.3199998140335083</v>
      </c>
      <c r="AA1917" s="44"/>
      <c r="AB1917" s="45">
        <v>14.289727210998535</v>
      </c>
      <c r="AC1917" s="45"/>
      <c r="AD1917" s="45">
        <v>1.5700287736564178E-9</v>
      </c>
      <c r="AE1917" s="45"/>
      <c r="AF1917" s="45">
        <v>33.827533721923828</v>
      </c>
      <c r="AG1917" s="45"/>
      <c r="AH1917" s="45">
        <v>23.919679641723633</v>
      </c>
      <c r="AI1917" s="45"/>
      <c r="AJ1917" s="45"/>
      <c r="AK1917" s="20">
        <v>4.6412749199475911E-9</v>
      </c>
    </row>
    <row r="1918" spans="2:37">
      <c r="B1918" s="2">
        <v>3.4000001847743988E-2</v>
      </c>
      <c r="D1918" s="44">
        <v>2.0400001108646393</v>
      </c>
      <c r="E1918" s="44"/>
      <c r="F1918" s="45">
        <v>-34.403877258300781</v>
      </c>
      <c r="G1918" s="45"/>
      <c r="H1918" s="45"/>
      <c r="I1918" s="45"/>
      <c r="J1918" s="45"/>
      <c r="K1918" s="45">
        <v>3.4768972545862198E-4</v>
      </c>
      <c r="L1918" s="45"/>
      <c r="M1918" s="45"/>
      <c r="N1918" s="45">
        <v>35.508583068847656</v>
      </c>
      <c r="O1918" s="45"/>
      <c r="P1918" s="45"/>
      <c r="Q1918" s="45"/>
      <c r="R1918" s="45">
        <v>25.108116149902344</v>
      </c>
      <c r="S1918" s="45"/>
      <c r="T1918" s="45"/>
      <c r="U1918" s="45"/>
      <c r="V1918" s="46">
        <v>9.7918044775724411E-4</v>
      </c>
      <c r="W1918" s="46"/>
      <c r="X1918" s="45">
        <v>7.2999998927116394E-2</v>
      </c>
      <c r="Y1918" s="45"/>
      <c r="Z1918" s="44">
        <v>4.3799999356269836</v>
      </c>
      <c r="AA1918" s="44"/>
      <c r="AB1918" s="45">
        <v>24.544536590576172</v>
      </c>
      <c r="AC1918" s="45"/>
      <c r="AD1918" s="45">
        <v>1.1379105435693759E-9</v>
      </c>
      <c r="AE1918" s="45"/>
      <c r="AF1918" s="45">
        <v>33.790149688720703</v>
      </c>
      <c r="AG1918" s="45"/>
      <c r="AH1918" s="45">
        <v>23.893245697021484</v>
      </c>
      <c r="AI1918" s="45"/>
      <c r="AJ1918" s="45"/>
      <c r="AK1918" s="20">
        <v>3.3675804367305773E-9</v>
      </c>
    </row>
    <row r="1919" spans="2:37">
      <c r="B1919" s="2">
        <v>3.5000000149011612E-2</v>
      </c>
      <c r="D1919" s="44">
        <v>2.1000000089406967</v>
      </c>
      <c r="E1919" s="44"/>
      <c r="F1919" s="45">
        <v>-28.713117599487305</v>
      </c>
      <c r="G1919" s="45"/>
      <c r="H1919" s="45"/>
      <c r="I1919" s="45"/>
      <c r="J1919" s="45"/>
      <c r="K1919" s="45">
        <v>2.5085586821660399E-4</v>
      </c>
      <c r="L1919" s="45"/>
      <c r="M1919" s="45"/>
      <c r="N1919" s="45">
        <v>35.456855773925781</v>
      </c>
      <c r="O1919" s="45"/>
      <c r="P1919" s="45"/>
      <c r="Q1919" s="45"/>
      <c r="R1919" s="45">
        <v>25.071605682373047</v>
      </c>
      <c r="S1919" s="45"/>
      <c r="T1919" s="45"/>
      <c r="U1919" s="45"/>
      <c r="V1919" s="46">
        <v>7.0750107988715172E-4</v>
      </c>
      <c r="W1919" s="46"/>
      <c r="X1919" s="45">
        <v>7.4000000953674316E-2</v>
      </c>
      <c r="Y1919" s="45"/>
      <c r="Z1919" s="44">
        <v>4.440000057220459</v>
      </c>
      <c r="AA1919" s="44"/>
      <c r="AB1919" s="45">
        <v>31.334810256958008</v>
      </c>
      <c r="AC1919" s="45"/>
      <c r="AD1919" s="45">
        <v>8.2478368579330663E-10</v>
      </c>
      <c r="AE1919" s="45"/>
      <c r="AF1919" s="45">
        <v>33.753070831298828</v>
      </c>
      <c r="AG1919" s="45"/>
      <c r="AH1919" s="45">
        <v>23.867025375366211</v>
      </c>
      <c r="AI1919" s="45"/>
      <c r="AJ1919" s="45"/>
      <c r="AK1919" s="20">
        <v>2.4435811152301312E-9</v>
      </c>
    </row>
    <row r="1920" spans="2:37">
      <c r="B1920" s="2">
        <v>3.5999998450279236E-2</v>
      </c>
      <c r="D1920" s="44">
        <v>2.1599999070167542</v>
      </c>
      <c r="E1920" s="44"/>
      <c r="F1920" s="45">
        <v>-19.013288497924805</v>
      </c>
      <c r="G1920" s="45"/>
      <c r="H1920" s="45"/>
      <c r="I1920" s="45"/>
      <c r="J1920" s="45"/>
      <c r="K1920" s="45">
        <v>1.8102306057699025E-4</v>
      </c>
      <c r="L1920" s="45"/>
      <c r="M1920" s="45"/>
      <c r="N1920" s="45">
        <v>35.405605316162109</v>
      </c>
      <c r="O1920" s="45"/>
      <c r="P1920" s="45"/>
      <c r="Q1920" s="45"/>
      <c r="R1920" s="45">
        <v>25.03541374206543</v>
      </c>
      <c r="S1920" s="45"/>
      <c r="T1920" s="45"/>
      <c r="U1920" s="45"/>
      <c r="V1920" s="46">
        <v>5.1128625636920333E-4</v>
      </c>
      <c r="W1920" s="46"/>
      <c r="X1920" s="45">
        <v>7.5000002980232239E-2</v>
      </c>
      <c r="Y1920" s="45"/>
      <c r="Z1920" s="44">
        <v>4.5000001788139343</v>
      </c>
      <c r="AA1920" s="44"/>
      <c r="AB1920" s="45">
        <v>33.716037750244141</v>
      </c>
      <c r="AC1920" s="45"/>
      <c r="AD1920" s="45">
        <v>5.9786436912290242E-10</v>
      </c>
      <c r="AE1920" s="45"/>
      <c r="AF1920" s="45">
        <v>33.716293334960938</v>
      </c>
      <c r="AG1920" s="45"/>
      <c r="AH1920" s="45">
        <v>23.841020584106445</v>
      </c>
      <c r="AI1920" s="45"/>
      <c r="AJ1920" s="45"/>
      <c r="AK1920" s="20">
        <v>1.7732209034448942E-9</v>
      </c>
    </row>
    <row r="1921" spans="2:37">
      <c r="B1921" s="2">
        <v>3.7000000476837158E-2</v>
      </c>
      <c r="D1921" s="44">
        <v>2.2200000286102295</v>
      </c>
      <c r="E1921" s="44"/>
      <c r="F1921" s="45">
        <v>-6.675687313079834</v>
      </c>
      <c r="G1921" s="45"/>
      <c r="H1921" s="45"/>
      <c r="I1921" s="45"/>
      <c r="J1921" s="45"/>
      <c r="K1921" s="45">
        <v>1.3065285747870803E-4</v>
      </c>
      <c r="L1921" s="45"/>
      <c r="M1921" s="45"/>
      <c r="N1921" s="45">
        <v>35.354820251464844</v>
      </c>
      <c r="O1921" s="45"/>
      <c r="P1921" s="45"/>
      <c r="Q1921" s="45"/>
      <c r="R1921" s="45">
        <v>24.999540328979492</v>
      </c>
      <c r="S1921" s="45"/>
      <c r="T1921" s="45"/>
      <c r="U1921" s="45"/>
      <c r="V1921" s="46">
        <v>3.6954888491891325E-4</v>
      </c>
      <c r="W1921" s="46"/>
      <c r="X1921" s="45">
        <v>7.5999997556209564E-2</v>
      </c>
      <c r="Y1921" s="45"/>
      <c r="Z1921" s="44">
        <v>4.5599998533725739</v>
      </c>
      <c r="AA1921" s="44"/>
      <c r="AB1921" s="45">
        <v>31.363933563232422</v>
      </c>
      <c r="AC1921" s="45"/>
      <c r="AD1921" s="45">
        <v>4.3340628308463636E-10</v>
      </c>
      <c r="AE1921" s="45"/>
      <c r="AF1921" s="45">
        <v>33.679817199707031</v>
      </c>
      <c r="AG1921" s="45"/>
      <c r="AH1921" s="45">
        <v>23.815225601196289</v>
      </c>
      <c r="AI1921" s="45"/>
      <c r="AJ1921" s="45"/>
      <c r="AK1921" s="20">
        <v>1.2868427434753471E-9</v>
      </c>
    </row>
    <row r="1922" spans="2:37" ht="14.25" customHeight="1">
      <c r="B1922" s="2">
        <v>3.7999998778104782E-2</v>
      </c>
      <c r="D1922" s="44">
        <v>2.2799999266862869</v>
      </c>
      <c r="E1922" s="44"/>
      <c r="F1922" s="45">
        <v>6.562647819519043</v>
      </c>
      <c r="G1922" s="45"/>
      <c r="H1922" s="45"/>
      <c r="I1922" s="45"/>
      <c r="J1922" s="45"/>
      <c r="K1922" s="45">
        <v>9.4314302259590477E-5</v>
      </c>
      <c r="L1922" s="45"/>
      <c r="M1922" s="45"/>
      <c r="N1922" s="45">
        <v>35.304492950439453</v>
      </c>
      <c r="O1922" s="45"/>
      <c r="P1922" s="45"/>
      <c r="Q1922" s="45"/>
      <c r="R1922" s="45">
        <v>24.963977813720703</v>
      </c>
      <c r="S1922" s="45"/>
      <c r="T1922" s="45"/>
      <c r="U1922" s="45"/>
      <c r="V1922" s="46">
        <v>2.6714606792666018E-4</v>
      </c>
      <c r="W1922" s="46"/>
      <c r="X1922" s="45">
        <v>7.6999999582767487E-2</v>
      </c>
      <c r="Y1922" s="45"/>
      <c r="Z1922" s="44">
        <v>4.6199999749660492</v>
      </c>
      <c r="AA1922" s="44"/>
      <c r="AB1922" s="45">
        <v>24.618566513061523</v>
      </c>
      <c r="AC1922" s="45"/>
      <c r="AD1922" s="45">
        <v>3.1420777091284435E-10</v>
      </c>
      <c r="AE1922" s="45"/>
      <c r="AF1922" s="45">
        <v>33.643630981445313</v>
      </c>
      <c r="AG1922" s="45"/>
      <c r="AH1922" s="45">
        <v>23.789640426635742</v>
      </c>
      <c r="AI1922" s="45"/>
      <c r="AJ1922" s="45"/>
      <c r="AK1922" s="20">
        <v>9.3392937827729838E-10</v>
      </c>
    </row>
    <row r="1923" spans="2:37" ht="13.5" customHeight="1">
      <c r="B1923" s="47" t="s">
        <v>11</v>
      </c>
      <c r="C1923" s="47"/>
      <c r="D1923" s="47"/>
      <c r="E1923" s="47"/>
    </row>
    <row r="1924" spans="2:37" ht="12.75" customHeight="1">
      <c r="B1924" s="39" t="s">
        <v>0</v>
      </c>
      <c r="C1924" s="39"/>
      <c r="D1924" s="39"/>
      <c r="E1924" s="39"/>
      <c r="F1924" s="39"/>
      <c r="G1924" s="1" t="s">
        <v>1</v>
      </c>
      <c r="H1924" s="40" t="s">
        <v>69</v>
      </c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</row>
    <row r="1925" spans="2:37" ht="12.75" customHeight="1">
      <c r="AB1925" s="39" t="s">
        <v>2</v>
      </c>
      <c r="AC1925" s="39"/>
      <c r="AD1925" s="39"/>
      <c r="AE1925" s="39"/>
      <c r="AF1925" s="39"/>
      <c r="AG1925" s="39"/>
    </row>
    <row r="1926" spans="2:37" ht="12" customHeight="1">
      <c r="B1926" s="39" t="s">
        <v>3</v>
      </c>
      <c r="C1926" s="39"/>
      <c r="D1926" s="39"/>
      <c r="E1926" s="39"/>
      <c r="G1926" s="1" t="s">
        <v>4</v>
      </c>
      <c r="H1926" s="41">
        <v>0.43999999761581421</v>
      </c>
      <c r="I1926" s="41"/>
      <c r="J1926" s="41"/>
      <c r="K1926" s="41"/>
      <c r="L1926" s="41"/>
      <c r="M1926" s="41"/>
      <c r="N1926" s="41"/>
      <c r="O1926" s="39" t="s">
        <v>21</v>
      </c>
      <c r="P1926" s="39"/>
      <c r="Q1926" s="39"/>
      <c r="R1926" s="39"/>
      <c r="S1926" s="1" t="s">
        <v>4</v>
      </c>
      <c r="T1926" s="42" t="s">
        <v>22</v>
      </c>
      <c r="U1926" s="42"/>
      <c r="V1926" s="42"/>
      <c r="W1926" s="42"/>
      <c r="X1926" s="42"/>
      <c r="Y1926" s="42"/>
      <c r="Z1926" s="42"/>
      <c r="AA1926" s="42"/>
      <c r="AB1926" s="39"/>
      <c r="AC1926" s="39"/>
      <c r="AD1926" s="39"/>
      <c r="AE1926" s="39"/>
      <c r="AF1926" s="39"/>
      <c r="AG1926" s="39"/>
    </row>
    <row r="1927" spans="2:37" ht="10.5" customHeight="1">
      <c r="AB1927" s="39"/>
      <c r="AC1927" s="39"/>
      <c r="AD1927" s="39"/>
      <c r="AE1927" s="39"/>
      <c r="AF1927" s="39"/>
      <c r="AG1927" s="39"/>
    </row>
    <row r="1928" spans="2:37" ht="12" customHeight="1">
      <c r="AB1928" s="39"/>
      <c r="AC1928" s="39"/>
      <c r="AD1928" s="39"/>
      <c r="AE1928" s="39"/>
      <c r="AF1928" s="39"/>
      <c r="AG1928" s="39"/>
    </row>
    <row r="1929" spans="2:37" ht="12" customHeight="1">
      <c r="AB1929" s="39"/>
      <c r="AC1929" s="39"/>
      <c r="AD1929" s="39"/>
      <c r="AE1929" s="39"/>
      <c r="AF1929" s="39"/>
      <c r="AG1929" s="39"/>
    </row>
    <row r="1930" spans="2:37" ht="6" customHeight="1"/>
    <row r="1931" spans="2:37" ht="3" customHeight="1">
      <c r="B1931" s="43" t="s">
        <v>5</v>
      </c>
      <c r="D1931" s="43" t="s">
        <v>23</v>
      </c>
      <c r="E1931" s="43"/>
      <c r="G1931" s="43" t="s">
        <v>6</v>
      </c>
      <c r="H1931" s="43"/>
      <c r="J1931" s="43" t="s">
        <v>7</v>
      </c>
      <c r="K1931" s="43"/>
      <c r="L1931" s="43"/>
      <c r="M1931" s="43"/>
      <c r="N1931" s="43" t="s">
        <v>8</v>
      </c>
      <c r="O1931" s="43"/>
      <c r="Q1931" s="43" t="s">
        <v>9</v>
      </c>
      <c r="R1931" s="43"/>
      <c r="S1931" s="43"/>
      <c r="T1931" s="43" t="s">
        <v>10</v>
      </c>
      <c r="U1931" s="43"/>
      <c r="X1931" s="43" t="s">
        <v>5</v>
      </c>
      <c r="Y1931" s="43"/>
      <c r="Z1931" s="43" t="s">
        <v>23</v>
      </c>
      <c r="AA1931" s="43"/>
      <c r="AB1931" s="43" t="s">
        <v>6</v>
      </c>
      <c r="AC1931" s="43" t="s">
        <v>7</v>
      </c>
      <c r="AE1931" s="43" t="s">
        <v>8</v>
      </c>
      <c r="AF1931" s="43" t="s">
        <v>9</v>
      </c>
      <c r="AG1931" s="43" t="s">
        <v>10</v>
      </c>
      <c r="AH1931" s="43"/>
    </row>
    <row r="1932" spans="2:37" ht="14.25" customHeight="1">
      <c r="B1932" s="43"/>
      <c r="D1932" s="43"/>
      <c r="E1932" s="43"/>
      <c r="G1932" s="43"/>
      <c r="H1932" s="43"/>
      <c r="J1932" s="43"/>
      <c r="K1932" s="43"/>
      <c r="L1932" s="43"/>
      <c r="M1932" s="43"/>
      <c r="N1932" s="43"/>
      <c r="O1932" s="43"/>
      <c r="Q1932" s="43"/>
      <c r="R1932" s="43"/>
      <c r="S1932" s="43"/>
      <c r="T1932" s="43"/>
      <c r="U1932" s="43"/>
      <c r="X1932" s="43"/>
      <c r="Y1932" s="43"/>
      <c r="Z1932" s="43"/>
      <c r="AA1932" s="43"/>
      <c r="AB1932" s="43"/>
      <c r="AC1932" s="43"/>
      <c r="AE1932" s="43"/>
      <c r="AF1932" s="43"/>
      <c r="AG1932" s="43"/>
      <c r="AH1932" s="43"/>
    </row>
    <row r="1933" spans="2:37">
      <c r="B1933" s="2">
        <v>7.8000001609325409E-2</v>
      </c>
      <c r="D1933" s="44">
        <v>4.6800000965595245</v>
      </c>
      <c r="E1933" s="44"/>
      <c r="F1933" s="45">
        <v>14.435222625732422</v>
      </c>
      <c r="G1933" s="45"/>
      <c r="H1933" s="45"/>
      <c r="I1933" s="45"/>
      <c r="J1933" s="45"/>
      <c r="K1933" s="45">
        <v>2.2780700936753107E-10</v>
      </c>
      <c r="L1933" s="45"/>
      <c r="M1933" s="45"/>
      <c r="N1933" s="45">
        <v>33.607742309570313</v>
      </c>
      <c r="O1933" s="45"/>
      <c r="P1933" s="45"/>
      <c r="Q1933" s="45"/>
      <c r="R1933" s="45">
        <v>23.764263153076172</v>
      </c>
      <c r="S1933" s="45"/>
      <c r="T1933" s="45"/>
      <c r="U1933" s="45"/>
      <c r="V1933" s="46">
        <v>6.7784083901401004E-10</v>
      </c>
      <c r="W1933" s="46"/>
    </row>
    <row r="1934" spans="2:37">
      <c r="B1934" s="2">
        <v>7.9000003635883331E-2</v>
      </c>
      <c r="D1934" s="44">
        <v>4.7400002181529999</v>
      </c>
      <c r="E1934" s="44"/>
      <c r="F1934" s="45">
        <v>2.2491724491119385</v>
      </c>
      <c r="G1934" s="45"/>
      <c r="H1934" s="45"/>
      <c r="I1934" s="45"/>
      <c r="J1934" s="45"/>
      <c r="K1934" s="45">
        <v>1.651752623565983E-10</v>
      </c>
      <c r="L1934" s="45"/>
      <c r="M1934" s="45"/>
      <c r="N1934" s="45">
        <v>33.572139739990234</v>
      </c>
      <c r="O1934" s="45"/>
      <c r="P1934" s="45"/>
      <c r="Q1934" s="45"/>
      <c r="R1934" s="45">
        <v>23.73908805847168</v>
      </c>
      <c r="S1934" s="45"/>
      <c r="T1934" s="45"/>
      <c r="U1934" s="45"/>
      <c r="V1934" s="46">
        <v>4.9200099550006371E-10</v>
      </c>
      <c r="W1934" s="46"/>
    </row>
    <row r="1935" spans="2:37">
      <c r="B1935" s="2">
        <v>7.9999998211860657E-2</v>
      </c>
      <c r="D1935" s="44">
        <v>4.7999998927116394</v>
      </c>
      <c r="E1935" s="44"/>
      <c r="F1935" s="45">
        <v>-10.22657299041748</v>
      </c>
      <c r="G1935" s="45"/>
      <c r="H1935" s="45"/>
      <c r="I1935" s="45"/>
      <c r="J1935" s="45"/>
      <c r="K1935" s="45">
        <v>1.1977054070744231E-10</v>
      </c>
      <c r="L1935" s="45"/>
      <c r="M1935" s="45"/>
      <c r="N1935" s="45">
        <v>33.536827087402344</v>
      </c>
      <c r="O1935" s="45"/>
      <c r="P1935" s="45"/>
      <c r="Q1935" s="45"/>
      <c r="R1935" s="45">
        <v>23.714117050170898</v>
      </c>
      <c r="S1935" s="45"/>
      <c r="T1935" s="45"/>
      <c r="U1935" s="45"/>
      <c r="V1935" s="46">
        <v>3.5713140777993146E-10</v>
      </c>
      <c r="W1935" s="46"/>
    </row>
    <row r="1936" spans="2:37">
      <c r="B1936" s="2">
        <v>8.1000000238418579E-2</v>
      </c>
      <c r="D1936" s="44">
        <v>4.8600000143051147</v>
      </c>
      <c r="E1936" s="44"/>
      <c r="F1936" s="45">
        <v>-21.24200439453125</v>
      </c>
      <c r="G1936" s="45"/>
      <c r="H1936" s="45"/>
      <c r="I1936" s="45"/>
      <c r="J1936" s="45"/>
      <c r="K1936" s="45">
        <v>8.685231006611005E-11</v>
      </c>
      <c r="L1936" s="45"/>
      <c r="M1936" s="45"/>
      <c r="N1936" s="45">
        <v>33.501796722412109</v>
      </c>
      <c r="O1936" s="45"/>
      <c r="P1936" s="45"/>
      <c r="Q1936" s="45"/>
      <c r="R1936" s="45">
        <v>23.689348220825195</v>
      </c>
      <c r="S1936" s="45"/>
      <c r="T1936" s="45"/>
      <c r="U1936" s="45"/>
      <c r="V1936" s="46">
        <v>2.5924673519028829E-10</v>
      </c>
      <c r="W1936" s="46"/>
    </row>
    <row r="1937" spans="2:23">
      <c r="B1937" s="2">
        <v>8.2000002264976501E-2</v>
      </c>
      <c r="D1937" s="44">
        <v>4.9200001358985901</v>
      </c>
      <c r="E1937" s="44"/>
      <c r="F1937" s="45">
        <v>-29.255535125732422</v>
      </c>
      <c r="G1937" s="45"/>
      <c r="H1937" s="45"/>
      <c r="I1937" s="45"/>
      <c r="J1937" s="45"/>
      <c r="K1937" s="45">
        <v>6.2985200388609996E-11</v>
      </c>
      <c r="L1937" s="45"/>
      <c r="M1937" s="45"/>
      <c r="N1937" s="45">
        <v>33.467048645019531</v>
      </c>
      <c r="O1937" s="45"/>
      <c r="P1937" s="45"/>
      <c r="Q1937" s="45"/>
      <c r="R1937" s="45">
        <v>23.664775848388672</v>
      </c>
      <c r="S1937" s="45"/>
      <c r="T1937" s="45"/>
      <c r="U1937" s="45"/>
      <c r="V1937" s="46">
        <v>1.8820064950908488E-10</v>
      </c>
      <c r="W1937" s="46"/>
    </row>
    <row r="1938" spans="2:23">
      <c r="B1938" s="2">
        <v>8.2999996840953827E-2</v>
      </c>
      <c r="D1938" s="44">
        <v>4.9799998104572296</v>
      </c>
      <c r="E1938" s="44"/>
      <c r="F1938" s="45">
        <v>-33.149692535400391</v>
      </c>
      <c r="G1938" s="45"/>
      <c r="H1938" s="45"/>
      <c r="I1938" s="45"/>
      <c r="J1938" s="45"/>
      <c r="K1938" s="45">
        <v>4.5679435928258627E-11</v>
      </c>
      <c r="L1938" s="45"/>
      <c r="M1938" s="45"/>
      <c r="N1938" s="45">
        <v>33.432575225830078</v>
      </c>
      <c r="O1938" s="45"/>
      <c r="P1938" s="45"/>
      <c r="Q1938" s="45"/>
      <c r="R1938" s="45">
        <v>23.640401840209961</v>
      </c>
      <c r="S1938" s="45"/>
      <c r="T1938" s="45"/>
      <c r="U1938" s="45"/>
      <c r="V1938" s="46">
        <v>1.3663152553800018E-10</v>
      </c>
      <c r="W1938" s="46"/>
    </row>
    <row r="1939" spans="2:23">
      <c r="B1939" s="2">
        <v>8.3999998867511749E-2</v>
      </c>
      <c r="D1939" s="44">
        <v>5.039999932050705</v>
      </c>
      <c r="E1939" s="44"/>
      <c r="F1939" s="45">
        <v>-32.38690185546875</v>
      </c>
      <c r="G1939" s="45"/>
      <c r="H1939" s="45"/>
      <c r="I1939" s="45"/>
      <c r="J1939" s="45"/>
      <c r="K1939" s="45">
        <v>3.313045671138326E-11</v>
      </c>
      <c r="L1939" s="45"/>
      <c r="M1939" s="45"/>
      <c r="N1939" s="45">
        <v>33.398380279541016</v>
      </c>
      <c r="O1939" s="45"/>
      <c r="P1939" s="45"/>
      <c r="Q1939" s="45"/>
      <c r="R1939" s="45">
        <v>23.616220474243164</v>
      </c>
      <c r="S1939" s="45"/>
      <c r="T1939" s="45"/>
      <c r="U1939" s="45"/>
      <c r="V1939" s="46">
        <v>9.9197802749806385E-11</v>
      </c>
      <c r="W1939" s="46"/>
    </row>
    <row r="1940" spans="2:23">
      <c r="B1940" s="2">
        <v>8.5000000894069672E-2</v>
      </c>
      <c r="D1940" s="44">
        <v>5.1000000536441803</v>
      </c>
      <c r="E1940" s="44"/>
      <c r="F1940" s="45">
        <v>-27.083660125732422</v>
      </c>
      <c r="G1940" s="45"/>
      <c r="H1940" s="45"/>
      <c r="I1940" s="45"/>
      <c r="J1940" s="45"/>
      <c r="K1940" s="45">
        <v>2.4030232664840057E-11</v>
      </c>
      <c r="L1940" s="45"/>
      <c r="M1940" s="45"/>
      <c r="N1940" s="45">
        <v>33.364456176757813</v>
      </c>
      <c r="O1940" s="45"/>
      <c r="P1940" s="45"/>
      <c r="Q1940" s="45"/>
      <c r="R1940" s="45">
        <v>23.592233657836914</v>
      </c>
      <c r="S1940" s="45"/>
      <c r="T1940" s="45"/>
      <c r="U1940" s="45"/>
      <c r="V1940" s="46">
        <v>7.2023449704250453E-11</v>
      </c>
      <c r="W1940" s="46"/>
    </row>
    <row r="1941" spans="2:23">
      <c r="B1941" s="2">
        <v>8.6000002920627594E-2</v>
      </c>
      <c r="D1941" s="44">
        <v>5.1600001752376556</v>
      </c>
      <c r="E1941" s="44"/>
      <c r="F1941" s="45">
        <v>-17.992862701416016</v>
      </c>
      <c r="G1941" s="45"/>
      <c r="H1941" s="45"/>
      <c r="I1941" s="45"/>
      <c r="J1941" s="45"/>
      <c r="K1941" s="45">
        <v>1.7430577814447901E-11</v>
      </c>
      <c r="L1941" s="45"/>
      <c r="M1941" s="45"/>
      <c r="N1941" s="45">
        <v>33.330802917480469</v>
      </c>
      <c r="O1941" s="45"/>
      <c r="P1941" s="45"/>
      <c r="Q1941" s="45"/>
      <c r="R1941" s="45">
        <v>23.568437576293945</v>
      </c>
      <c r="S1941" s="45"/>
      <c r="T1941" s="45"/>
      <c r="U1941" s="45"/>
      <c r="V1941" s="46">
        <v>5.2295705960103689E-11</v>
      </c>
      <c r="W1941" s="46"/>
    </row>
    <row r="1942" spans="2:23">
      <c r="B1942" s="2">
        <v>8.6999997496604919E-2</v>
      </c>
      <c r="D1942" s="44">
        <v>5.2199998497962952</v>
      </c>
      <c r="E1942" s="44"/>
      <c r="F1942" s="45">
        <v>-6.3969545364379883</v>
      </c>
      <c r="G1942" s="45"/>
      <c r="H1942" s="45"/>
      <c r="I1942" s="45"/>
      <c r="J1942" s="45"/>
      <c r="K1942" s="45">
        <v>1.2644110584936197E-11</v>
      </c>
      <c r="L1942" s="45"/>
      <c r="M1942" s="45"/>
      <c r="N1942" s="45">
        <v>33.297416687011719</v>
      </c>
      <c r="O1942" s="45"/>
      <c r="P1942" s="45"/>
      <c r="Q1942" s="45"/>
      <c r="R1942" s="45">
        <v>23.544828414916992</v>
      </c>
      <c r="S1942" s="45"/>
      <c r="T1942" s="45"/>
      <c r="U1942" s="45"/>
      <c r="V1942" s="46">
        <v>3.7973246075351241E-11</v>
      </c>
      <c r="W1942" s="46"/>
    </row>
    <row r="1943" spans="2:23">
      <c r="B1943" s="2">
        <v>8.7999999523162842E-2</v>
      </c>
      <c r="D1943" s="44">
        <v>5.2799999713897705</v>
      </c>
      <c r="E1943" s="44"/>
      <c r="F1943" s="45">
        <v>6.0729446411132813</v>
      </c>
      <c r="G1943" s="45"/>
      <c r="H1943" s="45"/>
      <c r="I1943" s="45"/>
      <c r="J1943" s="45"/>
      <c r="K1943" s="45">
        <v>9.1724813508498038E-12</v>
      </c>
      <c r="L1943" s="45"/>
      <c r="M1943" s="45"/>
      <c r="N1943" s="45">
        <v>33.264293670654297</v>
      </c>
      <c r="O1943" s="45"/>
      <c r="P1943" s="45"/>
      <c r="Q1943" s="45"/>
      <c r="R1943" s="45">
        <v>23.521408081054688</v>
      </c>
      <c r="S1943" s="45"/>
      <c r="T1943" s="45"/>
      <c r="U1943" s="45"/>
      <c r="V1943" s="46">
        <v>2.7574555486187258E-11</v>
      </c>
      <c r="W1943" s="46"/>
    </row>
    <row r="1944" spans="2:23">
      <c r="B1944" s="2">
        <v>8.9000001549720764E-2</v>
      </c>
      <c r="D1944" s="44">
        <v>5.3400000929832458</v>
      </c>
      <c r="E1944" s="44"/>
      <c r="F1944" s="45">
        <v>17.666421890258789</v>
      </c>
      <c r="G1944" s="45"/>
      <c r="H1944" s="45"/>
      <c r="I1944" s="45"/>
      <c r="J1944" s="45"/>
      <c r="K1944" s="45">
        <v>6.6543701972288094E-12</v>
      </c>
      <c r="L1944" s="45"/>
      <c r="M1944" s="45"/>
      <c r="N1944" s="45">
        <v>33.231433868408203</v>
      </c>
      <c r="O1944" s="45"/>
      <c r="P1944" s="45"/>
      <c r="Q1944" s="45"/>
      <c r="R1944" s="45">
        <v>23.498172760009766</v>
      </c>
      <c r="S1944" s="45"/>
      <c r="T1944" s="45"/>
      <c r="U1944" s="45"/>
      <c r="V1944" s="46">
        <v>2.0024324212664091E-11</v>
      </c>
      <c r="W1944" s="46"/>
    </row>
    <row r="1945" spans="2:23">
      <c r="B1945" s="2">
        <v>9.0000003576278687E-2</v>
      </c>
      <c r="D1945" s="44">
        <v>5.4000002145767212</v>
      </c>
      <c r="E1945" s="44"/>
      <c r="F1945" s="45">
        <v>26.759431838989258</v>
      </c>
      <c r="G1945" s="45"/>
      <c r="H1945" s="45"/>
      <c r="I1945" s="45"/>
      <c r="J1945" s="45"/>
      <c r="K1945" s="45">
        <v>4.8277866079859955E-12</v>
      </c>
      <c r="L1945" s="45"/>
      <c r="M1945" s="45"/>
      <c r="N1945" s="45">
        <v>33.198833465576172</v>
      </c>
      <c r="O1945" s="45"/>
      <c r="P1945" s="45"/>
      <c r="Q1945" s="45"/>
      <c r="R1945" s="45">
        <v>23.475120544433594</v>
      </c>
      <c r="S1945" s="45"/>
      <c r="T1945" s="45"/>
      <c r="U1945" s="45"/>
      <c r="V1945" s="46">
        <v>1.4542036845532902E-11</v>
      </c>
      <c r="W1945" s="46"/>
    </row>
    <row r="1946" spans="2:23">
      <c r="B1946" s="2">
        <v>9.0999998152256012E-2</v>
      </c>
      <c r="D1946" s="44">
        <v>5.4599998891353607</v>
      </c>
      <c r="E1946" s="44"/>
      <c r="F1946" s="45">
        <v>32.081737518310547</v>
      </c>
      <c r="G1946" s="45"/>
      <c r="H1946" s="45"/>
      <c r="I1946" s="45"/>
      <c r="J1946" s="45"/>
      <c r="K1946" s="45">
        <v>3.5027540763732379E-12</v>
      </c>
      <c r="L1946" s="45"/>
      <c r="M1946" s="45"/>
      <c r="N1946" s="45">
        <v>33.166492462158203</v>
      </c>
      <c r="O1946" s="45"/>
      <c r="P1946" s="45"/>
      <c r="Q1946" s="45"/>
      <c r="R1946" s="45">
        <v>23.452249526977539</v>
      </c>
      <c r="S1946" s="45"/>
      <c r="T1946" s="45"/>
      <c r="U1946" s="45"/>
      <c r="V1946" s="46">
        <v>1.0561124023922286E-11</v>
      </c>
      <c r="W1946" s="46"/>
    </row>
    <row r="1947" spans="2:23">
      <c r="B1947" s="2">
        <v>9.2000000178813934E-2</v>
      </c>
      <c r="D1947" s="44">
        <v>5.5200000107288361</v>
      </c>
      <c r="E1947" s="44"/>
      <c r="F1947" s="45">
        <v>32.894325256347656</v>
      </c>
      <c r="G1947" s="45"/>
      <c r="H1947" s="45"/>
      <c r="I1947" s="45"/>
      <c r="J1947" s="45"/>
      <c r="K1947" s="45">
        <v>2.5415062849393211E-12</v>
      </c>
      <c r="L1947" s="45"/>
      <c r="M1947" s="45"/>
      <c r="N1947" s="45">
        <v>33.1343994140625</v>
      </c>
      <c r="O1947" s="45"/>
      <c r="P1947" s="45"/>
      <c r="Q1947" s="45"/>
      <c r="R1947" s="45">
        <v>23.429559707641602</v>
      </c>
      <c r="S1947" s="45"/>
      <c r="T1947" s="45"/>
      <c r="U1947" s="45"/>
      <c r="V1947" s="46">
        <v>7.6702949547424737E-12</v>
      </c>
      <c r="W1947" s="46"/>
    </row>
    <row r="1948" spans="2:23">
      <c r="B1948" s="2">
        <v>9.3000002205371857E-2</v>
      </c>
      <c r="D1948" s="44">
        <v>5.5800001323223114</v>
      </c>
      <c r="E1948" s="44"/>
      <c r="F1948" s="45">
        <v>29.091970443725586</v>
      </c>
      <c r="G1948" s="45"/>
      <c r="H1948" s="45"/>
      <c r="I1948" s="45"/>
      <c r="J1948" s="45"/>
      <c r="K1948" s="45">
        <v>1.8441324856066643E-12</v>
      </c>
      <c r="L1948" s="45"/>
      <c r="M1948" s="45"/>
      <c r="N1948" s="45">
        <v>33.102561950683594</v>
      </c>
      <c r="O1948" s="45"/>
      <c r="P1948" s="45"/>
      <c r="Q1948" s="45"/>
      <c r="R1948" s="45">
        <v>23.407047271728516</v>
      </c>
      <c r="S1948" s="45"/>
      <c r="T1948" s="45"/>
      <c r="U1948" s="45"/>
      <c r="V1948" s="46">
        <v>5.5709659975422543E-12</v>
      </c>
      <c r="W1948" s="46"/>
    </row>
    <row r="1949" spans="2:23">
      <c r="B1949" s="2">
        <v>9.3999996781349182E-2</v>
      </c>
      <c r="D1949" s="44">
        <v>5.6399998068809509</v>
      </c>
      <c r="E1949" s="44"/>
      <c r="F1949" s="45">
        <v>21.216772079467773</v>
      </c>
      <c r="G1949" s="45"/>
      <c r="H1949" s="45"/>
      <c r="I1949" s="45"/>
      <c r="J1949" s="45"/>
      <c r="K1949" s="45">
        <v>1.3381723030017612E-12</v>
      </c>
      <c r="L1949" s="45"/>
      <c r="M1949" s="45"/>
      <c r="N1949" s="45">
        <v>33.070972442626953</v>
      </c>
      <c r="O1949" s="45"/>
      <c r="P1949" s="45"/>
      <c r="Q1949" s="45"/>
      <c r="R1949" s="45">
        <v>23.384710311889648</v>
      </c>
      <c r="S1949" s="45"/>
      <c r="T1949" s="45"/>
      <c r="U1949" s="45"/>
      <c r="V1949" s="46">
        <v>4.0463648057209589E-12</v>
      </c>
      <c r="W1949" s="46"/>
    </row>
    <row r="1950" spans="2:23">
      <c r="B1950" s="2">
        <v>9.4999998807907104E-2</v>
      </c>
      <c r="D1950" s="44">
        <v>5.6999999284744263</v>
      </c>
      <c r="E1950" s="44"/>
      <c r="F1950" s="45">
        <v>10.380901336669922</v>
      </c>
      <c r="G1950" s="45"/>
      <c r="H1950" s="45"/>
      <c r="I1950" s="45"/>
      <c r="J1950" s="45"/>
      <c r="K1950" s="45">
        <v>9.7106957891446299E-13</v>
      </c>
      <c r="L1950" s="45"/>
      <c r="M1950" s="45"/>
      <c r="N1950" s="45">
        <v>33.039630889892578</v>
      </c>
      <c r="O1950" s="45"/>
      <c r="P1950" s="45"/>
      <c r="Q1950" s="45"/>
      <c r="R1950" s="45">
        <v>23.362546920776367</v>
      </c>
      <c r="S1950" s="45"/>
      <c r="T1950" s="45"/>
      <c r="U1950" s="45"/>
      <c r="V1950" s="46">
        <v>2.9391055561545087E-12</v>
      </c>
      <c r="W1950" s="46"/>
    </row>
    <row r="1951" spans="2:23">
      <c r="B1951" s="2">
        <v>9.6000000834465027E-2</v>
      </c>
      <c r="D1951" s="44">
        <v>5.7600000500679016</v>
      </c>
      <c r="E1951" s="44"/>
      <c r="F1951" s="45">
        <v>-1.8904320001602173</v>
      </c>
      <c r="G1951" s="45"/>
      <c r="H1951" s="45"/>
      <c r="I1951" s="45"/>
      <c r="J1951" s="45"/>
      <c r="K1951" s="45">
        <v>7.0470392759050537E-13</v>
      </c>
      <c r="L1951" s="45"/>
      <c r="M1951" s="45"/>
      <c r="N1951" s="45">
        <v>33.008533477783203</v>
      </c>
      <c r="O1951" s="45"/>
      <c r="P1951" s="45"/>
      <c r="Q1951" s="45"/>
      <c r="R1951" s="45">
        <v>23.340557098388672</v>
      </c>
      <c r="S1951" s="45"/>
      <c r="T1951" s="45"/>
      <c r="U1951" s="45"/>
      <c r="V1951" s="46">
        <v>2.1349144240651041E-12</v>
      </c>
      <c r="W1951" s="46"/>
    </row>
    <row r="1952" spans="2:23">
      <c r="B1952" s="2">
        <v>9.7000002861022949E-2</v>
      </c>
      <c r="D1952" s="44">
        <v>5.820000171661377</v>
      </c>
      <c r="E1952" s="44"/>
      <c r="F1952" s="45">
        <v>-13.873610496520996</v>
      </c>
      <c r="G1952" s="45"/>
      <c r="H1952" s="45"/>
      <c r="I1952" s="45"/>
      <c r="J1952" s="45"/>
      <c r="K1952" s="45">
        <v>5.1142336893184037E-13</v>
      </c>
      <c r="L1952" s="45"/>
      <c r="M1952" s="45"/>
      <c r="N1952" s="45">
        <v>32.977676391601563</v>
      </c>
      <c r="O1952" s="45"/>
      <c r="P1952" s="45"/>
      <c r="Q1952" s="45"/>
      <c r="R1952" s="45">
        <v>23.31873893737793</v>
      </c>
      <c r="S1952" s="45"/>
      <c r="T1952" s="45"/>
      <c r="U1952" s="45"/>
      <c r="V1952" s="46">
        <v>1.5508168750913431E-12</v>
      </c>
      <c r="W1952" s="46"/>
    </row>
    <row r="1953" spans="2:34">
      <c r="B1953" s="2">
        <v>9.7999997437000275E-2</v>
      </c>
      <c r="D1953" s="44">
        <v>5.8799998462200165</v>
      </c>
      <c r="E1953" s="44"/>
      <c r="F1953" s="45">
        <v>-23.888660430908203</v>
      </c>
      <c r="G1953" s="45"/>
      <c r="H1953" s="45"/>
      <c r="I1953" s="45"/>
      <c r="J1953" s="45"/>
      <c r="K1953" s="45">
        <v>3.7116883459982486E-13</v>
      </c>
      <c r="L1953" s="45"/>
      <c r="M1953" s="45"/>
      <c r="N1953" s="45">
        <v>32.947059631347656</v>
      </c>
      <c r="O1953" s="45"/>
      <c r="P1953" s="45"/>
      <c r="Q1953" s="45"/>
      <c r="R1953" s="45">
        <v>23.297088623046875</v>
      </c>
      <c r="S1953" s="45"/>
      <c r="T1953" s="45"/>
      <c r="U1953" s="45"/>
      <c r="V1953" s="46">
        <v>1.1265613008432096E-12</v>
      </c>
      <c r="W1953" s="46"/>
    </row>
    <row r="1954" spans="2:34">
      <c r="B1954" s="2">
        <v>9.8999999463558197E-2</v>
      </c>
      <c r="D1954" s="44">
        <v>5.9399999678134918</v>
      </c>
      <c r="E1954" s="44"/>
      <c r="F1954" s="45">
        <v>-30.534727096557617</v>
      </c>
      <c r="G1954" s="45"/>
      <c r="H1954" s="45"/>
      <c r="I1954" s="45"/>
      <c r="J1954" s="45"/>
      <c r="K1954" s="45">
        <v>2.6938851540106445E-13</v>
      </c>
      <c r="L1954" s="45"/>
      <c r="M1954" s="45"/>
      <c r="N1954" s="45">
        <v>32.916679382324219</v>
      </c>
      <c r="O1954" s="45"/>
      <c r="P1954" s="45"/>
      <c r="Q1954" s="45"/>
      <c r="R1954" s="45">
        <v>23.275608062744141</v>
      </c>
      <c r="S1954" s="45"/>
      <c r="T1954" s="45"/>
      <c r="U1954" s="45"/>
      <c r="V1954" s="46">
        <v>8.1839515633091997E-13</v>
      </c>
      <c r="W1954" s="46"/>
    </row>
    <row r="1955" spans="2:34">
      <c r="B1955" s="2">
        <v>0.10000000149011612</v>
      </c>
      <c r="D1955" s="44">
        <v>6.0000000894069672</v>
      </c>
      <c r="E1955" s="44"/>
      <c r="F1955" s="45">
        <v>-32.885971069335938</v>
      </c>
      <c r="G1955" s="45"/>
      <c r="H1955" s="45"/>
      <c r="I1955" s="45"/>
      <c r="J1955" s="45"/>
      <c r="K1955" s="45">
        <v>1.9552525017899752E-13</v>
      </c>
      <c r="L1955" s="45"/>
      <c r="M1955" s="45"/>
      <c r="N1955" s="45">
        <v>32.88653564453125</v>
      </c>
      <c r="O1955" s="45"/>
      <c r="P1955" s="45"/>
      <c r="Q1955" s="45"/>
      <c r="R1955" s="45">
        <v>23.254291534423828</v>
      </c>
      <c r="S1955" s="45"/>
      <c r="T1955" s="45"/>
      <c r="U1955" s="45"/>
      <c r="V1955" s="46">
        <v>5.9454497531793993E-13</v>
      </c>
      <c r="W1955" s="46"/>
    </row>
    <row r="1956" spans="2:34" ht="9.75" customHeight="1">
      <c r="B1956" s="2">
        <v>0.10100000351667404</v>
      </c>
      <c r="D1956" s="44">
        <v>6.0600002110004425</v>
      </c>
      <c r="E1956" s="44"/>
      <c r="F1956" s="45">
        <v>-30.620523452758789</v>
      </c>
      <c r="G1956" s="45"/>
      <c r="H1956" s="45"/>
      <c r="I1956" s="45"/>
      <c r="J1956" s="45"/>
      <c r="K1956" s="45">
        <v>1.4191961137093728E-13</v>
      </c>
      <c r="L1956" s="45"/>
      <c r="M1956" s="45"/>
      <c r="N1956" s="45">
        <v>32.856620788574219</v>
      </c>
      <c r="O1956" s="45"/>
      <c r="P1956" s="45"/>
      <c r="Q1956" s="45"/>
      <c r="R1956" s="45">
        <v>23.23314094543457</v>
      </c>
      <c r="S1956" s="45"/>
      <c r="T1956" s="45"/>
      <c r="U1956" s="45"/>
      <c r="V1956" s="46">
        <v>4.3193608954307516E-13</v>
      </c>
      <c r="W1956" s="46"/>
    </row>
    <row r="1957" spans="2:34" ht="5.25" customHeight="1"/>
    <row r="1958" spans="2:34" ht="172.5" customHeight="1"/>
    <row r="1959" spans="2:34" ht="16.5" customHeight="1"/>
    <row r="1960" spans="2:34" ht="12.75" customHeight="1">
      <c r="B1960" s="39" t="s">
        <v>0</v>
      </c>
      <c r="C1960" s="39"/>
      <c r="D1960" s="39"/>
      <c r="E1960" s="39"/>
      <c r="F1960" s="39"/>
      <c r="G1960" s="1" t="s">
        <v>1</v>
      </c>
      <c r="H1960" s="40" t="s">
        <v>70</v>
      </c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</row>
    <row r="1961" spans="2:34" ht="12.75" customHeight="1">
      <c r="AB1961" s="39" t="s">
        <v>2</v>
      </c>
      <c r="AC1961" s="39"/>
      <c r="AD1961" s="39"/>
      <c r="AE1961" s="39"/>
      <c r="AF1961" s="39"/>
      <c r="AG1961" s="39"/>
    </row>
    <row r="1962" spans="2:34" ht="12" customHeight="1">
      <c r="B1962" s="39" t="s">
        <v>3</v>
      </c>
      <c r="C1962" s="39"/>
      <c r="D1962" s="39"/>
      <c r="E1962" s="39"/>
      <c r="G1962" s="1" t="s">
        <v>4</v>
      </c>
      <c r="H1962" s="41">
        <v>0.43999999761581421</v>
      </c>
      <c r="I1962" s="41"/>
      <c r="J1962" s="41"/>
      <c r="K1962" s="41"/>
      <c r="L1962" s="41"/>
      <c r="M1962" s="41"/>
      <c r="N1962" s="41"/>
      <c r="O1962" s="39" t="s">
        <v>21</v>
      </c>
      <c r="P1962" s="39"/>
      <c r="Q1962" s="39"/>
      <c r="R1962" s="39"/>
      <c r="S1962" s="1" t="s">
        <v>4</v>
      </c>
      <c r="T1962" s="42" t="s">
        <v>22</v>
      </c>
      <c r="U1962" s="42"/>
      <c r="V1962" s="42"/>
      <c r="W1962" s="42"/>
      <c r="X1962" s="42"/>
      <c r="Y1962" s="42"/>
      <c r="Z1962" s="42"/>
      <c r="AA1962" s="42"/>
      <c r="AB1962" s="39"/>
      <c r="AC1962" s="39"/>
      <c r="AD1962" s="39"/>
      <c r="AE1962" s="39"/>
      <c r="AF1962" s="39"/>
      <c r="AG1962" s="39"/>
    </row>
    <row r="1963" spans="2:34" ht="10.5" customHeight="1">
      <c r="AB1963" s="39"/>
      <c r="AC1963" s="39"/>
      <c r="AD1963" s="39"/>
      <c r="AE1963" s="39"/>
      <c r="AF1963" s="39"/>
      <c r="AG1963" s="39"/>
    </row>
    <row r="1964" spans="2:34" ht="12" customHeight="1">
      <c r="AB1964" s="39"/>
      <c r="AC1964" s="39"/>
      <c r="AD1964" s="39"/>
      <c r="AE1964" s="39"/>
      <c r="AF1964" s="39"/>
      <c r="AG1964" s="39"/>
    </row>
    <row r="1965" spans="2:34" ht="12" customHeight="1">
      <c r="AB1965" s="39"/>
      <c r="AC1965" s="39"/>
      <c r="AD1965" s="39"/>
      <c r="AE1965" s="39"/>
      <c r="AF1965" s="39"/>
      <c r="AG1965" s="39"/>
    </row>
    <row r="1966" spans="2:34" ht="6" customHeight="1"/>
    <row r="1967" spans="2:34" ht="3" customHeight="1">
      <c r="B1967" s="43" t="s">
        <v>5</v>
      </c>
      <c r="D1967" s="43" t="s">
        <v>23</v>
      </c>
      <c r="E1967" s="43"/>
      <c r="G1967" s="43" t="s">
        <v>6</v>
      </c>
      <c r="H1967" s="43"/>
      <c r="J1967" s="43" t="s">
        <v>7</v>
      </c>
      <c r="K1967" s="43"/>
      <c r="L1967" s="43"/>
      <c r="M1967" s="43"/>
      <c r="N1967" s="43" t="s">
        <v>8</v>
      </c>
      <c r="O1967" s="43"/>
      <c r="Q1967" s="43" t="s">
        <v>9</v>
      </c>
      <c r="R1967" s="43"/>
      <c r="S1967" s="43"/>
      <c r="T1967" s="43" t="s">
        <v>10</v>
      </c>
      <c r="U1967" s="43"/>
      <c r="X1967" s="43" t="s">
        <v>5</v>
      </c>
      <c r="Y1967" s="43"/>
      <c r="Z1967" s="43" t="s">
        <v>23</v>
      </c>
      <c r="AA1967" s="43"/>
      <c r="AB1967" s="43" t="s">
        <v>6</v>
      </c>
      <c r="AC1967" s="43" t="s">
        <v>7</v>
      </c>
      <c r="AE1967" s="43" t="s">
        <v>8</v>
      </c>
      <c r="AF1967" s="43" t="s">
        <v>9</v>
      </c>
      <c r="AG1967" s="43" t="s">
        <v>10</v>
      </c>
      <c r="AH1967" s="43"/>
    </row>
    <row r="1968" spans="2:34" ht="14.25" customHeight="1">
      <c r="B1968" s="43"/>
      <c r="D1968" s="43"/>
      <c r="E1968" s="43"/>
      <c r="G1968" s="43"/>
      <c r="H1968" s="43"/>
      <c r="J1968" s="43"/>
      <c r="K1968" s="43"/>
      <c r="L1968" s="43"/>
      <c r="M1968" s="43"/>
      <c r="N1968" s="43"/>
      <c r="O1968" s="43"/>
      <c r="Q1968" s="43"/>
      <c r="R1968" s="43"/>
      <c r="S1968" s="43"/>
      <c r="T1968" s="43"/>
      <c r="U1968" s="43"/>
      <c r="X1968" s="43"/>
      <c r="Y1968" s="43"/>
      <c r="Z1968" s="43"/>
      <c r="AA1968" s="43"/>
      <c r="AB1968" s="43"/>
      <c r="AC1968" s="43"/>
      <c r="AE1968" s="43"/>
      <c r="AF1968" s="43"/>
      <c r="AG1968" s="43"/>
      <c r="AH1968" s="43"/>
    </row>
    <row r="1969" spans="2:37">
      <c r="B1969" s="2">
        <v>0</v>
      </c>
      <c r="D1969" s="44">
        <v>0</v>
      </c>
      <c r="E1969" s="44"/>
      <c r="F1969" s="45">
        <v>-1.2173128925496712E-4</v>
      </c>
      <c r="G1969" s="45"/>
      <c r="H1969" s="45"/>
      <c r="I1969" s="45"/>
      <c r="J1969" s="45"/>
      <c r="K1969" s="45">
        <v>45.419349670410156</v>
      </c>
      <c r="L1969" s="45"/>
      <c r="M1969" s="45"/>
      <c r="N1969" s="45">
        <v>90.838821411132813</v>
      </c>
      <c r="O1969" s="45"/>
      <c r="P1969" s="45"/>
      <c r="Q1969" s="45"/>
      <c r="R1969" s="45">
        <v>32.116416931152344</v>
      </c>
      <c r="S1969" s="45"/>
      <c r="T1969" s="45"/>
      <c r="U1969" s="45"/>
      <c r="V1969" s="46">
        <v>99.999732971191406</v>
      </c>
      <c r="W1969" s="46"/>
      <c r="X1969" s="45">
        <v>3.9000000804662704E-2</v>
      </c>
      <c r="Y1969" s="45"/>
      <c r="Z1969" s="44">
        <v>2.3400000482797623</v>
      </c>
      <c r="AA1969" s="44"/>
      <c r="AB1969" s="45">
        <v>22.773744583129883</v>
      </c>
      <c r="AC1969" s="45"/>
      <c r="AD1969" s="45">
        <v>2.8815523255616426E-3</v>
      </c>
      <c r="AE1969" s="45"/>
      <c r="AF1969" s="45">
        <v>42.590705871582031</v>
      </c>
      <c r="AG1969" s="45"/>
      <c r="AH1969" s="45">
        <v>30.114139556884766</v>
      </c>
      <c r="AI1969" s="45"/>
      <c r="AJ1969" s="45"/>
      <c r="AK1969" s="20">
        <v>6.7661413922905922E-3</v>
      </c>
    </row>
    <row r="1970" spans="2:37">
      <c r="B1970" s="2">
        <v>1.0000000474974513E-3</v>
      </c>
      <c r="D1970" s="44">
        <v>6.0000002849847078E-2</v>
      </c>
      <c r="E1970" s="44"/>
      <c r="F1970" s="45">
        <v>-8.3851165771484375</v>
      </c>
      <c r="G1970" s="45"/>
      <c r="H1970" s="45"/>
      <c r="I1970" s="45"/>
      <c r="J1970" s="45"/>
      <c r="K1970" s="45">
        <v>33.764854431152344</v>
      </c>
      <c r="L1970" s="45"/>
      <c r="M1970" s="45"/>
      <c r="N1970" s="45">
        <v>79.097999572753906</v>
      </c>
      <c r="O1970" s="45"/>
      <c r="P1970" s="45"/>
      <c r="Q1970" s="45"/>
      <c r="R1970" s="45">
        <v>32.055374145507813</v>
      </c>
      <c r="S1970" s="45"/>
      <c r="T1970" s="45"/>
      <c r="U1970" s="45"/>
      <c r="V1970" s="46">
        <v>74.481605529785156</v>
      </c>
      <c r="W1970" s="46"/>
      <c r="X1970" s="45">
        <v>3.9999999105930328E-2</v>
      </c>
      <c r="Y1970" s="45"/>
      <c r="Z1970" s="44">
        <v>2.3999999463558197</v>
      </c>
      <c r="AA1970" s="44"/>
      <c r="AB1970" s="45">
        <v>34.372707366943359</v>
      </c>
      <c r="AC1970" s="45"/>
      <c r="AD1970" s="45">
        <v>2.2762916050851345E-3</v>
      </c>
      <c r="AE1970" s="45"/>
      <c r="AF1970" s="45">
        <v>42.530029296875</v>
      </c>
      <c r="AG1970" s="45"/>
      <c r="AH1970" s="45">
        <v>30.071662902832031</v>
      </c>
      <c r="AI1970" s="45"/>
      <c r="AJ1970" s="45"/>
      <c r="AK1970" s="20">
        <v>5.3524849936366081E-3</v>
      </c>
    </row>
    <row r="1971" spans="2:37">
      <c r="B1971" s="2">
        <v>2.0000000949949026E-3</v>
      </c>
      <c r="D1971" s="44">
        <v>0.12000000569969416</v>
      </c>
      <c r="E1971" s="44"/>
      <c r="F1971" s="45">
        <v>-7.6961836814880371</v>
      </c>
      <c r="G1971" s="45"/>
      <c r="H1971" s="45"/>
      <c r="I1971" s="45"/>
      <c r="J1971" s="45"/>
      <c r="K1971" s="45">
        <v>25.28900146484375</v>
      </c>
      <c r="L1971" s="45"/>
      <c r="M1971" s="45"/>
      <c r="N1971" s="45">
        <v>70.536643981933594</v>
      </c>
      <c r="O1971" s="45"/>
      <c r="P1971" s="45"/>
      <c r="Q1971" s="45"/>
      <c r="R1971" s="45">
        <v>31.994913101196289</v>
      </c>
      <c r="S1971" s="45"/>
      <c r="T1971" s="45"/>
      <c r="U1971" s="45"/>
      <c r="V1971" s="46">
        <v>55.890209197998047</v>
      </c>
      <c r="W1971" s="46"/>
      <c r="X1971" s="45">
        <v>4.1000001132488251E-2</v>
      </c>
      <c r="Y1971" s="45"/>
      <c r="Z1971" s="44">
        <v>2.460000067949295</v>
      </c>
      <c r="AA1971" s="44"/>
      <c r="AB1971" s="45">
        <v>41.120334625244141</v>
      </c>
      <c r="AC1971" s="45"/>
      <c r="AD1971" s="45">
        <v>1.7983876168727875E-3</v>
      </c>
      <c r="AE1971" s="45"/>
      <c r="AF1971" s="45">
        <v>42.470020294189453</v>
      </c>
      <c r="AG1971" s="45"/>
      <c r="AH1971" s="45">
        <v>30.029567718505859</v>
      </c>
      <c r="AI1971" s="45"/>
      <c r="AJ1971" s="45"/>
      <c r="AK1971" s="20">
        <v>4.234666470438242E-3</v>
      </c>
    </row>
    <row r="1972" spans="2:37">
      <c r="B1972" s="2">
        <v>3.0000000260770321E-3</v>
      </c>
      <c r="D1972" s="44">
        <v>0.18000000156462193</v>
      </c>
      <c r="E1972" s="44"/>
      <c r="F1972" s="45">
        <v>-0.16192342340946198</v>
      </c>
      <c r="G1972" s="45"/>
      <c r="H1972" s="45"/>
      <c r="I1972" s="45"/>
      <c r="J1972" s="45"/>
      <c r="K1972" s="45">
        <v>19.069721221923828</v>
      </c>
      <c r="L1972" s="45"/>
      <c r="M1972" s="45"/>
      <c r="N1972" s="45">
        <v>64.232673645019531</v>
      </c>
      <c r="O1972" s="45"/>
      <c r="P1972" s="45"/>
      <c r="Q1972" s="45"/>
      <c r="R1972" s="45">
        <v>31.935028076171875</v>
      </c>
      <c r="S1972" s="45"/>
      <c r="T1972" s="45"/>
      <c r="U1972" s="45"/>
      <c r="V1972" s="46">
        <v>42.224262237548828</v>
      </c>
      <c r="W1972" s="46"/>
      <c r="X1972" s="45">
        <v>4.1999999433755875E-2</v>
      </c>
      <c r="Y1972" s="45"/>
      <c r="Z1972" s="44">
        <v>2.5199999660253525</v>
      </c>
      <c r="AA1972" s="44"/>
      <c r="AB1972" s="45">
        <v>42.084228515625</v>
      </c>
      <c r="AC1972" s="45"/>
      <c r="AD1972" s="45">
        <v>1.4209910295903683E-3</v>
      </c>
      <c r="AE1972" s="45"/>
      <c r="AF1972" s="45">
        <v>42.41064453125</v>
      </c>
      <c r="AG1972" s="45"/>
      <c r="AH1972" s="45">
        <v>29.987848281860352</v>
      </c>
      <c r="AI1972" s="45"/>
      <c r="AJ1972" s="45"/>
      <c r="AK1972" s="20">
        <v>3.3506650943309069E-3</v>
      </c>
    </row>
    <row r="1973" spans="2:37">
      <c r="B1973" s="2">
        <v>4.0000001899898052E-3</v>
      </c>
      <c r="D1973" s="44">
        <v>0.24000001139938831</v>
      </c>
      <c r="E1973" s="44"/>
      <c r="F1973" s="45">
        <v>11.633842468261719</v>
      </c>
      <c r="G1973" s="45"/>
      <c r="H1973" s="45"/>
      <c r="I1973" s="45"/>
      <c r="J1973" s="45"/>
      <c r="K1973" s="45">
        <v>14.467702865600586</v>
      </c>
      <c r="L1973" s="45"/>
      <c r="M1973" s="45"/>
      <c r="N1973" s="45">
        <v>59.546768188476563</v>
      </c>
      <c r="O1973" s="45"/>
      <c r="P1973" s="45"/>
      <c r="Q1973" s="45"/>
      <c r="R1973" s="45">
        <v>31.875711441040039</v>
      </c>
      <c r="S1973" s="45"/>
      <c r="T1973" s="45"/>
      <c r="U1973" s="45"/>
      <c r="V1973" s="46">
        <v>32.094062805175781</v>
      </c>
      <c r="W1973" s="46"/>
      <c r="X1973" s="45">
        <v>4.3000001460313797E-2</v>
      </c>
      <c r="Y1973" s="45"/>
      <c r="Z1973" s="44">
        <v>2.5800000876188278</v>
      </c>
      <c r="AA1973" s="44"/>
      <c r="AB1973" s="45">
        <v>37.145271301269531</v>
      </c>
      <c r="AC1973" s="45"/>
      <c r="AD1973" s="45">
        <v>1.1229249648749828E-3</v>
      </c>
      <c r="AE1973" s="45"/>
      <c r="AF1973" s="45">
        <v>42.351871490478516</v>
      </c>
      <c r="AG1973" s="45"/>
      <c r="AH1973" s="45">
        <v>29.946502685546875</v>
      </c>
      <c r="AI1973" s="45"/>
      <c r="AJ1973" s="45"/>
      <c r="AK1973" s="20">
        <v>2.651487709954381E-3</v>
      </c>
    </row>
    <row r="1974" spans="2:37">
      <c r="B1974" s="2">
        <v>4.999999888241291E-3</v>
      </c>
      <c r="D1974" s="44">
        <v>0.29999999329447746</v>
      </c>
      <c r="E1974" s="44"/>
      <c r="F1974" s="45">
        <v>24.936132431030273</v>
      </c>
      <c r="G1974" s="45"/>
      <c r="H1974" s="45"/>
      <c r="I1974" s="45"/>
      <c r="J1974" s="45"/>
      <c r="K1974" s="45">
        <v>11.035676956176758</v>
      </c>
      <c r="L1974" s="45"/>
      <c r="M1974" s="45"/>
      <c r="N1974" s="45">
        <v>56.031650543212891</v>
      </c>
      <c r="O1974" s="45"/>
      <c r="P1974" s="45"/>
      <c r="Q1974" s="45"/>
      <c r="R1974" s="45">
        <v>31.816957473754883</v>
      </c>
      <c r="S1974" s="45"/>
      <c r="T1974" s="45"/>
      <c r="U1974" s="45"/>
      <c r="V1974" s="46">
        <v>24.525918960571289</v>
      </c>
      <c r="W1974" s="46"/>
      <c r="X1974" s="45">
        <v>4.3999999761581421E-2</v>
      </c>
      <c r="Y1974" s="45"/>
      <c r="Z1974" s="44">
        <v>2.6399999856948853</v>
      </c>
      <c r="AA1974" s="44"/>
      <c r="AB1974" s="45">
        <v>27.012081146240234</v>
      </c>
      <c r="AC1974" s="45"/>
      <c r="AD1974" s="45">
        <v>8.8748364942148328E-4</v>
      </c>
      <c r="AE1974" s="45"/>
      <c r="AF1974" s="45">
        <v>42.293682098388672</v>
      </c>
      <c r="AG1974" s="45"/>
      <c r="AH1974" s="45">
        <v>29.905523300170898</v>
      </c>
      <c r="AI1974" s="45"/>
      <c r="AJ1974" s="45"/>
      <c r="AK1974" s="20">
        <v>2.0984273869544268E-3</v>
      </c>
    </row>
    <row r="1975" spans="2:37">
      <c r="B1975" s="2">
        <v>6.0000000521540642E-3</v>
      </c>
      <c r="D1975" s="44">
        <v>0.36000000312924385</v>
      </c>
      <c r="E1975" s="44"/>
      <c r="F1975" s="45">
        <v>37.082805633544922</v>
      </c>
      <c r="G1975" s="45"/>
      <c r="H1975" s="45"/>
      <c r="I1975" s="45"/>
      <c r="J1975" s="45"/>
      <c r="K1975" s="45">
        <v>8.4578075408935547</v>
      </c>
      <c r="L1975" s="45"/>
      <c r="M1975" s="45"/>
      <c r="N1975" s="45">
        <v>53.371479034423828</v>
      </c>
      <c r="O1975" s="45"/>
      <c r="P1975" s="45"/>
      <c r="Q1975" s="45"/>
      <c r="R1975" s="45">
        <v>31.758762359619141</v>
      </c>
      <c r="S1975" s="45"/>
      <c r="T1975" s="45"/>
      <c r="U1975" s="45"/>
      <c r="V1975" s="46">
        <v>18.831254959106445</v>
      </c>
      <c r="W1975" s="46"/>
      <c r="X1975" s="45">
        <v>4.5000001788139343E-2</v>
      </c>
      <c r="Y1975" s="45"/>
      <c r="Z1975" s="44">
        <v>2.7000001072883606</v>
      </c>
      <c r="AA1975" s="44"/>
      <c r="AB1975" s="45">
        <v>13.119379997253418</v>
      </c>
      <c r="AC1975" s="45"/>
      <c r="AD1975" s="45">
        <v>7.0148619124665856E-4</v>
      </c>
      <c r="AE1975" s="45"/>
      <c r="AF1975" s="45">
        <v>42.236061096191406</v>
      </c>
      <c r="AG1975" s="45"/>
      <c r="AH1975" s="45">
        <v>29.864908218383789</v>
      </c>
      <c r="AI1975" s="45"/>
      <c r="AJ1975" s="45"/>
      <c r="AK1975" s="20">
        <v>1.6608979785814881E-3</v>
      </c>
    </row>
    <row r="1976" spans="2:37">
      <c r="B1976" s="2">
        <v>7.0000002160668373E-3</v>
      </c>
      <c r="D1976" s="44">
        <v>0.42000001296401024</v>
      </c>
      <c r="E1976" s="44"/>
      <c r="F1976" s="45">
        <v>45.792633056640625</v>
      </c>
      <c r="G1976" s="45"/>
      <c r="H1976" s="45"/>
      <c r="I1976" s="45"/>
      <c r="J1976" s="45"/>
      <c r="K1976" s="45">
        <v>6.5089545249938965</v>
      </c>
      <c r="L1976" s="45"/>
      <c r="M1976" s="45"/>
      <c r="N1976" s="45">
        <v>51.341102600097656</v>
      </c>
      <c r="O1976" s="45"/>
      <c r="P1976" s="45"/>
      <c r="Q1976" s="45"/>
      <c r="R1976" s="45">
        <v>31.701116561889648</v>
      </c>
      <c r="S1976" s="45"/>
      <c r="T1976" s="45"/>
      <c r="U1976" s="45"/>
      <c r="V1976" s="46">
        <v>14.518497467041016</v>
      </c>
      <c r="W1976" s="46"/>
      <c r="X1976" s="45">
        <v>4.6000000089406967E-2</v>
      </c>
      <c r="Y1976" s="45"/>
      <c r="Z1976" s="44">
        <v>2.760000005364418</v>
      </c>
      <c r="AA1976" s="44"/>
      <c r="AB1976" s="45">
        <v>-2.5750472545623779</v>
      </c>
      <c r="AC1976" s="45"/>
      <c r="AD1976" s="45">
        <v>5.5453117238357663E-4</v>
      </c>
      <c r="AE1976" s="45"/>
      <c r="AF1976" s="45">
        <v>42.178985595703125</v>
      </c>
      <c r="AG1976" s="45"/>
      <c r="AH1976" s="45">
        <v>29.824653625488281</v>
      </c>
      <c r="AI1976" s="45"/>
      <c r="AJ1976" s="45"/>
      <c r="AK1976" s="20">
        <v>1.3147270074114203E-3</v>
      </c>
    </row>
    <row r="1977" spans="2:37">
      <c r="B1977" s="2">
        <v>8.0000003799796104E-3</v>
      </c>
      <c r="D1977" s="44">
        <v>0.48000002279877663</v>
      </c>
      <c r="E1977" s="44"/>
      <c r="F1977" s="45">
        <v>49.424697875976563</v>
      </c>
      <c r="G1977" s="45"/>
      <c r="H1977" s="45"/>
      <c r="I1977" s="45"/>
      <c r="J1977" s="45"/>
      <c r="K1977" s="45">
        <v>5.0271024703979492</v>
      </c>
      <c r="L1977" s="45"/>
      <c r="M1977" s="45"/>
      <c r="N1977" s="45">
        <v>49.778499603271484</v>
      </c>
      <c r="O1977" s="45"/>
      <c r="P1977" s="45"/>
      <c r="Q1977" s="45"/>
      <c r="R1977" s="45">
        <v>31.644016265869141</v>
      </c>
      <c r="S1977" s="45"/>
      <c r="T1977" s="45"/>
      <c r="U1977" s="45"/>
      <c r="V1977" s="46">
        <v>11.2333984375</v>
      </c>
      <c r="W1977" s="46"/>
      <c r="X1977" s="45">
        <v>4.6999998390674591E-2</v>
      </c>
      <c r="Y1977" s="45"/>
      <c r="Z1977" s="44">
        <v>2.8199999034404755</v>
      </c>
      <c r="AA1977" s="44"/>
      <c r="AB1977" s="45">
        <v>-17.866172790527344</v>
      </c>
      <c r="AC1977" s="45"/>
      <c r="AD1977" s="45">
        <v>4.3840950820595026E-4</v>
      </c>
      <c r="AE1977" s="45"/>
      <c r="AF1977" s="45">
        <v>42.122444152832031</v>
      </c>
      <c r="AG1977" s="45"/>
      <c r="AH1977" s="45">
        <v>29.784757614135742</v>
      </c>
      <c r="AI1977" s="45"/>
      <c r="AJ1977" s="45"/>
      <c r="AK1977" s="20">
        <v>1.0408086236566305E-3</v>
      </c>
    </row>
    <row r="1978" spans="2:37">
      <c r="B1978" s="2">
        <v>8.999999612569809E-3</v>
      </c>
      <c r="D1978" s="44">
        <v>0.53999997675418854</v>
      </c>
      <c r="E1978" s="44"/>
      <c r="F1978" s="45">
        <v>47.164661407470703</v>
      </c>
      <c r="G1978" s="45"/>
      <c r="H1978" s="45"/>
      <c r="I1978" s="45"/>
      <c r="J1978" s="45"/>
      <c r="K1978" s="45">
        <v>3.8945834636688232</v>
      </c>
      <c r="L1978" s="45"/>
      <c r="M1978" s="45"/>
      <c r="N1978" s="45">
        <v>48.565986633300781</v>
      </c>
      <c r="O1978" s="45"/>
      <c r="P1978" s="45"/>
      <c r="Q1978" s="45"/>
      <c r="R1978" s="45">
        <v>31.587453842163086</v>
      </c>
      <c r="S1978" s="45"/>
      <c r="T1978" s="45"/>
      <c r="U1978" s="45"/>
      <c r="V1978" s="46">
        <v>8.7182912826538086</v>
      </c>
      <c r="W1978" s="46"/>
      <c r="X1978" s="45">
        <v>4.8000000417232513E-2</v>
      </c>
      <c r="Y1978" s="45"/>
      <c r="Z1978" s="44">
        <v>2.8800000250339508</v>
      </c>
      <c r="AA1978" s="44"/>
      <c r="AB1978" s="45">
        <v>-30.611427307128906</v>
      </c>
      <c r="AC1978" s="45"/>
      <c r="AD1978" s="45">
        <v>3.4664114355109632E-4</v>
      </c>
      <c r="AE1978" s="45"/>
      <c r="AF1978" s="45">
        <v>42.066429138183594</v>
      </c>
      <c r="AG1978" s="45"/>
      <c r="AH1978" s="45">
        <v>29.745212554931641</v>
      </c>
      <c r="AI1978" s="45"/>
      <c r="AJ1978" s="45"/>
      <c r="AK1978" s="20">
        <v>8.2403951091691852E-4</v>
      </c>
    </row>
    <row r="1979" spans="2:37">
      <c r="B1979" s="2">
        <v>9.9999997764825821E-3</v>
      </c>
      <c r="D1979" s="44">
        <v>0.59999998658895493</v>
      </c>
      <c r="E1979" s="44"/>
      <c r="F1979" s="45">
        <v>39.106647491455078</v>
      </c>
      <c r="G1979" s="45"/>
      <c r="H1979" s="45"/>
      <c r="I1979" s="45"/>
      <c r="J1979" s="45"/>
      <c r="K1979" s="45">
        <v>3.0251705646514893</v>
      </c>
      <c r="L1979" s="45"/>
      <c r="M1979" s="45"/>
      <c r="N1979" s="45">
        <v>47.617336273193359</v>
      </c>
      <c r="O1979" s="45"/>
      <c r="P1979" s="45"/>
      <c r="Q1979" s="45"/>
      <c r="R1979" s="45">
        <v>31.531423568725586</v>
      </c>
      <c r="S1979" s="45"/>
      <c r="T1979" s="45"/>
      <c r="U1979" s="45"/>
      <c r="V1979" s="46">
        <v>6.7840847969055176</v>
      </c>
      <c r="W1979" s="46"/>
      <c r="X1979" s="45">
        <v>4.8999998718500137E-2</v>
      </c>
      <c r="Y1979" s="45"/>
      <c r="Z1979" s="44">
        <v>2.9399999231100082</v>
      </c>
      <c r="AA1979" s="44"/>
      <c r="AB1979" s="45">
        <v>-39.030811309814453</v>
      </c>
      <c r="AC1979" s="45"/>
      <c r="AD1979" s="45">
        <v>2.7411041082814336E-4</v>
      </c>
      <c r="AE1979" s="45"/>
      <c r="AF1979" s="45">
        <v>42.01092529296875</v>
      </c>
      <c r="AG1979" s="45"/>
      <c r="AH1979" s="45">
        <v>29.706016540527344</v>
      </c>
      <c r="AI1979" s="45"/>
      <c r="AJ1979" s="45"/>
      <c r="AK1979" s="20">
        <v>6.5247836755588651E-4</v>
      </c>
    </row>
    <row r="1980" spans="2:37">
      <c r="B1980" s="2">
        <v>1.0999999940395355E-2</v>
      </c>
      <c r="D1980" s="44">
        <v>0.65999999642372131</v>
      </c>
      <c r="E1980" s="44"/>
      <c r="F1980" s="45">
        <v>26.21589469909668</v>
      </c>
      <c r="G1980" s="45"/>
      <c r="H1980" s="45"/>
      <c r="I1980" s="45"/>
      <c r="J1980" s="45"/>
      <c r="K1980" s="45">
        <v>2.3551437854766846</v>
      </c>
      <c r="L1980" s="45"/>
      <c r="M1980" s="45"/>
      <c r="N1980" s="45">
        <v>46.868820190429688</v>
      </c>
      <c r="O1980" s="45"/>
      <c r="P1980" s="45"/>
      <c r="Q1980" s="45"/>
      <c r="R1980" s="45">
        <v>31.475921630859375</v>
      </c>
      <c r="S1980" s="45"/>
      <c r="T1980" s="45"/>
      <c r="U1980" s="45"/>
      <c r="V1980" s="46">
        <v>5.2908320426940918</v>
      </c>
      <c r="W1980" s="46"/>
      <c r="X1980" s="45">
        <v>5.000000074505806E-2</v>
      </c>
      <c r="Y1980" s="45"/>
      <c r="Z1980" s="44">
        <v>3.0000000447034836</v>
      </c>
      <c r="AA1980" s="44"/>
      <c r="AB1980" s="45">
        <v>-41.955410003662109</v>
      </c>
      <c r="AC1980" s="45"/>
      <c r="AD1980" s="45">
        <v>2.1677806216757745E-4</v>
      </c>
      <c r="AE1980" s="45"/>
      <c r="AF1980" s="45">
        <v>41.955924987792969</v>
      </c>
      <c r="AG1980" s="45"/>
      <c r="AH1980" s="45">
        <v>29.667165756225586</v>
      </c>
      <c r="AI1980" s="45"/>
      <c r="AJ1980" s="45"/>
      <c r="AK1980" s="20">
        <v>5.166831542737782E-4</v>
      </c>
    </row>
    <row r="1981" spans="2:37">
      <c r="B1981" s="2">
        <v>1.2000000104308128E-2</v>
      </c>
      <c r="D1981" s="44">
        <v>0.7200000062584877</v>
      </c>
      <c r="E1981" s="44"/>
      <c r="F1981" s="45">
        <v>10.175334930419922</v>
      </c>
      <c r="G1981" s="45"/>
      <c r="H1981" s="45"/>
      <c r="I1981" s="45"/>
      <c r="J1981" s="45"/>
      <c r="K1981" s="45">
        <v>1.8370437622070313</v>
      </c>
      <c r="L1981" s="45"/>
      <c r="M1981" s="45"/>
      <c r="N1981" s="45">
        <v>46.272964477539063</v>
      </c>
      <c r="O1981" s="45"/>
      <c r="P1981" s="45"/>
      <c r="Q1981" s="45"/>
      <c r="R1981" s="45">
        <v>31.420940399169922</v>
      </c>
      <c r="S1981" s="45"/>
      <c r="T1981" s="45"/>
      <c r="U1981" s="45"/>
      <c r="V1981" s="46">
        <v>4.1341414451599121</v>
      </c>
      <c r="W1981" s="46"/>
      <c r="X1981" s="45">
        <v>5.0999999046325684E-2</v>
      </c>
      <c r="Y1981" s="45"/>
      <c r="Z1981" s="44">
        <v>3.059999942779541</v>
      </c>
      <c r="AA1981" s="44"/>
      <c r="AB1981" s="45">
        <v>-38.989616394042969</v>
      </c>
      <c r="AC1981" s="45"/>
      <c r="AD1981" s="45">
        <v>1.714544341666624E-4</v>
      </c>
      <c r="AE1981" s="45"/>
      <c r="AF1981" s="45">
        <v>41.901420593261719</v>
      </c>
      <c r="AG1981" s="45"/>
      <c r="AH1981" s="45">
        <v>29.628656387329102</v>
      </c>
      <c r="AI1981" s="45"/>
      <c r="AJ1981" s="45"/>
      <c r="AK1981" s="20">
        <v>4.0918696322478354E-4</v>
      </c>
    </row>
    <row r="1982" spans="2:37">
      <c r="B1982" s="2">
        <v>1.3000000268220901E-2</v>
      </c>
      <c r="D1982" s="44">
        <v>0.78000001609325409</v>
      </c>
      <c r="E1982" s="44"/>
      <c r="F1982" s="45">
        <v>-6.8636870384216309</v>
      </c>
      <c r="G1982" s="45"/>
      <c r="H1982" s="45"/>
      <c r="I1982" s="45"/>
      <c r="J1982" s="45"/>
      <c r="K1982" s="45">
        <v>1.4352657794952393</v>
      </c>
      <c r="L1982" s="45"/>
      <c r="M1982" s="45"/>
      <c r="N1982" s="45">
        <v>45.794158935546875</v>
      </c>
      <c r="O1982" s="45"/>
      <c r="P1982" s="45"/>
      <c r="Q1982" s="45"/>
      <c r="R1982" s="45">
        <v>31.366474151611328</v>
      </c>
      <c r="S1982" s="45"/>
      <c r="T1982" s="45"/>
      <c r="U1982" s="45"/>
      <c r="V1982" s="46">
        <v>3.2355759143829346</v>
      </c>
      <c r="W1982" s="46"/>
      <c r="X1982" s="45">
        <v>5.2000001072883606E-2</v>
      </c>
      <c r="Y1982" s="45"/>
      <c r="Z1982" s="44">
        <v>3.1200000643730164</v>
      </c>
      <c r="AA1982" s="44"/>
      <c r="AB1982" s="45">
        <v>-30.564529418945313</v>
      </c>
      <c r="AC1982" s="45"/>
      <c r="AD1982" s="45">
        <v>1.3562035746872425E-4</v>
      </c>
      <c r="AE1982" s="45"/>
      <c r="AF1982" s="45">
        <v>41.847400665283203</v>
      </c>
      <c r="AG1982" s="45"/>
      <c r="AH1982" s="45">
        <v>29.590484619140625</v>
      </c>
      <c r="AI1982" s="45"/>
      <c r="AJ1982" s="45"/>
      <c r="AK1982" s="20">
        <v>3.2408416154794395E-4</v>
      </c>
    </row>
    <row r="1983" spans="2:37">
      <c r="B1983" s="2">
        <v>1.4000000432133675E-2</v>
      </c>
      <c r="D1983" s="44">
        <v>0.84000002592802048</v>
      </c>
      <c r="E1983" s="44"/>
      <c r="F1983" s="45">
        <v>-22.592531204223633</v>
      </c>
      <c r="G1983" s="45"/>
      <c r="H1983" s="45"/>
      <c r="I1983" s="45"/>
      <c r="J1983" s="45"/>
      <c r="K1983" s="45">
        <v>1.1229243278503418</v>
      </c>
      <c r="L1983" s="45"/>
      <c r="M1983" s="45"/>
      <c r="N1983" s="45">
        <v>45.405513763427734</v>
      </c>
      <c r="O1983" s="45"/>
      <c r="P1983" s="45"/>
      <c r="Q1983" s="45"/>
      <c r="R1983" s="45">
        <v>31.312519073486328</v>
      </c>
      <c r="S1983" s="45"/>
      <c r="T1983" s="45"/>
      <c r="U1983" s="45"/>
      <c r="V1983" s="46">
        <v>2.5358145236968994</v>
      </c>
      <c r="W1983" s="46"/>
      <c r="X1983" s="45">
        <v>5.299999937415123E-2</v>
      </c>
      <c r="Y1983" s="45"/>
      <c r="Z1983" s="44">
        <v>3.1799999624490738</v>
      </c>
      <c r="AA1983" s="44"/>
      <c r="AB1983" s="45">
        <v>-17.875411987304688</v>
      </c>
      <c r="AC1983" s="45"/>
      <c r="AD1983" s="45">
        <v>1.072859886335209E-4</v>
      </c>
      <c r="AE1983" s="45"/>
      <c r="AF1983" s="45">
        <v>41.793865203857422</v>
      </c>
      <c r="AG1983" s="45"/>
      <c r="AH1983" s="45">
        <v>29.552648544311523</v>
      </c>
      <c r="AI1983" s="45"/>
      <c r="AJ1983" s="45"/>
      <c r="AK1983" s="20">
        <v>2.5670338072814047E-4</v>
      </c>
    </row>
    <row r="1984" spans="2:37">
      <c r="B1984" s="2">
        <v>1.4999999664723873E-2</v>
      </c>
      <c r="D1984" s="44">
        <v>0.89999997988343239</v>
      </c>
      <c r="E1984" s="44"/>
      <c r="F1984" s="45">
        <v>-34.875232696533203</v>
      </c>
      <c r="G1984" s="45"/>
      <c r="H1984" s="45"/>
      <c r="I1984" s="45"/>
      <c r="J1984" s="45"/>
      <c r="K1984" s="45">
        <v>0.87959891557693481</v>
      </c>
      <c r="L1984" s="45"/>
      <c r="M1984" s="45"/>
      <c r="N1984" s="45">
        <v>45.086597442626953</v>
      </c>
      <c r="O1984" s="45"/>
      <c r="P1984" s="45"/>
      <c r="Q1984" s="45"/>
      <c r="R1984" s="45">
        <v>31.259067535400391</v>
      </c>
      <c r="S1984" s="45"/>
      <c r="T1984" s="45"/>
      <c r="U1984" s="45"/>
      <c r="V1984" s="46">
        <v>1.9897278547286987</v>
      </c>
      <c r="W1984" s="46"/>
      <c r="X1984" s="45">
        <v>5.4000001400709152E-2</v>
      </c>
      <c r="Y1984" s="45"/>
      <c r="Z1984" s="44">
        <v>3.2400000840425491</v>
      </c>
      <c r="AA1984" s="44"/>
      <c r="AB1984" s="45">
        <v>-2.712165355682373</v>
      </c>
      <c r="AC1984" s="45"/>
      <c r="AD1984" s="45">
        <v>8.4879407950211316E-5</v>
      </c>
      <c r="AE1984" s="45"/>
      <c r="AF1984" s="45">
        <v>41.740798950195313</v>
      </c>
      <c r="AG1984" s="45"/>
      <c r="AH1984" s="45">
        <v>29.515142440795898</v>
      </c>
      <c r="AI1984" s="45"/>
      <c r="AJ1984" s="45"/>
      <c r="AK1984" s="20">
        <v>2.0334919099695981E-4</v>
      </c>
    </row>
    <row r="1985" spans="2:37">
      <c r="B1985" s="2">
        <v>1.6000000759959221E-2</v>
      </c>
      <c r="D1985" s="44">
        <v>0.96000004559755325</v>
      </c>
      <c r="E1985" s="44"/>
      <c r="F1985" s="45">
        <v>-42.051605224609375</v>
      </c>
      <c r="G1985" s="45"/>
      <c r="H1985" s="45"/>
      <c r="I1985" s="45"/>
      <c r="J1985" s="45"/>
      <c r="K1985" s="45">
        <v>0.68969899415969849</v>
      </c>
      <c r="L1985" s="45"/>
      <c r="M1985" s="45"/>
      <c r="N1985" s="45">
        <v>44.821811676025391</v>
      </c>
      <c r="O1985" s="45"/>
      <c r="P1985" s="45"/>
      <c r="Q1985" s="45"/>
      <c r="R1985" s="45">
        <v>31.20611572265625</v>
      </c>
      <c r="S1985" s="45"/>
      <c r="T1985" s="45"/>
      <c r="U1985" s="45"/>
      <c r="V1985" s="46">
        <v>1.5628054141998291</v>
      </c>
      <c r="W1985" s="46"/>
      <c r="X1985" s="45">
        <v>5.4999999701976776E-2</v>
      </c>
      <c r="Y1985" s="45"/>
      <c r="Z1985" s="44">
        <v>3.2999999821186066</v>
      </c>
      <c r="AA1985" s="44"/>
      <c r="AB1985" s="45">
        <v>12.793049812316895</v>
      </c>
      <c r="AC1985" s="45"/>
      <c r="AD1985" s="45">
        <v>6.7158667661715299E-5</v>
      </c>
      <c r="AE1985" s="45"/>
      <c r="AF1985" s="45">
        <v>41.688205718994141</v>
      </c>
      <c r="AG1985" s="45"/>
      <c r="AH1985" s="45">
        <v>29.477964401245117</v>
      </c>
      <c r="AI1985" s="45"/>
      <c r="AJ1985" s="45"/>
      <c r="AK1985" s="20">
        <v>1.6109779244288802E-4</v>
      </c>
    </row>
    <row r="1986" spans="2:37">
      <c r="B1986" s="2">
        <v>1.7000000923871994E-2</v>
      </c>
      <c r="D1986" s="44">
        <v>1.0200000554323196</v>
      </c>
      <c r="E1986" s="44"/>
      <c r="F1986" s="45">
        <v>-43.171592712402344</v>
      </c>
      <c r="G1986" s="45"/>
      <c r="H1986" s="45"/>
      <c r="I1986" s="45"/>
      <c r="J1986" s="45"/>
      <c r="K1986" s="45">
        <v>0.54126739501953125</v>
      </c>
      <c r="L1986" s="45"/>
      <c r="M1986" s="45"/>
      <c r="N1986" s="45">
        <v>44.599189758300781</v>
      </c>
      <c r="O1986" s="45"/>
      <c r="P1986" s="45"/>
      <c r="Q1986" s="45"/>
      <c r="R1986" s="45">
        <v>31.153656005859375</v>
      </c>
      <c r="S1986" s="45"/>
      <c r="T1986" s="45"/>
      <c r="U1986" s="45"/>
      <c r="V1986" s="46">
        <v>1.2285358905792236</v>
      </c>
      <c r="W1986" s="46"/>
      <c r="X1986" s="45">
        <v>5.6000001728534698E-2</v>
      </c>
      <c r="Y1986" s="45"/>
      <c r="Z1986" s="44">
        <v>3.3600001037120819</v>
      </c>
      <c r="AA1986" s="44"/>
      <c r="AB1986" s="45">
        <v>26.465538024902344</v>
      </c>
      <c r="AC1986" s="45"/>
      <c r="AD1986" s="45">
        <v>5.3142448450671509E-5</v>
      </c>
      <c r="AE1986" s="45"/>
      <c r="AF1986" s="45">
        <v>41.636070251464844</v>
      </c>
      <c r="AG1986" s="45"/>
      <c r="AH1986" s="45">
        <v>29.441110610961914</v>
      </c>
      <c r="AI1986" s="45"/>
      <c r="AJ1986" s="45"/>
      <c r="AK1986" s="20">
        <v>1.2763576523866504E-4</v>
      </c>
    </row>
    <row r="1987" spans="2:37">
      <c r="B1987" s="2">
        <v>1.7999999225139618E-2</v>
      </c>
      <c r="D1987" s="44">
        <v>1.0799999535083771</v>
      </c>
      <c r="E1987" s="44"/>
      <c r="F1987" s="45">
        <v>-38.128475189208984</v>
      </c>
      <c r="G1987" s="45"/>
      <c r="H1987" s="45"/>
      <c r="I1987" s="45"/>
      <c r="J1987" s="45"/>
      <c r="K1987" s="45">
        <v>0.42509737610816956</v>
      </c>
      <c r="L1987" s="45"/>
      <c r="M1987" s="45"/>
      <c r="N1987" s="45">
        <v>44.409523010253906</v>
      </c>
      <c r="O1987" s="45"/>
      <c r="P1987" s="45"/>
      <c r="Q1987" s="45"/>
      <c r="R1987" s="45">
        <v>31.1016845703125</v>
      </c>
      <c r="S1987" s="45"/>
      <c r="T1987" s="45"/>
      <c r="U1987" s="45"/>
      <c r="V1987" s="46">
        <v>0.96647250652313232</v>
      </c>
      <c r="W1987" s="46"/>
      <c r="X1987" s="45">
        <v>5.7000000029802322E-2</v>
      </c>
      <c r="Y1987" s="45"/>
      <c r="Z1987" s="44">
        <v>3.4200000017881393</v>
      </c>
      <c r="AA1987" s="44"/>
      <c r="AB1987" s="45">
        <v>36.392986297607422</v>
      </c>
      <c r="AC1987" s="45"/>
      <c r="AD1987" s="45">
        <v>4.2055231460835785E-5</v>
      </c>
      <c r="AE1987" s="45"/>
      <c r="AF1987" s="45">
        <v>41.584392547607422</v>
      </c>
      <c r="AG1987" s="45"/>
      <c r="AH1987" s="45">
        <v>29.404575347900391</v>
      </c>
      <c r="AI1987" s="45"/>
      <c r="AJ1987" s="45"/>
      <c r="AK1987" s="20">
        <v>1.0113235475728288E-4</v>
      </c>
    </row>
    <row r="1988" spans="2:37">
      <c r="B1988" s="2">
        <v>1.8999999389052391E-2</v>
      </c>
      <c r="D1988" s="44">
        <v>1.1399999633431435</v>
      </c>
      <c r="E1988" s="44"/>
      <c r="F1988" s="45">
        <v>-27.672939300537109</v>
      </c>
      <c r="G1988" s="45"/>
      <c r="H1988" s="45"/>
      <c r="I1988" s="45"/>
      <c r="J1988" s="45"/>
      <c r="K1988" s="45">
        <v>0.33407562971115112</v>
      </c>
      <c r="L1988" s="45"/>
      <c r="M1988" s="45"/>
      <c r="N1988" s="45">
        <v>44.245685577392578</v>
      </c>
      <c r="O1988" s="45"/>
      <c r="P1988" s="45"/>
      <c r="Q1988" s="45"/>
      <c r="R1988" s="45">
        <v>31.050195693969727</v>
      </c>
      <c r="S1988" s="45"/>
      <c r="T1988" s="45"/>
      <c r="U1988" s="45"/>
      <c r="V1988" s="46">
        <v>0.76079118251800537</v>
      </c>
      <c r="W1988" s="46"/>
      <c r="X1988" s="45">
        <v>5.7999998331069946E-2</v>
      </c>
      <c r="Y1988" s="45"/>
      <c r="Z1988" s="44">
        <v>3.4799998998641968</v>
      </c>
      <c r="AA1988" s="44"/>
      <c r="AB1988" s="45">
        <v>41.192852020263672</v>
      </c>
      <c r="AC1988" s="45"/>
      <c r="AD1988" s="45">
        <v>3.3284097298746929E-5</v>
      </c>
      <c r="AE1988" s="45"/>
      <c r="AF1988" s="45">
        <v>41.533164978027344</v>
      </c>
      <c r="AG1988" s="45"/>
      <c r="AH1988" s="45">
        <v>29.368358612060547</v>
      </c>
      <c r="AI1988" s="45"/>
      <c r="AJ1988" s="45"/>
      <c r="AK1988" s="20">
        <v>8.0138663179241121E-5</v>
      </c>
    </row>
    <row r="1989" spans="2:37">
      <c r="B1989" s="2">
        <v>1.9999999552965164E-2</v>
      </c>
      <c r="D1989" s="44">
        <v>1.1999999731779099</v>
      </c>
      <c r="E1989" s="44"/>
      <c r="F1989" s="45">
        <v>-13.306511878967285</v>
      </c>
      <c r="G1989" s="45"/>
      <c r="H1989" s="45"/>
      <c r="I1989" s="45"/>
      <c r="J1989" s="45"/>
      <c r="K1989" s="45">
        <v>0.26269024610519409</v>
      </c>
      <c r="L1989" s="45"/>
      <c r="M1989" s="45"/>
      <c r="N1989" s="45">
        <v>44.102157592773438</v>
      </c>
      <c r="O1989" s="45"/>
      <c r="P1989" s="45"/>
      <c r="Q1989" s="45"/>
      <c r="R1989" s="45">
        <v>30.999185562133789</v>
      </c>
      <c r="S1989" s="45"/>
      <c r="T1989" s="45"/>
      <c r="U1989" s="45"/>
      <c r="V1989" s="46">
        <v>0.59920942783355713</v>
      </c>
      <c r="W1989" s="46"/>
      <c r="X1989" s="45">
        <v>5.9000000357627869E-2</v>
      </c>
      <c r="Y1989" s="45"/>
      <c r="Z1989" s="44">
        <v>3.5400000214576721</v>
      </c>
      <c r="AA1989" s="44"/>
      <c r="AB1989" s="45">
        <v>40.204811096191406</v>
      </c>
      <c r="AC1989" s="45"/>
      <c r="AD1989" s="45">
        <v>2.6344570869696327E-5</v>
      </c>
      <c r="AE1989" s="45"/>
      <c r="AF1989" s="45">
        <v>41.482383728027344</v>
      </c>
      <c r="AG1989" s="45"/>
      <c r="AH1989" s="45">
        <v>29.332456588745117</v>
      </c>
      <c r="AI1989" s="45"/>
      <c r="AJ1989" s="45"/>
      <c r="AK1989" s="20">
        <v>6.3507897721137851E-5</v>
      </c>
    </row>
    <row r="1990" spans="2:37">
      <c r="B1990" s="2">
        <v>2.0999999716877937E-2</v>
      </c>
      <c r="D1990" s="44">
        <v>1.2599999830126762</v>
      </c>
      <c r="E1990" s="44"/>
      <c r="F1990" s="45">
        <v>2.9301729202270508</v>
      </c>
      <c r="G1990" s="45"/>
      <c r="H1990" s="45"/>
      <c r="I1990" s="45"/>
      <c r="J1990" s="45"/>
      <c r="K1990" s="45">
        <v>0.20665924251079559</v>
      </c>
      <c r="L1990" s="45"/>
      <c r="M1990" s="45"/>
      <c r="N1990" s="45">
        <v>43.974655151367188</v>
      </c>
      <c r="O1990" s="45"/>
      <c r="P1990" s="45"/>
      <c r="Q1990" s="45"/>
      <c r="R1990" s="45">
        <v>30.948646545410156</v>
      </c>
      <c r="S1990" s="45"/>
      <c r="T1990" s="45"/>
      <c r="U1990" s="45"/>
      <c r="V1990" s="46">
        <v>0.47216975688934326</v>
      </c>
      <c r="W1990" s="46"/>
      <c r="X1990" s="45">
        <v>5.9999998658895493E-2</v>
      </c>
      <c r="Y1990" s="45"/>
      <c r="Z1990" s="44">
        <v>3.5999999195337296</v>
      </c>
      <c r="AA1990" s="44"/>
      <c r="AB1990" s="45">
        <v>33.581562042236328</v>
      </c>
      <c r="AC1990" s="45"/>
      <c r="AD1990" s="45">
        <v>2.0853665773756802E-5</v>
      </c>
      <c r="AE1990" s="45"/>
      <c r="AF1990" s="45">
        <v>41.432041168212891</v>
      </c>
      <c r="AG1990" s="45"/>
      <c r="AH1990" s="45">
        <v>29.296863555908203</v>
      </c>
      <c r="AI1990" s="45"/>
      <c r="AJ1990" s="45"/>
      <c r="AK1990" s="20">
        <v>5.0332244427409023E-5</v>
      </c>
    </row>
    <row r="1991" spans="2:37">
      <c r="B1991" s="2">
        <v>2.199999988079071E-2</v>
      </c>
      <c r="D1991" s="44">
        <v>1.3199999928474426</v>
      </c>
      <c r="E1991" s="44"/>
      <c r="F1991" s="45">
        <v>18.744173049926758</v>
      </c>
      <c r="G1991" s="45"/>
      <c r="H1991" s="45"/>
      <c r="I1991" s="45"/>
      <c r="J1991" s="45"/>
      <c r="K1991" s="45">
        <v>0.16264909505844116</v>
      </c>
      <c r="L1991" s="45"/>
      <c r="M1991" s="45"/>
      <c r="N1991" s="45">
        <v>43.859832763671875</v>
      </c>
      <c r="O1991" s="45"/>
      <c r="P1991" s="45"/>
      <c r="Q1991" s="45"/>
      <c r="R1991" s="45">
        <v>30.898574829101563</v>
      </c>
      <c r="S1991" s="45"/>
      <c r="T1991" s="45"/>
      <c r="U1991" s="45"/>
      <c r="V1991" s="46">
        <v>0.37221872806549072</v>
      </c>
      <c r="W1991" s="46"/>
      <c r="X1991" s="45">
        <v>6.1000000685453415E-2</v>
      </c>
      <c r="Y1991" s="45"/>
      <c r="Z1991" s="44">
        <v>3.6600000411272049</v>
      </c>
      <c r="AA1991" s="44"/>
      <c r="AB1991" s="45">
        <v>22.265403747558594</v>
      </c>
      <c r="AC1991" s="45"/>
      <c r="AD1991" s="45">
        <v>1.6508587577845901E-5</v>
      </c>
      <c r="AE1991" s="45"/>
      <c r="AF1991" s="45">
        <v>41.382137298583984</v>
      </c>
      <c r="AG1991" s="45"/>
      <c r="AH1991" s="45">
        <v>29.261577606201172</v>
      </c>
      <c r="AI1991" s="45"/>
      <c r="AJ1991" s="45"/>
      <c r="AK1991" s="20">
        <v>3.9893046050565317E-5</v>
      </c>
    </row>
    <row r="1992" spans="2:37">
      <c r="B1992" s="2">
        <v>2.3000000044703484E-2</v>
      </c>
      <c r="D1992" s="44">
        <v>1.380000002682209</v>
      </c>
      <c r="E1992" s="44"/>
      <c r="F1992" s="45">
        <v>31.911653518676758</v>
      </c>
      <c r="G1992" s="45"/>
      <c r="H1992" s="45"/>
      <c r="I1992" s="45"/>
      <c r="J1992" s="45"/>
      <c r="K1992" s="45">
        <v>0.12805981934070587</v>
      </c>
      <c r="L1992" s="45"/>
      <c r="M1992" s="45"/>
      <c r="N1992" s="45">
        <v>43.755084991455078</v>
      </c>
      <c r="O1992" s="45"/>
      <c r="P1992" s="45"/>
      <c r="Q1992" s="45"/>
      <c r="R1992" s="45">
        <v>30.848964691162109</v>
      </c>
      <c r="S1992" s="45"/>
      <c r="T1992" s="45"/>
      <c r="U1992" s="45"/>
      <c r="V1992" s="46">
        <v>0.29353323578834534</v>
      </c>
      <c r="W1992" s="46"/>
      <c r="X1992" s="45">
        <v>6.1999998986721039E-2</v>
      </c>
      <c r="Y1992" s="45"/>
      <c r="Z1992" s="44">
        <v>3.7199999392032623</v>
      </c>
      <c r="AA1992" s="44"/>
      <c r="AB1992" s="45">
        <v>7.8542518615722656</v>
      </c>
      <c r="AC1992" s="45"/>
      <c r="AD1992" s="45">
        <v>1.3069923625153024E-5</v>
      </c>
      <c r="AE1992" s="45"/>
      <c r="AF1992" s="45">
        <v>41.332664489746094</v>
      </c>
      <c r="AG1992" s="45"/>
      <c r="AH1992" s="45">
        <v>29.226596832275391</v>
      </c>
      <c r="AI1992" s="45"/>
      <c r="AJ1992" s="45"/>
      <c r="AK1992" s="20">
        <v>3.1621308153262362E-5</v>
      </c>
    </row>
    <row r="1993" spans="2:37">
      <c r="B1993" s="2">
        <v>2.4000000208616257E-2</v>
      </c>
      <c r="D1993" s="44">
        <v>1.4400000125169754</v>
      </c>
      <c r="E1993" s="44"/>
      <c r="F1993" s="45">
        <v>40.588706970214844</v>
      </c>
      <c r="G1993" s="45"/>
      <c r="H1993" s="45"/>
      <c r="I1993" s="45"/>
      <c r="J1993" s="45"/>
      <c r="K1993" s="45">
        <v>0.10086037218570709</v>
      </c>
      <c r="L1993" s="45"/>
      <c r="M1993" s="45"/>
      <c r="N1993" s="45">
        <v>43.658374786376953</v>
      </c>
      <c r="O1993" s="45"/>
      <c r="P1993" s="45"/>
      <c r="Q1993" s="45"/>
      <c r="R1993" s="45">
        <v>30.799812316894531</v>
      </c>
      <c r="S1993" s="45"/>
      <c r="T1993" s="45"/>
      <c r="U1993" s="45"/>
      <c r="V1993" s="46">
        <v>0.23155677318572998</v>
      </c>
      <c r="W1993" s="46"/>
      <c r="X1993" s="45">
        <v>6.3000001013278961E-2</v>
      </c>
      <c r="Y1993" s="45"/>
      <c r="Z1993" s="44">
        <v>3.7800000607967377</v>
      </c>
      <c r="AA1993" s="44"/>
      <c r="AB1993" s="45">
        <v>-7.623936653137207</v>
      </c>
      <c r="AC1993" s="45"/>
      <c r="AD1993" s="45">
        <v>1.0348350770073012E-5</v>
      </c>
      <c r="AE1993" s="45"/>
      <c r="AF1993" s="45">
        <v>41.283615112304688</v>
      </c>
      <c r="AG1993" s="45"/>
      <c r="AH1993" s="45">
        <v>29.191915512084961</v>
      </c>
      <c r="AI1993" s="45"/>
      <c r="AJ1993" s="45"/>
      <c r="AK1993" s="20">
        <v>2.5066490707104094E-5</v>
      </c>
    </row>
    <row r="1994" spans="2:37">
      <c r="B1994" s="2">
        <v>2.500000037252903E-2</v>
      </c>
      <c r="D1994" s="44">
        <v>1.5000000223517418</v>
      </c>
      <c r="E1994" s="44"/>
      <c r="F1994" s="45">
        <v>43.568092346191406</v>
      </c>
      <c r="G1994" s="45"/>
      <c r="H1994" s="45"/>
      <c r="I1994" s="45"/>
      <c r="J1994" s="45"/>
      <c r="K1994" s="45">
        <v>7.9462021589279175E-2</v>
      </c>
      <c r="L1994" s="45"/>
      <c r="M1994" s="45"/>
      <c r="N1994" s="45">
        <v>43.568103790283203</v>
      </c>
      <c r="O1994" s="45"/>
      <c r="P1994" s="45"/>
      <c r="Q1994" s="45"/>
      <c r="R1994" s="45">
        <v>30.75111198425293</v>
      </c>
      <c r="S1994" s="45"/>
      <c r="T1994" s="45"/>
      <c r="U1994" s="45"/>
      <c r="V1994" s="46">
        <v>0.18271903693675995</v>
      </c>
      <c r="W1994" s="46"/>
      <c r="X1994" s="45">
        <v>6.4000003039836884E-2</v>
      </c>
      <c r="Y1994" s="45"/>
      <c r="Z1994" s="44">
        <v>3.840000182390213</v>
      </c>
      <c r="AA1994" s="44"/>
      <c r="AB1994" s="45">
        <v>-21.996452331542969</v>
      </c>
      <c r="AC1994" s="45"/>
      <c r="AD1994" s="45">
        <v>8.1941425378317945E-6</v>
      </c>
      <c r="AE1994" s="45"/>
      <c r="AF1994" s="45">
        <v>41.234989166259766</v>
      </c>
      <c r="AG1994" s="45"/>
      <c r="AH1994" s="45">
        <v>29.157533645629883</v>
      </c>
      <c r="AI1994" s="45"/>
      <c r="AJ1994" s="45"/>
      <c r="AK1994" s="20">
        <v>1.9871824406436644E-5</v>
      </c>
    </row>
    <row r="1995" spans="2:37">
      <c r="B1995" s="2">
        <v>2.6000000536441803E-2</v>
      </c>
      <c r="D1995" s="44">
        <v>1.5600000321865082</v>
      </c>
      <c r="E1995" s="44"/>
      <c r="F1995" s="45">
        <v>40.446022033691406</v>
      </c>
      <c r="G1995" s="45"/>
      <c r="H1995" s="45"/>
      <c r="I1995" s="45"/>
      <c r="J1995" s="45"/>
      <c r="K1995" s="45">
        <v>6.2620639801025391E-2</v>
      </c>
      <c r="L1995" s="45"/>
      <c r="M1995" s="45"/>
      <c r="N1995" s="45">
        <v>43.483020782470703</v>
      </c>
      <c r="O1995" s="45"/>
      <c r="P1995" s="45"/>
      <c r="Q1995" s="45"/>
      <c r="R1995" s="45">
        <v>30.702859878540039</v>
      </c>
      <c r="S1995" s="45"/>
      <c r="T1995" s="45"/>
      <c r="U1995" s="45"/>
      <c r="V1995" s="46">
        <v>0.14421939849853516</v>
      </c>
      <c r="W1995" s="46"/>
      <c r="X1995" s="45">
        <v>6.4999997615814209E-2</v>
      </c>
      <c r="Y1995" s="45"/>
      <c r="Z1995" s="44">
        <v>3.8999998569488525</v>
      </c>
      <c r="AA1995" s="44"/>
      <c r="AB1995" s="45">
        <v>-33.250736236572266</v>
      </c>
      <c r="AC1995" s="45"/>
      <c r="AD1995" s="45">
        <v>6.4888781707850285E-6</v>
      </c>
      <c r="AE1995" s="45"/>
      <c r="AF1995" s="45">
        <v>41.186779022216797</v>
      </c>
      <c r="AG1995" s="45"/>
      <c r="AH1995" s="45">
        <v>29.123445510864258</v>
      </c>
      <c r="AI1995" s="45"/>
      <c r="AJ1995" s="45"/>
      <c r="AK1995" s="20">
        <v>1.5754763808217831E-5</v>
      </c>
    </row>
    <row r="1996" spans="2:37">
      <c r="B1996" s="2">
        <v>2.7000000700354576E-2</v>
      </c>
      <c r="D1996" s="44">
        <v>1.6200000420212746</v>
      </c>
      <c r="E1996" s="44"/>
      <c r="F1996" s="45">
        <v>31.675945281982422</v>
      </c>
      <c r="G1996" s="45"/>
      <c r="H1996" s="45"/>
      <c r="I1996" s="45"/>
      <c r="J1996" s="45"/>
      <c r="K1996" s="45">
        <v>4.9360979348421097E-2</v>
      </c>
      <c r="L1996" s="45"/>
      <c r="M1996" s="45"/>
      <c r="N1996" s="45">
        <v>43.402145385742188</v>
      </c>
      <c r="O1996" s="45"/>
      <c r="P1996" s="45"/>
      <c r="Q1996" s="45"/>
      <c r="R1996" s="45">
        <v>30.655048370361328</v>
      </c>
      <c r="S1996" s="45"/>
      <c r="T1996" s="45"/>
      <c r="U1996" s="45"/>
      <c r="V1996" s="46">
        <v>0.11385884135961533</v>
      </c>
      <c r="W1996" s="46"/>
      <c r="X1996" s="45">
        <v>6.5999999642372131E-2</v>
      </c>
      <c r="Y1996" s="45"/>
      <c r="Z1996" s="44">
        <v>3.9599999785423279</v>
      </c>
      <c r="AA1996" s="44"/>
      <c r="AB1996" s="45">
        <v>-39.816112518310547</v>
      </c>
      <c r="AC1996" s="45"/>
      <c r="AD1996" s="45">
        <v>5.1388842621236108E-6</v>
      </c>
      <c r="AE1996" s="45"/>
      <c r="AF1996" s="45">
        <v>41.138980865478516</v>
      </c>
      <c r="AG1996" s="45"/>
      <c r="AH1996" s="45">
        <v>29.08964729309082</v>
      </c>
      <c r="AI1996" s="45"/>
      <c r="AJ1996" s="45"/>
      <c r="AK1996" s="20">
        <v>1.2491522284108214E-5</v>
      </c>
    </row>
    <row r="1997" spans="2:37">
      <c r="B1997" s="2">
        <v>2.8000000864267349E-2</v>
      </c>
      <c r="D1997" s="44">
        <v>1.680000051856041</v>
      </c>
      <c r="E1997" s="44"/>
      <c r="F1997" s="45">
        <v>18.502130508422852</v>
      </c>
      <c r="G1997" s="45"/>
      <c r="H1997" s="45"/>
      <c r="I1997" s="45"/>
      <c r="J1997" s="45"/>
      <c r="K1997" s="45">
        <v>3.8917906582355499E-2</v>
      </c>
      <c r="L1997" s="45"/>
      <c r="M1997" s="45"/>
      <c r="N1997" s="45">
        <v>43.32470703125</v>
      </c>
      <c r="O1997" s="45"/>
      <c r="P1997" s="45"/>
      <c r="Q1997" s="45"/>
      <c r="R1997" s="45">
        <v>30.607675552368164</v>
      </c>
      <c r="S1997" s="45"/>
      <c r="T1997" s="45"/>
      <c r="U1997" s="45"/>
      <c r="V1997" s="46">
        <v>8.9909195899963379E-2</v>
      </c>
      <c r="W1997" s="46"/>
      <c r="X1997" s="45">
        <v>6.7000001668930054E-2</v>
      </c>
      <c r="Y1997" s="45"/>
      <c r="Z1997" s="44">
        <v>4.0200001001358032</v>
      </c>
      <c r="AA1997" s="44"/>
      <c r="AB1997" s="45">
        <v>-40.782936096191406</v>
      </c>
      <c r="AC1997" s="45"/>
      <c r="AD1997" s="45">
        <v>4.0700570025364868E-6</v>
      </c>
      <c r="AE1997" s="45"/>
      <c r="AF1997" s="45">
        <v>41.091590881347656</v>
      </c>
      <c r="AG1997" s="45"/>
      <c r="AH1997" s="45">
        <v>29.05613899230957</v>
      </c>
      <c r="AI1997" s="45"/>
      <c r="AJ1997" s="45"/>
      <c r="AK1997" s="20">
        <v>9.9048429547110572E-6</v>
      </c>
    </row>
    <row r="1998" spans="2:37">
      <c r="B1998" s="2">
        <v>2.8999999165534973E-2</v>
      </c>
      <c r="D1998" s="44">
        <v>1.7399999499320984</v>
      </c>
      <c r="E1998" s="44"/>
      <c r="F1998" s="45">
        <v>2.782684326171875</v>
      </c>
      <c r="G1998" s="45"/>
      <c r="H1998" s="45"/>
      <c r="I1998" s="45"/>
      <c r="J1998" s="45"/>
      <c r="K1998" s="45">
        <v>3.0690731480717659E-2</v>
      </c>
      <c r="L1998" s="45"/>
      <c r="M1998" s="45"/>
      <c r="N1998" s="45">
        <v>43.250095367431641</v>
      </c>
      <c r="O1998" s="45"/>
      <c r="P1998" s="45"/>
      <c r="Q1998" s="45"/>
      <c r="R1998" s="45">
        <v>30.560735702514648</v>
      </c>
      <c r="S1998" s="45"/>
      <c r="T1998" s="45"/>
      <c r="U1998" s="45"/>
      <c r="V1998" s="46">
        <v>7.1011461317539215E-2</v>
      </c>
      <c r="W1998" s="46"/>
      <c r="X1998" s="45">
        <v>6.8000003695487976E-2</v>
      </c>
      <c r="Y1998" s="45"/>
      <c r="Z1998" s="44">
        <v>4.0800002217292786</v>
      </c>
      <c r="AA1998" s="44"/>
      <c r="AB1998" s="45">
        <v>-36.028553009033203</v>
      </c>
      <c r="AC1998" s="45"/>
      <c r="AD1998" s="45">
        <v>3.2237701361736981E-6</v>
      </c>
      <c r="AE1998" s="45"/>
      <c r="AF1998" s="45">
        <v>41.044605255126953</v>
      </c>
      <c r="AG1998" s="45"/>
      <c r="AH1998" s="45">
        <v>29.022916793823242</v>
      </c>
      <c r="AI1998" s="45"/>
      <c r="AJ1998" s="45"/>
      <c r="AK1998" s="20">
        <v>7.8543098425143398E-6</v>
      </c>
    </row>
    <row r="1999" spans="2:37">
      <c r="B1999" s="2">
        <v>2.9999999329447746E-2</v>
      </c>
      <c r="D1999" s="44">
        <v>1.7999999597668648</v>
      </c>
      <c r="E1999" s="44"/>
      <c r="F1999" s="45">
        <v>-13.272825241088867</v>
      </c>
      <c r="G1999" s="45"/>
      <c r="H1999" s="45"/>
      <c r="I1999" s="45"/>
      <c r="J1999" s="45"/>
      <c r="K1999" s="45">
        <v>2.4207545444369316E-2</v>
      </c>
      <c r="L1999" s="45"/>
      <c r="M1999" s="45"/>
      <c r="N1999" s="45">
        <v>43.177837371826172</v>
      </c>
      <c r="O1999" s="45"/>
      <c r="P1999" s="45"/>
      <c r="Q1999" s="45"/>
      <c r="R1999" s="45">
        <v>30.514223098754883</v>
      </c>
      <c r="S1999" s="45"/>
      <c r="T1999" s="45"/>
      <c r="U1999" s="45"/>
      <c r="V1999" s="46">
        <v>5.609619989991188E-2</v>
      </c>
      <c r="W1999" s="46"/>
      <c r="X1999" s="45">
        <v>6.8999998271465302E-2</v>
      </c>
      <c r="Y1999" s="45"/>
      <c r="Z1999" s="44">
        <v>4.1399998962879181</v>
      </c>
      <c r="AA1999" s="44"/>
      <c r="AB1999" s="45">
        <v>-26.232686996459961</v>
      </c>
      <c r="AC1999" s="45"/>
      <c r="AD1999" s="45">
        <v>2.5536355678923428E-6</v>
      </c>
      <c r="AE1999" s="45"/>
      <c r="AF1999" s="45">
        <v>40.998020172119141</v>
      </c>
      <c r="AG1999" s="45"/>
      <c r="AH1999" s="45">
        <v>28.989974975585938</v>
      </c>
      <c r="AI1999" s="45"/>
      <c r="AJ1999" s="45"/>
      <c r="AK1999" s="20">
        <v>6.2286808315548114E-6</v>
      </c>
    </row>
    <row r="2000" spans="2:37">
      <c r="B2000" s="2">
        <v>3.0999999493360519E-2</v>
      </c>
      <c r="D2000" s="44">
        <v>1.8599999696016312</v>
      </c>
      <c r="E2000" s="44"/>
      <c r="F2000" s="45">
        <v>-27.414148330688477</v>
      </c>
      <c r="G2000" s="45"/>
      <c r="H2000" s="45"/>
      <c r="I2000" s="45"/>
      <c r="J2000" s="45"/>
      <c r="K2000" s="45">
        <v>1.9097419455647469E-2</v>
      </c>
      <c r="L2000" s="45"/>
      <c r="M2000" s="45"/>
      <c r="N2000" s="45">
        <v>43.107547760009766</v>
      </c>
      <c r="O2000" s="45"/>
      <c r="P2000" s="45"/>
      <c r="Q2000" s="45"/>
      <c r="R2000" s="45">
        <v>30.468133926391602</v>
      </c>
      <c r="S2000" s="45"/>
      <c r="T2000" s="45"/>
      <c r="U2000" s="45"/>
      <c r="V2000" s="46">
        <v>4.4321436434984207E-2</v>
      </c>
      <c r="W2000" s="46"/>
      <c r="X2000" s="45">
        <v>7.0000000298023224E-2</v>
      </c>
      <c r="Y2000" s="45"/>
      <c r="Z2000" s="44">
        <v>4.2000000178813934</v>
      </c>
      <c r="AA2000" s="44"/>
      <c r="AB2000" s="45">
        <v>-12.780320167541504</v>
      </c>
      <c r="AC2000" s="45"/>
      <c r="AD2000" s="45">
        <v>2.0229472283972427E-6</v>
      </c>
      <c r="AE2000" s="45"/>
      <c r="AF2000" s="45">
        <v>40.951828002929688</v>
      </c>
      <c r="AG2000" s="45"/>
      <c r="AH2000" s="45">
        <v>28.957313537597656</v>
      </c>
      <c r="AI2000" s="45"/>
      <c r="AJ2000" s="45"/>
      <c r="AK2000" s="20">
        <v>4.9398213377571665E-6</v>
      </c>
    </row>
    <row r="2001" spans="2:37">
      <c r="B2001" s="2">
        <v>3.2000001519918442E-2</v>
      </c>
      <c r="D2001" s="44">
        <v>1.9200000911951065</v>
      </c>
      <c r="E2001" s="44"/>
      <c r="F2001" s="45">
        <v>-37.665874481201172</v>
      </c>
      <c r="G2001" s="45"/>
      <c r="H2001" s="45"/>
      <c r="I2001" s="45"/>
      <c r="J2001" s="45"/>
      <c r="K2001" s="45">
        <v>1.5068654902279377E-2</v>
      </c>
      <c r="L2001" s="45"/>
      <c r="M2001" s="45"/>
      <c r="N2001" s="45">
        <v>43.038932800292969</v>
      </c>
      <c r="O2001" s="45"/>
      <c r="P2001" s="45"/>
      <c r="Q2001" s="45"/>
      <c r="R2001" s="45">
        <v>30.422464370727539</v>
      </c>
      <c r="S2001" s="45"/>
      <c r="T2001" s="45"/>
      <c r="U2001" s="45"/>
      <c r="V2001" s="46">
        <v>3.5023946315050125E-2</v>
      </c>
      <c r="W2001" s="46"/>
      <c r="X2001" s="45">
        <v>7.1000002324581146E-2</v>
      </c>
      <c r="Y2001" s="45"/>
      <c r="Z2001" s="44">
        <v>4.2600001394748688</v>
      </c>
      <c r="AA2001" s="44"/>
      <c r="AB2001" s="45">
        <v>2.4340653419494629</v>
      </c>
      <c r="AC2001" s="45"/>
      <c r="AD2001" s="45">
        <v>1.6026559706006083E-6</v>
      </c>
      <c r="AE2001" s="45"/>
      <c r="AF2001" s="45">
        <v>40.906028747558594</v>
      </c>
      <c r="AG2001" s="45"/>
      <c r="AH2001" s="45">
        <v>28.924928665161133</v>
      </c>
      <c r="AI2001" s="45"/>
      <c r="AJ2001" s="45"/>
      <c r="AK2001" s="20">
        <v>3.9178967199404724E-6</v>
      </c>
    </row>
    <row r="2002" spans="2:37">
      <c r="B2002" s="2">
        <v>3.2999999821186066E-2</v>
      </c>
      <c r="D2002" s="44">
        <v>1.9799999892711639</v>
      </c>
      <c r="E2002" s="44"/>
      <c r="F2002" s="45">
        <v>-42.603458404541016</v>
      </c>
      <c r="G2002" s="45"/>
      <c r="H2002" s="45"/>
      <c r="I2002" s="45"/>
      <c r="J2002" s="45"/>
      <c r="K2002" s="45">
        <v>1.1891762726008892E-2</v>
      </c>
      <c r="L2002" s="45"/>
      <c r="M2002" s="45"/>
      <c r="N2002" s="45">
        <v>42.971755981445313</v>
      </c>
      <c r="O2002" s="45"/>
      <c r="P2002" s="45"/>
      <c r="Q2002" s="45"/>
      <c r="R2002" s="45">
        <v>30.37721061706543</v>
      </c>
      <c r="S2002" s="45"/>
      <c r="T2002" s="45"/>
      <c r="U2002" s="45"/>
      <c r="V2002" s="46">
        <v>2.7681099250912666E-2</v>
      </c>
      <c r="W2002" s="46"/>
      <c r="X2002" s="45">
        <v>7.1999996900558472E-2</v>
      </c>
      <c r="Y2002" s="45"/>
      <c r="Z2002" s="44">
        <v>4.3199998140335083</v>
      </c>
      <c r="AA2002" s="44"/>
      <c r="AB2002" s="45">
        <v>17.273210525512695</v>
      </c>
      <c r="AC2002" s="45"/>
      <c r="AD2002" s="45">
        <v>1.2697719284915365E-6</v>
      </c>
      <c r="AE2002" s="45"/>
      <c r="AF2002" s="45">
        <v>40.860618591308594</v>
      </c>
      <c r="AG2002" s="45"/>
      <c r="AH2002" s="45">
        <v>28.892818450927734</v>
      </c>
      <c r="AI2002" s="45"/>
      <c r="AJ2002" s="45"/>
      <c r="AK2002" s="20">
        <v>3.1075692277227063E-6</v>
      </c>
    </row>
    <row r="2003" spans="2:37">
      <c r="B2003" s="2">
        <v>3.4000001847743988E-2</v>
      </c>
      <c r="D2003" s="44">
        <v>2.0400001108646393</v>
      </c>
      <c r="E2003" s="44"/>
      <c r="F2003" s="45">
        <v>-41.551227569580078</v>
      </c>
      <c r="G2003" s="45"/>
      <c r="H2003" s="45"/>
      <c r="I2003" s="45"/>
      <c r="J2003" s="45"/>
      <c r="K2003" s="45">
        <v>9.3861296772956848E-3</v>
      </c>
      <c r="L2003" s="45"/>
      <c r="M2003" s="45"/>
      <c r="N2003" s="45">
        <v>42.905830383300781</v>
      </c>
      <c r="O2003" s="45"/>
      <c r="P2003" s="45"/>
      <c r="Q2003" s="45"/>
      <c r="R2003" s="45">
        <v>30.332365036010742</v>
      </c>
      <c r="S2003" s="45"/>
      <c r="T2003" s="45"/>
      <c r="U2003" s="45"/>
      <c r="V2003" s="46">
        <v>2.1880906075239182E-2</v>
      </c>
      <c r="W2003" s="46"/>
      <c r="X2003" s="45">
        <v>7.2999998927116394E-2</v>
      </c>
      <c r="Y2003" s="45"/>
      <c r="Z2003" s="44">
        <v>4.3799999356269836</v>
      </c>
      <c r="AA2003" s="44"/>
      <c r="AB2003" s="45">
        <v>29.657232284545898</v>
      </c>
      <c r="AC2003" s="45"/>
      <c r="AD2003" s="45">
        <v>1.0060977047032793E-6</v>
      </c>
      <c r="AE2003" s="45"/>
      <c r="AF2003" s="45">
        <v>40.815586090087891</v>
      </c>
      <c r="AG2003" s="45"/>
      <c r="AH2003" s="45">
        <v>28.860979080200195</v>
      </c>
      <c r="AI2003" s="45"/>
      <c r="AJ2003" s="45"/>
      <c r="AK2003" s="20">
        <v>2.4649841634527547E-6</v>
      </c>
    </row>
    <row r="2004" spans="2:37">
      <c r="B2004" s="2">
        <v>3.5000000149011612E-2</v>
      </c>
      <c r="D2004" s="44">
        <v>2.1000000089406967</v>
      </c>
      <c r="E2004" s="44"/>
      <c r="F2004" s="45">
        <v>-34.674880981445313</v>
      </c>
      <c r="G2004" s="45"/>
      <c r="H2004" s="45"/>
      <c r="I2004" s="45"/>
      <c r="J2004" s="45"/>
      <c r="K2004" s="45">
        <v>7.4095628224313259E-3</v>
      </c>
      <c r="L2004" s="45"/>
      <c r="M2004" s="45"/>
      <c r="N2004" s="45">
        <v>42.841007232666016</v>
      </c>
      <c r="O2004" s="45"/>
      <c r="P2004" s="45"/>
      <c r="Q2004" s="45"/>
      <c r="R2004" s="45">
        <v>30.287925720214844</v>
      </c>
      <c r="S2004" s="45"/>
      <c r="T2004" s="45"/>
      <c r="U2004" s="45"/>
      <c r="V2004" s="46">
        <v>1.7298484221100807E-2</v>
      </c>
      <c r="W2004" s="46"/>
      <c r="X2004" s="45">
        <v>7.4000000953674316E-2</v>
      </c>
      <c r="Y2004" s="45"/>
      <c r="Z2004" s="44">
        <v>4.440000057220459</v>
      </c>
      <c r="AA2004" s="44"/>
      <c r="AB2004" s="45">
        <v>37.855075836181641</v>
      </c>
      <c r="AC2004" s="45"/>
      <c r="AD2004" s="45">
        <v>7.9722917689650785E-7</v>
      </c>
      <c r="AE2004" s="45"/>
      <c r="AF2004" s="45">
        <v>40.770938873291016</v>
      </c>
      <c r="AG2004" s="45"/>
      <c r="AH2004" s="45">
        <v>28.82940673828125</v>
      </c>
      <c r="AI2004" s="45"/>
      <c r="AJ2004" s="45"/>
      <c r="AK2004" s="20">
        <v>1.9553858692233916E-6</v>
      </c>
    </row>
    <row r="2005" spans="2:37">
      <c r="B2005" s="2">
        <v>3.5999998450279236E-2</v>
      </c>
      <c r="D2005" s="44">
        <v>2.1599999070167542</v>
      </c>
      <c r="E2005" s="44"/>
      <c r="F2005" s="45">
        <v>-22.955789566040039</v>
      </c>
      <c r="G2005" s="45"/>
      <c r="H2005" s="45"/>
      <c r="I2005" s="45"/>
      <c r="J2005" s="45"/>
      <c r="K2005" s="45">
        <v>5.8500785380601883E-3</v>
      </c>
      <c r="L2005" s="45"/>
      <c r="M2005" s="45"/>
      <c r="N2005" s="45">
        <v>42.777168273925781</v>
      </c>
      <c r="O2005" s="45"/>
      <c r="P2005" s="45"/>
      <c r="Q2005" s="45"/>
      <c r="R2005" s="45">
        <v>30.243888854980469</v>
      </c>
      <c r="S2005" s="45"/>
      <c r="T2005" s="45"/>
      <c r="U2005" s="45"/>
      <c r="V2005" s="46">
        <v>1.3677574694156647E-2</v>
      </c>
      <c r="W2005" s="46"/>
      <c r="X2005" s="45">
        <v>7.5000002980232239E-2</v>
      </c>
      <c r="Y2005" s="45"/>
      <c r="Z2005" s="44">
        <v>4.5000001788139343</v>
      </c>
      <c r="AA2005" s="44"/>
      <c r="AB2005" s="45">
        <v>40.726402282714844</v>
      </c>
      <c r="AC2005" s="45"/>
      <c r="AD2005" s="45">
        <v>6.3176298681355547E-7</v>
      </c>
      <c r="AE2005" s="45"/>
      <c r="AF2005" s="45">
        <v>40.726661682128906</v>
      </c>
      <c r="AG2005" s="45"/>
      <c r="AH2005" s="45">
        <v>28.798099517822266</v>
      </c>
      <c r="AI2005" s="45"/>
      <c r="AJ2005" s="45"/>
      <c r="AK2005" s="20">
        <v>1.5512270010731299E-6</v>
      </c>
    </row>
    <row r="2006" spans="2:37">
      <c r="B2006" s="2">
        <v>3.7000000476837158E-2</v>
      </c>
      <c r="D2006" s="44">
        <v>2.2200000286102295</v>
      </c>
      <c r="E2006" s="44"/>
      <c r="F2006" s="45">
        <v>-8.0511054992675781</v>
      </c>
      <c r="G2006" s="45"/>
      <c r="H2006" s="45"/>
      <c r="I2006" s="45"/>
      <c r="J2006" s="45"/>
      <c r="K2006" s="45">
        <v>4.619465209543705E-3</v>
      </c>
      <c r="L2006" s="45"/>
      <c r="M2006" s="45"/>
      <c r="N2006" s="45">
        <v>42.714218139648438</v>
      </c>
      <c r="O2006" s="45"/>
      <c r="P2006" s="45"/>
      <c r="Q2006" s="45"/>
      <c r="R2006" s="45">
        <v>30.200246810913086</v>
      </c>
      <c r="S2006" s="45"/>
      <c r="T2006" s="45"/>
      <c r="U2006" s="45"/>
      <c r="V2006" s="46">
        <v>1.0815988294780254E-2</v>
      </c>
      <c r="W2006" s="46"/>
      <c r="X2006" s="45">
        <v>7.5999997556209564E-2</v>
      </c>
      <c r="Y2006" s="45"/>
      <c r="Z2006" s="44">
        <v>4.5599998533725739</v>
      </c>
      <c r="AA2006" s="44"/>
      <c r="AB2006" s="45">
        <v>37.880172729492188</v>
      </c>
      <c r="AC2006" s="45"/>
      <c r="AD2006" s="45">
        <v>5.0067126267094864E-7</v>
      </c>
      <c r="AE2006" s="45"/>
      <c r="AF2006" s="45">
        <v>40.682758331298828</v>
      </c>
      <c r="AG2006" s="45"/>
      <c r="AH2006" s="45">
        <v>28.767053604125977</v>
      </c>
      <c r="AI2006" s="45"/>
      <c r="AJ2006" s="45"/>
      <c r="AK2006" s="20">
        <v>1.2306718417676166E-6</v>
      </c>
    </row>
    <row r="2007" spans="2:37" ht="14.25" customHeight="1">
      <c r="B2007" s="2">
        <v>3.7999998778104782E-2</v>
      </c>
      <c r="D2007" s="44">
        <v>2.2799999266862869</v>
      </c>
      <c r="E2007" s="44"/>
      <c r="F2007" s="45">
        <v>7.940403938293457</v>
      </c>
      <c r="G2007" s="45"/>
      <c r="H2007" s="45"/>
      <c r="I2007" s="45"/>
      <c r="J2007" s="45"/>
      <c r="K2007" s="45">
        <v>3.6482161376625299E-3</v>
      </c>
      <c r="L2007" s="45"/>
      <c r="M2007" s="45"/>
      <c r="N2007" s="45">
        <v>42.652084350585938</v>
      </c>
      <c r="O2007" s="45"/>
      <c r="P2007" s="45"/>
      <c r="Q2007" s="45"/>
      <c r="R2007" s="45">
        <v>30.156997680664063</v>
      </c>
      <c r="S2007" s="45"/>
      <c r="T2007" s="45"/>
      <c r="U2007" s="45"/>
      <c r="V2007" s="46">
        <v>8.5541615262627602E-3</v>
      </c>
      <c r="W2007" s="46"/>
      <c r="X2007" s="45">
        <v>7.6999999582767487E-2</v>
      </c>
      <c r="Y2007" s="45"/>
      <c r="Z2007" s="44">
        <v>4.6199999749660492</v>
      </c>
      <c r="AA2007" s="44"/>
      <c r="AB2007" s="45">
        <v>29.727827072143555</v>
      </c>
      <c r="AC2007" s="45"/>
      <c r="AD2007" s="45">
        <v>3.9680588770352188E-7</v>
      </c>
      <c r="AE2007" s="45"/>
      <c r="AF2007" s="45">
        <v>40.63922119140625</v>
      </c>
      <c r="AG2007" s="45"/>
      <c r="AH2007" s="45">
        <v>28.736268997192383</v>
      </c>
      <c r="AI2007" s="45"/>
      <c r="AJ2007" s="45"/>
      <c r="AK2007" s="20">
        <v>9.764111155163846E-7</v>
      </c>
    </row>
    <row r="2008" spans="2:37" ht="13.5" customHeight="1">
      <c r="B2008" s="47" t="s">
        <v>11</v>
      </c>
      <c r="C2008" s="47"/>
      <c r="D2008" s="47"/>
      <c r="E2008" s="47"/>
    </row>
    <row r="2009" spans="2:37" ht="12.75" customHeight="1">
      <c r="B2009" s="39" t="s">
        <v>0</v>
      </c>
      <c r="C2009" s="39"/>
      <c r="D2009" s="39"/>
      <c r="E2009" s="39"/>
      <c r="F2009" s="39"/>
      <c r="G2009" s="1" t="s">
        <v>1</v>
      </c>
      <c r="H2009" s="40" t="s">
        <v>70</v>
      </c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</row>
    <row r="2010" spans="2:37" ht="12.75" customHeight="1">
      <c r="AB2010" s="39" t="s">
        <v>2</v>
      </c>
      <c r="AC2010" s="39"/>
      <c r="AD2010" s="39"/>
      <c r="AE2010" s="39"/>
      <c r="AF2010" s="39"/>
      <c r="AG2010" s="39"/>
    </row>
    <row r="2011" spans="2:37" ht="12" customHeight="1">
      <c r="B2011" s="39" t="s">
        <v>3</v>
      </c>
      <c r="C2011" s="39"/>
      <c r="D2011" s="39"/>
      <c r="E2011" s="39"/>
      <c r="G2011" s="1" t="s">
        <v>4</v>
      </c>
      <c r="H2011" s="41">
        <v>0.43999999761581421</v>
      </c>
      <c r="I2011" s="41"/>
      <c r="J2011" s="41"/>
      <c r="K2011" s="41"/>
      <c r="L2011" s="41"/>
      <c r="M2011" s="41"/>
      <c r="N2011" s="41"/>
      <c r="O2011" s="39" t="s">
        <v>21</v>
      </c>
      <c r="P2011" s="39"/>
      <c r="Q2011" s="39"/>
      <c r="R2011" s="39"/>
      <c r="S2011" s="1" t="s">
        <v>4</v>
      </c>
      <c r="T2011" s="42" t="s">
        <v>22</v>
      </c>
      <c r="U2011" s="42"/>
      <c r="V2011" s="42"/>
      <c r="W2011" s="42"/>
      <c r="X2011" s="42"/>
      <c r="Y2011" s="42"/>
      <c r="Z2011" s="42"/>
      <c r="AA2011" s="42"/>
      <c r="AB2011" s="39"/>
      <c r="AC2011" s="39"/>
      <c r="AD2011" s="39"/>
      <c r="AE2011" s="39"/>
      <c r="AF2011" s="39"/>
      <c r="AG2011" s="39"/>
    </row>
    <row r="2012" spans="2:37" ht="10.5" customHeight="1">
      <c r="AB2012" s="39"/>
      <c r="AC2012" s="39"/>
      <c r="AD2012" s="39"/>
      <c r="AE2012" s="39"/>
      <c r="AF2012" s="39"/>
      <c r="AG2012" s="39"/>
    </row>
    <row r="2013" spans="2:37" ht="12" customHeight="1">
      <c r="AB2013" s="39"/>
      <c r="AC2013" s="39"/>
      <c r="AD2013" s="39"/>
      <c r="AE2013" s="39"/>
      <c r="AF2013" s="39"/>
      <c r="AG2013" s="39"/>
    </row>
    <row r="2014" spans="2:37" ht="12" customHeight="1">
      <c r="AB2014" s="39"/>
      <c r="AC2014" s="39"/>
      <c r="AD2014" s="39"/>
      <c r="AE2014" s="39"/>
      <c r="AF2014" s="39"/>
      <c r="AG2014" s="39"/>
    </row>
    <row r="2015" spans="2:37" ht="6" customHeight="1"/>
    <row r="2016" spans="2:37" ht="3" customHeight="1">
      <c r="B2016" s="43" t="s">
        <v>5</v>
      </c>
      <c r="D2016" s="43" t="s">
        <v>23</v>
      </c>
      <c r="E2016" s="43"/>
      <c r="G2016" s="43" t="s">
        <v>6</v>
      </c>
      <c r="H2016" s="43"/>
      <c r="J2016" s="43" t="s">
        <v>7</v>
      </c>
      <c r="K2016" s="43"/>
      <c r="L2016" s="43"/>
      <c r="M2016" s="43"/>
      <c r="N2016" s="43" t="s">
        <v>8</v>
      </c>
      <c r="O2016" s="43"/>
      <c r="Q2016" s="43" t="s">
        <v>9</v>
      </c>
      <c r="R2016" s="43"/>
      <c r="S2016" s="43"/>
      <c r="T2016" s="43" t="s">
        <v>10</v>
      </c>
      <c r="U2016" s="43"/>
      <c r="X2016" s="43" t="s">
        <v>5</v>
      </c>
      <c r="Y2016" s="43"/>
      <c r="Z2016" s="43" t="s">
        <v>23</v>
      </c>
      <c r="AA2016" s="43"/>
      <c r="AB2016" s="43" t="s">
        <v>6</v>
      </c>
      <c r="AC2016" s="43" t="s">
        <v>7</v>
      </c>
      <c r="AE2016" s="43" t="s">
        <v>8</v>
      </c>
      <c r="AF2016" s="43" t="s">
        <v>9</v>
      </c>
      <c r="AG2016" s="43" t="s">
        <v>10</v>
      </c>
      <c r="AH2016" s="43"/>
    </row>
    <row r="2017" spans="2:34" ht="14.25" customHeight="1">
      <c r="B2017" s="43"/>
      <c r="D2017" s="43"/>
      <c r="E2017" s="43"/>
      <c r="G2017" s="43"/>
      <c r="H2017" s="43"/>
      <c r="J2017" s="43"/>
      <c r="K2017" s="43"/>
      <c r="L2017" s="43"/>
      <c r="M2017" s="43"/>
      <c r="N2017" s="43"/>
      <c r="O2017" s="43"/>
      <c r="Q2017" s="43"/>
      <c r="R2017" s="43"/>
      <c r="S2017" s="43"/>
      <c r="T2017" s="43"/>
      <c r="U2017" s="43"/>
      <c r="X2017" s="43"/>
      <c r="Y2017" s="43"/>
      <c r="Z2017" s="43"/>
      <c r="AA2017" s="43"/>
      <c r="AB2017" s="43"/>
      <c r="AC2017" s="43"/>
      <c r="AE2017" s="43"/>
      <c r="AF2017" s="43"/>
      <c r="AG2017" s="43"/>
      <c r="AH2017" s="43"/>
    </row>
    <row r="2018" spans="2:34">
      <c r="B2018" s="2">
        <v>7.8000001609325409E-2</v>
      </c>
      <c r="D2018" s="44">
        <v>4.6800000965595245</v>
      </c>
      <c r="E2018" s="44"/>
      <c r="F2018" s="45">
        <v>17.423873901367188</v>
      </c>
      <c r="G2018" s="45"/>
      <c r="H2018" s="45"/>
      <c r="I2018" s="45"/>
      <c r="J2018" s="45"/>
      <c r="K2018" s="45">
        <v>3.1450676374333852E-7</v>
      </c>
      <c r="L2018" s="45"/>
      <c r="M2018" s="45"/>
      <c r="N2018" s="45">
        <v>40.596050262451172</v>
      </c>
      <c r="O2018" s="45"/>
      <c r="P2018" s="45"/>
      <c r="Q2018" s="45"/>
      <c r="R2018" s="45">
        <v>28.705741882324219</v>
      </c>
      <c r="S2018" s="45"/>
      <c r="T2018" s="45"/>
      <c r="U2018" s="45"/>
      <c r="V2018" s="46">
        <v>7.7472259363275953E-7</v>
      </c>
      <c r="W2018" s="46"/>
    </row>
    <row r="2019" spans="2:34">
      <c r="B2019" s="2">
        <v>7.9000003635883331E-2</v>
      </c>
      <c r="D2019" s="44">
        <v>4.7400002181529999</v>
      </c>
      <c r="E2019" s="44"/>
      <c r="F2019" s="45">
        <v>2.7024540901184082</v>
      </c>
      <c r="G2019" s="45"/>
      <c r="H2019" s="45"/>
      <c r="I2019" s="45"/>
      <c r="J2019" s="45"/>
      <c r="K2019" s="45">
        <v>2.4929173036980501E-7</v>
      </c>
      <c r="L2019" s="45"/>
      <c r="M2019" s="45"/>
      <c r="N2019" s="45">
        <v>40.553237915039063</v>
      </c>
      <c r="O2019" s="45"/>
      <c r="P2019" s="45"/>
      <c r="Q2019" s="45"/>
      <c r="R2019" s="45">
        <v>28.675468444824219</v>
      </c>
      <c r="S2019" s="45"/>
      <c r="T2019" s="45"/>
      <c r="U2019" s="45"/>
      <c r="V2019" s="46">
        <v>6.1472707102439017E-7</v>
      </c>
      <c r="W2019" s="46"/>
    </row>
    <row r="2020" spans="2:34">
      <c r="B2020" s="2">
        <v>7.9999998211860657E-2</v>
      </c>
      <c r="D2020" s="44">
        <v>4.7999998927116394</v>
      </c>
      <c r="E2020" s="44"/>
      <c r="F2020" s="45">
        <v>-12.367023468017578</v>
      </c>
      <c r="G2020" s="45"/>
      <c r="H2020" s="45"/>
      <c r="I2020" s="45"/>
      <c r="J2020" s="45"/>
      <c r="K2020" s="45">
        <v>1.9761105818361102E-7</v>
      </c>
      <c r="L2020" s="45"/>
      <c r="M2020" s="45"/>
      <c r="N2020" s="45">
        <v>40.510780334472656</v>
      </c>
      <c r="O2020" s="45"/>
      <c r="P2020" s="45"/>
      <c r="Q2020" s="45"/>
      <c r="R2020" s="45">
        <v>28.64544677734375</v>
      </c>
      <c r="S2020" s="45"/>
      <c r="T2020" s="45"/>
      <c r="U2020" s="45"/>
      <c r="V2020" s="46">
        <v>4.8779867256598664E-7</v>
      </c>
      <c r="W2020" s="46"/>
    </row>
    <row r="2021" spans="2:34">
      <c r="B2021" s="2">
        <v>8.1000000238418579E-2</v>
      </c>
      <c r="D2021" s="44">
        <v>4.8600000143051147</v>
      </c>
      <c r="E2021" s="44"/>
      <c r="F2021" s="45">
        <v>-25.670698165893555</v>
      </c>
      <c r="G2021" s="45"/>
      <c r="H2021" s="45"/>
      <c r="I2021" s="45"/>
      <c r="J2021" s="45"/>
      <c r="K2021" s="45">
        <v>1.5665331432046514E-7</v>
      </c>
      <c r="L2021" s="45"/>
      <c r="M2021" s="45"/>
      <c r="N2021" s="45">
        <v>40.468677520751953</v>
      </c>
      <c r="O2021" s="45"/>
      <c r="P2021" s="45"/>
      <c r="Q2021" s="45"/>
      <c r="R2021" s="45">
        <v>28.61567497253418</v>
      </c>
      <c r="S2021" s="45"/>
      <c r="T2021" s="45"/>
      <c r="U2021" s="45"/>
      <c r="V2021" s="46">
        <v>3.870977138831222E-7</v>
      </c>
      <c r="W2021" s="46"/>
    </row>
    <row r="2022" spans="2:34">
      <c r="B2022" s="2">
        <v>8.2000002264976501E-2</v>
      </c>
      <c r="D2022" s="44">
        <v>4.9200001358985901</v>
      </c>
      <c r="E2022" s="44"/>
      <c r="F2022" s="45">
        <v>-35.346714019775391</v>
      </c>
      <c r="G2022" s="45"/>
      <c r="H2022" s="45"/>
      <c r="I2022" s="45"/>
      <c r="J2022" s="45"/>
      <c r="K2022" s="45">
        <v>1.2419167205734993E-7</v>
      </c>
      <c r="L2022" s="45"/>
      <c r="M2022" s="45"/>
      <c r="N2022" s="45">
        <v>40.426921844482422</v>
      </c>
      <c r="O2022" s="45"/>
      <c r="P2022" s="45"/>
      <c r="Q2022" s="45"/>
      <c r="R2022" s="45">
        <v>28.586149215698242</v>
      </c>
      <c r="S2022" s="45"/>
      <c r="T2022" s="45"/>
      <c r="U2022" s="45"/>
      <c r="V2022" s="46">
        <v>3.07200423321774E-7</v>
      </c>
      <c r="W2022" s="46"/>
    </row>
    <row r="2023" spans="2:34">
      <c r="B2023" s="2">
        <v>8.2999996840953827E-2</v>
      </c>
      <c r="D2023" s="44">
        <v>4.9799998104572296</v>
      </c>
      <c r="E2023" s="44"/>
      <c r="F2023" s="45">
        <v>-40.045711517333984</v>
      </c>
      <c r="G2023" s="45"/>
      <c r="H2023" s="45"/>
      <c r="I2023" s="45"/>
      <c r="J2023" s="45"/>
      <c r="K2023" s="45">
        <v>9.8462173525604157E-8</v>
      </c>
      <c r="L2023" s="45"/>
      <c r="M2023" s="45"/>
      <c r="N2023" s="45">
        <v>40.385509490966797</v>
      </c>
      <c r="O2023" s="45"/>
      <c r="P2023" s="45"/>
      <c r="Q2023" s="45"/>
      <c r="R2023" s="45">
        <v>28.556867599487305</v>
      </c>
      <c r="S2023" s="45"/>
      <c r="T2023" s="45"/>
      <c r="U2023" s="45"/>
      <c r="V2023" s="46">
        <v>2.4380568675042014E-7</v>
      </c>
      <c r="W2023" s="46"/>
    </row>
    <row r="2024" spans="2:34">
      <c r="B2024" s="2">
        <v>8.3999998867511749E-2</v>
      </c>
      <c r="D2024" s="44">
        <v>5.039999932050705</v>
      </c>
      <c r="E2024" s="44"/>
      <c r="F2024" s="45">
        <v>-39.118965148925781</v>
      </c>
      <c r="G2024" s="45"/>
      <c r="H2024" s="45"/>
      <c r="I2024" s="45"/>
      <c r="J2024" s="45"/>
      <c r="K2024" s="45">
        <v>7.8067444064799929E-8</v>
      </c>
      <c r="L2024" s="45"/>
      <c r="M2024" s="45"/>
      <c r="N2024" s="45">
        <v>40.344440460205078</v>
      </c>
      <c r="O2024" s="45"/>
      <c r="P2024" s="45"/>
      <c r="Q2024" s="45"/>
      <c r="R2024" s="45">
        <v>28.527828216552734</v>
      </c>
      <c r="S2024" s="45"/>
      <c r="T2024" s="45"/>
      <c r="U2024" s="45"/>
      <c r="V2024" s="46">
        <v>1.9350235902493296E-7</v>
      </c>
      <c r="W2024" s="46"/>
    </row>
    <row r="2025" spans="2:34">
      <c r="B2025" s="2">
        <v>8.5000000894069672E-2</v>
      </c>
      <c r="D2025" s="44">
        <v>5.1000000536441803</v>
      </c>
      <c r="E2025" s="44"/>
      <c r="F2025" s="45">
        <v>-32.707881927490234</v>
      </c>
      <c r="G2025" s="45"/>
      <c r="H2025" s="45"/>
      <c r="I2025" s="45"/>
      <c r="J2025" s="45"/>
      <c r="K2025" s="45">
        <v>6.1900429670913582E-8</v>
      </c>
      <c r="L2025" s="45"/>
      <c r="M2025" s="45"/>
      <c r="N2025" s="45">
        <v>40.3037109375</v>
      </c>
      <c r="O2025" s="45"/>
      <c r="P2025" s="45"/>
      <c r="Q2025" s="45"/>
      <c r="R2025" s="45">
        <v>28.499027252197266</v>
      </c>
      <c r="S2025" s="45"/>
      <c r="T2025" s="45"/>
      <c r="U2025" s="45"/>
      <c r="V2025" s="46">
        <v>1.5358494920292287E-7</v>
      </c>
      <c r="W2025" s="46"/>
    </row>
    <row r="2026" spans="2:34">
      <c r="B2026" s="2">
        <v>8.6000002920627594E-2</v>
      </c>
      <c r="D2026" s="44">
        <v>5.1600001752376556</v>
      </c>
      <c r="E2026" s="44"/>
      <c r="F2026" s="45">
        <v>-21.722568511962891</v>
      </c>
      <c r="G2026" s="45"/>
      <c r="H2026" s="45"/>
      <c r="I2026" s="45"/>
      <c r="J2026" s="45"/>
      <c r="K2026" s="45">
        <v>4.9084018627354453E-8</v>
      </c>
      <c r="L2026" s="45"/>
      <c r="M2026" s="45"/>
      <c r="N2026" s="45">
        <v>40.263313293457031</v>
      </c>
      <c r="O2026" s="45"/>
      <c r="P2026" s="45"/>
      <c r="Q2026" s="45"/>
      <c r="R2026" s="45">
        <v>28.470462799072266</v>
      </c>
      <c r="S2026" s="45"/>
      <c r="T2026" s="45"/>
      <c r="U2026" s="45"/>
      <c r="V2026" s="46">
        <v>1.219075471681208E-7</v>
      </c>
      <c r="W2026" s="46"/>
    </row>
    <row r="2027" spans="2:34">
      <c r="B2027" s="2">
        <v>8.6999997496604919E-2</v>
      </c>
      <c r="D2027" s="44">
        <v>5.2199998497962952</v>
      </c>
      <c r="E2027" s="44"/>
      <c r="F2027" s="45">
        <v>-7.7126932144165039</v>
      </c>
      <c r="G2027" s="45"/>
      <c r="H2027" s="45"/>
      <c r="I2027" s="45"/>
      <c r="J2027" s="45"/>
      <c r="K2027" s="45">
        <v>3.8923225531561911E-8</v>
      </c>
      <c r="L2027" s="45"/>
      <c r="M2027" s="45"/>
      <c r="N2027" s="45">
        <v>40.223247528076172</v>
      </c>
      <c r="O2027" s="45"/>
      <c r="P2027" s="45"/>
      <c r="Q2027" s="45"/>
      <c r="R2027" s="45">
        <v>28.442132949829102</v>
      </c>
      <c r="S2027" s="45"/>
      <c r="T2027" s="45"/>
      <c r="U2027" s="45"/>
      <c r="V2027" s="46">
        <v>9.6767976742739847E-8</v>
      </c>
      <c r="W2027" s="46"/>
    </row>
    <row r="2028" spans="2:34">
      <c r="B2028" s="2">
        <v>8.7999999523162842E-2</v>
      </c>
      <c r="D2028" s="44">
        <v>5.2799999713897705</v>
      </c>
      <c r="E2028" s="44"/>
      <c r="F2028" s="45">
        <v>7.3510837554931641</v>
      </c>
      <c r="G2028" s="45"/>
      <c r="H2028" s="45"/>
      <c r="I2028" s="45"/>
      <c r="J2028" s="45"/>
      <c r="K2028" s="45">
        <v>3.0867354894326127E-8</v>
      </c>
      <c r="L2028" s="45"/>
      <c r="M2028" s="45"/>
      <c r="N2028" s="45">
        <v>40.183513641357422</v>
      </c>
      <c r="O2028" s="45"/>
      <c r="P2028" s="45"/>
      <c r="Q2028" s="45"/>
      <c r="R2028" s="45">
        <v>28.414033889770508</v>
      </c>
      <c r="S2028" s="45"/>
      <c r="T2028" s="45"/>
      <c r="U2028" s="45"/>
      <c r="V2028" s="46">
        <v>7.6815965144305665E-8</v>
      </c>
      <c r="W2028" s="46"/>
    </row>
    <row r="2029" spans="2:34">
      <c r="B2029" s="2">
        <v>8.9000001549720764E-2</v>
      </c>
      <c r="D2029" s="44">
        <v>5.3400000929832458</v>
      </c>
      <c r="E2029" s="44"/>
      <c r="F2029" s="45">
        <v>21.35423469543457</v>
      </c>
      <c r="G2029" s="45"/>
      <c r="H2029" s="45"/>
      <c r="I2029" s="45"/>
      <c r="J2029" s="45"/>
      <c r="K2029" s="45">
        <v>2.4479998472770603E-8</v>
      </c>
      <c r="L2029" s="45"/>
      <c r="M2029" s="45"/>
      <c r="N2029" s="45">
        <v>40.144100189208984</v>
      </c>
      <c r="O2029" s="45"/>
      <c r="P2029" s="45"/>
      <c r="Q2029" s="45"/>
      <c r="R2029" s="45">
        <v>28.386165618896484</v>
      </c>
      <c r="S2029" s="45"/>
      <c r="T2029" s="45"/>
      <c r="U2029" s="45"/>
      <c r="V2029" s="46">
        <v>6.098031235524104E-8</v>
      </c>
      <c r="W2029" s="46"/>
    </row>
    <row r="2030" spans="2:34">
      <c r="B2030" s="2">
        <v>9.0000003576278687E-2</v>
      </c>
      <c r="D2030" s="44">
        <v>5.4000002145767212</v>
      </c>
      <c r="E2030" s="44"/>
      <c r="F2030" s="45">
        <v>32.335117340087891</v>
      </c>
      <c r="G2030" s="45"/>
      <c r="H2030" s="45"/>
      <c r="I2030" s="45"/>
      <c r="J2030" s="45"/>
      <c r="K2030" s="45">
        <v>1.9415313801118828E-8</v>
      </c>
      <c r="L2030" s="45"/>
      <c r="M2030" s="45"/>
      <c r="N2030" s="45">
        <v>40.105007171630859</v>
      </c>
      <c r="O2030" s="45"/>
      <c r="P2030" s="45"/>
      <c r="Q2030" s="45"/>
      <c r="R2030" s="45">
        <v>28.358524322509766</v>
      </c>
      <c r="S2030" s="45"/>
      <c r="T2030" s="45"/>
      <c r="U2030" s="45"/>
      <c r="V2030" s="46">
        <v>4.8411195052722178E-8</v>
      </c>
      <c r="W2030" s="46"/>
    </row>
    <row r="2031" spans="2:34">
      <c r="B2031" s="2">
        <v>9.0999998152256012E-2</v>
      </c>
      <c r="D2031" s="44">
        <v>5.4599998891353607</v>
      </c>
      <c r="E2031" s="44"/>
      <c r="F2031" s="45">
        <v>38.759719848632813</v>
      </c>
      <c r="G2031" s="45"/>
      <c r="H2031" s="45"/>
      <c r="I2031" s="45"/>
      <c r="J2031" s="45"/>
      <c r="K2031" s="45">
        <v>1.5399196584553465E-8</v>
      </c>
      <c r="L2031" s="45"/>
      <c r="M2031" s="45"/>
      <c r="N2031" s="45">
        <v>40.066234588623047</v>
      </c>
      <c r="O2031" s="45"/>
      <c r="P2031" s="45"/>
      <c r="Q2031" s="45"/>
      <c r="R2031" s="45">
        <v>28.331106185913086</v>
      </c>
      <c r="S2031" s="45"/>
      <c r="T2031" s="45"/>
      <c r="U2031" s="45"/>
      <c r="V2031" s="46">
        <v>3.8434347260363211E-8</v>
      </c>
      <c r="W2031" s="46"/>
    </row>
    <row r="2032" spans="2:34">
      <c r="B2032" s="2">
        <v>9.2000000178813934E-2</v>
      </c>
      <c r="D2032" s="44">
        <v>5.5200000107288361</v>
      </c>
      <c r="E2032" s="44"/>
      <c r="F2032" s="45">
        <v>39.735893249511719</v>
      </c>
      <c r="G2032" s="45"/>
      <c r="H2032" s="45"/>
      <c r="I2032" s="45"/>
      <c r="J2032" s="45"/>
      <c r="K2032" s="45">
        <v>1.2214393940723767E-8</v>
      </c>
      <c r="L2032" s="45"/>
      <c r="M2032" s="45"/>
      <c r="N2032" s="45">
        <v>40.027778625488281</v>
      </c>
      <c r="O2032" s="45"/>
      <c r="P2032" s="45"/>
      <c r="Q2032" s="45"/>
      <c r="R2032" s="45">
        <v>28.303913116455078</v>
      </c>
      <c r="S2032" s="45"/>
      <c r="T2032" s="45"/>
      <c r="U2032" s="45"/>
      <c r="V2032" s="46">
        <v>3.0514794246983001E-8</v>
      </c>
      <c r="W2032" s="46"/>
    </row>
    <row r="2033" spans="2:33">
      <c r="B2033" s="2">
        <v>9.3000002205371857E-2</v>
      </c>
      <c r="D2033" s="44">
        <v>5.5800001323223114</v>
      </c>
      <c r="E2033" s="44"/>
      <c r="F2033" s="45">
        <v>35.137210845947266</v>
      </c>
      <c r="G2033" s="45"/>
      <c r="H2033" s="45"/>
      <c r="I2033" s="45"/>
      <c r="J2033" s="45"/>
      <c r="K2033" s="45">
        <v>9.6887022849045934E-9</v>
      </c>
      <c r="L2033" s="45"/>
      <c r="M2033" s="45"/>
      <c r="N2033" s="45">
        <v>39.989627838134766</v>
      </c>
      <c r="O2033" s="45"/>
      <c r="P2033" s="45"/>
      <c r="Q2033" s="45"/>
      <c r="R2033" s="45">
        <v>28.276937484741211</v>
      </c>
      <c r="S2033" s="45"/>
      <c r="T2033" s="45"/>
      <c r="U2033" s="45"/>
      <c r="V2033" s="46">
        <v>2.4228038242313232E-8</v>
      </c>
      <c r="W2033" s="46"/>
    </row>
    <row r="2034" spans="2:33">
      <c r="B2034" s="2">
        <v>9.3999996781349182E-2</v>
      </c>
      <c r="D2034" s="44">
        <v>5.6399998068809509</v>
      </c>
      <c r="E2034" s="44"/>
      <c r="F2034" s="45">
        <v>25.619211196899414</v>
      </c>
      <c r="G2034" s="45"/>
      <c r="H2034" s="45"/>
      <c r="I2034" s="45"/>
      <c r="J2034" s="45"/>
      <c r="K2034" s="45">
        <v>7.6856174757722329E-9</v>
      </c>
      <c r="L2034" s="45"/>
      <c r="M2034" s="45"/>
      <c r="N2034" s="45">
        <v>39.951789855957031</v>
      </c>
      <c r="O2034" s="45"/>
      <c r="P2034" s="45"/>
      <c r="Q2034" s="45"/>
      <c r="R2034" s="45">
        <v>28.250181198120117</v>
      </c>
      <c r="S2034" s="45"/>
      <c r="T2034" s="45"/>
      <c r="U2034" s="45"/>
      <c r="V2034" s="46">
        <v>1.9237228698898434E-8</v>
      </c>
      <c r="W2034" s="46"/>
    </row>
    <row r="2035" spans="2:33">
      <c r="B2035" s="2">
        <v>9.4999998807907104E-2</v>
      </c>
      <c r="D2035" s="44">
        <v>5.6999999284744263</v>
      </c>
      <c r="E2035" s="44"/>
      <c r="F2035" s="45">
        <v>12.526005744934082</v>
      </c>
      <c r="G2035" s="45"/>
      <c r="H2035" s="45"/>
      <c r="I2035" s="45"/>
      <c r="J2035" s="45"/>
      <c r="K2035" s="45">
        <v>6.096926519205681E-9</v>
      </c>
      <c r="L2035" s="45"/>
      <c r="M2035" s="45"/>
      <c r="N2035" s="45">
        <v>39.914257049560547</v>
      </c>
      <c r="O2035" s="45"/>
      <c r="P2035" s="45"/>
      <c r="Q2035" s="45"/>
      <c r="R2035" s="45">
        <v>28.223642349243164</v>
      </c>
      <c r="S2035" s="45"/>
      <c r="T2035" s="45"/>
      <c r="U2035" s="45"/>
      <c r="V2035" s="46">
        <v>1.5275059439545657E-8</v>
      </c>
      <c r="W2035" s="46"/>
    </row>
    <row r="2036" spans="2:33">
      <c r="B2036" s="2">
        <v>9.6000000834465027E-2</v>
      </c>
      <c r="D2036" s="44">
        <v>5.7600000500679016</v>
      </c>
      <c r="E2036" s="44"/>
      <c r="F2036" s="45">
        <v>-2.29949951171875</v>
      </c>
      <c r="G2036" s="45"/>
      <c r="H2036" s="45"/>
      <c r="I2036" s="45"/>
      <c r="J2036" s="45"/>
      <c r="K2036" s="45">
        <v>4.8368415939137321E-9</v>
      </c>
      <c r="L2036" s="45"/>
      <c r="M2036" s="45"/>
      <c r="N2036" s="45">
        <v>39.877025604248047</v>
      </c>
      <c r="O2036" s="45"/>
      <c r="P2036" s="45"/>
      <c r="Q2036" s="45"/>
      <c r="R2036" s="45">
        <v>28.197315216064453</v>
      </c>
      <c r="S2036" s="45"/>
      <c r="T2036" s="45"/>
      <c r="U2036" s="45"/>
      <c r="V2036" s="46">
        <v>1.2129394377780045E-8</v>
      </c>
      <c r="W2036" s="46"/>
    </row>
    <row r="2037" spans="2:33">
      <c r="B2037" s="2">
        <v>9.7000002861022949E-2</v>
      </c>
      <c r="D2037" s="44">
        <v>5.820000171661377</v>
      </c>
      <c r="E2037" s="44"/>
      <c r="F2037" s="45">
        <v>-16.774932861328125</v>
      </c>
      <c r="G2037" s="45"/>
      <c r="H2037" s="45"/>
      <c r="I2037" s="45"/>
      <c r="J2037" s="45"/>
      <c r="K2037" s="45">
        <v>3.8373473287833804E-9</v>
      </c>
      <c r="L2037" s="45"/>
      <c r="M2037" s="45"/>
      <c r="N2037" s="45">
        <v>39.840091705322266</v>
      </c>
      <c r="O2037" s="45"/>
      <c r="P2037" s="45"/>
      <c r="Q2037" s="45"/>
      <c r="R2037" s="45">
        <v>28.171199798583984</v>
      </c>
      <c r="S2037" s="45"/>
      <c r="T2037" s="45"/>
      <c r="U2037" s="45"/>
      <c r="V2037" s="46">
        <v>9.6318730768985006E-9</v>
      </c>
      <c r="W2037" s="46"/>
    </row>
    <row r="2038" spans="2:33">
      <c r="B2038" s="2">
        <v>9.7999997437000275E-2</v>
      </c>
      <c r="D2038" s="44">
        <v>5.8799998462200165</v>
      </c>
      <c r="E2038" s="44"/>
      <c r="F2038" s="45">
        <v>-28.870887756347656</v>
      </c>
      <c r="G2038" s="45"/>
      <c r="H2038" s="45"/>
      <c r="I2038" s="45"/>
      <c r="J2038" s="45"/>
      <c r="K2038" s="45">
        <v>3.0445161947056931E-9</v>
      </c>
      <c r="L2038" s="45"/>
      <c r="M2038" s="45"/>
      <c r="N2038" s="45">
        <v>39.803455352783203</v>
      </c>
      <c r="O2038" s="45"/>
      <c r="P2038" s="45"/>
      <c r="Q2038" s="45"/>
      <c r="R2038" s="45">
        <v>28.145294189453125</v>
      </c>
      <c r="S2038" s="45"/>
      <c r="T2038" s="45"/>
      <c r="U2038" s="45"/>
      <c r="V2038" s="46">
        <v>7.6488744227276584E-9</v>
      </c>
      <c r="W2038" s="46"/>
    </row>
    <row r="2039" spans="2:33">
      <c r="B2039" s="2">
        <v>9.8999999463558197E-2</v>
      </c>
      <c r="D2039" s="44">
        <v>5.9399999678134918</v>
      </c>
      <c r="E2039" s="44"/>
      <c r="F2039" s="45">
        <v>-36.895381927490234</v>
      </c>
      <c r="G2039" s="45"/>
      <c r="H2039" s="45"/>
      <c r="I2039" s="45"/>
      <c r="J2039" s="45"/>
      <c r="K2039" s="45">
        <v>2.4155892841548621E-9</v>
      </c>
      <c r="L2039" s="45"/>
      <c r="M2039" s="45"/>
      <c r="N2039" s="45">
        <v>39.767112731933594</v>
      </c>
      <c r="O2039" s="45"/>
      <c r="P2039" s="45"/>
      <c r="Q2039" s="45"/>
      <c r="R2039" s="45">
        <v>28.119594573974609</v>
      </c>
      <c r="S2039" s="45"/>
      <c r="T2039" s="45"/>
      <c r="U2039" s="45"/>
      <c r="V2039" s="46">
        <v>6.0743396979034969E-9</v>
      </c>
      <c r="W2039" s="46"/>
    </row>
    <row r="2040" spans="2:33">
      <c r="B2040" s="2">
        <v>0.10000000149011612</v>
      </c>
      <c r="D2040" s="44">
        <v>6.0000000894069672</v>
      </c>
      <c r="E2040" s="44"/>
      <c r="F2040" s="45">
        <v>-39.73046875</v>
      </c>
      <c r="G2040" s="45"/>
      <c r="H2040" s="45"/>
      <c r="I2040" s="45"/>
      <c r="J2040" s="45"/>
      <c r="K2040" s="45">
        <v>1.9166606080034398E-9</v>
      </c>
      <c r="L2040" s="45"/>
      <c r="M2040" s="45"/>
      <c r="N2040" s="45">
        <v>39.731056213378906</v>
      </c>
      <c r="O2040" s="45"/>
      <c r="P2040" s="45"/>
      <c r="Q2040" s="45"/>
      <c r="R2040" s="45">
        <v>28.094100952148438</v>
      </c>
      <c r="S2040" s="45"/>
      <c r="T2040" s="45"/>
      <c r="U2040" s="45"/>
      <c r="V2040" s="46">
        <v>4.8240864636284186E-9</v>
      </c>
      <c r="W2040" s="46"/>
    </row>
    <row r="2041" spans="2:33" ht="9.75" customHeight="1">
      <c r="B2041" s="2">
        <v>0.10100000351667404</v>
      </c>
      <c r="D2041" s="44">
        <v>6.0600002110004425</v>
      </c>
      <c r="E2041" s="44"/>
      <c r="F2041" s="45">
        <v>-36.987960815429688</v>
      </c>
      <c r="G2041" s="45"/>
      <c r="H2041" s="45"/>
      <c r="I2041" s="45"/>
      <c r="J2041" s="45"/>
      <c r="K2041" s="45">
        <v>1.520842451974147E-9</v>
      </c>
      <c r="L2041" s="45"/>
      <c r="M2041" s="45"/>
      <c r="N2041" s="45">
        <v>39.695289611816406</v>
      </c>
      <c r="O2041" s="45"/>
      <c r="P2041" s="45"/>
      <c r="Q2041" s="45"/>
      <c r="R2041" s="45">
        <v>28.068809509277344</v>
      </c>
      <c r="S2041" s="45"/>
      <c r="T2041" s="45"/>
      <c r="U2041" s="45"/>
      <c r="V2041" s="46">
        <v>3.8312917283178649E-9</v>
      </c>
      <c r="W2041" s="46"/>
    </row>
    <row r="2042" spans="2:33" ht="5.25" customHeight="1"/>
    <row r="2043" spans="2:33" ht="172.5" customHeight="1"/>
    <row r="2044" spans="2:33" ht="16.5" customHeight="1"/>
    <row r="2045" spans="2:33" ht="12.75" customHeight="1">
      <c r="B2045" s="39" t="s">
        <v>0</v>
      </c>
      <c r="C2045" s="39"/>
      <c r="D2045" s="39"/>
      <c r="E2045" s="39"/>
      <c r="F2045" s="39"/>
      <c r="G2045" s="1" t="s">
        <v>1</v>
      </c>
      <c r="H2045" s="40" t="s">
        <v>71</v>
      </c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</row>
    <row r="2046" spans="2:33" ht="12.75" customHeight="1">
      <c r="AB2046" s="39" t="s">
        <v>2</v>
      </c>
      <c r="AC2046" s="39"/>
      <c r="AD2046" s="39"/>
      <c r="AE2046" s="39"/>
      <c r="AF2046" s="39"/>
      <c r="AG2046" s="39"/>
    </row>
    <row r="2047" spans="2:33" ht="12" customHeight="1">
      <c r="B2047" s="39" t="s">
        <v>3</v>
      </c>
      <c r="C2047" s="39"/>
      <c r="D2047" s="39"/>
      <c r="E2047" s="39"/>
      <c r="G2047" s="1" t="s">
        <v>4</v>
      </c>
      <c r="H2047" s="41">
        <v>0.43999999761581421</v>
      </c>
      <c r="I2047" s="41"/>
      <c r="J2047" s="41"/>
      <c r="K2047" s="41"/>
      <c r="L2047" s="41"/>
      <c r="M2047" s="41"/>
      <c r="N2047" s="41"/>
      <c r="O2047" s="39" t="s">
        <v>21</v>
      </c>
      <c r="P2047" s="39"/>
      <c r="Q2047" s="39"/>
      <c r="R2047" s="39"/>
      <c r="S2047" s="1" t="s">
        <v>4</v>
      </c>
      <c r="T2047" s="42" t="s">
        <v>22</v>
      </c>
      <c r="U2047" s="42"/>
      <c r="V2047" s="42"/>
      <c r="W2047" s="42"/>
      <c r="X2047" s="42"/>
      <c r="Y2047" s="42"/>
      <c r="Z2047" s="42"/>
      <c r="AA2047" s="42"/>
      <c r="AB2047" s="39"/>
      <c r="AC2047" s="39"/>
      <c r="AD2047" s="39"/>
      <c r="AE2047" s="39"/>
      <c r="AF2047" s="39"/>
      <c r="AG2047" s="39"/>
    </row>
    <row r="2048" spans="2:33" ht="10.5" customHeight="1">
      <c r="AB2048" s="39"/>
      <c r="AC2048" s="39"/>
      <c r="AD2048" s="39"/>
      <c r="AE2048" s="39"/>
      <c r="AF2048" s="39"/>
      <c r="AG2048" s="39"/>
    </row>
    <row r="2049" spans="2:37" ht="12" customHeight="1">
      <c r="AB2049" s="39"/>
      <c r="AC2049" s="39"/>
      <c r="AD2049" s="39"/>
      <c r="AE2049" s="39"/>
      <c r="AF2049" s="39"/>
      <c r="AG2049" s="39"/>
    </row>
    <row r="2050" spans="2:37" ht="12" customHeight="1">
      <c r="AB2050" s="39"/>
      <c r="AC2050" s="39"/>
      <c r="AD2050" s="39"/>
      <c r="AE2050" s="39"/>
      <c r="AF2050" s="39"/>
      <c r="AG2050" s="39"/>
    </row>
    <row r="2051" spans="2:37" ht="6" customHeight="1"/>
    <row r="2052" spans="2:37" ht="3" customHeight="1">
      <c r="B2052" s="43" t="s">
        <v>5</v>
      </c>
      <c r="D2052" s="43" t="s">
        <v>23</v>
      </c>
      <c r="E2052" s="43"/>
      <c r="G2052" s="43" t="s">
        <v>6</v>
      </c>
      <c r="H2052" s="43"/>
      <c r="J2052" s="43" t="s">
        <v>7</v>
      </c>
      <c r="K2052" s="43"/>
      <c r="L2052" s="43"/>
      <c r="M2052" s="43"/>
      <c r="N2052" s="43" t="s">
        <v>8</v>
      </c>
      <c r="O2052" s="43"/>
      <c r="Q2052" s="43" t="s">
        <v>9</v>
      </c>
      <c r="R2052" s="43"/>
      <c r="S2052" s="43"/>
      <c r="T2052" s="43" t="s">
        <v>10</v>
      </c>
      <c r="U2052" s="43"/>
      <c r="X2052" s="43" t="s">
        <v>5</v>
      </c>
      <c r="Y2052" s="43"/>
      <c r="Z2052" s="43" t="s">
        <v>23</v>
      </c>
      <c r="AA2052" s="43"/>
      <c r="AB2052" s="43" t="s">
        <v>6</v>
      </c>
      <c r="AC2052" s="43" t="s">
        <v>7</v>
      </c>
      <c r="AE2052" s="43" t="s">
        <v>8</v>
      </c>
      <c r="AF2052" s="43" t="s">
        <v>9</v>
      </c>
      <c r="AG2052" s="43" t="s">
        <v>10</v>
      </c>
      <c r="AH2052" s="43"/>
    </row>
    <row r="2053" spans="2:37" ht="14.25" customHeight="1">
      <c r="B2053" s="43"/>
      <c r="D2053" s="43"/>
      <c r="E2053" s="43"/>
      <c r="G2053" s="43"/>
      <c r="H2053" s="43"/>
      <c r="J2053" s="43"/>
      <c r="K2053" s="43"/>
      <c r="L2053" s="43"/>
      <c r="M2053" s="43"/>
      <c r="N2053" s="43"/>
      <c r="O2053" s="43"/>
      <c r="Q2053" s="43"/>
      <c r="R2053" s="43"/>
      <c r="S2053" s="43"/>
      <c r="T2053" s="43"/>
      <c r="U2053" s="43"/>
      <c r="X2053" s="43"/>
      <c r="Y2053" s="43"/>
      <c r="Z2053" s="43"/>
      <c r="AA2053" s="43"/>
      <c r="AB2053" s="43"/>
      <c r="AC2053" s="43"/>
      <c r="AE2053" s="43"/>
      <c r="AF2053" s="43"/>
      <c r="AG2053" s="43"/>
      <c r="AH2053" s="43"/>
    </row>
    <row r="2054" spans="2:37">
      <c r="B2054" s="2">
        <v>0</v>
      </c>
      <c r="D2054" s="44">
        <v>0</v>
      </c>
      <c r="E2054" s="44"/>
      <c r="F2054" s="45">
        <v>-3.2037332857726142E-5</v>
      </c>
      <c r="G2054" s="45"/>
      <c r="H2054" s="45"/>
      <c r="I2054" s="45"/>
      <c r="J2054" s="45"/>
      <c r="K2054" s="45">
        <v>38.408489227294922</v>
      </c>
      <c r="L2054" s="45"/>
      <c r="M2054" s="45"/>
      <c r="N2054" s="45">
        <v>76.817008972167969</v>
      </c>
      <c r="O2054" s="45"/>
      <c r="P2054" s="45"/>
      <c r="Q2054" s="45"/>
      <c r="R2054" s="45">
        <v>27.158926010131836</v>
      </c>
      <c r="S2054" s="45"/>
      <c r="T2054" s="45"/>
      <c r="U2054" s="45"/>
      <c r="V2054" s="46">
        <v>99.999916076660156</v>
      </c>
      <c r="W2054" s="46"/>
      <c r="X2054" s="45">
        <v>3.9000000804662704E-2</v>
      </c>
      <c r="Y2054" s="45"/>
      <c r="Z2054" s="44">
        <v>2.3400000482797623</v>
      </c>
      <c r="AA2054" s="44"/>
      <c r="AB2054" s="45">
        <v>19.164409637451172</v>
      </c>
      <c r="AC2054" s="45"/>
      <c r="AD2054" s="45">
        <v>8.9228606157121249E-6</v>
      </c>
      <c r="AE2054" s="45"/>
      <c r="AF2054" s="45">
        <v>35.900615692138672</v>
      </c>
      <c r="AG2054" s="45"/>
      <c r="AH2054" s="45">
        <v>25.385562896728516</v>
      </c>
      <c r="AI2054" s="45"/>
      <c r="AJ2054" s="45"/>
      <c r="AK2054" s="20">
        <v>2.4854343791957945E-5</v>
      </c>
    </row>
    <row r="2055" spans="2:37">
      <c r="B2055" s="2">
        <v>1.0000000474974513E-3</v>
      </c>
      <c r="D2055" s="44">
        <v>6.0000002849847078E-2</v>
      </c>
      <c r="E2055" s="44"/>
      <c r="F2055" s="45">
        <v>-11.828715324401855</v>
      </c>
      <c r="G2055" s="45"/>
      <c r="H2055" s="45"/>
      <c r="I2055" s="45"/>
      <c r="J2055" s="45"/>
      <c r="K2055" s="45">
        <v>23.812711715698242</v>
      </c>
      <c r="L2055" s="45"/>
      <c r="M2055" s="45"/>
      <c r="N2055" s="45">
        <v>62.145343780517578</v>
      </c>
      <c r="O2055" s="45"/>
      <c r="P2055" s="45"/>
      <c r="Q2055" s="45"/>
      <c r="R2055" s="45">
        <v>27.105264663696289</v>
      </c>
      <c r="S2055" s="45"/>
      <c r="T2055" s="45"/>
      <c r="U2055" s="45"/>
      <c r="V2055" s="46">
        <v>62.121253967285156</v>
      </c>
      <c r="W2055" s="46"/>
      <c r="X2055" s="45">
        <v>3.9999999105930328E-2</v>
      </c>
      <c r="Y2055" s="45"/>
      <c r="Z2055" s="44">
        <v>2.3999999463558197</v>
      </c>
      <c r="AA2055" s="44"/>
      <c r="AB2055" s="45">
        <v>28.949060440063477</v>
      </c>
      <c r="AC2055" s="45"/>
      <c r="AD2055" s="45">
        <v>6.118704732216429E-6</v>
      </c>
      <c r="AE2055" s="45"/>
      <c r="AF2055" s="45">
        <v>35.846958160400391</v>
      </c>
      <c r="AG2055" s="45"/>
      <c r="AH2055" s="45">
        <v>25.347623825073242</v>
      </c>
      <c r="AI2055" s="45"/>
      <c r="AJ2055" s="45"/>
      <c r="AK2055" s="20">
        <v>1.706896728137508E-5</v>
      </c>
    </row>
    <row r="2056" spans="2:37">
      <c r="B2056" s="2">
        <v>2.0000000949949026E-3</v>
      </c>
      <c r="D2056" s="44">
        <v>0.12000000569969416</v>
      </c>
      <c r="E2056" s="44"/>
      <c r="F2056" s="45">
        <v>-12.823572158813477</v>
      </c>
      <c r="G2056" s="45"/>
      <c r="H2056" s="45"/>
      <c r="I2056" s="45"/>
      <c r="J2056" s="45"/>
      <c r="K2056" s="45">
        <v>15.067322731018066</v>
      </c>
      <c r="L2056" s="45"/>
      <c r="M2056" s="45"/>
      <c r="N2056" s="45">
        <v>53.324756622314453</v>
      </c>
      <c r="O2056" s="45"/>
      <c r="P2056" s="45"/>
      <c r="Q2056" s="45"/>
      <c r="R2056" s="45">
        <v>27.052091598510742</v>
      </c>
      <c r="S2056" s="45"/>
      <c r="T2056" s="45"/>
      <c r="U2056" s="45"/>
      <c r="V2056" s="46">
        <v>39.384037017822266</v>
      </c>
      <c r="W2056" s="46"/>
      <c r="X2056" s="45">
        <v>4.1000001132488251E-2</v>
      </c>
      <c r="Y2056" s="45"/>
      <c r="Z2056" s="44">
        <v>2.460000067949295</v>
      </c>
      <c r="AA2056" s="44"/>
      <c r="AB2056" s="45">
        <v>34.646636962890625</v>
      </c>
      <c r="AC2056" s="45"/>
      <c r="AD2056" s="45">
        <v>4.1965663513110485E-6</v>
      </c>
      <c r="AE2056" s="45"/>
      <c r="AF2056" s="45">
        <v>35.79376220703125</v>
      </c>
      <c r="AG2056" s="45"/>
      <c r="AH2056" s="45">
        <v>25.31001091003418</v>
      </c>
      <c r="AI2056" s="45"/>
      <c r="AJ2056" s="45"/>
      <c r="AK2056" s="20">
        <v>1.1724296200554818E-5</v>
      </c>
    </row>
    <row r="2057" spans="2:37">
      <c r="B2057" s="2">
        <v>3.0000000260770321E-3</v>
      </c>
      <c r="D2057" s="44">
        <v>0.18000000156462193</v>
      </c>
      <c r="E2057" s="44"/>
      <c r="F2057" s="45">
        <v>-6.5665106773376465</v>
      </c>
      <c r="G2057" s="45"/>
      <c r="H2057" s="45"/>
      <c r="I2057" s="45"/>
      <c r="J2057" s="45"/>
      <c r="K2057" s="45">
        <v>9.6958332061767578</v>
      </c>
      <c r="L2057" s="45"/>
      <c r="M2057" s="45"/>
      <c r="N2057" s="45">
        <v>47.878753662109375</v>
      </c>
      <c r="O2057" s="45"/>
      <c r="P2057" s="45"/>
      <c r="Q2057" s="45"/>
      <c r="R2057" s="45">
        <v>26.999401092529297</v>
      </c>
      <c r="S2057" s="45"/>
      <c r="T2057" s="45"/>
      <c r="U2057" s="45"/>
      <c r="V2057" s="46">
        <v>25.39311408996582</v>
      </c>
      <c r="W2057" s="46"/>
      <c r="X2057" s="45">
        <v>4.1999999433755875E-2</v>
      </c>
      <c r="Y2057" s="45"/>
      <c r="Z2057" s="44">
        <v>2.5199999660253525</v>
      </c>
      <c r="AA2057" s="44"/>
      <c r="AB2057" s="45">
        <v>35.470729827880859</v>
      </c>
      <c r="AC2057" s="45"/>
      <c r="AD2057" s="45">
        <v>2.878762643376831E-6</v>
      </c>
      <c r="AE2057" s="45"/>
      <c r="AF2057" s="45">
        <v>35.741024017333984</v>
      </c>
      <c r="AG2057" s="45"/>
      <c r="AH2057" s="45">
        <v>25.27271842956543</v>
      </c>
      <c r="AI2057" s="45"/>
      <c r="AJ2057" s="45"/>
      <c r="AK2057" s="20">
        <v>8.0545059972791933E-6</v>
      </c>
    </row>
    <row r="2058" spans="2:37">
      <c r="B2058" s="2">
        <v>4.0000001899898052E-3</v>
      </c>
      <c r="D2058" s="44">
        <v>0.24000001139938831</v>
      </c>
      <c r="E2058" s="44"/>
      <c r="F2058" s="45">
        <v>3.9241769313812256</v>
      </c>
      <c r="G2058" s="45"/>
      <c r="H2058" s="45"/>
      <c r="I2058" s="45"/>
      <c r="J2058" s="45"/>
      <c r="K2058" s="45">
        <v>6.3242487907409668</v>
      </c>
      <c r="L2058" s="45"/>
      <c r="M2058" s="45"/>
      <c r="N2058" s="45">
        <v>44.433330535888672</v>
      </c>
      <c r="O2058" s="45"/>
      <c r="P2058" s="45"/>
      <c r="Q2058" s="45"/>
      <c r="R2058" s="45">
        <v>26.94719123840332</v>
      </c>
      <c r="S2058" s="45"/>
      <c r="T2058" s="45"/>
      <c r="U2058" s="45"/>
      <c r="V2058" s="46">
        <v>16.595121383666992</v>
      </c>
      <c r="W2058" s="46"/>
      <c r="X2058" s="45">
        <v>4.3000001460313797E-2</v>
      </c>
      <c r="Y2058" s="45"/>
      <c r="Z2058" s="44">
        <v>2.5800000876188278</v>
      </c>
      <c r="AA2058" s="44"/>
      <c r="AB2058" s="45">
        <v>31.320209503173828</v>
      </c>
      <c r="AC2058" s="45"/>
      <c r="AD2058" s="45">
        <v>1.975116674657329E-6</v>
      </c>
      <c r="AE2058" s="45"/>
      <c r="AF2058" s="45">
        <v>35.688735961914063</v>
      </c>
      <c r="AG2058" s="45"/>
      <c r="AH2058" s="45">
        <v>25.235744476318359</v>
      </c>
      <c r="AI2058" s="45"/>
      <c r="AJ2058" s="45"/>
      <c r="AK2058" s="20">
        <v>5.5342866289720405E-6</v>
      </c>
    </row>
    <row r="2059" spans="2:37">
      <c r="B2059" s="2">
        <v>4.999999888241291E-3</v>
      </c>
      <c r="D2059" s="44">
        <v>0.29999999329447746</v>
      </c>
      <c r="E2059" s="44"/>
      <c r="F2059" s="45">
        <v>15.914148330688477</v>
      </c>
      <c r="G2059" s="45"/>
      <c r="H2059" s="45"/>
      <c r="I2059" s="45"/>
      <c r="J2059" s="45"/>
      <c r="K2059" s="45">
        <v>4.1690254211425781</v>
      </c>
      <c r="L2059" s="45"/>
      <c r="M2059" s="45"/>
      <c r="N2059" s="45">
        <v>42.204940795898438</v>
      </c>
      <c r="O2059" s="45"/>
      <c r="P2059" s="45"/>
      <c r="Q2059" s="45"/>
      <c r="R2059" s="45">
        <v>26.895452499389648</v>
      </c>
      <c r="S2059" s="45"/>
      <c r="T2059" s="45"/>
      <c r="U2059" s="45"/>
      <c r="V2059" s="46">
        <v>10.960760116577148</v>
      </c>
      <c r="W2059" s="46"/>
      <c r="X2059" s="45">
        <v>4.3999999761581421E-2</v>
      </c>
      <c r="Y2059" s="45"/>
      <c r="Z2059" s="44">
        <v>2.6399999856948853</v>
      </c>
      <c r="AA2059" s="44"/>
      <c r="AB2059" s="45">
        <v>22.791362762451172</v>
      </c>
      <c r="AC2059" s="45"/>
      <c r="AD2059" s="45">
        <v>1.3553543567468296E-6</v>
      </c>
      <c r="AE2059" s="45"/>
      <c r="AF2059" s="45">
        <v>35.636894226074219</v>
      </c>
      <c r="AG2059" s="45"/>
      <c r="AH2059" s="45">
        <v>25.199087142944336</v>
      </c>
      <c r="AI2059" s="45"/>
      <c r="AJ2059" s="45"/>
      <c r="AK2059" s="20">
        <v>3.803233994403854E-6</v>
      </c>
    </row>
    <row r="2060" spans="2:37">
      <c r="B2060" s="2">
        <v>6.0000000521540642E-3</v>
      </c>
      <c r="D2060" s="44">
        <v>0.36000000312924385</v>
      </c>
      <c r="E2060" s="44"/>
      <c r="F2060" s="45">
        <v>26.961124420166016</v>
      </c>
      <c r="G2060" s="45"/>
      <c r="H2060" s="45"/>
      <c r="I2060" s="45"/>
      <c r="J2060" s="45"/>
      <c r="K2060" s="45">
        <v>2.7707815170288086</v>
      </c>
      <c r="L2060" s="45"/>
      <c r="M2060" s="45"/>
      <c r="N2060" s="45">
        <v>40.734188079833984</v>
      </c>
      <c r="O2060" s="45"/>
      <c r="P2060" s="45"/>
      <c r="Q2060" s="45"/>
      <c r="R2060" s="45">
        <v>26.844182968139648</v>
      </c>
      <c r="S2060" s="45"/>
      <c r="T2060" s="45"/>
      <c r="U2060" s="45"/>
      <c r="V2060" s="46">
        <v>7.2985587120056152</v>
      </c>
      <c r="W2060" s="46"/>
      <c r="X2060" s="45">
        <v>4.5000001788139343E-2</v>
      </c>
      <c r="Y2060" s="45"/>
      <c r="Z2060" s="44">
        <v>2.7000001072883606</v>
      </c>
      <c r="AA2060" s="44"/>
      <c r="AB2060" s="45">
        <v>11.092313766479492</v>
      </c>
      <c r="AC2060" s="45"/>
      <c r="AD2060" s="45">
        <v>9.3021685643179808E-7</v>
      </c>
      <c r="AE2060" s="45"/>
      <c r="AF2060" s="45">
        <v>35.585491180419922</v>
      </c>
      <c r="AG2060" s="45"/>
      <c r="AH2060" s="45">
        <v>25.162742614746094</v>
      </c>
      <c r="AI2060" s="45"/>
      <c r="AJ2060" s="45"/>
      <c r="AK2060" s="20">
        <v>2.6140339741687058E-6</v>
      </c>
    </row>
    <row r="2061" spans="2:37">
      <c r="B2061" s="2">
        <v>7.0000002160668373E-3</v>
      </c>
      <c r="D2061" s="44">
        <v>0.42000001296401024</v>
      </c>
      <c r="E2061" s="44"/>
      <c r="F2061" s="45">
        <v>35.051376342773438</v>
      </c>
      <c r="G2061" s="45"/>
      <c r="H2061" s="45"/>
      <c r="I2061" s="45"/>
      <c r="J2061" s="45"/>
      <c r="K2061" s="45">
        <v>1.8529554605484009</v>
      </c>
      <c r="L2061" s="45"/>
      <c r="M2061" s="45"/>
      <c r="N2061" s="45">
        <v>39.744510650634766</v>
      </c>
      <c r="O2061" s="45"/>
      <c r="P2061" s="45"/>
      <c r="Q2061" s="45"/>
      <c r="R2061" s="45">
        <v>26.793376922607422</v>
      </c>
      <c r="S2061" s="45"/>
      <c r="T2061" s="45"/>
      <c r="U2061" s="45"/>
      <c r="V2061" s="46">
        <v>4.8901538848876953</v>
      </c>
      <c r="W2061" s="46"/>
      <c r="X2061" s="45">
        <v>4.6000000089406967E-2</v>
      </c>
      <c r="Y2061" s="45"/>
      <c r="Z2061" s="44">
        <v>2.760000005364418</v>
      </c>
      <c r="AA2061" s="44"/>
      <c r="AB2061" s="45">
        <v>-2.1280448436737061</v>
      </c>
      <c r="AC2061" s="45"/>
      <c r="AD2061" s="45">
        <v>6.3853531173663214E-7</v>
      </c>
      <c r="AE2061" s="45"/>
      <c r="AF2061" s="45">
        <v>35.534530639648438</v>
      </c>
      <c r="AG2061" s="45"/>
      <c r="AH2061" s="45">
        <v>25.126707077026367</v>
      </c>
      <c r="AI2061" s="45"/>
      <c r="AJ2061" s="45"/>
      <c r="AK2061" s="20">
        <v>1.7969432519748807E-6</v>
      </c>
    </row>
    <row r="2062" spans="2:37">
      <c r="B2062" s="2">
        <v>8.0000003799796104E-3</v>
      </c>
      <c r="D2062" s="44">
        <v>0.48000002279877663</v>
      </c>
      <c r="E2062" s="44"/>
      <c r="F2062" s="45">
        <v>38.7652587890625</v>
      </c>
      <c r="G2062" s="45"/>
      <c r="H2062" s="45"/>
      <c r="I2062" s="45"/>
      <c r="J2062" s="45"/>
      <c r="K2062" s="45">
        <v>1.2449876070022583</v>
      </c>
      <c r="L2062" s="45"/>
      <c r="M2062" s="45"/>
      <c r="N2062" s="45">
        <v>39.065341949462891</v>
      </c>
      <c r="O2062" s="45"/>
      <c r="P2062" s="45"/>
      <c r="Q2062" s="45"/>
      <c r="R2062" s="45">
        <v>26.74302864074707</v>
      </c>
      <c r="S2062" s="45"/>
      <c r="T2062" s="45"/>
      <c r="U2062" s="45"/>
      <c r="V2062" s="46">
        <v>3.2918453216552734</v>
      </c>
      <c r="W2062" s="46"/>
      <c r="X2062" s="45">
        <v>4.6999998390674591E-2</v>
      </c>
      <c r="Y2062" s="45"/>
      <c r="Z2062" s="44">
        <v>2.8199999034404755</v>
      </c>
      <c r="AA2062" s="44"/>
      <c r="AB2062" s="45">
        <v>-15.012367248535156</v>
      </c>
      <c r="AC2062" s="45"/>
      <c r="AD2062" s="45">
        <v>4.3838244323524123E-7</v>
      </c>
      <c r="AE2062" s="45"/>
      <c r="AF2062" s="45">
        <v>35.484001159667969</v>
      </c>
      <c r="AG2062" s="45"/>
      <c r="AH2062" s="45">
        <v>25.090976715087891</v>
      </c>
      <c r="AI2062" s="45"/>
      <c r="AJ2062" s="45"/>
      <c r="AK2062" s="20">
        <v>1.2354369118838804E-6</v>
      </c>
    </row>
    <row r="2063" spans="2:37">
      <c r="B2063" s="2">
        <v>8.999999612569809E-3</v>
      </c>
      <c r="D2063" s="44">
        <v>0.53999997675418854</v>
      </c>
      <c r="E2063" s="44"/>
      <c r="F2063" s="45">
        <v>37.407451629638672</v>
      </c>
      <c r="G2063" s="45"/>
      <c r="H2063" s="45"/>
      <c r="I2063" s="45"/>
      <c r="J2063" s="45"/>
      <c r="K2063" s="45">
        <v>0.83946496248245239</v>
      </c>
      <c r="L2063" s="45"/>
      <c r="M2063" s="45"/>
      <c r="N2063" s="45">
        <v>38.589260101318359</v>
      </c>
      <c r="O2063" s="45"/>
      <c r="P2063" s="45"/>
      <c r="Q2063" s="45"/>
      <c r="R2063" s="45">
        <v>26.693136215209961</v>
      </c>
      <c r="S2063" s="45"/>
      <c r="T2063" s="45"/>
      <c r="U2063" s="45"/>
      <c r="V2063" s="46">
        <v>2.2237603664398193</v>
      </c>
      <c r="W2063" s="46"/>
      <c r="X2063" s="45">
        <v>4.8000000417232513E-2</v>
      </c>
      <c r="Y2063" s="45"/>
      <c r="Z2063" s="44">
        <v>2.8800000250339508</v>
      </c>
      <c r="AA2063" s="44"/>
      <c r="AB2063" s="45">
        <v>-25.755708694458008</v>
      </c>
      <c r="AC2063" s="45"/>
      <c r="AD2063" s="45">
        <v>3.0101429615569941E-7</v>
      </c>
      <c r="AE2063" s="45"/>
      <c r="AF2063" s="45">
        <v>35.43389892578125</v>
      </c>
      <c r="AG2063" s="45"/>
      <c r="AH2063" s="45">
        <v>25.055549621582031</v>
      </c>
      <c r="AI2063" s="45"/>
      <c r="AJ2063" s="45"/>
      <c r="AK2063" s="20">
        <v>8.4950937662142678E-7</v>
      </c>
    </row>
    <row r="2064" spans="2:37">
      <c r="B2064" s="2">
        <v>9.9999997764825821E-3</v>
      </c>
      <c r="D2064" s="44">
        <v>0.59999998658895493</v>
      </c>
      <c r="E2064" s="44"/>
      <c r="F2064" s="45">
        <v>31.062238693237305</v>
      </c>
      <c r="G2064" s="45"/>
      <c r="H2064" s="45"/>
      <c r="I2064" s="45"/>
      <c r="J2064" s="45"/>
      <c r="K2064" s="45">
        <v>0.56754922866821289</v>
      </c>
      <c r="L2064" s="45"/>
      <c r="M2064" s="45"/>
      <c r="N2064" s="45">
        <v>38.247417449951172</v>
      </c>
      <c r="O2064" s="45"/>
      <c r="P2064" s="45"/>
      <c r="Q2064" s="45"/>
      <c r="R2064" s="45">
        <v>26.64369010925293</v>
      </c>
      <c r="S2064" s="45"/>
      <c r="T2064" s="45"/>
      <c r="U2064" s="45"/>
      <c r="V2064" s="46">
        <v>1.5062398910522461</v>
      </c>
      <c r="W2064" s="46"/>
      <c r="X2064" s="45">
        <v>4.8999998718500137E-2</v>
      </c>
      <c r="Y2064" s="45"/>
      <c r="Z2064" s="44">
        <v>2.9399999231100082</v>
      </c>
      <c r="AA2064" s="44"/>
      <c r="AB2064" s="45">
        <v>-32.858283996582031</v>
      </c>
      <c r="AC2064" s="45"/>
      <c r="AD2064" s="45">
        <v>2.0672121081588557E-7</v>
      </c>
      <c r="AE2064" s="45"/>
      <c r="AF2064" s="45">
        <v>35.384220123291016</v>
      </c>
      <c r="AG2064" s="45"/>
      <c r="AH2064" s="45">
        <v>25.020421981811523</v>
      </c>
      <c r="AI2064" s="45"/>
      <c r="AJ2064" s="45"/>
      <c r="AK2064" s="20">
        <v>5.842186396876059E-7</v>
      </c>
    </row>
    <row r="2065" spans="2:37">
      <c r="B2065" s="2">
        <v>1.0999999940395355E-2</v>
      </c>
      <c r="D2065" s="44">
        <v>0.65999999642372131</v>
      </c>
      <c r="E2065" s="44"/>
      <c r="F2065" s="45">
        <v>20.554805755615234</v>
      </c>
      <c r="G2065" s="45"/>
      <c r="H2065" s="45"/>
      <c r="I2065" s="45"/>
      <c r="J2065" s="45"/>
      <c r="K2065" s="45">
        <v>0.38449504971504211</v>
      </c>
      <c r="L2065" s="45"/>
      <c r="M2065" s="45"/>
      <c r="N2065" s="45">
        <v>37.995067596435547</v>
      </c>
      <c r="O2065" s="45"/>
      <c r="P2065" s="45"/>
      <c r="Q2065" s="45"/>
      <c r="R2065" s="45">
        <v>26.594690322875977</v>
      </c>
      <c r="S2065" s="45"/>
      <c r="T2065" s="45"/>
      <c r="U2065" s="45"/>
      <c r="V2065" s="46">
        <v>1.0223058462142944</v>
      </c>
      <c r="W2065" s="46"/>
      <c r="X2065" s="45">
        <v>5.000000074505806E-2</v>
      </c>
      <c r="Y2065" s="45"/>
      <c r="Z2065" s="44">
        <v>3.0000000447034836</v>
      </c>
      <c r="AA2065" s="44"/>
      <c r="AB2065" s="45">
        <v>-35.33477783203125</v>
      </c>
      <c r="AC2065" s="45"/>
      <c r="AD2065" s="45">
        <v>1.4198589326497313E-7</v>
      </c>
      <c r="AE2065" s="45"/>
      <c r="AF2065" s="45">
        <v>35.334964752197266</v>
      </c>
      <c r="AG2065" s="45"/>
      <c r="AH2065" s="45">
        <v>24.985591888427734</v>
      </c>
      <c r="AI2065" s="45"/>
      <c r="AJ2065" s="45"/>
      <c r="AK2065" s="20">
        <v>4.0182834482038743E-7</v>
      </c>
    </row>
    <row r="2066" spans="2:37">
      <c r="B2066" s="2">
        <v>1.2000000104308128E-2</v>
      </c>
      <c r="D2066" s="44">
        <v>0.7200000062584877</v>
      </c>
      <c r="E2066" s="44"/>
      <c r="F2066" s="45">
        <v>7.3179755210876465</v>
      </c>
      <c r="G2066" s="45"/>
      <c r="H2066" s="45"/>
      <c r="I2066" s="45"/>
      <c r="J2066" s="45"/>
      <c r="K2066" s="45">
        <v>0.26089188456535339</v>
      </c>
      <c r="L2066" s="45"/>
      <c r="M2066" s="45"/>
      <c r="N2066" s="45">
        <v>37.802787780761719</v>
      </c>
      <c r="O2066" s="45"/>
      <c r="P2066" s="45"/>
      <c r="Q2066" s="45"/>
      <c r="R2066" s="45">
        <v>26.54612922668457</v>
      </c>
      <c r="S2066" s="45"/>
      <c r="T2066" s="45"/>
      <c r="U2066" s="45"/>
      <c r="V2066" s="46">
        <v>0.69493526220321655</v>
      </c>
      <c r="W2066" s="46"/>
      <c r="X2066" s="45">
        <v>5.0999999046325684E-2</v>
      </c>
      <c r="Y2066" s="45"/>
      <c r="Z2066" s="44">
        <v>3.059999942779541</v>
      </c>
      <c r="AA2066" s="44"/>
      <c r="AB2066" s="45">
        <v>-32.850955963134766</v>
      </c>
      <c r="AC2066" s="45"/>
      <c r="AD2066" s="45">
        <v>9.7536236864925741E-8</v>
      </c>
      <c r="AE2066" s="45"/>
      <c r="AF2066" s="45">
        <v>35.286121368408203</v>
      </c>
      <c r="AG2066" s="45"/>
      <c r="AH2066" s="45">
        <v>24.951055526733398</v>
      </c>
      <c r="AI2066" s="45"/>
      <c r="AJ2066" s="45"/>
      <c r="AK2066" s="20">
        <v>2.7641527822197531E-7</v>
      </c>
    </row>
    <row r="2067" spans="2:37">
      <c r="B2067" s="2">
        <v>1.3000000268220901E-2</v>
      </c>
      <c r="D2067" s="44">
        <v>0.78000001609325409</v>
      </c>
      <c r="E2067" s="44"/>
      <c r="F2067" s="45">
        <v>-6.8201923370361328</v>
      </c>
      <c r="G2067" s="45"/>
      <c r="H2067" s="45"/>
      <c r="I2067" s="45"/>
      <c r="J2067" s="45"/>
      <c r="K2067" s="45">
        <v>0.17724078893661499</v>
      </c>
      <c r="L2067" s="45"/>
      <c r="M2067" s="45"/>
      <c r="N2067" s="45">
        <v>37.651077270507813</v>
      </c>
      <c r="O2067" s="45"/>
      <c r="P2067" s="45"/>
      <c r="Q2067" s="45"/>
      <c r="R2067" s="45">
        <v>26.498003005981445</v>
      </c>
      <c r="S2067" s="45"/>
      <c r="T2067" s="45"/>
      <c r="U2067" s="45"/>
      <c r="V2067" s="46">
        <v>0.47297209501266479</v>
      </c>
      <c r="W2067" s="46"/>
      <c r="X2067" s="45">
        <v>5.2000001072883606E-2</v>
      </c>
      <c r="Y2067" s="45"/>
      <c r="Z2067" s="44">
        <v>3.1200000643730164</v>
      </c>
      <c r="AA2067" s="44"/>
      <c r="AB2067" s="45">
        <v>-25.768682479858398</v>
      </c>
      <c r="AC2067" s="45"/>
      <c r="AD2067" s="45">
        <v>6.7010937243594526E-8</v>
      </c>
      <c r="AE2067" s="45"/>
      <c r="AF2067" s="45">
        <v>35.237689971923828</v>
      </c>
      <c r="AG2067" s="45"/>
      <c r="AH2067" s="45">
        <v>24.91680908203125</v>
      </c>
      <c r="AI2067" s="45"/>
      <c r="AJ2067" s="45"/>
      <c r="AK2067" s="20">
        <v>1.9016835040019942E-7</v>
      </c>
    </row>
    <row r="2068" spans="2:37">
      <c r="B2068" s="2">
        <v>1.4000000432133675E-2</v>
      </c>
      <c r="D2068" s="44">
        <v>0.84000002592802048</v>
      </c>
      <c r="E2068" s="44"/>
      <c r="F2068" s="45">
        <v>-19.900022506713867</v>
      </c>
      <c r="G2068" s="45"/>
      <c r="H2068" s="45"/>
      <c r="I2068" s="45"/>
      <c r="J2068" s="45"/>
      <c r="K2068" s="45">
        <v>0.12052886933088303</v>
      </c>
      <c r="L2068" s="45"/>
      <c r="M2068" s="45"/>
      <c r="N2068" s="45">
        <v>37.526912689208984</v>
      </c>
      <c r="O2068" s="45"/>
      <c r="P2068" s="45"/>
      <c r="Q2068" s="45"/>
      <c r="R2068" s="45">
        <v>26.450307846069336</v>
      </c>
      <c r="S2068" s="45"/>
      <c r="T2068" s="45"/>
      <c r="U2068" s="45"/>
      <c r="V2068" s="46">
        <v>0.32221469283103943</v>
      </c>
      <c r="W2068" s="46"/>
      <c r="X2068" s="45">
        <v>5.299999937415123E-2</v>
      </c>
      <c r="Y2068" s="45"/>
      <c r="Z2068" s="44">
        <v>3.1799999624490738</v>
      </c>
      <c r="AA2068" s="44"/>
      <c r="AB2068" s="45">
        <v>-15.093308448791504</v>
      </c>
      <c r="AC2068" s="45"/>
      <c r="AD2068" s="45">
        <v>4.6045027346508505E-8</v>
      </c>
      <c r="AE2068" s="45"/>
      <c r="AF2068" s="45">
        <v>35.189666748046875</v>
      </c>
      <c r="AG2068" s="45"/>
      <c r="AH2068" s="45">
        <v>24.882852554321289</v>
      </c>
      <c r="AI2068" s="45"/>
      <c r="AJ2068" s="45"/>
      <c r="AK2068" s="20">
        <v>1.3084815009278827E-7</v>
      </c>
    </row>
    <row r="2069" spans="2:37">
      <c r="B2069" s="2">
        <v>1.4999999664723873E-2</v>
      </c>
      <c r="D2069" s="44">
        <v>0.89999997988343239</v>
      </c>
      <c r="E2069" s="44"/>
      <c r="F2069" s="45">
        <v>-30.10917854309082</v>
      </c>
      <c r="G2069" s="45"/>
      <c r="H2069" s="45"/>
      <c r="I2069" s="45"/>
      <c r="J2069" s="45"/>
      <c r="K2069" s="45">
        <v>8.2028202712535858E-2</v>
      </c>
      <c r="L2069" s="45"/>
      <c r="M2069" s="45"/>
      <c r="N2069" s="45">
        <v>37.421566009521484</v>
      </c>
      <c r="O2069" s="45"/>
      <c r="P2069" s="45"/>
      <c r="Q2069" s="45"/>
      <c r="R2069" s="45">
        <v>26.403039932250977</v>
      </c>
      <c r="S2069" s="45"/>
      <c r="T2069" s="45"/>
      <c r="U2069" s="45"/>
      <c r="V2069" s="46">
        <v>0.21968188881874084</v>
      </c>
      <c r="W2069" s="46"/>
      <c r="X2069" s="45">
        <v>5.4000001400709152E-2</v>
      </c>
      <c r="Y2069" s="45"/>
      <c r="Z2069" s="44">
        <v>3.2400000840425491</v>
      </c>
      <c r="AA2069" s="44"/>
      <c r="AB2069" s="45">
        <v>-2.3310000896453857</v>
      </c>
      <c r="AC2069" s="45"/>
      <c r="AD2069" s="45">
        <v>3.1642848341562058E-8</v>
      </c>
      <c r="AE2069" s="45"/>
      <c r="AF2069" s="45">
        <v>35.142047882080078</v>
      </c>
      <c r="AG2069" s="45"/>
      <c r="AH2069" s="45">
        <v>24.849180221557617</v>
      </c>
      <c r="AI2069" s="45"/>
      <c r="AJ2069" s="45"/>
      <c r="AK2069" s="20">
        <v>9.0042703959625214E-8</v>
      </c>
    </row>
    <row r="2070" spans="2:37">
      <c r="B2070" s="2">
        <v>1.6000000759959221E-2</v>
      </c>
      <c r="D2070" s="44">
        <v>0.96000004559755325</v>
      </c>
      <c r="E2070" s="44"/>
      <c r="F2070" s="45">
        <v>-36.03863525390625</v>
      </c>
      <c r="G2070" s="45"/>
      <c r="H2070" s="45"/>
      <c r="I2070" s="45"/>
      <c r="J2070" s="45"/>
      <c r="K2070" s="45">
        <v>5.5862665176391602E-2</v>
      </c>
      <c r="L2070" s="45"/>
      <c r="M2070" s="45"/>
      <c r="N2070" s="45">
        <v>37.329147338867188</v>
      </c>
      <c r="O2070" s="45"/>
      <c r="P2070" s="45"/>
      <c r="Q2070" s="45"/>
      <c r="R2070" s="45">
        <v>26.356191635131836</v>
      </c>
      <c r="S2070" s="45"/>
      <c r="T2070" s="45"/>
      <c r="U2070" s="45"/>
      <c r="V2070" s="46">
        <v>0.14987321197986603</v>
      </c>
      <c r="W2070" s="46"/>
      <c r="X2070" s="45">
        <v>5.4999999701976776E-2</v>
      </c>
      <c r="Y2070" s="45"/>
      <c r="Z2070" s="44">
        <v>3.2999999821186066</v>
      </c>
      <c r="AA2070" s="44"/>
      <c r="AB2070" s="45">
        <v>10.723682403564453</v>
      </c>
      <c r="AC2070" s="45"/>
      <c r="AD2070" s="45">
        <v>2.1748167711166388E-8</v>
      </c>
      <c r="AE2070" s="45"/>
      <c r="AF2070" s="45">
        <v>35.094825744628906</v>
      </c>
      <c r="AG2070" s="45"/>
      <c r="AH2070" s="45">
        <v>24.815788269042969</v>
      </c>
      <c r="AI2070" s="45"/>
      <c r="AJ2070" s="45"/>
      <c r="AK2070" s="20">
        <v>6.1969728903932264E-8</v>
      </c>
    </row>
    <row r="2071" spans="2:37">
      <c r="B2071" s="2">
        <v>1.7000000923871994E-2</v>
      </c>
      <c r="D2071" s="44">
        <v>1.0200000554323196</v>
      </c>
      <c r="E2071" s="44"/>
      <c r="F2071" s="45">
        <v>-36.880332946777344</v>
      </c>
      <c r="G2071" s="45"/>
      <c r="H2071" s="45"/>
      <c r="I2071" s="45"/>
      <c r="J2071" s="45"/>
      <c r="K2071" s="45">
        <v>3.8064811378717422E-2</v>
      </c>
      <c r="L2071" s="45"/>
      <c r="M2071" s="45"/>
      <c r="N2071" s="45">
        <v>37.245685577392578</v>
      </c>
      <c r="O2071" s="45"/>
      <c r="P2071" s="45"/>
      <c r="Q2071" s="45"/>
      <c r="R2071" s="45">
        <v>26.309761047363281</v>
      </c>
      <c r="S2071" s="45"/>
      <c r="T2071" s="45"/>
      <c r="U2071" s="45"/>
      <c r="V2071" s="46">
        <v>0.10230380296707153</v>
      </c>
      <c r="W2071" s="46"/>
      <c r="X2071" s="45">
        <v>5.6000001728534698E-2</v>
      </c>
      <c r="Y2071" s="45"/>
      <c r="Z2071" s="44">
        <v>3.3600001037120819</v>
      </c>
      <c r="AA2071" s="44"/>
      <c r="AB2071" s="45">
        <v>22.240043640136719</v>
      </c>
      <c r="AC2071" s="45"/>
      <c r="AD2071" s="45">
        <v>1.4949359083971103E-8</v>
      </c>
      <c r="AE2071" s="45"/>
      <c r="AF2071" s="45">
        <v>35.048000335693359</v>
      </c>
      <c r="AG2071" s="45"/>
      <c r="AH2071" s="45">
        <v>24.782678604125977</v>
      </c>
      <c r="AI2071" s="45"/>
      <c r="AJ2071" s="45"/>
      <c r="AK2071" s="20">
        <v>4.2653955034666069E-8</v>
      </c>
    </row>
    <row r="2072" spans="2:37">
      <c r="B2072" s="2">
        <v>1.7999999225139618E-2</v>
      </c>
      <c r="D2072" s="44">
        <v>1.0799999535083771</v>
      </c>
      <c r="E2072" s="44"/>
      <c r="F2072" s="45">
        <v>-32.539421081542969</v>
      </c>
      <c r="G2072" s="45"/>
      <c r="H2072" s="45"/>
      <c r="I2072" s="45"/>
      <c r="J2072" s="45"/>
      <c r="K2072" s="45">
        <v>2.595001645386219E-2</v>
      </c>
      <c r="L2072" s="45"/>
      <c r="M2072" s="45"/>
      <c r="N2072" s="45">
        <v>37.168495178222656</v>
      </c>
      <c r="O2072" s="45"/>
      <c r="P2072" s="45"/>
      <c r="Q2072" s="45"/>
      <c r="R2072" s="45">
        <v>26.263744354248047</v>
      </c>
      <c r="S2072" s="45"/>
      <c r="T2072" s="45"/>
      <c r="U2072" s="45"/>
      <c r="V2072" s="46">
        <v>6.986602395772934E-2</v>
      </c>
      <c r="W2072" s="46"/>
      <c r="X2072" s="45">
        <v>5.7000000029802322E-2</v>
      </c>
      <c r="Y2072" s="45"/>
      <c r="Z2072" s="44">
        <v>3.4200000017881393</v>
      </c>
      <c r="AA2072" s="44"/>
      <c r="AB2072" s="45">
        <v>30.607898712158203</v>
      </c>
      <c r="AC2072" s="45"/>
      <c r="AD2072" s="45">
        <v>1.0277174666839528E-8</v>
      </c>
      <c r="AE2072" s="45"/>
      <c r="AF2072" s="45">
        <v>35.001564025878906</v>
      </c>
      <c r="AG2072" s="45"/>
      <c r="AH2072" s="45">
        <v>24.749843597412109</v>
      </c>
      <c r="AI2072" s="45"/>
      <c r="AJ2072" s="45"/>
      <c r="AK2072" s="20">
        <v>2.9362045239622603E-8</v>
      </c>
    </row>
    <row r="2073" spans="2:37">
      <c r="B2073" s="2">
        <v>1.8999999389052391E-2</v>
      </c>
      <c r="D2073" s="44">
        <v>1.1399999633431435</v>
      </c>
      <c r="E2073" s="44"/>
      <c r="F2073" s="45">
        <v>-23.645805358886719</v>
      </c>
      <c r="G2073" s="45"/>
      <c r="H2073" s="45"/>
      <c r="I2073" s="45"/>
      <c r="J2073" s="45"/>
      <c r="K2073" s="45">
        <v>1.7698641866445541E-2</v>
      </c>
      <c r="L2073" s="45"/>
      <c r="M2073" s="45"/>
      <c r="N2073" s="45">
        <v>37.095741271972656</v>
      </c>
      <c r="O2073" s="45"/>
      <c r="P2073" s="45"/>
      <c r="Q2073" s="45"/>
      <c r="R2073" s="45">
        <v>26.218135833740234</v>
      </c>
      <c r="S2073" s="45"/>
      <c r="T2073" s="45"/>
      <c r="U2073" s="45"/>
      <c r="V2073" s="46">
        <v>4.7733481973409653E-2</v>
      </c>
      <c r="W2073" s="46"/>
      <c r="X2073" s="45">
        <v>5.7999998331069946E-2</v>
      </c>
      <c r="Y2073" s="45"/>
      <c r="Z2073" s="44">
        <v>3.4799998998641968</v>
      </c>
      <c r="AA2073" s="44"/>
      <c r="AB2073" s="45">
        <v>34.662631988525391</v>
      </c>
      <c r="AC2073" s="45"/>
      <c r="AD2073" s="45">
        <v>7.066019769297327E-9</v>
      </c>
      <c r="AE2073" s="45"/>
      <c r="AF2073" s="45">
        <v>34.955516815185547</v>
      </c>
      <c r="AG2073" s="45"/>
      <c r="AH2073" s="45">
        <v>24.717281341552734</v>
      </c>
      <c r="AI2073" s="45"/>
      <c r="AJ2073" s="45"/>
      <c r="AK2073" s="20">
        <v>2.02143208838379E-8</v>
      </c>
    </row>
    <row r="2074" spans="2:37">
      <c r="B2074" s="2">
        <v>1.9999999552965164E-2</v>
      </c>
      <c r="D2074" s="44">
        <v>1.1999999731779099</v>
      </c>
      <c r="E2074" s="44"/>
      <c r="F2074" s="45">
        <v>-11.463909149169922</v>
      </c>
      <c r="G2074" s="45"/>
      <c r="H2074" s="45"/>
      <c r="I2074" s="45"/>
      <c r="J2074" s="45"/>
      <c r="K2074" s="45">
        <v>1.2075712904334068E-2</v>
      </c>
      <c r="L2074" s="45"/>
      <c r="M2074" s="45"/>
      <c r="N2074" s="45">
        <v>37.026191711425781</v>
      </c>
      <c r="O2074" s="45"/>
      <c r="P2074" s="45"/>
      <c r="Q2074" s="45"/>
      <c r="R2074" s="45">
        <v>26.172931671142578</v>
      </c>
      <c r="S2074" s="45"/>
      <c r="T2074" s="45"/>
      <c r="U2074" s="45"/>
      <c r="V2074" s="46">
        <v>3.2624617218971252E-2</v>
      </c>
      <c r="W2074" s="46"/>
      <c r="X2074" s="45">
        <v>5.9000000357627869E-2</v>
      </c>
      <c r="Y2074" s="45"/>
      <c r="Z2074" s="44">
        <v>3.5400000214576721</v>
      </c>
      <c r="AA2074" s="44"/>
      <c r="AB2074" s="45">
        <v>33.847217559814453</v>
      </c>
      <c r="AC2074" s="45"/>
      <c r="AD2074" s="45">
        <v>4.8587494028140554E-9</v>
      </c>
      <c r="AE2074" s="45"/>
      <c r="AF2074" s="45">
        <v>34.90985107421875</v>
      </c>
      <c r="AG2074" s="45"/>
      <c r="AH2074" s="45">
        <v>24.684991836547852</v>
      </c>
      <c r="AI2074" s="45"/>
      <c r="AJ2074" s="45"/>
      <c r="AK2074" s="20">
        <v>1.3917989427625344E-8</v>
      </c>
    </row>
    <row r="2075" spans="2:37">
      <c r="B2075" s="2">
        <v>2.0999999716877937E-2</v>
      </c>
      <c r="D2075" s="44">
        <v>1.2599999830126762</v>
      </c>
      <c r="E2075" s="44"/>
      <c r="F2075" s="45">
        <v>2.2862918376922607</v>
      </c>
      <c r="G2075" s="45"/>
      <c r="H2075" s="45"/>
      <c r="I2075" s="45"/>
      <c r="J2075" s="45"/>
      <c r="K2075" s="45">
        <v>8.2421889528632164E-3</v>
      </c>
      <c r="L2075" s="45"/>
      <c r="M2075" s="45"/>
      <c r="N2075" s="45">
        <v>36.958995819091797</v>
      </c>
      <c r="O2075" s="45"/>
      <c r="P2075" s="45"/>
      <c r="Q2075" s="45"/>
      <c r="R2075" s="45">
        <v>26.128128051757813</v>
      </c>
      <c r="S2075" s="45"/>
      <c r="T2075" s="45"/>
      <c r="U2075" s="45"/>
      <c r="V2075" s="46">
        <v>2.2305877879261971E-2</v>
      </c>
      <c r="W2075" s="46"/>
      <c r="X2075" s="45">
        <v>5.9999998658895493E-2</v>
      </c>
      <c r="Y2075" s="45"/>
      <c r="Z2075" s="44">
        <v>3.5999999195337296</v>
      </c>
      <c r="AA2075" s="44"/>
      <c r="AB2075" s="45">
        <v>28.288694381713867</v>
      </c>
      <c r="AC2075" s="45"/>
      <c r="AD2075" s="45">
        <v>3.3413449784802651E-9</v>
      </c>
      <c r="AE2075" s="45"/>
      <c r="AF2075" s="45">
        <v>34.864566802978516</v>
      </c>
      <c r="AG2075" s="45"/>
      <c r="AH2075" s="45">
        <v>24.652971267700195</v>
      </c>
      <c r="AI2075" s="45"/>
      <c r="AJ2075" s="45"/>
      <c r="AK2075" s="20">
        <v>9.5837853208990964E-9</v>
      </c>
    </row>
    <row r="2076" spans="2:37">
      <c r="B2076" s="2">
        <v>2.199999988079071E-2</v>
      </c>
      <c r="D2076" s="44">
        <v>1.3199999928474426</v>
      </c>
      <c r="E2076" s="44"/>
      <c r="F2076" s="45">
        <v>15.671529769897461</v>
      </c>
      <c r="G2076" s="45"/>
      <c r="H2076" s="45"/>
      <c r="I2076" s="45"/>
      <c r="J2076" s="45"/>
      <c r="K2076" s="45">
        <v>5.6275431998074055E-3</v>
      </c>
      <c r="L2076" s="45"/>
      <c r="M2076" s="45"/>
      <c r="N2076" s="45">
        <v>36.893577575683594</v>
      </c>
      <c r="O2076" s="45"/>
      <c r="P2076" s="45"/>
      <c r="Q2076" s="45"/>
      <c r="R2076" s="45">
        <v>26.083719253540039</v>
      </c>
      <c r="S2076" s="45"/>
      <c r="T2076" s="45"/>
      <c r="U2076" s="45"/>
      <c r="V2076" s="46">
        <v>1.5255776233971119E-2</v>
      </c>
      <c r="W2076" s="46"/>
      <c r="X2076" s="45">
        <v>6.1000000685453415E-2</v>
      </c>
      <c r="Y2076" s="45"/>
      <c r="Z2076" s="44">
        <v>3.6600000411272049</v>
      </c>
      <c r="AA2076" s="44"/>
      <c r="AB2076" s="45">
        <v>18.778553009033203</v>
      </c>
      <c r="AC2076" s="45"/>
      <c r="AD2076" s="45">
        <v>2.2980739533551287E-9</v>
      </c>
      <c r="AE2076" s="45"/>
      <c r="AF2076" s="45">
        <v>34.819656372070313</v>
      </c>
      <c r="AG2076" s="45"/>
      <c r="AH2076" s="45">
        <v>24.621213912963867</v>
      </c>
      <c r="AI2076" s="45"/>
      <c r="AJ2076" s="45"/>
      <c r="AK2076" s="20">
        <v>6.5999330445265514E-9</v>
      </c>
    </row>
    <row r="2077" spans="2:37">
      <c r="B2077" s="2">
        <v>2.3000000044703484E-2</v>
      </c>
      <c r="D2077" s="44">
        <v>1.380000002682209</v>
      </c>
      <c r="E2077" s="44"/>
      <c r="F2077" s="45">
        <v>26.816625595092773</v>
      </c>
      <c r="G2077" s="45"/>
      <c r="H2077" s="45"/>
      <c r="I2077" s="45"/>
      <c r="J2077" s="45"/>
      <c r="K2077" s="45">
        <v>3.8435549940913916E-3</v>
      </c>
      <c r="L2077" s="45"/>
      <c r="M2077" s="45"/>
      <c r="N2077" s="45">
        <v>36.829544067382813</v>
      </c>
      <c r="O2077" s="45"/>
      <c r="P2077" s="45"/>
      <c r="Q2077" s="45"/>
      <c r="R2077" s="45">
        <v>26.039703369140625</v>
      </c>
      <c r="S2077" s="45"/>
      <c r="T2077" s="45"/>
      <c r="U2077" s="45"/>
      <c r="V2077" s="46">
        <v>1.0437153279781342E-2</v>
      </c>
      <c r="W2077" s="46"/>
      <c r="X2077" s="45">
        <v>6.1999998986721039E-2</v>
      </c>
      <c r="Y2077" s="45"/>
      <c r="Z2077" s="44">
        <v>3.7199999392032623</v>
      </c>
      <c r="AA2077" s="44"/>
      <c r="AB2077" s="45">
        <v>6.6601080894470215</v>
      </c>
      <c r="AC2077" s="45"/>
      <c r="AD2077" s="45">
        <v>1.5807066766626576E-9</v>
      </c>
      <c r="AE2077" s="45"/>
      <c r="AF2077" s="45">
        <v>34.775115966796875</v>
      </c>
      <c r="AG2077" s="45"/>
      <c r="AH2077" s="45">
        <v>24.5897216796875</v>
      </c>
      <c r="AI2077" s="45"/>
      <c r="AJ2077" s="45"/>
      <c r="AK2077" s="20">
        <v>4.5455106345571039E-9</v>
      </c>
    </row>
    <row r="2078" spans="2:37">
      <c r="B2078" s="2">
        <v>2.4000000208616257E-2</v>
      </c>
      <c r="D2078" s="44">
        <v>1.4400000125169754</v>
      </c>
      <c r="E2078" s="44"/>
      <c r="F2078" s="45">
        <v>34.166858673095703</v>
      </c>
      <c r="G2078" s="45"/>
      <c r="H2078" s="45"/>
      <c r="I2078" s="45"/>
      <c r="J2078" s="45"/>
      <c r="K2078" s="45">
        <v>2.6259024161845446E-3</v>
      </c>
      <c r="L2078" s="45"/>
      <c r="M2078" s="45"/>
      <c r="N2078" s="45">
        <v>36.766628265380859</v>
      </c>
      <c r="O2078" s="45"/>
      <c r="P2078" s="45"/>
      <c r="Q2078" s="45"/>
      <c r="R2078" s="45">
        <v>25.996074676513672</v>
      </c>
      <c r="S2078" s="45"/>
      <c r="T2078" s="45"/>
      <c r="U2078" s="45"/>
      <c r="V2078" s="46">
        <v>7.1425917558372021E-3</v>
      </c>
      <c r="W2078" s="46"/>
      <c r="X2078" s="45">
        <v>6.3000001013278961E-2</v>
      </c>
      <c r="Y2078" s="45"/>
      <c r="Z2078" s="44">
        <v>3.7800000607967377</v>
      </c>
      <c r="AA2078" s="44"/>
      <c r="AB2078" s="45">
        <v>-6.3611898422241211</v>
      </c>
      <c r="AC2078" s="45"/>
      <c r="AD2078" s="45">
        <v>1.087381407138821E-9</v>
      </c>
      <c r="AE2078" s="45"/>
      <c r="AF2078" s="45">
        <v>34.730945587158203</v>
      </c>
      <c r="AG2078" s="45"/>
      <c r="AH2078" s="45">
        <v>24.558488845825195</v>
      </c>
      <c r="AI2078" s="45"/>
      <c r="AJ2078" s="45"/>
      <c r="AK2078" s="20">
        <v>3.130871784051692E-9</v>
      </c>
    </row>
    <row r="2079" spans="2:37">
      <c r="B2079" s="2">
        <v>2.500000037252903E-2</v>
      </c>
      <c r="D2079" s="44">
        <v>1.5000000223517418</v>
      </c>
      <c r="E2079" s="44"/>
      <c r="F2079" s="45">
        <v>36.704601287841797</v>
      </c>
      <c r="G2079" s="45"/>
      <c r="H2079" s="45"/>
      <c r="I2079" s="45"/>
      <c r="J2079" s="45"/>
      <c r="K2079" s="45">
        <v>1.7945257714018226E-3</v>
      </c>
      <c r="L2079" s="45"/>
      <c r="M2079" s="45"/>
      <c r="N2079" s="45">
        <v>36.704639434814453</v>
      </c>
      <c r="O2079" s="45"/>
      <c r="P2079" s="45"/>
      <c r="Q2079" s="45"/>
      <c r="R2079" s="45">
        <v>25.952829360961914</v>
      </c>
      <c r="S2079" s="45"/>
      <c r="T2079" s="45"/>
      <c r="U2079" s="45"/>
      <c r="V2079" s="46">
        <v>4.8893368802964687E-3</v>
      </c>
      <c r="W2079" s="46"/>
      <c r="X2079" s="45">
        <v>6.4000003039836884E-2</v>
      </c>
      <c r="Y2079" s="45"/>
      <c r="Z2079" s="44">
        <v>3.840000182390213</v>
      </c>
      <c r="AA2079" s="44"/>
      <c r="AB2079" s="45">
        <v>-18.457696914672852</v>
      </c>
      <c r="AC2079" s="45"/>
      <c r="AD2079" s="45">
        <v>7.4809136663134268E-10</v>
      </c>
      <c r="AE2079" s="45"/>
      <c r="AF2079" s="45">
        <v>34.687141418457031</v>
      </c>
      <c r="AG2079" s="45"/>
      <c r="AH2079" s="45">
        <v>24.52751350402832</v>
      </c>
      <c r="AI2079" s="45"/>
      <c r="AJ2079" s="45"/>
      <c r="AK2079" s="20">
        <v>2.1566821661878066E-9</v>
      </c>
    </row>
    <row r="2080" spans="2:37">
      <c r="B2080" s="2">
        <v>2.6000000536441803E-2</v>
      </c>
      <c r="D2080" s="44">
        <v>1.5600000321865082</v>
      </c>
      <c r="E2080" s="44"/>
      <c r="F2080" s="45">
        <v>34.090011596679688</v>
      </c>
      <c r="G2080" s="45"/>
      <c r="H2080" s="45"/>
      <c r="I2080" s="45"/>
      <c r="J2080" s="45"/>
      <c r="K2080" s="45">
        <v>1.2267089914530516E-3</v>
      </c>
      <c r="L2080" s="45"/>
      <c r="M2080" s="45"/>
      <c r="N2080" s="45">
        <v>36.643451690673828</v>
      </c>
      <c r="O2080" s="45"/>
      <c r="P2080" s="45"/>
      <c r="Q2080" s="45"/>
      <c r="R2080" s="45">
        <v>25.909965515136719</v>
      </c>
      <c r="S2080" s="45"/>
      <c r="T2080" s="45"/>
      <c r="U2080" s="45"/>
      <c r="V2080" s="46">
        <v>3.3478017430752516E-3</v>
      </c>
      <c r="W2080" s="46"/>
      <c r="X2080" s="45">
        <v>6.4999997615814209E-2</v>
      </c>
      <c r="Y2080" s="45"/>
      <c r="Z2080" s="44">
        <v>3.8999998569488525</v>
      </c>
      <c r="AA2080" s="44"/>
      <c r="AB2080" s="45">
        <v>-27.936017990112305</v>
      </c>
      <c r="AC2080" s="45"/>
      <c r="AD2080" s="45">
        <v>5.1471676920655796E-10</v>
      </c>
      <c r="AE2080" s="45"/>
      <c r="AF2080" s="45">
        <v>34.643695831298828</v>
      </c>
      <c r="AG2080" s="45"/>
      <c r="AH2080" s="45">
        <v>24.496793746948242</v>
      </c>
      <c r="AI2080" s="45"/>
      <c r="AJ2080" s="45"/>
      <c r="AK2080" s="20">
        <v>1.4857443053628572E-9</v>
      </c>
    </row>
    <row r="2081" spans="2:37">
      <c r="B2081" s="2">
        <v>2.7000000700354576E-2</v>
      </c>
      <c r="D2081" s="44">
        <v>1.6200000420212746</v>
      </c>
      <c r="E2081" s="44"/>
      <c r="F2081" s="45">
        <v>26.706356048583984</v>
      </c>
      <c r="G2081" s="45"/>
      <c r="H2081" s="45"/>
      <c r="I2081" s="45"/>
      <c r="J2081" s="45"/>
      <c r="K2081" s="45">
        <v>8.3878368604928255E-4</v>
      </c>
      <c r="L2081" s="45"/>
      <c r="M2081" s="45"/>
      <c r="N2081" s="45">
        <v>36.582973480224609</v>
      </c>
      <c r="O2081" s="45"/>
      <c r="P2081" s="45"/>
      <c r="Q2081" s="45"/>
      <c r="R2081" s="45">
        <v>25.867475509643555</v>
      </c>
      <c r="S2081" s="45"/>
      <c r="T2081" s="45"/>
      <c r="U2081" s="45"/>
      <c r="V2081" s="46">
        <v>2.2928777616471052E-3</v>
      </c>
      <c r="W2081" s="46"/>
      <c r="X2081" s="45">
        <v>6.5999999642372131E-2</v>
      </c>
      <c r="Y2081" s="45"/>
      <c r="Z2081" s="44">
        <v>3.9599999785423279</v>
      </c>
      <c r="AA2081" s="44"/>
      <c r="AB2081" s="45">
        <v>-33.474006652832031</v>
      </c>
      <c r="AC2081" s="45"/>
      <c r="AD2081" s="45">
        <v>3.5417815902327732E-10</v>
      </c>
      <c r="AE2081" s="45"/>
      <c r="AF2081" s="45">
        <v>34.600608825683594</v>
      </c>
      <c r="AG2081" s="45"/>
      <c r="AH2081" s="45">
        <v>24.466325759887695</v>
      </c>
      <c r="AI2081" s="45"/>
      <c r="AJ2081" s="45"/>
      <c r="AK2081" s="20">
        <v>1.0236181902101293E-9</v>
      </c>
    </row>
    <row r="2082" spans="2:37">
      <c r="B2082" s="2">
        <v>2.8000000864267349E-2</v>
      </c>
      <c r="D2082" s="44">
        <v>1.680000051856041</v>
      </c>
      <c r="E2082" s="44"/>
      <c r="F2082" s="45">
        <v>15.60389518737793</v>
      </c>
      <c r="G2082" s="45"/>
      <c r="H2082" s="45"/>
      <c r="I2082" s="45"/>
      <c r="J2082" s="45"/>
      <c r="K2082" s="45">
        <v>5.7368195848539472E-4</v>
      </c>
      <c r="L2082" s="45"/>
      <c r="M2082" s="45"/>
      <c r="N2082" s="45">
        <v>36.523147583007813</v>
      </c>
      <c r="O2082" s="45"/>
      <c r="P2082" s="45"/>
      <c r="Q2082" s="45"/>
      <c r="R2082" s="45">
        <v>25.825359344482422</v>
      </c>
      <c r="S2082" s="45"/>
      <c r="T2082" s="45"/>
      <c r="U2082" s="45"/>
      <c r="V2082" s="46">
        <v>1.570759923197329E-3</v>
      </c>
      <c r="W2082" s="46"/>
      <c r="X2082" s="45">
        <v>6.7000001668930054E-2</v>
      </c>
      <c r="Y2082" s="45"/>
      <c r="Z2082" s="44">
        <v>4.0200001001358032</v>
      </c>
      <c r="AA2082" s="44"/>
      <c r="AB2082" s="45">
        <v>-34.305122375488281</v>
      </c>
      <c r="AC2082" s="45"/>
      <c r="AD2082" s="45">
        <v>2.4373275619993251E-10</v>
      </c>
      <c r="AE2082" s="45"/>
      <c r="AF2082" s="45">
        <v>34.557876586914063</v>
      </c>
      <c r="AG2082" s="45"/>
      <c r="AH2082" s="45">
        <v>24.43610954284668</v>
      </c>
      <c r="AI2082" s="45"/>
      <c r="AJ2082" s="45"/>
      <c r="AK2082" s="20">
        <v>7.052885497849104E-10</v>
      </c>
    </row>
    <row r="2083" spans="2:37">
      <c r="B2083" s="2">
        <v>2.8999999165534973E-2</v>
      </c>
      <c r="D2083" s="44">
        <v>1.7399999499320984</v>
      </c>
      <c r="E2083" s="44"/>
      <c r="F2083" s="45">
        <v>2.3505492210388184</v>
      </c>
      <c r="G2083" s="45"/>
      <c r="H2083" s="45"/>
      <c r="I2083" s="45"/>
      <c r="J2083" s="45"/>
      <c r="K2083" s="45">
        <v>3.9246579399332404E-4</v>
      </c>
      <c r="L2083" s="45"/>
      <c r="M2083" s="45"/>
      <c r="N2083" s="45">
        <v>36.463924407958984</v>
      </c>
      <c r="O2083" s="45"/>
      <c r="P2083" s="45"/>
      <c r="Q2083" s="45"/>
      <c r="R2083" s="45">
        <v>25.783611297607422</v>
      </c>
      <c r="S2083" s="45"/>
      <c r="T2083" s="45"/>
      <c r="U2083" s="45"/>
      <c r="V2083" s="46">
        <v>1.0763241443783045E-3</v>
      </c>
      <c r="W2083" s="46"/>
      <c r="X2083" s="45">
        <v>6.8000003695487976E-2</v>
      </c>
      <c r="Y2083" s="45"/>
      <c r="Z2083" s="44">
        <v>4.0800002217292786</v>
      </c>
      <c r="AA2083" s="44"/>
      <c r="AB2083" s="45">
        <v>-30.324480056762695</v>
      </c>
      <c r="AC2083" s="45"/>
      <c r="AD2083" s="45">
        <v>1.6774266697883178E-10</v>
      </c>
      <c r="AE2083" s="45"/>
      <c r="AF2083" s="45">
        <v>34.515491485595703</v>
      </c>
      <c r="AG2083" s="45"/>
      <c r="AH2083" s="45">
        <v>24.406139373779297</v>
      </c>
      <c r="AI2083" s="45"/>
      <c r="AJ2083" s="45"/>
      <c r="AK2083" s="20">
        <v>4.859923574684899E-10</v>
      </c>
    </row>
    <row r="2084" spans="2:37">
      <c r="B2084" s="2">
        <v>2.9999999329447746E-2</v>
      </c>
      <c r="D2084" s="44">
        <v>1.7999999597668648</v>
      </c>
      <c r="E2084" s="44"/>
      <c r="F2084" s="45">
        <v>-11.189459800720215</v>
      </c>
      <c r="G2084" s="45"/>
      <c r="H2084" s="45"/>
      <c r="I2084" s="45"/>
      <c r="J2084" s="45"/>
      <c r="K2084" s="45">
        <v>2.6855836040340364E-4</v>
      </c>
      <c r="L2084" s="45"/>
      <c r="M2084" s="45"/>
      <c r="N2084" s="45">
        <v>36.4052734375</v>
      </c>
      <c r="O2084" s="45"/>
      <c r="P2084" s="45"/>
      <c r="Q2084" s="45"/>
      <c r="R2084" s="45">
        <v>25.742225646972656</v>
      </c>
      <c r="S2084" s="45"/>
      <c r="T2084" s="45"/>
      <c r="U2084" s="45"/>
      <c r="V2084" s="46">
        <v>7.3769624577835202E-4</v>
      </c>
      <c r="W2084" s="46"/>
      <c r="X2084" s="45">
        <v>6.8999998271465302E-2</v>
      </c>
      <c r="Y2084" s="45"/>
      <c r="Z2084" s="44">
        <v>4.1399998962879181</v>
      </c>
      <c r="AA2084" s="44"/>
      <c r="AB2084" s="45">
        <v>-22.1019287109375</v>
      </c>
      <c r="AC2084" s="45"/>
      <c r="AD2084" s="45">
        <v>1.1545418787672901E-10</v>
      </c>
      <c r="AE2084" s="45"/>
      <c r="AF2084" s="45">
        <v>34.473457336425781</v>
      </c>
      <c r="AG2084" s="45"/>
      <c r="AH2084" s="45">
        <v>24.376415252685547</v>
      </c>
      <c r="AI2084" s="45"/>
      <c r="AJ2084" s="45"/>
      <c r="AK2084" s="20">
        <v>3.3490749062892178E-10</v>
      </c>
    </row>
    <row r="2085" spans="2:37">
      <c r="B2085" s="2">
        <v>3.0999999493360519E-2</v>
      </c>
      <c r="D2085" s="44">
        <v>1.8599999696016312</v>
      </c>
      <c r="E2085" s="44"/>
      <c r="F2085" s="45">
        <v>-23.117738723754883</v>
      </c>
      <c r="G2085" s="45"/>
      <c r="H2085" s="45"/>
      <c r="I2085" s="45"/>
      <c r="J2085" s="45"/>
      <c r="K2085" s="45">
        <v>1.8381410336587578E-4</v>
      </c>
      <c r="L2085" s="45"/>
      <c r="M2085" s="45"/>
      <c r="N2085" s="45">
        <v>36.347175598144531</v>
      </c>
      <c r="O2085" s="45"/>
      <c r="P2085" s="45"/>
      <c r="Q2085" s="45"/>
      <c r="R2085" s="45">
        <v>25.701202392578125</v>
      </c>
      <c r="S2085" s="45"/>
      <c r="T2085" s="45"/>
      <c r="U2085" s="45"/>
      <c r="V2085" s="46">
        <v>5.0572026520967484E-4</v>
      </c>
      <c r="W2085" s="46"/>
      <c r="X2085" s="45">
        <v>7.0000000298023224E-2</v>
      </c>
      <c r="Y2085" s="45"/>
      <c r="Z2085" s="44">
        <v>4.2000000178813934</v>
      </c>
      <c r="AA2085" s="44"/>
      <c r="AB2085" s="45">
        <v>-10.80051326751709</v>
      </c>
      <c r="AC2085" s="45"/>
      <c r="AD2085" s="45">
        <v>7.947147800946297E-11</v>
      </c>
      <c r="AE2085" s="45"/>
      <c r="AF2085" s="45">
        <v>34.4317626953125</v>
      </c>
      <c r="AG2085" s="45"/>
      <c r="AH2085" s="45">
        <v>24.346933364868164</v>
      </c>
      <c r="AI2085" s="45"/>
      <c r="AJ2085" s="45"/>
      <c r="AK2085" s="20">
        <v>2.3080862221469545E-10</v>
      </c>
    </row>
    <row r="2086" spans="2:37">
      <c r="B2086" s="2">
        <v>3.2000001519918442E-2</v>
      </c>
      <c r="D2086" s="44">
        <v>1.9200000911951065</v>
      </c>
      <c r="E2086" s="44"/>
      <c r="F2086" s="45">
        <v>-31.767799377441406</v>
      </c>
      <c r="G2086" s="45"/>
      <c r="H2086" s="45"/>
      <c r="I2086" s="45"/>
      <c r="J2086" s="45"/>
      <c r="K2086" s="45">
        <v>1.2584021897055209E-4</v>
      </c>
      <c r="L2086" s="45"/>
      <c r="M2086" s="45"/>
      <c r="N2086" s="45">
        <v>36.289604187011719</v>
      </c>
      <c r="O2086" s="45"/>
      <c r="P2086" s="45"/>
      <c r="Q2086" s="45"/>
      <c r="R2086" s="45">
        <v>25.66053581237793</v>
      </c>
      <c r="S2086" s="45"/>
      <c r="T2086" s="45"/>
      <c r="U2086" s="45"/>
      <c r="V2086" s="46">
        <v>3.4676777431741357E-4</v>
      </c>
      <c r="W2086" s="46"/>
      <c r="X2086" s="45">
        <v>7.1000002324581146E-2</v>
      </c>
      <c r="Y2086" s="45"/>
      <c r="Z2086" s="44">
        <v>4.2600001394748688</v>
      </c>
      <c r="AA2086" s="44"/>
      <c r="AB2086" s="45">
        <v>1.9879728555679321</v>
      </c>
      <c r="AC2086" s="45"/>
      <c r="AD2086" s="45">
        <v>5.4707554458799379E-11</v>
      </c>
      <c r="AE2086" s="45"/>
      <c r="AF2086" s="45">
        <v>34.390407562255859</v>
      </c>
      <c r="AG2086" s="45"/>
      <c r="AH2086" s="45">
        <v>24.317691802978516</v>
      </c>
      <c r="AI2086" s="45"/>
      <c r="AJ2086" s="45"/>
      <c r="AK2086" s="20">
        <v>1.5907794526093255E-10</v>
      </c>
    </row>
    <row r="2087" spans="2:37">
      <c r="B2087" s="2">
        <v>3.2999999821186066E-2</v>
      </c>
      <c r="D2087" s="44">
        <v>1.9799999892711639</v>
      </c>
      <c r="E2087" s="44"/>
      <c r="F2087" s="45">
        <v>-35.937789916992188</v>
      </c>
      <c r="G2087" s="45"/>
      <c r="H2087" s="45"/>
      <c r="I2087" s="45"/>
      <c r="J2087" s="45"/>
      <c r="K2087" s="45">
        <v>8.6170359281823039E-5</v>
      </c>
      <c r="L2087" s="45"/>
      <c r="M2087" s="45"/>
      <c r="N2087" s="45">
        <v>36.232555389404297</v>
      </c>
      <c r="O2087" s="45"/>
      <c r="P2087" s="45"/>
      <c r="Q2087" s="45"/>
      <c r="R2087" s="45">
        <v>25.620223999023438</v>
      </c>
      <c r="S2087" s="45"/>
      <c r="T2087" s="45"/>
      <c r="U2087" s="45"/>
      <c r="V2087" s="46">
        <v>2.3782635980751365E-4</v>
      </c>
      <c r="W2087" s="46"/>
      <c r="X2087" s="45">
        <v>7.1999996900558472E-2</v>
      </c>
      <c r="Y2087" s="45"/>
      <c r="Z2087" s="44">
        <v>4.3199998140335083</v>
      </c>
      <c r="AA2087" s="44"/>
      <c r="AB2087" s="45">
        <v>14.46712589263916</v>
      </c>
      <c r="AC2087" s="45"/>
      <c r="AD2087" s="45">
        <v>3.7663160784573435E-11</v>
      </c>
      <c r="AE2087" s="45"/>
      <c r="AF2087" s="45">
        <v>34.349391937255859</v>
      </c>
      <c r="AG2087" s="45"/>
      <c r="AH2087" s="45">
        <v>24.288686752319336</v>
      </c>
      <c r="AI2087" s="45"/>
      <c r="AJ2087" s="45"/>
      <c r="AK2087" s="20">
        <v>1.0964724267426007E-10</v>
      </c>
    </row>
    <row r="2088" spans="2:37">
      <c r="B2088" s="2">
        <v>3.4000001847743988E-2</v>
      </c>
      <c r="D2088" s="44">
        <v>2.0400001108646393</v>
      </c>
      <c r="E2088" s="44"/>
      <c r="F2088" s="45">
        <v>-35.057399749755859</v>
      </c>
      <c r="G2088" s="45"/>
      <c r="H2088" s="45"/>
      <c r="I2088" s="45"/>
      <c r="J2088" s="45"/>
      <c r="K2088" s="45">
        <v>5.9018962929258123E-5</v>
      </c>
      <c r="L2088" s="45"/>
      <c r="M2088" s="45"/>
      <c r="N2088" s="45">
        <v>36.176010131835938</v>
      </c>
      <c r="O2088" s="45"/>
      <c r="P2088" s="45"/>
      <c r="Q2088" s="45"/>
      <c r="R2088" s="45">
        <v>25.580259323120117</v>
      </c>
      <c r="S2088" s="45"/>
      <c r="T2088" s="45"/>
      <c r="U2088" s="45"/>
      <c r="V2088" s="46">
        <v>1.631441991776228E-4</v>
      </c>
      <c r="W2088" s="46"/>
      <c r="X2088" s="45">
        <v>7.2999998927116394E-2</v>
      </c>
      <c r="Y2088" s="45"/>
      <c r="Z2088" s="44">
        <v>4.3799999356269836</v>
      </c>
      <c r="AA2088" s="44"/>
      <c r="AB2088" s="45">
        <v>24.888204574584961</v>
      </c>
      <c r="AC2088" s="45"/>
      <c r="AD2088" s="45">
        <v>2.5930965708020892E-11</v>
      </c>
      <c r="AE2088" s="45"/>
      <c r="AF2088" s="45">
        <v>34.308708190917969</v>
      </c>
      <c r="AG2088" s="45"/>
      <c r="AH2088" s="45">
        <v>24.259920120239258</v>
      </c>
      <c r="AI2088" s="45"/>
      <c r="AJ2088" s="45"/>
      <c r="AK2088" s="20">
        <v>7.5581298164539845E-11</v>
      </c>
    </row>
    <row r="2089" spans="2:37">
      <c r="B2089" s="2">
        <v>3.5000000149011612E-2</v>
      </c>
      <c r="D2089" s="44">
        <v>2.1000000089406967</v>
      </c>
      <c r="E2089" s="44"/>
      <c r="F2089" s="45">
        <v>-29.26579475402832</v>
      </c>
      <c r="G2089" s="45"/>
      <c r="H2089" s="45"/>
      <c r="I2089" s="45"/>
      <c r="J2089" s="45"/>
      <c r="K2089" s="45">
        <v>4.0431328670820221E-5</v>
      </c>
      <c r="L2089" s="45"/>
      <c r="M2089" s="45"/>
      <c r="N2089" s="45">
        <v>36.119964599609375</v>
      </c>
      <c r="O2089" s="45"/>
      <c r="P2089" s="45"/>
      <c r="Q2089" s="45"/>
      <c r="R2089" s="45">
        <v>25.540641784667969</v>
      </c>
      <c r="S2089" s="45"/>
      <c r="T2089" s="45"/>
      <c r="U2089" s="45"/>
      <c r="V2089" s="46">
        <v>1.1193635873496532E-4</v>
      </c>
      <c r="W2089" s="46"/>
      <c r="X2089" s="45">
        <v>7.4000000953674316E-2</v>
      </c>
      <c r="Y2089" s="45"/>
      <c r="Z2089" s="44">
        <v>4.440000057220459</v>
      </c>
      <c r="AA2089" s="44"/>
      <c r="AB2089" s="45">
        <v>31.795122146606445</v>
      </c>
      <c r="AC2089" s="45"/>
      <c r="AD2089" s="45">
        <v>1.7854684744578186E-11</v>
      </c>
      <c r="AE2089" s="45"/>
      <c r="AF2089" s="45">
        <v>34.268352508544922</v>
      </c>
      <c r="AG2089" s="45"/>
      <c r="AH2089" s="45">
        <v>24.23138427734375</v>
      </c>
      <c r="AI2089" s="45"/>
      <c r="AJ2089" s="45"/>
      <c r="AK2089" s="20">
        <v>5.2102544501053671E-11</v>
      </c>
    </row>
    <row r="2090" spans="2:37">
      <c r="B2090" s="2">
        <v>3.5999998450279236E-2</v>
      </c>
      <c r="D2090" s="44">
        <v>2.1599999070167542</v>
      </c>
      <c r="E2090" s="44"/>
      <c r="F2090" s="45">
        <v>-19.389875411987305</v>
      </c>
      <c r="G2090" s="45"/>
      <c r="H2090" s="45"/>
      <c r="I2090" s="45"/>
      <c r="J2090" s="45"/>
      <c r="K2090" s="45">
        <v>2.7703508749254979E-5</v>
      </c>
      <c r="L2090" s="45"/>
      <c r="M2090" s="45"/>
      <c r="N2090" s="45">
        <v>36.064407348632813</v>
      </c>
      <c r="O2090" s="45"/>
      <c r="P2090" s="45"/>
      <c r="Q2090" s="45"/>
      <c r="R2090" s="45">
        <v>25.501367568969727</v>
      </c>
      <c r="S2090" s="45"/>
      <c r="T2090" s="45"/>
      <c r="U2090" s="45"/>
      <c r="V2090" s="46">
        <v>7.6816817454528064E-5</v>
      </c>
      <c r="W2090" s="46"/>
      <c r="X2090" s="45">
        <v>7.5000002980232239E-2</v>
      </c>
      <c r="Y2090" s="45"/>
      <c r="Z2090" s="44">
        <v>4.5000001788139343</v>
      </c>
      <c r="AA2090" s="44"/>
      <c r="AB2090" s="45">
        <v>34.227836608886719</v>
      </c>
      <c r="AC2090" s="45"/>
      <c r="AD2090" s="45">
        <v>1.2294653142785883E-11</v>
      </c>
      <c r="AE2090" s="45"/>
      <c r="AF2090" s="45">
        <v>34.228324890136719</v>
      </c>
      <c r="AG2090" s="45"/>
      <c r="AH2090" s="45">
        <v>24.203081130981445</v>
      </c>
      <c r="AI2090" s="45"/>
      <c r="AJ2090" s="45"/>
      <c r="AK2090" s="20">
        <v>3.5919527768824011E-11</v>
      </c>
    </row>
    <row r="2091" spans="2:37">
      <c r="B2091" s="2">
        <v>3.7000000476837158E-2</v>
      </c>
      <c r="D2091" s="44">
        <v>2.2200000286102295</v>
      </c>
      <c r="E2091" s="44"/>
      <c r="F2091" s="45">
        <v>-6.8263120651245117</v>
      </c>
      <c r="G2091" s="45"/>
      <c r="H2091" s="45"/>
      <c r="I2091" s="45"/>
      <c r="J2091" s="45"/>
      <c r="K2091" s="45">
        <v>1.8986265786224976E-5</v>
      </c>
      <c r="L2091" s="45"/>
      <c r="M2091" s="45"/>
      <c r="N2091" s="45">
        <v>36.009334564208984</v>
      </c>
      <c r="O2091" s="45"/>
      <c r="P2091" s="45"/>
      <c r="Q2091" s="45"/>
      <c r="R2091" s="45">
        <v>25.462432861328125</v>
      </c>
      <c r="S2091" s="45"/>
      <c r="T2091" s="45"/>
      <c r="U2091" s="45"/>
      <c r="V2091" s="46">
        <v>5.2725983550772071E-5</v>
      </c>
      <c r="W2091" s="46"/>
      <c r="X2091" s="45">
        <v>7.5999997556209564E-2</v>
      </c>
      <c r="Y2091" s="45"/>
      <c r="Z2091" s="44">
        <v>4.5599998533725739</v>
      </c>
      <c r="AA2091" s="44"/>
      <c r="AB2091" s="45">
        <v>31.855747222900391</v>
      </c>
      <c r="AC2091" s="45"/>
      <c r="AD2091" s="45">
        <v>8.466621501113103E-12</v>
      </c>
      <c r="AE2091" s="45"/>
      <c r="AF2091" s="45">
        <v>34.188621520996094</v>
      </c>
      <c r="AG2091" s="45"/>
      <c r="AH2091" s="45">
        <v>24.175004959106445</v>
      </c>
      <c r="AI2091" s="45"/>
      <c r="AJ2091" s="45"/>
      <c r="AK2091" s="20">
        <v>2.4764442232982908E-11</v>
      </c>
    </row>
    <row r="2092" spans="2:37" ht="14.25" customHeight="1">
      <c r="B2092" s="2">
        <v>3.7999998778104782E-2</v>
      </c>
      <c r="D2092" s="44">
        <v>2.2799999266862869</v>
      </c>
      <c r="E2092" s="44"/>
      <c r="F2092" s="45">
        <v>6.6558957099914551</v>
      </c>
      <c r="G2092" s="45"/>
      <c r="H2092" s="45"/>
      <c r="I2092" s="45"/>
      <c r="J2092" s="45"/>
      <c r="K2092" s="45">
        <v>1.3014578144066036E-5</v>
      </c>
      <c r="L2092" s="45"/>
      <c r="M2092" s="45"/>
      <c r="N2092" s="45">
        <v>35.954742431640625</v>
      </c>
      <c r="O2092" s="45"/>
      <c r="P2092" s="45"/>
      <c r="Q2092" s="45"/>
      <c r="R2092" s="45">
        <v>25.423831939697266</v>
      </c>
      <c r="S2092" s="45"/>
      <c r="T2092" s="45"/>
      <c r="U2092" s="45"/>
      <c r="V2092" s="46">
        <v>3.6197125155013055E-5</v>
      </c>
      <c r="W2092" s="46"/>
      <c r="X2092" s="45">
        <v>7.6999999582767487E-2</v>
      </c>
      <c r="Y2092" s="45"/>
      <c r="Z2092" s="44">
        <v>4.6199999749660492</v>
      </c>
      <c r="AA2092" s="44"/>
      <c r="AB2092" s="45">
        <v>25.022565841674805</v>
      </c>
      <c r="AC2092" s="45"/>
      <c r="AD2092" s="45">
        <v>5.8308631360748375E-12</v>
      </c>
      <c r="AE2092" s="45"/>
      <c r="AF2092" s="45">
        <v>34.149238586425781</v>
      </c>
      <c r="AG2092" s="45"/>
      <c r="AH2092" s="45">
        <v>24.147157669067383</v>
      </c>
      <c r="AI2092" s="45"/>
      <c r="AJ2092" s="45"/>
      <c r="AK2092" s="20">
        <v>1.7074652455817407E-11</v>
      </c>
    </row>
    <row r="2093" spans="2:37" ht="13.5" customHeight="1">
      <c r="B2093" s="47" t="s">
        <v>11</v>
      </c>
      <c r="C2093" s="47"/>
      <c r="D2093" s="47"/>
      <c r="E2093" s="47"/>
    </row>
    <row r="2094" spans="2:37" ht="12.75" customHeight="1">
      <c r="B2094" s="39" t="s">
        <v>0</v>
      </c>
      <c r="C2094" s="39"/>
      <c r="D2094" s="39"/>
      <c r="E2094" s="39"/>
      <c r="F2094" s="39"/>
      <c r="G2094" s="1" t="s">
        <v>1</v>
      </c>
      <c r="H2094" s="40" t="s">
        <v>71</v>
      </c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</row>
    <row r="2095" spans="2:37" ht="12.75" customHeight="1">
      <c r="AB2095" s="39" t="s">
        <v>2</v>
      </c>
      <c r="AC2095" s="39"/>
      <c r="AD2095" s="39"/>
      <c r="AE2095" s="39"/>
      <c r="AF2095" s="39"/>
      <c r="AG2095" s="39"/>
    </row>
    <row r="2096" spans="2:37" ht="12" customHeight="1">
      <c r="B2096" s="39" t="s">
        <v>3</v>
      </c>
      <c r="C2096" s="39"/>
      <c r="D2096" s="39"/>
      <c r="E2096" s="39"/>
      <c r="G2096" s="1" t="s">
        <v>4</v>
      </c>
      <c r="H2096" s="41">
        <v>0.43999999761581421</v>
      </c>
      <c r="I2096" s="41"/>
      <c r="J2096" s="41"/>
      <c r="K2096" s="41"/>
      <c r="L2096" s="41"/>
      <c r="M2096" s="41"/>
      <c r="N2096" s="41"/>
      <c r="O2096" s="39" t="s">
        <v>21</v>
      </c>
      <c r="P2096" s="39"/>
      <c r="Q2096" s="39"/>
      <c r="R2096" s="39"/>
      <c r="S2096" s="1" t="s">
        <v>4</v>
      </c>
      <c r="T2096" s="42" t="s">
        <v>22</v>
      </c>
      <c r="U2096" s="42"/>
      <c r="V2096" s="42"/>
      <c r="W2096" s="42"/>
      <c r="X2096" s="42"/>
      <c r="Y2096" s="42"/>
      <c r="Z2096" s="42"/>
      <c r="AA2096" s="42"/>
      <c r="AB2096" s="39"/>
      <c r="AC2096" s="39"/>
      <c r="AD2096" s="39"/>
      <c r="AE2096" s="39"/>
      <c r="AF2096" s="39"/>
      <c r="AG2096" s="39"/>
    </row>
    <row r="2097" spans="2:34" ht="10.5" customHeight="1">
      <c r="AB2097" s="39"/>
      <c r="AC2097" s="39"/>
      <c r="AD2097" s="39"/>
      <c r="AE2097" s="39"/>
      <c r="AF2097" s="39"/>
      <c r="AG2097" s="39"/>
    </row>
    <row r="2098" spans="2:34" ht="12" customHeight="1">
      <c r="AB2098" s="39"/>
      <c r="AC2098" s="39"/>
      <c r="AD2098" s="39"/>
      <c r="AE2098" s="39"/>
      <c r="AF2098" s="39"/>
      <c r="AG2098" s="39"/>
    </row>
    <row r="2099" spans="2:34" ht="12" customHeight="1">
      <c r="AB2099" s="39"/>
      <c r="AC2099" s="39"/>
      <c r="AD2099" s="39"/>
      <c r="AE2099" s="39"/>
      <c r="AF2099" s="39"/>
      <c r="AG2099" s="39"/>
    </row>
    <row r="2100" spans="2:34" ht="6" customHeight="1"/>
    <row r="2101" spans="2:34" ht="3" customHeight="1">
      <c r="B2101" s="43" t="s">
        <v>5</v>
      </c>
      <c r="D2101" s="43" t="s">
        <v>23</v>
      </c>
      <c r="E2101" s="43"/>
      <c r="G2101" s="43" t="s">
        <v>6</v>
      </c>
      <c r="H2101" s="43"/>
      <c r="J2101" s="43" t="s">
        <v>7</v>
      </c>
      <c r="K2101" s="43"/>
      <c r="L2101" s="43"/>
      <c r="M2101" s="43"/>
      <c r="N2101" s="43" t="s">
        <v>8</v>
      </c>
      <c r="O2101" s="43"/>
      <c r="Q2101" s="43" t="s">
        <v>9</v>
      </c>
      <c r="R2101" s="43"/>
      <c r="S2101" s="43"/>
      <c r="T2101" s="43" t="s">
        <v>10</v>
      </c>
      <c r="U2101" s="43"/>
      <c r="X2101" s="43" t="s">
        <v>5</v>
      </c>
      <c r="Y2101" s="43"/>
      <c r="Z2101" s="43" t="s">
        <v>23</v>
      </c>
      <c r="AA2101" s="43"/>
      <c r="AB2101" s="43" t="s">
        <v>6</v>
      </c>
      <c r="AC2101" s="43" t="s">
        <v>7</v>
      </c>
      <c r="AE2101" s="43" t="s">
        <v>8</v>
      </c>
      <c r="AF2101" s="43" t="s">
        <v>9</v>
      </c>
      <c r="AG2101" s="43" t="s">
        <v>10</v>
      </c>
      <c r="AH2101" s="43"/>
    </row>
    <row r="2102" spans="2:34" ht="14.25" customHeight="1">
      <c r="B2102" s="43"/>
      <c r="D2102" s="43"/>
      <c r="E2102" s="43"/>
      <c r="G2102" s="43"/>
      <c r="H2102" s="43"/>
      <c r="J2102" s="43"/>
      <c r="K2102" s="43"/>
      <c r="L2102" s="43"/>
      <c r="M2102" s="43"/>
      <c r="N2102" s="43"/>
      <c r="O2102" s="43"/>
      <c r="Q2102" s="43"/>
      <c r="R2102" s="43"/>
      <c r="S2102" s="43"/>
      <c r="T2102" s="43"/>
      <c r="U2102" s="43"/>
      <c r="X2102" s="43"/>
      <c r="Y2102" s="43"/>
      <c r="Z2102" s="43"/>
      <c r="AA2102" s="43"/>
      <c r="AB2102" s="43"/>
      <c r="AC2102" s="43"/>
      <c r="AE2102" s="43"/>
      <c r="AF2102" s="43"/>
      <c r="AG2102" s="43"/>
      <c r="AH2102" s="43"/>
    </row>
    <row r="2103" spans="2:34">
      <c r="B2103" s="2">
        <v>7.8000001609325409E-2</v>
      </c>
      <c r="D2103" s="44">
        <v>4.6800000965595245</v>
      </c>
      <c r="E2103" s="44"/>
      <c r="F2103" s="45">
        <v>14.696566581726074</v>
      </c>
      <c r="G2103" s="45"/>
      <c r="H2103" s="45"/>
      <c r="I2103" s="45"/>
      <c r="J2103" s="45"/>
      <c r="K2103" s="45">
        <v>4.0159069646106271E-12</v>
      </c>
      <c r="L2103" s="45"/>
      <c r="M2103" s="45"/>
      <c r="N2103" s="45">
        <v>34.11016845703125</v>
      </c>
      <c r="O2103" s="45"/>
      <c r="P2103" s="45"/>
      <c r="Q2103" s="45"/>
      <c r="R2103" s="45">
        <v>24.119531631469727</v>
      </c>
      <c r="S2103" s="45"/>
      <c r="T2103" s="45"/>
      <c r="U2103" s="45"/>
      <c r="V2103" s="46">
        <v>1.1773341850040975E-11</v>
      </c>
      <c r="W2103" s="46"/>
    </row>
    <row r="2104" spans="2:34">
      <c r="B2104" s="2">
        <v>7.9000003635883331E-2</v>
      </c>
      <c r="D2104" s="44">
        <v>4.7400002181529999</v>
      </c>
      <c r="E2104" s="44"/>
      <c r="F2104" s="45">
        <v>2.3334338665008545</v>
      </c>
      <c r="G2104" s="45"/>
      <c r="H2104" s="45"/>
      <c r="I2104" s="45"/>
      <c r="J2104" s="45"/>
      <c r="K2104" s="45">
        <v>2.7660601673723528E-12</v>
      </c>
      <c r="L2104" s="45"/>
      <c r="M2104" s="45"/>
      <c r="N2104" s="45">
        <v>34.071414947509766</v>
      </c>
      <c r="O2104" s="45"/>
      <c r="P2104" s="45"/>
      <c r="Q2104" s="45"/>
      <c r="R2104" s="45">
        <v>24.092130661010742</v>
      </c>
      <c r="S2104" s="45"/>
      <c r="T2104" s="45"/>
      <c r="U2104" s="45"/>
      <c r="V2104" s="46">
        <v>8.1184182640359204E-12</v>
      </c>
      <c r="W2104" s="46"/>
    </row>
    <row r="2105" spans="2:34">
      <c r="B2105" s="2">
        <v>7.9999998211860657E-2</v>
      </c>
      <c r="D2105" s="44">
        <v>4.7999998927116394</v>
      </c>
      <c r="E2105" s="44"/>
      <c r="F2105" s="45">
        <v>-10.32889461517334</v>
      </c>
      <c r="G2105" s="45"/>
      <c r="H2105" s="45"/>
      <c r="I2105" s="45"/>
      <c r="J2105" s="45"/>
      <c r="K2105" s="45">
        <v>1.9053116289552419E-12</v>
      </c>
      <c r="L2105" s="45"/>
      <c r="M2105" s="45"/>
      <c r="N2105" s="45">
        <v>34.032974243164063</v>
      </c>
      <c r="O2105" s="45"/>
      <c r="P2105" s="45"/>
      <c r="Q2105" s="45"/>
      <c r="R2105" s="45">
        <v>24.064947128295898</v>
      </c>
      <c r="S2105" s="45"/>
      <c r="T2105" s="45"/>
      <c r="U2105" s="45"/>
      <c r="V2105" s="46">
        <v>5.5984284048904431E-12</v>
      </c>
      <c r="W2105" s="46"/>
    </row>
    <row r="2106" spans="2:34">
      <c r="B2106" s="2">
        <v>8.1000000238418579E-2</v>
      </c>
      <c r="D2106" s="44">
        <v>4.8600000143051147</v>
      </c>
      <c r="E2106" s="44"/>
      <c r="F2106" s="45">
        <v>-21.514474868774414</v>
      </c>
      <c r="G2106" s="45"/>
      <c r="H2106" s="45"/>
      <c r="I2106" s="45"/>
      <c r="J2106" s="45"/>
      <c r="K2106" s="45">
        <v>1.3124902640410108E-12</v>
      </c>
      <c r="L2106" s="45"/>
      <c r="M2106" s="45"/>
      <c r="N2106" s="45">
        <v>33.994838714599609</v>
      </c>
      <c r="O2106" s="45"/>
      <c r="P2106" s="45"/>
      <c r="Q2106" s="45"/>
      <c r="R2106" s="45">
        <v>24.037982940673828</v>
      </c>
      <c r="S2106" s="45"/>
      <c r="T2106" s="45"/>
      <c r="U2106" s="45"/>
      <c r="V2106" s="46">
        <v>3.8608513087956542E-12</v>
      </c>
      <c r="W2106" s="46"/>
    </row>
    <row r="2107" spans="2:34">
      <c r="B2107" s="2">
        <v>8.2000002264976501E-2</v>
      </c>
      <c r="D2107" s="44">
        <v>4.9200001358985901</v>
      </c>
      <c r="E2107" s="44"/>
      <c r="F2107" s="45">
        <v>-29.658380508422852</v>
      </c>
      <c r="G2107" s="45"/>
      <c r="H2107" s="45"/>
      <c r="I2107" s="45"/>
      <c r="J2107" s="45"/>
      <c r="K2107" s="45">
        <v>9.0417202804754515E-13</v>
      </c>
      <c r="L2107" s="45"/>
      <c r="M2107" s="45"/>
      <c r="N2107" s="45">
        <v>33.957012176513672</v>
      </c>
      <c r="O2107" s="45"/>
      <c r="P2107" s="45"/>
      <c r="Q2107" s="45"/>
      <c r="R2107" s="45">
        <v>24.011232376098633</v>
      </c>
      <c r="S2107" s="45"/>
      <c r="T2107" s="45"/>
      <c r="U2107" s="45"/>
      <c r="V2107" s="46">
        <v>2.6626962353754058E-12</v>
      </c>
      <c r="W2107" s="46"/>
    </row>
    <row r="2108" spans="2:34">
      <c r="B2108" s="2">
        <v>8.2999996840953827E-2</v>
      </c>
      <c r="D2108" s="44">
        <v>4.9799998104572296</v>
      </c>
      <c r="E2108" s="44"/>
      <c r="F2108" s="45">
        <v>-33.625579833984375</v>
      </c>
      <c r="G2108" s="45"/>
      <c r="H2108" s="45"/>
      <c r="I2108" s="45"/>
      <c r="J2108" s="45"/>
      <c r="K2108" s="45">
        <v>6.229170282888441E-13</v>
      </c>
      <c r="L2108" s="45"/>
      <c r="M2108" s="45"/>
      <c r="N2108" s="45">
        <v>33.919483184814453</v>
      </c>
      <c r="O2108" s="45"/>
      <c r="P2108" s="45"/>
      <c r="Q2108" s="45"/>
      <c r="R2108" s="45">
        <v>23.984695434570313</v>
      </c>
      <c r="S2108" s="45"/>
      <c r="T2108" s="45"/>
      <c r="U2108" s="45"/>
      <c r="V2108" s="46">
        <v>1.8364578521085084E-12</v>
      </c>
      <c r="W2108" s="46"/>
    </row>
    <row r="2109" spans="2:34">
      <c r="B2109" s="2">
        <v>8.3999998867511749E-2</v>
      </c>
      <c r="D2109" s="44">
        <v>5.039999932050705</v>
      </c>
      <c r="E2109" s="44"/>
      <c r="F2109" s="45">
        <v>-32.869098663330078</v>
      </c>
      <c r="G2109" s="45"/>
      <c r="H2109" s="45"/>
      <c r="I2109" s="45"/>
      <c r="J2109" s="45"/>
      <c r="K2109" s="45">
        <v>4.2917337977725623E-13</v>
      </c>
      <c r="L2109" s="45"/>
      <c r="M2109" s="45"/>
      <c r="N2109" s="45">
        <v>33.882255554199219</v>
      </c>
      <c r="O2109" s="45"/>
      <c r="P2109" s="45"/>
      <c r="Q2109" s="45"/>
      <c r="R2109" s="45">
        <v>23.958372116088867</v>
      </c>
      <c r="S2109" s="45"/>
      <c r="T2109" s="45"/>
      <c r="U2109" s="45"/>
      <c r="V2109" s="46">
        <v>1.266661255050483E-12</v>
      </c>
      <c r="W2109" s="46"/>
    </row>
    <row r="2110" spans="2:34">
      <c r="B2110" s="2">
        <v>8.5000000894069672E-2</v>
      </c>
      <c r="D2110" s="44">
        <v>5.1000000536441803</v>
      </c>
      <c r="E2110" s="44"/>
      <c r="F2110" s="45">
        <v>-27.505359649658203</v>
      </c>
      <c r="G2110" s="45"/>
      <c r="H2110" s="45"/>
      <c r="I2110" s="45"/>
      <c r="J2110" s="45"/>
      <c r="K2110" s="45">
        <v>2.9570462289733868E-13</v>
      </c>
      <c r="L2110" s="45"/>
      <c r="M2110" s="45"/>
      <c r="N2110" s="45">
        <v>33.845321655273438</v>
      </c>
      <c r="O2110" s="45"/>
      <c r="P2110" s="45"/>
      <c r="Q2110" s="45"/>
      <c r="R2110" s="45">
        <v>23.932256698608398</v>
      </c>
      <c r="S2110" s="45"/>
      <c r="T2110" s="45"/>
      <c r="U2110" s="45"/>
      <c r="V2110" s="46">
        <v>8.7369429182734826E-13</v>
      </c>
      <c r="W2110" s="46"/>
    </row>
    <row r="2111" spans="2:34">
      <c r="B2111" s="2">
        <v>8.6000002920627594E-2</v>
      </c>
      <c r="D2111" s="44">
        <v>5.1600001752376556</v>
      </c>
      <c r="E2111" s="44"/>
      <c r="F2111" s="45">
        <v>-18.296443939208984</v>
      </c>
      <c r="G2111" s="45"/>
      <c r="H2111" s="45"/>
      <c r="I2111" s="45"/>
      <c r="J2111" s="45"/>
      <c r="K2111" s="45">
        <v>2.0375373480444048E-13</v>
      </c>
      <c r="L2111" s="45"/>
      <c r="M2111" s="45"/>
      <c r="N2111" s="45">
        <v>33.808681488037109</v>
      </c>
      <c r="O2111" s="45"/>
      <c r="P2111" s="45"/>
      <c r="Q2111" s="45"/>
      <c r="R2111" s="45">
        <v>23.906347274780273</v>
      </c>
      <c r="S2111" s="45"/>
      <c r="T2111" s="45"/>
      <c r="U2111" s="45"/>
      <c r="V2111" s="46">
        <v>6.0266689642235471E-13</v>
      </c>
      <c r="W2111" s="46"/>
    </row>
    <row r="2112" spans="2:34">
      <c r="B2112" s="2">
        <v>8.6999997496604919E-2</v>
      </c>
      <c r="D2112" s="44">
        <v>5.2199998497962952</v>
      </c>
      <c r="E2112" s="44"/>
      <c r="F2112" s="45">
        <v>-6.5418319702148438</v>
      </c>
      <c r="G2112" s="45"/>
      <c r="H2112" s="45"/>
      <c r="I2112" s="45"/>
      <c r="J2112" s="45"/>
      <c r="K2112" s="45">
        <v>1.4040236529823391E-13</v>
      </c>
      <c r="L2112" s="45"/>
      <c r="M2112" s="45"/>
      <c r="N2112" s="45">
        <v>33.772331237792969</v>
      </c>
      <c r="O2112" s="45"/>
      <c r="P2112" s="45"/>
      <c r="Q2112" s="45"/>
      <c r="R2112" s="45">
        <v>23.880643844604492</v>
      </c>
      <c r="S2112" s="45"/>
      <c r="T2112" s="45"/>
      <c r="U2112" s="45"/>
      <c r="V2112" s="46">
        <v>4.1573195623881287E-13</v>
      </c>
      <c r="W2112" s="46"/>
    </row>
    <row r="2113" spans="2:23">
      <c r="B2113" s="2">
        <v>8.7999999523162842E-2</v>
      </c>
      <c r="D2113" s="44">
        <v>5.2799999713897705</v>
      </c>
      <c r="E2113" s="44"/>
      <c r="F2113" s="45">
        <v>6.1049113273620605</v>
      </c>
      <c r="G2113" s="45"/>
      <c r="H2113" s="45"/>
      <c r="I2113" s="45"/>
      <c r="J2113" s="45"/>
      <c r="K2113" s="45">
        <v>9.6752927935053745E-14</v>
      </c>
      <c r="L2113" s="45"/>
      <c r="M2113" s="45"/>
      <c r="N2113" s="45">
        <v>33.73626708984375</v>
      </c>
      <c r="O2113" s="45"/>
      <c r="P2113" s="45"/>
      <c r="Q2113" s="45"/>
      <c r="R2113" s="45">
        <v>23.855144500732422</v>
      </c>
      <c r="S2113" s="45"/>
      <c r="T2113" s="45"/>
      <c r="U2113" s="45"/>
      <c r="V2113" s="46">
        <v>2.8679202025358452E-13</v>
      </c>
      <c r="W2113" s="46"/>
    </row>
    <row r="2114" spans="2:23">
      <c r="B2114" s="2">
        <v>8.9000001549720764E-2</v>
      </c>
      <c r="D2114" s="44">
        <v>5.3400000929832458</v>
      </c>
      <c r="E2114" s="44"/>
      <c r="F2114" s="45">
        <v>17.868692398071289</v>
      </c>
      <c r="G2114" s="45"/>
      <c r="H2114" s="45"/>
      <c r="I2114" s="45"/>
      <c r="J2114" s="45"/>
      <c r="K2114" s="45">
        <v>6.6676678555591812E-14</v>
      </c>
      <c r="L2114" s="45"/>
      <c r="M2114" s="45"/>
      <c r="N2114" s="45">
        <v>33.700489044189453</v>
      </c>
      <c r="O2114" s="45"/>
      <c r="P2114" s="45"/>
      <c r="Q2114" s="45"/>
      <c r="R2114" s="45">
        <v>23.829845428466797</v>
      </c>
      <c r="S2114" s="45"/>
      <c r="T2114" s="45"/>
      <c r="U2114" s="45"/>
      <c r="V2114" s="46">
        <v>1.9785076897128884E-13</v>
      </c>
      <c r="W2114" s="46"/>
    </row>
    <row r="2115" spans="2:23">
      <c r="B2115" s="2">
        <v>9.0000003576278687E-2</v>
      </c>
      <c r="D2115" s="44">
        <v>5.4000002145767212</v>
      </c>
      <c r="E2115" s="44"/>
      <c r="F2115" s="45">
        <v>27.101984024047852</v>
      </c>
      <c r="G2115" s="45"/>
      <c r="H2115" s="45"/>
      <c r="I2115" s="45"/>
      <c r="J2115" s="45"/>
      <c r="K2115" s="45">
        <v>4.595189314238364E-14</v>
      </c>
      <c r="L2115" s="45"/>
      <c r="M2115" s="45"/>
      <c r="N2115" s="45">
        <v>33.664993286132813</v>
      </c>
      <c r="O2115" s="45"/>
      <c r="P2115" s="45"/>
      <c r="Q2115" s="45"/>
      <c r="R2115" s="45">
        <v>23.804746627807617</v>
      </c>
      <c r="S2115" s="45"/>
      <c r="T2115" s="45"/>
      <c r="U2115" s="45"/>
      <c r="V2115" s="46">
        <v>1.3649755696391874E-13</v>
      </c>
      <c r="W2115" s="46"/>
    </row>
    <row r="2116" spans="2:23">
      <c r="B2116" s="2">
        <v>9.0999998152256012E-2</v>
      </c>
      <c r="D2116" s="44">
        <v>5.4599998891353607</v>
      </c>
      <c r="E2116" s="44"/>
      <c r="F2116" s="45">
        <v>32.515506744384766</v>
      </c>
      <c r="G2116" s="45"/>
      <c r="H2116" s="45"/>
      <c r="I2116" s="45"/>
      <c r="J2116" s="45"/>
      <c r="K2116" s="45">
        <v>3.1670277294768012E-14</v>
      </c>
      <c r="L2116" s="45"/>
      <c r="M2116" s="45"/>
      <c r="N2116" s="45">
        <v>33.629779815673828</v>
      </c>
      <c r="O2116" s="45"/>
      <c r="P2116" s="45"/>
      <c r="Q2116" s="45"/>
      <c r="R2116" s="45">
        <v>23.779844284057617</v>
      </c>
      <c r="S2116" s="45"/>
      <c r="T2116" s="45"/>
      <c r="U2116" s="45"/>
      <c r="V2116" s="46">
        <v>9.4173312811113297E-14</v>
      </c>
      <c r="W2116" s="46"/>
    </row>
    <row r="2117" spans="2:23">
      <c r="B2117" s="2">
        <v>9.2000000178813934E-2</v>
      </c>
      <c r="D2117" s="44">
        <v>5.5200000107288361</v>
      </c>
      <c r="E2117" s="44"/>
      <c r="F2117" s="45">
        <v>33.35821533203125</v>
      </c>
      <c r="G2117" s="45"/>
      <c r="H2117" s="45"/>
      <c r="I2117" s="45"/>
      <c r="J2117" s="45"/>
      <c r="K2117" s="45">
        <v>2.1828238950518872E-14</v>
      </c>
      <c r="L2117" s="45"/>
      <c r="M2117" s="45"/>
      <c r="N2117" s="45">
        <v>33.594837188720703</v>
      </c>
      <c r="O2117" s="45"/>
      <c r="P2117" s="45"/>
      <c r="Q2117" s="45"/>
      <c r="R2117" s="45">
        <v>23.755138397216797</v>
      </c>
      <c r="S2117" s="45"/>
      <c r="T2117" s="45"/>
      <c r="U2117" s="45"/>
      <c r="V2117" s="46">
        <v>6.4974982588294344E-14</v>
      </c>
      <c r="W2117" s="46"/>
    </row>
    <row r="2118" spans="2:23">
      <c r="B2118" s="2">
        <v>9.3000002205371857E-2</v>
      </c>
      <c r="D2118" s="44">
        <v>5.5800001323223114</v>
      </c>
      <c r="E2118" s="44"/>
      <c r="F2118" s="45">
        <v>29.521446228027344</v>
      </c>
      <c r="G2118" s="45"/>
      <c r="H2118" s="45"/>
      <c r="I2118" s="45"/>
      <c r="J2118" s="45"/>
      <c r="K2118" s="45">
        <v>1.5045390538352514E-14</v>
      </c>
      <c r="L2118" s="45"/>
      <c r="M2118" s="45"/>
      <c r="N2118" s="45">
        <v>33.560169219970703</v>
      </c>
      <c r="O2118" s="45"/>
      <c r="P2118" s="45"/>
      <c r="Q2118" s="45"/>
      <c r="R2118" s="45">
        <v>23.730625152587891</v>
      </c>
      <c r="S2118" s="45"/>
      <c r="T2118" s="45"/>
      <c r="U2118" s="45"/>
      <c r="V2118" s="46">
        <v>4.4831088982181383E-14</v>
      </c>
      <c r="W2118" s="46"/>
    </row>
    <row r="2119" spans="2:23">
      <c r="B2119" s="2">
        <v>9.3999996781349182E-2</v>
      </c>
      <c r="D2119" s="44">
        <v>5.6399998068809509</v>
      </c>
      <c r="E2119" s="44"/>
      <c r="F2119" s="45">
        <v>21.552827835083008</v>
      </c>
      <c r="G2119" s="45"/>
      <c r="H2119" s="45"/>
      <c r="I2119" s="45"/>
      <c r="J2119" s="45"/>
      <c r="K2119" s="45">
        <v>1.0370639419378554E-14</v>
      </c>
      <c r="L2119" s="45"/>
      <c r="M2119" s="45"/>
      <c r="N2119" s="45">
        <v>33.525775909423828</v>
      </c>
      <c r="O2119" s="45"/>
      <c r="P2119" s="45"/>
      <c r="Q2119" s="45"/>
      <c r="R2119" s="45">
        <v>23.706302642822266</v>
      </c>
      <c r="S2119" s="45"/>
      <c r="T2119" s="45"/>
      <c r="U2119" s="45"/>
      <c r="V2119" s="46">
        <v>3.0933331525602459E-14</v>
      </c>
      <c r="W2119" s="46"/>
    </row>
    <row r="2120" spans="2:23">
      <c r="B2120" s="2">
        <v>9.4999998807907104E-2</v>
      </c>
      <c r="D2120" s="44">
        <v>5.6999999284744263</v>
      </c>
      <c r="E2120" s="44"/>
      <c r="F2120" s="45">
        <v>10.578153610229492</v>
      </c>
      <c r="G2120" s="45"/>
      <c r="H2120" s="45"/>
      <c r="I2120" s="45"/>
      <c r="J2120" s="45"/>
      <c r="K2120" s="45">
        <v>7.1486565310970723E-15</v>
      </c>
      <c r="L2120" s="45"/>
      <c r="M2120" s="45"/>
      <c r="N2120" s="45">
        <v>33.491649627685547</v>
      </c>
      <c r="O2120" s="45"/>
      <c r="P2120" s="45"/>
      <c r="Q2120" s="45"/>
      <c r="R2120" s="45">
        <v>23.682170867919922</v>
      </c>
      <c r="S2120" s="45"/>
      <c r="T2120" s="45"/>
      <c r="U2120" s="45"/>
      <c r="V2120" s="46">
        <v>2.1344594996097928E-14</v>
      </c>
      <c r="W2120" s="46"/>
    </row>
    <row r="2121" spans="2:23">
      <c r="B2121" s="2">
        <v>9.6000000834465027E-2</v>
      </c>
      <c r="D2121" s="44">
        <v>5.7600000500679016</v>
      </c>
      <c r="E2121" s="44"/>
      <c r="F2121" s="45">
        <v>-1.8576339483261108</v>
      </c>
      <c r="G2121" s="45"/>
      <c r="H2121" s="45"/>
      <c r="I2121" s="45"/>
      <c r="J2121" s="45"/>
      <c r="K2121" s="45">
        <v>4.9278750567996465E-15</v>
      </c>
      <c r="L2121" s="45"/>
      <c r="M2121" s="45"/>
      <c r="N2121" s="45">
        <v>33.457786560058594</v>
      </c>
      <c r="O2121" s="45"/>
      <c r="P2121" s="45"/>
      <c r="Q2121" s="45"/>
      <c r="R2121" s="45">
        <v>23.658227920532227</v>
      </c>
      <c r="S2121" s="45"/>
      <c r="T2121" s="45"/>
      <c r="U2121" s="45"/>
      <c r="V2121" s="46">
        <v>1.4728634097397296E-14</v>
      </c>
      <c r="W2121" s="46"/>
    </row>
    <row r="2122" spans="2:23">
      <c r="B2122" s="2">
        <v>9.7000002861022949E-2</v>
      </c>
      <c r="D2122" s="44">
        <v>5.820000171661377</v>
      </c>
      <c r="E2122" s="44"/>
      <c r="F2122" s="45">
        <v>-14.007869720458984</v>
      </c>
      <c r="G2122" s="45"/>
      <c r="H2122" s="45"/>
      <c r="I2122" s="45"/>
      <c r="J2122" s="45"/>
      <c r="K2122" s="45">
        <v>3.3971188085875695E-15</v>
      </c>
      <c r="L2122" s="45"/>
      <c r="M2122" s="45"/>
      <c r="N2122" s="45">
        <v>33.424186706542969</v>
      </c>
      <c r="O2122" s="45"/>
      <c r="P2122" s="45"/>
      <c r="Q2122" s="45"/>
      <c r="R2122" s="45">
        <v>23.634469985961914</v>
      </c>
      <c r="S2122" s="45"/>
      <c r="T2122" s="45"/>
      <c r="U2122" s="45"/>
      <c r="V2122" s="46">
        <v>1.0163653366189809E-14</v>
      </c>
      <c r="W2122" s="46"/>
    </row>
    <row r="2123" spans="2:23">
      <c r="B2123" s="2">
        <v>9.7999997437000275E-2</v>
      </c>
      <c r="D2123" s="44">
        <v>5.8799998462200165</v>
      </c>
      <c r="E2123" s="44"/>
      <c r="F2123" s="45">
        <v>-24.16944694519043</v>
      </c>
      <c r="G2123" s="45"/>
      <c r="H2123" s="45"/>
      <c r="I2123" s="45"/>
      <c r="J2123" s="45"/>
      <c r="K2123" s="45">
        <v>2.3419474198197853E-15</v>
      </c>
      <c r="L2123" s="45"/>
      <c r="M2123" s="45"/>
      <c r="N2123" s="45">
        <v>33.390850067138672</v>
      </c>
      <c r="O2123" s="45"/>
      <c r="P2123" s="45"/>
      <c r="Q2123" s="45"/>
      <c r="R2123" s="45">
        <v>23.610897064208984</v>
      </c>
      <c r="S2123" s="45"/>
      <c r="T2123" s="45"/>
      <c r="U2123" s="45"/>
      <c r="V2123" s="46">
        <v>7.0137394291925129E-15</v>
      </c>
      <c r="W2123" s="46"/>
    </row>
    <row r="2124" spans="2:23">
      <c r="B2124" s="2">
        <v>9.8999999463558197E-2</v>
      </c>
      <c r="D2124" s="44">
        <v>5.9399999678134918</v>
      </c>
      <c r="E2124" s="44"/>
      <c r="F2124" s="45">
        <v>-30.921483993530273</v>
      </c>
      <c r="G2124" s="45"/>
      <c r="H2124" s="45"/>
      <c r="I2124" s="45"/>
      <c r="J2124" s="45"/>
      <c r="K2124" s="45">
        <v>1.6145756640570472E-15</v>
      </c>
      <c r="L2124" s="45"/>
      <c r="M2124" s="45"/>
      <c r="N2124" s="45">
        <v>33.357772827148438</v>
      </c>
      <c r="O2124" s="45"/>
      <c r="P2124" s="45"/>
      <c r="Q2124" s="45"/>
      <c r="R2124" s="45">
        <v>23.587507247924805</v>
      </c>
      <c r="S2124" s="45"/>
      <c r="T2124" s="45"/>
      <c r="U2124" s="45"/>
      <c r="V2124" s="46">
        <v>4.8401783476386198E-15</v>
      </c>
      <c r="W2124" s="46"/>
    </row>
    <row r="2125" spans="2:23">
      <c r="B2125" s="2">
        <v>0.10000000149011612</v>
      </c>
      <c r="D2125" s="44">
        <v>6.0000000894069672</v>
      </c>
      <c r="E2125" s="44"/>
      <c r="F2125" s="45">
        <v>-33.323970794677734</v>
      </c>
      <c r="G2125" s="45"/>
      <c r="H2125" s="45"/>
      <c r="I2125" s="45"/>
      <c r="J2125" s="45"/>
      <c r="K2125" s="45">
        <v>1.1131511116446962E-15</v>
      </c>
      <c r="L2125" s="45"/>
      <c r="M2125" s="45"/>
      <c r="N2125" s="45">
        <v>33.324947357177734</v>
      </c>
      <c r="O2125" s="45"/>
      <c r="P2125" s="45"/>
      <c r="Q2125" s="45"/>
      <c r="R2125" s="45">
        <v>23.564296722412109</v>
      </c>
      <c r="S2125" s="45"/>
      <c r="T2125" s="45"/>
      <c r="U2125" s="45"/>
      <c r="V2125" s="46">
        <v>3.3402936974968834E-15</v>
      </c>
      <c r="W2125" s="46"/>
    </row>
    <row r="2126" spans="2:23" ht="9.75" customHeight="1">
      <c r="B2126" s="2">
        <v>0.10100000351667404</v>
      </c>
      <c r="D2126" s="44">
        <v>6.0600002110004425</v>
      </c>
      <c r="E2126" s="44"/>
      <c r="F2126" s="45">
        <v>-31.048585891723633</v>
      </c>
      <c r="G2126" s="45"/>
      <c r="H2126" s="45"/>
      <c r="I2126" s="45"/>
      <c r="J2126" s="45"/>
      <c r="K2126" s="45">
        <v>7.6747431889225611E-16</v>
      </c>
      <c r="L2126" s="45"/>
      <c r="M2126" s="45"/>
      <c r="N2126" s="45">
        <v>33.292377471923828</v>
      </c>
      <c r="O2126" s="45"/>
      <c r="P2126" s="45"/>
      <c r="Q2126" s="45"/>
      <c r="R2126" s="45">
        <v>23.541267395019531</v>
      </c>
      <c r="S2126" s="45"/>
      <c r="T2126" s="45"/>
      <c r="U2126" s="45"/>
      <c r="V2126" s="46">
        <v>2.3052554348523867E-15</v>
      </c>
      <c r="W2126" s="46"/>
    </row>
    <row r="2127" spans="2:23" ht="5.25" customHeight="1"/>
    <row r="2128" spans="2:23" ht="172.5" customHeight="1"/>
    <row r="2129" spans="2:37" ht="16.5" customHeight="1"/>
    <row r="2130" spans="2:37" ht="12.75" customHeight="1">
      <c r="B2130" s="39" t="s">
        <v>0</v>
      </c>
      <c r="C2130" s="39"/>
      <c r="D2130" s="39"/>
      <c r="E2130" s="39"/>
      <c r="F2130" s="39"/>
      <c r="G2130" s="1" t="s">
        <v>1</v>
      </c>
      <c r="H2130" s="40" t="s">
        <v>72</v>
      </c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</row>
    <row r="2131" spans="2:37" ht="12.75" customHeight="1">
      <c r="AB2131" s="39" t="s">
        <v>2</v>
      </c>
      <c r="AC2131" s="39"/>
      <c r="AD2131" s="39"/>
      <c r="AE2131" s="39"/>
      <c r="AF2131" s="39"/>
      <c r="AG2131" s="39"/>
    </row>
    <row r="2132" spans="2:37" ht="12" customHeight="1">
      <c r="B2132" s="39" t="s">
        <v>3</v>
      </c>
      <c r="C2132" s="39"/>
      <c r="D2132" s="39"/>
      <c r="E2132" s="39"/>
      <c r="G2132" s="1" t="s">
        <v>4</v>
      </c>
      <c r="H2132" s="41">
        <v>0.43999999761581421</v>
      </c>
      <c r="I2132" s="41"/>
      <c r="J2132" s="41"/>
      <c r="K2132" s="41"/>
      <c r="L2132" s="41"/>
      <c r="M2132" s="41"/>
      <c r="N2132" s="41"/>
      <c r="O2132" s="39" t="s">
        <v>21</v>
      </c>
      <c r="P2132" s="39"/>
      <c r="Q2132" s="39"/>
      <c r="R2132" s="39"/>
      <c r="S2132" s="1" t="s">
        <v>4</v>
      </c>
      <c r="T2132" s="42" t="s">
        <v>22</v>
      </c>
      <c r="U2132" s="42"/>
      <c r="V2132" s="42"/>
      <c r="W2132" s="42"/>
      <c r="X2132" s="42"/>
      <c r="Y2132" s="42"/>
      <c r="Z2132" s="42"/>
      <c r="AA2132" s="42"/>
      <c r="AB2132" s="39"/>
      <c r="AC2132" s="39"/>
      <c r="AD2132" s="39"/>
      <c r="AE2132" s="39"/>
      <c r="AF2132" s="39"/>
      <c r="AG2132" s="39"/>
    </row>
    <row r="2133" spans="2:37" ht="10.5" customHeight="1">
      <c r="AB2133" s="39"/>
      <c r="AC2133" s="39"/>
      <c r="AD2133" s="39"/>
      <c r="AE2133" s="39"/>
      <c r="AF2133" s="39"/>
      <c r="AG2133" s="39"/>
    </row>
    <row r="2134" spans="2:37" ht="12" customHeight="1">
      <c r="AB2134" s="39"/>
      <c r="AC2134" s="39"/>
      <c r="AD2134" s="39"/>
      <c r="AE2134" s="39"/>
      <c r="AF2134" s="39"/>
      <c r="AG2134" s="39"/>
    </row>
    <row r="2135" spans="2:37" ht="12" customHeight="1">
      <c r="AB2135" s="39"/>
      <c r="AC2135" s="39"/>
      <c r="AD2135" s="39"/>
      <c r="AE2135" s="39"/>
      <c r="AF2135" s="39"/>
      <c r="AG2135" s="39"/>
    </row>
    <row r="2136" spans="2:37" ht="6" customHeight="1"/>
    <row r="2137" spans="2:37" ht="3" customHeight="1">
      <c r="B2137" s="43" t="s">
        <v>5</v>
      </c>
      <c r="D2137" s="43" t="s">
        <v>23</v>
      </c>
      <c r="E2137" s="43"/>
      <c r="G2137" s="43" t="s">
        <v>6</v>
      </c>
      <c r="H2137" s="43"/>
      <c r="J2137" s="43" t="s">
        <v>7</v>
      </c>
      <c r="K2137" s="43"/>
      <c r="L2137" s="43"/>
      <c r="M2137" s="43"/>
      <c r="N2137" s="43" t="s">
        <v>8</v>
      </c>
      <c r="O2137" s="43"/>
      <c r="Q2137" s="43" t="s">
        <v>9</v>
      </c>
      <c r="R2137" s="43"/>
      <c r="S2137" s="43"/>
      <c r="T2137" s="43" t="s">
        <v>10</v>
      </c>
      <c r="U2137" s="43"/>
      <c r="X2137" s="43" t="s">
        <v>5</v>
      </c>
      <c r="Y2137" s="43"/>
      <c r="Z2137" s="43" t="s">
        <v>23</v>
      </c>
      <c r="AA2137" s="43"/>
      <c r="AB2137" s="43" t="s">
        <v>6</v>
      </c>
      <c r="AC2137" s="43" t="s">
        <v>7</v>
      </c>
      <c r="AE2137" s="43" t="s">
        <v>8</v>
      </c>
      <c r="AF2137" s="43" t="s">
        <v>9</v>
      </c>
      <c r="AG2137" s="43" t="s">
        <v>10</v>
      </c>
      <c r="AH2137" s="43"/>
    </row>
    <row r="2138" spans="2:37" ht="14.25" customHeight="1">
      <c r="B2138" s="43"/>
      <c r="D2138" s="43"/>
      <c r="E2138" s="43"/>
      <c r="G2138" s="43"/>
      <c r="H2138" s="43"/>
      <c r="J2138" s="43"/>
      <c r="K2138" s="43"/>
      <c r="L2138" s="43"/>
      <c r="M2138" s="43"/>
      <c r="N2138" s="43"/>
      <c r="O2138" s="43"/>
      <c r="Q2138" s="43"/>
      <c r="R2138" s="43"/>
      <c r="S2138" s="43"/>
      <c r="T2138" s="43"/>
      <c r="U2138" s="43"/>
      <c r="X2138" s="43"/>
      <c r="Y2138" s="43"/>
      <c r="Z2138" s="43"/>
      <c r="AA2138" s="43"/>
      <c r="AB2138" s="43"/>
      <c r="AC2138" s="43"/>
      <c r="AE2138" s="43"/>
      <c r="AF2138" s="43"/>
      <c r="AG2138" s="43"/>
      <c r="AH2138" s="43"/>
    </row>
    <row r="2139" spans="2:37">
      <c r="B2139" s="2">
        <v>0</v>
      </c>
      <c r="D2139" s="44">
        <v>0</v>
      </c>
      <c r="E2139" s="44"/>
      <c r="F2139" s="45">
        <v>4.7697783884359524E-5</v>
      </c>
      <c r="G2139" s="45"/>
      <c r="H2139" s="45"/>
      <c r="I2139" s="45"/>
      <c r="J2139" s="45"/>
      <c r="K2139" s="45">
        <v>24.419948577880859</v>
      </c>
      <c r="L2139" s="45"/>
      <c r="M2139" s="45"/>
      <c r="N2139" s="45">
        <v>48.839851379394531</v>
      </c>
      <c r="O2139" s="45"/>
      <c r="P2139" s="45"/>
      <c r="Q2139" s="45"/>
      <c r="R2139" s="45">
        <v>17.267477035522461</v>
      </c>
      <c r="S2139" s="45"/>
      <c r="T2139" s="45"/>
      <c r="U2139" s="45"/>
      <c r="V2139" s="46">
        <v>100.00019836425781</v>
      </c>
      <c r="W2139" s="46"/>
      <c r="X2139" s="45">
        <v>3.9000000804662704E-2</v>
      </c>
      <c r="Y2139" s="45"/>
      <c r="Z2139" s="44">
        <v>2.3400000482797623</v>
      </c>
      <c r="AA2139" s="44"/>
      <c r="AB2139" s="45">
        <v>12.333093643188477</v>
      </c>
      <c r="AC2139" s="45"/>
      <c r="AD2139" s="45">
        <v>9.5013717782421736E-7</v>
      </c>
      <c r="AE2139" s="45"/>
      <c r="AF2139" s="45">
        <v>23.050113677978516</v>
      </c>
      <c r="AG2139" s="45"/>
      <c r="AH2139" s="45">
        <v>16.298891067504883</v>
      </c>
      <c r="AI2139" s="45"/>
      <c r="AJ2139" s="45"/>
      <c r="AK2139" s="20">
        <v>4.1220500861527398E-6</v>
      </c>
    </row>
    <row r="2140" spans="2:37">
      <c r="B2140" s="2">
        <v>1.0000000474974513E-3</v>
      </c>
      <c r="D2140" s="44">
        <v>6.0000002849847078E-2</v>
      </c>
      <c r="E2140" s="44"/>
      <c r="F2140" s="45">
        <v>-8.4490566253662109</v>
      </c>
      <c r="G2140" s="45"/>
      <c r="H2140" s="45"/>
      <c r="I2140" s="45"/>
      <c r="J2140" s="45"/>
      <c r="K2140" s="45">
        <v>14.217532157897949</v>
      </c>
      <c r="L2140" s="45"/>
      <c r="M2140" s="45"/>
      <c r="N2140" s="45">
        <v>38.595985412597656</v>
      </c>
      <c r="O2140" s="45"/>
      <c r="P2140" s="45"/>
      <c r="Q2140" s="45"/>
      <c r="R2140" s="45">
        <v>17.238168716430664</v>
      </c>
      <c r="S2140" s="45"/>
      <c r="T2140" s="45"/>
      <c r="U2140" s="45"/>
      <c r="V2140" s="46">
        <v>58.320075988769531</v>
      </c>
      <c r="W2140" s="46"/>
      <c r="X2140" s="45">
        <v>3.9999999105930328E-2</v>
      </c>
      <c r="Y2140" s="45"/>
      <c r="Z2140" s="44">
        <v>2.3999999463558197</v>
      </c>
      <c r="AA2140" s="44"/>
      <c r="AB2140" s="45">
        <v>18.611326217651367</v>
      </c>
      <c r="AC2140" s="45"/>
      <c r="AD2140" s="45">
        <v>6.2297590375237633E-7</v>
      </c>
      <c r="AE2140" s="45"/>
      <c r="AF2140" s="45">
        <v>23.020788192749023</v>
      </c>
      <c r="AG2140" s="45"/>
      <c r="AH2140" s="45">
        <v>16.278154373168945</v>
      </c>
      <c r="AI2140" s="45"/>
      <c r="AJ2140" s="45"/>
      <c r="AK2140" s="20">
        <v>2.7061450964538381E-6</v>
      </c>
    </row>
    <row r="2141" spans="2:37">
      <c r="B2141" s="2">
        <v>2.0000000949949026E-3</v>
      </c>
      <c r="D2141" s="44">
        <v>0.12000000569969416</v>
      </c>
      <c r="E2141" s="44"/>
      <c r="F2141" s="45">
        <v>-9.2259073257446289</v>
      </c>
      <c r="G2141" s="45"/>
      <c r="H2141" s="45"/>
      <c r="I2141" s="45"/>
      <c r="J2141" s="45"/>
      <c r="K2141" s="45">
        <v>8.515559196472168</v>
      </c>
      <c r="L2141" s="45"/>
      <c r="M2141" s="45"/>
      <c r="N2141" s="45">
        <v>32.852943420410156</v>
      </c>
      <c r="O2141" s="45"/>
      <c r="P2141" s="45"/>
      <c r="Q2141" s="45"/>
      <c r="R2141" s="45">
        <v>17.209129333496094</v>
      </c>
      <c r="S2141" s="45"/>
      <c r="T2141" s="45"/>
      <c r="U2141" s="45"/>
      <c r="V2141" s="46">
        <v>34.9896240234375</v>
      </c>
      <c r="W2141" s="46"/>
      <c r="X2141" s="45">
        <v>4.1000001132488251E-2</v>
      </c>
      <c r="Y2141" s="45"/>
      <c r="Z2141" s="44">
        <v>2.460000067949295</v>
      </c>
      <c r="AA2141" s="44"/>
      <c r="AB2141" s="45">
        <v>22.263710021972656</v>
      </c>
      <c r="AC2141" s="45"/>
      <c r="AD2141" s="45">
        <v>4.0854914118426677E-7</v>
      </c>
      <c r="AE2141" s="45"/>
      <c r="AF2141" s="45">
        <v>22.991710662841797</v>
      </c>
      <c r="AG2141" s="45"/>
      <c r="AH2141" s="45">
        <v>16.257595062255859</v>
      </c>
      <c r="AI2141" s="45"/>
      <c r="AJ2141" s="45"/>
      <c r="AK2141" s="20">
        <v>1.7769409623724641E-6</v>
      </c>
    </row>
    <row r="2142" spans="2:37">
      <c r="B2142" s="2">
        <v>3.0000000260770321E-3</v>
      </c>
      <c r="D2142" s="44">
        <v>0.18000000156462193</v>
      </c>
      <c r="E2142" s="44"/>
      <c r="F2142" s="45">
        <v>-5.1301593780517578</v>
      </c>
      <c r="G2142" s="45"/>
      <c r="H2142" s="45"/>
      <c r="I2142" s="45"/>
      <c r="J2142" s="45"/>
      <c r="K2142" s="45">
        <v>5.2154326438903809</v>
      </c>
      <c r="L2142" s="45"/>
      <c r="M2142" s="45"/>
      <c r="N2142" s="45">
        <v>29.512119293212891</v>
      </c>
      <c r="O2142" s="45"/>
      <c r="P2142" s="45"/>
      <c r="Q2142" s="45"/>
      <c r="R2142" s="45">
        <v>17.180353164672852</v>
      </c>
      <c r="S2142" s="45"/>
      <c r="T2142" s="45"/>
      <c r="U2142" s="45"/>
      <c r="V2142" s="46">
        <v>21.465612411499023</v>
      </c>
      <c r="W2142" s="46"/>
      <c r="X2142" s="45">
        <v>4.1999999433755875E-2</v>
      </c>
      <c r="Y2142" s="45"/>
      <c r="Z2142" s="44">
        <v>2.5199999660253525</v>
      </c>
      <c r="AA2142" s="44"/>
      <c r="AB2142" s="45">
        <v>22.784765243530273</v>
      </c>
      <c r="AC2142" s="45"/>
      <c r="AD2142" s="45">
        <v>2.6798028329722001E-7</v>
      </c>
      <c r="AE2142" s="45"/>
      <c r="AF2142" s="45">
        <v>22.962882995605469</v>
      </c>
      <c r="AG2142" s="45"/>
      <c r="AH2142" s="45">
        <v>16.237209320068359</v>
      </c>
      <c r="AI2142" s="45"/>
      <c r="AJ2142" s="45"/>
      <c r="AK2142" s="20">
        <v>1.1670150570353144E-6</v>
      </c>
    </row>
    <row r="2143" spans="2:37">
      <c r="B2143" s="2">
        <v>4.0000001899898052E-3</v>
      </c>
      <c r="D2143" s="44">
        <v>0.24000001139938831</v>
      </c>
      <c r="E2143" s="44"/>
      <c r="F2143" s="45">
        <v>1.7245912551879883</v>
      </c>
      <c r="G2143" s="45"/>
      <c r="H2143" s="45"/>
      <c r="I2143" s="45"/>
      <c r="J2143" s="45"/>
      <c r="K2143" s="45">
        <v>3.2485260963439941</v>
      </c>
      <c r="L2143" s="45"/>
      <c r="M2143" s="45"/>
      <c r="N2143" s="45">
        <v>27.504888534545898</v>
      </c>
      <c r="O2143" s="45"/>
      <c r="P2143" s="45"/>
      <c r="Q2143" s="45"/>
      <c r="R2143" s="45">
        <v>17.151838302612305</v>
      </c>
      <c r="S2143" s="45"/>
      <c r="T2143" s="45"/>
      <c r="U2143" s="45"/>
      <c r="V2143" s="46">
        <v>13.392470359802246</v>
      </c>
      <c r="W2143" s="46"/>
      <c r="X2143" s="45">
        <v>4.3000001460313797E-2</v>
      </c>
      <c r="Y2143" s="45"/>
      <c r="Z2143" s="44">
        <v>2.5800000876188278</v>
      </c>
      <c r="AA2143" s="44"/>
      <c r="AB2143" s="45">
        <v>20.109289169311523</v>
      </c>
      <c r="AC2143" s="45"/>
      <c r="AD2143" s="45">
        <v>1.7581029965185735E-7</v>
      </c>
      <c r="AE2143" s="45"/>
      <c r="AF2143" s="45">
        <v>22.934297561645508</v>
      </c>
      <c r="AG2143" s="45"/>
      <c r="AH2143" s="45">
        <v>16.216997146606445</v>
      </c>
      <c r="AI2143" s="45"/>
      <c r="AJ2143" s="45"/>
      <c r="AK2143" s="20">
        <v>7.6658244552163524E-7</v>
      </c>
    </row>
    <row r="2144" spans="2:37">
      <c r="B2144" s="2">
        <v>4.999999888241291E-3</v>
      </c>
      <c r="D2144" s="44">
        <v>0.29999999329447746</v>
      </c>
      <c r="E2144" s="44"/>
      <c r="F2144" s="45">
        <v>9.5307788848876953</v>
      </c>
      <c r="G2144" s="45"/>
      <c r="H2144" s="45"/>
      <c r="I2144" s="45"/>
      <c r="J2144" s="45"/>
      <c r="K2144" s="45">
        <v>2.0485744476318359</v>
      </c>
      <c r="L2144" s="45"/>
      <c r="M2144" s="45"/>
      <c r="N2144" s="45">
        <v>26.264976501464844</v>
      </c>
      <c r="O2144" s="45"/>
      <c r="P2144" s="45"/>
      <c r="Q2144" s="45"/>
      <c r="R2144" s="45">
        <v>17.12358283996582</v>
      </c>
      <c r="S2144" s="45"/>
      <c r="T2144" s="45"/>
      <c r="U2144" s="45"/>
      <c r="V2144" s="46">
        <v>8.4594497680664063</v>
      </c>
      <c r="W2144" s="46"/>
      <c r="X2144" s="45">
        <v>4.3999999761581421E-2</v>
      </c>
      <c r="Y2144" s="45"/>
      <c r="Z2144" s="44">
        <v>2.6399999856948853</v>
      </c>
      <c r="AA2144" s="44"/>
      <c r="AB2144" s="45">
        <v>14.620403289794922</v>
      </c>
      <c r="AC2144" s="45"/>
      <c r="AD2144" s="45">
        <v>1.1536289434843638E-7</v>
      </c>
      <c r="AE2144" s="45"/>
      <c r="AF2144" s="45">
        <v>22.905954360961914</v>
      </c>
      <c r="AG2144" s="45"/>
      <c r="AH2144" s="45">
        <v>16.196954727172852</v>
      </c>
      <c r="AI2144" s="45"/>
      <c r="AJ2144" s="45"/>
      <c r="AK2144" s="20">
        <v>5.0363718173684902E-7</v>
      </c>
    </row>
    <row r="2145" spans="2:37">
      <c r="B2145" s="2">
        <v>6.0000000521540642E-3</v>
      </c>
      <c r="D2145" s="44">
        <v>0.36000000312924385</v>
      </c>
      <c r="E2145" s="44"/>
      <c r="F2145" s="45">
        <v>16.713199615478516</v>
      </c>
      <c r="G2145" s="45"/>
      <c r="H2145" s="45"/>
      <c r="I2145" s="45"/>
      <c r="J2145" s="45"/>
      <c r="K2145" s="45">
        <v>1.3034141063690186</v>
      </c>
      <c r="L2145" s="45"/>
      <c r="M2145" s="45"/>
      <c r="N2145" s="45">
        <v>25.480220794677734</v>
      </c>
      <c r="O2145" s="45"/>
      <c r="P2145" s="45"/>
      <c r="Q2145" s="45"/>
      <c r="R2145" s="45">
        <v>17.095582962036133</v>
      </c>
      <c r="S2145" s="45"/>
      <c r="T2145" s="45"/>
      <c r="U2145" s="45"/>
      <c r="V2145" s="46">
        <v>5.3911762237548828</v>
      </c>
      <c r="W2145" s="46"/>
      <c r="X2145" s="45">
        <v>4.5000001788139343E-2</v>
      </c>
      <c r="Y2145" s="45"/>
      <c r="Z2145" s="44">
        <v>2.7000001072883606</v>
      </c>
      <c r="AA2145" s="44"/>
      <c r="AB2145" s="45">
        <v>7.0947127342224121</v>
      </c>
      <c r="AC2145" s="45"/>
      <c r="AD2145" s="45">
        <v>7.5712215164003283E-8</v>
      </c>
      <c r="AE2145" s="45"/>
      <c r="AF2145" s="45">
        <v>22.877849578857422</v>
      </c>
      <c r="AG2145" s="45"/>
      <c r="AH2145" s="45">
        <v>16.177083969116211</v>
      </c>
      <c r="AI2145" s="45"/>
      <c r="AJ2145" s="45"/>
      <c r="AK2145" s="20">
        <v>3.3094110563069989E-7</v>
      </c>
    </row>
    <row r="2146" spans="2:37">
      <c r="B2146" s="2">
        <v>7.0000002160668373E-3</v>
      </c>
      <c r="D2146" s="44">
        <v>0.42000001296401024</v>
      </c>
      <c r="E2146" s="44"/>
      <c r="F2146" s="45">
        <v>21.985662460327148</v>
      </c>
      <c r="G2146" s="45"/>
      <c r="H2146" s="45"/>
      <c r="I2146" s="45"/>
      <c r="J2146" s="45"/>
      <c r="K2146" s="45">
        <v>0.83458060026168823</v>
      </c>
      <c r="L2146" s="45"/>
      <c r="M2146" s="45"/>
      <c r="N2146" s="45">
        <v>24.972148895263672</v>
      </c>
      <c r="O2146" s="45"/>
      <c r="P2146" s="45"/>
      <c r="Q2146" s="45"/>
      <c r="R2146" s="45">
        <v>17.067836761474609</v>
      </c>
      <c r="S2146" s="45"/>
      <c r="T2146" s="45"/>
      <c r="U2146" s="45"/>
      <c r="V2146" s="46">
        <v>3.4576001167297363</v>
      </c>
      <c r="W2146" s="46"/>
      <c r="X2146" s="45">
        <v>4.6000000089406967E-2</v>
      </c>
      <c r="Y2146" s="45"/>
      <c r="Z2146" s="44">
        <v>2.760000005364418</v>
      </c>
      <c r="AA2146" s="44"/>
      <c r="AB2146" s="45">
        <v>-1.4075236320495605</v>
      </c>
      <c r="AC2146" s="45"/>
      <c r="AD2146" s="45">
        <v>4.9698275716991702E-8</v>
      </c>
      <c r="AE2146" s="45"/>
      <c r="AF2146" s="45">
        <v>22.849983215332031</v>
      </c>
      <c r="AG2146" s="45"/>
      <c r="AH2146" s="45">
        <v>16.157379150390625</v>
      </c>
      <c r="AI2146" s="45"/>
      <c r="AJ2146" s="45"/>
      <c r="AK2146" s="20">
        <v>2.1749806933257787E-7</v>
      </c>
    </row>
    <row r="2147" spans="2:37">
      <c r="B2147" s="2">
        <v>8.0000003799796104E-3</v>
      </c>
      <c r="D2147" s="44">
        <v>0.48000002279877663</v>
      </c>
      <c r="E2147" s="44"/>
      <c r="F2147" s="45">
        <v>24.44520378112793</v>
      </c>
      <c r="G2147" s="45"/>
      <c r="H2147" s="45"/>
      <c r="I2147" s="45"/>
      <c r="J2147" s="45"/>
      <c r="K2147" s="45">
        <v>0.53680187463760376</v>
      </c>
      <c r="L2147" s="45"/>
      <c r="M2147" s="45"/>
      <c r="N2147" s="45">
        <v>24.63548469543457</v>
      </c>
      <c r="O2147" s="45"/>
      <c r="P2147" s="45"/>
      <c r="Q2147" s="45"/>
      <c r="R2147" s="45">
        <v>17.040342330932617</v>
      </c>
      <c r="S2147" s="45"/>
      <c r="T2147" s="45"/>
      <c r="U2147" s="45"/>
      <c r="V2147" s="46">
        <v>2.2275152206420898</v>
      </c>
      <c r="W2147" s="46"/>
      <c r="X2147" s="45">
        <v>4.6999998390674591E-2</v>
      </c>
      <c r="Y2147" s="45"/>
      <c r="Z2147" s="44">
        <v>2.8199999034404755</v>
      </c>
      <c r="AA2147" s="44"/>
      <c r="AB2147" s="45">
        <v>-9.6917324066162109</v>
      </c>
      <c r="AC2147" s="45"/>
      <c r="AD2147" s="45">
        <v>3.2627959001274576E-8</v>
      </c>
      <c r="AE2147" s="45"/>
      <c r="AF2147" s="45">
        <v>22.822351455688477</v>
      </c>
      <c r="AG2147" s="45"/>
      <c r="AH2147" s="45">
        <v>16.137838363647461</v>
      </c>
      <c r="AI2147" s="45"/>
      <c r="AJ2147" s="45"/>
      <c r="AK2147" s="20">
        <v>1.4296493588972226E-7</v>
      </c>
    </row>
    <row r="2148" spans="2:37">
      <c r="B2148" s="2">
        <v>8.999999612569809E-3</v>
      </c>
      <c r="D2148" s="44">
        <v>0.53999997675418854</v>
      </c>
      <c r="E2148" s="44"/>
      <c r="F2148" s="45">
        <v>23.651239395141602</v>
      </c>
      <c r="G2148" s="45"/>
      <c r="H2148" s="45"/>
      <c r="I2148" s="45"/>
      <c r="J2148" s="45"/>
      <c r="K2148" s="45">
        <v>0.34638676047325134</v>
      </c>
      <c r="L2148" s="45"/>
      <c r="M2148" s="45"/>
      <c r="N2148" s="45">
        <v>24.406538009643555</v>
      </c>
      <c r="O2148" s="45"/>
      <c r="P2148" s="45"/>
      <c r="Q2148" s="45"/>
      <c r="R2148" s="45">
        <v>17.013095855712891</v>
      </c>
      <c r="S2148" s="45"/>
      <c r="T2148" s="45"/>
      <c r="U2148" s="45"/>
      <c r="V2148" s="46">
        <v>1.4396698474884033</v>
      </c>
      <c r="W2148" s="46"/>
      <c r="X2148" s="45">
        <v>4.8000000417232513E-2</v>
      </c>
      <c r="Y2148" s="45"/>
      <c r="Z2148" s="44">
        <v>2.8800000250339508</v>
      </c>
      <c r="AA2148" s="44"/>
      <c r="AB2148" s="45">
        <v>-16.596813201904297</v>
      </c>
      <c r="AC2148" s="45"/>
      <c r="AD2148" s="45">
        <v>2.1424440888040408E-8</v>
      </c>
      <c r="AE2148" s="45"/>
      <c r="AF2148" s="45">
        <v>22.794950485229492</v>
      </c>
      <c r="AG2148" s="45"/>
      <c r="AH2148" s="45">
        <v>16.118463516235352</v>
      </c>
      <c r="AI2148" s="45"/>
      <c r="AJ2148" s="45"/>
      <c r="AK2148" s="20">
        <v>9.3987665650274721E-8</v>
      </c>
    </row>
    <row r="2149" spans="2:37">
      <c r="B2149" s="2">
        <v>9.9999997764825821E-3</v>
      </c>
      <c r="D2149" s="44">
        <v>0.59999998658895493</v>
      </c>
      <c r="E2149" s="44"/>
      <c r="F2149" s="45">
        <v>19.659841537475586</v>
      </c>
      <c r="G2149" s="45"/>
      <c r="H2149" s="45"/>
      <c r="I2149" s="45"/>
      <c r="J2149" s="45"/>
      <c r="K2149" s="45">
        <v>0.22403870522975922</v>
      </c>
      <c r="L2149" s="45"/>
      <c r="M2149" s="45"/>
      <c r="N2149" s="45">
        <v>24.246004104614258</v>
      </c>
      <c r="O2149" s="45"/>
      <c r="P2149" s="45"/>
      <c r="Q2149" s="45"/>
      <c r="R2149" s="45">
        <v>16.986095428466797</v>
      </c>
      <c r="S2149" s="45"/>
      <c r="T2149" s="45"/>
      <c r="U2149" s="45"/>
      <c r="V2149" s="46">
        <v>0.93264102935791016</v>
      </c>
      <c r="W2149" s="46"/>
      <c r="X2149" s="45">
        <v>4.8999998718500137E-2</v>
      </c>
      <c r="Y2149" s="45"/>
      <c r="Z2149" s="44">
        <v>2.9399999231100082</v>
      </c>
      <c r="AA2149" s="44"/>
      <c r="AB2149" s="45">
        <v>-21.157829284667969</v>
      </c>
      <c r="AC2149" s="45"/>
      <c r="AD2149" s="45">
        <v>1.4070123732778939E-8</v>
      </c>
      <c r="AE2149" s="45"/>
      <c r="AF2149" s="45">
        <v>22.767778396606445</v>
      </c>
      <c r="AG2149" s="45"/>
      <c r="AH2149" s="45">
        <v>16.099250793457031</v>
      </c>
      <c r="AI2149" s="45"/>
      <c r="AJ2149" s="45"/>
      <c r="AK2149" s="20">
        <v>6.1798402839485789E-8</v>
      </c>
    </row>
    <row r="2150" spans="2:37">
      <c r="B2150" s="2">
        <v>1.0999999940395355E-2</v>
      </c>
      <c r="D2150" s="44">
        <v>0.65999999642372131</v>
      </c>
      <c r="E2150" s="44"/>
      <c r="F2150" s="45">
        <v>12.999152183532715</v>
      </c>
      <c r="G2150" s="45"/>
      <c r="H2150" s="45"/>
      <c r="I2150" s="45"/>
      <c r="J2150" s="45"/>
      <c r="K2150" s="45">
        <v>0.1451554000377655</v>
      </c>
      <c r="L2150" s="45"/>
      <c r="M2150" s="45"/>
      <c r="N2150" s="45">
        <v>24.129278182983398</v>
      </c>
      <c r="O2150" s="45"/>
      <c r="P2150" s="45"/>
      <c r="Q2150" s="45"/>
      <c r="R2150" s="45">
        <v>16.959335327148438</v>
      </c>
      <c r="S2150" s="45"/>
      <c r="T2150" s="45"/>
      <c r="U2150" s="45"/>
      <c r="V2150" s="46">
        <v>0.60521453619003296</v>
      </c>
      <c r="W2150" s="46"/>
      <c r="X2150" s="45">
        <v>5.000000074505806E-2</v>
      </c>
      <c r="Y2150" s="45"/>
      <c r="Z2150" s="44">
        <v>3.0000000447034836</v>
      </c>
      <c r="AA2150" s="44"/>
      <c r="AB2150" s="45">
        <v>-22.740812301635742</v>
      </c>
      <c r="AC2150" s="45"/>
      <c r="AD2150" s="45">
        <v>9.2417229424768266E-9</v>
      </c>
      <c r="AE2150" s="45"/>
      <c r="AF2150" s="45">
        <v>22.740833282470703</v>
      </c>
      <c r="AG2150" s="45"/>
      <c r="AH2150" s="45">
        <v>16.080198287963867</v>
      </c>
      <c r="AI2150" s="45"/>
      <c r="AJ2150" s="45"/>
      <c r="AK2150" s="20">
        <v>4.0639331899683384E-8</v>
      </c>
    </row>
    <row r="2151" spans="2:37">
      <c r="B2151" s="2">
        <v>1.2000000104308128E-2</v>
      </c>
      <c r="D2151" s="44">
        <v>0.7200000062584877</v>
      </c>
      <c r="E2151" s="44"/>
      <c r="F2151" s="45">
        <v>4.5848150253295898</v>
      </c>
      <c r="G2151" s="45"/>
      <c r="H2151" s="45"/>
      <c r="I2151" s="45"/>
      <c r="J2151" s="45"/>
      <c r="K2151" s="45">
        <v>9.4169281423091888E-2</v>
      </c>
      <c r="L2151" s="45"/>
      <c r="M2151" s="45"/>
      <c r="N2151" s="45">
        <v>24.040790557861328</v>
      </c>
      <c r="O2151" s="45"/>
      <c r="P2151" s="45"/>
      <c r="Q2151" s="45"/>
      <c r="R2151" s="45">
        <v>16.932817459106445</v>
      </c>
      <c r="S2151" s="45"/>
      <c r="T2151" s="45"/>
      <c r="U2151" s="45"/>
      <c r="V2151" s="46">
        <v>0.39324665069580078</v>
      </c>
      <c r="W2151" s="46"/>
      <c r="X2151" s="45">
        <v>5.0999999046325684E-2</v>
      </c>
      <c r="Y2151" s="45"/>
      <c r="Z2151" s="44">
        <v>3.059999942779541</v>
      </c>
      <c r="AA2151" s="44"/>
      <c r="AB2151" s="45">
        <v>-21.13084602355957</v>
      </c>
      <c r="AC2151" s="45"/>
      <c r="AD2151" s="45">
        <v>6.0711728977480561E-9</v>
      </c>
      <c r="AE2151" s="45"/>
      <c r="AF2151" s="45">
        <v>22.714115142822266</v>
      </c>
      <c r="AG2151" s="45"/>
      <c r="AH2151" s="45">
        <v>16.061304092407227</v>
      </c>
      <c r="AI2151" s="45"/>
      <c r="AJ2151" s="45"/>
      <c r="AK2151" s="20">
        <v>2.6728635305062198E-8</v>
      </c>
    </row>
    <row r="2152" spans="2:37">
      <c r="B2152" s="2">
        <v>1.3000000268220901E-2</v>
      </c>
      <c r="D2152" s="44">
        <v>0.78000001609325409</v>
      </c>
      <c r="E2152" s="44"/>
      <c r="F2152" s="45">
        <v>-4.4151148796081543</v>
      </c>
      <c r="G2152" s="45"/>
      <c r="H2152" s="45"/>
      <c r="I2152" s="45"/>
      <c r="J2152" s="45"/>
      <c r="K2152" s="45">
        <v>6.1154209077358246E-2</v>
      </c>
      <c r="L2152" s="45"/>
      <c r="M2152" s="45"/>
      <c r="N2152" s="45">
        <v>23.970607757568359</v>
      </c>
      <c r="O2152" s="45"/>
      <c r="P2152" s="45"/>
      <c r="Q2152" s="45"/>
      <c r="R2152" s="45">
        <v>16.906536102294922</v>
      </c>
      <c r="S2152" s="45"/>
      <c r="T2152" s="45"/>
      <c r="U2152" s="45"/>
      <c r="V2152" s="46">
        <v>0.25577417016029358</v>
      </c>
      <c r="W2152" s="46"/>
      <c r="X2152" s="45">
        <v>5.2000001072883606E-2</v>
      </c>
      <c r="Y2152" s="45"/>
      <c r="Z2152" s="44">
        <v>3.1200000643730164</v>
      </c>
      <c r="AA2152" s="44"/>
      <c r="AB2152" s="45">
        <v>-16.561199188232422</v>
      </c>
      <c r="AC2152" s="45"/>
      <c r="AD2152" s="45">
        <v>3.9889154201944166E-9</v>
      </c>
      <c r="AE2152" s="45"/>
      <c r="AF2152" s="45">
        <v>22.687616348266602</v>
      </c>
      <c r="AG2152" s="45"/>
      <c r="AH2152" s="45">
        <v>16.042568206787109</v>
      </c>
      <c r="AI2152" s="45"/>
      <c r="AJ2152" s="45"/>
      <c r="AK2152" s="20">
        <v>1.7581905709107559E-8</v>
      </c>
    </row>
    <row r="2153" spans="2:37">
      <c r="B2153" s="2">
        <v>1.4000000432133675E-2</v>
      </c>
      <c r="D2153" s="44">
        <v>0.84000002592802048</v>
      </c>
      <c r="E2153" s="44"/>
      <c r="F2153" s="45">
        <v>-12.748100280761719</v>
      </c>
      <c r="G2153" s="45"/>
      <c r="H2153" s="45"/>
      <c r="I2153" s="45"/>
      <c r="J2153" s="45"/>
      <c r="K2153" s="45">
        <v>3.97464819252491E-2</v>
      </c>
      <c r="L2153" s="45"/>
      <c r="M2153" s="45"/>
      <c r="N2153" s="45">
        <v>23.91236686706543</v>
      </c>
      <c r="O2153" s="45"/>
      <c r="P2153" s="45"/>
      <c r="Q2153" s="45"/>
      <c r="R2153" s="45">
        <v>16.880491256713867</v>
      </c>
      <c r="S2153" s="45"/>
      <c r="T2153" s="45"/>
      <c r="U2153" s="45"/>
      <c r="V2153" s="46">
        <v>0.16649401187896729</v>
      </c>
      <c r="W2153" s="46"/>
      <c r="X2153" s="45">
        <v>5.299999937415123E-2</v>
      </c>
      <c r="Y2153" s="45"/>
      <c r="Z2153" s="44">
        <v>3.1799999624490738</v>
      </c>
      <c r="AA2153" s="44"/>
      <c r="AB2153" s="45">
        <v>-9.6795740127563477</v>
      </c>
      <c r="AC2153" s="45"/>
      <c r="AD2153" s="45">
        <v>2.6211848247470471E-9</v>
      </c>
      <c r="AE2153" s="45"/>
      <c r="AF2153" s="45">
        <v>22.661338806152344</v>
      </c>
      <c r="AG2153" s="45"/>
      <c r="AH2153" s="45">
        <v>16.02398681640625</v>
      </c>
      <c r="AI2153" s="45"/>
      <c r="AJ2153" s="45"/>
      <c r="AK2153" s="20">
        <v>1.1566768876036804E-8</v>
      </c>
    </row>
    <row r="2154" spans="2:37">
      <c r="B2154" s="2">
        <v>1.4999999664723873E-2</v>
      </c>
      <c r="D2154" s="44">
        <v>0.89999997988343239</v>
      </c>
      <c r="E2154" s="44"/>
      <c r="F2154" s="45">
        <v>-19.255092620849609</v>
      </c>
      <c r="G2154" s="45"/>
      <c r="H2154" s="45"/>
      <c r="I2154" s="45"/>
      <c r="J2154" s="45"/>
      <c r="K2154" s="45">
        <v>2.5850383564829826E-2</v>
      </c>
      <c r="L2154" s="45"/>
      <c r="M2154" s="45"/>
      <c r="N2154" s="45">
        <v>23.861965179443359</v>
      </c>
      <c r="O2154" s="45"/>
      <c r="P2154" s="45"/>
      <c r="Q2154" s="45"/>
      <c r="R2154" s="45">
        <v>16.854679107666016</v>
      </c>
      <c r="S2154" s="45"/>
      <c r="T2154" s="45"/>
      <c r="U2154" s="45"/>
      <c r="V2154" s="46">
        <v>0.10845048725605011</v>
      </c>
      <c r="W2154" s="46"/>
      <c r="X2154" s="45">
        <v>5.4000001400709152E-2</v>
      </c>
      <c r="Y2154" s="45"/>
      <c r="Z2154" s="44">
        <v>3.2400000840425491</v>
      </c>
      <c r="AA2154" s="44"/>
      <c r="AB2154" s="45">
        <v>-1.4563264846801758</v>
      </c>
      <c r="AC2154" s="45"/>
      <c r="AD2154" s="45">
        <v>1.7226584603236006E-9</v>
      </c>
      <c r="AE2154" s="45"/>
      <c r="AF2154" s="45">
        <v>22.635280609130859</v>
      </c>
      <c r="AG2154" s="45"/>
      <c r="AH2154" s="45">
        <v>16.005559921264648</v>
      </c>
      <c r="AI2154" s="45"/>
      <c r="AJ2154" s="45"/>
      <c r="AK2154" s="20">
        <v>7.6105015622829342E-9</v>
      </c>
    </row>
    <row r="2155" spans="2:37">
      <c r="B2155" s="2">
        <v>1.6000000759959221E-2</v>
      </c>
      <c r="D2155" s="44">
        <v>0.96000004559755325</v>
      </c>
      <c r="E2155" s="44"/>
      <c r="F2155" s="45">
        <v>-23.034055709838867</v>
      </c>
      <c r="G2155" s="45"/>
      <c r="H2155" s="45"/>
      <c r="I2155" s="45"/>
      <c r="J2155" s="45"/>
      <c r="K2155" s="45">
        <v>1.682247593998909E-2</v>
      </c>
      <c r="L2155" s="45"/>
      <c r="M2155" s="45"/>
      <c r="N2155" s="45">
        <v>23.816757202148438</v>
      </c>
      <c r="O2155" s="45"/>
      <c r="P2155" s="45"/>
      <c r="Q2155" s="45"/>
      <c r="R2155" s="45">
        <v>16.829095840454102</v>
      </c>
      <c r="S2155" s="45"/>
      <c r="T2155" s="45"/>
      <c r="U2155" s="45"/>
      <c r="V2155" s="46">
        <v>7.0682860910892487E-2</v>
      </c>
      <c r="W2155" s="46"/>
      <c r="X2155" s="45">
        <v>5.4999999701976776E-2</v>
      </c>
      <c r="Y2155" s="45"/>
      <c r="Z2155" s="44">
        <v>3.2999999821186066</v>
      </c>
      <c r="AA2155" s="44"/>
      <c r="AB2155" s="45">
        <v>6.9523181915283203</v>
      </c>
      <c r="AC2155" s="45"/>
      <c r="AD2155" s="45">
        <v>1.1322897064403037E-9</v>
      </c>
      <c r="AE2155" s="45"/>
      <c r="AF2155" s="45">
        <v>22.60943603515625</v>
      </c>
      <c r="AG2155" s="45"/>
      <c r="AH2155" s="45">
        <v>15.987285614013672</v>
      </c>
      <c r="AI2155" s="45"/>
      <c r="AJ2155" s="45"/>
      <c r="AK2155" s="20">
        <v>5.0080402047569805E-9</v>
      </c>
    </row>
    <row r="2156" spans="2:37">
      <c r="B2156" s="2">
        <v>1.7000000923871994E-2</v>
      </c>
      <c r="D2156" s="44">
        <v>1.0200000554323196</v>
      </c>
      <c r="E2156" s="44"/>
      <c r="F2156" s="45">
        <v>-23.566473007202148</v>
      </c>
      <c r="G2156" s="45"/>
      <c r="H2156" s="45"/>
      <c r="I2156" s="45"/>
      <c r="J2156" s="45"/>
      <c r="K2156" s="45">
        <v>1.0953129269182682E-2</v>
      </c>
      <c r="L2156" s="45"/>
      <c r="M2156" s="45"/>
      <c r="N2156" s="45">
        <v>23.775030136108398</v>
      </c>
      <c r="O2156" s="45"/>
      <c r="P2156" s="45"/>
      <c r="Q2156" s="45"/>
      <c r="R2156" s="45">
        <v>16.803739547729492</v>
      </c>
      <c r="S2156" s="45"/>
      <c r="T2156" s="45"/>
      <c r="U2156" s="45"/>
      <c r="V2156" s="46">
        <v>4.6091116964817047E-2</v>
      </c>
      <c r="W2156" s="46"/>
      <c r="X2156" s="45">
        <v>5.6000001728534698E-2</v>
      </c>
      <c r="Y2156" s="45"/>
      <c r="Z2156" s="44">
        <v>3.3600001037120819</v>
      </c>
      <c r="AA2156" s="44"/>
      <c r="AB2156" s="45">
        <v>14.366794586181641</v>
      </c>
      <c r="AC2156" s="45"/>
      <c r="AD2156" s="45">
        <v>7.4433931240847073E-10</v>
      </c>
      <c r="AE2156" s="45"/>
      <c r="AF2156" s="45">
        <v>22.583805084228516</v>
      </c>
      <c r="AG2156" s="45"/>
      <c r="AH2156" s="45">
        <v>15.969161987304688</v>
      </c>
      <c r="AI2156" s="45"/>
      <c r="AJ2156" s="45"/>
      <c r="AK2156" s="20">
        <v>3.2958986651010491E-9</v>
      </c>
    </row>
    <row r="2157" spans="2:37">
      <c r="B2157" s="2">
        <v>1.7999999225139618E-2</v>
      </c>
      <c r="D2157" s="44">
        <v>1.0799999535083771</v>
      </c>
      <c r="E2157" s="44"/>
      <c r="F2157" s="45">
        <v>-20.789424896240234</v>
      </c>
      <c r="G2157" s="45"/>
      <c r="H2157" s="45"/>
      <c r="I2157" s="45"/>
      <c r="J2157" s="45"/>
      <c r="K2157" s="45">
        <v>7.1349479258060455E-3</v>
      </c>
      <c r="L2157" s="45"/>
      <c r="M2157" s="45"/>
      <c r="N2157" s="45">
        <v>23.735671997070313</v>
      </c>
      <c r="O2157" s="45"/>
      <c r="P2157" s="45"/>
      <c r="Q2157" s="45"/>
      <c r="R2157" s="45">
        <v>16.778610229492188</v>
      </c>
      <c r="S2157" s="45"/>
      <c r="T2157" s="45"/>
      <c r="U2157" s="45"/>
      <c r="V2157" s="46">
        <v>3.0069056898355484E-2</v>
      </c>
      <c r="W2157" s="46"/>
      <c r="X2157" s="45">
        <v>5.7000000029802322E-2</v>
      </c>
      <c r="Y2157" s="45"/>
      <c r="Z2157" s="44">
        <v>3.4200000017881393</v>
      </c>
      <c r="AA2157" s="44"/>
      <c r="AB2157" s="45">
        <v>19.749622344970703</v>
      </c>
      <c r="AC2157" s="45"/>
      <c r="AD2157" s="45">
        <v>4.8937037755436563E-10</v>
      </c>
      <c r="AE2157" s="45"/>
      <c r="AF2157" s="45">
        <v>22.558385848999023</v>
      </c>
      <c r="AG2157" s="45"/>
      <c r="AH2157" s="45">
        <v>15.951187133789063</v>
      </c>
      <c r="AI2157" s="45"/>
      <c r="AJ2157" s="45"/>
      <c r="AK2157" s="20">
        <v>2.1693502549879895E-9</v>
      </c>
    </row>
    <row r="2158" spans="2:37">
      <c r="B2158" s="2">
        <v>1.8999999389052391E-2</v>
      </c>
      <c r="D2158" s="44">
        <v>1.1399999633431435</v>
      </c>
      <c r="E2158" s="44"/>
      <c r="F2158" s="45">
        <v>-15.103384017944336</v>
      </c>
      <c r="G2158" s="45"/>
      <c r="H2158" s="45"/>
      <c r="I2158" s="45"/>
      <c r="J2158" s="45"/>
      <c r="K2158" s="45">
        <v>4.649776965379715E-3</v>
      </c>
      <c r="L2158" s="45"/>
      <c r="M2158" s="45"/>
      <c r="N2158" s="45">
        <v>23.697963714599609</v>
      </c>
      <c r="O2158" s="45"/>
      <c r="P2158" s="45"/>
      <c r="Q2158" s="45"/>
      <c r="R2158" s="45">
        <v>16.753702163696289</v>
      </c>
      <c r="S2158" s="45"/>
      <c r="T2158" s="45"/>
      <c r="U2158" s="45"/>
      <c r="V2158" s="46">
        <v>1.9624847918748856E-2</v>
      </c>
      <c r="W2158" s="46"/>
      <c r="X2158" s="45">
        <v>5.7999998331069946E-2</v>
      </c>
      <c r="Y2158" s="45"/>
      <c r="Z2158" s="44">
        <v>3.4799998998641968</v>
      </c>
      <c r="AA2158" s="44"/>
      <c r="AB2158" s="45">
        <v>22.35053825378418</v>
      </c>
      <c r="AC2158" s="45"/>
      <c r="AD2158" s="45">
        <v>3.2177774333952414E-10</v>
      </c>
      <c r="AE2158" s="45"/>
      <c r="AF2158" s="45">
        <v>22.533174514770508</v>
      </c>
      <c r="AG2158" s="45"/>
      <c r="AH2158" s="45">
        <v>15.933361053466797</v>
      </c>
      <c r="AI2158" s="45"/>
      <c r="AJ2158" s="45"/>
      <c r="AK2158" s="20">
        <v>1.4280178151082623E-9</v>
      </c>
    </row>
    <row r="2159" spans="2:37">
      <c r="B2159" s="2">
        <v>1.9999999552965164E-2</v>
      </c>
      <c r="D2159" s="44">
        <v>1.1999999731779099</v>
      </c>
      <c r="E2159" s="44"/>
      <c r="F2159" s="45">
        <v>-7.3149456977844238</v>
      </c>
      <c r="G2159" s="45"/>
      <c r="H2159" s="45"/>
      <c r="I2159" s="45"/>
      <c r="J2159" s="45"/>
      <c r="K2159" s="45">
        <v>3.0314491596072912E-3</v>
      </c>
      <c r="L2159" s="45"/>
      <c r="M2159" s="45"/>
      <c r="N2159" s="45">
        <v>23.661432266235352</v>
      </c>
      <c r="O2159" s="45"/>
      <c r="P2159" s="45"/>
      <c r="Q2159" s="45"/>
      <c r="R2159" s="45">
        <v>16.729015350341797</v>
      </c>
      <c r="S2159" s="45"/>
      <c r="T2159" s="45"/>
      <c r="U2159" s="45"/>
      <c r="V2159" s="46">
        <v>1.2813415378332138E-2</v>
      </c>
      <c r="W2159" s="46"/>
      <c r="X2159" s="45">
        <v>5.9000000357627869E-2</v>
      </c>
      <c r="Y2159" s="45"/>
      <c r="Z2159" s="44">
        <v>3.5400000214576721</v>
      </c>
      <c r="AA2159" s="44"/>
      <c r="AB2159" s="45">
        <v>21.811033248901367</v>
      </c>
      <c r="AC2159" s="45"/>
      <c r="AD2159" s="45">
        <v>2.1160419250154661E-10</v>
      </c>
      <c r="AE2159" s="45"/>
      <c r="AF2159" s="45">
        <v>22.508171081542969</v>
      </c>
      <c r="AG2159" s="45"/>
      <c r="AH2159" s="45">
        <v>15.915679931640625</v>
      </c>
      <c r="AI2159" s="45"/>
      <c r="AJ2159" s="45"/>
      <c r="AK2159" s="20">
        <v>9.4012164719714519E-10</v>
      </c>
    </row>
    <row r="2160" spans="2:37">
      <c r="B2160" s="2">
        <v>2.0999999716877937E-2</v>
      </c>
      <c r="D2160" s="44">
        <v>1.2599999830126762</v>
      </c>
      <c r="E2160" s="44"/>
      <c r="F2160" s="45">
        <v>1.4772748947143555</v>
      </c>
      <c r="G2160" s="45"/>
      <c r="H2160" s="45"/>
      <c r="I2160" s="45"/>
      <c r="J2160" s="45"/>
      <c r="K2160" s="45">
        <v>1.9771335646510124E-3</v>
      </c>
      <c r="L2160" s="45"/>
      <c r="M2160" s="45"/>
      <c r="N2160" s="45">
        <v>23.625774383544922</v>
      </c>
      <c r="O2160" s="45"/>
      <c r="P2160" s="45"/>
      <c r="Q2160" s="45"/>
      <c r="R2160" s="45">
        <v>16.704547882080078</v>
      </c>
      <c r="S2160" s="45"/>
      <c r="T2160" s="45"/>
      <c r="U2160" s="45"/>
      <c r="V2160" s="46">
        <v>8.3692455664277077E-3</v>
      </c>
      <c r="W2160" s="46"/>
      <c r="X2160" s="45">
        <v>5.9999998658895493E-2</v>
      </c>
      <c r="Y2160" s="45"/>
      <c r="Z2160" s="44">
        <v>3.5999999195337296</v>
      </c>
      <c r="AA2160" s="44"/>
      <c r="AB2160" s="45">
        <v>18.213741302490234</v>
      </c>
      <c r="AC2160" s="45"/>
      <c r="AD2160" s="45">
        <v>1.3916848229378331E-10</v>
      </c>
      <c r="AE2160" s="45"/>
      <c r="AF2160" s="45">
        <v>22.483371734619141</v>
      </c>
      <c r="AG2160" s="45"/>
      <c r="AH2160" s="45">
        <v>15.898144721984863</v>
      </c>
      <c r="AI2160" s="45"/>
      <c r="AJ2160" s="45"/>
      <c r="AK2160" s="20">
        <v>6.1898403069804431E-10</v>
      </c>
    </row>
    <row r="2161" spans="2:37">
      <c r="B2161" s="2">
        <v>2.199999988079071E-2</v>
      </c>
      <c r="D2161" s="44">
        <v>1.3199999928474426</v>
      </c>
      <c r="E2161" s="44"/>
      <c r="F2161" s="45">
        <v>10.037375450134277</v>
      </c>
      <c r="G2161" s="45"/>
      <c r="H2161" s="45"/>
      <c r="I2161" s="45"/>
      <c r="J2161" s="45"/>
      <c r="K2161" s="45">
        <v>1.2899761786684394E-3</v>
      </c>
      <c r="L2161" s="45"/>
      <c r="M2161" s="45"/>
      <c r="N2161" s="45">
        <v>23.590787887573242</v>
      </c>
      <c r="O2161" s="45"/>
      <c r="P2161" s="45"/>
      <c r="Q2161" s="45"/>
      <c r="R2161" s="45">
        <v>16.680294036865234</v>
      </c>
      <c r="S2161" s="45"/>
      <c r="T2161" s="45"/>
      <c r="U2161" s="45"/>
      <c r="V2161" s="46">
        <v>5.4684341885149479E-3</v>
      </c>
      <c r="W2161" s="46"/>
      <c r="X2161" s="45">
        <v>6.1000000685453415E-2</v>
      </c>
      <c r="Y2161" s="45"/>
      <c r="Z2161" s="44">
        <v>3.6600000411272049</v>
      </c>
      <c r="AA2161" s="44"/>
      <c r="AB2161" s="45">
        <v>12.069872856140137</v>
      </c>
      <c r="AC2161" s="45"/>
      <c r="AD2161" s="45">
        <v>9.1538603086416259E-11</v>
      </c>
      <c r="AE2161" s="45"/>
      <c r="AF2161" s="45">
        <v>22.458774566650391</v>
      </c>
      <c r="AG2161" s="45"/>
      <c r="AH2161" s="45">
        <v>15.880751609802246</v>
      </c>
      <c r="AI2161" s="45"/>
      <c r="AJ2161" s="45"/>
      <c r="AK2161" s="20">
        <v>4.0758504904481185E-10</v>
      </c>
    </row>
    <row r="2162" spans="2:37">
      <c r="B2162" s="2">
        <v>2.3000000044703484E-2</v>
      </c>
      <c r="D2162" s="44">
        <v>1.380000002682209</v>
      </c>
      <c r="E2162" s="44"/>
      <c r="F2162" s="45">
        <v>17.165719985961914</v>
      </c>
      <c r="G2162" s="45"/>
      <c r="H2162" s="45"/>
      <c r="I2162" s="45"/>
      <c r="J2162" s="45"/>
      <c r="K2162" s="45">
        <v>8.4193958900868893E-4</v>
      </c>
      <c r="L2162" s="45"/>
      <c r="M2162" s="45"/>
      <c r="N2162" s="45">
        <v>23.556343078613281</v>
      </c>
      <c r="O2162" s="45"/>
      <c r="P2162" s="45"/>
      <c r="Q2162" s="45"/>
      <c r="R2162" s="45">
        <v>16.656255722045898</v>
      </c>
      <c r="S2162" s="45"/>
      <c r="T2162" s="45"/>
      <c r="U2162" s="45"/>
      <c r="V2162" s="46">
        <v>3.574279835447669E-3</v>
      </c>
      <c r="W2162" s="46"/>
      <c r="X2162" s="45">
        <v>6.1999998986721039E-2</v>
      </c>
      <c r="Y2162" s="45"/>
      <c r="Z2162" s="44">
        <v>3.7199999392032623</v>
      </c>
      <c r="AA2162" s="44"/>
      <c r="AB2162" s="45">
        <v>4.2465915679931641</v>
      </c>
      <c r="AC2162" s="45"/>
      <c r="AD2162" s="45">
        <v>6.021615150952897E-11</v>
      </c>
      <c r="AE2162" s="45"/>
      <c r="AF2162" s="45">
        <v>22.434377670288086</v>
      </c>
      <c r="AG2162" s="45"/>
      <c r="AH2162" s="45">
        <v>15.863500595092773</v>
      </c>
      <c r="AI2162" s="45"/>
      <c r="AJ2162" s="45"/>
      <c r="AK2162" s="20">
        <v>2.6841015521306133E-10</v>
      </c>
    </row>
    <row r="2163" spans="2:37">
      <c r="B2163" s="2">
        <v>2.4000000208616257E-2</v>
      </c>
      <c r="D2163" s="44">
        <v>1.4400000125169754</v>
      </c>
      <c r="E2163" s="44"/>
      <c r="F2163" s="45">
        <v>21.866928100585938</v>
      </c>
      <c r="G2163" s="45"/>
      <c r="H2163" s="45"/>
      <c r="I2163" s="45"/>
      <c r="J2163" s="45"/>
      <c r="K2163" s="45">
        <v>5.4970296332612634E-4</v>
      </c>
      <c r="L2163" s="45"/>
      <c r="M2163" s="45"/>
      <c r="N2163" s="45">
        <v>23.522354125976563</v>
      </c>
      <c r="O2163" s="45"/>
      <c r="P2163" s="45"/>
      <c r="Q2163" s="45"/>
      <c r="R2163" s="45">
        <v>16.632427215576172</v>
      </c>
      <c r="S2163" s="45"/>
      <c r="T2163" s="45"/>
      <c r="U2163" s="45"/>
      <c r="V2163" s="46">
        <v>2.3369933478534222E-3</v>
      </c>
      <c r="W2163" s="46"/>
      <c r="X2163" s="45">
        <v>6.3000001013278961E-2</v>
      </c>
      <c r="Y2163" s="45"/>
      <c r="Z2163" s="44">
        <v>3.7800000607967377</v>
      </c>
      <c r="AA2163" s="44"/>
      <c r="AB2163" s="45">
        <v>-4.1553440093994141</v>
      </c>
      <c r="AC2163" s="45"/>
      <c r="AD2163" s="45">
        <v>3.9615533076187148E-11</v>
      </c>
      <c r="AE2163" s="45"/>
      <c r="AF2163" s="45">
        <v>22.410179138183594</v>
      </c>
      <c r="AG2163" s="45"/>
      <c r="AH2163" s="45">
        <v>15.846389770507813</v>
      </c>
      <c r="AI2163" s="45"/>
      <c r="AJ2163" s="45"/>
      <c r="AK2163" s="20">
        <v>1.7677471986221605E-10</v>
      </c>
    </row>
    <row r="2164" spans="2:37">
      <c r="B2164" s="2">
        <v>2.500000037252903E-2</v>
      </c>
      <c r="D2164" s="44">
        <v>1.5000000223517418</v>
      </c>
      <c r="E2164" s="44"/>
      <c r="F2164" s="45">
        <v>23.488758087158203</v>
      </c>
      <c r="G2164" s="45"/>
      <c r="H2164" s="45"/>
      <c r="I2164" s="45"/>
      <c r="J2164" s="45"/>
      <c r="K2164" s="45">
        <v>3.5901964292861521E-4</v>
      </c>
      <c r="L2164" s="45"/>
      <c r="M2164" s="45"/>
      <c r="N2164" s="45">
        <v>23.488759994506836</v>
      </c>
      <c r="O2164" s="45"/>
      <c r="P2164" s="45"/>
      <c r="Q2164" s="45"/>
      <c r="R2164" s="45">
        <v>16.608808517456055</v>
      </c>
      <c r="S2164" s="45"/>
      <c r="T2164" s="45"/>
      <c r="U2164" s="45"/>
      <c r="V2164" s="46">
        <v>1.5284975524991751E-3</v>
      </c>
      <c r="W2164" s="46"/>
      <c r="X2164" s="45">
        <v>6.4000003039836884E-2</v>
      </c>
      <c r="Y2164" s="45"/>
      <c r="Z2164" s="44">
        <v>3.840000182390213</v>
      </c>
      <c r="AA2164" s="44"/>
      <c r="AB2164" s="45">
        <v>-11.9564208984375</v>
      </c>
      <c r="AC2164" s="45"/>
      <c r="AD2164" s="45">
        <v>2.6065160446675506E-11</v>
      </c>
      <c r="AE2164" s="45"/>
      <c r="AF2164" s="45">
        <v>22.386178970336914</v>
      </c>
      <c r="AG2164" s="45"/>
      <c r="AH2164" s="45">
        <v>15.829418182373047</v>
      </c>
      <c r="AI2164" s="45"/>
      <c r="AJ2164" s="45"/>
      <c r="AK2164" s="20">
        <v>1.1643416786277783E-10</v>
      </c>
    </row>
    <row r="2165" spans="2:37">
      <c r="B2165" s="2">
        <v>2.6000000536441803E-2</v>
      </c>
      <c r="D2165" s="44">
        <v>1.5600000321865082</v>
      </c>
      <c r="E2165" s="44"/>
      <c r="F2165" s="45">
        <v>21.812526702880859</v>
      </c>
      <c r="G2165" s="45"/>
      <c r="H2165" s="45"/>
      <c r="I2165" s="45"/>
      <c r="J2165" s="45"/>
      <c r="K2165" s="45">
        <v>2.3455609334632754E-4</v>
      </c>
      <c r="L2165" s="45"/>
      <c r="M2165" s="45"/>
      <c r="N2165" s="45">
        <v>23.455526351928711</v>
      </c>
      <c r="O2165" s="45"/>
      <c r="P2165" s="45"/>
      <c r="Q2165" s="45"/>
      <c r="R2165" s="45">
        <v>16.585395812988281</v>
      </c>
      <c r="S2165" s="45"/>
      <c r="T2165" s="45"/>
      <c r="U2165" s="45"/>
      <c r="V2165" s="46">
        <v>1.0000135516747832E-3</v>
      </c>
      <c r="W2165" s="46"/>
      <c r="X2165" s="45">
        <v>6.4999997615814209E-2</v>
      </c>
      <c r="Y2165" s="45"/>
      <c r="Z2165" s="44">
        <v>3.8999998569488525</v>
      </c>
      <c r="AA2165" s="44"/>
      <c r="AB2165" s="45">
        <v>-18.063922882080078</v>
      </c>
      <c r="AC2165" s="45"/>
      <c r="AD2165" s="45">
        <v>1.7151271722304351E-11</v>
      </c>
      <c r="AE2165" s="45"/>
      <c r="AF2165" s="45">
        <v>22.362371444702148</v>
      </c>
      <c r="AG2165" s="45"/>
      <c r="AH2165" s="45">
        <v>15.812583923339844</v>
      </c>
      <c r="AI2165" s="45"/>
      <c r="AJ2165" s="45"/>
      <c r="AK2165" s="20">
        <v>7.66970237320308E-11</v>
      </c>
    </row>
    <row r="2166" spans="2:37">
      <c r="B2166" s="2">
        <v>2.7000000700354576E-2</v>
      </c>
      <c r="D2166" s="44">
        <v>1.6200000420212746</v>
      </c>
      <c r="E2166" s="44"/>
      <c r="F2166" s="45">
        <v>17.082509994506836</v>
      </c>
      <c r="G2166" s="45"/>
      <c r="H2166" s="45"/>
      <c r="I2166" s="45"/>
      <c r="J2166" s="45"/>
      <c r="K2166" s="45">
        <v>1.5328840527217835E-4</v>
      </c>
      <c r="L2166" s="45"/>
      <c r="M2166" s="45"/>
      <c r="N2166" s="45">
        <v>23.422624588012695</v>
      </c>
      <c r="O2166" s="45"/>
      <c r="P2166" s="45"/>
      <c r="Q2166" s="45"/>
      <c r="R2166" s="45">
        <v>16.562187194824219</v>
      </c>
      <c r="S2166" s="45"/>
      <c r="T2166" s="45"/>
      <c r="U2166" s="45"/>
      <c r="V2166" s="46">
        <v>6.5445015206933022E-4</v>
      </c>
      <c r="W2166" s="46"/>
      <c r="X2166" s="45">
        <v>6.5999999642372131E-2</v>
      </c>
      <c r="Y2166" s="45"/>
      <c r="Z2166" s="44">
        <v>3.9599999785423279</v>
      </c>
      <c r="AA2166" s="44"/>
      <c r="AB2166" s="45">
        <v>-21.624944686889648</v>
      </c>
      <c r="AC2166" s="45"/>
      <c r="AD2166" s="45">
        <v>1.1286829110224161E-11</v>
      </c>
      <c r="AE2166" s="45"/>
      <c r="AF2166" s="45">
        <v>22.338754653930664</v>
      </c>
      <c r="AG2166" s="45"/>
      <c r="AH2166" s="45">
        <v>15.79588508605957</v>
      </c>
      <c r="AI2166" s="45"/>
      <c r="AJ2166" s="45"/>
      <c r="AK2166" s="20">
        <v>5.0525774536458457E-11</v>
      </c>
    </row>
    <row r="2167" spans="2:37">
      <c r="B2167" s="2">
        <v>2.8000000864267349E-2</v>
      </c>
      <c r="D2167" s="44">
        <v>1.680000051856041</v>
      </c>
      <c r="E2167" s="44"/>
      <c r="F2167" s="45">
        <v>9.9703941345214844</v>
      </c>
      <c r="G2167" s="45"/>
      <c r="H2167" s="45"/>
      <c r="I2167" s="45"/>
      <c r="J2167" s="45"/>
      <c r="K2167" s="45">
        <v>1.0020788613473997E-4</v>
      </c>
      <c r="L2167" s="45"/>
      <c r="M2167" s="45"/>
      <c r="N2167" s="45">
        <v>23.390037536621094</v>
      </c>
      <c r="O2167" s="45"/>
      <c r="P2167" s="45"/>
      <c r="Q2167" s="45"/>
      <c r="R2167" s="45">
        <v>16.539182662963867</v>
      </c>
      <c r="S2167" s="45"/>
      <c r="T2167" s="45"/>
      <c r="U2167" s="45"/>
      <c r="V2167" s="46">
        <v>4.2842308175750077E-4</v>
      </c>
      <c r="W2167" s="46"/>
      <c r="X2167" s="45">
        <v>6.7000001668930054E-2</v>
      </c>
      <c r="Y2167" s="45"/>
      <c r="Z2167" s="44">
        <v>4.0200001001358032</v>
      </c>
      <c r="AA2167" s="44"/>
      <c r="AB2167" s="45">
        <v>-22.145477294921875</v>
      </c>
      <c r="AC2167" s="45"/>
      <c r="AD2167" s="45">
        <v>7.4282403145220499E-12</v>
      </c>
      <c r="AE2167" s="45"/>
      <c r="AF2167" s="45">
        <v>22.315330505371094</v>
      </c>
      <c r="AG2167" s="45"/>
      <c r="AH2167" s="45">
        <v>15.779321670532227</v>
      </c>
      <c r="AI2167" s="45"/>
      <c r="AJ2167" s="45"/>
      <c r="AK2167" s="20">
        <v>3.3287608780518951E-11</v>
      </c>
    </row>
    <row r="2168" spans="2:37">
      <c r="B2168" s="2">
        <v>2.8999999165534973E-2</v>
      </c>
      <c r="D2168" s="44">
        <v>1.7399999499320984</v>
      </c>
      <c r="E2168" s="44"/>
      <c r="F2168" s="45">
        <v>1.4799200296401978</v>
      </c>
      <c r="G2168" s="45"/>
      <c r="H2168" s="45"/>
      <c r="I2168" s="45"/>
      <c r="J2168" s="45"/>
      <c r="K2168" s="45">
        <v>6.5527055994607508E-5</v>
      </c>
      <c r="L2168" s="45"/>
      <c r="M2168" s="45"/>
      <c r="N2168" s="45">
        <v>23.357751846313477</v>
      </c>
      <c r="O2168" s="45"/>
      <c r="P2168" s="45"/>
      <c r="Q2168" s="45"/>
      <c r="R2168" s="45">
        <v>16.516378402709961</v>
      </c>
      <c r="S2168" s="45"/>
      <c r="T2168" s="45"/>
      <c r="U2168" s="45"/>
      <c r="V2168" s="46">
        <v>2.8053746791556478E-4</v>
      </c>
      <c r="W2168" s="46"/>
      <c r="X2168" s="45">
        <v>6.8000003695487976E-2</v>
      </c>
      <c r="Y2168" s="45"/>
      <c r="Z2168" s="44">
        <v>4.0800002217292786</v>
      </c>
      <c r="AA2168" s="44"/>
      <c r="AB2168" s="45">
        <v>-19.558900833129883</v>
      </c>
      <c r="AC2168" s="45"/>
      <c r="AD2168" s="45">
        <v>4.8891914822268845E-12</v>
      </c>
      <c r="AE2168" s="45"/>
      <c r="AF2168" s="45">
        <v>22.292095184326172</v>
      </c>
      <c r="AG2168" s="45"/>
      <c r="AH2168" s="45">
        <v>15.762890815734863</v>
      </c>
      <c r="AI2168" s="45"/>
      <c r="AJ2168" s="45"/>
      <c r="AK2168" s="20">
        <v>2.1932400340318736E-11</v>
      </c>
    </row>
    <row r="2169" spans="2:37">
      <c r="B2169" s="2">
        <v>2.9999999329447746E-2</v>
      </c>
      <c r="D2169" s="44">
        <v>1.7999999597668648</v>
      </c>
      <c r="E2169" s="44"/>
      <c r="F2169" s="45">
        <v>-7.1947250366210938</v>
      </c>
      <c r="G2169" s="45"/>
      <c r="H2169" s="45"/>
      <c r="I2169" s="45"/>
      <c r="J2169" s="45"/>
      <c r="K2169" s="45">
        <v>4.2860963731072843E-5</v>
      </c>
      <c r="L2169" s="45"/>
      <c r="M2169" s="45"/>
      <c r="N2169" s="45">
        <v>23.32575798034668</v>
      </c>
      <c r="O2169" s="45"/>
      <c r="P2169" s="45"/>
      <c r="Q2169" s="45"/>
      <c r="R2169" s="45">
        <v>16.493770599365234</v>
      </c>
      <c r="S2169" s="45"/>
      <c r="T2169" s="45"/>
      <c r="U2169" s="45"/>
      <c r="V2169" s="46">
        <v>1.8374984210822731E-4</v>
      </c>
      <c r="W2169" s="46"/>
      <c r="X2169" s="45">
        <v>6.8999998271465302E-2</v>
      </c>
      <c r="Y2169" s="45"/>
      <c r="Z2169" s="44">
        <v>4.1399998962879181</v>
      </c>
      <c r="AA2169" s="44"/>
      <c r="AB2169" s="45">
        <v>-14.234440803527832</v>
      </c>
      <c r="AC2169" s="45"/>
      <c r="AD2169" s="45">
        <v>3.2182817608777947E-12</v>
      </c>
      <c r="AE2169" s="45"/>
      <c r="AF2169" s="45">
        <v>22.269044876098633</v>
      </c>
      <c r="AG2169" s="45"/>
      <c r="AH2169" s="45">
        <v>15.74659252166748</v>
      </c>
      <c r="AI2169" s="45"/>
      <c r="AJ2169" s="45"/>
      <c r="AK2169" s="20">
        <v>1.4451818214356038E-11</v>
      </c>
    </row>
    <row r="2170" spans="2:37">
      <c r="B2170" s="2">
        <v>3.0999999493360519E-2</v>
      </c>
      <c r="D2170" s="44">
        <v>1.8599999696016312</v>
      </c>
      <c r="E2170" s="44"/>
      <c r="F2170" s="45">
        <v>-14.836819648742676</v>
      </c>
      <c r="G2170" s="45"/>
      <c r="H2170" s="45"/>
      <c r="I2170" s="45"/>
      <c r="J2170" s="45"/>
      <c r="K2170" s="45">
        <v>2.8042843041475862E-5</v>
      </c>
      <c r="L2170" s="45"/>
      <c r="M2170" s="45"/>
      <c r="N2170" s="45">
        <v>23.294050216674805</v>
      </c>
      <c r="O2170" s="45"/>
      <c r="P2170" s="45"/>
      <c r="Q2170" s="45"/>
      <c r="R2170" s="45">
        <v>16.47136116027832</v>
      </c>
      <c r="S2170" s="45"/>
      <c r="T2170" s="45"/>
      <c r="U2170" s="45"/>
      <c r="V2170" s="46">
        <v>1.2038644490530714E-4</v>
      </c>
      <c r="W2170" s="46"/>
      <c r="X2170" s="45">
        <v>7.0000000298023224E-2</v>
      </c>
      <c r="Y2170" s="45"/>
      <c r="Z2170" s="44">
        <v>4.2000000178813934</v>
      </c>
      <c r="AA2170" s="44"/>
      <c r="AB2170" s="45">
        <v>-6.924476146697998</v>
      </c>
      <c r="AC2170" s="45"/>
      <c r="AD2170" s="45">
        <v>2.1185846046239964E-12</v>
      </c>
      <c r="AE2170" s="45"/>
      <c r="AF2170" s="45">
        <v>22.246179580688477</v>
      </c>
      <c r="AG2170" s="45"/>
      <c r="AH2170" s="45">
        <v>15.730423927307129</v>
      </c>
      <c r="AI2170" s="45"/>
      <c r="AJ2170" s="45"/>
      <c r="AK2170" s="20">
        <v>9.5233638683356325E-12</v>
      </c>
    </row>
    <row r="2171" spans="2:37">
      <c r="B2171" s="2">
        <v>3.2000001519918442E-2</v>
      </c>
      <c r="D2171" s="44">
        <v>1.9200000911951065</v>
      </c>
      <c r="E2171" s="44"/>
      <c r="F2171" s="45">
        <v>-20.377716064453125</v>
      </c>
      <c r="G2171" s="45"/>
      <c r="H2171" s="45"/>
      <c r="I2171" s="45"/>
      <c r="J2171" s="45"/>
      <c r="K2171" s="45">
        <v>1.8352598999626935E-5</v>
      </c>
      <c r="L2171" s="45"/>
      <c r="M2171" s="45"/>
      <c r="N2171" s="45">
        <v>23.26262092590332</v>
      </c>
      <c r="O2171" s="45"/>
      <c r="P2171" s="45"/>
      <c r="Q2171" s="45"/>
      <c r="R2171" s="45">
        <v>16.44914436340332</v>
      </c>
      <c r="S2171" s="45"/>
      <c r="T2171" s="45"/>
      <c r="U2171" s="45"/>
      <c r="V2171" s="46">
        <v>7.8893150202929974E-5</v>
      </c>
      <c r="W2171" s="46"/>
      <c r="X2171" s="45">
        <v>7.1000002324581146E-2</v>
      </c>
      <c r="Y2171" s="45"/>
      <c r="Z2171" s="44">
        <v>4.2600001394748688</v>
      </c>
      <c r="AA2171" s="44"/>
      <c r="AB2171" s="45">
        <v>1.3417379856109619</v>
      </c>
      <c r="AC2171" s="45"/>
      <c r="AD2171" s="45">
        <v>1.394765271160725E-12</v>
      </c>
      <c r="AE2171" s="45"/>
      <c r="AF2171" s="45">
        <v>22.22349739074707</v>
      </c>
      <c r="AG2171" s="45"/>
      <c r="AH2171" s="45">
        <v>15.714385032653809</v>
      </c>
      <c r="AI2171" s="45"/>
      <c r="AJ2171" s="45"/>
      <c r="AK2171" s="20">
        <v>6.276083819312106E-12</v>
      </c>
    </row>
    <row r="2172" spans="2:37">
      <c r="B2172" s="2">
        <v>3.2999999821186066E-2</v>
      </c>
      <c r="D2172" s="44">
        <v>1.9799999892711639</v>
      </c>
      <c r="E2172" s="44"/>
      <c r="F2172" s="45">
        <v>-23.046220779418945</v>
      </c>
      <c r="G2172" s="45"/>
      <c r="H2172" s="45"/>
      <c r="I2172" s="45"/>
      <c r="J2172" s="45"/>
      <c r="K2172" s="45">
        <v>1.2013932064292021E-5</v>
      </c>
      <c r="L2172" s="45"/>
      <c r="M2172" s="45"/>
      <c r="N2172" s="45">
        <v>23.231466293334961</v>
      </c>
      <c r="O2172" s="45"/>
      <c r="P2172" s="45"/>
      <c r="Q2172" s="45"/>
      <c r="R2172" s="45">
        <v>16.427118301391602</v>
      </c>
      <c r="S2172" s="45"/>
      <c r="T2172" s="45"/>
      <c r="U2172" s="45"/>
      <c r="V2172" s="46">
        <v>5.1714076107600704E-5</v>
      </c>
      <c r="W2172" s="46"/>
      <c r="X2172" s="45">
        <v>7.1999996900558472E-2</v>
      </c>
      <c r="Y2172" s="45"/>
      <c r="Z2172" s="44">
        <v>4.3199998140335083</v>
      </c>
      <c r="AA2172" s="44"/>
      <c r="AB2172" s="45">
        <v>9.4029636383056641</v>
      </c>
      <c r="AC2172" s="45"/>
      <c r="AD2172" s="45">
        <v>9.1830915701501814E-13</v>
      </c>
      <c r="AE2172" s="45"/>
      <c r="AF2172" s="45">
        <v>22.200994491577148</v>
      </c>
      <c r="AG2172" s="45"/>
      <c r="AH2172" s="45">
        <v>15.698473930358887</v>
      </c>
      <c r="AI2172" s="45"/>
      <c r="AJ2172" s="45"/>
      <c r="AK2172" s="20">
        <v>4.1363423103346619E-12</v>
      </c>
    </row>
    <row r="2173" spans="2:37">
      <c r="B2173" s="2">
        <v>3.4000001847743988E-2</v>
      </c>
      <c r="D2173" s="44">
        <v>2.0400001108646393</v>
      </c>
      <c r="E2173" s="44"/>
      <c r="F2173" s="45">
        <v>-22.475893020629883</v>
      </c>
      <c r="G2173" s="45"/>
      <c r="H2173" s="45"/>
      <c r="I2173" s="45"/>
      <c r="J2173" s="45"/>
      <c r="K2173" s="45">
        <v>7.8664998000022024E-6</v>
      </c>
      <c r="L2173" s="45"/>
      <c r="M2173" s="45"/>
      <c r="N2173" s="45">
        <v>23.200582504272461</v>
      </c>
      <c r="O2173" s="45"/>
      <c r="P2173" s="45"/>
      <c r="Q2173" s="45"/>
      <c r="R2173" s="45">
        <v>16.405284881591797</v>
      </c>
      <c r="S2173" s="45"/>
      <c r="T2173" s="45"/>
      <c r="U2173" s="45"/>
      <c r="V2173" s="46">
        <v>3.3906486351042986E-5</v>
      </c>
      <c r="W2173" s="46"/>
      <c r="X2173" s="45">
        <v>7.2999998927116394E-2</v>
      </c>
      <c r="Y2173" s="45"/>
      <c r="Z2173" s="44">
        <v>4.3799999356269836</v>
      </c>
      <c r="AA2173" s="44"/>
      <c r="AB2173" s="45">
        <v>16.129072189331055</v>
      </c>
      <c r="AC2173" s="45"/>
      <c r="AD2173" s="45">
        <v>6.0465559425723625E-13</v>
      </c>
      <c r="AE2173" s="45"/>
      <c r="AF2173" s="45">
        <v>22.178672790527344</v>
      </c>
      <c r="AG2173" s="45"/>
      <c r="AH2173" s="45">
        <v>15.682689666748047</v>
      </c>
      <c r="AI2173" s="45"/>
      <c r="AJ2173" s="45"/>
      <c r="AK2173" s="20">
        <v>2.726293149568626E-12</v>
      </c>
    </row>
    <row r="2174" spans="2:37">
      <c r="B2174" s="2">
        <v>3.5000000149011612E-2</v>
      </c>
      <c r="D2174" s="44">
        <v>2.1000000089406967</v>
      </c>
      <c r="E2174" s="44"/>
      <c r="F2174" s="45">
        <v>-18.755319595336914</v>
      </c>
      <c r="G2174" s="45"/>
      <c r="H2174" s="45"/>
      <c r="I2174" s="45"/>
      <c r="J2174" s="45"/>
      <c r="K2174" s="45">
        <v>5.1520905799407046E-6</v>
      </c>
      <c r="L2174" s="45"/>
      <c r="M2174" s="45"/>
      <c r="N2174" s="45">
        <v>23.169967651367188</v>
      </c>
      <c r="O2174" s="45"/>
      <c r="P2174" s="45"/>
      <c r="Q2174" s="45"/>
      <c r="R2174" s="45">
        <v>16.383638381958008</v>
      </c>
      <c r="S2174" s="45"/>
      <c r="T2174" s="45"/>
      <c r="U2174" s="45"/>
      <c r="V2174" s="46">
        <v>2.2236077711568214E-5</v>
      </c>
      <c r="W2174" s="46"/>
      <c r="X2174" s="45">
        <v>7.4000000953674316E-2</v>
      </c>
      <c r="Y2174" s="45"/>
      <c r="Z2174" s="44">
        <v>4.440000057220459</v>
      </c>
      <c r="AA2174" s="44"/>
      <c r="AB2174" s="45">
        <v>20.579442977905273</v>
      </c>
      <c r="AC2174" s="45"/>
      <c r="AD2174" s="45">
        <v>3.9815996636868856E-13</v>
      </c>
      <c r="AE2174" s="45"/>
      <c r="AF2174" s="45">
        <v>22.156526565551758</v>
      </c>
      <c r="AG2174" s="45"/>
      <c r="AH2174" s="45">
        <v>15.667030334472656</v>
      </c>
      <c r="AI2174" s="45"/>
      <c r="AJ2174" s="45"/>
      <c r="AK2174" s="20">
        <v>1.7970324664093318E-12</v>
      </c>
    </row>
    <row r="2175" spans="2:37">
      <c r="B2175" s="2">
        <v>3.5999998450279236E-2</v>
      </c>
      <c r="D2175" s="44">
        <v>2.1599999070167542</v>
      </c>
      <c r="E2175" s="44"/>
      <c r="F2175" s="45">
        <v>-12.414486885070801</v>
      </c>
      <c r="G2175" s="45"/>
      <c r="H2175" s="45"/>
      <c r="I2175" s="45"/>
      <c r="J2175" s="45"/>
      <c r="K2175" s="45">
        <v>3.3751100545487134E-6</v>
      </c>
      <c r="L2175" s="45"/>
      <c r="M2175" s="45"/>
      <c r="N2175" s="45">
        <v>23.139616012573242</v>
      </c>
      <c r="O2175" s="45"/>
      <c r="P2175" s="45"/>
      <c r="Q2175" s="45"/>
      <c r="R2175" s="45">
        <v>16.362176895141602</v>
      </c>
      <c r="S2175" s="45"/>
      <c r="T2175" s="45"/>
      <c r="U2175" s="45"/>
      <c r="V2175" s="46">
        <v>1.458585393265821E-5</v>
      </c>
      <c r="W2175" s="46"/>
      <c r="X2175" s="45">
        <v>7.5000002980232239E-2</v>
      </c>
      <c r="Y2175" s="45"/>
      <c r="Z2175" s="44">
        <v>4.5000001788139343</v>
      </c>
      <c r="AA2175" s="44"/>
      <c r="AB2175" s="45">
        <v>22.134479522705078</v>
      </c>
      <c r="AC2175" s="45"/>
      <c r="AD2175" s="45">
        <v>2.6220226077150466E-13</v>
      </c>
      <c r="AE2175" s="45"/>
      <c r="AF2175" s="45">
        <v>22.134555816650391</v>
      </c>
      <c r="AG2175" s="45"/>
      <c r="AH2175" s="45">
        <v>15.651494979858398</v>
      </c>
      <c r="AI2175" s="45"/>
      <c r="AJ2175" s="45"/>
      <c r="AK2175" s="20">
        <v>1.1845833558857266E-12</v>
      </c>
    </row>
    <row r="2176" spans="2:37">
      <c r="B2176" s="2">
        <v>3.7000000476837158E-2</v>
      </c>
      <c r="D2176" s="44">
        <v>2.2200000286102295</v>
      </c>
      <c r="E2176" s="44"/>
      <c r="F2176" s="45">
        <v>-4.3493208885192871</v>
      </c>
      <c r="G2176" s="45"/>
      <c r="H2176" s="45"/>
      <c r="I2176" s="45"/>
      <c r="J2176" s="45"/>
      <c r="K2176" s="45">
        <v>2.2115248157206224E-6</v>
      </c>
      <c r="L2176" s="45"/>
      <c r="M2176" s="45"/>
      <c r="N2176" s="45">
        <v>23.109523773193359</v>
      </c>
      <c r="O2176" s="45"/>
      <c r="P2176" s="45"/>
      <c r="Q2176" s="45"/>
      <c r="R2176" s="45">
        <v>16.340900421142578</v>
      </c>
      <c r="S2176" s="45"/>
      <c r="T2176" s="45"/>
      <c r="U2176" s="45"/>
      <c r="V2176" s="46">
        <v>9.5697560027474537E-6</v>
      </c>
      <c r="W2176" s="46"/>
      <c r="X2176" s="45">
        <v>7.5999997556209564E-2</v>
      </c>
      <c r="Y2176" s="45"/>
      <c r="Z2176" s="44">
        <v>4.5599998533725739</v>
      </c>
      <c r="AA2176" s="44"/>
      <c r="AB2176" s="45">
        <v>20.58183479309082</v>
      </c>
      <c r="AC2176" s="45"/>
      <c r="AD2176" s="45">
        <v>1.7268063606627748E-13</v>
      </c>
      <c r="AE2176" s="45"/>
      <c r="AF2176" s="45">
        <v>22.112758636474609</v>
      </c>
      <c r="AG2176" s="45"/>
      <c r="AH2176" s="45">
        <v>15.636081695556641</v>
      </c>
      <c r="AI2176" s="45"/>
      <c r="AJ2176" s="45"/>
      <c r="AK2176" s="20">
        <v>7.8090946252842852E-13</v>
      </c>
    </row>
    <row r="2177" spans="2:37" ht="14.25" customHeight="1">
      <c r="B2177" s="2">
        <v>3.7999998778104782E-2</v>
      </c>
      <c r="D2177" s="44">
        <v>2.2799999266862869</v>
      </c>
      <c r="E2177" s="44"/>
      <c r="F2177" s="45">
        <v>4.3048558235168457</v>
      </c>
      <c r="G2177" s="45"/>
      <c r="H2177" s="45"/>
      <c r="I2177" s="45"/>
      <c r="J2177" s="45"/>
      <c r="K2177" s="45">
        <v>1.4494132756226463E-6</v>
      </c>
      <c r="L2177" s="45"/>
      <c r="M2177" s="45"/>
      <c r="N2177" s="45">
        <v>23.079690933227539</v>
      </c>
      <c r="O2177" s="45"/>
      <c r="P2177" s="45"/>
      <c r="Q2177" s="45"/>
      <c r="R2177" s="45">
        <v>16.319805145263672</v>
      </c>
      <c r="S2177" s="45"/>
      <c r="T2177" s="45"/>
      <c r="U2177" s="45"/>
      <c r="V2177" s="46">
        <v>6.2800381783745252E-6</v>
      </c>
      <c r="W2177" s="46"/>
      <c r="X2177" s="45">
        <v>7.6999999582767487E-2</v>
      </c>
      <c r="Y2177" s="45"/>
      <c r="Z2177" s="44">
        <v>4.6199999749660492</v>
      </c>
      <c r="AA2177" s="44"/>
      <c r="AB2177" s="45">
        <v>16.145395278930664</v>
      </c>
      <c r="AC2177" s="45"/>
      <c r="AD2177" s="45">
        <v>1.1373084277729179E-13</v>
      </c>
      <c r="AE2177" s="45"/>
      <c r="AF2177" s="45">
        <v>22.091135025024414</v>
      </c>
      <c r="AG2177" s="45"/>
      <c r="AH2177" s="45">
        <v>15.620791435241699</v>
      </c>
      <c r="AI2177" s="45"/>
      <c r="AJ2177" s="45"/>
      <c r="AK2177" s="20">
        <v>5.1482570376931713E-13</v>
      </c>
    </row>
    <row r="2178" spans="2:37" ht="13.5" customHeight="1">
      <c r="B2178" s="47" t="s">
        <v>11</v>
      </c>
      <c r="C2178" s="47"/>
      <c r="D2178" s="47"/>
      <c r="E2178" s="47"/>
    </row>
    <row r="2179" spans="2:37" ht="12.75" customHeight="1">
      <c r="B2179" s="39" t="s">
        <v>0</v>
      </c>
      <c r="C2179" s="39"/>
      <c r="D2179" s="39"/>
      <c r="E2179" s="39"/>
      <c r="F2179" s="39"/>
      <c r="G2179" s="1" t="s">
        <v>1</v>
      </c>
      <c r="H2179" s="40" t="s">
        <v>72</v>
      </c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</row>
    <row r="2180" spans="2:37" ht="12.75" customHeight="1">
      <c r="AB2180" s="39" t="s">
        <v>2</v>
      </c>
      <c r="AC2180" s="39"/>
      <c r="AD2180" s="39"/>
      <c r="AE2180" s="39"/>
      <c r="AF2180" s="39"/>
      <c r="AG2180" s="39"/>
    </row>
    <row r="2181" spans="2:37" ht="12" customHeight="1">
      <c r="B2181" s="39" t="s">
        <v>3</v>
      </c>
      <c r="C2181" s="39"/>
      <c r="D2181" s="39"/>
      <c r="E2181" s="39"/>
      <c r="G2181" s="1" t="s">
        <v>4</v>
      </c>
      <c r="H2181" s="41">
        <v>0.43999999761581421</v>
      </c>
      <c r="I2181" s="41"/>
      <c r="J2181" s="41"/>
      <c r="K2181" s="41"/>
      <c r="L2181" s="41"/>
      <c r="M2181" s="41"/>
      <c r="N2181" s="41"/>
      <c r="O2181" s="39" t="s">
        <v>21</v>
      </c>
      <c r="P2181" s="39"/>
      <c r="Q2181" s="39"/>
      <c r="R2181" s="39"/>
      <c r="S2181" s="1" t="s">
        <v>4</v>
      </c>
      <c r="T2181" s="42" t="s">
        <v>22</v>
      </c>
      <c r="U2181" s="42"/>
      <c r="V2181" s="42"/>
      <c r="W2181" s="42"/>
      <c r="X2181" s="42"/>
      <c r="Y2181" s="42"/>
      <c r="Z2181" s="42"/>
      <c r="AA2181" s="42"/>
      <c r="AB2181" s="39"/>
      <c r="AC2181" s="39"/>
      <c r="AD2181" s="39"/>
      <c r="AE2181" s="39"/>
      <c r="AF2181" s="39"/>
      <c r="AG2181" s="39"/>
    </row>
    <row r="2182" spans="2:37" ht="10.5" customHeight="1">
      <c r="AB2182" s="39"/>
      <c r="AC2182" s="39"/>
      <c r="AD2182" s="39"/>
      <c r="AE2182" s="39"/>
      <c r="AF2182" s="39"/>
      <c r="AG2182" s="39"/>
    </row>
    <row r="2183" spans="2:37" ht="12" customHeight="1">
      <c r="AB2183" s="39"/>
      <c r="AC2183" s="39"/>
      <c r="AD2183" s="39"/>
      <c r="AE2183" s="39"/>
      <c r="AF2183" s="39"/>
      <c r="AG2183" s="39"/>
    </row>
    <row r="2184" spans="2:37" ht="12" customHeight="1">
      <c r="AB2184" s="39"/>
      <c r="AC2184" s="39"/>
      <c r="AD2184" s="39"/>
      <c r="AE2184" s="39"/>
      <c r="AF2184" s="39"/>
      <c r="AG2184" s="39"/>
    </row>
    <row r="2185" spans="2:37" ht="6" customHeight="1"/>
    <row r="2186" spans="2:37" ht="3" customHeight="1">
      <c r="B2186" s="43" t="s">
        <v>5</v>
      </c>
      <c r="D2186" s="43" t="s">
        <v>23</v>
      </c>
      <c r="E2186" s="43"/>
      <c r="G2186" s="43" t="s">
        <v>6</v>
      </c>
      <c r="H2186" s="43"/>
      <c r="J2186" s="43" t="s">
        <v>7</v>
      </c>
      <c r="K2186" s="43"/>
      <c r="L2186" s="43"/>
      <c r="M2186" s="43"/>
      <c r="N2186" s="43" t="s">
        <v>8</v>
      </c>
      <c r="O2186" s="43"/>
      <c r="Q2186" s="43" t="s">
        <v>9</v>
      </c>
      <c r="R2186" s="43"/>
      <c r="S2186" s="43"/>
      <c r="T2186" s="43" t="s">
        <v>10</v>
      </c>
      <c r="U2186" s="43"/>
      <c r="X2186" s="43" t="s">
        <v>5</v>
      </c>
      <c r="Y2186" s="43"/>
      <c r="Z2186" s="43" t="s">
        <v>23</v>
      </c>
      <c r="AA2186" s="43"/>
      <c r="AB2186" s="43" t="s">
        <v>6</v>
      </c>
      <c r="AC2186" s="43" t="s">
        <v>7</v>
      </c>
      <c r="AE2186" s="43" t="s">
        <v>8</v>
      </c>
      <c r="AF2186" s="43" t="s">
        <v>9</v>
      </c>
      <c r="AG2186" s="43" t="s">
        <v>10</v>
      </c>
      <c r="AH2186" s="43"/>
    </row>
    <row r="2187" spans="2:37" ht="14.25" customHeight="1">
      <c r="B2187" s="43"/>
      <c r="D2187" s="43"/>
      <c r="E2187" s="43"/>
      <c r="G2187" s="43"/>
      <c r="H2187" s="43"/>
      <c r="J2187" s="43"/>
      <c r="K2187" s="43"/>
      <c r="L2187" s="43"/>
      <c r="M2187" s="43"/>
      <c r="N2187" s="43"/>
      <c r="O2187" s="43"/>
      <c r="Q2187" s="43"/>
      <c r="R2187" s="43"/>
      <c r="S2187" s="43"/>
      <c r="T2187" s="43"/>
      <c r="U2187" s="43"/>
      <c r="X2187" s="43"/>
      <c r="Y2187" s="43"/>
      <c r="Z2187" s="43"/>
      <c r="AA2187" s="43"/>
      <c r="AB2187" s="43"/>
      <c r="AC2187" s="43"/>
      <c r="AE2187" s="43"/>
      <c r="AF2187" s="43"/>
      <c r="AG2187" s="43"/>
      <c r="AH2187" s="43"/>
    </row>
    <row r="2188" spans="2:37">
      <c r="B2188" s="2">
        <v>7.8000001609325409E-2</v>
      </c>
      <c r="D2188" s="44">
        <v>4.6800000965595245</v>
      </c>
      <c r="E2188" s="44"/>
      <c r="F2188" s="45">
        <v>9.4530086517333984</v>
      </c>
      <c r="G2188" s="45"/>
      <c r="H2188" s="45"/>
      <c r="I2188" s="45"/>
      <c r="J2188" s="45"/>
      <c r="K2188" s="45">
        <v>7.4909920118066547E-14</v>
      </c>
      <c r="L2188" s="45"/>
      <c r="M2188" s="45"/>
      <c r="N2188" s="45">
        <v>22.069679260253906</v>
      </c>
      <c r="O2188" s="45"/>
      <c r="P2188" s="45"/>
      <c r="Q2188" s="45"/>
      <c r="R2188" s="45">
        <v>15.605620384216309</v>
      </c>
      <c r="S2188" s="45"/>
      <c r="T2188" s="45"/>
      <c r="U2188" s="45"/>
      <c r="V2188" s="46">
        <v>3.3942458761183902E-13</v>
      </c>
      <c r="W2188" s="46"/>
    </row>
    <row r="2189" spans="2:37">
      <c r="B2189" s="2">
        <v>7.9000003635883331E-2</v>
      </c>
      <c r="D2189" s="44">
        <v>4.7400002181529999</v>
      </c>
      <c r="E2189" s="44"/>
      <c r="F2189" s="45">
        <v>1.4476690292358398</v>
      </c>
      <c r="G2189" s="45"/>
      <c r="H2189" s="45"/>
      <c r="I2189" s="45"/>
      <c r="J2189" s="45"/>
      <c r="K2189" s="45">
        <v>4.9343053921220223E-14</v>
      </c>
      <c r="L2189" s="45"/>
      <c r="M2189" s="45"/>
      <c r="N2189" s="45">
        <v>22.048393249511719</v>
      </c>
      <c r="O2189" s="45"/>
      <c r="P2189" s="45"/>
      <c r="Q2189" s="45"/>
      <c r="R2189" s="45">
        <v>15.590568542480469</v>
      </c>
      <c r="S2189" s="45"/>
      <c r="T2189" s="45"/>
      <c r="U2189" s="45"/>
      <c r="V2189" s="46">
        <v>2.2379431749604273E-13</v>
      </c>
      <c r="W2189" s="46"/>
    </row>
    <row r="2190" spans="2:37">
      <c r="B2190" s="2">
        <v>7.9999998211860657E-2</v>
      </c>
      <c r="D2190" s="44">
        <v>4.7999998927116394</v>
      </c>
      <c r="E2190" s="44"/>
      <c r="F2190" s="45">
        <v>-6.7453365325927734</v>
      </c>
      <c r="G2190" s="45"/>
      <c r="H2190" s="45"/>
      <c r="I2190" s="45"/>
      <c r="J2190" s="45"/>
      <c r="K2190" s="45">
        <v>3.250404570606831E-14</v>
      </c>
      <c r="L2190" s="45"/>
      <c r="M2190" s="45"/>
      <c r="N2190" s="45">
        <v>22.027273178100586</v>
      </c>
      <c r="O2190" s="45"/>
      <c r="P2190" s="45"/>
      <c r="Q2190" s="45"/>
      <c r="R2190" s="45">
        <v>15.575634956359863</v>
      </c>
      <c r="S2190" s="45"/>
      <c r="T2190" s="45"/>
      <c r="U2190" s="45"/>
      <c r="V2190" s="46">
        <v>1.4756273460092562E-13</v>
      </c>
      <c r="W2190" s="46"/>
    </row>
    <row r="2191" spans="2:37">
      <c r="B2191" s="2">
        <v>8.1000000238418579E-2</v>
      </c>
      <c r="D2191" s="44">
        <v>4.8600000143051147</v>
      </c>
      <c r="E2191" s="44"/>
      <c r="F2191" s="45">
        <v>-13.976568222045898</v>
      </c>
      <c r="G2191" s="45"/>
      <c r="H2191" s="45"/>
      <c r="I2191" s="45"/>
      <c r="J2191" s="45"/>
      <c r="K2191" s="45">
        <v>2.1412765901758848E-14</v>
      </c>
      <c r="L2191" s="45"/>
      <c r="M2191" s="45"/>
      <c r="N2191" s="45">
        <v>22.006319046020508</v>
      </c>
      <c r="O2191" s="45"/>
      <c r="P2191" s="45"/>
      <c r="Q2191" s="45"/>
      <c r="R2191" s="45">
        <v>15.560817718505859</v>
      </c>
      <c r="S2191" s="45"/>
      <c r="T2191" s="45"/>
      <c r="U2191" s="45"/>
      <c r="V2191" s="46">
        <v>9.7302801395620503E-14</v>
      </c>
      <c r="W2191" s="46"/>
    </row>
    <row r="2192" spans="2:37">
      <c r="B2192" s="2">
        <v>8.2000002264976501E-2</v>
      </c>
      <c r="D2192" s="44">
        <v>4.9200001358985901</v>
      </c>
      <c r="E2192" s="44"/>
      <c r="F2192" s="45">
        <v>-19.233663558959961</v>
      </c>
      <c r="G2192" s="45"/>
      <c r="H2192" s="45"/>
      <c r="I2192" s="45"/>
      <c r="J2192" s="45"/>
      <c r="K2192" s="45">
        <v>1.4106886503124222E-14</v>
      </c>
      <c r="L2192" s="45"/>
      <c r="M2192" s="45"/>
      <c r="N2192" s="45">
        <v>21.985527038574219</v>
      </c>
      <c r="O2192" s="45"/>
      <c r="P2192" s="45"/>
      <c r="Q2192" s="45"/>
      <c r="R2192" s="45">
        <v>15.546115875244141</v>
      </c>
      <c r="S2192" s="45"/>
      <c r="T2192" s="45"/>
      <c r="U2192" s="45"/>
      <c r="V2192" s="46">
        <v>6.4164419491617025E-14</v>
      </c>
      <c r="W2192" s="46"/>
    </row>
    <row r="2193" spans="2:23">
      <c r="B2193" s="2">
        <v>8.2999996840953827E-2</v>
      </c>
      <c r="D2193" s="44">
        <v>4.9799998104572296</v>
      </c>
      <c r="E2193" s="44"/>
      <c r="F2193" s="45">
        <v>-21.783029556274414</v>
      </c>
      <c r="G2193" s="45"/>
      <c r="H2193" s="45"/>
      <c r="I2193" s="45"/>
      <c r="J2193" s="45"/>
      <c r="K2193" s="45">
        <v>9.2941977627557931E-15</v>
      </c>
      <c r="L2193" s="45"/>
      <c r="M2193" s="45"/>
      <c r="N2193" s="45">
        <v>21.964897155761719</v>
      </c>
      <c r="O2193" s="45"/>
      <c r="P2193" s="45"/>
      <c r="Q2193" s="45"/>
      <c r="R2193" s="45">
        <v>15.531528472900391</v>
      </c>
      <c r="S2193" s="45"/>
      <c r="T2193" s="45"/>
      <c r="U2193" s="45"/>
      <c r="V2193" s="46">
        <v>4.2313869693267475E-14</v>
      </c>
      <c r="W2193" s="46"/>
    </row>
    <row r="2194" spans="2:23">
      <c r="B2194" s="2">
        <v>8.3999998867511749E-2</v>
      </c>
      <c r="D2194" s="44">
        <v>5.039999932050705</v>
      </c>
      <c r="E2194" s="44"/>
      <c r="F2194" s="45">
        <v>-21.272199630737305</v>
      </c>
      <c r="G2194" s="45"/>
      <c r="H2194" s="45"/>
      <c r="I2194" s="45"/>
      <c r="J2194" s="45"/>
      <c r="K2194" s="45">
        <v>6.1237043132720062E-15</v>
      </c>
      <c r="L2194" s="45"/>
      <c r="M2194" s="45"/>
      <c r="N2194" s="45">
        <v>21.944429397583008</v>
      </c>
      <c r="O2194" s="45"/>
      <c r="P2194" s="45"/>
      <c r="Q2194" s="45"/>
      <c r="R2194" s="45">
        <v>15.517054557800293</v>
      </c>
      <c r="S2194" s="45"/>
      <c r="T2194" s="45"/>
      <c r="U2194" s="45"/>
      <c r="V2194" s="46">
        <v>2.7905508917622397E-14</v>
      </c>
      <c r="W2194" s="46"/>
    </row>
    <row r="2195" spans="2:23">
      <c r="B2195" s="2">
        <v>8.5000000894069672E-2</v>
      </c>
      <c r="D2195" s="44">
        <v>5.1000000536441803</v>
      </c>
      <c r="E2195" s="44"/>
      <c r="F2195" s="45">
        <v>-17.778524398803711</v>
      </c>
      <c r="G2195" s="45"/>
      <c r="H2195" s="45"/>
      <c r="I2195" s="45"/>
      <c r="J2195" s="45"/>
      <c r="K2195" s="45">
        <v>4.0349422411665829E-15</v>
      </c>
      <c r="L2195" s="45"/>
      <c r="M2195" s="45"/>
      <c r="N2195" s="45">
        <v>21.924118041992188</v>
      </c>
      <c r="O2195" s="45"/>
      <c r="P2195" s="45"/>
      <c r="Q2195" s="45"/>
      <c r="R2195" s="45">
        <v>15.502692222595215</v>
      </c>
      <c r="S2195" s="45"/>
      <c r="T2195" s="45"/>
      <c r="U2195" s="45"/>
      <c r="V2195" s="46">
        <v>1.8404126895968202E-14</v>
      </c>
      <c r="W2195" s="46"/>
    </row>
    <row r="2196" spans="2:23">
      <c r="B2196" s="2">
        <v>8.6000002920627594E-2</v>
      </c>
      <c r="D2196" s="44">
        <v>5.1600001752376556</v>
      </c>
      <c r="E2196" s="44"/>
      <c r="F2196" s="45">
        <v>-11.797537803649902</v>
      </c>
      <c r="G2196" s="45"/>
      <c r="H2196" s="45"/>
      <c r="I2196" s="45"/>
      <c r="J2196" s="45"/>
      <c r="K2196" s="45">
        <v>2.6587688705537052E-15</v>
      </c>
      <c r="L2196" s="45"/>
      <c r="M2196" s="45"/>
      <c r="N2196" s="45">
        <v>21.903963088989258</v>
      </c>
      <c r="O2196" s="45"/>
      <c r="P2196" s="45"/>
      <c r="Q2196" s="45"/>
      <c r="R2196" s="45">
        <v>15.48844051361084</v>
      </c>
      <c r="S2196" s="45"/>
      <c r="T2196" s="45"/>
      <c r="U2196" s="45"/>
      <c r="V2196" s="46">
        <v>1.2138300618542291E-14</v>
      </c>
      <c r="W2196" s="46"/>
    </row>
    <row r="2197" spans="2:23">
      <c r="B2197" s="2">
        <v>8.6999997496604919E-2</v>
      </c>
      <c r="D2197" s="44">
        <v>5.2199998497962952</v>
      </c>
      <c r="E2197" s="44"/>
      <c r="F2197" s="45">
        <v>-4.1726875305175781</v>
      </c>
      <c r="G2197" s="45"/>
      <c r="H2197" s="45"/>
      <c r="I2197" s="45"/>
      <c r="J2197" s="45"/>
      <c r="K2197" s="45">
        <v>1.7520369352978034E-15</v>
      </c>
      <c r="L2197" s="45"/>
      <c r="M2197" s="45"/>
      <c r="N2197" s="45">
        <v>21.883964538574219</v>
      </c>
      <c r="O2197" s="45"/>
      <c r="P2197" s="45"/>
      <c r="Q2197" s="45"/>
      <c r="R2197" s="45">
        <v>15.474299430847168</v>
      </c>
      <c r="S2197" s="45"/>
      <c r="T2197" s="45"/>
      <c r="U2197" s="45"/>
      <c r="V2197" s="46">
        <v>8.0060309036044004E-15</v>
      </c>
      <c r="W2197" s="46"/>
    </row>
    <row r="2198" spans="2:23">
      <c r="B2198" s="2">
        <v>8.7999999523162842E-2</v>
      </c>
      <c r="D2198" s="44">
        <v>5.2799999713897705</v>
      </c>
      <c r="E2198" s="44"/>
      <c r="F2198" s="45">
        <v>4.0235862731933594</v>
      </c>
      <c r="G2198" s="45"/>
      <c r="H2198" s="45"/>
      <c r="I2198" s="45"/>
      <c r="J2198" s="45"/>
      <c r="K2198" s="45">
        <v>1.154581822435509E-15</v>
      </c>
      <c r="L2198" s="45"/>
      <c r="M2198" s="45"/>
      <c r="N2198" s="45">
        <v>21.864118576049805</v>
      </c>
      <c r="O2198" s="45"/>
      <c r="P2198" s="45"/>
      <c r="Q2198" s="45"/>
      <c r="R2198" s="45">
        <v>15.46026611328125</v>
      </c>
      <c r="S2198" s="45"/>
      <c r="T2198" s="45"/>
      <c r="U2198" s="45"/>
      <c r="V2198" s="46">
        <v>5.2807151013078979E-15</v>
      </c>
      <c r="W2198" s="46"/>
    </row>
    <row r="2199" spans="2:23">
      <c r="B2199" s="2">
        <v>8.9000001549720764E-2</v>
      </c>
      <c r="D2199" s="44">
        <v>5.3400000929832458</v>
      </c>
      <c r="E2199" s="44"/>
      <c r="F2199" s="45">
        <v>11.640656471252441</v>
      </c>
      <c r="G2199" s="45"/>
      <c r="H2199" s="45"/>
      <c r="I2199" s="45"/>
      <c r="J2199" s="45"/>
      <c r="K2199" s="45">
        <v>7.6089419638107028E-16</v>
      </c>
      <c r="L2199" s="45"/>
      <c r="M2199" s="45"/>
      <c r="N2199" s="45">
        <v>21.844425201416016</v>
      </c>
      <c r="O2199" s="45"/>
      <c r="P2199" s="45"/>
      <c r="Q2199" s="45"/>
      <c r="R2199" s="45">
        <v>15.446341514587402</v>
      </c>
      <c r="S2199" s="45"/>
      <c r="T2199" s="45"/>
      <c r="U2199" s="45"/>
      <c r="V2199" s="46">
        <v>3.4832421540490714E-15</v>
      </c>
      <c r="W2199" s="46"/>
    </row>
    <row r="2200" spans="2:23">
      <c r="B2200" s="2">
        <v>9.0000003576278687E-2</v>
      </c>
      <c r="D2200" s="44">
        <v>5.4000002145767212</v>
      </c>
      <c r="E2200" s="44"/>
      <c r="F2200" s="45">
        <v>17.611209869384766</v>
      </c>
      <c r="G2200" s="45"/>
      <c r="H2200" s="45"/>
      <c r="I2200" s="45"/>
      <c r="J2200" s="45"/>
      <c r="K2200" s="45">
        <v>5.0146584526852963E-16</v>
      </c>
      <c r="L2200" s="45"/>
      <c r="M2200" s="45"/>
      <c r="N2200" s="45">
        <v>21.824882507324219</v>
      </c>
      <c r="O2200" s="45"/>
      <c r="P2200" s="45"/>
      <c r="Q2200" s="45"/>
      <c r="R2200" s="45">
        <v>15.432522773742676</v>
      </c>
      <c r="S2200" s="45"/>
      <c r="T2200" s="45"/>
      <c r="U2200" s="45"/>
      <c r="V2200" s="46">
        <v>2.2976795721721443E-15</v>
      </c>
      <c r="W2200" s="46"/>
    </row>
    <row r="2201" spans="2:23">
      <c r="B2201" s="2">
        <v>9.0999998152256012E-2</v>
      </c>
      <c r="D2201" s="44">
        <v>5.4599998891353607</v>
      </c>
      <c r="E2201" s="44"/>
      <c r="F2201" s="45">
        <v>21.100770950317383</v>
      </c>
      <c r="G2201" s="45"/>
      <c r="H2201" s="45"/>
      <c r="I2201" s="45"/>
      <c r="J2201" s="45"/>
      <c r="K2201" s="45">
        <v>3.305029915957674E-16</v>
      </c>
      <c r="L2201" s="45"/>
      <c r="M2201" s="45"/>
      <c r="N2201" s="45">
        <v>21.805488586425781</v>
      </c>
      <c r="O2201" s="45"/>
      <c r="P2201" s="45"/>
      <c r="Q2201" s="45"/>
      <c r="R2201" s="45">
        <v>15.41880989074707</v>
      </c>
      <c r="S2201" s="45"/>
      <c r="T2201" s="45"/>
      <c r="U2201" s="45"/>
      <c r="V2201" s="46">
        <v>1.515687002684831E-15</v>
      </c>
      <c r="W2201" s="46"/>
    </row>
    <row r="2202" spans="2:23">
      <c r="B2202" s="2">
        <v>9.2000000178813934E-2</v>
      </c>
      <c r="D2202" s="44">
        <v>5.5200000107288361</v>
      </c>
      <c r="E2202" s="44"/>
      <c r="F2202" s="45">
        <v>21.624307632446289</v>
      </c>
      <c r="G2202" s="45"/>
      <c r="H2202" s="45"/>
      <c r="I2202" s="45"/>
      <c r="J2202" s="45"/>
      <c r="K2202" s="45">
        <v>2.1783403061400978E-16</v>
      </c>
      <c r="L2202" s="45"/>
      <c r="M2202" s="45"/>
      <c r="N2202" s="45">
        <v>21.786243438720703</v>
      </c>
      <c r="O2202" s="45"/>
      <c r="P2202" s="45"/>
      <c r="Q2202" s="45"/>
      <c r="R2202" s="45">
        <v>15.405200958251953</v>
      </c>
      <c r="S2202" s="45"/>
      <c r="T2202" s="45"/>
      <c r="U2202" s="45"/>
      <c r="V2202" s="46">
        <v>9.9986956055361656E-16</v>
      </c>
      <c r="W2202" s="46"/>
    </row>
    <row r="2203" spans="2:23">
      <c r="B2203" s="2">
        <v>9.3000002205371857E-2</v>
      </c>
      <c r="D2203" s="44">
        <v>5.5800001323223114</v>
      </c>
      <c r="E2203" s="44"/>
      <c r="F2203" s="45">
        <v>19.113628387451172</v>
      </c>
      <c r="G2203" s="45"/>
      <c r="H2203" s="45"/>
      <c r="I2203" s="45"/>
      <c r="J2203" s="45"/>
      <c r="K2203" s="45">
        <v>1.4357929757454537E-16</v>
      </c>
      <c r="L2203" s="45"/>
      <c r="M2203" s="45"/>
      <c r="N2203" s="45">
        <v>21.767143249511719</v>
      </c>
      <c r="O2203" s="45"/>
      <c r="P2203" s="45"/>
      <c r="Q2203" s="45"/>
      <c r="R2203" s="45">
        <v>15.391695022583008</v>
      </c>
      <c r="S2203" s="45"/>
      <c r="T2203" s="45"/>
      <c r="U2203" s="45"/>
      <c r="V2203" s="46">
        <v>6.5961478451522881E-16</v>
      </c>
      <c r="W2203" s="46"/>
    </row>
    <row r="2204" spans="2:23">
      <c r="B2204" s="2">
        <v>9.3999996781349182E-2</v>
      </c>
      <c r="D2204" s="44">
        <v>5.6399998068809509</v>
      </c>
      <c r="E2204" s="44"/>
      <c r="F2204" s="45">
        <v>13.92620849609375</v>
      </c>
      <c r="G2204" s="45"/>
      <c r="H2204" s="45"/>
      <c r="I2204" s="45"/>
      <c r="J2204" s="45"/>
      <c r="K2204" s="45">
        <v>9.463965955865792E-17</v>
      </c>
      <c r="L2204" s="45"/>
      <c r="M2204" s="45"/>
      <c r="N2204" s="45">
        <v>21.748189926147461</v>
      </c>
      <c r="O2204" s="45"/>
      <c r="P2204" s="45"/>
      <c r="Q2204" s="45"/>
      <c r="R2204" s="45">
        <v>15.378292083740234</v>
      </c>
      <c r="S2204" s="45"/>
      <c r="T2204" s="45"/>
      <c r="U2204" s="45"/>
      <c r="V2204" s="46">
        <v>4.3516108553930827E-16</v>
      </c>
      <c r="W2204" s="46"/>
    </row>
    <row r="2205" spans="2:23">
      <c r="B2205" s="2">
        <v>9.4999998807907104E-2</v>
      </c>
      <c r="D2205" s="44">
        <v>5.6999999284744263</v>
      </c>
      <c r="E2205" s="44"/>
      <c r="F2205" s="45">
        <v>6.7943115234375</v>
      </c>
      <c r="G2205" s="45"/>
      <c r="H2205" s="45"/>
      <c r="I2205" s="45"/>
      <c r="J2205" s="45"/>
      <c r="K2205" s="45">
        <v>6.2383420699907584E-17</v>
      </c>
      <c r="L2205" s="45"/>
      <c r="M2205" s="45"/>
      <c r="N2205" s="45">
        <v>21.729377746582031</v>
      </c>
      <c r="O2205" s="45"/>
      <c r="P2205" s="45"/>
      <c r="Q2205" s="45"/>
      <c r="R2205" s="45">
        <v>15.364990234375</v>
      </c>
      <c r="S2205" s="45"/>
      <c r="T2205" s="45"/>
      <c r="U2205" s="45"/>
      <c r="V2205" s="46">
        <v>2.8709255304898451E-16</v>
      </c>
      <c r="W2205" s="46"/>
    </row>
    <row r="2206" spans="2:23">
      <c r="B2206" s="2">
        <v>9.6000000834465027E-2</v>
      </c>
      <c r="D2206" s="44">
        <v>5.7600000500679016</v>
      </c>
      <c r="E2206" s="44"/>
      <c r="F2206" s="45">
        <v>-1.2783572673797607</v>
      </c>
      <c r="G2206" s="45"/>
      <c r="H2206" s="45"/>
      <c r="I2206" s="45"/>
      <c r="J2206" s="45"/>
      <c r="K2206" s="45">
        <v>4.112249336840817E-17</v>
      </c>
      <c r="L2206" s="45"/>
      <c r="M2206" s="45"/>
      <c r="N2206" s="45">
        <v>21.710708618164063</v>
      </c>
      <c r="O2206" s="45"/>
      <c r="P2206" s="45"/>
      <c r="Q2206" s="45"/>
      <c r="R2206" s="45">
        <v>15.351789474487305</v>
      </c>
      <c r="S2206" s="45"/>
      <c r="T2206" s="45"/>
      <c r="U2206" s="45"/>
      <c r="V2206" s="46">
        <v>1.8941111214995269E-16</v>
      </c>
      <c r="W2206" s="46"/>
    </row>
    <row r="2207" spans="2:23">
      <c r="B2207" s="2">
        <v>9.7000002861022949E-2</v>
      </c>
      <c r="D2207" s="44">
        <v>5.820000171661377</v>
      </c>
      <c r="E2207" s="44"/>
      <c r="F2207" s="45">
        <v>-9.1578788757324219</v>
      </c>
      <c r="G2207" s="45"/>
      <c r="H2207" s="45"/>
      <c r="I2207" s="45"/>
      <c r="J2207" s="45"/>
      <c r="K2207" s="45">
        <v>2.7108369652032723E-17</v>
      </c>
      <c r="L2207" s="45"/>
      <c r="M2207" s="45"/>
      <c r="N2207" s="45">
        <v>21.692178726196289</v>
      </c>
      <c r="O2207" s="45"/>
      <c r="P2207" s="45"/>
      <c r="Q2207" s="45"/>
      <c r="R2207" s="45">
        <v>15.338686943054199</v>
      </c>
      <c r="S2207" s="45"/>
      <c r="T2207" s="45"/>
      <c r="U2207" s="45"/>
      <c r="V2207" s="46">
        <v>1.2496840877148209E-16</v>
      </c>
      <c r="W2207" s="46"/>
    </row>
    <row r="2208" spans="2:23">
      <c r="B2208" s="2">
        <v>9.7999997437000275E-2</v>
      </c>
      <c r="D2208" s="44">
        <v>5.8799998462200165</v>
      </c>
      <c r="E2208" s="44"/>
      <c r="F2208" s="45">
        <v>-15.739367485046387</v>
      </c>
      <c r="G2208" s="45"/>
      <c r="H2208" s="45"/>
      <c r="I2208" s="45"/>
      <c r="J2208" s="45"/>
      <c r="K2208" s="45">
        <v>1.7870659762140601E-17</v>
      </c>
      <c r="L2208" s="45"/>
      <c r="M2208" s="45"/>
      <c r="N2208" s="45">
        <v>21.673789978027344</v>
      </c>
      <c r="O2208" s="45"/>
      <c r="P2208" s="45"/>
      <c r="Q2208" s="45"/>
      <c r="R2208" s="45">
        <v>15.32568359375</v>
      </c>
      <c r="S2208" s="45"/>
      <c r="T2208" s="45"/>
      <c r="U2208" s="45"/>
      <c r="V2208" s="46">
        <v>8.2452867150918267E-17</v>
      </c>
      <c r="W2208" s="46"/>
    </row>
    <row r="2209" spans="2:37">
      <c r="B2209" s="2">
        <v>9.8999999463558197E-2</v>
      </c>
      <c r="D2209" s="44">
        <v>5.9399999678134918</v>
      </c>
      <c r="E2209" s="44"/>
      <c r="F2209" s="45">
        <v>-20.101875305175781</v>
      </c>
      <c r="G2209" s="45"/>
      <c r="H2209" s="45"/>
      <c r="I2209" s="45"/>
      <c r="J2209" s="45"/>
      <c r="K2209" s="45">
        <v>1.1781228234946741E-17</v>
      </c>
      <c r="L2209" s="45"/>
      <c r="M2209" s="45"/>
      <c r="N2209" s="45">
        <v>21.655536651611328</v>
      </c>
      <c r="O2209" s="45"/>
      <c r="P2209" s="45"/>
      <c r="Q2209" s="45"/>
      <c r="R2209" s="45">
        <v>15.312776565551758</v>
      </c>
      <c r="S2209" s="45"/>
      <c r="T2209" s="45"/>
      <c r="U2209" s="45"/>
      <c r="V2209" s="46">
        <v>5.4402845015722527E-17</v>
      </c>
      <c r="W2209" s="46"/>
    </row>
    <row r="2210" spans="2:37">
      <c r="B2210" s="2">
        <v>0.10000000149011612</v>
      </c>
      <c r="D2210" s="44">
        <v>6.0000000894069672</v>
      </c>
      <c r="E2210" s="44"/>
      <c r="F2210" s="45">
        <v>-21.637231826782227</v>
      </c>
      <c r="G2210" s="45"/>
      <c r="H2210" s="45"/>
      <c r="I2210" s="45"/>
      <c r="J2210" s="45"/>
      <c r="K2210" s="45">
        <v>7.7669918597595774E-18</v>
      </c>
      <c r="L2210" s="45"/>
      <c r="M2210" s="45"/>
      <c r="N2210" s="45">
        <v>21.637420654296875</v>
      </c>
      <c r="O2210" s="45"/>
      <c r="P2210" s="45"/>
      <c r="Q2210" s="45"/>
      <c r="R2210" s="45">
        <v>15.299966812133789</v>
      </c>
      <c r="S2210" s="45"/>
      <c r="T2210" s="45"/>
      <c r="U2210" s="45"/>
      <c r="V2210" s="46">
        <v>3.5896108177947025E-17</v>
      </c>
      <c r="W2210" s="46"/>
    </row>
    <row r="2211" spans="2:37" ht="9.75" customHeight="1">
      <c r="B2211" s="2">
        <v>0.10100000351667404</v>
      </c>
      <c r="D2211" s="44">
        <v>6.0600002110004425</v>
      </c>
      <c r="E2211" s="44"/>
      <c r="F2211" s="45">
        <v>-20.134811401367188</v>
      </c>
      <c r="G2211" s="45"/>
      <c r="H2211" s="45"/>
      <c r="I2211" s="45"/>
      <c r="J2211" s="45"/>
      <c r="K2211" s="45">
        <v>5.1206735761283998E-18</v>
      </c>
      <c r="L2211" s="45"/>
      <c r="M2211" s="45"/>
      <c r="N2211" s="45">
        <v>21.619440078735352</v>
      </c>
      <c r="O2211" s="45"/>
      <c r="P2211" s="45"/>
      <c r="Q2211" s="45"/>
      <c r="R2211" s="45">
        <v>15.287252426147461</v>
      </c>
      <c r="S2211" s="45"/>
      <c r="T2211" s="45"/>
      <c r="U2211" s="45"/>
      <c r="V2211" s="46">
        <v>2.368550454909442E-17</v>
      </c>
      <c r="W2211" s="46"/>
    </row>
    <row r="2212" spans="2:37" ht="5.25" customHeight="1"/>
    <row r="2213" spans="2:37" ht="172.5" customHeight="1"/>
    <row r="2214" spans="2:37" ht="16.5" customHeight="1"/>
    <row r="2215" spans="2:37" ht="12.75" customHeight="1">
      <c r="B2215" s="39" t="s">
        <v>0</v>
      </c>
      <c r="C2215" s="39"/>
      <c r="D2215" s="39"/>
      <c r="E2215" s="39"/>
      <c r="F2215" s="39"/>
      <c r="G2215" s="1" t="s">
        <v>1</v>
      </c>
      <c r="H2215" s="40" t="s">
        <v>73</v>
      </c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</row>
    <row r="2216" spans="2:37" ht="12.75" customHeight="1">
      <c r="AB2216" s="39" t="s">
        <v>2</v>
      </c>
      <c r="AC2216" s="39"/>
      <c r="AD2216" s="39"/>
      <c r="AE2216" s="39"/>
      <c r="AF2216" s="39"/>
      <c r="AG2216" s="39"/>
    </row>
    <row r="2217" spans="2:37" ht="12" customHeight="1">
      <c r="B2217" s="39" t="s">
        <v>3</v>
      </c>
      <c r="C2217" s="39"/>
      <c r="D2217" s="39"/>
      <c r="E2217" s="39"/>
      <c r="G2217" s="1" t="s">
        <v>4</v>
      </c>
      <c r="H2217" s="41">
        <v>0.2199999988079071</v>
      </c>
      <c r="I2217" s="41"/>
      <c r="J2217" s="41"/>
      <c r="K2217" s="41"/>
      <c r="L2217" s="41"/>
      <c r="M2217" s="41"/>
      <c r="N2217" s="41"/>
      <c r="O2217" s="39" t="s">
        <v>21</v>
      </c>
      <c r="P2217" s="39"/>
      <c r="Q2217" s="39"/>
      <c r="R2217" s="39"/>
      <c r="S2217" s="1" t="s">
        <v>4</v>
      </c>
      <c r="T2217" s="42" t="s">
        <v>22</v>
      </c>
      <c r="U2217" s="42"/>
      <c r="V2217" s="42"/>
      <c r="W2217" s="42"/>
      <c r="X2217" s="42"/>
      <c r="Y2217" s="42"/>
      <c r="Z2217" s="42"/>
      <c r="AA2217" s="42"/>
      <c r="AB2217" s="39"/>
      <c r="AC2217" s="39"/>
      <c r="AD2217" s="39"/>
      <c r="AE2217" s="39"/>
      <c r="AF2217" s="39"/>
      <c r="AG2217" s="39"/>
    </row>
    <row r="2218" spans="2:37" ht="10.5" customHeight="1">
      <c r="AB2218" s="39"/>
      <c r="AC2218" s="39"/>
      <c r="AD2218" s="39"/>
      <c r="AE2218" s="39"/>
      <c r="AF2218" s="39"/>
      <c r="AG2218" s="39"/>
    </row>
    <row r="2219" spans="2:37" ht="12" customHeight="1">
      <c r="AB2219" s="39"/>
      <c r="AC2219" s="39"/>
      <c r="AD2219" s="39"/>
      <c r="AE2219" s="39"/>
      <c r="AF2219" s="39"/>
      <c r="AG2219" s="39"/>
    </row>
    <row r="2220" spans="2:37" ht="12" customHeight="1">
      <c r="AB2220" s="39"/>
      <c r="AC2220" s="39"/>
      <c r="AD2220" s="39"/>
      <c r="AE2220" s="39"/>
      <c r="AF2220" s="39"/>
      <c r="AG2220" s="39"/>
    </row>
    <row r="2221" spans="2:37" ht="6" customHeight="1"/>
    <row r="2222" spans="2:37" ht="3" customHeight="1">
      <c r="B2222" s="43" t="s">
        <v>5</v>
      </c>
      <c r="D2222" s="43" t="s">
        <v>23</v>
      </c>
      <c r="E2222" s="43"/>
      <c r="G2222" s="43" t="s">
        <v>6</v>
      </c>
      <c r="H2222" s="43"/>
      <c r="J2222" s="43" t="s">
        <v>7</v>
      </c>
      <c r="K2222" s="43"/>
      <c r="L2222" s="43"/>
      <c r="M2222" s="43"/>
      <c r="N2222" s="43" t="s">
        <v>8</v>
      </c>
      <c r="O2222" s="43"/>
      <c r="Q2222" s="43" t="s">
        <v>9</v>
      </c>
      <c r="R2222" s="43"/>
      <c r="S2222" s="43"/>
      <c r="T2222" s="43" t="s">
        <v>10</v>
      </c>
      <c r="U2222" s="43"/>
      <c r="X2222" s="43" t="s">
        <v>5</v>
      </c>
      <c r="Y2222" s="43"/>
      <c r="Z2222" s="43" t="s">
        <v>23</v>
      </c>
      <c r="AA2222" s="43"/>
      <c r="AB2222" s="43" t="s">
        <v>6</v>
      </c>
      <c r="AC2222" s="43" t="s">
        <v>7</v>
      </c>
      <c r="AE2222" s="43" t="s">
        <v>8</v>
      </c>
      <c r="AF2222" s="43" t="s">
        <v>9</v>
      </c>
      <c r="AG2222" s="43" t="s">
        <v>10</v>
      </c>
      <c r="AH2222" s="43"/>
    </row>
    <row r="2223" spans="2:37" ht="14.25" customHeight="1">
      <c r="B2223" s="43"/>
      <c r="D2223" s="43"/>
      <c r="E2223" s="43"/>
      <c r="G2223" s="43"/>
      <c r="H2223" s="43"/>
      <c r="J2223" s="43"/>
      <c r="K2223" s="43"/>
      <c r="L2223" s="43"/>
      <c r="M2223" s="43"/>
      <c r="N2223" s="43"/>
      <c r="O2223" s="43"/>
      <c r="Q2223" s="43"/>
      <c r="R2223" s="43"/>
      <c r="S2223" s="43"/>
      <c r="T2223" s="43"/>
      <c r="U2223" s="43"/>
      <c r="X2223" s="43"/>
      <c r="Y2223" s="43"/>
      <c r="Z2223" s="43"/>
      <c r="AA2223" s="43"/>
      <c r="AB2223" s="43"/>
      <c r="AC2223" s="43"/>
      <c r="AE2223" s="43"/>
      <c r="AF2223" s="43"/>
      <c r="AG2223" s="43"/>
      <c r="AH2223" s="43"/>
    </row>
    <row r="2224" spans="2:37">
      <c r="B2224" s="2">
        <v>0</v>
      </c>
      <c r="D2224" s="44">
        <v>0</v>
      </c>
      <c r="E2224" s="44"/>
      <c r="F2224" s="45">
        <v>-6.7581851908471435E-5</v>
      </c>
      <c r="G2224" s="45"/>
      <c r="H2224" s="45"/>
      <c r="I2224" s="45"/>
      <c r="J2224" s="45"/>
      <c r="K2224" s="45">
        <v>13.18654727935791</v>
      </c>
      <c r="L2224" s="45"/>
      <c r="M2224" s="45"/>
      <c r="N2224" s="45">
        <v>26.373161315917969</v>
      </c>
      <c r="O2224" s="45"/>
      <c r="P2224" s="45"/>
      <c r="Q2224" s="45"/>
      <c r="R2224" s="45">
        <v>9.3243446350097656</v>
      </c>
      <c r="S2224" s="45"/>
      <c r="T2224" s="45"/>
      <c r="U2224" s="45"/>
      <c r="V2224" s="46">
        <v>99.999488830566406</v>
      </c>
      <c r="W2224" s="46"/>
      <c r="X2224" s="45">
        <v>3.9000000804662704E-2</v>
      </c>
      <c r="Y2224" s="45"/>
      <c r="Z2224" s="44">
        <v>2.3400000482797623</v>
      </c>
      <c r="AA2224" s="44"/>
      <c r="AB2224" s="45">
        <v>6.854426383972168</v>
      </c>
      <c r="AC2224" s="45"/>
      <c r="AD2224" s="45">
        <v>2.5100180879235268E-2</v>
      </c>
      <c r="AE2224" s="45"/>
      <c r="AF2224" s="45">
        <v>12.720914840698242</v>
      </c>
      <c r="AG2224" s="45"/>
      <c r="AH2224" s="45">
        <v>8.9772958755493164</v>
      </c>
      <c r="AI2224" s="45"/>
      <c r="AJ2224" s="45"/>
      <c r="AK2224" s="20">
        <v>0.19770437479019165</v>
      </c>
    </row>
    <row r="2225" spans="2:37">
      <c r="B2225" s="2">
        <v>1.0000000474974513E-3</v>
      </c>
      <c r="D2225" s="44">
        <v>6.0000002849847078E-2</v>
      </c>
      <c r="E2225" s="44"/>
      <c r="F2225" s="45">
        <v>-1.4100948572158813</v>
      </c>
      <c r="G2225" s="45"/>
      <c r="H2225" s="45"/>
      <c r="I2225" s="45"/>
      <c r="J2225" s="45"/>
      <c r="K2225" s="45">
        <v>10.835748672485352</v>
      </c>
      <c r="L2225" s="45"/>
      <c r="M2225" s="45"/>
      <c r="N2225" s="45">
        <v>24.006917953491211</v>
      </c>
      <c r="O2225" s="45"/>
      <c r="P2225" s="45"/>
      <c r="Q2225" s="45"/>
      <c r="R2225" s="45">
        <v>9.3134231567382813</v>
      </c>
      <c r="S2225" s="45"/>
      <c r="T2225" s="45"/>
      <c r="U2225" s="45"/>
      <c r="V2225" s="46">
        <v>82.268684387207031</v>
      </c>
      <c r="W2225" s="46"/>
      <c r="X2225" s="45">
        <v>3.9999999105930328E-2</v>
      </c>
      <c r="Y2225" s="45"/>
      <c r="Z2225" s="44">
        <v>2.3999999463558197</v>
      </c>
      <c r="AA2225" s="44"/>
      <c r="AB2225" s="45">
        <v>10.303479194641113</v>
      </c>
      <c r="AC2225" s="45"/>
      <c r="AD2225" s="45">
        <v>2.1614285185933113E-2</v>
      </c>
      <c r="AE2225" s="45"/>
      <c r="AF2225" s="45">
        <v>12.707438468933105</v>
      </c>
      <c r="AG2225" s="45"/>
      <c r="AH2225" s="45">
        <v>8.9702320098876953</v>
      </c>
      <c r="AI2225" s="45"/>
      <c r="AJ2225" s="45"/>
      <c r="AK2225" s="20">
        <v>0.17038141191005707</v>
      </c>
    </row>
    <row r="2226" spans="2:37">
      <c r="B2226" s="2">
        <v>2.0000000949949026E-3</v>
      </c>
      <c r="D2226" s="44">
        <v>0.12000000569969416</v>
      </c>
      <c r="E2226" s="44"/>
      <c r="F2226" s="45">
        <v>-0.64458173513412476</v>
      </c>
      <c r="G2226" s="45"/>
      <c r="H2226" s="45"/>
      <c r="I2226" s="45"/>
      <c r="J2226" s="45"/>
      <c r="K2226" s="45">
        <v>8.9441957473754883</v>
      </c>
      <c r="L2226" s="45"/>
      <c r="M2226" s="45"/>
      <c r="N2226" s="45">
        <v>22.100093841552734</v>
      </c>
      <c r="O2226" s="45"/>
      <c r="P2226" s="45"/>
      <c r="Q2226" s="45"/>
      <c r="R2226" s="45">
        <v>9.3026237487792969</v>
      </c>
      <c r="S2226" s="45"/>
      <c r="T2226" s="45"/>
      <c r="U2226" s="45"/>
      <c r="V2226" s="46">
        <v>67.986213684082031</v>
      </c>
      <c r="W2226" s="46"/>
      <c r="X2226" s="45">
        <v>4.1000001132488251E-2</v>
      </c>
      <c r="Y2226" s="45"/>
      <c r="Z2226" s="44">
        <v>2.460000067949295</v>
      </c>
      <c r="AA2226" s="44"/>
      <c r="AB2226" s="45">
        <v>12.304396629333496</v>
      </c>
      <c r="AC2226" s="45"/>
      <c r="AD2226" s="45">
        <v>1.8614629283547401E-2</v>
      </c>
      <c r="AE2226" s="45"/>
      <c r="AF2226" s="45">
        <v>12.694558143615723</v>
      </c>
      <c r="AG2226" s="45"/>
      <c r="AH2226" s="45">
        <v>8.9632453918457031</v>
      </c>
      <c r="AI2226" s="45"/>
      <c r="AJ2226" s="45"/>
      <c r="AK2226" s="20">
        <v>0.14685003459453583</v>
      </c>
    </row>
    <row r="2227" spans="2:37">
      <c r="B2227" s="2">
        <v>3.0000000260770321E-3</v>
      </c>
      <c r="D2227" s="44">
        <v>0.18000000156462193</v>
      </c>
      <c r="E2227" s="44"/>
      <c r="F2227" s="45">
        <v>1.8216899633407593</v>
      </c>
      <c r="G2227" s="45"/>
      <c r="H2227" s="45"/>
      <c r="I2227" s="45"/>
      <c r="J2227" s="45"/>
      <c r="K2227" s="45">
        <v>7.4139108657836914</v>
      </c>
      <c r="L2227" s="45"/>
      <c r="M2227" s="45"/>
      <c r="N2227" s="45">
        <v>20.554706573486328</v>
      </c>
      <c r="O2227" s="45"/>
      <c r="P2227" s="45"/>
      <c r="Q2227" s="45"/>
      <c r="R2227" s="45">
        <v>9.2919454574584961</v>
      </c>
      <c r="S2227" s="45"/>
      <c r="T2227" s="45"/>
      <c r="U2227" s="45"/>
      <c r="V2227" s="46">
        <v>56.419040679931641</v>
      </c>
      <c r="W2227" s="46"/>
      <c r="X2227" s="45">
        <v>4.1999999433755875E-2</v>
      </c>
      <c r="Y2227" s="45"/>
      <c r="Z2227" s="44">
        <v>2.5199999660253525</v>
      </c>
      <c r="AA2227" s="44"/>
      <c r="AB2227" s="45">
        <v>12.578125</v>
      </c>
      <c r="AC2227" s="45"/>
      <c r="AD2227" s="45">
        <v>1.6033019870519638E-2</v>
      </c>
      <c r="AE2227" s="45"/>
      <c r="AF2227" s="45">
        <v>12.682206153869629</v>
      </c>
      <c r="AG2227" s="45"/>
      <c r="AH2227" s="45">
        <v>8.9563369750976563</v>
      </c>
      <c r="AI2227" s="45"/>
      <c r="AJ2227" s="45"/>
      <c r="AK2227" s="20">
        <v>0.12658141553401947</v>
      </c>
    </row>
    <row r="2228" spans="2:37">
      <c r="B2228" s="2">
        <v>4.0000001899898052E-3</v>
      </c>
      <c r="D2228" s="44">
        <v>0.24000001139938831</v>
      </c>
      <c r="E2228" s="44"/>
      <c r="F2228" s="45">
        <v>5.3493642807006836</v>
      </c>
      <c r="G2228" s="45"/>
      <c r="H2228" s="45"/>
      <c r="I2228" s="45"/>
      <c r="J2228" s="45"/>
      <c r="K2228" s="45">
        <v>6.1693811416625977</v>
      </c>
      <c r="L2228" s="45"/>
      <c r="M2228" s="45"/>
      <c r="N2228" s="45">
        <v>19.295244216918945</v>
      </c>
      <c r="O2228" s="45"/>
      <c r="P2228" s="45"/>
      <c r="Q2228" s="45"/>
      <c r="R2228" s="45">
        <v>9.2813863754272461</v>
      </c>
      <c r="S2228" s="45"/>
      <c r="T2228" s="45"/>
      <c r="U2228" s="45"/>
      <c r="V2228" s="46">
        <v>47.001720428466797</v>
      </c>
      <c r="W2228" s="46"/>
      <c r="X2228" s="45">
        <v>4.3000001460313797E-2</v>
      </c>
      <c r="Y2228" s="45"/>
      <c r="Z2228" s="44">
        <v>2.5800000876188278</v>
      </c>
      <c r="AA2228" s="44"/>
      <c r="AB2228" s="45">
        <v>11.088496208190918</v>
      </c>
      <c r="AC2228" s="45"/>
      <c r="AD2228" s="45">
        <v>1.3810901902616024E-2</v>
      </c>
      <c r="AE2228" s="45"/>
      <c r="AF2228" s="45">
        <v>12.670320510864258</v>
      </c>
      <c r="AG2228" s="45"/>
      <c r="AH2228" s="45">
        <v>8.9495038986206055</v>
      </c>
      <c r="AI2228" s="45"/>
      <c r="AJ2228" s="45"/>
      <c r="AK2228" s="20">
        <v>0.1091209352016449</v>
      </c>
    </row>
    <row r="2229" spans="2:37">
      <c r="B2229" s="2">
        <v>4.999999888241291E-3</v>
      </c>
      <c r="D2229" s="44">
        <v>0.29999999329447746</v>
      </c>
      <c r="E2229" s="44"/>
      <c r="F2229" s="45">
        <v>9.2086048126220703</v>
      </c>
      <c r="G2229" s="45"/>
      <c r="H2229" s="45"/>
      <c r="I2229" s="45"/>
      <c r="J2229" s="45"/>
      <c r="K2229" s="45">
        <v>5.1521382331848145</v>
      </c>
      <c r="L2229" s="45"/>
      <c r="M2229" s="45"/>
      <c r="N2229" s="45">
        <v>18.263233184814453</v>
      </c>
      <c r="O2229" s="45"/>
      <c r="P2229" s="45"/>
      <c r="Q2229" s="45"/>
      <c r="R2229" s="45">
        <v>9.2709445953369141</v>
      </c>
      <c r="S2229" s="45"/>
      <c r="T2229" s="45"/>
      <c r="U2229" s="45"/>
      <c r="V2229" s="46">
        <v>39.296012878417969</v>
      </c>
      <c r="W2229" s="46"/>
      <c r="X2229" s="45">
        <v>4.3999999761581421E-2</v>
      </c>
      <c r="Y2229" s="45"/>
      <c r="Z2229" s="44">
        <v>2.6399999856948853</v>
      </c>
      <c r="AA2229" s="44"/>
      <c r="AB2229" s="45">
        <v>8.0469179153442383</v>
      </c>
      <c r="AC2229" s="45"/>
      <c r="AD2229" s="45">
        <v>1.1897969990968704E-2</v>
      </c>
      <c r="AE2229" s="45"/>
      <c r="AF2229" s="45">
        <v>12.65885066986084</v>
      </c>
      <c r="AG2229" s="45"/>
      <c r="AH2229" s="45">
        <v>8.9427461624145508</v>
      </c>
      <c r="AI2229" s="45"/>
      <c r="AJ2229" s="45"/>
      <c r="AK2229" s="20">
        <v>9.4077765941619873E-2</v>
      </c>
    </row>
    <row r="2230" spans="2:37">
      <c r="B2230" s="2">
        <v>6.0000000521540642E-3</v>
      </c>
      <c r="D2230" s="44">
        <v>0.36000000312924385</v>
      </c>
      <c r="E2230" s="44"/>
      <c r="F2230" s="45">
        <v>12.669443130493164</v>
      </c>
      <c r="G2230" s="45"/>
      <c r="H2230" s="45"/>
      <c r="I2230" s="45"/>
      <c r="J2230" s="45"/>
      <c r="K2230" s="45">
        <v>4.3166837692260742</v>
      </c>
      <c r="L2230" s="45"/>
      <c r="M2230" s="45"/>
      <c r="N2230" s="45">
        <v>17.413177490234375</v>
      </c>
      <c r="O2230" s="45"/>
      <c r="P2230" s="45"/>
      <c r="Q2230" s="45"/>
      <c r="R2230" s="45">
        <v>9.2606201171875</v>
      </c>
      <c r="S2230" s="45"/>
      <c r="T2230" s="45"/>
      <c r="U2230" s="45"/>
      <c r="V2230" s="46">
        <v>32.960605621337891</v>
      </c>
      <c r="W2230" s="46"/>
      <c r="X2230" s="45">
        <v>4.5000001788139343E-2</v>
      </c>
      <c r="Y2230" s="45"/>
      <c r="Z2230" s="44">
        <v>2.7000001072883606</v>
      </c>
      <c r="AA2230" s="44"/>
      <c r="AB2230" s="45">
        <v>3.8823206424713135</v>
      </c>
      <c r="AC2230" s="45"/>
      <c r="AD2230" s="45">
        <v>1.0251005180180073E-2</v>
      </c>
      <c r="AE2230" s="45"/>
      <c r="AF2230" s="45">
        <v>12.647751808166504</v>
      </c>
      <c r="AG2230" s="45"/>
      <c r="AH2230" s="45">
        <v>8.9360628128051758</v>
      </c>
      <c r="AI2230" s="45"/>
      <c r="AJ2230" s="45"/>
      <c r="AK2230" s="20">
        <v>8.1115767359733582E-2</v>
      </c>
    </row>
    <row r="2231" spans="2:37">
      <c r="B2231" s="2">
        <v>7.0000002160668373E-3</v>
      </c>
      <c r="D2231" s="44">
        <v>0.42000001296401024</v>
      </c>
      <c r="E2231" s="44"/>
      <c r="F2231" s="45">
        <v>15.094754219055176</v>
      </c>
      <c r="G2231" s="45"/>
      <c r="H2231" s="45"/>
      <c r="I2231" s="45"/>
      <c r="J2231" s="45"/>
      <c r="K2231" s="45">
        <v>3.6274325847625732</v>
      </c>
      <c r="L2231" s="45"/>
      <c r="M2231" s="45"/>
      <c r="N2231" s="45">
        <v>16.709487915039063</v>
      </c>
      <c r="O2231" s="45"/>
      <c r="P2231" s="45"/>
      <c r="Q2231" s="45"/>
      <c r="R2231" s="45">
        <v>9.2504100799560547</v>
      </c>
      <c r="S2231" s="45"/>
      <c r="T2231" s="45"/>
      <c r="U2231" s="45"/>
      <c r="V2231" s="46">
        <v>27.728307723999023</v>
      </c>
      <c r="W2231" s="46"/>
      <c r="X2231" s="45">
        <v>4.6000000089406967E-2</v>
      </c>
      <c r="Y2231" s="45"/>
      <c r="Z2231" s="44">
        <v>2.760000005364418</v>
      </c>
      <c r="AA2231" s="44"/>
      <c r="AB2231" s="45">
        <v>-0.81936740875244141</v>
      </c>
      <c r="AC2231" s="45"/>
      <c r="AD2231" s="45">
        <v>8.832862600684166E-3</v>
      </c>
      <c r="AE2231" s="45"/>
      <c r="AF2231" s="45">
        <v>12.63698673248291</v>
      </c>
      <c r="AG2231" s="45"/>
      <c r="AH2231" s="45">
        <v>8.9294528961181641</v>
      </c>
      <c r="AI2231" s="45"/>
      <c r="AJ2231" s="45"/>
      <c r="AK2231" s="20">
        <v>6.9945797324180603E-2</v>
      </c>
    </row>
    <row r="2232" spans="2:37">
      <c r="B2232" s="2">
        <v>8.0000003799796104E-3</v>
      </c>
      <c r="D2232" s="44">
        <v>0.48000002279877663</v>
      </c>
      <c r="E2232" s="44"/>
      <c r="F2232" s="45">
        <v>16.022144317626953</v>
      </c>
      <c r="G2232" s="45"/>
      <c r="H2232" s="45"/>
      <c r="I2232" s="45"/>
      <c r="J2232" s="45"/>
      <c r="K2232" s="45">
        <v>3.0564005374908447</v>
      </c>
      <c r="L2232" s="45"/>
      <c r="M2232" s="45"/>
      <c r="N2232" s="45">
        <v>16.124177932739258</v>
      </c>
      <c r="O2232" s="45"/>
      <c r="P2232" s="45"/>
      <c r="Q2232" s="45"/>
      <c r="R2232" s="45">
        <v>9.2403144836425781</v>
      </c>
      <c r="S2232" s="45"/>
      <c r="T2232" s="45"/>
      <c r="U2232" s="45"/>
      <c r="V2232" s="46">
        <v>23.388832092285156</v>
      </c>
      <c r="W2232" s="46"/>
      <c r="X2232" s="45">
        <v>4.6999998390674591E-2</v>
      </c>
      <c r="Y2232" s="45"/>
      <c r="Z2232" s="44">
        <v>2.8199999034404755</v>
      </c>
      <c r="AA2232" s="44"/>
      <c r="AB2232" s="45">
        <v>-5.3976821899414063</v>
      </c>
      <c r="AC2232" s="45"/>
      <c r="AD2232" s="45">
        <v>7.6116146519780159E-3</v>
      </c>
      <c r="AE2232" s="45"/>
      <c r="AF2232" s="45">
        <v>12.626520156860352</v>
      </c>
      <c r="AG2232" s="45"/>
      <c r="AH2232" s="45">
        <v>8.9229164123535156</v>
      </c>
      <c r="AI2232" s="45"/>
      <c r="AJ2232" s="45"/>
      <c r="AK2232" s="20">
        <v>6.0319118201732635E-2</v>
      </c>
    </row>
    <row r="2233" spans="2:37">
      <c r="B2233" s="2">
        <v>8.999999612569809E-3</v>
      </c>
      <c r="D2233" s="44">
        <v>0.53999997675418854</v>
      </c>
      <c r="E2233" s="44"/>
      <c r="F2233" s="45">
        <v>15.222770690917969</v>
      </c>
      <c r="G2233" s="45"/>
      <c r="H2233" s="45"/>
      <c r="I2233" s="45"/>
      <c r="J2233" s="45"/>
      <c r="K2233" s="45">
        <v>2.5814623832702637</v>
      </c>
      <c r="L2233" s="45"/>
      <c r="M2233" s="45"/>
      <c r="N2233" s="45">
        <v>15.63512134552002</v>
      </c>
      <c r="O2233" s="45"/>
      <c r="P2233" s="45"/>
      <c r="Q2233" s="45"/>
      <c r="R2233" s="45">
        <v>9.2303304672241211</v>
      </c>
      <c r="S2233" s="45"/>
      <c r="T2233" s="45"/>
      <c r="U2233" s="45"/>
      <c r="V2233" s="46">
        <v>19.775775909423828</v>
      </c>
      <c r="W2233" s="46"/>
      <c r="X2233" s="45">
        <v>4.8000000417232513E-2</v>
      </c>
      <c r="Y2233" s="45"/>
      <c r="Z2233" s="44">
        <v>2.8800000250339508</v>
      </c>
      <c r="AA2233" s="44"/>
      <c r="AB2233" s="45">
        <v>-9.2104177474975586</v>
      </c>
      <c r="AC2233" s="45"/>
      <c r="AD2233" s="45">
        <v>6.5598106011748314E-3</v>
      </c>
      <c r="AE2233" s="45"/>
      <c r="AF2233" s="45">
        <v>12.616326332092285</v>
      </c>
      <c r="AG2233" s="45"/>
      <c r="AH2233" s="45">
        <v>8.9164514541625977</v>
      </c>
      <c r="AI2233" s="45"/>
      <c r="AJ2233" s="45"/>
      <c r="AK2233" s="20">
        <v>5.202166736125946E-2</v>
      </c>
    </row>
    <row r="2234" spans="2:37">
      <c r="B2234" s="2">
        <v>9.9999997764825821E-3</v>
      </c>
      <c r="D2234" s="44">
        <v>0.59999998658895493</v>
      </c>
      <c r="E2234" s="44"/>
      <c r="F2234" s="45">
        <v>12.728515625</v>
      </c>
      <c r="G2234" s="45"/>
      <c r="H2234" s="45"/>
      <c r="I2234" s="45"/>
      <c r="J2234" s="45"/>
      <c r="K2234" s="45">
        <v>2.185028076171875</v>
      </c>
      <c r="L2234" s="45"/>
      <c r="M2234" s="45"/>
      <c r="N2234" s="45">
        <v>15.224725723266602</v>
      </c>
      <c r="O2234" s="45"/>
      <c r="P2234" s="45"/>
      <c r="Q2234" s="45"/>
      <c r="R2234" s="45">
        <v>9.220458984375</v>
      </c>
      <c r="S2234" s="45"/>
      <c r="T2234" s="45"/>
      <c r="U2234" s="45"/>
      <c r="V2234" s="46">
        <v>16.756738662719727</v>
      </c>
      <c r="W2234" s="46"/>
      <c r="X2234" s="45">
        <v>4.8999998718500137E-2</v>
      </c>
      <c r="Y2234" s="45"/>
      <c r="Z2234" s="44">
        <v>2.9399999231100082</v>
      </c>
      <c r="AA2234" s="44"/>
      <c r="AB2234" s="45">
        <v>-11.723721504211426</v>
      </c>
      <c r="AC2234" s="45"/>
      <c r="AD2234" s="45">
        <v>5.6538465432822704E-3</v>
      </c>
      <c r="AE2234" s="45"/>
      <c r="AF2234" s="45">
        <v>12.606377601623535</v>
      </c>
      <c r="AG2234" s="45"/>
      <c r="AH2234" s="45">
        <v>8.9100570678710938</v>
      </c>
      <c r="AI2234" s="45"/>
      <c r="AJ2234" s="45"/>
      <c r="AK2234" s="20">
        <v>4.4869221746921539E-2</v>
      </c>
    </row>
    <row r="2235" spans="2:37">
      <c r="B2235" s="2">
        <v>1.0999999940395355E-2</v>
      </c>
      <c r="D2235" s="44">
        <v>0.65999999642372131</v>
      </c>
      <c r="E2235" s="44"/>
      <c r="F2235" s="45">
        <v>8.8234844207763672</v>
      </c>
      <c r="G2235" s="45"/>
      <c r="H2235" s="45"/>
      <c r="I2235" s="45"/>
      <c r="J2235" s="45"/>
      <c r="K2235" s="45">
        <v>1.8530347347259521</v>
      </c>
      <c r="L2235" s="45"/>
      <c r="M2235" s="45"/>
      <c r="N2235" s="45">
        <v>14.878927230834961</v>
      </c>
      <c r="O2235" s="45"/>
      <c r="P2235" s="45"/>
      <c r="Q2235" s="45"/>
      <c r="R2235" s="45">
        <v>9.2106971740722656</v>
      </c>
      <c r="S2235" s="45"/>
      <c r="T2235" s="45"/>
      <c r="U2235" s="45"/>
      <c r="V2235" s="46">
        <v>14.22577953338623</v>
      </c>
      <c r="W2235" s="46"/>
      <c r="X2235" s="45">
        <v>5.000000074505806E-2</v>
      </c>
      <c r="Y2235" s="45"/>
      <c r="Z2235" s="44">
        <v>3.0000000447034836</v>
      </c>
      <c r="AA2235" s="44"/>
      <c r="AB2235" s="45">
        <v>-12.586852073669434</v>
      </c>
      <c r="AC2235" s="45"/>
      <c r="AD2235" s="45">
        <v>4.8734224401414394E-3</v>
      </c>
      <c r="AE2235" s="45"/>
      <c r="AF2235" s="45">
        <v>12.596653938293457</v>
      </c>
      <c r="AG2235" s="45"/>
      <c r="AH2235" s="45">
        <v>8.9037332534790039</v>
      </c>
      <c r="AI2235" s="45"/>
      <c r="AJ2235" s="45"/>
      <c r="AK2235" s="20">
        <v>3.8703203201293945E-2</v>
      </c>
    </row>
    <row r="2236" spans="2:37">
      <c r="B2236" s="2">
        <v>1.2000000104308128E-2</v>
      </c>
      <c r="D2236" s="44">
        <v>0.7200000062584877</v>
      </c>
      <c r="E2236" s="44"/>
      <c r="F2236" s="45">
        <v>4.0008754730224609</v>
      </c>
      <c r="G2236" s="45"/>
      <c r="H2236" s="45"/>
      <c r="I2236" s="45"/>
      <c r="J2236" s="45"/>
      <c r="K2236" s="45">
        <v>1.5741779804229736</v>
      </c>
      <c r="L2236" s="45"/>
      <c r="M2236" s="45"/>
      <c r="N2236" s="45">
        <v>14.586419105529785</v>
      </c>
      <c r="O2236" s="45"/>
      <c r="P2236" s="45"/>
      <c r="Q2236" s="45"/>
      <c r="R2236" s="45">
        <v>9.2010440826416016</v>
      </c>
      <c r="S2236" s="45"/>
      <c r="T2236" s="45"/>
      <c r="U2236" s="45"/>
      <c r="V2236" s="46">
        <v>12.097670555114746</v>
      </c>
      <c r="W2236" s="46"/>
      <c r="X2236" s="45">
        <v>5.0999999046325684E-2</v>
      </c>
      <c r="Y2236" s="45"/>
      <c r="Z2236" s="44">
        <v>3.059999942779541</v>
      </c>
      <c r="AA2236" s="44"/>
      <c r="AB2236" s="45">
        <v>-11.681140899658203</v>
      </c>
      <c r="AC2236" s="45"/>
      <c r="AD2236" s="45">
        <v>4.2010759934782982E-3</v>
      </c>
      <c r="AE2236" s="45"/>
      <c r="AF2236" s="45">
        <v>12.587137222290039</v>
      </c>
      <c r="AG2236" s="45"/>
      <c r="AH2236" s="45">
        <v>8.8974790573120117</v>
      </c>
      <c r="AI2236" s="45"/>
      <c r="AJ2236" s="45"/>
      <c r="AK2236" s="20">
        <v>3.3387087285518646E-2</v>
      </c>
    </row>
    <row r="2237" spans="2:37">
      <c r="B2237" s="2">
        <v>1.3000000268220901E-2</v>
      </c>
      <c r="D2237" s="44">
        <v>0.78000001609325409</v>
      </c>
      <c r="E2237" s="44"/>
      <c r="F2237" s="45">
        <v>-1.1088219881057739</v>
      </c>
      <c r="G2237" s="45"/>
      <c r="H2237" s="45"/>
      <c r="I2237" s="45"/>
      <c r="J2237" s="45"/>
      <c r="K2237" s="45">
        <v>1.3393217325210571</v>
      </c>
      <c r="L2237" s="45"/>
      <c r="M2237" s="45"/>
      <c r="N2237" s="45">
        <v>14.33806324005127</v>
      </c>
      <c r="O2237" s="45"/>
      <c r="P2237" s="45"/>
      <c r="Q2237" s="45"/>
      <c r="R2237" s="45">
        <v>9.191497802734375</v>
      </c>
      <c r="S2237" s="45"/>
      <c r="T2237" s="45"/>
      <c r="U2237" s="45"/>
      <c r="V2237" s="46">
        <v>10.303472518920898</v>
      </c>
      <c r="W2237" s="46"/>
      <c r="X2237" s="45">
        <v>5.2000001072883606E-2</v>
      </c>
      <c r="Y2237" s="45"/>
      <c r="Z2237" s="44">
        <v>3.1200000643730164</v>
      </c>
      <c r="AA2237" s="44"/>
      <c r="AB2237" s="45">
        <v>-9.1363115310668945</v>
      </c>
      <c r="AC2237" s="45"/>
      <c r="AD2237" s="45">
        <v>3.6217854358255863E-3</v>
      </c>
      <c r="AE2237" s="45"/>
      <c r="AF2237" s="45">
        <v>12.577810287475586</v>
      </c>
      <c r="AG2237" s="45"/>
      <c r="AH2237" s="45">
        <v>8.8912944793701172</v>
      </c>
      <c r="AI2237" s="45"/>
      <c r="AJ2237" s="45"/>
      <c r="AK2237" s="20">
        <v>2.8803333640098572E-2</v>
      </c>
    </row>
    <row r="2238" spans="2:37">
      <c r="B2238" s="2">
        <v>1.4000000432133675E-2</v>
      </c>
      <c r="D2238" s="44">
        <v>0.84000002592802048</v>
      </c>
      <c r="E2238" s="44"/>
      <c r="F2238" s="45">
        <v>-5.8282904624938965</v>
      </c>
      <c r="G2238" s="45"/>
      <c r="H2238" s="45"/>
      <c r="I2238" s="45"/>
      <c r="J2238" s="45"/>
      <c r="K2238" s="45">
        <v>1.1410434246063232</v>
      </c>
      <c r="L2238" s="45"/>
      <c r="M2238" s="45"/>
      <c r="N2238" s="45">
        <v>14.126435279846191</v>
      </c>
      <c r="O2238" s="45"/>
      <c r="P2238" s="45"/>
      <c r="Q2238" s="45"/>
      <c r="R2238" s="45">
        <v>9.1820583343505859</v>
      </c>
      <c r="S2238" s="45"/>
      <c r="T2238" s="45"/>
      <c r="U2238" s="45"/>
      <c r="V2238" s="46">
        <v>8.7871313095092773</v>
      </c>
      <c r="W2238" s="46"/>
      <c r="X2238" s="45">
        <v>5.299999937415123E-2</v>
      </c>
      <c r="Y2238" s="45"/>
      <c r="Z2238" s="44">
        <v>3.1799999624490738</v>
      </c>
      <c r="AA2238" s="44"/>
      <c r="AB2238" s="45">
        <v>-5.3119316101074219</v>
      </c>
      <c r="AC2238" s="45"/>
      <c r="AD2238" s="45">
        <v>3.1226249411702156E-3</v>
      </c>
      <c r="AE2238" s="45"/>
      <c r="AF2238" s="45">
        <v>12.568659782409668</v>
      </c>
      <c r="AG2238" s="45"/>
      <c r="AH2238" s="45">
        <v>8.8851766586303711</v>
      </c>
      <c r="AI2238" s="45"/>
      <c r="AJ2238" s="45"/>
      <c r="AK2238" s="20">
        <v>2.4850707501173019E-2</v>
      </c>
    </row>
    <row r="2239" spans="2:37">
      <c r="B2239" s="2">
        <v>1.4999999664723873E-2</v>
      </c>
      <c r="D2239" s="44">
        <v>0.89999997988343239</v>
      </c>
      <c r="E2239" s="44"/>
      <c r="F2239" s="45">
        <v>-9.5298881530761719</v>
      </c>
      <c r="G2239" s="45"/>
      <c r="H2239" s="45"/>
      <c r="I2239" s="45"/>
      <c r="J2239" s="45"/>
      <c r="K2239" s="45">
        <v>0.97328215837478638</v>
      </c>
      <c r="L2239" s="45"/>
      <c r="M2239" s="45"/>
      <c r="N2239" s="45">
        <v>13.945473670959473</v>
      </c>
      <c r="O2239" s="45"/>
      <c r="P2239" s="45"/>
      <c r="Q2239" s="45"/>
      <c r="R2239" s="45">
        <v>9.172724723815918</v>
      </c>
      <c r="S2239" s="45"/>
      <c r="T2239" s="45"/>
      <c r="U2239" s="45"/>
      <c r="V2239" s="46">
        <v>7.5028352737426758</v>
      </c>
      <c r="W2239" s="46"/>
      <c r="X2239" s="45">
        <v>5.4000001400709152E-2</v>
      </c>
      <c r="Y2239" s="45"/>
      <c r="Z2239" s="44">
        <v>3.2400000840425491</v>
      </c>
      <c r="AA2239" s="44"/>
      <c r="AB2239" s="45">
        <v>-0.74663329124450684</v>
      </c>
      <c r="AC2239" s="45"/>
      <c r="AD2239" s="45">
        <v>2.692471956834197E-3</v>
      </c>
      <c r="AE2239" s="45"/>
      <c r="AF2239" s="45">
        <v>12.559673309326172</v>
      </c>
      <c r="AG2239" s="45"/>
      <c r="AH2239" s="45">
        <v>8.8791265487670898</v>
      </c>
      <c r="AI2239" s="45"/>
      <c r="AJ2239" s="45"/>
      <c r="AK2239" s="20">
        <v>2.1442033350467682E-2</v>
      </c>
    </row>
    <row r="2240" spans="2:37">
      <c r="B2240" s="2">
        <v>1.6000000759959221E-2</v>
      </c>
      <c r="D2240" s="44">
        <v>0.96000004559755325</v>
      </c>
      <c r="E2240" s="44"/>
      <c r="F2240" s="45">
        <v>-11.724715232849121</v>
      </c>
      <c r="G2240" s="45"/>
      <c r="H2240" s="45"/>
      <c r="I2240" s="45"/>
      <c r="J2240" s="45"/>
      <c r="K2240" s="45">
        <v>0.83106547594070435</v>
      </c>
      <c r="L2240" s="45"/>
      <c r="M2240" s="45"/>
      <c r="N2240" s="45">
        <v>13.790203094482422</v>
      </c>
      <c r="O2240" s="45"/>
      <c r="P2240" s="45"/>
      <c r="Q2240" s="45"/>
      <c r="R2240" s="45">
        <v>9.1634941101074219</v>
      </c>
      <c r="S2240" s="45"/>
      <c r="T2240" s="45"/>
      <c r="U2240" s="45"/>
      <c r="V2240" s="46">
        <v>6.4129691123962402</v>
      </c>
      <c r="W2240" s="46"/>
      <c r="X2240" s="45">
        <v>5.4999999701976776E-2</v>
      </c>
      <c r="Y2240" s="45"/>
      <c r="Z2240" s="44">
        <v>3.2999999821186066</v>
      </c>
      <c r="AA2240" s="44"/>
      <c r="AB2240" s="45">
        <v>3.9177188873291016</v>
      </c>
      <c r="AC2240" s="45"/>
      <c r="AD2240" s="45">
        <v>2.3217536509037018E-3</v>
      </c>
      <c r="AE2240" s="45"/>
      <c r="AF2240" s="45">
        <v>12.550840377807617</v>
      </c>
      <c r="AG2240" s="45"/>
      <c r="AH2240" s="45">
        <v>8.8731422424316406</v>
      </c>
      <c r="AI2240" s="45"/>
      <c r="AJ2240" s="45"/>
      <c r="AK2240" s="20">
        <v>1.8502213060855865E-2</v>
      </c>
    </row>
    <row r="2241" spans="2:37">
      <c r="B2241" s="2">
        <v>1.7000000923871994E-2</v>
      </c>
      <c r="D2241" s="44">
        <v>1.0200000554323196</v>
      </c>
      <c r="E2241" s="44"/>
      <c r="F2241" s="45">
        <v>-12.13182544708252</v>
      </c>
      <c r="G2241" s="45"/>
      <c r="H2241" s="45"/>
      <c r="I2241" s="45"/>
      <c r="J2241" s="45"/>
      <c r="K2241" s="45">
        <v>0.71029525995254517</v>
      </c>
      <c r="L2241" s="45"/>
      <c r="M2241" s="45"/>
      <c r="N2241" s="45">
        <v>13.656523704528809</v>
      </c>
      <c r="O2241" s="45"/>
      <c r="P2241" s="45"/>
      <c r="Q2241" s="45"/>
      <c r="R2241" s="45">
        <v>9.1543664932250977</v>
      </c>
      <c r="S2241" s="45"/>
      <c r="T2241" s="45"/>
      <c r="U2241" s="45"/>
      <c r="V2241" s="46">
        <v>5.4865036010742188</v>
      </c>
      <c r="W2241" s="46"/>
      <c r="X2241" s="45">
        <v>5.6000001728534698E-2</v>
      </c>
      <c r="Y2241" s="45"/>
      <c r="Z2241" s="44">
        <v>3.3600001037120819</v>
      </c>
      <c r="AA2241" s="44"/>
      <c r="AB2241" s="45">
        <v>8.0262413024902344</v>
      </c>
      <c r="AC2241" s="45"/>
      <c r="AD2241" s="45">
        <v>2.002230379730463E-3</v>
      </c>
      <c r="AE2241" s="45"/>
      <c r="AF2241" s="45">
        <v>12.542150497436523</v>
      </c>
      <c r="AG2241" s="45"/>
      <c r="AH2241" s="45">
        <v>8.8672237396240234</v>
      </c>
      <c r="AI2241" s="45"/>
      <c r="AJ2241" s="45"/>
      <c r="AK2241" s="20">
        <v>1.5966560691595078E-2</v>
      </c>
    </row>
    <row r="2242" spans="2:37">
      <c r="B2242" s="2">
        <v>1.7999999225139618E-2</v>
      </c>
      <c r="D2242" s="44">
        <v>1.0799999535083771</v>
      </c>
      <c r="E2242" s="44"/>
      <c r="F2242" s="45">
        <v>-10.717955589294434</v>
      </c>
      <c r="G2242" s="45"/>
      <c r="H2242" s="45"/>
      <c r="I2242" s="45"/>
      <c r="J2242" s="45"/>
      <c r="K2242" s="45">
        <v>0.60757958889007568</v>
      </c>
      <c r="L2242" s="45"/>
      <c r="M2242" s="45"/>
      <c r="N2242" s="45">
        <v>13.541043281555176</v>
      </c>
      <c r="O2242" s="45"/>
      <c r="P2242" s="45"/>
      <c r="Q2242" s="45"/>
      <c r="R2242" s="45">
        <v>9.1453399658203125</v>
      </c>
      <c r="S2242" s="45"/>
      <c r="T2242" s="45"/>
      <c r="U2242" s="45"/>
      <c r="V2242" s="46">
        <v>4.6977329254150391</v>
      </c>
      <c r="W2242" s="46"/>
      <c r="X2242" s="45">
        <v>5.7000000029802322E-2</v>
      </c>
      <c r="Y2242" s="45"/>
      <c r="Z2242" s="44">
        <v>3.4200000017881393</v>
      </c>
      <c r="AA2242" s="44"/>
      <c r="AB2242" s="45">
        <v>11.002949714660645</v>
      </c>
      <c r="AC2242" s="45"/>
      <c r="AD2242" s="45">
        <v>1.7268091905862093E-3</v>
      </c>
      <c r="AE2242" s="45"/>
      <c r="AF2242" s="45">
        <v>12.533596992492676</v>
      </c>
      <c r="AG2242" s="45"/>
      <c r="AH2242" s="45">
        <v>8.8613700866699219</v>
      </c>
      <c r="AI2242" s="45"/>
      <c r="AJ2242" s="45"/>
      <c r="AK2242" s="20">
        <v>1.3779341243207455E-2</v>
      </c>
    </row>
    <row r="2243" spans="2:37">
      <c r="B2243" s="2">
        <v>1.8999999389052391E-2</v>
      </c>
      <c r="D2243" s="44">
        <v>1.1399999633431435</v>
      </c>
      <c r="E2243" s="44"/>
      <c r="F2243" s="45">
        <v>-7.7023091316223145</v>
      </c>
      <c r="G2243" s="45"/>
      <c r="H2243" s="45"/>
      <c r="I2243" s="45"/>
      <c r="J2243" s="45"/>
      <c r="K2243" s="45">
        <v>0.5201001763343811</v>
      </c>
      <c r="L2243" s="45"/>
      <c r="M2243" s="45"/>
      <c r="N2243" s="45">
        <v>13.440940856933594</v>
      </c>
      <c r="O2243" s="45"/>
      <c r="P2243" s="45"/>
      <c r="Q2243" s="45"/>
      <c r="R2243" s="45">
        <v>9.13641357421875</v>
      </c>
      <c r="S2243" s="45"/>
      <c r="T2243" s="45"/>
      <c r="U2243" s="45"/>
      <c r="V2243" s="46">
        <v>4.0252814292907715</v>
      </c>
      <c r="W2243" s="46"/>
      <c r="X2243" s="45">
        <v>5.7999998331069946E-2</v>
      </c>
      <c r="Y2243" s="45"/>
      <c r="Z2243" s="44">
        <v>3.4799998998641968</v>
      </c>
      <c r="AA2243" s="44"/>
      <c r="AB2243" s="45">
        <v>12.431483268737793</v>
      </c>
      <c r="AC2243" s="45"/>
      <c r="AD2243" s="45">
        <v>1.4893831685185432E-3</v>
      </c>
      <c r="AE2243" s="45"/>
      <c r="AF2243" s="45">
        <v>12.525172233581543</v>
      </c>
      <c r="AG2243" s="45"/>
      <c r="AH2243" s="45">
        <v>8.8555812835693359</v>
      </c>
      <c r="AI2243" s="45"/>
      <c r="AJ2243" s="45"/>
      <c r="AK2243" s="20">
        <v>1.1892532929778099E-2</v>
      </c>
    </row>
    <row r="2244" spans="2:37">
      <c r="B2244" s="2">
        <v>1.9999999552965164E-2</v>
      </c>
      <c r="D2244" s="44">
        <v>1.1999999731779099</v>
      </c>
      <c r="E2244" s="44"/>
      <c r="F2244" s="45">
        <v>-3.5257999897003174</v>
      </c>
      <c r="G2244" s="45"/>
      <c r="H2244" s="45"/>
      <c r="I2244" s="45"/>
      <c r="J2244" s="45"/>
      <c r="K2244" s="45">
        <v>0.44550681114196777</v>
      </c>
      <c r="L2244" s="45"/>
      <c r="M2244" s="45"/>
      <c r="N2244" s="45">
        <v>13.353864669799805</v>
      </c>
      <c r="O2244" s="45"/>
      <c r="P2244" s="45"/>
      <c r="Q2244" s="45"/>
      <c r="R2244" s="45">
        <v>9.1275873184204102</v>
      </c>
      <c r="S2244" s="45"/>
      <c r="T2244" s="45"/>
      <c r="U2244" s="45"/>
      <c r="V2244" s="46">
        <v>3.4513051509857178</v>
      </c>
      <c r="W2244" s="46"/>
      <c r="X2244" s="45">
        <v>5.9000000357627869E-2</v>
      </c>
      <c r="Y2244" s="45"/>
      <c r="Z2244" s="44">
        <v>3.5400000214576721</v>
      </c>
      <c r="AA2244" s="44"/>
      <c r="AB2244" s="45">
        <v>12.113320350646973</v>
      </c>
      <c r="AC2244" s="45"/>
      <c r="AD2244" s="45">
        <v>1.2846941826865077E-3</v>
      </c>
      <c r="AE2244" s="45"/>
      <c r="AF2244" s="45">
        <v>12.51686954498291</v>
      </c>
      <c r="AG2244" s="45"/>
      <c r="AH2244" s="45">
        <v>8.8498554229736328</v>
      </c>
      <c r="AI2244" s="45"/>
      <c r="AJ2244" s="45"/>
      <c r="AK2244" s="20">
        <v>1.0264755226671696E-2</v>
      </c>
    </row>
    <row r="2245" spans="2:37">
      <c r="B2245" s="2">
        <v>2.0999999716877937E-2</v>
      </c>
      <c r="D2245" s="44">
        <v>1.2599999830126762</v>
      </c>
      <c r="E2245" s="44"/>
      <c r="F2245" s="45">
        <v>1.2108234167098999</v>
      </c>
      <c r="G2245" s="45"/>
      <c r="H2245" s="45"/>
      <c r="I2245" s="45"/>
      <c r="J2245" s="45"/>
      <c r="K2245" s="45">
        <v>0.38183316588401794</v>
      </c>
      <c r="L2245" s="45"/>
      <c r="M2245" s="45"/>
      <c r="N2245" s="45">
        <v>13.277846336364746</v>
      </c>
      <c r="O2245" s="45"/>
      <c r="P2245" s="45"/>
      <c r="Q2245" s="45"/>
      <c r="R2245" s="45">
        <v>9.1188583374023438</v>
      </c>
      <c r="S2245" s="45"/>
      <c r="T2245" s="45"/>
      <c r="U2245" s="45"/>
      <c r="V2245" s="46">
        <v>2.9608621597290039</v>
      </c>
      <c r="W2245" s="46"/>
      <c r="X2245" s="45">
        <v>5.9999998658895493E-2</v>
      </c>
      <c r="Y2245" s="45"/>
      <c r="Z2245" s="44">
        <v>3.5999999195337296</v>
      </c>
      <c r="AA2245" s="44"/>
      <c r="AB2245" s="45">
        <v>10.095351219177246</v>
      </c>
      <c r="AC2245" s="45"/>
      <c r="AD2245" s="45">
        <v>1.1082144919782877E-3</v>
      </c>
      <c r="AE2245" s="45"/>
      <c r="AF2245" s="45">
        <v>12.508684158325195</v>
      </c>
      <c r="AG2245" s="45"/>
      <c r="AH2245" s="45">
        <v>8.8441915512084961</v>
      </c>
      <c r="AI2245" s="45"/>
      <c r="AJ2245" s="45"/>
      <c r="AK2245" s="20">
        <v>8.8603459298610687E-3</v>
      </c>
    </row>
    <row r="2246" spans="2:37">
      <c r="B2246" s="2">
        <v>2.199999988079071E-2</v>
      </c>
      <c r="D2246" s="44">
        <v>1.3199999928474426</v>
      </c>
      <c r="E2246" s="44"/>
      <c r="F2246" s="45">
        <v>5.8312273025512695</v>
      </c>
      <c r="G2246" s="45"/>
      <c r="H2246" s="45"/>
      <c r="I2246" s="45"/>
      <c r="J2246" s="45"/>
      <c r="K2246" s="45">
        <v>0.32742908596992493</v>
      </c>
      <c r="L2246" s="45"/>
      <c r="M2246" s="45"/>
      <c r="N2246" s="45">
        <v>13.211236000061035</v>
      </c>
      <c r="O2246" s="45"/>
      <c r="P2246" s="45"/>
      <c r="Q2246" s="45"/>
      <c r="R2246" s="45">
        <v>9.1102266311645508</v>
      </c>
      <c r="S2246" s="45"/>
      <c r="T2246" s="45"/>
      <c r="U2246" s="45"/>
      <c r="V2246" s="46">
        <v>2.5414001941680908</v>
      </c>
      <c r="W2246" s="46"/>
      <c r="X2246" s="45">
        <v>6.1000000685453415E-2</v>
      </c>
      <c r="Y2246" s="45"/>
      <c r="Z2246" s="44">
        <v>3.6600000411272049</v>
      </c>
      <c r="AA2246" s="44"/>
      <c r="AB2246" s="45">
        <v>6.6629781723022461</v>
      </c>
      <c r="AC2246" s="45"/>
      <c r="AD2246" s="45">
        <v>9.5604459056630731E-4</v>
      </c>
      <c r="AE2246" s="45"/>
      <c r="AF2246" s="45">
        <v>12.5006103515625</v>
      </c>
      <c r="AG2246" s="45"/>
      <c r="AH2246" s="45">
        <v>8.8385906219482422</v>
      </c>
      <c r="AI2246" s="45"/>
      <c r="AJ2246" s="45"/>
      <c r="AK2246" s="20">
        <v>7.6485681347548962E-3</v>
      </c>
    </row>
    <row r="2247" spans="2:37">
      <c r="B2247" s="2">
        <v>2.3000000044703484E-2</v>
      </c>
      <c r="D2247" s="44">
        <v>1.380000002682209</v>
      </c>
      <c r="E2247" s="44"/>
      <c r="F2247" s="45">
        <v>9.6782350540161133</v>
      </c>
      <c r="G2247" s="45"/>
      <c r="H2247" s="45"/>
      <c r="I2247" s="45"/>
      <c r="J2247" s="45"/>
      <c r="K2247" s="45">
        <v>0.28090599179267883</v>
      </c>
      <c r="L2247" s="45"/>
      <c r="M2247" s="45"/>
      <c r="N2247" s="45">
        <v>13.152641296386719</v>
      </c>
      <c r="O2247" s="45"/>
      <c r="P2247" s="45"/>
      <c r="Q2247" s="45"/>
      <c r="R2247" s="45">
        <v>9.1016912460327148</v>
      </c>
      <c r="S2247" s="45"/>
      <c r="T2247" s="45"/>
      <c r="U2247" s="45"/>
      <c r="V2247" s="46">
        <v>2.1823475360870361</v>
      </c>
      <c r="W2247" s="46"/>
      <c r="X2247" s="45">
        <v>6.1999998986721039E-2</v>
      </c>
      <c r="Y2247" s="45"/>
      <c r="Z2247" s="44">
        <v>3.7199999392032623</v>
      </c>
      <c r="AA2247" s="44"/>
      <c r="AB2247" s="45">
        <v>2.2997572422027588</v>
      </c>
      <c r="AC2247" s="45"/>
      <c r="AD2247" s="45">
        <v>8.2482572179287672E-4</v>
      </c>
      <c r="AE2247" s="45"/>
      <c r="AF2247" s="45">
        <v>12.492644309997559</v>
      </c>
      <c r="AG2247" s="45"/>
      <c r="AH2247" s="45">
        <v>8.8330507278442383</v>
      </c>
      <c r="AI2247" s="45"/>
      <c r="AJ2247" s="45"/>
      <c r="AK2247" s="20">
        <v>6.6029266454279423E-3</v>
      </c>
    </row>
    <row r="2248" spans="2:37">
      <c r="B2248" s="2">
        <v>2.4000000208616257E-2</v>
      </c>
      <c r="D2248" s="44">
        <v>1.4400000125169754</v>
      </c>
      <c r="E2248" s="44"/>
      <c r="F2248" s="45">
        <v>12.205752372741699</v>
      </c>
      <c r="G2248" s="45"/>
      <c r="H2248" s="45"/>
      <c r="I2248" s="45"/>
      <c r="J2248" s="45"/>
      <c r="K2248" s="45">
        <v>0.24109260737895966</v>
      </c>
      <c r="L2248" s="45"/>
      <c r="M2248" s="45"/>
      <c r="N2248" s="45">
        <v>13.100890159606934</v>
      </c>
      <c r="O2248" s="45"/>
      <c r="P2248" s="45"/>
      <c r="Q2248" s="45"/>
      <c r="R2248" s="45">
        <v>9.0932502746582031</v>
      </c>
      <c r="S2248" s="45"/>
      <c r="T2248" s="45"/>
      <c r="U2248" s="45"/>
      <c r="V2248" s="46">
        <v>1.8747775554656982</v>
      </c>
      <c r="W2248" s="46"/>
      <c r="X2248" s="45">
        <v>6.3000001013278961E-2</v>
      </c>
      <c r="Y2248" s="45"/>
      <c r="Z2248" s="44">
        <v>3.7800000607967377</v>
      </c>
      <c r="AA2248" s="44"/>
      <c r="AB2248" s="45">
        <v>-2.3807187080383301</v>
      </c>
      <c r="AC2248" s="45"/>
      <c r="AD2248" s="45">
        <v>7.1166479028761387E-4</v>
      </c>
      <c r="AE2248" s="45"/>
      <c r="AF2248" s="45">
        <v>12.484782218933105</v>
      </c>
      <c r="AG2248" s="45"/>
      <c r="AH2248" s="45">
        <v>8.827570915222168</v>
      </c>
      <c r="AI2248" s="45"/>
      <c r="AJ2248" s="45"/>
      <c r="AK2248" s="20">
        <v>5.7005826383829117E-3</v>
      </c>
    </row>
    <row r="2249" spans="2:37">
      <c r="B2249" s="2">
        <v>2.500000037252903E-2</v>
      </c>
      <c r="D2249" s="44">
        <v>1.5000000223517418</v>
      </c>
      <c r="E2249" s="44"/>
      <c r="F2249" s="45">
        <v>13.054971694946289</v>
      </c>
      <c r="G2249" s="45"/>
      <c r="H2249" s="45"/>
      <c r="I2249" s="45"/>
      <c r="J2249" s="45"/>
      <c r="K2249" s="45">
        <v>0.20699863135814667</v>
      </c>
      <c r="L2249" s="45"/>
      <c r="M2249" s="45"/>
      <c r="N2249" s="45">
        <v>13.054990768432617</v>
      </c>
      <c r="O2249" s="45"/>
      <c r="P2249" s="45"/>
      <c r="Q2249" s="45"/>
      <c r="R2249" s="45">
        <v>9.0849027633666992</v>
      </c>
      <c r="S2249" s="45"/>
      <c r="T2249" s="45"/>
      <c r="U2249" s="45"/>
      <c r="V2249" s="46">
        <v>1.6111359596252441</v>
      </c>
      <c r="W2249" s="46"/>
      <c r="X2249" s="45">
        <v>6.4000003039836884E-2</v>
      </c>
      <c r="Y2249" s="45"/>
      <c r="Z2249" s="44">
        <v>3.840000182390213</v>
      </c>
      <c r="AA2249" s="44"/>
      <c r="AB2249" s="45">
        <v>-6.7210955619812012</v>
      </c>
      <c r="AC2249" s="45"/>
      <c r="AD2249" s="45">
        <v>6.1406951863318682E-4</v>
      </c>
      <c r="AE2249" s="45"/>
      <c r="AF2249" s="45">
        <v>12.477020263671875</v>
      </c>
      <c r="AG2249" s="45"/>
      <c r="AH2249" s="45">
        <v>8.8221511840820313</v>
      </c>
      <c r="AI2249" s="45"/>
      <c r="AJ2249" s="45"/>
      <c r="AK2249" s="20">
        <v>4.9218465574085712E-3</v>
      </c>
    </row>
    <row r="2250" spans="2:37">
      <c r="B2250" s="2">
        <v>2.6000000536441803E-2</v>
      </c>
      <c r="D2250" s="44">
        <v>1.5600000321865082</v>
      </c>
      <c r="E2250" s="44"/>
      <c r="F2250" s="45">
        <v>12.104194641113281</v>
      </c>
      <c r="G2250" s="45"/>
      <c r="H2250" s="45"/>
      <c r="I2250" s="45"/>
      <c r="J2250" s="45"/>
      <c r="K2250" s="45">
        <v>0.17778527736663818</v>
      </c>
      <c r="L2250" s="45"/>
      <c r="M2250" s="45"/>
      <c r="N2250" s="45">
        <v>13.014103889465332</v>
      </c>
      <c r="O2250" s="45"/>
      <c r="P2250" s="45"/>
      <c r="Q2250" s="45"/>
      <c r="R2250" s="45">
        <v>9.0766477584838867</v>
      </c>
      <c r="S2250" s="45"/>
      <c r="T2250" s="45"/>
      <c r="U2250" s="45"/>
      <c r="V2250" s="46">
        <v>1.3850177526473999</v>
      </c>
      <c r="W2250" s="46"/>
      <c r="X2250" s="45">
        <v>6.4999997615814209E-2</v>
      </c>
      <c r="Y2250" s="45"/>
      <c r="Z2250" s="44">
        <v>3.8999998569488525</v>
      </c>
      <c r="AA2250" s="44"/>
      <c r="AB2250" s="45">
        <v>-10.112565040588379</v>
      </c>
      <c r="AC2250" s="45"/>
      <c r="AD2250" s="45">
        <v>5.2989274263381958E-4</v>
      </c>
      <c r="AE2250" s="45"/>
      <c r="AF2250" s="45">
        <v>12.469355583190918</v>
      </c>
      <c r="AG2250" s="45"/>
      <c r="AH2250" s="45">
        <v>8.8167905807495117</v>
      </c>
      <c r="AI2250" s="45"/>
      <c r="AJ2250" s="45"/>
      <c r="AK2250" s="20">
        <v>4.2497408576309681E-3</v>
      </c>
    </row>
    <row r="2251" spans="2:37">
      <c r="B2251" s="2">
        <v>2.7000000700354576E-2</v>
      </c>
      <c r="D2251" s="44">
        <v>1.6200000420212746</v>
      </c>
      <c r="E2251" s="44"/>
      <c r="F2251" s="45">
        <v>9.485325813293457</v>
      </c>
      <c r="G2251" s="45"/>
      <c r="H2251" s="45"/>
      <c r="I2251" s="45"/>
      <c r="J2251" s="45"/>
      <c r="K2251" s="45">
        <v>0.15274076163768768</v>
      </c>
      <c r="L2251" s="45"/>
      <c r="M2251" s="45"/>
      <c r="N2251" s="45">
        <v>12.977514266967773</v>
      </c>
      <c r="O2251" s="45"/>
      <c r="P2251" s="45"/>
      <c r="Q2251" s="45"/>
      <c r="R2251" s="45">
        <v>9.0684843063354492</v>
      </c>
      <c r="S2251" s="45"/>
      <c r="T2251" s="45"/>
      <c r="U2251" s="45"/>
      <c r="V2251" s="46">
        <v>1.1909821033477783</v>
      </c>
      <c r="W2251" s="46"/>
      <c r="X2251" s="45">
        <v>6.5999999642372131E-2</v>
      </c>
      <c r="Y2251" s="45"/>
      <c r="Z2251" s="44">
        <v>3.9599999785423279</v>
      </c>
      <c r="AA2251" s="44"/>
      <c r="AB2251" s="45">
        <v>-12.08024787902832</v>
      </c>
      <c r="AC2251" s="45"/>
      <c r="AD2251" s="45">
        <v>4.5728430268354714E-4</v>
      </c>
      <c r="AE2251" s="45"/>
      <c r="AF2251" s="45">
        <v>12.461784362792969</v>
      </c>
      <c r="AG2251" s="45"/>
      <c r="AH2251" s="45">
        <v>8.8114891052246094</v>
      </c>
      <c r="AI2251" s="45"/>
      <c r="AJ2251" s="45"/>
      <c r="AK2251" s="20">
        <v>3.6696277093142271E-3</v>
      </c>
    </row>
    <row r="2252" spans="2:37">
      <c r="B2252" s="2">
        <v>2.8000000864267349E-2</v>
      </c>
      <c r="D2252" s="44">
        <v>1.680000051856041</v>
      </c>
      <c r="E2252" s="44"/>
      <c r="F2252" s="45">
        <v>5.5647873878479004</v>
      </c>
      <c r="G2252" s="45"/>
      <c r="H2252" s="45"/>
      <c r="I2252" s="45"/>
      <c r="J2252" s="45"/>
      <c r="K2252" s="45">
        <v>0.13126009702682495</v>
      </c>
      <c r="L2252" s="45"/>
      <c r="M2252" s="45"/>
      <c r="N2252" s="45">
        <v>12.94461727142334</v>
      </c>
      <c r="O2252" s="45"/>
      <c r="P2252" s="45"/>
      <c r="Q2252" s="45"/>
      <c r="R2252" s="45">
        <v>9.0604114532470703</v>
      </c>
      <c r="S2252" s="45"/>
      <c r="T2252" s="45"/>
      <c r="U2252" s="45"/>
      <c r="V2252" s="46">
        <v>1.0244005918502808</v>
      </c>
      <c r="W2252" s="46"/>
      <c r="X2252" s="45">
        <v>6.7000001668930054E-2</v>
      </c>
      <c r="Y2252" s="45"/>
      <c r="Z2252" s="44">
        <v>4.0200001001358032</v>
      </c>
      <c r="AA2252" s="44"/>
      <c r="AB2252" s="45">
        <v>-12.349673271179199</v>
      </c>
      <c r="AC2252" s="45"/>
      <c r="AD2252" s="45">
        <v>3.9464997826144099E-4</v>
      </c>
      <c r="AE2252" s="45"/>
      <c r="AF2252" s="45">
        <v>12.454305648803711</v>
      </c>
      <c r="AG2252" s="45"/>
      <c r="AH2252" s="45">
        <v>8.8062448501586914</v>
      </c>
      <c r="AI2252" s="45"/>
      <c r="AJ2252" s="45"/>
      <c r="AK2252" s="20">
        <v>3.1688839662820101E-3</v>
      </c>
    </row>
    <row r="2253" spans="2:37">
      <c r="B2253" s="2">
        <v>2.8999999165534973E-2</v>
      </c>
      <c r="D2253" s="44">
        <v>1.7399999499320984</v>
      </c>
      <c r="E2253" s="44"/>
      <c r="F2253" s="45">
        <v>0.89157992601394653</v>
      </c>
      <c r="G2253" s="45"/>
      <c r="H2253" s="45"/>
      <c r="I2253" s="45"/>
      <c r="J2253" s="45"/>
      <c r="K2253" s="45">
        <v>0.11282845586538315</v>
      </c>
      <c r="L2253" s="45"/>
      <c r="M2253" s="45"/>
      <c r="N2253" s="45">
        <v>12.914895057678223</v>
      </c>
      <c r="O2253" s="45"/>
      <c r="P2253" s="45"/>
      <c r="Q2253" s="45"/>
      <c r="R2253" s="45">
        <v>9.0524282455444336</v>
      </c>
      <c r="S2253" s="45"/>
      <c r="T2253" s="45"/>
      <c r="U2253" s="45"/>
      <c r="V2253" s="46">
        <v>0.88133001327514648</v>
      </c>
      <c r="W2253" s="46"/>
      <c r="X2253" s="45">
        <v>6.8000003695487976E-2</v>
      </c>
      <c r="Y2253" s="45"/>
      <c r="Z2253" s="44">
        <v>4.0800002217292786</v>
      </c>
      <c r="AA2253" s="44"/>
      <c r="AB2253" s="45">
        <v>-10.885061264038086</v>
      </c>
      <c r="AC2253" s="45"/>
      <c r="AD2253" s="45">
        <v>3.4061592305079103E-4</v>
      </c>
      <c r="AE2253" s="45"/>
      <c r="AF2253" s="45">
        <v>12.446915626525879</v>
      </c>
      <c r="AG2253" s="45"/>
      <c r="AH2253" s="45">
        <v>8.8010578155517578</v>
      </c>
      <c r="AI2253" s="45"/>
      <c r="AJ2253" s="45"/>
      <c r="AK2253" s="20">
        <v>2.7366233989596367E-3</v>
      </c>
    </row>
    <row r="2254" spans="2:37">
      <c r="B2254" s="2">
        <v>2.9999999329447746E-2</v>
      </c>
      <c r="D2254" s="44">
        <v>1.7999999597668648</v>
      </c>
      <c r="E2254" s="44"/>
      <c r="F2254" s="45">
        <v>-3.8801538944244385</v>
      </c>
      <c r="G2254" s="45"/>
      <c r="H2254" s="45"/>
      <c r="I2254" s="45"/>
      <c r="J2254" s="45"/>
      <c r="K2254" s="45">
        <v>9.7007088363170624E-2</v>
      </c>
      <c r="L2254" s="45"/>
      <c r="M2254" s="45"/>
      <c r="N2254" s="45">
        <v>12.887908935546875</v>
      </c>
      <c r="O2254" s="45"/>
      <c r="P2254" s="45"/>
      <c r="Q2254" s="45"/>
      <c r="R2254" s="45">
        <v>9.0445337295532227</v>
      </c>
      <c r="S2254" s="45"/>
      <c r="T2254" s="45"/>
      <c r="U2254" s="45"/>
      <c r="V2254" s="46">
        <v>0.75840693712234497</v>
      </c>
      <c r="W2254" s="46"/>
      <c r="X2254" s="45">
        <v>6.8999998271465302E-2</v>
      </c>
      <c r="Y2254" s="45"/>
      <c r="Z2254" s="44">
        <v>4.1399998962879181</v>
      </c>
      <c r="AA2254" s="44"/>
      <c r="AB2254" s="45">
        <v>-7.8940544128417969</v>
      </c>
      <c r="AC2254" s="45"/>
      <c r="AD2254" s="45">
        <v>2.9399801860563457E-4</v>
      </c>
      <c r="AE2254" s="45"/>
      <c r="AF2254" s="45">
        <v>12.439614295959473</v>
      </c>
      <c r="AG2254" s="45"/>
      <c r="AH2254" s="45">
        <v>8.7959270477294922</v>
      </c>
      <c r="AI2254" s="45"/>
      <c r="AJ2254" s="45"/>
      <c r="AK2254" s="20">
        <v>2.3634573444724083E-3</v>
      </c>
    </row>
    <row r="2255" spans="2:37">
      <c r="B2255" s="2">
        <v>3.0999999493360519E-2</v>
      </c>
      <c r="D2255" s="44">
        <v>1.8599999696016312</v>
      </c>
      <c r="E2255" s="44"/>
      <c r="F2255" s="45">
        <v>-8.0831680297851563</v>
      </c>
      <c r="G2255" s="45"/>
      <c r="H2255" s="45"/>
      <c r="I2255" s="45"/>
      <c r="J2255" s="45"/>
      <c r="K2255" s="45">
        <v>8.3421722054481506E-2</v>
      </c>
      <c r="L2255" s="45"/>
      <c r="M2255" s="45"/>
      <c r="N2255" s="45">
        <v>12.863282203674316</v>
      </c>
      <c r="O2255" s="45"/>
      <c r="P2255" s="45"/>
      <c r="Q2255" s="45"/>
      <c r="R2255" s="45">
        <v>9.0367259979248047</v>
      </c>
      <c r="S2255" s="45"/>
      <c r="T2255" s="45"/>
      <c r="U2255" s="45"/>
      <c r="V2255" s="46">
        <v>0.65275925397872925</v>
      </c>
      <c r="W2255" s="46"/>
      <c r="X2255" s="45">
        <v>7.0000000298023224E-2</v>
      </c>
      <c r="Y2255" s="45"/>
      <c r="Z2255" s="44">
        <v>4.2000000178813934</v>
      </c>
      <c r="AA2255" s="44"/>
      <c r="AB2255" s="45">
        <v>-3.798292875289917</v>
      </c>
      <c r="AC2255" s="45"/>
      <c r="AD2255" s="45">
        <v>2.5377573911100626E-4</v>
      </c>
      <c r="AE2255" s="45"/>
      <c r="AF2255" s="45">
        <v>12.43239688873291</v>
      </c>
      <c r="AG2255" s="45"/>
      <c r="AH2255" s="45">
        <v>8.7908525466918945</v>
      </c>
      <c r="AI2255" s="45"/>
      <c r="AJ2255" s="45"/>
      <c r="AK2255" s="20">
        <v>2.0412870217114687E-3</v>
      </c>
    </row>
    <row r="2256" spans="2:37">
      <c r="B2256" s="2">
        <v>3.2000001519918442E-2</v>
      </c>
      <c r="D2256" s="44">
        <v>1.9200000911951065</v>
      </c>
      <c r="E2256" s="44"/>
      <c r="F2256" s="45">
        <v>-11.130814552307129</v>
      </c>
      <c r="G2256" s="45"/>
      <c r="H2256" s="45"/>
      <c r="I2256" s="45"/>
      <c r="J2256" s="45"/>
      <c r="K2256" s="45">
        <v>7.1752779185771942E-2</v>
      </c>
      <c r="L2256" s="45"/>
      <c r="M2256" s="45"/>
      <c r="N2256" s="45">
        <v>12.840694427490234</v>
      </c>
      <c r="O2256" s="45"/>
      <c r="P2256" s="45"/>
      <c r="Q2256" s="45"/>
      <c r="R2256" s="45">
        <v>9.0290050506591797</v>
      </c>
      <c r="S2256" s="45"/>
      <c r="T2256" s="45"/>
      <c r="U2256" s="45"/>
      <c r="V2256" s="46">
        <v>0.56193208694458008</v>
      </c>
      <c r="W2256" s="46"/>
      <c r="X2256" s="45">
        <v>7.1000002324581146E-2</v>
      </c>
      <c r="Y2256" s="45"/>
      <c r="Z2256" s="44">
        <v>4.2600001394748688</v>
      </c>
      <c r="AA2256" s="44"/>
      <c r="AB2256" s="45">
        <v>0.82601636648178101</v>
      </c>
      <c r="AC2256" s="45"/>
      <c r="AD2256" s="45">
        <v>2.1906934853177518E-4</v>
      </c>
      <c r="AE2256" s="45"/>
      <c r="AF2256" s="45">
        <v>12.425264358520508</v>
      </c>
      <c r="AG2256" s="45"/>
      <c r="AH2256" s="45">
        <v>8.7858333587646484</v>
      </c>
      <c r="AI2256" s="45"/>
      <c r="AJ2256" s="45"/>
      <c r="AK2256" s="20">
        <v>1.7631271621212363E-3</v>
      </c>
    </row>
    <row r="2257" spans="2:37">
      <c r="B2257" s="2">
        <v>3.2999999821186066E-2</v>
      </c>
      <c r="D2257" s="44">
        <v>1.9799999892711639</v>
      </c>
      <c r="E2257" s="44"/>
      <c r="F2257" s="45">
        <v>-12.599268913269043</v>
      </c>
      <c r="G2257" s="45"/>
      <c r="H2257" s="45"/>
      <c r="I2257" s="45"/>
      <c r="J2257" s="45"/>
      <c r="K2257" s="45">
        <v>6.1727132648229599E-2</v>
      </c>
      <c r="L2257" s="45"/>
      <c r="M2257" s="45"/>
      <c r="N2257" s="45">
        <v>12.819869995117188</v>
      </c>
      <c r="O2257" s="45"/>
      <c r="P2257" s="45"/>
      <c r="Q2257" s="45"/>
      <c r="R2257" s="45">
        <v>9.0213689804077148</v>
      </c>
      <c r="S2257" s="45"/>
      <c r="T2257" s="45"/>
      <c r="U2257" s="45"/>
      <c r="V2257" s="46">
        <v>0.48382535576820374</v>
      </c>
      <c r="W2257" s="46"/>
      <c r="X2257" s="45">
        <v>7.1999996900558472E-2</v>
      </c>
      <c r="Y2257" s="45"/>
      <c r="Z2257" s="44">
        <v>4.3199998140335083</v>
      </c>
      <c r="AA2257" s="44"/>
      <c r="AB2257" s="45">
        <v>5.3291444778442383</v>
      </c>
      <c r="AC2257" s="45"/>
      <c r="AD2257" s="45">
        <v>1.8912048835773021E-4</v>
      </c>
      <c r="AE2257" s="45"/>
      <c r="AF2257" s="45">
        <v>12.418212890625</v>
      </c>
      <c r="AG2257" s="45"/>
      <c r="AH2257" s="45">
        <v>8.7808694839477539</v>
      </c>
      <c r="AI2257" s="45"/>
      <c r="AJ2257" s="45"/>
      <c r="AK2257" s="20">
        <v>1.5229515265673399E-3</v>
      </c>
    </row>
    <row r="2258" spans="2:37">
      <c r="B2258" s="2">
        <v>3.4000001847743988E-2</v>
      </c>
      <c r="D2258" s="44">
        <v>2.0400001108646393</v>
      </c>
      <c r="E2258" s="44"/>
      <c r="F2258" s="45">
        <v>-12.286762237548828</v>
      </c>
      <c r="G2258" s="45"/>
      <c r="H2258" s="45"/>
      <c r="I2258" s="45"/>
      <c r="J2258" s="45"/>
      <c r="K2258" s="45">
        <v>5.3111176937818527E-2</v>
      </c>
      <c r="L2258" s="45"/>
      <c r="M2258" s="45"/>
      <c r="N2258" s="45">
        <v>12.800575256347656</v>
      </c>
      <c r="O2258" s="45"/>
      <c r="P2258" s="45"/>
      <c r="Q2258" s="45"/>
      <c r="R2258" s="45">
        <v>9.0138187408447266</v>
      </c>
      <c r="S2258" s="45"/>
      <c r="T2258" s="45"/>
      <c r="U2258" s="45"/>
      <c r="V2258" s="46">
        <v>0.41664111614227295</v>
      </c>
      <c r="W2258" s="46"/>
      <c r="X2258" s="45">
        <v>7.2999998927116394E-2</v>
      </c>
      <c r="Y2258" s="45"/>
      <c r="Z2258" s="44">
        <v>4.3799999356269836</v>
      </c>
      <c r="AA2258" s="44"/>
      <c r="AB2258" s="45">
        <v>9.0791139602661133</v>
      </c>
      <c r="AC2258" s="45"/>
      <c r="AD2258" s="45">
        <v>1.6327532648574561E-4</v>
      </c>
      <c r="AE2258" s="45"/>
      <c r="AF2258" s="45">
        <v>12.411242485046387</v>
      </c>
      <c r="AG2258" s="45"/>
      <c r="AH2258" s="45">
        <v>8.7759580612182617</v>
      </c>
      <c r="AI2258" s="45"/>
      <c r="AJ2258" s="45"/>
      <c r="AK2258" s="20">
        <v>1.3155611231923103E-3</v>
      </c>
    </row>
    <row r="2259" spans="2:37">
      <c r="B2259" s="2">
        <v>3.5000000149011612E-2</v>
      </c>
      <c r="D2259" s="44">
        <v>2.1000000089406967</v>
      </c>
      <c r="E2259" s="44"/>
      <c r="F2259" s="45">
        <v>-10.241548538208008</v>
      </c>
      <c r="G2259" s="45"/>
      <c r="H2259" s="45"/>
      <c r="I2259" s="45"/>
      <c r="J2259" s="45"/>
      <c r="K2259" s="45">
        <v>4.5704979449510574E-2</v>
      </c>
      <c r="L2259" s="45"/>
      <c r="M2259" s="45"/>
      <c r="N2259" s="45">
        <v>12.782608032226563</v>
      </c>
      <c r="O2259" s="45"/>
      <c r="P2259" s="45"/>
      <c r="Q2259" s="45"/>
      <c r="R2259" s="45">
        <v>9.0063505172729492</v>
      </c>
      <c r="S2259" s="45"/>
      <c r="T2259" s="45"/>
      <c r="U2259" s="45"/>
      <c r="V2259" s="46">
        <v>0.35883903503417969</v>
      </c>
      <c r="W2259" s="46"/>
      <c r="X2259" s="45">
        <v>7.4000000953674316E-2</v>
      </c>
      <c r="Y2259" s="45"/>
      <c r="Z2259" s="44">
        <v>4.440000057220459</v>
      </c>
      <c r="AA2259" s="44"/>
      <c r="AB2259" s="45">
        <v>11.550375938415527</v>
      </c>
      <c r="AC2259" s="45"/>
      <c r="AD2259" s="45">
        <v>1.4097017992753536E-4</v>
      </c>
      <c r="AE2259" s="45"/>
      <c r="AF2259" s="45">
        <v>12.404351234436035</v>
      </c>
      <c r="AG2259" s="45"/>
      <c r="AH2259" s="45">
        <v>8.7711009979248047</v>
      </c>
      <c r="AI2259" s="45"/>
      <c r="AJ2259" s="45"/>
      <c r="AK2259" s="20">
        <v>1.1364704696461558E-3</v>
      </c>
    </row>
    <row r="2260" spans="2:37">
      <c r="B2260" s="2">
        <v>3.5999998450279236E-2</v>
      </c>
      <c r="D2260" s="44">
        <v>2.1599999070167542</v>
      </c>
      <c r="E2260" s="44"/>
      <c r="F2260" s="45">
        <v>-6.7547488212585449</v>
      </c>
      <c r="G2260" s="45"/>
      <c r="H2260" s="45"/>
      <c r="I2260" s="45"/>
      <c r="J2260" s="45"/>
      <c r="K2260" s="45">
        <v>3.9337322115898132E-2</v>
      </c>
      <c r="L2260" s="45"/>
      <c r="M2260" s="45"/>
      <c r="N2260" s="45">
        <v>12.765796661376953</v>
      </c>
      <c r="O2260" s="45"/>
      <c r="P2260" s="45"/>
      <c r="Q2260" s="45"/>
      <c r="R2260" s="45">
        <v>8.9989652633666992</v>
      </c>
      <c r="S2260" s="45"/>
      <c r="T2260" s="45"/>
      <c r="U2260" s="45"/>
      <c r="V2260" s="46">
        <v>0.30909872055053711</v>
      </c>
      <c r="W2260" s="46"/>
      <c r="X2260" s="45">
        <v>7.5000002980232239E-2</v>
      </c>
      <c r="Y2260" s="45"/>
      <c r="Z2260" s="44">
        <v>4.5000001788139343</v>
      </c>
      <c r="AA2260" s="44"/>
      <c r="AB2260" s="45">
        <v>12.397448539733887</v>
      </c>
      <c r="AC2260" s="45"/>
      <c r="AD2260" s="45">
        <v>1.217189637827687E-4</v>
      </c>
      <c r="AE2260" s="45"/>
      <c r="AF2260" s="45">
        <v>12.397537231445313</v>
      </c>
      <c r="AG2260" s="45"/>
      <c r="AH2260" s="45">
        <v>8.76629638671875</v>
      </c>
      <c r="AI2260" s="45"/>
      <c r="AJ2260" s="45"/>
      <c r="AK2260" s="20">
        <v>9.818091057240963E-4</v>
      </c>
    </row>
    <row r="2261" spans="2:37">
      <c r="B2261" s="2">
        <v>3.7000000476837158E-2</v>
      </c>
      <c r="D2261" s="44">
        <v>2.2200000286102295</v>
      </c>
      <c r="E2261" s="44"/>
      <c r="F2261" s="45">
        <v>-2.3191289901733398</v>
      </c>
      <c r="G2261" s="45"/>
      <c r="H2261" s="45"/>
      <c r="I2261" s="45"/>
      <c r="J2261" s="45"/>
      <c r="K2261" s="45">
        <v>3.3861499279737473E-2</v>
      </c>
      <c r="L2261" s="45"/>
      <c r="M2261" s="45"/>
      <c r="N2261" s="45">
        <v>12.749992370605469</v>
      </c>
      <c r="O2261" s="45"/>
      <c r="P2261" s="45"/>
      <c r="Q2261" s="45"/>
      <c r="R2261" s="45">
        <v>8.9916620254516602</v>
      </c>
      <c r="S2261" s="45"/>
      <c r="T2261" s="45"/>
      <c r="U2261" s="45"/>
      <c r="V2261" s="46">
        <v>0.26628774404525757</v>
      </c>
      <c r="W2261" s="46"/>
      <c r="X2261" s="45">
        <v>7.5999997556209564E-2</v>
      </c>
      <c r="Y2261" s="45"/>
      <c r="Z2261" s="44">
        <v>4.5599998533725739</v>
      </c>
      <c r="AA2261" s="44"/>
      <c r="AB2261" s="45">
        <v>11.503207206726074</v>
      </c>
      <c r="AC2261" s="45"/>
      <c r="AD2261" s="45">
        <v>1.0510252468520775E-4</v>
      </c>
      <c r="AE2261" s="45"/>
      <c r="AF2261" s="45">
        <v>12.390799522399902</v>
      </c>
      <c r="AG2261" s="45"/>
      <c r="AH2261" s="45">
        <v>8.7615442276000977</v>
      </c>
      <c r="AI2261" s="45"/>
      <c r="AJ2261" s="45"/>
      <c r="AK2261" s="20">
        <v>8.4823754150420427E-4</v>
      </c>
    </row>
    <row r="2262" spans="2:37" ht="14.25" customHeight="1">
      <c r="B2262" s="2">
        <v>3.7999998778104782E-2</v>
      </c>
      <c r="D2262" s="44">
        <v>2.2799999266862869</v>
      </c>
      <c r="E2262" s="44"/>
      <c r="F2262" s="45">
        <v>2.4403519630432129</v>
      </c>
      <c r="G2262" s="45"/>
      <c r="H2262" s="45"/>
      <c r="I2262" s="45"/>
      <c r="J2262" s="45"/>
      <c r="K2262" s="45">
        <v>2.9151737689971924E-2</v>
      </c>
      <c r="L2262" s="45"/>
      <c r="M2262" s="45"/>
      <c r="N2262" s="45">
        <v>12.735067367553711</v>
      </c>
      <c r="O2262" s="45"/>
      <c r="P2262" s="45"/>
      <c r="Q2262" s="45"/>
      <c r="R2262" s="45">
        <v>8.9844388961791992</v>
      </c>
      <c r="S2262" s="45"/>
      <c r="T2262" s="45"/>
      <c r="U2262" s="45"/>
      <c r="V2262" s="46">
        <v>0.22943435609340668</v>
      </c>
      <c r="W2262" s="46"/>
      <c r="X2262" s="45">
        <v>7.6999999582767487E-2</v>
      </c>
      <c r="Y2262" s="45"/>
      <c r="Z2262" s="44">
        <v>4.6199999749660492</v>
      </c>
      <c r="AA2262" s="44"/>
      <c r="AB2262" s="45">
        <v>8.9950723648071289</v>
      </c>
      <c r="AC2262" s="45"/>
      <c r="AD2262" s="45">
        <v>9.075940033653751E-5</v>
      </c>
      <c r="AE2262" s="45"/>
      <c r="AF2262" s="45">
        <v>12.384138107299805</v>
      </c>
      <c r="AG2262" s="45"/>
      <c r="AH2262" s="45">
        <v>8.7568435668945313</v>
      </c>
      <c r="AI2262" s="45"/>
      <c r="AJ2262" s="45"/>
      <c r="AK2262" s="20">
        <v>7.3287356644868851E-4</v>
      </c>
    </row>
    <row r="2263" spans="2:37" ht="13.5" customHeight="1">
      <c r="B2263" s="47" t="s">
        <v>11</v>
      </c>
      <c r="C2263" s="47"/>
      <c r="D2263" s="47"/>
      <c r="E2263" s="47"/>
    </row>
    <row r="2264" spans="2:37" ht="12.75" customHeight="1">
      <c r="B2264" s="39" t="s">
        <v>0</v>
      </c>
      <c r="C2264" s="39"/>
      <c r="D2264" s="39"/>
      <c r="E2264" s="39"/>
      <c r="F2264" s="39"/>
      <c r="G2264" s="1" t="s">
        <v>1</v>
      </c>
      <c r="H2264" s="40" t="s">
        <v>73</v>
      </c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</row>
    <row r="2265" spans="2:37" ht="12.75" customHeight="1">
      <c r="AB2265" s="39" t="s">
        <v>2</v>
      </c>
      <c r="AC2265" s="39"/>
      <c r="AD2265" s="39"/>
      <c r="AE2265" s="39"/>
      <c r="AF2265" s="39"/>
      <c r="AG2265" s="39"/>
    </row>
    <row r="2266" spans="2:37" ht="12" customHeight="1">
      <c r="B2266" s="39" t="s">
        <v>3</v>
      </c>
      <c r="C2266" s="39"/>
      <c r="D2266" s="39"/>
      <c r="E2266" s="39"/>
      <c r="G2266" s="1" t="s">
        <v>4</v>
      </c>
      <c r="H2266" s="41">
        <v>0.2199999988079071</v>
      </c>
      <c r="I2266" s="41"/>
      <c r="J2266" s="41"/>
      <c r="K2266" s="41"/>
      <c r="L2266" s="41"/>
      <c r="M2266" s="41"/>
      <c r="N2266" s="41"/>
      <c r="O2266" s="39" t="s">
        <v>21</v>
      </c>
      <c r="P2266" s="39"/>
      <c r="Q2266" s="39"/>
      <c r="R2266" s="39"/>
      <c r="S2266" s="1" t="s">
        <v>4</v>
      </c>
      <c r="T2266" s="42" t="s">
        <v>22</v>
      </c>
      <c r="U2266" s="42"/>
      <c r="V2266" s="42"/>
      <c r="W2266" s="42"/>
      <c r="X2266" s="42"/>
      <c r="Y2266" s="42"/>
      <c r="Z2266" s="42"/>
      <c r="AA2266" s="42"/>
      <c r="AB2266" s="39"/>
      <c r="AC2266" s="39"/>
      <c r="AD2266" s="39"/>
      <c r="AE2266" s="39"/>
      <c r="AF2266" s="39"/>
      <c r="AG2266" s="39"/>
    </row>
    <row r="2267" spans="2:37" ht="10.5" customHeight="1">
      <c r="AB2267" s="39"/>
      <c r="AC2267" s="39"/>
      <c r="AD2267" s="39"/>
      <c r="AE2267" s="39"/>
      <c r="AF2267" s="39"/>
      <c r="AG2267" s="39"/>
    </row>
    <row r="2268" spans="2:37" ht="12" customHeight="1">
      <c r="AB2268" s="39"/>
      <c r="AC2268" s="39"/>
      <c r="AD2268" s="39"/>
      <c r="AE2268" s="39"/>
      <c r="AF2268" s="39"/>
      <c r="AG2268" s="39"/>
    </row>
    <row r="2269" spans="2:37" ht="12" customHeight="1">
      <c r="AB2269" s="39"/>
      <c r="AC2269" s="39"/>
      <c r="AD2269" s="39"/>
      <c r="AE2269" s="39"/>
      <c r="AF2269" s="39"/>
      <c r="AG2269" s="39"/>
    </row>
    <row r="2270" spans="2:37" ht="6" customHeight="1"/>
    <row r="2271" spans="2:37" ht="3" customHeight="1">
      <c r="B2271" s="43" t="s">
        <v>5</v>
      </c>
      <c r="D2271" s="43" t="s">
        <v>23</v>
      </c>
      <c r="E2271" s="43"/>
      <c r="G2271" s="43" t="s">
        <v>6</v>
      </c>
      <c r="H2271" s="43"/>
      <c r="J2271" s="43" t="s">
        <v>7</v>
      </c>
      <c r="K2271" s="43"/>
      <c r="L2271" s="43"/>
      <c r="M2271" s="43"/>
      <c r="N2271" s="43" t="s">
        <v>8</v>
      </c>
      <c r="O2271" s="43"/>
      <c r="Q2271" s="43" t="s">
        <v>9</v>
      </c>
      <c r="R2271" s="43"/>
      <c r="S2271" s="43"/>
      <c r="T2271" s="43" t="s">
        <v>10</v>
      </c>
      <c r="U2271" s="43"/>
      <c r="X2271" s="43" t="s">
        <v>5</v>
      </c>
      <c r="Y2271" s="43"/>
      <c r="Z2271" s="43" t="s">
        <v>23</v>
      </c>
      <c r="AA2271" s="43"/>
      <c r="AB2271" s="43" t="s">
        <v>6</v>
      </c>
      <c r="AC2271" s="43" t="s">
        <v>7</v>
      </c>
      <c r="AE2271" s="43" t="s">
        <v>8</v>
      </c>
      <c r="AF2271" s="43" t="s">
        <v>9</v>
      </c>
      <c r="AG2271" s="43" t="s">
        <v>10</v>
      </c>
      <c r="AH2271" s="43"/>
    </row>
    <row r="2272" spans="2:37" ht="14.25" customHeight="1">
      <c r="B2272" s="43"/>
      <c r="D2272" s="43"/>
      <c r="E2272" s="43"/>
      <c r="G2272" s="43"/>
      <c r="H2272" s="43"/>
      <c r="J2272" s="43"/>
      <c r="K2272" s="43"/>
      <c r="L2272" s="43"/>
      <c r="M2272" s="43"/>
      <c r="N2272" s="43"/>
      <c r="O2272" s="43"/>
      <c r="Q2272" s="43"/>
      <c r="R2272" s="43"/>
      <c r="S2272" s="43"/>
      <c r="T2272" s="43"/>
      <c r="U2272" s="43"/>
      <c r="X2272" s="43"/>
      <c r="Y2272" s="43"/>
      <c r="Z2272" s="43"/>
      <c r="AA2272" s="43"/>
      <c r="AB2272" s="43"/>
      <c r="AC2272" s="43"/>
      <c r="AE2272" s="43"/>
      <c r="AF2272" s="43"/>
      <c r="AG2272" s="43"/>
      <c r="AH2272" s="43"/>
    </row>
    <row r="2273" spans="2:23">
      <c r="B2273" s="2">
        <v>7.8000001609325409E-2</v>
      </c>
      <c r="D2273" s="44">
        <v>4.6800000965595245</v>
      </c>
      <c r="E2273" s="44"/>
      <c r="F2273" s="45">
        <v>5.2268548011779785</v>
      </c>
      <c r="G2273" s="45"/>
      <c r="H2273" s="45"/>
      <c r="I2273" s="45"/>
      <c r="J2273" s="45"/>
      <c r="K2273" s="45">
        <v>7.8377845056820661E-5</v>
      </c>
      <c r="L2273" s="45"/>
      <c r="M2273" s="45"/>
      <c r="N2273" s="45">
        <v>12.377549171447754</v>
      </c>
      <c r="O2273" s="45"/>
      <c r="P2273" s="45"/>
      <c r="Q2273" s="45"/>
      <c r="R2273" s="45">
        <v>8.7521934509277344</v>
      </c>
      <c r="S2273" s="45"/>
      <c r="T2273" s="45"/>
      <c r="U2273" s="45"/>
      <c r="V2273" s="46">
        <v>6.3322990899905562E-4</v>
      </c>
      <c r="W2273" s="46"/>
    </row>
    <row r="2274" spans="2:23">
      <c r="B2274" s="2">
        <v>7.9000003635883331E-2</v>
      </c>
      <c r="D2274" s="44">
        <v>4.7400002181529999</v>
      </c>
      <c r="E2274" s="44"/>
      <c r="F2274" s="45">
        <v>0.7288583517074585</v>
      </c>
      <c r="G2274" s="45"/>
      <c r="H2274" s="45"/>
      <c r="I2274" s="45"/>
      <c r="J2274" s="45"/>
      <c r="K2274" s="45">
        <v>6.7688968556467444E-5</v>
      </c>
      <c r="L2274" s="45"/>
      <c r="M2274" s="45"/>
      <c r="N2274" s="45">
        <v>12.371034622192383</v>
      </c>
      <c r="O2274" s="45"/>
      <c r="P2274" s="45"/>
      <c r="Q2274" s="45"/>
      <c r="R2274" s="45">
        <v>8.7475948333740234</v>
      </c>
      <c r="S2274" s="45"/>
      <c r="T2274" s="45"/>
      <c r="U2274" s="45"/>
      <c r="V2274" s="46">
        <v>5.4715987062081695E-4</v>
      </c>
      <c r="W2274" s="46"/>
    </row>
    <row r="2275" spans="2:23">
      <c r="B2275" s="2">
        <v>7.9999998211860657E-2</v>
      </c>
      <c r="D2275" s="44">
        <v>4.7999998927116394</v>
      </c>
      <c r="E2275" s="44"/>
      <c r="F2275" s="45">
        <v>-3.8667411804199219</v>
      </c>
      <c r="G2275" s="45"/>
      <c r="H2275" s="45"/>
      <c r="I2275" s="45"/>
      <c r="J2275" s="45"/>
      <c r="K2275" s="45">
        <v>5.846082785865292E-5</v>
      </c>
      <c r="L2275" s="45"/>
      <c r="M2275" s="45"/>
      <c r="N2275" s="45">
        <v>12.364591598510742</v>
      </c>
      <c r="O2275" s="45"/>
      <c r="P2275" s="45"/>
      <c r="Q2275" s="45"/>
      <c r="R2275" s="45">
        <v>8.7430448532104492</v>
      </c>
      <c r="S2275" s="45"/>
      <c r="T2275" s="45"/>
      <c r="U2275" s="45"/>
      <c r="V2275" s="46">
        <v>4.7281067236326635E-4</v>
      </c>
      <c r="W2275" s="46"/>
    </row>
    <row r="2276" spans="2:23">
      <c r="B2276" s="2">
        <v>8.1000000238418579E-2</v>
      </c>
      <c r="D2276" s="44">
        <v>4.8600000143051147</v>
      </c>
      <c r="E2276" s="44"/>
      <c r="F2276" s="45">
        <v>-7.9147319793701172</v>
      </c>
      <c r="G2276" s="45"/>
      <c r="H2276" s="45"/>
      <c r="I2276" s="45"/>
      <c r="J2276" s="45"/>
      <c r="K2276" s="45">
        <v>5.0493355956859887E-5</v>
      </c>
      <c r="L2276" s="45"/>
      <c r="M2276" s="45"/>
      <c r="N2276" s="45">
        <v>12.358219146728516</v>
      </c>
      <c r="O2276" s="45"/>
      <c r="P2276" s="45"/>
      <c r="Q2276" s="45"/>
      <c r="R2276" s="45">
        <v>8.7385444641113281</v>
      </c>
      <c r="S2276" s="45"/>
      <c r="T2276" s="45"/>
      <c r="U2276" s="45"/>
      <c r="V2276" s="46">
        <v>4.0858282591216266E-4</v>
      </c>
      <c r="W2276" s="46"/>
    </row>
    <row r="2277" spans="2:23">
      <c r="B2277" s="2">
        <v>8.2000002264976501E-2</v>
      </c>
      <c r="D2277" s="44">
        <v>4.9200001358985901</v>
      </c>
      <c r="E2277" s="44"/>
      <c r="F2277" s="45">
        <v>-10.847438812255859</v>
      </c>
      <c r="G2277" s="45"/>
      <c r="H2277" s="45"/>
      <c r="I2277" s="45"/>
      <c r="J2277" s="45"/>
      <c r="K2277" s="45">
        <v>4.3613941670628265E-5</v>
      </c>
      <c r="L2277" s="45"/>
      <c r="M2277" s="45"/>
      <c r="N2277" s="45">
        <v>12.351916313171387</v>
      </c>
      <c r="O2277" s="45"/>
      <c r="P2277" s="45"/>
      <c r="Q2277" s="45"/>
      <c r="R2277" s="45">
        <v>8.7340927124023438</v>
      </c>
      <c r="S2277" s="45"/>
      <c r="T2277" s="45"/>
      <c r="U2277" s="45"/>
      <c r="V2277" s="46">
        <v>3.5309576196596026E-4</v>
      </c>
      <c r="W2277" s="46"/>
    </row>
    <row r="2278" spans="2:23">
      <c r="B2278" s="2">
        <v>8.2999996840953827E-2</v>
      </c>
      <c r="D2278" s="44">
        <v>4.9799998104572296</v>
      </c>
      <c r="E2278" s="44"/>
      <c r="F2278" s="45">
        <v>-12.254316329956055</v>
      </c>
      <c r="G2278" s="45"/>
      <c r="H2278" s="45"/>
      <c r="I2278" s="45"/>
      <c r="J2278" s="45"/>
      <c r="K2278" s="45">
        <v>3.7673671613447368E-5</v>
      </c>
      <c r="L2278" s="45"/>
      <c r="M2278" s="45"/>
      <c r="N2278" s="45">
        <v>12.345683097839355</v>
      </c>
      <c r="O2278" s="45"/>
      <c r="P2278" s="45"/>
      <c r="Q2278" s="45"/>
      <c r="R2278" s="45">
        <v>8.7296895980834961</v>
      </c>
      <c r="S2278" s="45"/>
      <c r="T2278" s="45"/>
      <c r="U2278" s="45"/>
      <c r="V2278" s="46">
        <v>3.0515756225213408E-4</v>
      </c>
      <c r="W2278" s="46"/>
    </row>
    <row r="2279" spans="2:23">
      <c r="B2279" s="2">
        <v>8.3999998867511749E-2</v>
      </c>
      <c r="D2279" s="44">
        <v>5.039999932050705</v>
      </c>
      <c r="E2279" s="44"/>
      <c r="F2279" s="45">
        <v>-11.939416885375977</v>
      </c>
      <c r="G2279" s="45"/>
      <c r="H2279" s="45"/>
      <c r="I2279" s="45"/>
      <c r="J2279" s="45"/>
      <c r="K2279" s="45">
        <v>3.2544059649808332E-5</v>
      </c>
      <c r="L2279" s="45"/>
      <c r="M2279" s="45"/>
      <c r="N2279" s="45">
        <v>12.339518547058105</v>
      </c>
      <c r="O2279" s="45"/>
      <c r="P2279" s="45"/>
      <c r="Q2279" s="45"/>
      <c r="R2279" s="45">
        <v>8.7253341674804688</v>
      </c>
      <c r="S2279" s="45"/>
      <c r="T2279" s="45"/>
      <c r="U2279" s="45"/>
      <c r="V2279" s="46">
        <v>2.6373917353339493E-4</v>
      </c>
      <c r="W2279" s="46"/>
    </row>
    <row r="2280" spans="2:23">
      <c r="B2280" s="2">
        <v>8.5000000894069672E-2</v>
      </c>
      <c r="D2280" s="44">
        <v>5.1000000536441803</v>
      </c>
      <c r="E2280" s="44"/>
      <c r="F2280" s="45">
        <v>-9.94866943359375</v>
      </c>
      <c r="G2280" s="45"/>
      <c r="H2280" s="45"/>
      <c r="I2280" s="45"/>
      <c r="J2280" s="45"/>
      <c r="K2280" s="45">
        <v>2.8114240194554441E-5</v>
      </c>
      <c r="L2280" s="45"/>
      <c r="M2280" s="45"/>
      <c r="N2280" s="45">
        <v>12.333420753479004</v>
      </c>
      <c r="O2280" s="45"/>
      <c r="P2280" s="45"/>
      <c r="Q2280" s="45"/>
      <c r="R2280" s="45">
        <v>8.7210254669189453</v>
      </c>
      <c r="S2280" s="45"/>
      <c r="T2280" s="45"/>
      <c r="U2280" s="45"/>
      <c r="V2280" s="46">
        <v>2.2795221593696624E-4</v>
      </c>
      <c r="W2280" s="46"/>
    </row>
    <row r="2281" spans="2:23">
      <c r="B2281" s="2">
        <v>8.6000002920627594E-2</v>
      </c>
      <c r="D2281" s="44">
        <v>5.1600001752376556</v>
      </c>
      <c r="E2281" s="44"/>
      <c r="F2281" s="45">
        <v>-6.5631928443908691</v>
      </c>
      <c r="G2281" s="45"/>
      <c r="H2281" s="45"/>
      <c r="I2281" s="45"/>
      <c r="J2281" s="45"/>
      <c r="K2281" s="45">
        <v>2.4288547137985006E-5</v>
      </c>
      <c r="L2281" s="45"/>
      <c r="M2281" s="45"/>
      <c r="N2281" s="45">
        <v>12.327388763427734</v>
      </c>
      <c r="O2281" s="45"/>
      <c r="P2281" s="45"/>
      <c r="Q2281" s="45"/>
      <c r="R2281" s="45">
        <v>8.7167634963989258</v>
      </c>
      <c r="S2281" s="45"/>
      <c r="T2281" s="45"/>
      <c r="U2281" s="45"/>
      <c r="V2281" s="46">
        <v>1.9702952704392374E-4</v>
      </c>
      <c r="W2281" s="46"/>
    </row>
    <row r="2282" spans="2:23">
      <c r="B2282" s="2">
        <v>8.6999997496604919E-2</v>
      </c>
      <c r="D2282" s="44">
        <v>5.2199998497962952</v>
      </c>
      <c r="E2282" s="44"/>
      <c r="F2282" s="45">
        <v>-2.2596054077148438</v>
      </c>
      <c r="G2282" s="45"/>
      <c r="H2282" s="45"/>
      <c r="I2282" s="45"/>
      <c r="J2282" s="45"/>
      <c r="K2282" s="45">
        <v>2.0984418370062485E-5</v>
      </c>
      <c r="L2282" s="45"/>
      <c r="M2282" s="45"/>
      <c r="N2282" s="45">
        <v>12.321422576904297</v>
      </c>
      <c r="O2282" s="45"/>
      <c r="P2282" s="45"/>
      <c r="Q2282" s="45"/>
      <c r="R2282" s="45">
        <v>8.7125463485717773</v>
      </c>
      <c r="S2282" s="45"/>
      <c r="T2282" s="45"/>
      <c r="U2282" s="45"/>
      <c r="V2282" s="46">
        <v>1.7030870367307216E-4</v>
      </c>
      <c r="W2282" s="46"/>
    </row>
    <row r="2283" spans="2:23">
      <c r="B2283" s="2">
        <v>8.7999999523162842E-2</v>
      </c>
      <c r="D2283" s="44">
        <v>5.2799999713897705</v>
      </c>
      <c r="E2283" s="44"/>
      <c r="F2283" s="45">
        <v>2.3570644855499268</v>
      </c>
      <c r="G2283" s="45"/>
      <c r="H2283" s="45"/>
      <c r="I2283" s="45"/>
      <c r="J2283" s="45"/>
      <c r="K2283" s="45">
        <v>1.8130604075849988E-5</v>
      </c>
      <c r="L2283" s="45"/>
      <c r="M2283" s="45"/>
      <c r="N2283" s="45">
        <v>12.315521240234375</v>
      </c>
      <c r="O2283" s="45"/>
      <c r="P2283" s="45"/>
      <c r="Q2283" s="45"/>
      <c r="R2283" s="45">
        <v>8.7083759307861328</v>
      </c>
      <c r="S2283" s="45"/>
      <c r="T2283" s="45"/>
      <c r="U2283" s="45"/>
      <c r="V2283" s="46">
        <v>1.4721772458869964E-4</v>
      </c>
      <c r="W2283" s="46"/>
    </row>
    <row r="2284" spans="2:23">
      <c r="B2284" s="2">
        <v>8.9000001549720764E-2</v>
      </c>
      <c r="D2284" s="44">
        <v>5.3400000929832458</v>
      </c>
      <c r="E2284" s="44"/>
      <c r="F2284" s="45">
        <v>6.638427734375</v>
      </c>
      <c r="G2284" s="45"/>
      <c r="H2284" s="45"/>
      <c r="I2284" s="45"/>
      <c r="J2284" s="45"/>
      <c r="K2284" s="45">
        <v>1.5665606042603031E-5</v>
      </c>
      <c r="L2284" s="45"/>
      <c r="M2284" s="45"/>
      <c r="N2284" s="45">
        <v>12.309684753417969</v>
      </c>
      <c r="O2284" s="45"/>
      <c r="P2284" s="45"/>
      <c r="Q2284" s="45"/>
      <c r="R2284" s="45">
        <v>8.7042503356933594</v>
      </c>
      <c r="S2284" s="45"/>
      <c r="T2284" s="45"/>
      <c r="U2284" s="45"/>
      <c r="V2284" s="46">
        <v>1.2726261047646403E-4</v>
      </c>
      <c r="W2284" s="46"/>
    </row>
    <row r="2285" spans="2:23">
      <c r="B2285" s="2">
        <v>9.0000003576278687E-2</v>
      </c>
      <c r="D2285" s="44">
        <v>5.4000002145767212</v>
      </c>
      <c r="E2285" s="44"/>
      <c r="F2285" s="45">
        <v>9.9837808609008789</v>
      </c>
      <c r="G2285" s="45"/>
      <c r="H2285" s="45"/>
      <c r="I2285" s="45"/>
      <c r="J2285" s="45"/>
      <c r="K2285" s="45">
        <v>1.3536346159526147E-5</v>
      </c>
      <c r="L2285" s="45"/>
      <c r="M2285" s="45"/>
      <c r="N2285" s="45">
        <v>12.303910255432129</v>
      </c>
      <c r="O2285" s="45"/>
      <c r="P2285" s="45"/>
      <c r="Q2285" s="45"/>
      <c r="R2285" s="45">
        <v>8.7001686096191406</v>
      </c>
      <c r="S2285" s="45"/>
      <c r="T2285" s="45"/>
      <c r="U2285" s="45"/>
      <c r="V2285" s="46">
        <v>1.1001674283761531E-4</v>
      </c>
      <c r="W2285" s="46"/>
    </row>
    <row r="2286" spans="2:23">
      <c r="B2286" s="2">
        <v>9.0999998152256012E-2</v>
      </c>
      <c r="D2286" s="44">
        <v>5.4599998891353607</v>
      </c>
      <c r="E2286" s="44"/>
      <c r="F2286" s="45">
        <v>11.924381256103516</v>
      </c>
      <c r="G2286" s="45"/>
      <c r="H2286" s="45"/>
      <c r="I2286" s="45"/>
      <c r="J2286" s="45"/>
      <c r="K2286" s="45">
        <v>1.1697005902533419E-5</v>
      </c>
      <c r="L2286" s="45"/>
      <c r="M2286" s="45"/>
      <c r="N2286" s="45">
        <v>12.298198699951172</v>
      </c>
      <c r="O2286" s="45"/>
      <c r="P2286" s="45"/>
      <c r="Q2286" s="45"/>
      <c r="R2286" s="45">
        <v>8.696131706237793</v>
      </c>
      <c r="S2286" s="45"/>
      <c r="T2286" s="45"/>
      <c r="U2286" s="45"/>
      <c r="V2286" s="46">
        <v>9.5111623522825539E-5</v>
      </c>
      <c r="W2286" s="46"/>
    </row>
    <row r="2287" spans="2:23">
      <c r="B2287" s="2">
        <v>9.2000000178813934E-2</v>
      </c>
      <c r="D2287" s="44">
        <v>5.5200000107288361</v>
      </c>
      <c r="E2287" s="44"/>
      <c r="F2287" s="45">
        <v>12.18911075592041</v>
      </c>
      <c r="G2287" s="45"/>
      <c r="H2287" s="45"/>
      <c r="I2287" s="45"/>
      <c r="J2287" s="45"/>
      <c r="K2287" s="45">
        <v>1.0108033166034147E-5</v>
      </c>
      <c r="L2287" s="45"/>
      <c r="M2287" s="45"/>
      <c r="N2287" s="45">
        <v>12.292549133300781</v>
      </c>
      <c r="O2287" s="45"/>
      <c r="P2287" s="45"/>
      <c r="Q2287" s="45"/>
      <c r="R2287" s="45">
        <v>8.6921377182006836</v>
      </c>
      <c r="S2287" s="45"/>
      <c r="T2287" s="45"/>
      <c r="U2287" s="45"/>
      <c r="V2287" s="46">
        <v>8.2229016697965562E-5</v>
      </c>
      <c r="W2287" s="46"/>
    </row>
    <row r="2288" spans="2:23">
      <c r="B2288" s="2">
        <v>9.3000002205371857E-2</v>
      </c>
      <c r="D2288" s="44">
        <v>5.5800001323223114</v>
      </c>
      <c r="E2288" s="44"/>
      <c r="F2288" s="45">
        <v>10.742350578308105</v>
      </c>
      <c r="G2288" s="45"/>
      <c r="H2288" s="45"/>
      <c r="I2288" s="45"/>
      <c r="J2288" s="45"/>
      <c r="K2288" s="45">
        <v>8.7352846094290726E-6</v>
      </c>
      <c r="L2288" s="45"/>
      <c r="M2288" s="45"/>
      <c r="N2288" s="45">
        <v>12.286959648132324</v>
      </c>
      <c r="O2288" s="45"/>
      <c r="P2288" s="45"/>
      <c r="Q2288" s="45"/>
      <c r="R2288" s="45">
        <v>8.6881866455078125</v>
      </c>
      <c r="S2288" s="45"/>
      <c r="T2288" s="45"/>
      <c r="U2288" s="45"/>
      <c r="V2288" s="46">
        <v>7.109400030458346E-5</v>
      </c>
      <c r="W2288" s="46"/>
    </row>
    <row r="2289" spans="2:33">
      <c r="B2289" s="2">
        <v>9.3999996781349182E-2</v>
      </c>
      <c r="D2289" s="44">
        <v>5.6399998068809509</v>
      </c>
      <c r="E2289" s="44"/>
      <c r="F2289" s="45">
        <v>7.7887606620788574</v>
      </c>
      <c r="G2289" s="45"/>
      <c r="H2289" s="45"/>
      <c r="I2289" s="45"/>
      <c r="J2289" s="45"/>
      <c r="K2289" s="45">
        <v>7.5492812356969807E-6</v>
      </c>
      <c r="L2289" s="45"/>
      <c r="M2289" s="45"/>
      <c r="N2289" s="45">
        <v>12.281431198120117</v>
      </c>
      <c r="O2289" s="45"/>
      <c r="P2289" s="45"/>
      <c r="Q2289" s="45"/>
      <c r="R2289" s="45">
        <v>8.6842775344848633</v>
      </c>
      <c r="S2289" s="45"/>
      <c r="T2289" s="45"/>
      <c r="U2289" s="45"/>
      <c r="V2289" s="46">
        <v>6.1469108914025128E-5</v>
      </c>
      <c r="W2289" s="46"/>
    </row>
    <row r="2290" spans="2:33">
      <c r="B2290" s="2">
        <v>9.4999998807907104E-2</v>
      </c>
      <c r="D2290" s="44">
        <v>5.6999999284744263</v>
      </c>
      <c r="E2290" s="44"/>
      <c r="F2290" s="45">
        <v>3.7443361282348633</v>
      </c>
      <c r="G2290" s="45"/>
      <c r="H2290" s="45"/>
      <c r="I2290" s="45"/>
      <c r="J2290" s="45"/>
      <c r="K2290" s="45">
        <v>6.5245717451034579E-6</v>
      </c>
      <c r="L2290" s="45"/>
      <c r="M2290" s="45"/>
      <c r="N2290" s="45">
        <v>12.275961875915527</v>
      </c>
      <c r="O2290" s="45"/>
      <c r="P2290" s="45"/>
      <c r="Q2290" s="45"/>
      <c r="R2290" s="45">
        <v>8.6804113388061523</v>
      </c>
      <c r="S2290" s="45"/>
      <c r="T2290" s="45"/>
      <c r="U2290" s="45"/>
      <c r="V2290" s="46">
        <v>5.3149196901358664E-5</v>
      </c>
      <c r="W2290" s="46"/>
    </row>
    <row r="2291" spans="2:33">
      <c r="B2291" s="2">
        <v>9.6000000834465027E-2</v>
      </c>
      <c r="D2291" s="44">
        <v>5.7600000500679016</v>
      </c>
      <c r="E2291" s="44"/>
      <c r="F2291" s="45">
        <v>-0.82217895984649658</v>
      </c>
      <c r="G2291" s="45"/>
      <c r="H2291" s="45"/>
      <c r="I2291" s="45"/>
      <c r="J2291" s="45"/>
      <c r="K2291" s="45">
        <v>5.6391804719169158E-6</v>
      </c>
      <c r="L2291" s="45"/>
      <c r="M2291" s="45"/>
      <c r="N2291" s="45">
        <v>12.270551681518555</v>
      </c>
      <c r="O2291" s="45"/>
      <c r="P2291" s="45"/>
      <c r="Q2291" s="45"/>
      <c r="R2291" s="45">
        <v>8.6765861511230469</v>
      </c>
      <c r="S2291" s="45"/>
      <c r="T2291" s="45"/>
      <c r="U2291" s="45"/>
      <c r="V2291" s="46">
        <v>4.595704740495421E-5</v>
      </c>
      <c r="W2291" s="46"/>
    </row>
    <row r="2292" spans="2:33">
      <c r="B2292" s="2">
        <v>9.7000002861022949E-2</v>
      </c>
      <c r="D2292" s="44">
        <v>5.820000171661377</v>
      </c>
      <c r="E2292" s="44"/>
      <c r="F2292" s="45">
        <v>-5.2692570686340332</v>
      </c>
      <c r="G2292" s="45"/>
      <c r="H2292" s="45"/>
      <c r="I2292" s="45"/>
      <c r="J2292" s="45"/>
      <c r="K2292" s="45">
        <v>4.874132173426915E-6</v>
      </c>
      <c r="L2292" s="45"/>
      <c r="M2292" s="45"/>
      <c r="N2292" s="45">
        <v>12.265198707580566</v>
      </c>
      <c r="O2292" s="45"/>
      <c r="P2292" s="45"/>
      <c r="Q2292" s="45"/>
      <c r="R2292" s="45">
        <v>8.6728019714355469</v>
      </c>
      <c r="S2292" s="45"/>
      <c r="T2292" s="45"/>
      <c r="U2292" s="45"/>
      <c r="V2292" s="46">
        <v>3.9739541534800082E-5</v>
      </c>
      <c r="W2292" s="46"/>
    </row>
    <row r="2293" spans="2:33">
      <c r="B2293" s="2">
        <v>9.7999997437000275E-2</v>
      </c>
      <c r="D2293" s="44">
        <v>5.8799998462200165</v>
      </c>
      <c r="E2293" s="44"/>
      <c r="F2293" s="45">
        <v>-8.9727020263671875</v>
      </c>
      <c r="G2293" s="45"/>
      <c r="H2293" s="45"/>
      <c r="I2293" s="45"/>
      <c r="J2293" s="45"/>
      <c r="K2293" s="45">
        <v>4.2130404835916124E-6</v>
      </c>
      <c r="L2293" s="45"/>
      <c r="M2293" s="45"/>
      <c r="N2293" s="45">
        <v>12.259903907775879</v>
      </c>
      <c r="O2293" s="45"/>
      <c r="P2293" s="45"/>
      <c r="Q2293" s="45"/>
      <c r="R2293" s="45">
        <v>8.6690587997436523</v>
      </c>
      <c r="S2293" s="45"/>
      <c r="T2293" s="45"/>
      <c r="U2293" s="45"/>
      <c r="V2293" s="46">
        <v>3.4364395105512813E-5</v>
      </c>
      <c r="W2293" s="46"/>
    </row>
    <row r="2294" spans="2:33">
      <c r="B2294" s="2">
        <v>9.8999999463558197E-2</v>
      </c>
      <c r="D2294" s="44">
        <v>5.9399999678134918</v>
      </c>
      <c r="E2294" s="44"/>
      <c r="F2294" s="45">
        <v>-11.413249015808105</v>
      </c>
      <c r="G2294" s="45"/>
      <c r="H2294" s="45"/>
      <c r="I2294" s="45"/>
      <c r="J2294" s="45"/>
      <c r="K2294" s="45">
        <v>3.6417548017197987E-6</v>
      </c>
      <c r="L2294" s="45"/>
      <c r="M2294" s="45"/>
      <c r="N2294" s="45">
        <v>12.254666328430176</v>
      </c>
      <c r="O2294" s="45"/>
      <c r="P2294" s="45"/>
      <c r="Q2294" s="45"/>
      <c r="R2294" s="45">
        <v>8.6653547286987305</v>
      </c>
      <c r="S2294" s="45"/>
      <c r="T2294" s="45"/>
      <c r="U2294" s="45"/>
      <c r="V2294" s="46">
        <v>2.9717301003984176E-5</v>
      </c>
      <c r="W2294" s="46"/>
    </row>
    <row r="2295" spans="2:33">
      <c r="B2295" s="2">
        <v>0.10000000149011612</v>
      </c>
      <c r="D2295" s="44">
        <v>6.0000000894069672</v>
      </c>
      <c r="E2295" s="44"/>
      <c r="F2295" s="45">
        <v>-12.24936580657959</v>
      </c>
      <c r="G2295" s="45"/>
      <c r="H2295" s="45"/>
      <c r="I2295" s="45"/>
      <c r="J2295" s="45"/>
      <c r="K2295" s="45">
        <v>3.1480549296247773E-6</v>
      </c>
      <c r="L2295" s="45"/>
      <c r="M2295" s="45"/>
      <c r="N2295" s="45">
        <v>12.249484062194824</v>
      </c>
      <c r="O2295" s="45"/>
      <c r="P2295" s="45"/>
      <c r="Q2295" s="45"/>
      <c r="R2295" s="45">
        <v>8.6616907119750977</v>
      </c>
      <c r="S2295" s="45"/>
      <c r="T2295" s="45"/>
      <c r="U2295" s="45"/>
      <c r="V2295" s="46">
        <v>2.5699497200548649E-5</v>
      </c>
      <c r="W2295" s="46"/>
    </row>
    <row r="2296" spans="2:33" ht="9.75" customHeight="1">
      <c r="B2296" s="2">
        <v>0.10100000351667404</v>
      </c>
      <c r="D2296" s="44">
        <v>6.0600002110004425</v>
      </c>
      <c r="E2296" s="44"/>
      <c r="F2296" s="45">
        <v>-11.365032196044922</v>
      </c>
      <c r="G2296" s="45"/>
      <c r="H2296" s="45"/>
      <c r="I2296" s="45"/>
      <c r="J2296" s="45"/>
      <c r="K2296" s="45">
        <v>2.7213861812924733E-6</v>
      </c>
      <c r="L2296" s="45"/>
      <c r="M2296" s="45"/>
      <c r="N2296" s="45">
        <v>12.244358062744141</v>
      </c>
      <c r="O2296" s="45"/>
      <c r="P2296" s="45"/>
      <c r="Q2296" s="45"/>
      <c r="R2296" s="45">
        <v>8.6580667495727539</v>
      </c>
      <c r="S2296" s="45"/>
      <c r="T2296" s="45"/>
      <c r="U2296" s="45"/>
      <c r="V2296" s="46">
        <v>2.2225638531381264E-5</v>
      </c>
      <c r="W2296" s="46"/>
    </row>
    <row r="2297" spans="2:33" ht="5.25" customHeight="1"/>
    <row r="2298" spans="2:33" ht="172.5" customHeight="1"/>
    <row r="2299" spans="2:33" ht="16.5" customHeight="1"/>
    <row r="2300" spans="2:33" ht="12.75" customHeight="1">
      <c r="B2300" s="39" t="s">
        <v>0</v>
      </c>
      <c r="C2300" s="39"/>
      <c r="D2300" s="39"/>
      <c r="E2300" s="39"/>
      <c r="F2300" s="39"/>
      <c r="G2300" s="1" t="s">
        <v>1</v>
      </c>
      <c r="H2300" s="40" t="s">
        <v>74</v>
      </c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</row>
    <row r="2301" spans="2:33" ht="12.75" customHeight="1">
      <c r="AB2301" s="39" t="s">
        <v>2</v>
      </c>
      <c r="AC2301" s="39"/>
      <c r="AD2301" s="39"/>
      <c r="AE2301" s="39"/>
      <c r="AF2301" s="39"/>
      <c r="AG2301" s="39"/>
    </row>
    <row r="2302" spans="2:33" ht="12" customHeight="1">
      <c r="B2302" s="39" t="s">
        <v>3</v>
      </c>
      <c r="C2302" s="39"/>
      <c r="D2302" s="39"/>
      <c r="E2302" s="39"/>
      <c r="G2302" s="1" t="s">
        <v>4</v>
      </c>
      <c r="H2302" s="41">
        <v>0.43999999761581421</v>
      </c>
      <c r="I2302" s="41"/>
      <c r="J2302" s="41"/>
      <c r="K2302" s="41"/>
      <c r="L2302" s="41"/>
      <c r="M2302" s="41"/>
      <c r="N2302" s="41"/>
      <c r="O2302" s="39" t="s">
        <v>21</v>
      </c>
      <c r="P2302" s="39"/>
      <c r="Q2302" s="39"/>
      <c r="R2302" s="39"/>
      <c r="S2302" s="1" t="s">
        <v>4</v>
      </c>
      <c r="T2302" s="42" t="s">
        <v>22</v>
      </c>
      <c r="U2302" s="42"/>
      <c r="V2302" s="42"/>
      <c r="W2302" s="42"/>
      <c r="X2302" s="42"/>
      <c r="Y2302" s="42"/>
      <c r="Z2302" s="42"/>
      <c r="AA2302" s="42"/>
      <c r="AB2302" s="39"/>
      <c r="AC2302" s="39"/>
      <c r="AD2302" s="39"/>
      <c r="AE2302" s="39"/>
      <c r="AF2302" s="39"/>
      <c r="AG2302" s="39"/>
    </row>
    <row r="2303" spans="2:33" ht="10.5" customHeight="1">
      <c r="AB2303" s="39"/>
      <c r="AC2303" s="39"/>
      <c r="AD2303" s="39"/>
      <c r="AE2303" s="39"/>
      <c r="AF2303" s="39"/>
      <c r="AG2303" s="39"/>
    </row>
    <row r="2304" spans="2:33" ht="12" customHeight="1">
      <c r="AB2304" s="39"/>
      <c r="AC2304" s="39"/>
      <c r="AD2304" s="39"/>
      <c r="AE2304" s="39"/>
      <c r="AF2304" s="39"/>
      <c r="AG2304" s="39"/>
    </row>
    <row r="2305" spans="2:37" ht="12" customHeight="1">
      <c r="AB2305" s="39"/>
      <c r="AC2305" s="39"/>
      <c r="AD2305" s="39"/>
      <c r="AE2305" s="39"/>
      <c r="AF2305" s="39"/>
      <c r="AG2305" s="39"/>
    </row>
    <row r="2306" spans="2:37" ht="6" customHeight="1"/>
    <row r="2307" spans="2:37" ht="3" customHeight="1">
      <c r="B2307" s="43" t="s">
        <v>5</v>
      </c>
      <c r="D2307" s="43" t="s">
        <v>23</v>
      </c>
      <c r="E2307" s="43"/>
      <c r="G2307" s="43" t="s">
        <v>6</v>
      </c>
      <c r="H2307" s="43"/>
      <c r="J2307" s="43" t="s">
        <v>7</v>
      </c>
      <c r="K2307" s="43"/>
      <c r="L2307" s="43"/>
      <c r="M2307" s="43"/>
      <c r="N2307" s="43" t="s">
        <v>8</v>
      </c>
      <c r="O2307" s="43"/>
      <c r="Q2307" s="43" t="s">
        <v>9</v>
      </c>
      <c r="R2307" s="43"/>
      <c r="S2307" s="43"/>
      <c r="T2307" s="43" t="s">
        <v>10</v>
      </c>
      <c r="U2307" s="43"/>
      <c r="X2307" s="43" t="s">
        <v>5</v>
      </c>
      <c r="Y2307" s="43"/>
      <c r="Z2307" s="43" t="s">
        <v>23</v>
      </c>
      <c r="AA2307" s="43"/>
      <c r="AB2307" s="43" t="s">
        <v>6</v>
      </c>
      <c r="AC2307" s="43" t="s">
        <v>7</v>
      </c>
      <c r="AE2307" s="43" t="s">
        <v>8</v>
      </c>
      <c r="AF2307" s="43" t="s">
        <v>9</v>
      </c>
      <c r="AG2307" s="43" t="s">
        <v>10</v>
      </c>
      <c r="AH2307" s="43"/>
    </row>
    <row r="2308" spans="2:37" ht="14.25" customHeight="1">
      <c r="B2308" s="43"/>
      <c r="D2308" s="43"/>
      <c r="E2308" s="43"/>
      <c r="G2308" s="43"/>
      <c r="H2308" s="43"/>
      <c r="J2308" s="43"/>
      <c r="K2308" s="43"/>
      <c r="L2308" s="43"/>
      <c r="M2308" s="43"/>
      <c r="N2308" s="43"/>
      <c r="O2308" s="43"/>
      <c r="Q2308" s="43"/>
      <c r="R2308" s="43"/>
      <c r="S2308" s="43"/>
      <c r="T2308" s="43"/>
      <c r="U2308" s="43"/>
      <c r="X2308" s="43"/>
      <c r="Y2308" s="43"/>
      <c r="Z2308" s="43"/>
      <c r="AA2308" s="43"/>
      <c r="AB2308" s="43"/>
      <c r="AC2308" s="43"/>
      <c r="AE2308" s="43"/>
      <c r="AF2308" s="43"/>
      <c r="AG2308" s="43"/>
      <c r="AH2308" s="43"/>
    </row>
    <row r="2309" spans="2:37">
      <c r="B2309" s="2">
        <v>0</v>
      </c>
      <c r="D2309" s="44">
        <v>0</v>
      </c>
      <c r="E2309" s="44"/>
      <c r="F2309" s="45">
        <v>9.8822878499049693E-5</v>
      </c>
      <c r="G2309" s="45"/>
      <c r="H2309" s="45"/>
      <c r="I2309" s="45"/>
      <c r="J2309" s="45"/>
      <c r="K2309" s="45">
        <v>12.222814559936523</v>
      </c>
      <c r="L2309" s="45"/>
      <c r="M2309" s="45"/>
      <c r="N2309" s="45">
        <v>24.445531845092773</v>
      </c>
      <c r="O2309" s="45"/>
      <c r="P2309" s="45"/>
      <c r="Q2309" s="45"/>
      <c r="R2309" s="45">
        <v>8.6427650451660156</v>
      </c>
      <c r="S2309" s="45"/>
      <c r="T2309" s="45"/>
      <c r="U2309" s="45"/>
      <c r="V2309" s="46">
        <v>100.00080871582031</v>
      </c>
      <c r="W2309" s="46"/>
      <c r="X2309" s="45">
        <v>3.9000000804662704E-2</v>
      </c>
      <c r="Y2309" s="45"/>
      <c r="Z2309" s="44">
        <v>2.3400000482797623</v>
      </c>
      <c r="AA2309" s="44"/>
      <c r="AB2309" s="45">
        <v>5.9581918716430664</v>
      </c>
      <c r="AC2309" s="45"/>
      <c r="AD2309" s="45">
        <v>2.7582374318574354E-13</v>
      </c>
      <c r="AE2309" s="45"/>
      <c r="AF2309" s="45">
        <v>11.208451271057129</v>
      </c>
      <c r="AG2309" s="45"/>
      <c r="AH2309" s="45">
        <v>7.9255719184875488</v>
      </c>
      <c r="AI2309" s="45"/>
      <c r="AJ2309" s="45"/>
      <c r="AK2309" s="20">
        <v>2.4608550874133384E-12</v>
      </c>
    </row>
    <row r="2310" spans="2:37">
      <c r="B2310" s="2">
        <v>1.0000000474974513E-3</v>
      </c>
      <c r="D2310" s="44">
        <v>6.0000002849847078E-2</v>
      </c>
      <c r="E2310" s="44"/>
      <c r="F2310" s="45">
        <v>-7.3573489189147949</v>
      </c>
      <c r="G2310" s="45"/>
      <c r="H2310" s="45"/>
      <c r="I2310" s="45"/>
      <c r="J2310" s="45"/>
      <c r="K2310" s="45">
        <v>3.9798765182495117</v>
      </c>
      <c r="L2310" s="45"/>
      <c r="M2310" s="45"/>
      <c r="N2310" s="45">
        <v>16.172813415527344</v>
      </c>
      <c r="O2310" s="45"/>
      <c r="P2310" s="45"/>
      <c r="Q2310" s="45"/>
      <c r="R2310" s="45">
        <v>8.6217079162597656</v>
      </c>
      <c r="S2310" s="45"/>
      <c r="T2310" s="45"/>
      <c r="U2310" s="45"/>
      <c r="V2310" s="46">
        <v>32.640834808349609</v>
      </c>
      <c r="W2310" s="46"/>
      <c r="X2310" s="45">
        <v>3.9999999105930328E-2</v>
      </c>
      <c r="Y2310" s="45"/>
      <c r="Z2310" s="44">
        <v>2.3999999463558197</v>
      </c>
      <c r="AA2310" s="44"/>
      <c r="AB2310" s="45">
        <v>9.0156097412109375</v>
      </c>
      <c r="AC2310" s="45"/>
      <c r="AD2310" s="45">
        <v>1.2677655962783224E-13</v>
      </c>
      <c r="AE2310" s="45"/>
      <c r="AF2310" s="45">
        <v>11.185996055603027</v>
      </c>
      <c r="AG2310" s="45"/>
      <c r="AH2310" s="45">
        <v>7.9096932411193848</v>
      </c>
      <c r="AI2310" s="45"/>
      <c r="AJ2310" s="45"/>
      <c r="AK2310" s="20">
        <v>1.1333507916877483E-12</v>
      </c>
    </row>
    <row r="2311" spans="2:37">
      <c r="B2311" s="2">
        <v>2.0000000949949026E-3</v>
      </c>
      <c r="D2311" s="44">
        <v>0.12000000569969416</v>
      </c>
      <c r="E2311" s="44"/>
      <c r="F2311" s="45">
        <v>-7.3247737884521484</v>
      </c>
      <c r="G2311" s="45"/>
      <c r="H2311" s="45"/>
      <c r="I2311" s="45"/>
      <c r="J2311" s="45"/>
      <c r="K2311" s="45">
        <v>1.543890118598938</v>
      </c>
      <c r="L2311" s="45"/>
      <c r="M2311" s="45"/>
      <c r="N2311" s="45">
        <v>13.707267761230469</v>
      </c>
      <c r="O2311" s="45"/>
      <c r="P2311" s="45"/>
      <c r="Q2311" s="45"/>
      <c r="R2311" s="45">
        <v>8.6008062362670898</v>
      </c>
      <c r="S2311" s="45"/>
      <c r="T2311" s="45"/>
      <c r="U2311" s="45"/>
      <c r="V2311" s="46">
        <v>12.692939758300781</v>
      </c>
      <c r="W2311" s="46"/>
      <c r="X2311" s="45">
        <v>4.1000001132488251E-2</v>
      </c>
      <c r="Y2311" s="45"/>
      <c r="Z2311" s="44">
        <v>2.460000067949295</v>
      </c>
      <c r="AA2311" s="44"/>
      <c r="AB2311" s="45">
        <v>10.798103332519531</v>
      </c>
      <c r="AC2311" s="45"/>
      <c r="AD2311" s="45">
        <v>5.8280386538902412E-14</v>
      </c>
      <c r="AE2311" s="45"/>
      <c r="AF2311" s="45">
        <v>11.163697242736816</v>
      </c>
      <c r="AG2311" s="45"/>
      <c r="AH2311" s="45">
        <v>7.8939261436462402</v>
      </c>
      <c r="AI2311" s="45"/>
      <c r="AJ2311" s="45"/>
      <c r="AK2311" s="20">
        <v>5.2205272440056238E-13</v>
      </c>
    </row>
    <row r="2312" spans="2:37">
      <c r="B2312" s="2">
        <v>3.0000000260770321E-3</v>
      </c>
      <c r="D2312" s="44">
        <v>0.18000000156462193</v>
      </c>
      <c r="E2312" s="44"/>
      <c r="F2312" s="45">
        <v>-4.5294132232666016</v>
      </c>
      <c r="G2312" s="45"/>
      <c r="H2312" s="45"/>
      <c r="I2312" s="45"/>
      <c r="J2312" s="45"/>
      <c r="K2312" s="45">
        <v>0.64087051153182983</v>
      </c>
      <c r="L2312" s="45"/>
      <c r="M2312" s="45"/>
      <c r="N2312" s="45">
        <v>12.774907112121582</v>
      </c>
      <c r="O2312" s="45"/>
      <c r="P2312" s="45"/>
      <c r="Q2312" s="45"/>
      <c r="R2312" s="45">
        <v>8.5800600051879883</v>
      </c>
      <c r="S2312" s="45"/>
      <c r="T2312" s="45"/>
      <c r="U2312" s="45"/>
      <c r="V2312" s="46">
        <v>5.2815937995910645</v>
      </c>
      <c r="W2312" s="46"/>
      <c r="X2312" s="45">
        <v>4.1999999433755875E-2</v>
      </c>
      <c r="Y2312" s="45"/>
      <c r="Z2312" s="44">
        <v>2.5199999660253525</v>
      </c>
      <c r="AA2312" s="44"/>
      <c r="AB2312" s="45">
        <v>11.06113338470459</v>
      </c>
      <c r="AC2312" s="45"/>
      <c r="AD2312" s="45">
        <v>2.6796348072313098E-14</v>
      </c>
      <c r="AE2312" s="45"/>
      <c r="AF2312" s="45">
        <v>11.141555786132813</v>
      </c>
      <c r="AG2312" s="45"/>
      <c r="AH2312" s="45">
        <v>7.8782691955566406</v>
      </c>
      <c r="AI2312" s="45"/>
      <c r="AJ2312" s="45"/>
      <c r="AK2312" s="20">
        <v>2.4050813424159045E-13</v>
      </c>
    </row>
    <row r="2313" spans="2:37">
      <c r="B2313" s="2">
        <v>4.0000001899898052E-3</v>
      </c>
      <c r="D2313" s="44">
        <v>0.24000001139938831</v>
      </c>
      <c r="E2313" s="44"/>
      <c r="F2313" s="45">
        <v>-0.49077445268630981</v>
      </c>
      <c r="G2313" s="45"/>
      <c r="H2313" s="45"/>
      <c r="I2313" s="45"/>
      <c r="J2313" s="45"/>
      <c r="K2313" s="45">
        <v>0.27498790621757507</v>
      </c>
      <c r="L2313" s="45"/>
      <c r="M2313" s="45"/>
      <c r="N2313" s="45">
        <v>12.379900932312012</v>
      </c>
      <c r="O2313" s="45"/>
      <c r="P2313" s="45"/>
      <c r="Q2313" s="45"/>
      <c r="R2313" s="45">
        <v>8.5594663619995117</v>
      </c>
      <c r="S2313" s="45"/>
      <c r="T2313" s="45"/>
      <c r="U2313" s="45"/>
      <c r="V2313" s="46">
        <v>2.2717049121856689</v>
      </c>
      <c r="W2313" s="46"/>
      <c r="X2313" s="45">
        <v>4.3000001460313797E-2</v>
      </c>
      <c r="Y2313" s="45"/>
      <c r="Z2313" s="44">
        <v>2.5800000876188278</v>
      </c>
      <c r="AA2313" s="44"/>
      <c r="AB2313" s="45">
        <v>9.7738914489746094</v>
      </c>
      <c r="AC2313" s="45"/>
      <c r="AD2313" s="45">
        <v>1.2322328690728655E-14</v>
      </c>
      <c r="AE2313" s="45"/>
      <c r="AF2313" s="45">
        <v>11.11956787109375</v>
      </c>
      <c r="AG2313" s="45"/>
      <c r="AH2313" s="45">
        <v>7.8627219200134277</v>
      </c>
      <c r="AI2313" s="45"/>
      <c r="AJ2313" s="45"/>
      <c r="AK2313" s="20">
        <v>1.1081660898160442E-13</v>
      </c>
    </row>
    <row r="2314" spans="2:37">
      <c r="B2314" s="2">
        <v>4.999999888241291E-3</v>
      </c>
      <c r="D2314" s="44">
        <v>0.29999999329447746</v>
      </c>
      <c r="E2314" s="44"/>
      <c r="F2314" s="45">
        <v>3.8450398445129395</v>
      </c>
      <c r="G2314" s="45"/>
      <c r="H2314" s="45"/>
      <c r="I2314" s="45"/>
      <c r="J2314" s="45"/>
      <c r="K2314" s="45">
        <v>0.12013399600982666</v>
      </c>
      <c r="L2314" s="45"/>
      <c r="M2314" s="45"/>
      <c r="N2314" s="45">
        <v>12.196137428283691</v>
      </c>
      <c r="O2314" s="45"/>
      <c r="P2314" s="45"/>
      <c r="Q2314" s="45"/>
      <c r="R2314" s="45">
        <v>8.5390243530273438</v>
      </c>
      <c r="S2314" s="45"/>
      <c r="T2314" s="45"/>
      <c r="U2314" s="45"/>
      <c r="V2314" s="46">
        <v>0.9948158860206604</v>
      </c>
      <c r="W2314" s="46"/>
      <c r="X2314" s="45">
        <v>4.3999999761581421E-2</v>
      </c>
      <c r="Y2314" s="45"/>
      <c r="Z2314" s="44">
        <v>2.6399999856948853</v>
      </c>
      <c r="AA2314" s="44"/>
      <c r="AB2314" s="45">
        <v>7.1227626800537109</v>
      </c>
      <c r="AC2314" s="45"/>
      <c r="AD2314" s="45">
        <v>5.6672009885469846E-15</v>
      </c>
      <c r="AE2314" s="45"/>
      <c r="AF2314" s="45">
        <v>11.097734451293945</v>
      </c>
      <c r="AG2314" s="45"/>
      <c r="AH2314" s="45">
        <v>7.8472833633422852</v>
      </c>
      <c r="AI2314" s="45"/>
      <c r="AJ2314" s="45"/>
      <c r="AK2314" s="20">
        <v>5.1066288242300473E-14</v>
      </c>
    </row>
    <row r="2315" spans="2:37">
      <c r="B2315" s="2">
        <v>6.0000000521540642E-3</v>
      </c>
      <c r="D2315" s="44">
        <v>0.36000000312924385</v>
      </c>
      <c r="E2315" s="44"/>
      <c r="F2315" s="45">
        <v>7.7256674766540527</v>
      </c>
      <c r="G2315" s="45"/>
      <c r="H2315" s="45"/>
      <c r="I2315" s="45"/>
      <c r="J2315" s="45"/>
      <c r="K2315" s="45">
        <v>5.3028210997581482E-2</v>
      </c>
      <c r="L2315" s="45"/>
      <c r="M2315" s="45"/>
      <c r="N2315" s="45">
        <v>12.100335121154785</v>
      </c>
      <c r="O2315" s="45"/>
      <c r="P2315" s="45"/>
      <c r="Q2315" s="45"/>
      <c r="R2315" s="45">
        <v>8.5187320709228516</v>
      </c>
      <c r="S2315" s="45"/>
      <c r="T2315" s="45"/>
      <c r="U2315" s="45"/>
      <c r="V2315" s="46">
        <v>0.44016650319099426</v>
      </c>
      <c r="W2315" s="46"/>
      <c r="X2315" s="45">
        <v>4.5000001788139343E-2</v>
      </c>
      <c r="Y2315" s="45"/>
      <c r="Z2315" s="44">
        <v>2.7000001072883606</v>
      </c>
      <c r="AA2315" s="44"/>
      <c r="AB2315" s="45">
        <v>3.484375</v>
      </c>
      <c r="AC2315" s="45"/>
      <c r="AD2315" s="45">
        <v>2.606743048142162E-15</v>
      </c>
      <c r="AE2315" s="45"/>
      <c r="AF2315" s="45">
        <v>11.076053619384766</v>
      </c>
      <c r="AG2315" s="45"/>
      <c r="AH2315" s="45">
        <v>7.8319525718688965</v>
      </c>
      <c r="AI2315" s="45"/>
      <c r="AJ2315" s="45"/>
      <c r="AK2315" s="20">
        <v>2.3534944270666401E-14</v>
      </c>
    </row>
    <row r="2316" spans="2:37">
      <c r="B2316" s="2">
        <v>7.0000002160668373E-3</v>
      </c>
      <c r="D2316" s="44">
        <v>0.42000001296401024</v>
      </c>
      <c r="E2316" s="44"/>
      <c r="F2316" s="45">
        <v>10.550907135009766</v>
      </c>
      <c r="G2316" s="45"/>
      <c r="H2316" s="45"/>
      <c r="I2316" s="45"/>
      <c r="J2316" s="45"/>
      <c r="K2316" s="45">
        <v>2.3556539788842201E-2</v>
      </c>
      <c r="L2316" s="45"/>
      <c r="M2316" s="45"/>
      <c r="N2316" s="45">
        <v>12.042378425598145</v>
      </c>
      <c r="O2316" s="45"/>
      <c r="P2316" s="45"/>
      <c r="Q2316" s="45"/>
      <c r="R2316" s="45">
        <v>8.4985904693603516</v>
      </c>
      <c r="S2316" s="45"/>
      <c r="T2316" s="45"/>
      <c r="U2316" s="45"/>
      <c r="V2316" s="46">
        <v>0.19599707424640656</v>
      </c>
      <c r="W2316" s="46"/>
      <c r="X2316" s="45">
        <v>4.6000000089406967E-2</v>
      </c>
      <c r="Y2316" s="45"/>
      <c r="Z2316" s="44">
        <v>2.760000005364418</v>
      </c>
      <c r="AA2316" s="44"/>
      <c r="AB2316" s="45">
        <v>-0.62787884473800659</v>
      </c>
      <c r="AC2316" s="45"/>
      <c r="AD2316" s="45">
        <v>1.199159895900082E-15</v>
      </c>
      <c r="AE2316" s="45"/>
      <c r="AF2316" s="45">
        <v>11.054523468017578</v>
      </c>
      <c r="AG2316" s="45"/>
      <c r="AH2316" s="45">
        <v>7.8167281150817871</v>
      </c>
      <c r="AI2316" s="45"/>
      <c r="AJ2316" s="45"/>
      <c r="AK2316" s="20">
        <v>1.0847684987140387E-14</v>
      </c>
    </row>
    <row r="2317" spans="2:37">
      <c r="B2317" s="2">
        <v>8.0000003799796104E-3</v>
      </c>
      <c r="D2317" s="44">
        <v>0.48000002279877663</v>
      </c>
      <c r="E2317" s="44"/>
      <c r="F2317" s="45">
        <v>11.905065536499023</v>
      </c>
      <c r="G2317" s="45"/>
      <c r="H2317" s="45"/>
      <c r="I2317" s="45"/>
      <c r="J2317" s="45"/>
      <c r="K2317" s="45">
        <v>1.0509324260056019E-2</v>
      </c>
      <c r="L2317" s="45"/>
      <c r="M2317" s="45"/>
      <c r="N2317" s="45">
        <v>12.001054763793945</v>
      </c>
      <c r="O2317" s="45"/>
      <c r="P2317" s="45"/>
      <c r="Q2317" s="45"/>
      <c r="R2317" s="45">
        <v>8.4785957336425781</v>
      </c>
      <c r="S2317" s="45"/>
      <c r="T2317" s="45"/>
      <c r="U2317" s="45"/>
      <c r="V2317" s="46">
        <v>8.7646760046482086E-2</v>
      </c>
      <c r="W2317" s="46"/>
      <c r="X2317" s="45">
        <v>4.6999998390674591E-2</v>
      </c>
      <c r="Y2317" s="45"/>
      <c r="Z2317" s="44">
        <v>2.8199999034404755</v>
      </c>
      <c r="AA2317" s="44"/>
      <c r="AB2317" s="45">
        <v>-4.6362533569335938</v>
      </c>
      <c r="AC2317" s="45"/>
      <c r="AD2317" s="45">
        <v>5.5169759895822902E-16</v>
      </c>
      <c r="AE2317" s="45"/>
      <c r="AF2317" s="45">
        <v>11.033143043518066</v>
      </c>
      <c r="AG2317" s="45"/>
      <c r="AH2317" s="45">
        <v>7.801609992980957</v>
      </c>
      <c r="AI2317" s="45"/>
      <c r="AJ2317" s="45"/>
      <c r="AK2317" s="20">
        <v>5.0003666775245113E-15</v>
      </c>
    </row>
    <row r="2318" spans="2:37">
      <c r="B2318" s="2">
        <v>8.999999612569809E-3</v>
      </c>
      <c r="D2318" s="44">
        <v>0.53999997675418854</v>
      </c>
      <c r="E2318" s="44"/>
      <c r="F2318" s="45">
        <v>11.594552993774414</v>
      </c>
      <c r="G2318" s="45"/>
      <c r="H2318" s="45"/>
      <c r="I2318" s="45"/>
      <c r="J2318" s="45"/>
      <c r="K2318" s="45">
        <v>4.7034029848873615E-3</v>
      </c>
      <c r="L2318" s="45"/>
      <c r="M2318" s="45"/>
      <c r="N2318" s="45">
        <v>11.967179298400879</v>
      </c>
      <c r="O2318" s="45"/>
      <c r="P2318" s="45"/>
      <c r="Q2318" s="45"/>
      <c r="R2318" s="45">
        <v>8.4587478637695313</v>
      </c>
      <c r="S2318" s="45"/>
      <c r="T2318" s="45"/>
      <c r="U2318" s="45"/>
      <c r="V2318" s="46">
        <v>3.9317969232797623E-2</v>
      </c>
      <c r="W2318" s="46"/>
      <c r="X2318" s="45">
        <v>4.8000000417232513E-2</v>
      </c>
      <c r="Y2318" s="45"/>
      <c r="Z2318" s="44">
        <v>2.8800000250339508</v>
      </c>
      <c r="AA2318" s="44"/>
      <c r="AB2318" s="45">
        <v>-7.9797897338867188</v>
      </c>
      <c r="AC2318" s="45"/>
      <c r="AD2318" s="45">
        <v>2.5384373054239504E-16</v>
      </c>
      <c r="AE2318" s="45"/>
      <c r="AF2318" s="45">
        <v>11.011910438537598</v>
      </c>
      <c r="AG2318" s="45"/>
      <c r="AH2318" s="45">
        <v>7.7865967750549316</v>
      </c>
      <c r="AI2318" s="45"/>
      <c r="AJ2318" s="45"/>
      <c r="AK2318" s="20">
        <v>2.3051743314476871E-15</v>
      </c>
    </row>
    <row r="2319" spans="2:37">
      <c r="B2319" s="2">
        <v>9.9999997764825821E-3</v>
      </c>
      <c r="D2319" s="44">
        <v>0.59999998658895493</v>
      </c>
      <c r="E2319" s="44"/>
      <c r="F2319" s="45">
        <v>9.6658248901367188</v>
      </c>
      <c r="G2319" s="45"/>
      <c r="H2319" s="45"/>
      <c r="I2319" s="45"/>
      <c r="J2319" s="45"/>
      <c r="K2319" s="45">
        <v>2.1103373728692532E-3</v>
      </c>
      <c r="L2319" s="45"/>
      <c r="M2319" s="45"/>
      <c r="N2319" s="45">
        <v>11.936722755432129</v>
      </c>
      <c r="O2319" s="45"/>
      <c r="P2319" s="45"/>
      <c r="Q2319" s="45"/>
      <c r="R2319" s="45">
        <v>8.4390449523925781</v>
      </c>
      <c r="S2319" s="45"/>
      <c r="T2319" s="45"/>
      <c r="U2319" s="45"/>
      <c r="V2319" s="46">
        <v>1.7682494595646858E-2</v>
      </c>
      <c r="W2319" s="46"/>
      <c r="X2319" s="45">
        <v>4.8999998718500137E-2</v>
      </c>
      <c r="Y2319" s="45"/>
      <c r="Z2319" s="44">
        <v>2.9399999231100082</v>
      </c>
      <c r="AA2319" s="44"/>
      <c r="AB2319" s="45">
        <v>-10.192789077758789</v>
      </c>
      <c r="AC2319" s="45"/>
      <c r="AD2319" s="45">
        <v>1.168072198549073E-16</v>
      </c>
      <c r="AE2319" s="45"/>
      <c r="AF2319" s="45">
        <v>10.990826606750488</v>
      </c>
      <c r="AG2319" s="45"/>
      <c r="AH2319" s="45">
        <v>7.7716879844665527</v>
      </c>
      <c r="AI2319" s="45"/>
      <c r="AJ2319" s="45"/>
      <c r="AK2319" s="20">
        <v>1.0627702272167209E-15</v>
      </c>
    </row>
    <row r="2320" spans="2:37">
      <c r="B2320" s="2">
        <v>1.0999999940395355E-2</v>
      </c>
      <c r="D2320" s="44">
        <v>0.65999999642372131</v>
      </c>
      <c r="E2320" s="44"/>
      <c r="F2320" s="45">
        <v>6.3943157196044922</v>
      </c>
      <c r="G2320" s="45"/>
      <c r="H2320" s="45"/>
      <c r="I2320" s="45"/>
      <c r="J2320" s="45"/>
      <c r="K2320" s="45">
        <v>9.4892125343903899E-4</v>
      </c>
      <c r="L2320" s="45"/>
      <c r="M2320" s="45"/>
      <c r="N2320" s="45">
        <v>11.907901763916016</v>
      </c>
      <c r="O2320" s="45"/>
      <c r="P2320" s="45"/>
      <c r="Q2320" s="45"/>
      <c r="R2320" s="45">
        <v>8.4194869995117188</v>
      </c>
      <c r="S2320" s="45"/>
      <c r="T2320" s="45"/>
      <c r="U2320" s="45"/>
      <c r="V2320" s="46">
        <v>7.9694725573062897E-3</v>
      </c>
      <c r="W2320" s="46"/>
      <c r="X2320" s="45">
        <v>5.000000074505806E-2</v>
      </c>
      <c r="Y2320" s="45"/>
      <c r="Z2320" s="44">
        <v>3.0000000447034836</v>
      </c>
      <c r="AA2320" s="44"/>
      <c r="AB2320" s="45">
        <v>-10.969651222229004</v>
      </c>
      <c r="AC2320" s="45"/>
      <c r="AD2320" s="45">
        <v>5.3753610805264357E-17</v>
      </c>
      <c r="AE2320" s="45"/>
      <c r="AF2320" s="45">
        <v>10.969887733459473</v>
      </c>
      <c r="AG2320" s="45"/>
      <c r="AH2320" s="45">
        <v>7.7568821907043457</v>
      </c>
      <c r="AI2320" s="45"/>
      <c r="AJ2320" s="45"/>
      <c r="AK2320" s="20">
        <v>4.9001057168986248E-16</v>
      </c>
    </row>
    <row r="2321" spans="2:37">
      <c r="B2321" s="2">
        <v>1.2000000104308128E-2</v>
      </c>
      <c r="D2321" s="44">
        <v>0.7200000062584877</v>
      </c>
      <c r="E2321" s="44"/>
      <c r="F2321" s="45">
        <v>2.2433199882507324</v>
      </c>
      <c r="G2321" s="45"/>
      <c r="H2321" s="45"/>
      <c r="I2321" s="45"/>
      <c r="J2321" s="45"/>
      <c r="K2321" s="45">
        <v>4.2750244028866291E-4</v>
      </c>
      <c r="L2321" s="45"/>
      <c r="M2321" s="45"/>
      <c r="N2321" s="45">
        <v>11.879921913146973</v>
      </c>
      <c r="O2321" s="45"/>
      <c r="P2321" s="45"/>
      <c r="Q2321" s="45"/>
      <c r="R2321" s="45">
        <v>8.4000711441040039</v>
      </c>
      <c r="S2321" s="45"/>
      <c r="T2321" s="45"/>
      <c r="U2321" s="45"/>
      <c r="V2321" s="46">
        <v>3.5986586008220911E-3</v>
      </c>
      <c r="W2321" s="46"/>
      <c r="X2321" s="45">
        <v>5.0999999046325684E-2</v>
      </c>
      <c r="Y2321" s="45"/>
      <c r="Z2321" s="44">
        <v>3.059999942779541</v>
      </c>
      <c r="AA2321" s="44"/>
      <c r="AB2321" s="45">
        <v>-10.207045555114746</v>
      </c>
      <c r="AC2321" s="45"/>
      <c r="AD2321" s="45">
        <v>2.4738727153278589E-17</v>
      </c>
      <c r="AE2321" s="45"/>
      <c r="AF2321" s="45">
        <v>10.949093818664551</v>
      </c>
      <c r="AG2321" s="45"/>
      <c r="AH2321" s="45">
        <v>7.7421789169311523</v>
      </c>
      <c r="AI2321" s="45"/>
      <c r="AJ2321" s="45"/>
      <c r="AK2321" s="20">
        <v>2.2594315347410803E-16</v>
      </c>
    </row>
    <row r="2322" spans="2:37">
      <c r="B2322" s="2">
        <v>1.3000000268220901E-2</v>
      </c>
      <c r="D2322" s="44">
        <v>0.78000001609325409</v>
      </c>
      <c r="E2322" s="44"/>
      <c r="F2322" s="45">
        <v>-2.2023744583129883</v>
      </c>
      <c r="G2322" s="45"/>
      <c r="H2322" s="45"/>
      <c r="I2322" s="45"/>
      <c r="J2322" s="45"/>
      <c r="K2322" s="45">
        <v>1.929290738189593E-4</v>
      </c>
      <c r="L2322" s="45"/>
      <c r="M2322" s="45"/>
      <c r="N2322" s="45">
        <v>11.852429389953613</v>
      </c>
      <c r="O2322" s="45"/>
      <c r="P2322" s="45"/>
      <c r="Q2322" s="45"/>
      <c r="R2322" s="45">
        <v>8.3807964324951172</v>
      </c>
      <c r="S2322" s="45"/>
      <c r="T2322" s="45"/>
      <c r="U2322" s="45"/>
      <c r="V2322" s="46">
        <v>1.6277862014248967E-3</v>
      </c>
      <c r="W2322" s="46"/>
      <c r="X2322" s="45">
        <v>5.2000001072883606E-2</v>
      </c>
      <c r="Y2322" s="45"/>
      <c r="Z2322" s="44">
        <v>3.1200000643730164</v>
      </c>
      <c r="AA2322" s="44"/>
      <c r="AB2322" s="45">
        <v>-8.0176105499267578</v>
      </c>
      <c r="AC2322" s="45"/>
      <c r="AD2322" s="45">
        <v>1.1386130378444463E-17</v>
      </c>
      <c r="AE2322" s="45"/>
      <c r="AF2322" s="45">
        <v>10.928444862365723</v>
      </c>
      <c r="AG2322" s="45"/>
      <c r="AH2322" s="45">
        <v>7.7275772094726563</v>
      </c>
      <c r="AI2322" s="45"/>
      <c r="AJ2322" s="45"/>
      <c r="AK2322" s="20">
        <v>1.0418803036248413E-16</v>
      </c>
    </row>
    <row r="2323" spans="2:37">
      <c r="B2323" s="2">
        <v>1.4000000432133675E-2</v>
      </c>
      <c r="D2323" s="44">
        <v>0.84000002592802048</v>
      </c>
      <c r="E2323" s="44"/>
      <c r="F2323" s="45">
        <v>-6.319185733795166</v>
      </c>
      <c r="G2323" s="45"/>
      <c r="H2323" s="45"/>
      <c r="I2323" s="45"/>
      <c r="J2323" s="45"/>
      <c r="K2323" s="45">
        <v>8.7205502495635301E-5</v>
      </c>
      <c r="L2323" s="45"/>
      <c r="M2323" s="45"/>
      <c r="N2323" s="45">
        <v>11.825264930725098</v>
      </c>
      <c r="O2323" s="45"/>
      <c r="P2323" s="45"/>
      <c r="Q2323" s="45"/>
      <c r="R2323" s="45">
        <v>8.3616628646850586</v>
      </c>
      <c r="S2323" s="45"/>
      <c r="T2323" s="45"/>
      <c r="U2323" s="45"/>
      <c r="V2323" s="46">
        <v>7.3745619738474488E-4</v>
      </c>
      <c r="W2323" s="46"/>
      <c r="X2323" s="45">
        <v>5.299999937415123E-2</v>
      </c>
      <c r="Y2323" s="45"/>
      <c r="Z2323" s="44">
        <v>3.1799999624490738</v>
      </c>
      <c r="AA2323" s="44"/>
      <c r="AB2323" s="45">
        <v>-4.7133646011352539</v>
      </c>
      <c r="AC2323" s="45"/>
      <c r="AD2323" s="45">
        <v>5.2408484434716351E-18</v>
      </c>
      <c r="AE2323" s="45"/>
      <c r="AF2323" s="45">
        <v>10.907937049865723</v>
      </c>
      <c r="AG2323" s="45"/>
      <c r="AH2323" s="45">
        <v>7.713076114654541</v>
      </c>
      <c r="AI2323" s="45"/>
      <c r="AJ2323" s="45"/>
      <c r="AK2323" s="20">
        <v>4.8046193618824025E-17</v>
      </c>
    </row>
    <row r="2324" spans="2:37">
      <c r="B2324" s="2">
        <v>1.4999999664723873E-2</v>
      </c>
      <c r="D2324" s="44">
        <v>0.89999997988343239</v>
      </c>
      <c r="E2324" s="44"/>
      <c r="F2324" s="45">
        <v>-9.5323219299316406</v>
      </c>
      <c r="G2324" s="45"/>
      <c r="H2324" s="45"/>
      <c r="I2324" s="45"/>
      <c r="J2324" s="45"/>
      <c r="K2324" s="45">
        <v>3.9475082303397357E-5</v>
      </c>
      <c r="L2324" s="45"/>
      <c r="M2324" s="45"/>
      <c r="N2324" s="45">
        <v>11.798354148864746</v>
      </c>
      <c r="O2324" s="45"/>
      <c r="P2324" s="45"/>
      <c r="Q2324" s="45"/>
      <c r="R2324" s="45">
        <v>8.3426685333251953</v>
      </c>
      <c r="S2324" s="45"/>
      <c r="T2324" s="45"/>
      <c r="U2324" s="45"/>
      <c r="V2324" s="46">
        <v>3.345823788549751E-4</v>
      </c>
      <c r="W2324" s="46"/>
      <c r="X2324" s="45">
        <v>5.4000001400709152E-2</v>
      </c>
      <c r="Y2324" s="45"/>
      <c r="Z2324" s="44">
        <v>3.2400000840425491</v>
      </c>
      <c r="AA2324" s="44"/>
      <c r="AB2324" s="45">
        <v>-0.76126354932785034</v>
      </c>
      <c r="AC2324" s="45"/>
      <c r="AD2324" s="45">
        <v>2.4124116655310357E-18</v>
      </c>
      <c r="AE2324" s="45"/>
      <c r="AF2324" s="45">
        <v>10.887571334838867</v>
      </c>
      <c r="AG2324" s="45"/>
      <c r="AH2324" s="45">
        <v>7.6986751556396484</v>
      </c>
      <c r="AI2324" s="45"/>
      <c r="AJ2324" s="45"/>
      <c r="AK2324" s="20">
        <v>2.2157483582027264E-17</v>
      </c>
    </row>
    <row r="2325" spans="2:37">
      <c r="B2325" s="2">
        <v>1.6000000759959221E-2</v>
      </c>
      <c r="D2325" s="44">
        <v>0.96000004559755325</v>
      </c>
      <c r="E2325" s="44"/>
      <c r="F2325" s="45">
        <v>-11.396063804626465</v>
      </c>
      <c r="G2325" s="45"/>
      <c r="H2325" s="45"/>
      <c r="I2325" s="45"/>
      <c r="J2325" s="45"/>
      <c r="K2325" s="45">
        <v>1.7893165932036936E-5</v>
      </c>
      <c r="L2325" s="45"/>
      <c r="M2325" s="45"/>
      <c r="N2325" s="45">
        <v>11.771664619445801</v>
      </c>
      <c r="O2325" s="45"/>
      <c r="P2325" s="45"/>
      <c r="Q2325" s="45"/>
      <c r="R2325" s="45">
        <v>8.3238115310668945</v>
      </c>
      <c r="S2325" s="45"/>
      <c r="T2325" s="45"/>
      <c r="U2325" s="45"/>
      <c r="V2325" s="46">
        <v>1.5200223424471915E-4</v>
      </c>
      <c r="W2325" s="46"/>
      <c r="X2325" s="45">
        <v>5.4999999701976776E-2</v>
      </c>
      <c r="Y2325" s="45"/>
      <c r="Z2325" s="44">
        <v>3.2999999821186066</v>
      </c>
      <c r="AA2325" s="44"/>
      <c r="AB2325" s="45">
        <v>3.2827610969543457</v>
      </c>
      <c r="AC2325" s="45"/>
      <c r="AD2325" s="45">
        <v>1.1105128232168614E-18</v>
      </c>
      <c r="AE2325" s="45"/>
      <c r="AF2325" s="45">
        <v>10.867344856262207</v>
      </c>
      <c r="AG2325" s="45"/>
      <c r="AH2325" s="45">
        <v>7.6843733787536621</v>
      </c>
      <c r="AI2325" s="45"/>
      <c r="AJ2325" s="45"/>
      <c r="AK2325" s="20">
        <v>1.0218804826203505E-17</v>
      </c>
    </row>
    <row r="2326" spans="2:37">
      <c r="B2326" s="2">
        <v>1.7000000923871994E-2</v>
      </c>
      <c r="D2326" s="44">
        <v>1.0200000554323196</v>
      </c>
      <c r="E2326" s="44"/>
      <c r="F2326" s="45">
        <v>-11.655587196350098</v>
      </c>
      <c r="G2326" s="45"/>
      <c r="H2326" s="45"/>
      <c r="I2326" s="45"/>
      <c r="J2326" s="45"/>
      <c r="K2326" s="45">
        <v>8.1206862887484021E-6</v>
      </c>
      <c r="L2326" s="45"/>
      <c r="M2326" s="45"/>
      <c r="N2326" s="45">
        <v>11.745181083679199</v>
      </c>
      <c r="O2326" s="45"/>
      <c r="P2326" s="45"/>
      <c r="Q2326" s="45"/>
      <c r="R2326" s="45">
        <v>8.3050918579101563</v>
      </c>
      <c r="S2326" s="45"/>
      <c r="T2326" s="45"/>
      <c r="U2326" s="45"/>
      <c r="V2326" s="46">
        <v>6.9140623963903636E-5</v>
      </c>
      <c r="W2326" s="46"/>
      <c r="X2326" s="45">
        <v>5.6000001728534698E-2</v>
      </c>
      <c r="Y2326" s="45"/>
      <c r="Z2326" s="44">
        <v>3.3600001037120819</v>
      </c>
      <c r="AA2326" s="44"/>
      <c r="AB2326" s="45">
        <v>6.8519754409790039</v>
      </c>
      <c r="AC2326" s="45"/>
      <c r="AD2326" s="45">
        <v>5.112297752040841E-19</v>
      </c>
      <c r="AE2326" s="45"/>
      <c r="AF2326" s="45">
        <v>10.847258567810059</v>
      </c>
      <c r="AG2326" s="45"/>
      <c r="AH2326" s="45">
        <v>7.6701698303222656</v>
      </c>
      <c r="AI2326" s="45"/>
      <c r="AJ2326" s="45"/>
      <c r="AK2326" s="20">
        <v>4.7129864442933707E-18</v>
      </c>
    </row>
    <row r="2327" spans="2:37">
      <c r="B2327" s="2">
        <v>1.7999999225139618E-2</v>
      </c>
      <c r="D2327" s="44">
        <v>1.0799999535083771</v>
      </c>
      <c r="E2327" s="44"/>
      <c r="F2327" s="45">
        <v>-10.281780242919922</v>
      </c>
      <c r="G2327" s="45"/>
      <c r="H2327" s="45"/>
      <c r="I2327" s="45"/>
      <c r="J2327" s="45"/>
      <c r="K2327" s="45">
        <v>3.6897720292472513E-6</v>
      </c>
      <c r="L2327" s="45"/>
      <c r="M2327" s="45"/>
      <c r="N2327" s="45">
        <v>11.718894004821777</v>
      </c>
      <c r="O2327" s="45"/>
      <c r="P2327" s="45"/>
      <c r="Q2327" s="45"/>
      <c r="R2327" s="45">
        <v>8.2865066528320313</v>
      </c>
      <c r="S2327" s="45"/>
      <c r="T2327" s="45"/>
      <c r="U2327" s="45"/>
      <c r="V2327" s="46">
        <v>3.1485677027376369E-5</v>
      </c>
      <c r="W2327" s="46"/>
      <c r="X2327" s="45">
        <v>5.7000000029802322E-2</v>
      </c>
      <c r="Y2327" s="45"/>
      <c r="Z2327" s="44">
        <v>3.4200000017881393</v>
      </c>
      <c r="AA2327" s="44"/>
      <c r="AB2327" s="45">
        <v>9.448237419128418</v>
      </c>
      <c r="AC2327" s="45"/>
      <c r="AD2327" s="45">
        <v>2.3535718270183012E-19</v>
      </c>
      <c r="AE2327" s="45"/>
      <c r="AF2327" s="45">
        <v>10.827309608459473</v>
      </c>
      <c r="AG2327" s="45"/>
      <c r="AH2327" s="45">
        <v>7.6560640335083008</v>
      </c>
      <c r="AI2327" s="45"/>
      <c r="AJ2327" s="45"/>
      <c r="AK2327" s="20">
        <v>2.1737365579946788E-18</v>
      </c>
    </row>
    <row r="2328" spans="2:37">
      <c r="B2328" s="2">
        <v>1.8999999389052391E-2</v>
      </c>
      <c r="D2328" s="44">
        <v>1.1399999633431435</v>
      </c>
      <c r="E2328" s="44"/>
      <c r="F2328" s="45">
        <v>-7.4743032455444336</v>
      </c>
      <c r="G2328" s="45"/>
      <c r="H2328" s="45"/>
      <c r="I2328" s="45"/>
      <c r="J2328" s="45"/>
      <c r="K2328" s="45">
        <v>1.6783035334810847E-6</v>
      </c>
      <c r="L2328" s="45"/>
      <c r="M2328" s="45"/>
      <c r="N2328" s="45">
        <v>11.69279956817627</v>
      </c>
      <c r="O2328" s="45"/>
      <c r="P2328" s="45"/>
      <c r="Q2328" s="45"/>
      <c r="R2328" s="45">
        <v>8.2680568695068359</v>
      </c>
      <c r="S2328" s="45"/>
      <c r="T2328" s="45"/>
      <c r="U2328" s="45"/>
      <c r="V2328" s="46">
        <v>1.4353309779835399E-5</v>
      </c>
      <c r="W2328" s="46"/>
      <c r="X2328" s="45">
        <v>5.7999998331069946E-2</v>
      </c>
      <c r="Y2328" s="45"/>
      <c r="Z2328" s="44">
        <v>3.4799998998641968</v>
      </c>
      <c r="AA2328" s="44"/>
      <c r="AB2328" s="45">
        <v>10.711494445800781</v>
      </c>
      <c r="AC2328" s="45"/>
      <c r="AD2328" s="45">
        <v>1.0835671821183993E-19</v>
      </c>
      <c r="AE2328" s="45"/>
      <c r="AF2328" s="45">
        <v>10.807497024536133</v>
      </c>
      <c r="AG2328" s="45"/>
      <c r="AH2328" s="45">
        <v>7.642054557800293</v>
      </c>
      <c r="AI2328" s="45"/>
      <c r="AJ2328" s="45"/>
      <c r="AK2328" s="20">
        <v>1.0026069055141658E-18</v>
      </c>
    </row>
    <row r="2329" spans="2:37">
      <c r="B2329" s="2">
        <v>1.9999999552965164E-2</v>
      </c>
      <c r="D2329" s="44">
        <v>1.1999999731779099</v>
      </c>
      <c r="E2329" s="44"/>
      <c r="F2329" s="45">
        <v>-3.6326229572296143</v>
      </c>
      <c r="G2329" s="45"/>
      <c r="H2329" s="45"/>
      <c r="I2329" s="45"/>
      <c r="J2329" s="45"/>
      <c r="K2329" s="45">
        <v>7.6413687111198669E-7</v>
      </c>
      <c r="L2329" s="45"/>
      <c r="M2329" s="45"/>
      <c r="N2329" s="45">
        <v>11.666894912719727</v>
      </c>
      <c r="O2329" s="45"/>
      <c r="P2329" s="45"/>
      <c r="Q2329" s="45"/>
      <c r="R2329" s="45">
        <v>8.2497396469116211</v>
      </c>
      <c r="S2329" s="45"/>
      <c r="T2329" s="45"/>
      <c r="U2329" s="45"/>
      <c r="V2329" s="46">
        <v>6.54961695545353E-6</v>
      </c>
      <c r="W2329" s="46"/>
      <c r="X2329" s="45">
        <v>5.9000000357627869E-2</v>
      </c>
      <c r="Y2329" s="45"/>
      <c r="Z2329" s="44">
        <v>3.5400000214576721</v>
      </c>
      <c r="AA2329" s="44"/>
      <c r="AB2329" s="45">
        <v>10.469691276550293</v>
      </c>
      <c r="AC2329" s="45"/>
      <c r="AD2329" s="45">
        <v>4.9888438890506573E-20</v>
      </c>
      <c r="AE2329" s="45"/>
      <c r="AF2329" s="45">
        <v>10.787820816040039</v>
      </c>
      <c r="AG2329" s="45"/>
      <c r="AH2329" s="45">
        <v>7.6281414031982422</v>
      </c>
      <c r="AI2329" s="45"/>
      <c r="AJ2329" s="45"/>
      <c r="AK2329" s="20">
        <v>4.6245150316850319E-19</v>
      </c>
    </row>
    <row r="2330" spans="2:37">
      <c r="B2330" s="2">
        <v>2.0999999716877937E-2</v>
      </c>
      <c r="D2330" s="44">
        <v>1.2599999830126762</v>
      </c>
      <c r="E2330" s="44"/>
      <c r="F2330" s="45">
        <v>0.70078963041305542</v>
      </c>
      <c r="G2330" s="45"/>
      <c r="H2330" s="45"/>
      <c r="I2330" s="45"/>
      <c r="J2330" s="45"/>
      <c r="K2330" s="45">
        <v>3.4823256100935396E-7</v>
      </c>
      <c r="L2330" s="45"/>
      <c r="M2330" s="45"/>
      <c r="N2330" s="45">
        <v>11.641177177429199</v>
      </c>
      <c r="O2330" s="45"/>
      <c r="P2330" s="45"/>
      <c r="Q2330" s="45"/>
      <c r="R2330" s="45">
        <v>8.2315549850463867</v>
      </c>
      <c r="S2330" s="45"/>
      <c r="T2330" s="45"/>
      <c r="U2330" s="45"/>
      <c r="V2330" s="46">
        <v>2.9913862817920744E-6</v>
      </c>
      <c r="W2330" s="46"/>
      <c r="X2330" s="45">
        <v>5.9999998658895493E-2</v>
      </c>
      <c r="Y2330" s="45"/>
      <c r="Z2330" s="44">
        <v>3.5999999195337296</v>
      </c>
      <c r="AA2330" s="44"/>
      <c r="AB2330" s="45">
        <v>8.7621726989746094</v>
      </c>
      <c r="AC2330" s="45"/>
      <c r="AD2330" s="45">
        <v>2.2969857260949984E-20</v>
      </c>
      <c r="AE2330" s="45"/>
      <c r="AF2330" s="45">
        <v>10.768279075622559</v>
      </c>
      <c r="AG2330" s="45"/>
      <c r="AH2330" s="45">
        <v>7.6143226623535156</v>
      </c>
      <c r="AI2330" s="45"/>
      <c r="AJ2330" s="45"/>
      <c r="AK2330" s="20">
        <v>2.1331038953424256E-19</v>
      </c>
    </row>
    <row r="2331" spans="2:37">
      <c r="B2331" s="2">
        <v>2.199999988079071E-2</v>
      </c>
      <c r="D2331" s="44">
        <v>1.3199999928474426</v>
      </c>
      <c r="E2331" s="44"/>
      <c r="F2331" s="45">
        <v>4.9170246124267578</v>
      </c>
      <c r="G2331" s="45"/>
      <c r="H2331" s="45"/>
      <c r="I2331" s="45"/>
      <c r="J2331" s="45"/>
      <c r="K2331" s="45">
        <v>1.5883101411873213E-7</v>
      </c>
      <c r="L2331" s="45"/>
      <c r="M2331" s="45"/>
      <c r="N2331" s="45">
        <v>11.615644454956055</v>
      </c>
      <c r="O2331" s="45"/>
      <c r="P2331" s="45"/>
      <c r="Q2331" s="45"/>
      <c r="R2331" s="45">
        <v>8.2135009765625</v>
      </c>
      <c r="S2331" s="45"/>
      <c r="T2331" s="45"/>
      <c r="U2331" s="45"/>
      <c r="V2331" s="46">
        <v>1.3673886769538512E-6</v>
      </c>
      <c r="W2331" s="46"/>
      <c r="X2331" s="45">
        <v>6.1000000685453415E-2</v>
      </c>
      <c r="Y2331" s="45"/>
      <c r="Z2331" s="44">
        <v>3.6600000411272049</v>
      </c>
      <c r="AA2331" s="44"/>
      <c r="AB2331" s="45">
        <v>5.8334078788757324</v>
      </c>
      <c r="AC2331" s="45"/>
      <c r="AD2331" s="45">
        <v>1.0576203680719434E-20</v>
      </c>
      <c r="AE2331" s="45"/>
      <c r="AF2331" s="45">
        <v>10.748869895935059</v>
      </c>
      <c r="AG2331" s="45"/>
      <c r="AH2331" s="45">
        <v>7.6005988121032715</v>
      </c>
      <c r="AI2331" s="45"/>
      <c r="AJ2331" s="45"/>
      <c r="AK2331" s="20">
        <v>9.8393637926368416E-20</v>
      </c>
    </row>
    <row r="2332" spans="2:37">
      <c r="B2332" s="2">
        <v>2.3000000044703484E-2</v>
      </c>
      <c r="D2332" s="44">
        <v>1.380000002682209</v>
      </c>
      <c r="E2332" s="44"/>
      <c r="F2332" s="45">
        <v>8.4262542724609375</v>
      </c>
      <c r="G2332" s="45"/>
      <c r="H2332" s="45"/>
      <c r="I2332" s="45"/>
      <c r="J2332" s="45"/>
      <c r="K2332" s="45">
        <v>7.2500519365803484E-8</v>
      </c>
      <c r="L2332" s="45"/>
      <c r="M2332" s="45"/>
      <c r="N2332" s="45">
        <v>11.590295791625977</v>
      </c>
      <c r="O2332" s="45"/>
      <c r="P2332" s="45"/>
      <c r="Q2332" s="45"/>
      <c r="R2332" s="45">
        <v>8.1955766677856445</v>
      </c>
      <c r="S2332" s="45"/>
      <c r="T2332" s="45"/>
      <c r="U2332" s="45"/>
      <c r="V2332" s="46">
        <v>6.2552777535529458E-7</v>
      </c>
      <c r="W2332" s="46"/>
      <c r="X2332" s="45">
        <v>6.1999998986721039E-2</v>
      </c>
      <c r="Y2332" s="45"/>
      <c r="Z2332" s="44">
        <v>3.7199999392032623</v>
      </c>
      <c r="AA2332" s="44"/>
      <c r="AB2332" s="45">
        <v>2.0980110168457031</v>
      </c>
      <c r="AC2332" s="45"/>
      <c r="AD2332" s="45">
        <v>4.8698247158077808E-21</v>
      </c>
      <c r="AE2332" s="45"/>
      <c r="AF2332" s="45">
        <v>10.729593276977539</v>
      </c>
      <c r="AG2332" s="45"/>
      <c r="AH2332" s="45">
        <v>7.5869684219360352</v>
      </c>
      <c r="AI2332" s="45"/>
      <c r="AJ2332" s="45"/>
      <c r="AK2332" s="20">
        <v>4.5386850911159105E-20</v>
      </c>
    </row>
    <row r="2333" spans="2:37">
      <c r="B2333" s="2">
        <v>2.4000000208616257E-2</v>
      </c>
      <c r="D2333" s="44">
        <v>1.4400000125169754</v>
      </c>
      <c r="E2333" s="44"/>
      <c r="F2333" s="45">
        <v>10.74021053314209</v>
      </c>
      <c r="G2333" s="45"/>
      <c r="H2333" s="45"/>
      <c r="I2333" s="45"/>
      <c r="J2333" s="45"/>
      <c r="K2333" s="45">
        <v>3.3117757425316086E-8</v>
      </c>
      <c r="L2333" s="45"/>
      <c r="M2333" s="45"/>
      <c r="N2333" s="45">
        <v>11.565129280090332</v>
      </c>
      <c r="O2333" s="45"/>
      <c r="P2333" s="45"/>
      <c r="Q2333" s="45"/>
      <c r="R2333" s="45">
        <v>8.1777811050415039</v>
      </c>
      <c r="S2333" s="45"/>
      <c r="T2333" s="45"/>
      <c r="U2333" s="45"/>
      <c r="V2333" s="46">
        <v>2.8635872695303988E-7</v>
      </c>
      <c r="W2333" s="46"/>
      <c r="X2333" s="45">
        <v>6.3000001013278961E-2</v>
      </c>
      <c r="Y2333" s="45"/>
      <c r="Z2333" s="44">
        <v>3.7800000607967377</v>
      </c>
      <c r="AA2333" s="44"/>
      <c r="AB2333" s="45">
        <v>-1.917927622795105</v>
      </c>
      <c r="AC2333" s="45"/>
      <c r="AD2333" s="45">
        <v>2.2423729436867103E-21</v>
      </c>
      <c r="AE2333" s="45"/>
      <c r="AF2333" s="45">
        <v>10.710448265075684</v>
      </c>
      <c r="AG2333" s="45"/>
      <c r="AH2333" s="45">
        <v>7.5734310150146484</v>
      </c>
      <c r="AI2333" s="45"/>
      <c r="AJ2333" s="45"/>
      <c r="AK2333" s="20">
        <v>2.0936311273170792E-20</v>
      </c>
    </row>
    <row r="2334" spans="2:37">
      <c r="B2334" s="2">
        <v>2.500000037252903E-2</v>
      </c>
      <c r="D2334" s="44">
        <v>1.5000000223517418</v>
      </c>
      <c r="E2334" s="44"/>
      <c r="F2334" s="45">
        <v>11.540087699890137</v>
      </c>
      <c r="G2334" s="45"/>
      <c r="H2334" s="45"/>
      <c r="I2334" s="45"/>
      <c r="J2334" s="45"/>
      <c r="K2334" s="45">
        <v>1.5138075681875307E-8</v>
      </c>
      <c r="L2334" s="45"/>
      <c r="M2334" s="45"/>
      <c r="N2334" s="45">
        <v>11.540143013000488</v>
      </c>
      <c r="O2334" s="45"/>
      <c r="P2334" s="45"/>
      <c r="Q2334" s="45"/>
      <c r="R2334" s="45">
        <v>8.1601133346557617</v>
      </c>
      <c r="S2334" s="45"/>
      <c r="T2334" s="45"/>
      <c r="U2334" s="45"/>
      <c r="V2334" s="46">
        <v>1.3117754349423194E-7</v>
      </c>
      <c r="W2334" s="46"/>
      <c r="X2334" s="45">
        <v>6.4000003039836884E-2</v>
      </c>
      <c r="Y2334" s="45"/>
      <c r="Z2334" s="44">
        <v>3.840000182390213</v>
      </c>
      <c r="AA2334" s="44"/>
      <c r="AB2334" s="45">
        <v>-5.650909423828125</v>
      </c>
      <c r="AC2334" s="45"/>
      <c r="AD2334" s="45">
        <v>1.0325530392715004E-21</v>
      </c>
      <c r="AE2334" s="45"/>
      <c r="AF2334" s="45">
        <v>10.691433906555176</v>
      </c>
      <c r="AG2334" s="45"/>
      <c r="AH2334" s="45">
        <v>7.5599851608276367</v>
      </c>
      <c r="AI2334" s="45"/>
      <c r="AJ2334" s="45"/>
      <c r="AK2334" s="20">
        <v>9.6577609743535127E-21</v>
      </c>
    </row>
    <row r="2335" spans="2:37">
      <c r="B2335" s="2">
        <v>2.6000000536441803E-2</v>
      </c>
      <c r="D2335" s="44">
        <v>1.5600000321865082</v>
      </c>
      <c r="E2335" s="44"/>
      <c r="F2335" s="45">
        <v>10.720425605773926</v>
      </c>
      <c r="G2335" s="45"/>
      <c r="H2335" s="45"/>
      <c r="I2335" s="45"/>
      <c r="J2335" s="45"/>
      <c r="K2335" s="45">
        <v>6.9238557109940757E-9</v>
      </c>
      <c r="L2335" s="45"/>
      <c r="M2335" s="45"/>
      <c r="N2335" s="45">
        <v>11.515336036682129</v>
      </c>
      <c r="O2335" s="45"/>
      <c r="P2335" s="45"/>
      <c r="Q2335" s="45"/>
      <c r="R2335" s="45">
        <v>8.1425724029541016</v>
      </c>
      <c r="S2335" s="45"/>
      <c r="T2335" s="45"/>
      <c r="U2335" s="45"/>
      <c r="V2335" s="46">
        <v>6.0127256062969536E-8</v>
      </c>
      <c r="W2335" s="46"/>
      <c r="X2335" s="45">
        <v>6.4999997615814209E-2</v>
      </c>
      <c r="Y2335" s="45"/>
      <c r="Z2335" s="44">
        <v>3.8999998569488525</v>
      </c>
      <c r="AA2335" s="44"/>
      <c r="AB2335" s="45">
        <v>-8.5790700912475586</v>
      </c>
      <c r="AC2335" s="45"/>
      <c r="AD2335" s="45">
        <v>4.7547330146925581E-22</v>
      </c>
      <c r="AE2335" s="45"/>
      <c r="AF2335" s="45">
        <v>10.672548294067383</v>
      </c>
      <c r="AG2335" s="45"/>
      <c r="AH2335" s="45">
        <v>7.546630859375</v>
      </c>
      <c r="AI2335" s="45"/>
      <c r="AJ2335" s="45"/>
      <c r="AK2335" s="20">
        <v>4.455105921918243E-21</v>
      </c>
    </row>
    <row r="2336" spans="2:37">
      <c r="B2336" s="2">
        <v>2.7000000700354576E-2</v>
      </c>
      <c r="D2336" s="44">
        <v>1.6200000420212746</v>
      </c>
      <c r="E2336" s="44"/>
      <c r="F2336" s="45">
        <v>8.402958869934082</v>
      </c>
      <c r="G2336" s="45"/>
      <c r="H2336" s="45"/>
      <c r="I2336" s="45"/>
      <c r="J2336" s="45"/>
      <c r="K2336" s="45">
        <v>3.1686344659220822E-9</v>
      </c>
      <c r="L2336" s="45"/>
      <c r="M2336" s="45"/>
      <c r="N2336" s="45">
        <v>11.490706443786621</v>
      </c>
      <c r="O2336" s="45"/>
      <c r="P2336" s="45"/>
      <c r="Q2336" s="45"/>
      <c r="R2336" s="45">
        <v>8.1251564025878906</v>
      </c>
      <c r="S2336" s="45"/>
      <c r="T2336" s="45"/>
      <c r="U2336" s="45"/>
      <c r="V2336" s="46">
        <v>2.7575628891440829E-8</v>
      </c>
      <c r="W2336" s="46"/>
      <c r="X2336" s="45">
        <v>6.5999999642372131E-2</v>
      </c>
      <c r="Y2336" s="45"/>
      <c r="Z2336" s="44">
        <v>3.9599999785423279</v>
      </c>
      <c r="AA2336" s="44"/>
      <c r="AB2336" s="45">
        <v>-10.295108795166016</v>
      </c>
      <c r="AC2336" s="45"/>
      <c r="AD2336" s="45">
        <v>2.1895168901432996E-22</v>
      </c>
      <c r="AE2336" s="45"/>
      <c r="AF2336" s="45">
        <v>10.653790473937988</v>
      </c>
      <c r="AG2336" s="45"/>
      <c r="AH2336" s="45">
        <v>7.5333671569824219</v>
      </c>
      <c r="AI2336" s="45"/>
      <c r="AJ2336" s="45"/>
      <c r="AK2336" s="20">
        <v>2.0551530520562635E-21</v>
      </c>
    </row>
    <row r="2337" spans="2:37">
      <c r="B2337" s="2">
        <v>2.8000000864267349E-2</v>
      </c>
      <c r="D2337" s="44">
        <v>1.680000051856041</v>
      </c>
      <c r="E2337" s="44"/>
      <c r="F2337" s="45">
        <v>4.9185895919799805</v>
      </c>
      <c r="G2337" s="45"/>
      <c r="H2337" s="45"/>
      <c r="I2337" s="45"/>
      <c r="J2337" s="45"/>
      <c r="K2337" s="45">
        <v>1.4508543255686845E-9</v>
      </c>
      <c r="L2337" s="45"/>
      <c r="M2337" s="45"/>
      <c r="N2337" s="45">
        <v>11.466253280639648</v>
      </c>
      <c r="O2337" s="45"/>
      <c r="P2337" s="45"/>
      <c r="Q2337" s="45"/>
      <c r="R2337" s="45">
        <v>8.1078653335571289</v>
      </c>
      <c r="S2337" s="45"/>
      <c r="T2337" s="45"/>
      <c r="U2337" s="45"/>
      <c r="V2337" s="46">
        <v>1.2653256220573894E-8</v>
      </c>
      <c r="W2337" s="46"/>
      <c r="X2337" s="45">
        <v>6.7000001668930054E-2</v>
      </c>
      <c r="Y2337" s="45"/>
      <c r="Z2337" s="44">
        <v>4.0200001001358032</v>
      </c>
      <c r="AA2337" s="44"/>
      <c r="AB2337" s="45">
        <v>-10.562918663024902</v>
      </c>
      <c r="AC2337" s="45"/>
      <c r="AD2337" s="45">
        <v>1.0082730365685012E-22</v>
      </c>
      <c r="AE2337" s="45"/>
      <c r="AF2337" s="45">
        <v>10.635159492492676</v>
      </c>
      <c r="AG2337" s="45"/>
      <c r="AH2337" s="45">
        <v>7.5201930999755859</v>
      </c>
      <c r="AI2337" s="45"/>
      <c r="AJ2337" s="45"/>
      <c r="AK2337" s="20">
        <v>9.4805631755597771E-22</v>
      </c>
    </row>
    <row r="2338" spans="2:37">
      <c r="B2338" s="2">
        <v>2.8999999165534973E-2</v>
      </c>
      <c r="D2338" s="44">
        <v>1.7399999499320984</v>
      </c>
      <c r="E2338" s="44"/>
      <c r="F2338" s="45">
        <v>0.76017796993255615</v>
      </c>
      <c r="G2338" s="45"/>
      <c r="H2338" s="45"/>
      <c r="I2338" s="45"/>
      <c r="J2338" s="45"/>
      <c r="K2338" s="45">
        <v>6.6463790027171399E-10</v>
      </c>
      <c r="L2338" s="45"/>
      <c r="M2338" s="45"/>
      <c r="N2338" s="45">
        <v>11.441973686218262</v>
      </c>
      <c r="O2338" s="45"/>
      <c r="P2338" s="45"/>
      <c r="Q2338" s="45"/>
      <c r="R2338" s="45">
        <v>8.0906972885131836</v>
      </c>
      <c r="S2338" s="45"/>
      <c r="T2338" s="45"/>
      <c r="U2338" s="45"/>
      <c r="V2338" s="46">
        <v>5.808769909521061E-9</v>
      </c>
      <c r="W2338" s="46"/>
      <c r="X2338" s="45">
        <v>6.8000003695487976E-2</v>
      </c>
      <c r="Y2338" s="45"/>
      <c r="Z2338" s="44">
        <v>4.0800002217292786</v>
      </c>
      <c r="AA2338" s="44"/>
      <c r="AB2338" s="45">
        <v>-9.3500499725341797</v>
      </c>
      <c r="AC2338" s="45"/>
      <c r="AD2338" s="45">
        <v>4.6431750191577166E-23</v>
      </c>
      <c r="AE2338" s="45"/>
      <c r="AF2338" s="45">
        <v>10.616654396057129</v>
      </c>
      <c r="AG2338" s="45"/>
      <c r="AH2338" s="45">
        <v>7.5071086883544922</v>
      </c>
      <c r="AI2338" s="45"/>
      <c r="AJ2338" s="45"/>
      <c r="AK2338" s="20">
        <v>4.3734822189977607E-22</v>
      </c>
    </row>
    <row r="2339" spans="2:37">
      <c r="B2339" s="2">
        <v>2.9999999329447746E-2</v>
      </c>
      <c r="D2339" s="44">
        <v>1.7999999597668648</v>
      </c>
      <c r="E2339" s="44"/>
      <c r="F2339" s="45">
        <v>-3.4871406555175781</v>
      </c>
      <c r="G2339" s="45"/>
      <c r="H2339" s="45"/>
      <c r="I2339" s="45"/>
      <c r="J2339" s="45"/>
      <c r="K2339" s="45">
        <v>3.0460672872933969E-10</v>
      </c>
      <c r="L2339" s="45"/>
      <c r="M2339" s="45"/>
      <c r="N2339" s="45">
        <v>11.417866706848145</v>
      </c>
      <c r="O2339" s="45"/>
      <c r="P2339" s="45"/>
      <c r="Q2339" s="45"/>
      <c r="R2339" s="45">
        <v>8.0736513137817383</v>
      </c>
      <c r="S2339" s="45"/>
      <c r="T2339" s="45"/>
      <c r="U2339" s="45"/>
      <c r="V2339" s="46">
        <v>2.6678077524877608E-9</v>
      </c>
      <c r="W2339" s="46"/>
      <c r="X2339" s="45">
        <v>6.8999998271465302E-2</v>
      </c>
      <c r="Y2339" s="45"/>
      <c r="Z2339" s="44">
        <v>4.1399998962879181</v>
      </c>
      <c r="AA2339" s="44"/>
      <c r="AB2339" s="45">
        <v>-6.8315434455871582</v>
      </c>
      <c r="AC2339" s="45"/>
      <c r="AD2339" s="45">
        <v>2.1382496087738913E-23</v>
      </c>
      <c r="AE2339" s="45"/>
      <c r="AF2339" s="45">
        <v>10.598275184631348</v>
      </c>
      <c r="AG2339" s="45"/>
      <c r="AH2339" s="45">
        <v>7.4941120147705078</v>
      </c>
      <c r="AI2339" s="45"/>
      <c r="AJ2339" s="45"/>
      <c r="AK2339" s="20">
        <v>2.0175449603696294E-22</v>
      </c>
    </row>
    <row r="2340" spans="2:37">
      <c r="B2340" s="2">
        <v>3.0999999493360519E-2</v>
      </c>
      <c r="D2340" s="44">
        <v>1.8599999696016312</v>
      </c>
      <c r="E2340" s="44"/>
      <c r="F2340" s="45">
        <v>-7.2282562255859375</v>
      </c>
      <c r="G2340" s="45"/>
      <c r="H2340" s="45"/>
      <c r="I2340" s="45"/>
      <c r="J2340" s="45"/>
      <c r="K2340" s="45">
        <v>1.3965986700448241E-10</v>
      </c>
      <c r="L2340" s="45"/>
      <c r="M2340" s="45"/>
      <c r="N2340" s="45">
        <v>11.39393138885498</v>
      </c>
      <c r="O2340" s="45"/>
      <c r="P2340" s="45"/>
      <c r="Q2340" s="45"/>
      <c r="R2340" s="45">
        <v>8.0567264556884766</v>
      </c>
      <c r="S2340" s="45"/>
      <c r="T2340" s="45"/>
      <c r="U2340" s="45"/>
      <c r="V2340" s="46">
        <v>1.225739065802145E-9</v>
      </c>
      <c r="W2340" s="46"/>
      <c r="X2340" s="45">
        <v>7.0000000298023224E-2</v>
      </c>
      <c r="Y2340" s="45"/>
      <c r="Z2340" s="44">
        <v>4.2000000178813934</v>
      </c>
      <c r="AA2340" s="44"/>
      <c r="AB2340" s="45">
        <v>-3.3646924495697021</v>
      </c>
      <c r="AC2340" s="45"/>
      <c r="AD2340" s="45">
        <v>9.8470840448879257E-24</v>
      </c>
      <c r="AE2340" s="45"/>
      <c r="AF2340" s="45">
        <v>10.580018997192383</v>
      </c>
      <c r="AG2340" s="45"/>
      <c r="AH2340" s="45">
        <v>7.481203556060791</v>
      </c>
      <c r="AI2340" s="45"/>
      <c r="AJ2340" s="45"/>
      <c r="AK2340" s="20">
        <v>9.3072460170616515E-23</v>
      </c>
    </row>
    <row r="2341" spans="2:37">
      <c r="B2341" s="2">
        <v>3.2000001519918442E-2</v>
      </c>
      <c r="D2341" s="44">
        <v>1.9200000911951065</v>
      </c>
      <c r="E2341" s="44"/>
      <c r="F2341" s="45">
        <v>-9.941431999206543</v>
      </c>
      <c r="G2341" s="45"/>
      <c r="H2341" s="45"/>
      <c r="I2341" s="45"/>
      <c r="J2341" s="45"/>
      <c r="K2341" s="45">
        <v>6.4057106841097777E-11</v>
      </c>
      <c r="L2341" s="45"/>
      <c r="M2341" s="45"/>
      <c r="N2341" s="45">
        <v>11.370166778564453</v>
      </c>
      <c r="O2341" s="45"/>
      <c r="P2341" s="45"/>
      <c r="Q2341" s="45"/>
      <c r="R2341" s="45">
        <v>8.039921760559082</v>
      </c>
      <c r="S2341" s="45"/>
      <c r="T2341" s="45"/>
      <c r="U2341" s="45"/>
      <c r="V2341" s="46">
        <v>5.633787880654495E-10</v>
      </c>
      <c r="W2341" s="46"/>
      <c r="X2341" s="45">
        <v>7.1000002324581146E-2</v>
      </c>
      <c r="Y2341" s="45"/>
      <c r="Z2341" s="44">
        <v>4.2600001394748688</v>
      </c>
      <c r="AA2341" s="44"/>
      <c r="AB2341" s="45">
        <v>0.56161963939666748</v>
      </c>
      <c r="AC2341" s="45"/>
      <c r="AD2341" s="45">
        <v>4.5348434331707928E-24</v>
      </c>
      <c r="AE2341" s="45"/>
      <c r="AF2341" s="45">
        <v>10.561886787414551</v>
      </c>
      <c r="AG2341" s="45"/>
      <c r="AH2341" s="45">
        <v>7.468381404876709</v>
      </c>
      <c r="AI2341" s="45"/>
      <c r="AJ2341" s="45"/>
      <c r="AK2341" s="20">
        <v>4.2935922556421115E-23</v>
      </c>
    </row>
    <row r="2342" spans="2:37">
      <c r="B2342" s="2">
        <v>3.2999999821186066E-2</v>
      </c>
      <c r="D2342" s="44">
        <v>1.9799999892711639</v>
      </c>
      <c r="E2342" s="44"/>
      <c r="F2342" s="45">
        <v>-11.251032829284668</v>
      </c>
      <c r="G2342" s="45"/>
      <c r="H2342" s="45"/>
      <c r="I2342" s="45"/>
      <c r="J2342" s="45"/>
      <c r="K2342" s="45">
        <v>2.9390937600348721E-11</v>
      </c>
      <c r="L2342" s="45"/>
      <c r="M2342" s="45"/>
      <c r="N2342" s="45">
        <v>11.346570014953613</v>
      </c>
      <c r="O2342" s="45"/>
      <c r="P2342" s="45"/>
      <c r="Q2342" s="45"/>
      <c r="R2342" s="45">
        <v>8.0232362747192383</v>
      </c>
      <c r="S2342" s="45"/>
      <c r="T2342" s="45"/>
      <c r="U2342" s="45"/>
      <c r="V2342" s="46">
        <v>2.5902927025533984E-10</v>
      </c>
      <c r="W2342" s="46"/>
      <c r="X2342" s="45">
        <v>7.1999996900558472E-2</v>
      </c>
      <c r="Y2342" s="45"/>
      <c r="Z2342" s="44">
        <v>4.3199998140335083</v>
      </c>
      <c r="AA2342" s="44"/>
      <c r="AB2342" s="45">
        <v>4.3958377838134766</v>
      </c>
      <c r="AC2342" s="45"/>
      <c r="AD2342" s="45">
        <v>2.0884394323825167E-24</v>
      </c>
      <c r="AE2342" s="45"/>
      <c r="AF2342" s="45">
        <v>10.543875694274902</v>
      </c>
      <c r="AG2342" s="45"/>
      <c r="AH2342" s="45">
        <v>7.4556460380554199</v>
      </c>
      <c r="AI2342" s="45"/>
      <c r="AJ2342" s="45"/>
      <c r="AK2342" s="20">
        <v>1.98071329714035E-23</v>
      </c>
    </row>
    <row r="2343" spans="2:37">
      <c r="B2343" s="2">
        <v>3.4000001847743988E-2</v>
      </c>
      <c r="D2343" s="44">
        <v>2.0400001108646393</v>
      </c>
      <c r="E2343" s="44"/>
      <c r="F2343" s="45">
        <v>-10.979500770568848</v>
      </c>
      <c r="G2343" s="45"/>
      <c r="H2343" s="45"/>
      <c r="I2343" s="45"/>
      <c r="J2343" s="45"/>
      <c r="K2343" s="45">
        <v>1.3489561898061275E-11</v>
      </c>
      <c r="L2343" s="45"/>
      <c r="M2343" s="45"/>
      <c r="N2343" s="45">
        <v>11.323141098022461</v>
      </c>
      <c r="O2343" s="45"/>
      <c r="P2343" s="45"/>
      <c r="Q2343" s="45"/>
      <c r="R2343" s="45">
        <v>8.0066699981689453</v>
      </c>
      <c r="S2343" s="45"/>
      <c r="T2343" s="45"/>
      <c r="U2343" s="45"/>
      <c r="V2343" s="46">
        <v>1.1913268982421954E-10</v>
      </c>
      <c r="W2343" s="46"/>
      <c r="X2343" s="45">
        <v>7.2999998927116394E-2</v>
      </c>
      <c r="Y2343" s="45"/>
      <c r="Z2343" s="44">
        <v>4.3799999356269836</v>
      </c>
      <c r="AA2343" s="44"/>
      <c r="AB2343" s="45">
        <v>7.6011910438537598</v>
      </c>
      <c r="AC2343" s="45"/>
      <c r="AD2343" s="45">
        <v>9.6180268425738792E-25</v>
      </c>
      <c r="AE2343" s="45"/>
      <c r="AF2343" s="45">
        <v>10.525985717773438</v>
      </c>
      <c r="AG2343" s="45"/>
      <c r="AH2343" s="45">
        <v>7.4429960250854492</v>
      </c>
      <c r="AI2343" s="45"/>
      <c r="AJ2343" s="45"/>
      <c r="AK2343" s="20">
        <v>9.1374121527766199E-24</v>
      </c>
    </row>
    <row r="2344" spans="2:37">
      <c r="B2344" s="2">
        <v>3.5000000149011612E-2</v>
      </c>
      <c r="D2344" s="44">
        <v>2.1000000089406967</v>
      </c>
      <c r="E2344" s="44"/>
      <c r="F2344" s="45">
        <v>-9.17138671875</v>
      </c>
      <c r="G2344" s="45"/>
      <c r="H2344" s="45"/>
      <c r="I2344" s="45"/>
      <c r="J2344" s="45"/>
      <c r="K2344" s="45">
        <v>6.1931180669883013E-12</v>
      </c>
      <c r="L2344" s="45"/>
      <c r="M2344" s="45"/>
      <c r="N2344" s="45">
        <v>11.299877166748047</v>
      </c>
      <c r="O2344" s="45"/>
      <c r="P2344" s="45"/>
      <c r="Q2344" s="45"/>
      <c r="R2344" s="45">
        <v>7.9902195930480957</v>
      </c>
      <c r="S2344" s="45"/>
      <c r="T2344" s="45"/>
      <c r="U2344" s="45"/>
      <c r="V2344" s="46">
        <v>5.4806950644525898E-11</v>
      </c>
      <c r="W2344" s="46"/>
      <c r="X2344" s="45">
        <v>7.4000000953674316E-2</v>
      </c>
      <c r="Y2344" s="45"/>
      <c r="Z2344" s="44">
        <v>4.440000057220459</v>
      </c>
      <c r="AA2344" s="44"/>
      <c r="AB2344" s="45">
        <v>9.7308120727539063</v>
      </c>
      <c r="AC2344" s="45"/>
      <c r="AD2344" s="45">
        <v>4.4294949049754396E-25</v>
      </c>
      <c r="AE2344" s="45"/>
      <c r="AF2344" s="45">
        <v>10.50821590423584</v>
      </c>
      <c r="AG2344" s="45"/>
      <c r="AH2344" s="45">
        <v>7.4304308891296387</v>
      </c>
      <c r="AI2344" s="45"/>
      <c r="AJ2344" s="45"/>
      <c r="AK2344" s="20">
        <v>4.2152683862871613E-24</v>
      </c>
    </row>
    <row r="2345" spans="2:37">
      <c r="B2345" s="2">
        <v>3.5999998450279236E-2</v>
      </c>
      <c r="D2345" s="44">
        <v>2.1599999070167542</v>
      </c>
      <c r="E2345" s="44"/>
      <c r="F2345" s="45">
        <v>-6.0861983299255371</v>
      </c>
      <c r="G2345" s="45"/>
      <c r="H2345" s="45"/>
      <c r="I2345" s="45"/>
      <c r="J2345" s="45"/>
      <c r="K2345" s="45">
        <v>2.8440529011714011E-12</v>
      </c>
      <c r="L2345" s="45"/>
      <c r="M2345" s="45"/>
      <c r="N2345" s="45">
        <v>11.276777267456055</v>
      </c>
      <c r="O2345" s="45"/>
      <c r="P2345" s="45"/>
      <c r="Q2345" s="45"/>
      <c r="R2345" s="45">
        <v>7.9738860130310059</v>
      </c>
      <c r="S2345" s="45"/>
      <c r="T2345" s="45"/>
      <c r="U2345" s="45"/>
      <c r="V2345" s="46">
        <v>2.5220440319495552E-11</v>
      </c>
      <c r="W2345" s="46"/>
      <c r="X2345" s="45">
        <v>7.5000002980232239E-2</v>
      </c>
      <c r="Y2345" s="45"/>
      <c r="Z2345" s="44">
        <v>4.5000001788139343</v>
      </c>
      <c r="AA2345" s="44"/>
      <c r="AB2345" s="45">
        <v>10.490016937255859</v>
      </c>
      <c r="AC2345" s="45"/>
      <c r="AD2345" s="45">
        <v>2.0399816051713431E-25</v>
      </c>
      <c r="AE2345" s="45"/>
      <c r="AF2345" s="45">
        <v>10.490565299987793</v>
      </c>
      <c r="AG2345" s="45"/>
      <c r="AH2345" s="45">
        <v>7.4179496765136719</v>
      </c>
      <c r="AI2345" s="45"/>
      <c r="AJ2345" s="45"/>
      <c r="AK2345" s="20">
        <v>1.9445868992261654E-24</v>
      </c>
    </row>
    <row r="2346" spans="2:37">
      <c r="B2346" s="2">
        <v>3.7000000476837158E-2</v>
      </c>
      <c r="D2346" s="44">
        <v>2.2200000286102295</v>
      </c>
      <c r="E2346" s="44"/>
      <c r="F2346" s="45">
        <v>-2.1611850261688232</v>
      </c>
      <c r="G2346" s="45"/>
      <c r="H2346" s="45"/>
      <c r="I2346" s="45"/>
      <c r="J2346" s="45"/>
      <c r="K2346" s="45">
        <v>1.3063910847196936E-12</v>
      </c>
      <c r="L2346" s="45"/>
      <c r="M2346" s="45"/>
      <c r="N2346" s="45">
        <v>11.253841400146484</v>
      </c>
      <c r="O2346" s="45"/>
      <c r="P2346" s="45"/>
      <c r="Q2346" s="45"/>
      <c r="R2346" s="45">
        <v>7.957667350769043</v>
      </c>
      <c r="S2346" s="45"/>
      <c r="T2346" s="45"/>
      <c r="U2346" s="45"/>
      <c r="V2346" s="46">
        <v>1.1608401739859886E-11</v>
      </c>
      <c r="W2346" s="46"/>
      <c r="X2346" s="45">
        <v>7.5999997556209564E-2</v>
      </c>
      <c r="Y2346" s="45"/>
      <c r="Z2346" s="44">
        <v>4.5599998533725739</v>
      </c>
      <c r="AA2346" s="44"/>
      <c r="AB2346" s="45">
        <v>9.7770557403564453</v>
      </c>
      <c r="AC2346" s="45"/>
      <c r="AD2346" s="45">
        <v>9.3951065836719996E-26</v>
      </c>
      <c r="AE2346" s="45"/>
      <c r="AF2346" s="45">
        <v>10.47303295135498</v>
      </c>
      <c r="AG2346" s="45"/>
      <c r="AH2346" s="45">
        <v>7.4055523872375488</v>
      </c>
      <c r="AI2346" s="45"/>
      <c r="AJ2346" s="45"/>
      <c r="AK2346" s="20">
        <v>8.9707605533832498E-25</v>
      </c>
    </row>
    <row r="2347" spans="2:37" ht="14.25" customHeight="1">
      <c r="B2347" s="2">
        <v>3.7999998778104782E-2</v>
      </c>
      <c r="D2347" s="44">
        <v>2.2799999266862869</v>
      </c>
      <c r="E2347" s="44"/>
      <c r="F2347" s="45">
        <v>2.0505990982055664</v>
      </c>
      <c r="G2347" s="45"/>
      <c r="H2347" s="45"/>
      <c r="I2347" s="45"/>
      <c r="J2347" s="45"/>
      <c r="K2347" s="45">
        <v>6.0021556952047361E-13</v>
      </c>
      <c r="L2347" s="45"/>
      <c r="M2347" s="45"/>
      <c r="N2347" s="45">
        <v>11.231066703796387</v>
      </c>
      <c r="O2347" s="45"/>
      <c r="P2347" s="45"/>
      <c r="Q2347" s="45"/>
      <c r="R2347" s="45">
        <v>7.9415631294250488</v>
      </c>
      <c r="S2347" s="45"/>
      <c r="T2347" s="45"/>
      <c r="U2347" s="45"/>
      <c r="V2347" s="46">
        <v>5.3442437107642515E-12</v>
      </c>
      <c r="W2347" s="46"/>
      <c r="X2347" s="45">
        <v>7.6999999582767487E-2</v>
      </c>
      <c r="Y2347" s="45"/>
      <c r="Z2347" s="44">
        <v>4.6199999749660492</v>
      </c>
      <c r="AA2347" s="44"/>
      <c r="AB2347" s="45">
        <v>7.6967215538024902</v>
      </c>
      <c r="AC2347" s="45"/>
      <c r="AD2347" s="45">
        <v>4.3269350370578977E-26</v>
      </c>
      <c r="AE2347" s="45"/>
      <c r="AF2347" s="45">
        <v>10.45561695098877</v>
      </c>
      <c r="AG2347" s="45"/>
      <c r="AH2347" s="45">
        <v>7.3932380676269531</v>
      </c>
      <c r="AI2347" s="45"/>
      <c r="AJ2347" s="45"/>
      <c r="AK2347" s="20">
        <v>4.1383830442359269E-25</v>
      </c>
    </row>
    <row r="2348" spans="2:37" ht="13.5" customHeight="1">
      <c r="B2348" s="47" t="s">
        <v>11</v>
      </c>
      <c r="C2348" s="47"/>
      <c r="D2348" s="47"/>
      <c r="E2348" s="47"/>
    </row>
    <row r="2349" spans="2:37" ht="12.75" customHeight="1">
      <c r="B2349" s="39" t="s">
        <v>0</v>
      </c>
      <c r="C2349" s="39"/>
      <c r="D2349" s="39"/>
      <c r="E2349" s="39"/>
      <c r="F2349" s="39"/>
      <c r="G2349" s="1" t="s">
        <v>1</v>
      </c>
      <c r="H2349" s="40" t="s">
        <v>74</v>
      </c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</row>
    <row r="2350" spans="2:37" ht="12.75" customHeight="1">
      <c r="AB2350" s="39" t="s">
        <v>2</v>
      </c>
      <c r="AC2350" s="39"/>
      <c r="AD2350" s="39"/>
      <c r="AE2350" s="39"/>
      <c r="AF2350" s="39"/>
      <c r="AG2350" s="39"/>
    </row>
    <row r="2351" spans="2:37" ht="12" customHeight="1">
      <c r="B2351" s="39" t="s">
        <v>3</v>
      </c>
      <c r="C2351" s="39"/>
      <c r="D2351" s="39"/>
      <c r="E2351" s="39"/>
      <c r="G2351" s="1" t="s">
        <v>4</v>
      </c>
      <c r="H2351" s="41">
        <v>0.43999999761581421</v>
      </c>
      <c r="I2351" s="41"/>
      <c r="J2351" s="41"/>
      <c r="K2351" s="41"/>
      <c r="L2351" s="41"/>
      <c r="M2351" s="41"/>
      <c r="N2351" s="41"/>
      <c r="O2351" s="39" t="s">
        <v>21</v>
      </c>
      <c r="P2351" s="39"/>
      <c r="Q2351" s="39"/>
      <c r="R2351" s="39"/>
      <c r="S2351" s="1" t="s">
        <v>4</v>
      </c>
      <c r="T2351" s="42" t="s">
        <v>22</v>
      </c>
      <c r="U2351" s="42"/>
      <c r="V2351" s="42"/>
      <c r="W2351" s="42"/>
      <c r="X2351" s="42"/>
      <c r="Y2351" s="42"/>
      <c r="Z2351" s="42"/>
      <c r="AA2351" s="42"/>
      <c r="AB2351" s="39"/>
      <c r="AC2351" s="39"/>
      <c r="AD2351" s="39"/>
      <c r="AE2351" s="39"/>
      <c r="AF2351" s="39"/>
      <c r="AG2351" s="39"/>
    </row>
    <row r="2352" spans="2:37" ht="10.5" customHeight="1">
      <c r="AB2352" s="39"/>
      <c r="AC2352" s="39"/>
      <c r="AD2352" s="39"/>
      <c r="AE2352" s="39"/>
      <c r="AF2352" s="39"/>
      <c r="AG2352" s="39"/>
    </row>
    <row r="2353" spans="2:34" ht="12" customHeight="1">
      <c r="AB2353" s="39"/>
      <c r="AC2353" s="39"/>
      <c r="AD2353" s="39"/>
      <c r="AE2353" s="39"/>
      <c r="AF2353" s="39"/>
      <c r="AG2353" s="39"/>
    </row>
    <row r="2354" spans="2:34" ht="12" customHeight="1">
      <c r="AB2354" s="39"/>
      <c r="AC2354" s="39"/>
      <c r="AD2354" s="39"/>
      <c r="AE2354" s="39"/>
      <c r="AF2354" s="39"/>
      <c r="AG2354" s="39"/>
    </row>
    <row r="2355" spans="2:34" ht="6" customHeight="1"/>
    <row r="2356" spans="2:34" ht="3" customHeight="1">
      <c r="B2356" s="43" t="s">
        <v>5</v>
      </c>
      <c r="D2356" s="43" t="s">
        <v>23</v>
      </c>
      <c r="E2356" s="43"/>
      <c r="G2356" s="43" t="s">
        <v>6</v>
      </c>
      <c r="H2356" s="43"/>
      <c r="J2356" s="43" t="s">
        <v>7</v>
      </c>
      <c r="K2356" s="43"/>
      <c r="L2356" s="43"/>
      <c r="M2356" s="43"/>
      <c r="N2356" s="43" t="s">
        <v>8</v>
      </c>
      <c r="O2356" s="43"/>
      <c r="Q2356" s="43" t="s">
        <v>9</v>
      </c>
      <c r="R2356" s="43"/>
      <c r="S2356" s="43"/>
      <c r="T2356" s="43" t="s">
        <v>10</v>
      </c>
      <c r="U2356" s="43"/>
      <c r="X2356" s="43" t="s">
        <v>5</v>
      </c>
      <c r="Y2356" s="43"/>
      <c r="Z2356" s="43" t="s">
        <v>23</v>
      </c>
      <c r="AA2356" s="43"/>
      <c r="AB2356" s="43" t="s">
        <v>6</v>
      </c>
      <c r="AC2356" s="43" t="s">
        <v>7</v>
      </c>
      <c r="AE2356" s="43" t="s">
        <v>8</v>
      </c>
      <c r="AF2356" s="43" t="s">
        <v>9</v>
      </c>
      <c r="AG2356" s="43" t="s">
        <v>10</v>
      </c>
      <c r="AH2356" s="43"/>
    </row>
    <row r="2357" spans="2:34" ht="14.25" customHeight="1">
      <c r="B2357" s="43"/>
      <c r="D2357" s="43"/>
      <c r="E2357" s="43"/>
      <c r="G2357" s="43"/>
      <c r="H2357" s="43"/>
      <c r="J2357" s="43"/>
      <c r="K2357" s="43"/>
      <c r="L2357" s="43"/>
      <c r="M2357" s="43"/>
      <c r="N2357" s="43"/>
      <c r="O2357" s="43"/>
      <c r="Q2357" s="43"/>
      <c r="R2357" s="43"/>
      <c r="S2357" s="43"/>
      <c r="T2357" s="43"/>
      <c r="U2357" s="43"/>
      <c r="X2357" s="43"/>
      <c r="Y2357" s="43"/>
      <c r="Z2357" s="43"/>
      <c r="AA2357" s="43"/>
      <c r="AB2357" s="43"/>
      <c r="AC2357" s="43"/>
      <c r="AE2357" s="43"/>
      <c r="AF2357" s="43"/>
      <c r="AG2357" s="43"/>
      <c r="AH2357" s="43"/>
    </row>
    <row r="2358" spans="2:34">
      <c r="B2358" s="2">
        <v>7.8000001609325409E-2</v>
      </c>
      <c r="D2358" s="44">
        <v>4.6800000965595245</v>
      </c>
      <c r="E2358" s="44"/>
      <c r="F2358" s="45">
        <v>4.5449771881103516</v>
      </c>
      <c r="G2358" s="45"/>
      <c r="H2358" s="45"/>
      <c r="I2358" s="45"/>
      <c r="J2358" s="45"/>
      <c r="K2358" s="45">
        <v>1.9927917609317475E-26</v>
      </c>
      <c r="L2358" s="45"/>
      <c r="M2358" s="45"/>
      <c r="N2358" s="45">
        <v>10.438318252563477</v>
      </c>
      <c r="O2358" s="45"/>
      <c r="P2358" s="45"/>
      <c r="Q2358" s="45"/>
      <c r="R2358" s="45">
        <v>7.3810052871704102</v>
      </c>
      <c r="S2358" s="45"/>
      <c r="T2358" s="45"/>
      <c r="U2358" s="45"/>
      <c r="V2358" s="46">
        <v>1.9091119229259896E-25</v>
      </c>
      <c r="W2358" s="46"/>
    </row>
    <row r="2359" spans="2:34">
      <c r="B2359" s="2">
        <v>7.9000003635883331E-2</v>
      </c>
      <c r="D2359" s="44">
        <v>4.7400002181529999</v>
      </c>
      <c r="E2359" s="44"/>
      <c r="F2359" s="45">
        <v>0.76687461137771606</v>
      </c>
      <c r="G2359" s="45"/>
      <c r="H2359" s="45"/>
      <c r="I2359" s="45"/>
      <c r="J2359" s="45"/>
      <c r="K2359" s="45">
        <v>9.1779590609631076E-27</v>
      </c>
      <c r="L2359" s="45"/>
      <c r="M2359" s="45"/>
      <c r="N2359" s="45">
        <v>10.421133995056152</v>
      </c>
      <c r="O2359" s="45"/>
      <c r="P2359" s="45"/>
      <c r="Q2359" s="45"/>
      <c r="R2359" s="45">
        <v>7.3688545227050781</v>
      </c>
      <c r="S2359" s="45"/>
      <c r="T2359" s="45"/>
      <c r="U2359" s="45"/>
      <c r="V2359" s="46">
        <v>8.8070637804218048E-26</v>
      </c>
      <c r="W2359" s="46"/>
    </row>
    <row r="2360" spans="2:34">
      <c r="B2360" s="2">
        <v>7.9999998211860657E-2</v>
      </c>
      <c r="D2360" s="44">
        <v>4.7999998927116394</v>
      </c>
      <c r="E2360" s="44"/>
      <c r="F2360" s="45">
        <v>-3.1062688827514648</v>
      </c>
      <c r="G2360" s="45"/>
      <c r="H2360" s="45"/>
      <c r="I2360" s="45"/>
      <c r="J2360" s="45"/>
      <c r="K2360" s="45">
        <v>4.2270048492938616E-27</v>
      </c>
      <c r="L2360" s="45"/>
      <c r="M2360" s="45"/>
      <c r="N2360" s="45">
        <v>10.404064178466797</v>
      </c>
      <c r="O2360" s="45"/>
      <c r="P2360" s="45"/>
      <c r="Q2360" s="45"/>
      <c r="R2360" s="45">
        <v>7.3567843437194824</v>
      </c>
      <c r="S2360" s="45"/>
      <c r="T2360" s="45"/>
      <c r="U2360" s="45"/>
      <c r="V2360" s="46">
        <v>4.0628401215782491E-26</v>
      </c>
      <c r="W2360" s="46"/>
    </row>
    <row r="2361" spans="2:34">
      <c r="B2361" s="2">
        <v>8.1000000238418579E-2</v>
      </c>
      <c r="D2361" s="44">
        <v>4.8600000143051147</v>
      </c>
      <c r="E2361" s="44"/>
      <c r="F2361" s="45">
        <v>-6.5315685272216797</v>
      </c>
      <c r="G2361" s="45"/>
      <c r="H2361" s="45"/>
      <c r="I2361" s="45"/>
      <c r="J2361" s="45"/>
      <c r="K2361" s="45">
        <v>1.9468012471945603E-27</v>
      </c>
      <c r="L2361" s="45"/>
      <c r="M2361" s="45"/>
      <c r="N2361" s="45">
        <v>10.38710880279541</v>
      </c>
      <c r="O2361" s="45"/>
      <c r="P2361" s="45"/>
      <c r="Q2361" s="45"/>
      <c r="R2361" s="45">
        <v>7.344794750213623</v>
      </c>
      <c r="S2361" s="45"/>
      <c r="T2361" s="45"/>
      <c r="U2361" s="45"/>
      <c r="V2361" s="46">
        <v>1.8742475372924066E-26</v>
      </c>
      <c r="W2361" s="46"/>
    </row>
    <row r="2362" spans="2:34">
      <c r="B2362" s="2">
        <v>8.2000002264976501E-2</v>
      </c>
      <c r="D2362" s="44">
        <v>4.9200001358985901</v>
      </c>
      <c r="E2362" s="44"/>
      <c r="F2362" s="45">
        <v>-9.0306425094604492</v>
      </c>
      <c r="G2362" s="45"/>
      <c r="H2362" s="45"/>
      <c r="I2362" s="45"/>
      <c r="J2362" s="45"/>
      <c r="K2362" s="45">
        <v>8.9662843378213841E-28</v>
      </c>
      <c r="L2362" s="45"/>
      <c r="M2362" s="45"/>
      <c r="N2362" s="45">
        <v>10.370265007019043</v>
      </c>
      <c r="O2362" s="45"/>
      <c r="P2362" s="45"/>
      <c r="Q2362" s="45"/>
      <c r="R2362" s="45">
        <v>7.3328847885131836</v>
      </c>
      <c r="S2362" s="45"/>
      <c r="T2362" s="45"/>
      <c r="U2362" s="45"/>
      <c r="V2362" s="46">
        <v>8.6461481735595714E-27</v>
      </c>
      <c r="W2362" s="46"/>
    </row>
    <row r="2363" spans="2:34">
      <c r="B2363" s="2">
        <v>8.2999996840953827E-2</v>
      </c>
      <c r="D2363" s="44">
        <v>4.9799998104572296</v>
      </c>
      <c r="E2363" s="44"/>
      <c r="F2363" s="45">
        <v>-10.256401062011719</v>
      </c>
      <c r="G2363" s="45"/>
      <c r="H2363" s="45"/>
      <c r="I2363" s="45"/>
      <c r="J2363" s="45"/>
      <c r="K2363" s="45">
        <v>4.1295741719302501E-28</v>
      </c>
      <c r="L2363" s="45"/>
      <c r="M2363" s="45"/>
      <c r="N2363" s="45">
        <v>10.353532791137695</v>
      </c>
      <c r="O2363" s="45"/>
      <c r="P2363" s="45"/>
      <c r="Q2363" s="45"/>
      <c r="R2363" s="45">
        <v>7.3210535049438477</v>
      </c>
      <c r="S2363" s="45"/>
      <c r="T2363" s="45"/>
      <c r="U2363" s="45"/>
      <c r="V2363" s="46">
        <v>3.9885650925289998E-27</v>
      </c>
      <c r="W2363" s="46"/>
    </row>
    <row r="2364" spans="2:34">
      <c r="B2364" s="2">
        <v>8.3999998867511749E-2</v>
      </c>
      <c r="D2364" s="44">
        <v>5.039999932050705</v>
      </c>
      <c r="E2364" s="44"/>
      <c r="F2364" s="45">
        <v>-10.041234970092773</v>
      </c>
      <c r="G2364" s="45"/>
      <c r="H2364" s="45"/>
      <c r="I2364" s="45"/>
      <c r="J2364" s="45"/>
      <c r="K2364" s="45">
        <v>1.9019528388033439E-28</v>
      </c>
      <c r="L2364" s="45"/>
      <c r="M2364" s="45"/>
      <c r="N2364" s="45">
        <v>10.336912155151367</v>
      </c>
      <c r="O2364" s="45"/>
      <c r="P2364" s="45"/>
      <c r="Q2364" s="45"/>
      <c r="R2364" s="45">
        <v>7.309300422668457</v>
      </c>
      <c r="S2364" s="45"/>
      <c r="T2364" s="45"/>
      <c r="U2364" s="45"/>
      <c r="V2364" s="46">
        <v>1.8399622094596228E-27</v>
      </c>
      <c r="W2364" s="46"/>
    </row>
    <row r="2365" spans="2:34">
      <c r="B2365" s="2">
        <v>8.5000000894069672E-2</v>
      </c>
      <c r="D2365" s="44">
        <v>5.1000000536441803</v>
      </c>
      <c r="E2365" s="44"/>
      <c r="F2365" s="45">
        <v>-8.4199113845825195</v>
      </c>
      <c r="G2365" s="45"/>
      <c r="H2365" s="45"/>
      <c r="I2365" s="45"/>
      <c r="J2365" s="45"/>
      <c r="K2365" s="45">
        <v>8.7598317496497424E-29</v>
      </c>
      <c r="L2365" s="45"/>
      <c r="M2365" s="45"/>
      <c r="N2365" s="45">
        <v>10.320400238037109</v>
      </c>
      <c r="O2365" s="45"/>
      <c r="P2365" s="45"/>
      <c r="Q2365" s="45"/>
      <c r="R2365" s="45">
        <v>7.2976250648498535</v>
      </c>
      <c r="S2365" s="45"/>
      <c r="T2365" s="45"/>
      <c r="U2365" s="45"/>
      <c r="V2365" s="46">
        <v>8.487879487775706E-28</v>
      </c>
      <c r="W2365" s="46"/>
    </row>
    <row r="2366" spans="2:34">
      <c r="B2366" s="2">
        <v>8.6000002920627594E-2</v>
      </c>
      <c r="D2366" s="44">
        <v>5.1600001752376556</v>
      </c>
      <c r="E2366" s="44"/>
      <c r="F2366" s="45">
        <v>-5.6240530014038086</v>
      </c>
      <c r="G2366" s="45"/>
      <c r="H2366" s="45"/>
      <c r="I2366" s="45"/>
      <c r="J2366" s="45"/>
      <c r="K2366" s="45">
        <v>4.0345325384402782E-29</v>
      </c>
      <c r="L2366" s="45"/>
      <c r="M2366" s="45"/>
      <c r="N2366" s="45">
        <v>10.303997993469238</v>
      </c>
      <c r="O2366" s="45"/>
      <c r="P2366" s="45"/>
      <c r="Q2366" s="45"/>
      <c r="R2366" s="45">
        <v>7.2860269546508789</v>
      </c>
      <c r="S2366" s="45"/>
      <c r="T2366" s="45"/>
      <c r="U2366" s="45"/>
      <c r="V2366" s="46">
        <v>3.9155020030455049E-28</v>
      </c>
      <c r="W2366" s="46"/>
    </row>
    <row r="2367" spans="2:34">
      <c r="B2367" s="2">
        <v>8.6999997496604919E-2</v>
      </c>
      <c r="D2367" s="44">
        <v>5.2199998497962952</v>
      </c>
      <c r="E2367" s="44"/>
      <c r="F2367" s="45">
        <v>-2.049072265625</v>
      </c>
      <c r="G2367" s="45"/>
      <c r="H2367" s="45"/>
      <c r="I2367" s="45"/>
      <c r="J2367" s="45"/>
      <c r="K2367" s="45">
        <v>1.8581979975086749E-29</v>
      </c>
      <c r="L2367" s="45"/>
      <c r="M2367" s="45"/>
      <c r="N2367" s="45">
        <v>10.287704467773438</v>
      </c>
      <c r="O2367" s="45"/>
      <c r="P2367" s="45"/>
      <c r="Q2367" s="45"/>
      <c r="R2367" s="45">
        <v>7.274505615234375</v>
      </c>
      <c r="S2367" s="45"/>
      <c r="T2367" s="45"/>
      <c r="U2367" s="45"/>
      <c r="V2367" s="46">
        <v>1.8062319538961109E-28</v>
      </c>
      <c r="W2367" s="46"/>
    </row>
    <row r="2368" spans="2:34">
      <c r="B2368" s="2">
        <v>8.7999999523162842E-2</v>
      </c>
      <c r="D2368" s="44">
        <v>5.2799999713897705</v>
      </c>
      <c r="E2368" s="44"/>
      <c r="F2368" s="45">
        <v>1.8017340898513794</v>
      </c>
      <c r="G2368" s="45"/>
      <c r="H2368" s="45"/>
      <c r="I2368" s="45"/>
      <c r="J2368" s="45"/>
      <c r="K2368" s="45">
        <v>8.5583880538736211E-30</v>
      </c>
      <c r="L2368" s="45"/>
      <c r="M2368" s="45"/>
      <c r="N2368" s="45">
        <v>10.271517753601074</v>
      </c>
      <c r="O2368" s="45"/>
      <c r="P2368" s="45"/>
      <c r="Q2368" s="45"/>
      <c r="R2368" s="45">
        <v>7.2630600929260254</v>
      </c>
      <c r="S2368" s="45"/>
      <c r="T2368" s="45"/>
      <c r="U2368" s="45"/>
      <c r="V2368" s="46">
        <v>8.3321555332273594E-29</v>
      </c>
      <c r="W2368" s="46"/>
    </row>
    <row r="2369" spans="2:23">
      <c r="B2369" s="2">
        <v>8.9000001549720764E-2</v>
      </c>
      <c r="D2369" s="44">
        <v>5.3400000929832458</v>
      </c>
      <c r="E2369" s="44"/>
      <c r="F2369" s="45">
        <v>5.3880186080932617</v>
      </c>
      <c r="G2369" s="45"/>
      <c r="H2369" s="45"/>
      <c r="I2369" s="45"/>
      <c r="J2369" s="45"/>
      <c r="K2369" s="45">
        <v>3.9417861470078574E-30</v>
      </c>
      <c r="L2369" s="45"/>
      <c r="M2369" s="45"/>
      <c r="N2369" s="45">
        <v>10.255437850952148</v>
      </c>
      <c r="O2369" s="45"/>
      <c r="P2369" s="45"/>
      <c r="Q2369" s="45"/>
      <c r="R2369" s="45">
        <v>7.2516894340515137</v>
      </c>
      <c r="S2369" s="45"/>
      <c r="T2369" s="45"/>
      <c r="U2369" s="45"/>
      <c r="V2369" s="46">
        <v>3.8436060752565572E-29</v>
      </c>
      <c r="W2369" s="46"/>
    </row>
    <row r="2370" spans="2:23">
      <c r="B2370" s="2">
        <v>9.0000003576278687E-2</v>
      </c>
      <c r="D2370" s="44">
        <v>5.4000002145767212</v>
      </c>
      <c r="E2370" s="44"/>
      <c r="F2370" s="45">
        <v>8.2081832885742188</v>
      </c>
      <c r="G2370" s="45"/>
      <c r="H2370" s="45"/>
      <c r="I2370" s="45"/>
      <c r="J2370" s="45"/>
      <c r="K2370" s="45">
        <v>1.8154953534325681E-30</v>
      </c>
      <c r="L2370" s="45"/>
      <c r="M2370" s="45"/>
      <c r="N2370" s="45">
        <v>10.239462852478027</v>
      </c>
      <c r="O2370" s="45"/>
      <c r="P2370" s="45"/>
      <c r="Q2370" s="45"/>
      <c r="R2370" s="45">
        <v>7.2403936386108398</v>
      </c>
      <c r="S2370" s="45"/>
      <c r="T2370" s="45"/>
      <c r="U2370" s="45"/>
      <c r="V2370" s="46">
        <v>1.7730377388029016E-29</v>
      </c>
      <c r="W2370" s="46"/>
    </row>
    <row r="2371" spans="2:23">
      <c r="B2371" s="2">
        <v>9.0999998152256012E-2</v>
      </c>
      <c r="D2371" s="44">
        <v>5.4599998891353607</v>
      </c>
      <c r="E2371" s="44"/>
      <c r="F2371" s="45">
        <v>9.8695144653320313</v>
      </c>
      <c r="G2371" s="45"/>
      <c r="H2371" s="45"/>
      <c r="I2371" s="45"/>
      <c r="J2371" s="45"/>
      <c r="K2371" s="45">
        <v>8.3617690383031052E-31</v>
      </c>
      <c r="L2371" s="45"/>
      <c r="M2371" s="45"/>
      <c r="N2371" s="45">
        <v>10.223592758178711</v>
      </c>
      <c r="O2371" s="45"/>
      <c r="P2371" s="45"/>
      <c r="Q2371" s="45"/>
      <c r="R2371" s="45">
        <v>7.2291722297668457</v>
      </c>
      <c r="S2371" s="45"/>
      <c r="T2371" s="45"/>
      <c r="U2371" s="45"/>
      <c r="V2371" s="46">
        <v>8.1788940907614997E-30</v>
      </c>
      <c r="W2371" s="46"/>
    </row>
    <row r="2372" spans="2:23">
      <c r="B2372" s="2">
        <v>9.2000000178813934E-2</v>
      </c>
      <c r="D2372" s="44">
        <v>5.5200000107288361</v>
      </c>
      <c r="E2372" s="44"/>
      <c r="F2372" s="45">
        <v>10.142852783203125</v>
      </c>
      <c r="G2372" s="45"/>
      <c r="H2372" s="45"/>
      <c r="I2372" s="45"/>
      <c r="J2372" s="45"/>
      <c r="K2372" s="45">
        <v>3.8512526283928369E-31</v>
      </c>
      <c r="L2372" s="45"/>
      <c r="M2372" s="45"/>
      <c r="N2372" s="45">
        <v>10.207827568054199</v>
      </c>
      <c r="O2372" s="45"/>
      <c r="P2372" s="45"/>
      <c r="Q2372" s="45"/>
      <c r="R2372" s="45">
        <v>7.2180237770080566</v>
      </c>
      <c r="S2372" s="45"/>
      <c r="T2372" s="45"/>
      <c r="U2372" s="45"/>
      <c r="V2372" s="46">
        <v>3.7728425942749091E-30</v>
      </c>
      <c r="W2372" s="46"/>
    </row>
    <row r="2373" spans="2:23">
      <c r="B2373" s="2">
        <v>9.3000002205371857E-2</v>
      </c>
      <c r="D2373" s="44">
        <v>5.5800001323223114</v>
      </c>
      <c r="E2373" s="44"/>
      <c r="F2373" s="45">
        <v>8.9941806793212891</v>
      </c>
      <c r="G2373" s="45"/>
      <c r="H2373" s="45"/>
      <c r="I2373" s="45"/>
      <c r="J2373" s="45"/>
      <c r="K2373" s="45">
        <v>1.7738081625024079E-31</v>
      </c>
      <c r="L2373" s="45"/>
      <c r="M2373" s="45"/>
      <c r="N2373" s="45">
        <v>10.192164421081543</v>
      </c>
      <c r="O2373" s="45"/>
      <c r="P2373" s="45"/>
      <c r="Q2373" s="45"/>
      <c r="R2373" s="45">
        <v>7.2069487571716309</v>
      </c>
      <c r="S2373" s="45"/>
      <c r="T2373" s="45"/>
      <c r="U2373" s="45"/>
      <c r="V2373" s="46">
        <v>1.7403645253754682E-30</v>
      </c>
      <c r="W2373" s="46"/>
    </row>
    <row r="2374" spans="2:23">
      <c r="B2374" s="2">
        <v>9.3999996781349182E-2</v>
      </c>
      <c r="D2374" s="44">
        <v>5.6399998068809509</v>
      </c>
      <c r="E2374" s="44"/>
      <c r="F2374" s="45">
        <v>6.5887889862060547</v>
      </c>
      <c r="G2374" s="45"/>
      <c r="H2374" s="45"/>
      <c r="I2374" s="45"/>
      <c r="J2374" s="45"/>
      <c r="K2374" s="45">
        <v>8.1698109283632608E-32</v>
      </c>
      <c r="L2374" s="45"/>
      <c r="M2374" s="45"/>
      <c r="N2374" s="45">
        <v>10.176604270935059</v>
      </c>
      <c r="O2374" s="45"/>
      <c r="P2374" s="45"/>
      <c r="Q2374" s="45"/>
      <c r="R2374" s="45">
        <v>7.195946216583252</v>
      </c>
      <c r="S2374" s="45"/>
      <c r="T2374" s="45"/>
      <c r="U2374" s="45"/>
      <c r="V2374" s="46">
        <v>8.0280320861724479E-31</v>
      </c>
      <c r="W2374" s="46"/>
    </row>
    <row r="2375" spans="2:23">
      <c r="B2375" s="2">
        <v>9.4999998807907104E-2</v>
      </c>
      <c r="D2375" s="44">
        <v>5.6999999284744263</v>
      </c>
      <c r="E2375" s="44"/>
      <c r="F2375" s="45">
        <v>3.2675135135650635</v>
      </c>
      <c r="G2375" s="45"/>
      <c r="H2375" s="45"/>
      <c r="I2375" s="45"/>
      <c r="J2375" s="45"/>
      <c r="K2375" s="45">
        <v>3.7628596849906639E-32</v>
      </c>
      <c r="L2375" s="45"/>
      <c r="M2375" s="45"/>
      <c r="N2375" s="45">
        <v>10.161145210266113</v>
      </c>
      <c r="O2375" s="45"/>
      <c r="P2375" s="45"/>
      <c r="Q2375" s="45"/>
      <c r="R2375" s="45">
        <v>7.1850152015686035</v>
      </c>
      <c r="S2375" s="45"/>
      <c r="T2375" s="45"/>
      <c r="U2375" s="45"/>
      <c r="V2375" s="46">
        <v>3.7031845387768196E-31</v>
      </c>
      <c r="W2375" s="46"/>
    </row>
    <row r="2376" spans="2:23">
      <c r="B2376" s="2">
        <v>9.6000000834465027E-2</v>
      </c>
      <c r="D2376" s="44">
        <v>5.7600000500679016</v>
      </c>
      <c r="E2376" s="44"/>
      <c r="F2376" s="45">
        <v>-0.50154298543930054</v>
      </c>
      <c r="G2376" s="45"/>
      <c r="H2376" s="45"/>
      <c r="I2376" s="45"/>
      <c r="J2376" s="45"/>
      <c r="K2376" s="45">
        <v>1.7331040551302556E-32</v>
      </c>
      <c r="L2376" s="45"/>
      <c r="M2376" s="45"/>
      <c r="N2376" s="45">
        <v>10.145787239074707</v>
      </c>
      <c r="O2376" s="45"/>
      <c r="P2376" s="45"/>
      <c r="Q2376" s="45"/>
      <c r="R2376" s="45">
        <v>7.1741552352905273</v>
      </c>
      <c r="S2376" s="45"/>
      <c r="T2376" s="45"/>
      <c r="U2376" s="45"/>
      <c r="V2376" s="46">
        <v>1.7082006489482688E-31</v>
      </c>
      <c r="W2376" s="46"/>
    </row>
    <row r="2377" spans="2:23">
      <c r="B2377" s="2">
        <v>9.7000002861022949E-2</v>
      </c>
      <c r="D2377" s="44">
        <v>5.820000171661377</v>
      </c>
      <c r="E2377" s="44"/>
      <c r="F2377" s="45">
        <v>-4.1889667510986328</v>
      </c>
      <c r="G2377" s="45"/>
      <c r="H2377" s="45"/>
      <c r="I2377" s="45"/>
      <c r="J2377" s="45"/>
      <c r="K2377" s="45">
        <v>7.9823692440434281E-33</v>
      </c>
      <c r="L2377" s="45"/>
      <c r="M2377" s="45"/>
      <c r="N2377" s="45">
        <v>10.130529403686523</v>
      </c>
      <c r="O2377" s="45"/>
      <c r="P2377" s="45"/>
      <c r="Q2377" s="45"/>
      <c r="R2377" s="45">
        <v>7.1633663177490234</v>
      </c>
      <c r="S2377" s="45"/>
      <c r="T2377" s="45"/>
      <c r="U2377" s="45"/>
      <c r="V2377" s="46">
        <v>7.8795178964502936E-32</v>
      </c>
      <c r="W2377" s="46"/>
    </row>
    <row r="2378" spans="2:23">
      <c r="B2378" s="2">
        <v>9.7999997437000275E-2</v>
      </c>
      <c r="D2378" s="44">
        <v>5.8799998462200165</v>
      </c>
      <c r="E2378" s="44"/>
      <c r="F2378" s="45">
        <v>-7.2783746719360352</v>
      </c>
      <c r="G2378" s="45"/>
      <c r="H2378" s="45"/>
      <c r="I2378" s="45"/>
      <c r="J2378" s="45"/>
      <c r="K2378" s="45">
        <v>3.6765415185050509E-33</v>
      </c>
      <c r="L2378" s="45"/>
      <c r="M2378" s="45"/>
      <c r="N2378" s="45">
        <v>10.115370750427246</v>
      </c>
      <c r="O2378" s="45"/>
      <c r="P2378" s="45"/>
      <c r="Q2378" s="45"/>
      <c r="R2378" s="45">
        <v>7.1526474952697754</v>
      </c>
      <c r="S2378" s="45"/>
      <c r="T2378" s="45"/>
      <c r="U2378" s="45"/>
      <c r="V2378" s="46">
        <v>3.6346088432121367E-32</v>
      </c>
      <c r="W2378" s="46"/>
    </row>
    <row r="2379" spans="2:23">
      <c r="B2379" s="2">
        <v>9.8999999463558197E-2</v>
      </c>
      <c r="D2379" s="44">
        <v>5.9399999678134918</v>
      </c>
      <c r="E2379" s="44"/>
      <c r="F2379" s="45">
        <v>-9.3387088775634766</v>
      </c>
      <c r="G2379" s="45"/>
      <c r="H2379" s="45"/>
      <c r="I2379" s="45"/>
      <c r="J2379" s="45"/>
      <c r="K2379" s="45">
        <v>1.6933534279602537E-33</v>
      </c>
      <c r="L2379" s="45"/>
      <c r="M2379" s="45"/>
      <c r="N2379" s="45">
        <v>10.100310325622559</v>
      </c>
      <c r="O2379" s="45"/>
      <c r="P2379" s="45"/>
      <c r="Q2379" s="45"/>
      <c r="R2379" s="45">
        <v>7.1419978141784668</v>
      </c>
      <c r="S2379" s="45"/>
      <c r="T2379" s="45"/>
      <c r="U2379" s="45"/>
      <c r="V2379" s="46">
        <v>1.6765360343592224E-32</v>
      </c>
      <c r="W2379" s="46"/>
    </row>
    <row r="2380" spans="2:23">
      <c r="B2380" s="2">
        <v>0.10000000149011612</v>
      </c>
      <c r="D2380" s="44">
        <v>6.0000000894069672</v>
      </c>
      <c r="E2380" s="44"/>
      <c r="F2380" s="45">
        <v>-10.084362030029297</v>
      </c>
      <c r="G2380" s="45"/>
      <c r="H2380" s="45"/>
      <c r="I2380" s="45"/>
      <c r="J2380" s="45"/>
      <c r="K2380" s="45">
        <v>7.7993104271448349E-34</v>
      </c>
      <c r="L2380" s="45"/>
      <c r="M2380" s="45"/>
      <c r="N2380" s="45">
        <v>10.085348129272461</v>
      </c>
      <c r="O2380" s="45"/>
      <c r="P2380" s="45"/>
      <c r="Q2380" s="45"/>
      <c r="R2380" s="45">
        <v>7.1314177513122559</v>
      </c>
      <c r="S2380" s="45"/>
      <c r="T2380" s="45"/>
      <c r="U2380" s="45"/>
      <c r="V2380" s="46">
        <v>7.7333084397270789E-33</v>
      </c>
      <c r="W2380" s="46"/>
    </row>
    <row r="2381" spans="2:23" ht="9.75" customHeight="1">
      <c r="B2381" s="2">
        <v>0.10100000351667404</v>
      </c>
      <c r="D2381" s="44">
        <v>6.0600002110004425</v>
      </c>
      <c r="E2381" s="44"/>
      <c r="F2381" s="45">
        <v>-9.4147539138793945</v>
      </c>
      <c r="G2381" s="45"/>
      <c r="H2381" s="45"/>
      <c r="I2381" s="45"/>
      <c r="J2381" s="45"/>
      <c r="K2381" s="45">
        <v>3.5922384156596862E-34</v>
      </c>
      <c r="L2381" s="45"/>
      <c r="M2381" s="45"/>
      <c r="N2381" s="45">
        <v>10.07048225402832</v>
      </c>
      <c r="O2381" s="45"/>
      <c r="P2381" s="45"/>
      <c r="Q2381" s="45"/>
      <c r="R2381" s="45">
        <v>7.120905876159668</v>
      </c>
      <c r="S2381" s="45"/>
      <c r="T2381" s="45"/>
      <c r="U2381" s="45"/>
      <c r="V2381" s="46">
        <v>3.5670967496297572E-33</v>
      </c>
      <c r="W2381" s="46"/>
    </row>
    <row r="2382" spans="2:23" ht="5.25" customHeight="1"/>
    <row r="2383" spans="2:23" ht="172.5" customHeight="1"/>
    <row r="2384" spans="2:23" ht="16.5" customHeight="1"/>
    <row r="2385" spans="2:37" ht="12.75" customHeight="1">
      <c r="B2385" s="39" t="s">
        <v>0</v>
      </c>
      <c r="C2385" s="39"/>
      <c r="D2385" s="39"/>
      <c r="E2385" s="39"/>
      <c r="F2385" s="39"/>
      <c r="G2385" s="1" t="s">
        <v>1</v>
      </c>
      <c r="H2385" s="40" t="s">
        <v>76</v>
      </c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</row>
    <row r="2386" spans="2:37" ht="12.75" customHeight="1">
      <c r="AB2386" s="39" t="s">
        <v>2</v>
      </c>
      <c r="AC2386" s="39"/>
      <c r="AD2386" s="39"/>
      <c r="AE2386" s="39"/>
      <c r="AF2386" s="39"/>
      <c r="AG2386" s="39"/>
    </row>
    <row r="2387" spans="2:37" ht="12" customHeight="1">
      <c r="B2387" s="39" t="s">
        <v>3</v>
      </c>
      <c r="C2387" s="39"/>
      <c r="D2387" s="39"/>
      <c r="E2387" s="39"/>
      <c r="G2387" s="1" t="s">
        <v>4</v>
      </c>
      <c r="H2387" s="41">
        <v>0.43999999761581421</v>
      </c>
      <c r="I2387" s="41"/>
      <c r="J2387" s="41"/>
      <c r="K2387" s="41"/>
      <c r="L2387" s="41"/>
      <c r="M2387" s="41"/>
      <c r="N2387" s="41"/>
      <c r="O2387" s="39" t="s">
        <v>21</v>
      </c>
      <c r="P2387" s="39"/>
      <c r="Q2387" s="39"/>
      <c r="R2387" s="39"/>
      <c r="S2387" s="1" t="s">
        <v>4</v>
      </c>
      <c r="T2387" s="42" t="s">
        <v>22</v>
      </c>
      <c r="U2387" s="42"/>
      <c r="V2387" s="42"/>
      <c r="W2387" s="42"/>
      <c r="X2387" s="42"/>
      <c r="Y2387" s="42"/>
      <c r="Z2387" s="42"/>
      <c r="AA2387" s="42"/>
      <c r="AB2387" s="39"/>
      <c r="AC2387" s="39"/>
      <c r="AD2387" s="39"/>
      <c r="AE2387" s="39"/>
      <c r="AF2387" s="39"/>
      <c r="AG2387" s="39"/>
    </row>
    <row r="2388" spans="2:37" ht="10.5" customHeight="1">
      <c r="AB2388" s="39"/>
      <c r="AC2388" s="39"/>
      <c r="AD2388" s="39"/>
      <c r="AE2388" s="39"/>
      <c r="AF2388" s="39"/>
      <c r="AG2388" s="39"/>
    </row>
    <row r="2389" spans="2:37" ht="12" customHeight="1">
      <c r="AB2389" s="39"/>
      <c r="AC2389" s="39"/>
      <c r="AD2389" s="39"/>
      <c r="AE2389" s="39"/>
      <c r="AF2389" s="39"/>
      <c r="AG2389" s="39"/>
    </row>
    <row r="2390" spans="2:37" ht="12" customHeight="1">
      <c r="AB2390" s="39"/>
      <c r="AC2390" s="39"/>
      <c r="AD2390" s="39"/>
      <c r="AE2390" s="39"/>
      <c r="AF2390" s="39"/>
      <c r="AG2390" s="39"/>
    </row>
    <row r="2391" spans="2:37" ht="6" customHeight="1"/>
    <row r="2392" spans="2:37" ht="3" customHeight="1">
      <c r="B2392" s="43" t="s">
        <v>5</v>
      </c>
      <c r="D2392" s="43" t="s">
        <v>23</v>
      </c>
      <c r="E2392" s="43"/>
      <c r="G2392" s="43" t="s">
        <v>6</v>
      </c>
      <c r="H2392" s="43"/>
      <c r="J2392" s="43" t="s">
        <v>7</v>
      </c>
      <c r="K2392" s="43"/>
      <c r="L2392" s="43"/>
      <c r="M2392" s="43"/>
      <c r="N2392" s="43" t="s">
        <v>8</v>
      </c>
      <c r="O2392" s="43"/>
      <c r="Q2392" s="43" t="s">
        <v>9</v>
      </c>
      <c r="R2392" s="43"/>
      <c r="S2392" s="43"/>
      <c r="T2392" s="43" t="s">
        <v>10</v>
      </c>
      <c r="U2392" s="43"/>
      <c r="X2392" s="43" t="s">
        <v>5</v>
      </c>
      <c r="Y2392" s="43"/>
      <c r="Z2392" s="43" t="s">
        <v>23</v>
      </c>
      <c r="AA2392" s="43"/>
      <c r="AB2392" s="43" t="s">
        <v>6</v>
      </c>
      <c r="AC2392" s="43" t="s">
        <v>7</v>
      </c>
      <c r="AE2392" s="43" t="s">
        <v>8</v>
      </c>
      <c r="AF2392" s="43" t="s">
        <v>9</v>
      </c>
      <c r="AG2392" s="43" t="s">
        <v>10</v>
      </c>
      <c r="AH2392" s="43"/>
    </row>
    <row r="2393" spans="2:37" ht="14.25" customHeight="1">
      <c r="B2393" s="43"/>
      <c r="D2393" s="43"/>
      <c r="E2393" s="43"/>
      <c r="G2393" s="43"/>
      <c r="H2393" s="43"/>
      <c r="J2393" s="43"/>
      <c r="K2393" s="43"/>
      <c r="L2393" s="43"/>
      <c r="M2393" s="43"/>
      <c r="N2393" s="43"/>
      <c r="O2393" s="43"/>
      <c r="Q2393" s="43"/>
      <c r="R2393" s="43"/>
      <c r="S2393" s="43"/>
      <c r="T2393" s="43"/>
      <c r="U2393" s="43"/>
      <c r="X2393" s="43"/>
      <c r="Y2393" s="43"/>
      <c r="Z2393" s="43"/>
      <c r="AA2393" s="43"/>
      <c r="AB2393" s="43"/>
      <c r="AC2393" s="43"/>
      <c r="AE2393" s="43"/>
      <c r="AF2393" s="43"/>
      <c r="AG2393" s="43"/>
      <c r="AH2393" s="43"/>
    </row>
    <row r="2394" spans="2:37">
      <c r="B2394" s="2">
        <v>0</v>
      </c>
      <c r="D2394" s="44">
        <v>0</v>
      </c>
      <c r="E2394" s="44"/>
      <c r="F2394" s="45">
        <v>3.189688300153648E-7</v>
      </c>
      <c r="G2394" s="45"/>
      <c r="H2394" s="45"/>
      <c r="I2394" s="45"/>
      <c r="J2394" s="45"/>
      <c r="K2394" s="45">
        <v>29.746250152587891</v>
      </c>
      <c r="L2394" s="45"/>
      <c r="M2394" s="45"/>
      <c r="N2394" s="45">
        <v>59.492500305175781</v>
      </c>
      <c r="O2394" s="45"/>
      <c r="P2394" s="45"/>
      <c r="Q2394" s="45"/>
      <c r="R2394" s="45">
        <v>21.033775329589844</v>
      </c>
      <c r="S2394" s="45"/>
      <c r="T2394" s="45"/>
      <c r="U2394" s="45"/>
      <c r="V2394" s="46">
        <v>100</v>
      </c>
      <c r="W2394" s="46"/>
      <c r="X2394" s="45">
        <v>3.9000000804662704E-2</v>
      </c>
      <c r="Y2394" s="45"/>
      <c r="Z2394" s="44">
        <v>2.3400000482797623</v>
      </c>
      <c r="AA2394" s="44"/>
      <c r="AB2394" s="45">
        <v>14.763710021972656</v>
      </c>
      <c r="AC2394" s="45"/>
      <c r="AD2394" s="45">
        <v>2.2256236523389816E-2</v>
      </c>
      <c r="AE2394" s="45"/>
      <c r="AF2394" s="45">
        <v>27.650943756103516</v>
      </c>
      <c r="AG2394" s="45"/>
      <c r="AH2394" s="45">
        <v>19.536432266235352</v>
      </c>
      <c r="AI2394" s="45"/>
      <c r="AJ2394" s="45"/>
      <c r="AK2394" s="20">
        <v>8.055480569601059E-2</v>
      </c>
    </row>
    <row r="2395" spans="2:37">
      <c r="B2395" s="2">
        <v>1.0000000474974513E-3</v>
      </c>
      <c r="D2395" s="44">
        <v>6.0000002849847078E-2</v>
      </c>
      <c r="E2395" s="44"/>
      <c r="F2395" s="45">
        <v>-3.9378795623779297</v>
      </c>
      <c r="G2395" s="45"/>
      <c r="H2395" s="45"/>
      <c r="I2395" s="45"/>
      <c r="J2395" s="45"/>
      <c r="K2395" s="45">
        <v>23.662050247192383</v>
      </c>
      <c r="L2395" s="45"/>
      <c r="M2395" s="45"/>
      <c r="N2395" s="45">
        <v>53.345890045166016</v>
      </c>
      <c r="O2395" s="45"/>
      <c r="P2395" s="45"/>
      <c r="Q2395" s="45"/>
      <c r="R2395" s="45">
        <v>20.989645004272461</v>
      </c>
      <c r="S2395" s="45"/>
      <c r="T2395" s="45"/>
      <c r="U2395" s="45"/>
      <c r="V2395" s="46">
        <v>79.713569641113281</v>
      </c>
      <c r="W2395" s="46"/>
      <c r="X2395" s="45">
        <v>3.9999999105930328E-2</v>
      </c>
      <c r="Y2395" s="45"/>
      <c r="Z2395" s="44">
        <v>2.3999999463558197</v>
      </c>
      <c r="AA2395" s="44"/>
      <c r="AB2395" s="45">
        <v>22.288055419921875</v>
      </c>
      <c r="AC2395" s="45"/>
      <c r="AD2395" s="45">
        <v>1.8796227872371674E-2</v>
      </c>
      <c r="AE2395" s="45"/>
      <c r="AF2395" s="45">
        <v>27.600740432739258</v>
      </c>
      <c r="AG2395" s="45"/>
      <c r="AH2395" s="45">
        <v>19.503379821777344</v>
      </c>
      <c r="AI2395" s="45"/>
      <c r="AJ2395" s="45"/>
      <c r="AK2395" s="20">
        <v>6.8146854639053345E-2</v>
      </c>
    </row>
    <row r="2396" spans="2:37">
      <c r="B2396" s="2">
        <v>2.0000000949949026E-3</v>
      </c>
      <c r="D2396" s="44">
        <v>0.12000000569969416</v>
      </c>
      <c r="E2396" s="44"/>
      <c r="F2396" s="45">
        <v>-2.6838507652282715</v>
      </c>
      <c r="G2396" s="45"/>
      <c r="H2396" s="45"/>
      <c r="I2396" s="45"/>
      <c r="J2396" s="45"/>
      <c r="K2396" s="45">
        <v>18.911781311035156</v>
      </c>
      <c r="L2396" s="45"/>
      <c r="M2396" s="45"/>
      <c r="N2396" s="45">
        <v>48.53369140625</v>
      </c>
      <c r="O2396" s="45"/>
      <c r="P2396" s="45"/>
      <c r="Q2396" s="45"/>
      <c r="R2396" s="45">
        <v>20.945854187011719</v>
      </c>
      <c r="S2396" s="45"/>
      <c r="T2396" s="45"/>
      <c r="U2396" s="45"/>
      <c r="V2396" s="46">
        <v>63.843891143798828</v>
      </c>
      <c r="W2396" s="46"/>
      <c r="X2396" s="45">
        <v>4.1000001132488251E-2</v>
      </c>
      <c r="Y2396" s="45"/>
      <c r="Z2396" s="44">
        <v>2.460000067949295</v>
      </c>
      <c r="AA2396" s="44"/>
      <c r="AB2396" s="45">
        <v>26.666671752929688</v>
      </c>
      <c r="AC2396" s="45"/>
      <c r="AD2396" s="45">
        <v>1.5876507386565208E-2</v>
      </c>
      <c r="AE2396" s="45"/>
      <c r="AF2396" s="45">
        <v>27.551408767700195</v>
      </c>
      <c r="AG2396" s="45"/>
      <c r="AH2396" s="45">
        <v>19.470561981201172</v>
      </c>
      <c r="AI2396" s="45"/>
      <c r="AJ2396" s="45"/>
      <c r="AK2396" s="20">
        <v>5.7658255100250244E-2</v>
      </c>
    </row>
    <row r="2397" spans="2:37">
      <c r="B2397" s="2">
        <v>3.0000000260770321E-3</v>
      </c>
      <c r="D2397" s="44">
        <v>0.18000000156462193</v>
      </c>
      <c r="E2397" s="44"/>
      <c r="F2397" s="45">
        <v>2.5937104225158691</v>
      </c>
      <c r="G2397" s="45"/>
      <c r="H2397" s="45"/>
      <c r="I2397" s="45"/>
      <c r="J2397" s="45"/>
      <c r="K2397" s="45">
        <v>15.184288024902344</v>
      </c>
      <c r="L2397" s="45"/>
      <c r="M2397" s="45"/>
      <c r="N2397" s="45">
        <v>44.744743347167969</v>
      </c>
      <c r="O2397" s="45"/>
      <c r="P2397" s="45"/>
      <c r="Q2397" s="45"/>
      <c r="R2397" s="45">
        <v>20.902399063110352</v>
      </c>
      <c r="S2397" s="45"/>
      <c r="T2397" s="45"/>
      <c r="U2397" s="45"/>
      <c r="V2397" s="46">
        <v>51.366893768310547</v>
      </c>
      <c r="W2397" s="46"/>
      <c r="X2397" s="45">
        <v>4.1999999433755875E-2</v>
      </c>
      <c r="Y2397" s="45"/>
      <c r="Z2397" s="44">
        <v>2.5199999660253525</v>
      </c>
      <c r="AA2397" s="44"/>
      <c r="AB2397" s="45">
        <v>27.296106338500977</v>
      </c>
      <c r="AC2397" s="45"/>
      <c r="AD2397" s="45">
        <v>1.3412228785455227E-2</v>
      </c>
      <c r="AE2397" s="45"/>
      <c r="AF2397" s="45">
        <v>27.502861022949219</v>
      </c>
      <c r="AG2397" s="45"/>
      <c r="AH2397" s="45">
        <v>19.43797492980957</v>
      </c>
      <c r="AI2397" s="45"/>
      <c r="AJ2397" s="45"/>
      <c r="AK2397" s="20">
        <v>4.879046231508255E-2</v>
      </c>
    </row>
    <row r="2398" spans="2:37">
      <c r="B2398" s="2">
        <v>4.0000001899898052E-3</v>
      </c>
      <c r="D2398" s="44">
        <v>0.24000001139938831</v>
      </c>
      <c r="E2398" s="44"/>
      <c r="F2398" s="45">
        <v>10.385980606079102</v>
      </c>
      <c r="G2398" s="45"/>
      <c r="H2398" s="45"/>
      <c r="I2398" s="45"/>
      <c r="J2398" s="45"/>
      <c r="K2398" s="45">
        <v>12.24468994140625</v>
      </c>
      <c r="L2398" s="45"/>
      <c r="M2398" s="45"/>
      <c r="N2398" s="45">
        <v>41.744159698486328</v>
      </c>
      <c r="O2398" s="45"/>
      <c r="P2398" s="45"/>
      <c r="Q2398" s="45"/>
      <c r="R2398" s="45">
        <v>20.859275817871094</v>
      </c>
      <c r="S2398" s="45"/>
      <c r="T2398" s="45"/>
      <c r="U2398" s="45"/>
      <c r="V2398" s="46">
        <v>41.508171081542969</v>
      </c>
      <c r="W2398" s="46"/>
      <c r="X2398" s="45">
        <v>4.3000001460313797E-2</v>
      </c>
      <c r="Y2398" s="45"/>
      <c r="Z2398" s="44">
        <v>2.5800000876188278</v>
      </c>
      <c r="AA2398" s="44"/>
      <c r="AB2398" s="45">
        <v>24.100299835205078</v>
      </c>
      <c r="AC2398" s="45"/>
      <c r="AD2398" s="45">
        <v>1.1331969872117043E-2</v>
      </c>
      <c r="AE2398" s="45"/>
      <c r="AF2398" s="45">
        <v>27.455020904541016</v>
      </c>
      <c r="AG2398" s="45"/>
      <c r="AH2398" s="45">
        <v>19.405618667602539</v>
      </c>
      <c r="AI2398" s="45"/>
      <c r="AJ2398" s="45"/>
      <c r="AK2398" s="20">
        <v>4.1291717439889908E-2</v>
      </c>
    </row>
    <row r="2399" spans="2:37">
      <c r="B2399" s="2">
        <v>4.999999888241291E-3</v>
      </c>
      <c r="D2399" s="44">
        <v>0.29999999329447746</v>
      </c>
      <c r="E2399" s="44"/>
      <c r="F2399" s="45">
        <v>19.004428863525391</v>
      </c>
      <c r="G2399" s="45"/>
      <c r="H2399" s="45"/>
      <c r="I2399" s="45"/>
      <c r="J2399" s="45"/>
      <c r="K2399" s="45">
        <v>9.9149847030639648</v>
      </c>
      <c r="L2399" s="45"/>
      <c r="M2399" s="45"/>
      <c r="N2399" s="45">
        <v>39.353935241699219</v>
      </c>
      <c r="O2399" s="45"/>
      <c r="P2399" s="45"/>
      <c r="Q2399" s="45"/>
      <c r="R2399" s="45">
        <v>20.81648063659668</v>
      </c>
      <c r="S2399" s="45"/>
      <c r="T2399" s="45"/>
      <c r="U2399" s="45"/>
      <c r="V2399" s="46">
        <v>33.679821014404297</v>
      </c>
      <c r="W2399" s="46"/>
      <c r="X2399" s="45">
        <v>4.3999999761581421E-2</v>
      </c>
      <c r="Y2399" s="45"/>
      <c r="Z2399" s="44">
        <v>2.6399999856948853</v>
      </c>
      <c r="AA2399" s="44"/>
      <c r="AB2399" s="45">
        <v>17.539459228515625</v>
      </c>
      <c r="AC2399" s="45"/>
      <c r="AD2399" s="45">
        <v>9.5755895599722862E-3</v>
      </c>
      <c r="AE2399" s="45"/>
      <c r="AF2399" s="45">
        <v>27.407829284667969</v>
      </c>
      <c r="AG2399" s="45"/>
      <c r="AH2399" s="45">
        <v>19.373491287231445</v>
      </c>
      <c r="AI2399" s="45"/>
      <c r="AJ2399" s="45"/>
      <c r="AK2399" s="20">
        <v>3.4949637949466705E-2</v>
      </c>
    </row>
    <row r="2400" spans="2:37">
      <c r="B2400" s="2">
        <v>6.0000000521540642E-3</v>
      </c>
      <c r="D2400" s="44">
        <v>0.36000000312924385</v>
      </c>
      <c r="E2400" s="44"/>
      <c r="F2400" s="45">
        <v>26.77900505065918</v>
      </c>
      <c r="G2400" s="45"/>
      <c r="H2400" s="45"/>
      <c r="I2400" s="45"/>
      <c r="J2400" s="45"/>
      <c r="K2400" s="45">
        <v>8.0597162246704102</v>
      </c>
      <c r="L2400" s="45"/>
      <c r="M2400" s="45"/>
      <c r="N2400" s="45">
        <v>37.438606262207031</v>
      </c>
      <c r="O2400" s="45"/>
      <c r="P2400" s="45"/>
      <c r="Q2400" s="45"/>
      <c r="R2400" s="45">
        <v>20.774011611938477</v>
      </c>
      <c r="S2400" s="45"/>
      <c r="T2400" s="45"/>
      <c r="U2400" s="45"/>
      <c r="V2400" s="46">
        <v>27.433700561523438</v>
      </c>
      <c r="W2400" s="46"/>
      <c r="X2400" s="45">
        <v>4.5000001788139343E-2</v>
      </c>
      <c r="Y2400" s="45"/>
      <c r="Z2400" s="44">
        <v>2.7000001072883606</v>
      </c>
      <c r="AA2400" s="44"/>
      <c r="AB2400" s="45">
        <v>8.5437994003295898</v>
      </c>
      <c r="AC2400" s="45"/>
      <c r="AD2400" s="45">
        <v>8.0924257636070251E-3</v>
      </c>
      <c r="AE2400" s="45"/>
      <c r="AF2400" s="45">
        <v>27.361228942871094</v>
      </c>
      <c r="AG2400" s="45"/>
      <c r="AH2400" s="45">
        <v>19.341588973999023</v>
      </c>
      <c r="AI2400" s="45"/>
      <c r="AJ2400" s="45"/>
      <c r="AK2400" s="20">
        <v>2.958500012755394E-2</v>
      </c>
    </row>
    <row r="2401" spans="2:37">
      <c r="B2401" s="2">
        <v>7.0000002160668373E-3</v>
      </c>
      <c r="D2401" s="44">
        <v>0.42000001296401024</v>
      </c>
      <c r="E2401" s="44"/>
      <c r="F2401" s="45">
        <v>32.262519836425781</v>
      </c>
      <c r="G2401" s="45"/>
      <c r="H2401" s="45"/>
      <c r="I2401" s="45"/>
      <c r="J2401" s="45"/>
      <c r="K2401" s="45">
        <v>6.5753521919250488</v>
      </c>
      <c r="L2401" s="45"/>
      <c r="M2401" s="45"/>
      <c r="N2401" s="45">
        <v>35.894638061523438</v>
      </c>
      <c r="O2401" s="45"/>
      <c r="P2401" s="45"/>
      <c r="Q2401" s="45"/>
      <c r="R2401" s="45">
        <v>20.731864929199219</v>
      </c>
      <c r="S2401" s="45"/>
      <c r="T2401" s="45"/>
      <c r="U2401" s="45"/>
      <c r="V2401" s="46">
        <v>22.426715850830078</v>
      </c>
      <c r="W2401" s="46"/>
      <c r="X2401" s="45">
        <v>4.6000000089406967E-2</v>
      </c>
      <c r="Y2401" s="45"/>
      <c r="Z2401" s="44">
        <v>2.760000005364418</v>
      </c>
      <c r="AA2401" s="44"/>
      <c r="AB2401" s="45">
        <v>-1.618353009223938</v>
      </c>
      <c r="AC2401" s="45"/>
      <c r="AD2401" s="45">
        <v>6.8397875875234604E-3</v>
      </c>
      <c r="AE2401" s="45"/>
      <c r="AF2401" s="45">
        <v>27.315176010131836</v>
      </c>
      <c r="AG2401" s="45"/>
      <c r="AH2401" s="45">
        <v>19.309909820556641</v>
      </c>
      <c r="AI2401" s="45"/>
      <c r="AJ2401" s="45"/>
      <c r="AK2401" s="20">
        <v>2.5046518072485924E-2</v>
      </c>
    </row>
    <row r="2402" spans="2:37">
      <c r="B2402" s="2">
        <v>8.0000003799796104E-3</v>
      </c>
      <c r="D2402" s="44">
        <v>0.48000002279877663</v>
      </c>
      <c r="E2402" s="44"/>
      <c r="F2402" s="45">
        <v>34.410160064697266</v>
      </c>
      <c r="G2402" s="45"/>
      <c r="H2402" s="45"/>
      <c r="I2402" s="45"/>
      <c r="J2402" s="45"/>
      <c r="K2402" s="45">
        <v>5.3824048042297363</v>
      </c>
      <c r="L2402" s="45"/>
      <c r="M2402" s="45"/>
      <c r="N2402" s="45">
        <v>34.642536163330078</v>
      </c>
      <c r="O2402" s="45"/>
      <c r="P2402" s="45"/>
      <c r="Q2402" s="45"/>
      <c r="R2402" s="45">
        <v>20.690036773681641</v>
      </c>
      <c r="S2402" s="45"/>
      <c r="T2402" s="45"/>
      <c r="U2402" s="45"/>
      <c r="V2402" s="46">
        <v>18.395011901855469</v>
      </c>
      <c r="W2402" s="46"/>
      <c r="X2402" s="45">
        <v>4.6999998390674591E-2</v>
      </c>
      <c r="Y2402" s="45"/>
      <c r="Z2402" s="44">
        <v>2.8199999034404755</v>
      </c>
      <c r="AA2402" s="44"/>
      <c r="AB2402" s="45">
        <v>-11.51936149597168</v>
      </c>
      <c r="AC2402" s="45"/>
      <c r="AD2402" s="45">
        <v>5.7816947810351849E-3</v>
      </c>
      <c r="AE2402" s="45"/>
      <c r="AF2402" s="45">
        <v>27.269630432128906</v>
      </c>
      <c r="AG2402" s="45"/>
      <c r="AH2402" s="45">
        <v>19.278451919555664</v>
      </c>
      <c r="AI2402" s="45"/>
      <c r="AJ2402" s="45"/>
      <c r="AK2402" s="20">
        <v>2.1206451579928398E-2</v>
      </c>
    </row>
    <row r="2403" spans="2:37">
      <c r="B2403" s="2">
        <v>8.999999612569809E-3</v>
      </c>
      <c r="D2403" s="44">
        <v>0.53999997675418854</v>
      </c>
      <c r="E2403" s="44"/>
      <c r="F2403" s="45">
        <v>32.707267761230469</v>
      </c>
      <c r="G2403" s="45"/>
      <c r="H2403" s="45"/>
      <c r="I2403" s="45"/>
      <c r="J2403" s="45"/>
      <c r="K2403" s="45">
        <v>4.4195551872253418</v>
      </c>
      <c r="L2403" s="45"/>
      <c r="M2403" s="45"/>
      <c r="N2403" s="45">
        <v>33.620983123779297</v>
      </c>
      <c r="O2403" s="45"/>
      <c r="P2403" s="45"/>
      <c r="Q2403" s="45"/>
      <c r="R2403" s="45">
        <v>20.648527145385742</v>
      </c>
      <c r="S2403" s="45"/>
      <c r="T2403" s="45"/>
      <c r="U2403" s="45"/>
      <c r="V2403" s="46">
        <v>15.134724617004395</v>
      </c>
      <c r="W2403" s="46"/>
      <c r="X2403" s="45">
        <v>4.8000000417232513E-2</v>
      </c>
      <c r="Y2403" s="45"/>
      <c r="Z2403" s="44">
        <v>2.8800000250339508</v>
      </c>
      <c r="AA2403" s="44"/>
      <c r="AB2403" s="45">
        <v>-19.772815704345703</v>
      </c>
      <c r="AC2403" s="45"/>
      <c r="AD2403" s="45">
        <v>4.8878123052418232E-3</v>
      </c>
      <c r="AE2403" s="45"/>
      <c r="AF2403" s="45">
        <v>27.22456169128418</v>
      </c>
      <c r="AG2403" s="45"/>
      <c r="AH2403" s="45">
        <v>19.247215270996094</v>
      </c>
      <c r="AI2403" s="45"/>
      <c r="AJ2403" s="45"/>
      <c r="AK2403" s="20">
        <v>1.7956910654902458E-2</v>
      </c>
    </row>
    <row r="2404" spans="2:37">
      <c r="B2404" s="2">
        <v>9.9999997764825821E-3</v>
      </c>
      <c r="D2404" s="44">
        <v>0.59999998658895493</v>
      </c>
      <c r="E2404" s="44"/>
      <c r="F2404" s="45">
        <v>27.226371765136719</v>
      </c>
      <c r="G2404" s="45"/>
      <c r="H2404" s="45"/>
      <c r="I2404" s="45"/>
      <c r="J2404" s="45"/>
      <c r="K2404" s="45">
        <v>3.6392757892608643</v>
      </c>
      <c r="L2404" s="45"/>
      <c r="M2404" s="45"/>
      <c r="N2404" s="45">
        <v>32.782440185546875</v>
      </c>
      <c r="O2404" s="45"/>
      <c r="P2404" s="45"/>
      <c r="Q2404" s="45"/>
      <c r="R2404" s="45">
        <v>20.607328414916992</v>
      </c>
      <c r="S2404" s="45"/>
      <c r="T2404" s="45"/>
      <c r="U2404" s="45"/>
      <c r="V2404" s="46">
        <v>12.487579345703125</v>
      </c>
      <c r="W2404" s="46"/>
      <c r="X2404" s="45">
        <v>4.8999998718500137E-2</v>
      </c>
      <c r="Y2404" s="45"/>
      <c r="Z2404" s="44">
        <v>2.9399999231100082</v>
      </c>
      <c r="AA2404" s="44"/>
      <c r="AB2404" s="45">
        <v>-25.227634429931641</v>
      </c>
      <c r="AC2404" s="45"/>
      <c r="AD2404" s="45">
        <v>4.1325576603412628E-3</v>
      </c>
      <c r="AE2404" s="45"/>
      <c r="AF2404" s="45">
        <v>27.179937362670898</v>
      </c>
      <c r="AG2404" s="45"/>
      <c r="AH2404" s="45">
        <v>19.216196060180664</v>
      </c>
      <c r="AI2404" s="45"/>
      <c r="AJ2404" s="45"/>
      <c r="AK2404" s="20">
        <v>1.5206753276288509E-2</v>
      </c>
    </row>
    <row r="2405" spans="2:37">
      <c r="B2405" s="2">
        <v>1.0999999940395355E-2</v>
      </c>
      <c r="D2405" s="44">
        <v>0.65999999642372131</v>
      </c>
      <c r="E2405" s="44"/>
      <c r="F2405" s="45">
        <v>18.604793548583984</v>
      </c>
      <c r="G2405" s="45"/>
      <c r="H2405" s="45"/>
      <c r="I2405" s="45"/>
      <c r="J2405" s="45"/>
      <c r="K2405" s="45">
        <v>3.0045442581176758</v>
      </c>
      <c r="L2405" s="45"/>
      <c r="M2405" s="45"/>
      <c r="N2405" s="45">
        <v>32.089885711669922</v>
      </c>
      <c r="O2405" s="45"/>
      <c r="P2405" s="45"/>
      <c r="Q2405" s="45"/>
      <c r="R2405" s="45">
        <v>20.566442489624023</v>
      </c>
      <c r="S2405" s="45"/>
      <c r="T2405" s="45"/>
      <c r="U2405" s="45"/>
      <c r="V2405" s="46">
        <v>10.330098152160645</v>
      </c>
      <c r="W2405" s="46"/>
      <c r="X2405" s="45">
        <v>5.000000074505806E-2</v>
      </c>
      <c r="Y2405" s="45"/>
      <c r="Z2405" s="44">
        <v>3.0000000447034836</v>
      </c>
      <c r="AA2405" s="44"/>
      <c r="AB2405" s="45">
        <v>-27.128566741943359</v>
      </c>
      <c r="AC2405" s="45"/>
      <c r="AD2405" s="45">
        <v>3.4943537320941687E-3</v>
      </c>
      <c r="AE2405" s="45"/>
      <c r="AF2405" s="45">
        <v>27.135736465454102</v>
      </c>
      <c r="AG2405" s="45"/>
      <c r="AH2405" s="45">
        <v>19.185392379760742</v>
      </c>
      <c r="AI2405" s="45"/>
      <c r="AJ2405" s="45"/>
      <c r="AK2405" s="20">
        <v>1.2878971174359322E-2</v>
      </c>
    </row>
    <row r="2406" spans="2:37">
      <c r="B2406" s="2">
        <v>1.2000000104308128E-2</v>
      </c>
      <c r="D2406" s="44">
        <v>0.7200000062584877</v>
      </c>
      <c r="E2406" s="44"/>
      <c r="F2406" s="45">
        <v>7.945518970489502</v>
      </c>
      <c r="G2406" s="45"/>
      <c r="H2406" s="45"/>
      <c r="I2406" s="45"/>
      <c r="J2406" s="45"/>
      <c r="K2406" s="45">
        <v>2.4863808155059814</v>
      </c>
      <c r="L2406" s="45"/>
      <c r="M2406" s="45"/>
      <c r="N2406" s="45">
        <v>31.514333724975586</v>
      </c>
      <c r="O2406" s="45"/>
      <c r="P2406" s="45"/>
      <c r="Q2406" s="45"/>
      <c r="R2406" s="45">
        <v>20.525861740112305</v>
      </c>
      <c r="S2406" s="45"/>
      <c r="T2406" s="45"/>
      <c r="U2406" s="45"/>
      <c r="V2406" s="46">
        <v>8.5654706954956055</v>
      </c>
      <c r="W2406" s="46"/>
      <c r="X2406" s="45">
        <v>5.0999999046325684E-2</v>
      </c>
      <c r="Y2406" s="45"/>
      <c r="Z2406" s="44">
        <v>3.059999942779541</v>
      </c>
      <c r="AA2406" s="44"/>
      <c r="AB2406" s="45">
        <v>-25.220737457275391</v>
      </c>
      <c r="AC2406" s="45"/>
      <c r="AD2406" s="45">
        <v>2.954995958134532E-3</v>
      </c>
      <c r="AE2406" s="45"/>
      <c r="AF2406" s="45">
        <v>27.091936111450195</v>
      </c>
      <c r="AG2406" s="45"/>
      <c r="AH2406" s="45">
        <v>19.154802322387695</v>
      </c>
      <c r="AI2406" s="45"/>
      <c r="AJ2406" s="45"/>
      <c r="AK2406" s="20">
        <v>1.0908479802310467E-2</v>
      </c>
    </row>
    <row r="2407" spans="2:37">
      <c r="B2407" s="2">
        <v>1.3000000268220901E-2</v>
      </c>
      <c r="D2407" s="44">
        <v>0.78000001609325409</v>
      </c>
      <c r="E2407" s="44"/>
      <c r="F2407" s="45">
        <v>-3.3450167179107666</v>
      </c>
      <c r="G2407" s="45"/>
      <c r="H2407" s="45"/>
      <c r="I2407" s="45"/>
      <c r="J2407" s="45"/>
      <c r="K2407" s="45">
        <v>2.0619878768920898</v>
      </c>
      <c r="L2407" s="45"/>
      <c r="M2407" s="45"/>
      <c r="N2407" s="45">
        <v>31.032983779907227</v>
      </c>
      <c r="O2407" s="45"/>
      <c r="P2407" s="45"/>
      <c r="Q2407" s="45"/>
      <c r="R2407" s="45">
        <v>20.485588073730469</v>
      </c>
      <c r="S2407" s="45"/>
      <c r="T2407" s="45"/>
      <c r="U2407" s="45"/>
      <c r="V2407" s="46">
        <v>7.1174216270446777</v>
      </c>
      <c r="W2407" s="46"/>
      <c r="X2407" s="45">
        <v>5.2000001072883606E-2</v>
      </c>
      <c r="Y2407" s="45"/>
      <c r="Z2407" s="44">
        <v>3.1200000643730164</v>
      </c>
      <c r="AA2407" s="44"/>
      <c r="AB2407" s="45">
        <v>-19.78373908996582</v>
      </c>
      <c r="AC2407" s="45"/>
      <c r="AD2407" s="45">
        <v>2.4991235695779324E-3</v>
      </c>
      <c r="AE2407" s="45"/>
      <c r="AF2407" s="45">
        <v>27.048519134521484</v>
      </c>
      <c r="AG2407" s="45"/>
      <c r="AH2407" s="45">
        <v>19.124423980712891</v>
      </c>
      <c r="AI2407" s="45"/>
      <c r="AJ2407" s="45"/>
      <c r="AK2407" s="20">
        <v>9.2402640730142593E-3</v>
      </c>
    </row>
    <row r="2408" spans="2:37">
      <c r="B2408" s="2">
        <v>1.4000000432133675E-2</v>
      </c>
      <c r="D2408" s="44">
        <v>0.84000002592802048</v>
      </c>
      <c r="E2408" s="44"/>
      <c r="F2408" s="45">
        <v>-13.759675979614258</v>
      </c>
      <c r="G2408" s="45"/>
      <c r="H2408" s="45"/>
      <c r="I2408" s="45"/>
      <c r="J2408" s="45"/>
      <c r="K2408" s="45">
        <v>1.7133433818817139</v>
      </c>
      <c r="L2408" s="45"/>
      <c r="M2408" s="45"/>
      <c r="N2408" s="45">
        <v>30.6278076171875</v>
      </c>
      <c r="O2408" s="45"/>
      <c r="P2408" s="45"/>
      <c r="Q2408" s="45"/>
      <c r="R2408" s="45">
        <v>20.445613861083984</v>
      </c>
      <c r="S2408" s="45"/>
      <c r="T2408" s="45"/>
      <c r="U2408" s="45"/>
      <c r="V2408" s="46">
        <v>5.9255580902099609</v>
      </c>
      <c r="W2408" s="46"/>
      <c r="X2408" s="45">
        <v>5.299999937415123E-2</v>
      </c>
      <c r="Y2408" s="45"/>
      <c r="Z2408" s="44">
        <v>3.1799999624490738</v>
      </c>
      <c r="AA2408" s="44"/>
      <c r="AB2408" s="45">
        <v>-11.590766906738281</v>
      </c>
      <c r="AC2408" s="45"/>
      <c r="AD2408" s="45">
        <v>2.1137723233550787E-3</v>
      </c>
      <c r="AE2408" s="45"/>
      <c r="AF2408" s="45">
        <v>27.005468368530273</v>
      </c>
      <c r="AG2408" s="45"/>
      <c r="AH2408" s="45">
        <v>19.094255447387695</v>
      </c>
      <c r="AI2408" s="45"/>
      <c r="AJ2408" s="45"/>
      <c r="AK2408" s="20">
        <v>7.8278128057718277E-3</v>
      </c>
    </row>
    <row r="2409" spans="2:37">
      <c r="B2409" s="2">
        <v>1.4999999664723873E-2</v>
      </c>
      <c r="D2409" s="44">
        <v>0.89999997988343239</v>
      </c>
      <c r="E2409" s="44"/>
      <c r="F2409" s="45">
        <v>-21.905670166015625</v>
      </c>
      <c r="G2409" s="45"/>
      <c r="H2409" s="45"/>
      <c r="I2409" s="45"/>
      <c r="J2409" s="45"/>
      <c r="K2409" s="45">
        <v>1.4261317253112793</v>
      </c>
      <c r="L2409" s="45"/>
      <c r="M2409" s="45"/>
      <c r="N2409" s="45">
        <v>30.284486770629883</v>
      </c>
      <c r="O2409" s="45"/>
      <c r="P2409" s="45"/>
      <c r="Q2409" s="45"/>
      <c r="R2409" s="45">
        <v>20.405939102172852</v>
      </c>
      <c r="S2409" s="45"/>
      <c r="T2409" s="45"/>
      <c r="U2409" s="45"/>
      <c r="V2409" s="46">
        <v>4.9418330192565918</v>
      </c>
      <c r="W2409" s="46"/>
      <c r="X2409" s="45">
        <v>5.4000001400709152E-2</v>
      </c>
      <c r="Y2409" s="45"/>
      <c r="Z2409" s="44">
        <v>3.2400000840425491</v>
      </c>
      <c r="AA2409" s="44"/>
      <c r="AB2409" s="45">
        <v>-1.7987200021743774</v>
      </c>
      <c r="AC2409" s="45"/>
      <c r="AD2409" s="45">
        <v>1.78799859713763E-3</v>
      </c>
      <c r="AE2409" s="45"/>
      <c r="AF2409" s="45">
        <v>26.962774276733398</v>
      </c>
      <c r="AG2409" s="45"/>
      <c r="AH2409" s="45">
        <v>19.064296722412109</v>
      </c>
      <c r="AI2409" s="45"/>
      <c r="AJ2409" s="45"/>
      <c r="AK2409" s="20">
        <v>6.6317995078861713E-3</v>
      </c>
    </row>
    <row r="2410" spans="2:37">
      <c r="B2410" s="2">
        <v>1.6000000759959221E-2</v>
      </c>
      <c r="D2410" s="44">
        <v>0.96000004559755325</v>
      </c>
      <c r="E2410" s="44"/>
      <c r="F2410" s="45">
        <v>-26.701990127563477</v>
      </c>
      <c r="G2410" s="45"/>
      <c r="H2410" s="45"/>
      <c r="I2410" s="45"/>
      <c r="J2410" s="45"/>
      <c r="K2410" s="45">
        <v>1.1889282464981079</v>
      </c>
      <c r="L2410" s="45"/>
      <c r="M2410" s="45"/>
      <c r="N2410" s="45">
        <v>29.991592407226563</v>
      </c>
      <c r="O2410" s="45"/>
      <c r="P2410" s="45"/>
      <c r="Q2410" s="45"/>
      <c r="R2410" s="45">
        <v>20.366559982299805</v>
      </c>
      <c r="S2410" s="45"/>
      <c r="T2410" s="45"/>
      <c r="U2410" s="45"/>
      <c r="V2410" s="46">
        <v>4.1278409957885742</v>
      </c>
      <c r="W2410" s="46"/>
      <c r="X2410" s="45">
        <v>5.4999999701976776E-2</v>
      </c>
      <c r="Y2410" s="45"/>
      <c r="Z2410" s="44">
        <v>3.2999999821186066</v>
      </c>
      <c r="AA2410" s="44"/>
      <c r="AB2410" s="45">
        <v>8.2150897979736328</v>
      </c>
      <c r="AC2410" s="45"/>
      <c r="AD2410" s="45">
        <v>1.5125635545700788E-3</v>
      </c>
      <c r="AE2410" s="45"/>
      <c r="AF2410" s="45">
        <v>26.920419692993164</v>
      </c>
      <c r="AG2410" s="45"/>
      <c r="AH2410" s="45">
        <v>19.034542083740234</v>
      </c>
      <c r="AI2410" s="45"/>
      <c r="AJ2410" s="45"/>
      <c r="AK2410" s="20">
        <v>5.6189633905887604E-3</v>
      </c>
    </row>
    <row r="2411" spans="2:37">
      <c r="B2411" s="2">
        <v>1.7000000923871994E-2</v>
      </c>
      <c r="D2411" s="44">
        <v>1.0200000554323196</v>
      </c>
      <c r="E2411" s="44"/>
      <c r="F2411" s="45">
        <v>-27.531803131103516</v>
      </c>
      <c r="G2411" s="45"/>
      <c r="H2411" s="45"/>
      <c r="I2411" s="45"/>
      <c r="J2411" s="45"/>
      <c r="K2411" s="45">
        <v>0.99257397651672363</v>
      </c>
      <c r="L2411" s="45"/>
      <c r="M2411" s="45"/>
      <c r="N2411" s="45">
        <v>29.739963531494141</v>
      </c>
      <c r="O2411" s="45"/>
      <c r="P2411" s="45"/>
      <c r="Q2411" s="45"/>
      <c r="R2411" s="45">
        <v>20.327472686767578</v>
      </c>
      <c r="S2411" s="45"/>
      <c r="T2411" s="45"/>
      <c r="U2411" s="45"/>
      <c r="V2411" s="46">
        <v>3.452744722366333</v>
      </c>
      <c r="W2411" s="46"/>
      <c r="X2411" s="45">
        <v>5.6000001728534698E-2</v>
      </c>
      <c r="Y2411" s="45"/>
      <c r="Z2411" s="44">
        <v>3.3600001037120819</v>
      </c>
      <c r="AA2411" s="44"/>
      <c r="AB2411" s="45">
        <v>17.046602249145508</v>
      </c>
      <c r="AC2411" s="45"/>
      <c r="AD2411" s="45">
        <v>1.2796660885214806E-3</v>
      </c>
      <c r="AE2411" s="45"/>
      <c r="AF2411" s="45">
        <v>26.878398895263672</v>
      </c>
      <c r="AG2411" s="45"/>
      <c r="AH2411" s="45">
        <v>19.004993438720703</v>
      </c>
      <c r="AI2411" s="45"/>
      <c r="AJ2411" s="45"/>
      <c r="AK2411" s="20">
        <v>4.7611729241907597E-3</v>
      </c>
    </row>
    <row r="2412" spans="2:37">
      <c r="B2412" s="2">
        <v>1.7999999225139618E-2</v>
      </c>
      <c r="D2412" s="44">
        <v>1.0799999535083771</v>
      </c>
      <c r="E2412" s="44"/>
      <c r="F2412" s="45">
        <v>-24.328815460205078</v>
      </c>
      <c r="G2412" s="45"/>
      <c r="H2412" s="45"/>
      <c r="I2412" s="45"/>
      <c r="J2412" s="45"/>
      <c r="K2412" s="45">
        <v>0.82969450950622559</v>
      </c>
      <c r="L2412" s="45"/>
      <c r="M2412" s="45"/>
      <c r="N2412" s="45">
        <v>29.522218704223633</v>
      </c>
      <c r="O2412" s="45"/>
      <c r="P2412" s="45"/>
      <c r="Q2412" s="45"/>
      <c r="R2412" s="45">
        <v>20.288677215576172</v>
      </c>
      <c r="S2412" s="45"/>
      <c r="T2412" s="45"/>
      <c r="U2412" s="45"/>
      <c r="V2412" s="46">
        <v>2.8916749954223633</v>
      </c>
      <c r="W2412" s="46"/>
      <c r="X2412" s="45">
        <v>5.7000000029802322E-2</v>
      </c>
      <c r="Y2412" s="45"/>
      <c r="Z2412" s="44">
        <v>3.4200000017881393</v>
      </c>
      <c r="AA2412" s="44"/>
      <c r="AB2412" s="45">
        <v>23.46180534362793</v>
      </c>
      <c r="AC2412" s="45"/>
      <c r="AD2412" s="45">
        <v>1.0827179066836834E-3</v>
      </c>
      <c r="AE2412" s="45"/>
      <c r="AF2412" s="45">
        <v>26.836698532104492</v>
      </c>
      <c r="AG2412" s="45"/>
      <c r="AH2412" s="45">
        <v>18.975645065307617</v>
      </c>
      <c r="AI2412" s="45"/>
      <c r="AJ2412" s="45"/>
      <c r="AK2412" s="20">
        <v>4.0346304886043072E-3</v>
      </c>
    </row>
    <row r="2413" spans="2:37">
      <c r="B2413" s="2">
        <v>1.8999999389052391E-2</v>
      </c>
      <c r="D2413" s="44">
        <v>1.1399999633431435</v>
      </c>
      <c r="E2413" s="44"/>
      <c r="F2413" s="45">
        <v>-17.58582878112793</v>
      </c>
      <c r="G2413" s="45"/>
      <c r="H2413" s="45"/>
      <c r="I2413" s="45"/>
      <c r="J2413" s="45"/>
      <c r="K2413" s="45">
        <v>0.69432801008224487</v>
      </c>
      <c r="L2413" s="45"/>
      <c r="M2413" s="45"/>
      <c r="N2413" s="45">
        <v>29.332393646240234</v>
      </c>
      <c r="O2413" s="45"/>
      <c r="P2413" s="45"/>
      <c r="Q2413" s="45"/>
      <c r="R2413" s="45">
        <v>20.25016975402832</v>
      </c>
      <c r="S2413" s="45"/>
      <c r="T2413" s="45"/>
      <c r="U2413" s="45"/>
      <c r="V2413" s="46">
        <v>2.4244933128356934</v>
      </c>
      <c r="W2413" s="46"/>
      <c r="X2413" s="45">
        <v>5.7999998331069946E-2</v>
      </c>
      <c r="Y2413" s="45"/>
      <c r="Z2413" s="44">
        <v>3.4799998998641968</v>
      </c>
      <c r="AA2413" s="44"/>
      <c r="AB2413" s="45">
        <v>26.569101333618164</v>
      </c>
      <c r="AC2413" s="45"/>
      <c r="AD2413" s="45">
        <v>9.1615476412698627E-4</v>
      </c>
      <c r="AE2413" s="45"/>
      <c r="AF2413" s="45">
        <v>26.795312881469727</v>
      </c>
      <c r="AG2413" s="45"/>
      <c r="AH2413" s="45">
        <v>18.946500778198242</v>
      </c>
      <c r="AI2413" s="45"/>
      <c r="AJ2413" s="45"/>
      <c r="AK2413" s="20">
        <v>3.4192027524113655E-3</v>
      </c>
    </row>
    <row r="2414" spans="2:37">
      <c r="B2414" s="2">
        <v>1.9999999552965164E-2</v>
      </c>
      <c r="D2414" s="44">
        <v>1.1999999731779099</v>
      </c>
      <c r="E2414" s="44"/>
      <c r="F2414" s="45">
        <v>-8.2847042083740234</v>
      </c>
      <c r="G2414" s="45"/>
      <c r="H2414" s="45"/>
      <c r="I2414" s="45"/>
      <c r="J2414" s="45"/>
      <c r="K2414" s="45">
        <v>0.58163553476333618</v>
      </c>
      <c r="L2414" s="45"/>
      <c r="M2414" s="45"/>
      <c r="N2414" s="45">
        <v>29.165645599365234</v>
      </c>
      <c r="O2414" s="45"/>
      <c r="P2414" s="45"/>
      <c r="Q2414" s="45"/>
      <c r="R2414" s="45">
        <v>20.211946487426758</v>
      </c>
      <c r="S2414" s="45"/>
      <c r="T2414" s="45"/>
      <c r="U2414" s="45"/>
      <c r="V2414" s="46">
        <v>2.0348284244537354</v>
      </c>
      <c r="W2414" s="46"/>
      <c r="X2414" s="45">
        <v>5.9000000357627869E-2</v>
      </c>
      <c r="Y2414" s="45"/>
      <c r="Z2414" s="44">
        <v>3.5400000214576721</v>
      </c>
      <c r="AA2414" s="44"/>
      <c r="AB2414" s="45">
        <v>25.943168640136719</v>
      </c>
      <c r="AC2414" s="45"/>
      <c r="AD2414" s="45">
        <v>7.7527615940198302E-4</v>
      </c>
      <c r="AE2414" s="45"/>
      <c r="AF2414" s="45">
        <v>26.754236221313477</v>
      </c>
      <c r="AG2414" s="45"/>
      <c r="AH2414" s="45">
        <v>18.917552947998047</v>
      </c>
      <c r="AI2414" s="45"/>
      <c r="AJ2414" s="45"/>
      <c r="AK2414" s="20">
        <v>2.8978537302464247E-3</v>
      </c>
    </row>
    <row r="2415" spans="2:37">
      <c r="B2415" s="2">
        <v>2.0999999716877937E-2</v>
      </c>
      <c r="D2415" s="44">
        <v>1.2599999830126762</v>
      </c>
      <c r="E2415" s="44"/>
      <c r="F2415" s="45">
        <v>2.2421245574951172</v>
      </c>
      <c r="G2415" s="45"/>
      <c r="H2415" s="45"/>
      <c r="I2415" s="45"/>
      <c r="J2415" s="45"/>
      <c r="K2415" s="45">
        <v>0.48767557740211487</v>
      </c>
      <c r="L2415" s="45"/>
      <c r="M2415" s="45"/>
      <c r="N2415" s="45">
        <v>29.018028259277344</v>
      </c>
      <c r="O2415" s="45"/>
      <c r="P2415" s="45"/>
      <c r="Q2415" s="45"/>
      <c r="R2415" s="45">
        <v>20.174005508422852</v>
      </c>
      <c r="S2415" s="45"/>
      <c r="T2415" s="45"/>
      <c r="U2415" s="45"/>
      <c r="V2415" s="46">
        <v>1.7093219757080078</v>
      </c>
      <c r="W2415" s="46"/>
      <c r="X2415" s="45">
        <v>5.9999998658895493E-2</v>
      </c>
      <c r="Y2415" s="45"/>
      <c r="Z2415" s="44">
        <v>3.5999999195337296</v>
      </c>
      <c r="AA2415" s="44"/>
      <c r="AB2415" s="45">
        <v>21.683111190795898</v>
      </c>
      <c r="AC2415" s="45"/>
      <c r="AD2415" s="45">
        <v>6.5611099125817418E-4</v>
      </c>
      <c r="AE2415" s="45"/>
      <c r="AF2415" s="45">
        <v>26.713457107543945</v>
      </c>
      <c r="AG2415" s="45"/>
      <c r="AH2415" s="45">
        <v>18.888803482055664</v>
      </c>
      <c r="AI2415" s="45"/>
      <c r="AJ2415" s="45"/>
      <c r="AK2415" s="20">
        <v>2.4561670143157244E-3</v>
      </c>
    </row>
    <row r="2416" spans="2:37">
      <c r="B2416" s="2">
        <v>2.199999988079071E-2</v>
      </c>
      <c r="D2416" s="44">
        <v>1.3199999928474426</v>
      </c>
      <c r="E2416" s="44"/>
      <c r="F2416" s="45">
        <v>12.498872756958008</v>
      </c>
      <c r="G2416" s="45"/>
      <c r="H2416" s="45"/>
      <c r="I2416" s="45"/>
      <c r="J2416" s="45"/>
      <c r="K2416" s="45">
        <v>0.40922659635543823</v>
      </c>
      <c r="L2416" s="45"/>
      <c r="M2416" s="45"/>
      <c r="N2416" s="45">
        <v>28.886318206787109</v>
      </c>
      <c r="O2416" s="45"/>
      <c r="P2416" s="45"/>
      <c r="Q2416" s="45"/>
      <c r="R2416" s="45">
        <v>20.136344909667969</v>
      </c>
      <c r="S2416" s="45"/>
      <c r="T2416" s="45"/>
      <c r="U2416" s="45"/>
      <c r="V2416" s="46">
        <v>1.4370379447937012</v>
      </c>
      <c r="W2416" s="46"/>
      <c r="X2416" s="45">
        <v>6.1000000685453415E-2</v>
      </c>
      <c r="Y2416" s="45"/>
      <c r="Z2416" s="44">
        <v>3.6600000411272049</v>
      </c>
      <c r="AA2416" s="44"/>
      <c r="AB2416" s="45">
        <v>14.396981239318848</v>
      </c>
      <c r="AC2416" s="45"/>
      <c r="AD2416" s="45">
        <v>5.5530405370518565E-4</v>
      </c>
      <c r="AE2416" s="45"/>
      <c r="AF2416" s="45">
        <v>26.672975540161133</v>
      </c>
      <c r="AG2416" s="45"/>
      <c r="AH2416" s="45">
        <v>18.860248565673828</v>
      </c>
      <c r="AI2416" s="45"/>
      <c r="AJ2416" s="45"/>
      <c r="AK2416" s="20">
        <v>2.0819411147385836E-3</v>
      </c>
    </row>
    <row r="2417" spans="2:37">
      <c r="B2417" s="2">
        <v>2.3000000044703484E-2</v>
      </c>
      <c r="D2417" s="44">
        <v>1.380000002682209</v>
      </c>
      <c r="E2417" s="44"/>
      <c r="F2417" s="45">
        <v>21.035940170288086</v>
      </c>
      <c r="G2417" s="45"/>
      <c r="H2417" s="45"/>
      <c r="I2417" s="45"/>
      <c r="J2417" s="45"/>
      <c r="K2417" s="45">
        <v>0.34364724159240723</v>
      </c>
      <c r="L2417" s="45"/>
      <c r="M2417" s="45"/>
      <c r="N2417" s="45">
        <v>28.767868041992188</v>
      </c>
      <c r="O2417" s="45"/>
      <c r="P2417" s="45"/>
      <c r="Q2417" s="45"/>
      <c r="R2417" s="45">
        <v>20.098958969116211</v>
      </c>
      <c r="S2417" s="45"/>
      <c r="T2417" s="45"/>
      <c r="U2417" s="45"/>
      <c r="V2417" s="46">
        <v>1.2089943885803223</v>
      </c>
      <c r="W2417" s="46"/>
      <c r="X2417" s="45">
        <v>6.1999998986721039E-2</v>
      </c>
      <c r="Y2417" s="45"/>
      <c r="Z2417" s="44">
        <v>3.7199999392032623</v>
      </c>
      <c r="AA2417" s="44"/>
      <c r="AB2417" s="45">
        <v>5.1150217056274414</v>
      </c>
      <c r="AC2417" s="45"/>
      <c r="AD2417" s="45">
        <v>4.7001999337226152E-4</v>
      </c>
      <c r="AE2417" s="45"/>
      <c r="AF2417" s="45">
        <v>26.632781982421875</v>
      </c>
      <c r="AG2417" s="45"/>
      <c r="AH2417" s="45">
        <v>18.831888198852539</v>
      </c>
      <c r="AI2417" s="45"/>
      <c r="AJ2417" s="45"/>
      <c r="AK2417" s="20">
        <v>1.7648485954850912E-3</v>
      </c>
    </row>
    <row r="2418" spans="2:37">
      <c r="B2418" s="2">
        <v>2.4000000208616257E-2</v>
      </c>
      <c r="D2418" s="44">
        <v>1.4400000125169754</v>
      </c>
      <c r="E2418" s="44"/>
      <c r="F2418" s="45">
        <v>26.65229606628418</v>
      </c>
      <c r="G2418" s="45"/>
      <c r="H2418" s="45"/>
      <c r="I2418" s="45"/>
      <c r="J2418" s="45"/>
      <c r="K2418" s="45">
        <v>0.28876560926437378</v>
      </c>
      <c r="L2418" s="45"/>
      <c r="M2418" s="45"/>
      <c r="N2418" s="45">
        <v>28.660505294799805</v>
      </c>
      <c r="O2418" s="45"/>
      <c r="P2418" s="45"/>
      <c r="Q2418" s="45"/>
      <c r="R2418" s="45">
        <v>20.061849594116211</v>
      </c>
      <c r="S2418" s="45"/>
      <c r="T2418" s="45"/>
      <c r="U2418" s="45"/>
      <c r="V2418" s="46">
        <v>1.0177931785583496</v>
      </c>
      <c r="W2418" s="46"/>
      <c r="X2418" s="45">
        <v>6.3000001013278961E-2</v>
      </c>
      <c r="Y2418" s="45"/>
      <c r="Z2418" s="44">
        <v>3.7800000607967377</v>
      </c>
      <c r="AA2418" s="44"/>
      <c r="AB2418" s="45">
        <v>-4.8559551239013672</v>
      </c>
      <c r="AC2418" s="45"/>
      <c r="AD2418" s="45">
        <v>3.97862633690238E-4</v>
      </c>
      <c r="AE2418" s="45"/>
      <c r="AF2418" s="45">
        <v>26.592874526977539</v>
      </c>
      <c r="AG2418" s="45"/>
      <c r="AH2418" s="45">
        <v>18.803720474243164</v>
      </c>
      <c r="AI2418" s="45"/>
      <c r="AJ2418" s="45"/>
      <c r="AK2418" s="20">
        <v>1.4961473643779755E-3</v>
      </c>
    </row>
    <row r="2419" spans="2:37">
      <c r="B2419" s="2">
        <v>2.500000037252903E-2</v>
      </c>
      <c r="D2419" s="44">
        <v>1.5000000223517418</v>
      </c>
      <c r="E2419" s="44"/>
      <c r="F2419" s="45">
        <v>28.562397003173828</v>
      </c>
      <c r="G2419" s="45"/>
      <c r="H2419" s="45"/>
      <c r="I2419" s="45"/>
      <c r="J2419" s="45"/>
      <c r="K2419" s="45">
        <v>0.24279113113880157</v>
      </c>
      <c r="L2419" s="45"/>
      <c r="M2419" s="45"/>
      <c r="N2419" s="45">
        <v>28.562433242797852</v>
      </c>
      <c r="O2419" s="45"/>
      <c r="P2419" s="45"/>
      <c r="Q2419" s="45"/>
      <c r="R2419" s="45">
        <v>20.02501106262207</v>
      </c>
      <c r="S2419" s="45"/>
      <c r="T2419" s="45"/>
      <c r="U2419" s="45"/>
      <c r="V2419" s="46">
        <v>0.85732418298721313</v>
      </c>
      <c r="W2419" s="46"/>
      <c r="X2419" s="45">
        <v>6.4000003039836884E-2</v>
      </c>
      <c r="Y2419" s="45"/>
      <c r="Z2419" s="44">
        <v>3.840000182390213</v>
      </c>
      <c r="AA2419" s="44"/>
      <c r="AB2419" s="45">
        <v>-14.11650562286377</v>
      </c>
      <c r="AC2419" s="45"/>
      <c r="AD2419" s="45">
        <v>3.3680666820146143E-4</v>
      </c>
      <c r="AE2419" s="45"/>
      <c r="AF2419" s="45">
        <v>26.553245544433594</v>
      </c>
      <c r="AG2419" s="45"/>
      <c r="AH2419" s="45">
        <v>18.775741577148438</v>
      </c>
      <c r="AI2419" s="45"/>
      <c r="AJ2419" s="45"/>
      <c r="AK2419" s="20">
        <v>1.2684360845014453E-3</v>
      </c>
    </row>
    <row r="2420" spans="2:37">
      <c r="B2420" s="2">
        <v>2.6000000536441803E-2</v>
      </c>
      <c r="D2420" s="44">
        <v>1.5600000321865082</v>
      </c>
      <c r="E2420" s="44"/>
      <c r="F2420" s="45">
        <v>26.504350662231445</v>
      </c>
      <c r="G2420" s="45"/>
      <c r="H2420" s="45"/>
      <c r="I2420" s="45"/>
      <c r="J2420" s="45"/>
      <c r="K2420" s="45">
        <v>0.20424400269985199</v>
      </c>
      <c r="L2420" s="45"/>
      <c r="M2420" s="45"/>
      <c r="N2420" s="45">
        <v>28.472169876098633</v>
      </c>
      <c r="O2420" s="45"/>
      <c r="P2420" s="45"/>
      <c r="Q2420" s="45"/>
      <c r="R2420" s="45">
        <v>19.988441467285156</v>
      </c>
      <c r="S2420" s="45"/>
      <c r="T2420" s="45"/>
      <c r="U2420" s="45"/>
      <c r="V2420" s="46">
        <v>0.72252917289733887</v>
      </c>
      <c r="W2420" s="46"/>
      <c r="X2420" s="45">
        <v>6.4999997615814209E-2</v>
      </c>
      <c r="Y2420" s="45"/>
      <c r="Z2420" s="44">
        <v>3.8999998569488525</v>
      </c>
      <c r="AA2420" s="44"/>
      <c r="AB2420" s="45">
        <v>-21.370918273925781</v>
      </c>
      <c r="AC2420" s="45"/>
      <c r="AD2420" s="45">
        <v>2.8514015139080584E-4</v>
      </c>
      <c r="AE2420" s="45"/>
      <c r="AF2420" s="45">
        <v>26.513893127441406</v>
      </c>
      <c r="AG2420" s="45"/>
      <c r="AH2420" s="45">
        <v>18.747951507568359</v>
      </c>
      <c r="AI2420" s="45"/>
      <c r="AJ2420" s="45"/>
      <c r="AK2420" s="20">
        <v>1.0754483519122005E-3</v>
      </c>
    </row>
    <row r="2421" spans="2:37">
      <c r="B2421" s="2">
        <v>2.7000000700354576E-2</v>
      </c>
      <c r="D2421" s="44">
        <v>1.6200000420212746</v>
      </c>
      <c r="E2421" s="44"/>
      <c r="F2421" s="45">
        <v>20.774410247802734</v>
      </c>
      <c r="G2421" s="45"/>
      <c r="H2421" s="45"/>
      <c r="I2421" s="45"/>
      <c r="J2421" s="45"/>
      <c r="K2421" s="45">
        <v>0.17189858853816986</v>
      </c>
      <c r="L2421" s="45"/>
      <c r="M2421" s="45"/>
      <c r="N2421" s="45">
        <v>28.388484954833984</v>
      </c>
      <c r="O2421" s="45"/>
      <c r="P2421" s="45"/>
      <c r="Q2421" s="45"/>
      <c r="R2421" s="45">
        <v>19.952138900756836</v>
      </c>
      <c r="S2421" s="45"/>
      <c r="T2421" s="45"/>
      <c r="U2421" s="45"/>
      <c r="V2421" s="46">
        <v>0.60921114683151245</v>
      </c>
      <c r="W2421" s="46"/>
      <c r="X2421" s="45">
        <v>6.5999999642372131E-2</v>
      </c>
      <c r="Y2421" s="45"/>
      <c r="Z2421" s="44">
        <v>3.9599999785423279</v>
      </c>
      <c r="AA2421" s="44"/>
      <c r="AB2421" s="45">
        <v>-25.608449935913086</v>
      </c>
      <c r="AC2421" s="45"/>
      <c r="AD2421" s="45">
        <v>2.4141580797731876E-4</v>
      </c>
      <c r="AE2421" s="45"/>
      <c r="AF2421" s="45">
        <v>26.474813461303711</v>
      </c>
      <c r="AG2421" s="45"/>
      <c r="AH2421" s="45">
        <v>18.72035026550293</v>
      </c>
      <c r="AI2421" s="45"/>
      <c r="AJ2421" s="45"/>
      <c r="AK2421" s="20">
        <v>9.1187801444903016E-4</v>
      </c>
    </row>
    <row r="2422" spans="2:37">
      <c r="B2422" s="2">
        <v>2.8000000864267349E-2</v>
      </c>
      <c r="D2422" s="44">
        <v>1.680000051856041</v>
      </c>
      <c r="E2422" s="44"/>
      <c r="F2422" s="45">
        <v>12.183226585388184</v>
      </c>
      <c r="G2422" s="45"/>
      <c r="H2422" s="45"/>
      <c r="I2422" s="45"/>
      <c r="J2422" s="45"/>
      <c r="K2422" s="45">
        <v>0.14473773539066315</v>
      </c>
      <c r="L2422" s="45"/>
      <c r="M2422" s="45"/>
      <c r="N2422" s="45">
        <v>28.310358047485352</v>
      </c>
      <c r="O2422" s="45"/>
      <c r="P2422" s="45"/>
      <c r="Q2422" s="45"/>
      <c r="R2422" s="45">
        <v>19.916101455688477</v>
      </c>
      <c r="S2422" s="45"/>
      <c r="T2422" s="45"/>
      <c r="U2422" s="45"/>
      <c r="V2422" s="46">
        <v>0.51388090848922729</v>
      </c>
      <c r="W2422" s="46"/>
      <c r="X2422" s="45">
        <v>6.7000001668930054E-2</v>
      </c>
      <c r="Y2422" s="45"/>
      <c r="Z2422" s="44">
        <v>4.0200001001358032</v>
      </c>
      <c r="AA2422" s="44"/>
      <c r="AB2422" s="45">
        <v>-26.244110107421875</v>
      </c>
      <c r="AC2422" s="45"/>
      <c r="AD2422" s="45">
        <v>2.0440995285753161E-4</v>
      </c>
      <c r="AE2422" s="45"/>
      <c r="AF2422" s="45">
        <v>26.436002731323242</v>
      </c>
      <c r="AG2422" s="45"/>
      <c r="AH2422" s="45">
        <v>18.69293212890625</v>
      </c>
      <c r="AI2422" s="45"/>
      <c r="AJ2422" s="45"/>
      <c r="AK2422" s="20">
        <v>7.7323161531239748E-4</v>
      </c>
    </row>
    <row r="2423" spans="2:37">
      <c r="B2423" s="2">
        <v>2.8999999165534973E-2</v>
      </c>
      <c r="D2423" s="44">
        <v>1.7399999499320984</v>
      </c>
      <c r="E2423" s="44"/>
      <c r="F2423" s="45">
        <v>1.9402428865432739</v>
      </c>
      <c r="G2423" s="45"/>
      <c r="H2423" s="45"/>
      <c r="I2423" s="45"/>
      <c r="J2423" s="45"/>
      <c r="K2423" s="45">
        <v>0.12191581726074219</v>
      </c>
      <c r="L2423" s="45"/>
      <c r="M2423" s="45"/>
      <c r="N2423" s="45">
        <v>28.236940383911133</v>
      </c>
      <c r="O2423" s="45"/>
      <c r="P2423" s="45"/>
      <c r="Q2423" s="45"/>
      <c r="R2423" s="45">
        <v>19.88032341003418</v>
      </c>
      <c r="S2423" s="45"/>
      <c r="T2423" s="45"/>
      <c r="U2423" s="45"/>
      <c r="V2423" s="46">
        <v>0.43363228440284729</v>
      </c>
      <c r="W2423" s="46"/>
      <c r="X2423" s="45">
        <v>6.8000003695487976E-2</v>
      </c>
      <c r="Y2423" s="45"/>
      <c r="Z2423" s="44">
        <v>4.0800002217292786</v>
      </c>
      <c r="AA2423" s="44"/>
      <c r="AB2423" s="45">
        <v>-23.199371337890625</v>
      </c>
      <c r="AC2423" s="45"/>
      <c r="AD2423" s="45">
        <v>1.7308798851445317E-4</v>
      </c>
      <c r="AE2423" s="45"/>
      <c r="AF2423" s="45">
        <v>26.397457122802734</v>
      </c>
      <c r="AG2423" s="45"/>
      <c r="AH2423" s="45">
        <v>18.665699005126953</v>
      </c>
      <c r="AI2423" s="45"/>
      <c r="AJ2423" s="45"/>
      <c r="AK2423" s="20">
        <v>6.5570377046242356E-4</v>
      </c>
    </row>
    <row r="2424" spans="2:37">
      <c r="B2424" s="2">
        <v>2.9999999329447746E-2</v>
      </c>
      <c r="D2424" s="44">
        <v>1.7999999597668648</v>
      </c>
      <c r="E2424" s="44"/>
      <c r="F2424" s="45">
        <v>-8.5173110961914063</v>
      </c>
      <c r="G2424" s="45"/>
      <c r="H2424" s="45"/>
      <c r="I2424" s="45"/>
      <c r="J2424" s="45"/>
      <c r="K2424" s="45">
        <v>0.10272864252328873</v>
      </c>
      <c r="L2424" s="45"/>
      <c r="M2424" s="45"/>
      <c r="N2424" s="45">
        <v>28.167524337768555</v>
      </c>
      <c r="O2424" s="45"/>
      <c r="P2424" s="45"/>
      <c r="Q2424" s="45"/>
      <c r="R2424" s="45">
        <v>19.844806671142578</v>
      </c>
      <c r="S2424" s="45"/>
      <c r="T2424" s="45"/>
      <c r="U2424" s="45"/>
      <c r="V2424" s="46">
        <v>0.36604094505310059</v>
      </c>
      <c r="W2424" s="46"/>
      <c r="X2424" s="45">
        <v>6.8999998271465302E-2</v>
      </c>
      <c r="Y2424" s="45"/>
      <c r="Z2424" s="44">
        <v>4.1399998962879181</v>
      </c>
      <c r="AA2424" s="44"/>
      <c r="AB2424" s="45">
        <v>-16.911687850952148</v>
      </c>
      <c r="AC2424" s="45"/>
      <c r="AD2424" s="45">
        <v>1.4657499559689313E-4</v>
      </c>
      <c r="AE2424" s="45"/>
      <c r="AF2424" s="45">
        <v>26.359174728393555</v>
      </c>
      <c r="AG2424" s="45"/>
      <c r="AH2424" s="45">
        <v>18.638647079467773</v>
      </c>
      <c r="AI2424" s="45"/>
      <c r="AJ2424" s="45"/>
      <c r="AK2424" s="20">
        <v>5.5607128888368607E-4</v>
      </c>
    </row>
    <row r="2425" spans="2:37">
      <c r="B2425" s="2">
        <v>3.0999999493360519E-2</v>
      </c>
      <c r="D2425" s="44">
        <v>1.8599999696016312</v>
      </c>
      <c r="E2425" s="44"/>
      <c r="F2425" s="45">
        <v>-17.726675033569336</v>
      </c>
      <c r="G2425" s="45"/>
      <c r="H2425" s="45"/>
      <c r="I2425" s="45"/>
      <c r="J2425" s="45"/>
      <c r="K2425" s="45">
        <v>8.6588948965072632E-2</v>
      </c>
      <c r="L2425" s="45"/>
      <c r="M2425" s="45"/>
      <c r="N2425" s="45">
        <v>28.101518630981445</v>
      </c>
      <c r="O2425" s="45"/>
      <c r="P2425" s="45"/>
      <c r="Q2425" s="45"/>
      <c r="R2425" s="45">
        <v>19.809545516967773</v>
      </c>
      <c r="S2425" s="45"/>
      <c r="T2425" s="45"/>
      <c r="U2425" s="45"/>
      <c r="V2425" s="46">
        <v>0.30908143520355225</v>
      </c>
      <c r="W2425" s="46"/>
      <c r="X2425" s="45">
        <v>7.0000000298023224E-2</v>
      </c>
      <c r="Y2425" s="45"/>
      <c r="Z2425" s="44">
        <v>4.2000000178813934</v>
      </c>
      <c r="AA2425" s="44"/>
      <c r="AB2425" s="45">
        <v>-8.2716951370239258</v>
      </c>
      <c r="AC2425" s="45"/>
      <c r="AD2425" s="45">
        <v>1.2413103831931949E-4</v>
      </c>
      <c r="AE2425" s="45"/>
      <c r="AF2425" s="45">
        <v>26.321151733398438</v>
      </c>
      <c r="AG2425" s="45"/>
      <c r="AH2425" s="45">
        <v>18.611776351928711</v>
      </c>
      <c r="AI2425" s="45"/>
      <c r="AJ2425" s="45"/>
      <c r="AK2425" s="20">
        <v>4.7160405665636063E-4</v>
      </c>
    </row>
    <row r="2426" spans="2:37">
      <c r="B2426" s="2">
        <v>3.2000001519918442E-2</v>
      </c>
      <c r="D2426" s="44">
        <v>1.9200000911951065</v>
      </c>
      <c r="E2426" s="44"/>
      <c r="F2426" s="45">
        <v>-24.404655456542969</v>
      </c>
      <c r="G2426" s="45"/>
      <c r="H2426" s="45"/>
      <c r="I2426" s="45"/>
      <c r="J2426" s="45"/>
      <c r="K2426" s="45">
        <v>7.300635427236557E-2</v>
      </c>
      <c r="L2426" s="45"/>
      <c r="M2426" s="45"/>
      <c r="N2426" s="45">
        <v>28.038429260253906</v>
      </c>
      <c r="O2426" s="45"/>
      <c r="P2426" s="45"/>
      <c r="Q2426" s="45"/>
      <c r="R2426" s="45">
        <v>19.774539947509766</v>
      </c>
      <c r="S2426" s="45"/>
      <c r="T2426" s="45"/>
      <c r="U2426" s="45"/>
      <c r="V2426" s="46">
        <v>0.26105934381484985</v>
      </c>
      <c r="W2426" s="46"/>
      <c r="X2426" s="45">
        <v>7.1000002324581146E-2</v>
      </c>
      <c r="Y2426" s="45"/>
      <c r="Z2426" s="44">
        <v>4.2600001394748688</v>
      </c>
      <c r="AA2426" s="44"/>
      <c r="AB2426" s="45">
        <v>1.5029044151306152</v>
      </c>
      <c r="AC2426" s="45"/>
      <c r="AD2426" s="45">
        <v>1.0513031156733632E-4</v>
      </c>
      <c r="AE2426" s="45"/>
      <c r="AF2426" s="45">
        <v>26.283384323120117</v>
      </c>
      <c r="AG2426" s="45"/>
      <c r="AH2426" s="45">
        <v>18.585084915161133</v>
      </c>
      <c r="AI2426" s="45"/>
      <c r="AJ2426" s="45"/>
      <c r="AK2426" s="20">
        <v>3.999893378932029E-4</v>
      </c>
    </row>
    <row r="2427" spans="2:37">
      <c r="B2427" s="2">
        <v>3.2999999821186066E-2</v>
      </c>
      <c r="D2427" s="44">
        <v>1.9799999892711639</v>
      </c>
      <c r="E2427" s="44"/>
      <c r="F2427" s="45">
        <v>-27.626811981201172</v>
      </c>
      <c r="G2427" s="45"/>
      <c r="H2427" s="45"/>
      <c r="I2427" s="45"/>
      <c r="J2427" s="45"/>
      <c r="K2427" s="45">
        <v>6.1570886522531509E-2</v>
      </c>
      <c r="L2427" s="45"/>
      <c r="M2427" s="45"/>
      <c r="N2427" s="45">
        <v>27.977846145629883</v>
      </c>
      <c r="O2427" s="45"/>
      <c r="P2427" s="45"/>
      <c r="Q2427" s="45"/>
      <c r="R2427" s="45">
        <v>19.739786148071289</v>
      </c>
      <c r="S2427" s="45"/>
      <c r="T2427" s="45"/>
      <c r="U2427" s="45"/>
      <c r="V2427" s="46">
        <v>0.22055552899837494</v>
      </c>
      <c r="W2427" s="46"/>
      <c r="X2427" s="45">
        <v>7.1999996900558472E-2</v>
      </c>
      <c r="Y2427" s="45"/>
      <c r="Z2427" s="44">
        <v>4.3199998140335083</v>
      </c>
      <c r="AA2427" s="44"/>
      <c r="AB2427" s="45">
        <v>11.038909912109375</v>
      </c>
      <c r="AC2427" s="45"/>
      <c r="AD2427" s="45">
        <v>8.904348942451179E-5</v>
      </c>
      <c r="AE2427" s="45"/>
      <c r="AF2427" s="45">
        <v>26.245872497558594</v>
      </c>
      <c r="AG2427" s="45"/>
      <c r="AH2427" s="45">
        <v>18.558570861816406</v>
      </c>
      <c r="AI2427" s="45"/>
      <c r="AJ2427" s="45"/>
      <c r="AK2427" s="20">
        <v>3.3926777541637421E-4</v>
      </c>
    </row>
    <row r="2428" spans="2:37">
      <c r="B2428" s="2">
        <v>3.4000001847743988E-2</v>
      </c>
      <c r="D2428" s="44">
        <v>2.0400001108646393</v>
      </c>
      <c r="E2428" s="44"/>
      <c r="F2428" s="45">
        <v>-26.955757141113281</v>
      </c>
      <c r="G2428" s="45"/>
      <c r="H2428" s="45"/>
      <c r="I2428" s="45"/>
      <c r="J2428" s="45"/>
      <c r="K2428" s="45">
        <v>5.1939435303211212E-2</v>
      </c>
      <c r="L2428" s="45"/>
      <c r="M2428" s="45"/>
      <c r="N2428" s="45">
        <v>27.919418334960938</v>
      </c>
      <c r="O2428" s="45"/>
      <c r="P2428" s="45"/>
      <c r="Q2428" s="45"/>
      <c r="R2428" s="45">
        <v>19.705282211303711</v>
      </c>
      <c r="S2428" s="45"/>
      <c r="T2428" s="45"/>
      <c r="U2428" s="45"/>
      <c r="V2428" s="46">
        <v>0.18638010323047638</v>
      </c>
      <c r="W2428" s="46"/>
      <c r="X2428" s="45">
        <v>7.2999998927116394E-2</v>
      </c>
      <c r="Y2428" s="45"/>
      <c r="Z2428" s="44">
        <v>4.3799999356269836</v>
      </c>
      <c r="AA2428" s="44"/>
      <c r="AB2428" s="45">
        <v>19.00048828125</v>
      </c>
      <c r="AC2428" s="45"/>
      <c r="AD2428" s="45">
        <v>7.542278035543859E-5</v>
      </c>
      <c r="AE2428" s="45"/>
      <c r="AF2428" s="45">
        <v>26.208610534667969</v>
      </c>
      <c r="AG2428" s="45"/>
      <c r="AH2428" s="45">
        <v>18.532232284545898</v>
      </c>
      <c r="AI2428" s="45"/>
      <c r="AJ2428" s="45"/>
      <c r="AK2428" s="20">
        <v>2.8777946135960519E-4</v>
      </c>
    </row>
    <row r="2429" spans="2:37">
      <c r="B2429" s="2">
        <v>3.5000000149011612E-2</v>
      </c>
      <c r="D2429" s="44">
        <v>2.1000000089406967</v>
      </c>
      <c r="E2429" s="44"/>
      <c r="F2429" s="45">
        <v>-22.500764846801758</v>
      </c>
      <c r="G2429" s="45"/>
      <c r="H2429" s="45"/>
      <c r="I2429" s="45"/>
      <c r="J2429" s="45"/>
      <c r="K2429" s="45">
        <v>4.3824583292007446E-2</v>
      </c>
      <c r="L2429" s="45"/>
      <c r="M2429" s="45"/>
      <c r="N2429" s="45">
        <v>27.862857818603516</v>
      </c>
      <c r="O2429" s="45"/>
      <c r="P2429" s="45"/>
      <c r="Q2429" s="45"/>
      <c r="R2429" s="45">
        <v>19.671026229858398</v>
      </c>
      <c r="S2429" s="45"/>
      <c r="T2429" s="45"/>
      <c r="U2429" s="45"/>
      <c r="V2429" s="46">
        <v>0.15753452479839325</v>
      </c>
      <c r="W2429" s="46"/>
      <c r="X2429" s="45">
        <v>7.4000000953674316E-2</v>
      </c>
      <c r="Y2429" s="45"/>
      <c r="Z2429" s="44">
        <v>4.440000057220459</v>
      </c>
      <c r="AA2429" s="44"/>
      <c r="AB2429" s="45">
        <v>24.276250839233398</v>
      </c>
      <c r="AC2429" s="45"/>
      <c r="AD2429" s="45">
        <v>6.3889376178849488E-5</v>
      </c>
      <c r="AE2429" s="45"/>
      <c r="AF2429" s="45">
        <v>26.171596527099609</v>
      </c>
      <c r="AG2429" s="45"/>
      <c r="AH2429" s="45">
        <v>18.506067276000977</v>
      </c>
      <c r="AI2429" s="45"/>
      <c r="AJ2429" s="45"/>
      <c r="AK2429" s="20">
        <v>2.4411782214883715E-4</v>
      </c>
    </row>
    <row r="2430" spans="2:37">
      <c r="B2430" s="2">
        <v>3.5999998450279236E-2</v>
      </c>
      <c r="D2430" s="44">
        <v>2.1599999070167542</v>
      </c>
      <c r="E2430" s="44"/>
      <c r="F2430" s="45">
        <v>-14.900603294372559</v>
      </c>
      <c r="G2430" s="45"/>
      <c r="H2430" s="45"/>
      <c r="I2430" s="45"/>
      <c r="J2430" s="45"/>
      <c r="K2430" s="45">
        <v>3.6985345184803009E-2</v>
      </c>
      <c r="L2430" s="45"/>
      <c r="M2430" s="45"/>
      <c r="N2430" s="45">
        <v>27.807918548583984</v>
      </c>
      <c r="O2430" s="45"/>
      <c r="P2430" s="45"/>
      <c r="Q2430" s="45"/>
      <c r="R2430" s="45">
        <v>19.637016296386719</v>
      </c>
      <c r="S2430" s="45"/>
      <c r="T2430" s="45"/>
      <c r="U2430" s="45"/>
      <c r="V2430" s="46">
        <v>0.13318005204200745</v>
      </c>
      <c r="W2430" s="46"/>
      <c r="X2430" s="45">
        <v>7.5000002980232239E-2</v>
      </c>
      <c r="Y2430" s="45"/>
      <c r="Z2430" s="44">
        <v>4.5000001788139343</v>
      </c>
      <c r="AA2430" s="44"/>
      <c r="AB2430" s="45">
        <v>26.134355545043945</v>
      </c>
      <c r="AC2430" s="45"/>
      <c r="AD2430" s="45">
        <v>5.4122774599818513E-5</v>
      </c>
      <c r="AE2430" s="45"/>
      <c r="AF2430" s="45">
        <v>26.134828567504883</v>
      </c>
      <c r="AG2430" s="45"/>
      <c r="AH2430" s="45">
        <v>18.480077743530273</v>
      </c>
      <c r="AI2430" s="45"/>
      <c r="AJ2430" s="45"/>
      <c r="AK2430" s="20">
        <v>2.0709102682303637E-4</v>
      </c>
    </row>
    <row r="2431" spans="2:37">
      <c r="B2431" s="2">
        <v>3.7000000476837158E-2</v>
      </c>
      <c r="D2431" s="44">
        <v>2.2200000286102295</v>
      </c>
      <c r="E2431" s="44"/>
      <c r="F2431" s="45">
        <v>-5.2322492599487305</v>
      </c>
      <c r="G2431" s="45"/>
      <c r="H2431" s="45"/>
      <c r="I2431" s="45"/>
      <c r="J2431" s="45"/>
      <c r="K2431" s="45">
        <v>3.121953085064888E-2</v>
      </c>
      <c r="L2431" s="45"/>
      <c r="M2431" s="45"/>
      <c r="N2431" s="45">
        <v>27.754398345947266</v>
      </c>
      <c r="O2431" s="45"/>
      <c r="P2431" s="45"/>
      <c r="Q2431" s="45"/>
      <c r="R2431" s="45">
        <v>19.603248596191406</v>
      </c>
      <c r="S2431" s="45"/>
      <c r="T2431" s="45"/>
      <c r="U2431" s="45"/>
      <c r="V2431" s="46">
        <v>0.11261165887117386</v>
      </c>
      <c r="W2431" s="46"/>
      <c r="X2431" s="45">
        <v>7.5999997556209564E-2</v>
      </c>
      <c r="Y2431" s="45"/>
      <c r="Z2431" s="44">
        <v>4.5599998533725739</v>
      </c>
      <c r="AA2431" s="44"/>
      <c r="AB2431" s="45">
        <v>24.323974609375</v>
      </c>
      <c r="AC2431" s="45"/>
      <c r="AD2431" s="45">
        <v>4.585179704008624E-5</v>
      </c>
      <c r="AE2431" s="45"/>
      <c r="AF2431" s="45">
        <v>26.098306655883789</v>
      </c>
      <c r="AG2431" s="45"/>
      <c r="AH2431" s="45">
        <v>18.454256057739258</v>
      </c>
      <c r="AI2431" s="45"/>
      <c r="AJ2431" s="45"/>
      <c r="AK2431" s="20">
        <v>1.7568909970577806E-4</v>
      </c>
    </row>
    <row r="2432" spans="2:37" ht="14.25" customHeight="1">
      <c r="B2432" s="2">
        <v>3.7999998778104782E-2</v>
      </c>
      <c r="D2432" s="44">
        <v>2.2799999266862869</v>
      </c>
      <c r="E2432" s="44"/>
      <c r="F2432" s="45">
        <v>5.1414632797241211</v>
      </c>
      <c r="G2432" s="45"/>
      <c r="H2432" s="45"/>
      <c r="I2432" s="45"/>
      <c r="J2432" s="45"/>
      <c r="K2432" s="45">
        <v>2.6357371360063553E-2</v>
      </c>
      <c r="L2432" s="45"/>
      <c r="M2432" s="45"/>
      <c r="N2432" s="45">
        <v>27.702121734619141</v>
      </c>
      <c r="O2432" s="45"/>
      <c r="P2432" s="45"/>
      <c r="Q2432" s="45"/>
      <c r="R2432" s="45">
        <v>19.569721221923828</v>
      </c>
      <c r="S2432" s="45"/>
      <c r="T2432" s="45"/>
      <c r="U2432" s="45"/>
      <c r="V2432" s="46">
        <v>9.5236293971538544E-2</v>
      </c>
      <c r="W2432" s="46"/>
      <c r="X2432" s="45">
        <v>7.6999999582767487E-2</v>
      </c>
      <c r="Y2432" s="45"/>
      <c r="Z2432" s="44">
        <v>4.6199999749660492</v>
      </c>
      <c r="AA2432" s="44"/>
      <c r="AB2432" s="45">
        <v>19.109098434448242</v>
      </c>
      <c r="AC2432" s="45"/>
      <c r="AD2432" s="45">
        <v>3.8846970710437745E-5</v>
      </c>
      <c r="AE2432" s="45"/>
      <c r="AF2432" s="45">
        <v>26.06202507019043</v>
      </c>
      <c r="AG2432" s="45"/>
      <c r="AH2432" s="45">
        <v>18.428606033325195</v>
      </c>
      <c r="AI2432" s="45"/>
      <c r="AJ2432" s="45"/>
      <c r="AK2432" s="20">
        <v>1.4905606803949922E-4</v>
      </c>
    </row>
    <row r="2433" spans="2:34" ht="13.5" customHeight="1">
      <c r="B2433" s="47" t="s">
        <v>11</v>
      </c>
      <c r="C2433" s="47"/>
      <c r="D2433" s="47"/>
      <c r="E2433" s="47"/>
    </row>
    <row r="2434" spans="2:34" ht="12.75" customHeight="1">
      <c r="B2434" s="39" t="s">
        <v>0</v>
      </c>
      <c r="C2434" s="39"/>
      <c r="D2434" s="39"/>
      <c r="E2434" s="39"/>
      <c r="F2434" s="39"/>
      <c r="G2434" s="1" t="s">
        <v>1</v>
      </c>
      <c r="H2434" s="40" t="s">
        <v>76</v>
      </c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</row>
    <row r="2435" spans="2:34" ht="12.75" customHeight="1">
      <c r="AB2435" s="39" t="s">
        <v>2</v>
      </c>
      <c r="AC2435" s="39"/>
      <c r="AD2435" s="39"/>
      <c r="AE2435" s="39"/>
      <c r="AF2435" s="39"/>
      <c r="AG2435" s="39"/>
    </row>
    <row r="2436" spans="2:34" ht="12" customHeight="1">
      <c r="B2436" s="39" t="s">
        <v>3</v>
      </c>
      <c r="C2436" s="39"/>
      <c r="D2436" s="39"/>
      <c r="E2436" s="39"/>
      <c r="G2436" s="1" t="s">
        <v>4</v>
      </c>
      <c r="H2436" s="41">
        <v>0.43999999761581421</v>
      </c>
      <c r="I2436" s="41"/>
      <c r="J2436" s="41"/>
      <c r="K2436" s="41"/>
      <c r="L2436" s="41"/>
      <c r="M2436" s="41"/>
      <c r="N2436" s="41"/>
      <c r="O2436" s="39" t="s">
        <v>21</v>
      </c>
      <c r="P2436" s="39"/>
      <c r="Q2436" s="39"/>
      <c r="R2436" s="39"/>
      <c r="S2436" s="1" t="s">
        <v>4</v>
      </c>
      <c r="T2436" s="42" t="s">
        <v>22</v>
      </c>
      <c r="U2436" s="42"/>
      <c r="V2436" s="42"/>
      <c r="W2436" s="42"/>
      <c r="X2436" s="42"/>
      <c r="Y2436" s="42"/>
      <c r="Z2436" s="42"/>
      <c r="AA2436" s="42"/>
      <c r="AB2436" s="39"/>
      <c r="AC2436" s="39"/>
      <c r="AD2436" s="39"/>
      <c r="AE2436" s="39"/>
      <c r="AF2436" s="39"/>
      <c r="AG2436" s="39"/>
    </row>
    <row r="2437" spans="2:34" ht="10.5" customHeight="1">
      <c r="AB2437" s="39"/>
      <c r="AC2437" s="39"/>
      <c r="AD2437" s="39"/>
      <c r="AE2437" s="39"/>
      <c r="AF2437" s="39"/>
      <c r="AG2437" s="39"/>
    </row>
    <row r="2438" spans="2:34" ht="12" customHeight="1">
      <c r="AB2438" s="39"/>
      <c r="AC2438" s="39"/>
      <c r="AD2438" s="39"/>
      <c r="AE2438" s="39"/>
      <c r="AF2438" s="39"/>
      <c r="AG2438" s="39"/>
    </row>
    <row r="2439" spans="2:34" ht="12" customHeight="1">
      <c r="AB2439" s="39"/>
      <c r="AC2439" s="39"/>
      <c r="AD2439" s="39"/>
      <c r="AE2439" s="39"/>
      <c r="AF2439" s="39"/>
      <c r="AG2439" s="39"/>
    </row>
    <row r="2440" spans="2:34" ht="6" customHeight="1"/>
    <row r="2441" spans="2:34" ht="3" customHeight="1">
      <c r="B2441" s="43" t="s">
        <v>5</v>
      </c>
      <c r="D2441" s="43" t="s">
        <v>23</v>
      </c>
      <c r="E2441" s="43"/>
      <c r="G2441" s="43" t="s">
        <v>6</v>
      </c>
      <c r="H2441" s="43"/>
      <c r="J2441" s="43" t="s">
        <v>7</v>
      </c>
      <c r="K2441" s="43"/>
      <c r="L2441" s="43"/>
      <c r="M2441" s="43"/>
      <c r="N2441" s="43" t="s">
        <v>8</v>
      </c>
      <c r="O2441" s="43"/>
      <c r="Q2441" s="43" t="s">
        <v>9</v>
      </c>
      <c r="R2441" s="43"/>
      <c r="S2441" s="43"/>
      <c r="T2441" s="43" t="s">
        <v>10</v>
      </c>
      <c r="U2441" s="43"/>
      <c r="X2441" s="43" t="s">
        <v>5</v>
      </c>
      <c r="Y2441" s="43"/>
      <c r="Z2441" s="43" t="s">
        <v>23</v>
      </c>
      <c r="AA2441" s="43"/>
      <c r="AB2441" s="43" t="s">
        <v>6</v>
      </c>
      <c r="AC2441" s="43" t="s">
        <v>7</v>
      </c>
      <c r="AE2441" s="43" t="s">
        <v>8</v>
      </c>
      <c r="AF2441" s="43" t="s">
        <v>9</v>
      </c>
      <c r="AG2441" s="43" t="s">
        <v>10</v>
      </c>
      <c r="AH2441" s="43"/>
    </row>
    <row r="2442" spans="2:34" ht="14.25" customHeight="1">
      <c r="B2442" s="43"/>
      <c r="D2442" s="43"/>
      <c r="E2442" s="43"/>
      <c r="G2442" s="43"/>
      <c r="H2442" s="43"/>
      <c r="J2442" s="43"/>
      <c r="K2442" s="43"/>
      <c r="L2442" s="43"/>
      <c r="M2442" s="43"/>
      <c r="N2442" s="43"/>
      <c r="O2442" s="43"/>
      <c r="Q2442" s="43"/>
      <c r="R2442" s="43"/>
      <c r="S2442" s="43"/>
      <c r="T2442" s="43"/>
      <c r="U2442" s="43"/>
      <c r="X2442" s="43"/>
      <c r="Y2442" s="43"/>
      <c r="Z2442" s="43"/>
      <c r="AA2442" s="43"/>
      <c r="AB2442" s="43"/>
      <c r="AC2442" s="43"/>
      <c r="AE2442" s="43"/>
      <c r="AF2442" s="43"/>
      <c r="AG2442" s="43"/>
      <c r="AH2442" s="43"/>
    </row>
    <row r="2443" spans="2:34">
      <c r="B2443" s="2">
        <v>7.8000001609325409E-2</v>
      </c>
      <c r="D2443" s="44">
        <v>4.6800000965595245</v>
      </c>
      <c r="E2443" s="44"/>
      <c r="F2443" s="45">
        <v>11.230103492736816</v>
      </c>
      <c r="G2443" s="45"/>
      <c r="H2443" s="45"/>
      <c r="I2443" s="45"/>
      <c r="J2443" s="45"/>
      <c r="K2443" s="45">
        <v>3.291410394012928E-5</v>
      </c>
      <c r="L2443" s="45"/>
      <c r="M2443" s="45"/>
      <c r="N2443" s="45">
        <v>26.025981903076172</v>
      </c>
      <c r="O2443" s="45"/>
      <c r="P2443" s="45"/>
      <c r="Q2443" s="45"/>
      <c r="R2443" s="45">
        <v>18.403125762939453</v>
      </c>
      <c r="S2443" s="45"/>
      <c r="T2443" s="45"/>
      <c r="U2443" s="45"/>
      <c r="V2443" s="46">
        <v>1.2646648974623531E-4</v>
      </c>
      <c r="W2443" s="46"/>
    </row>
    <row r="2444" spans="2:34">
      <c r="B2444" s="2">
        <v>7.9000003635883331E-2</v>
      </c>
      <c r="D2444" s="44">
        <v>4.7400002181529999</v>
      </c>
      <c r="E2444" s="44"/>
      <c r="F2444" s="45">
        <v>1.7986714839935303</v>
      </c>
      <c r="G2444" s="45"/>
      <c r="H2444" s="45"/>
      <c r="I2444" s="45"/>
      <c r="J2444" s="45"/>
      <c r="K2444" s="45">
        <v>2.788884739857167E-5</v>
      </c>
      <c r="L2444" s="45"/>
      <c r="M2444" s="45"/>
      <c r="N2444" s="45">
        <v>25.990175247192383</v>
      </c>
      <c r="O2444" s="45"/>
      <c r="P2444" s="45"/>
      <c r="Q2444" s="45"/>
      <c r="R2444" s="45">
        <v>18.377809524536133</v>
      </c>
      <c r="S2444" s="45"/>
      <c r="T2444" s="45"/>
      <c r="U2444" s="45"/>
      <c r="V2444" s="46">
        <v>1.0730545909609646E-4</v>
      </c>
      <c r="W2444" s="46"/>
    </row>
    <row r="2445" spans="2:34">
      <c r="B2445" s="2">
        <v>7.9999998211860657E-2</v>
      </c>
      <c r="D2445" s="44">
        <v>4.7999998927116394</v>
      </c>
      <c r="E2445" s="44"/>
      <c r="F2445" s="45">
        <v>-7.8590130805969238</v>
      </c>
      <c r="G2445" s="45"/>
      <c r="H2445" s="45"/>
      <c r="I2445" s="45"/>
      <c r="J2445" s="45"/>
      <c r="K2445" s="45">
        <v>2.363210660405457E-5</v>
      </c>
      <c r="L2445" s="45"/>
      <c r="M2445" s="45"/>
      <c r="N2445" s="45">
        <v>25.954605102539063</v>
      </c>
      <c r="O2445" s="45"/>
      <c r="P2445" s="45"/>
      <c r="Q2445" s="45"/>
      <c r="R2445" s="45">
        <v>18.3526611328125</v>
      </c>
      <c r="S2445" s="45"/>
      <c r="T2445" s="45"/>
      <c r="U2445" s="45"/>
      <c r="V2445" s="46">
        <v>9.1051770141348243E-5</v>
      </c>
      <c r="W2445" s="46"/>
    </row>
    <row r="2446" spans="2:34">
      <c r="B2446" s="2">
        <v>8.1000000238418579E-2</v>
      </c>
      <c r="D2446" s="44">
        <v>4.8600000143051147</v>
      </c>
      <c r="E2446" s="44"/>
      <c r="F2446" s="45">
        <v>-16.388700485229492</v>
      </c>
      <c r="G2446" s="45"/>
      <c r="H2446" s="45"/>
      <c r="I2446" s="45"/>
      <c r="J2446" s="45"/>
      <c r="K2446" s="45">
        <v>2.0026138372486457E-5</v>
      </c>
      <c r="L2446" s="45"/>
      <c r="M2446" s="45"/>
      <c r="N2446" s="45">
        <v>25.919267654418945</v>
      </c>
      <c r="O2446" s="45"/>
      <c r="P2446" s="45"/>
      <c r="Q2446" s="45"/>
      <c r="R2446" s="45">
        <v>18.327674865722656</v>
      </c>
      <c r="S2446" s="45"/>
      <c r="T2446" s="45"/>
      <c r="U2446" s="45"/>
      <c r="V2446" s="46">
        <v>7.7263583079911768E-5</v>
      </c>
      <c r="W2446" s="46"/>
    </row>
    <row r="2447" spans="2:34">
      <c r="B2447" s="2">
        <v>8.2000002264976501E-2</v>
      </c>
      <c r="D2447" s="44">
        <v>4.9200001358985901</v>
      </c>
      <c r="E2447" s="44"/>
      <c r="F2447" s="45">
        <v>-22.597923278808594</v>
      </c>
      <c r="G2447" s="45"/>
      <c r="H2447" s="45"/>
      <c r="I2447" s="45"/>
      <c r="J2447" s="45"/>
      <c r="K2447" s="45">
        <v>1.697127845545765E-5</v>
      </c>
      <c r="L2447" s="45"/>
      <c r="M2447" s="45"/>
      <c r="N2447" s="45">
        <v>25.884159088134766</v>
      </c>
      <c r="O2447" s="45"/>
      <c r="P2447" s="45"/>
      <c r="Q2447" s="45"/>
      <c r="R2447" s="45">
        <v>18.302852630615234</v>
      </c>
      <c r="S2447" s="45"/>
      <c r="T2447" s="45"/>
      <c r="U2447" s="45"/>
      <c r="V2447" s="46">
        <v>6.5566309785936028E-5</v>
      </c>
      <c r="W2447" s="46"/>
    </row>
    <row r="2448" spans="2:34">
      <c r="B2448" s="2">
        <v>8.2999996840953827E-2</v>
      </c>
      <c r="D2448" s="44">
        <v>4.9799998104572296</v>
      </c>
      <c r="E2448" s="44"/>
      <c r="F2448" s="45">
        <v>-25.62266731262207</v>
      </c>
      <c r="G2448" s="45"/>
      <c r="H2448" s="45"/>
      <c r="I2448" s="45"/>
      <c r="J2448" s="45"/>
      <c r="K2448" s="45">
        <v>1.4383152119989973E-5</v>
      </c>
      <c r="L2448" s="45"/>
      <c r="M2448" s="45"/>
      <c r="N2448" s="45">
        <v>25.849281311035156</v>
      </c>
      <c r="O2448" s="45"/>
      <c r="P2448" s="45"/>
      <c r="Q2448" s="45"/>
      <c r="R2448" s="45">
        <v>18.278192520141602</v>
      </c>
      <c r="S2448" s="45"/>
      <c r="T2448" s="45"/>
      <c r="U2448" s="45"/>
      <c r="V2448" s="46">
        <v>5.5642398365307599E-5</v>
      </c>
      <c r="W2448" s="46"/>
    </row>
    <row r="2449" spans="2:23">
      <c r="B2449" s="2">
        <v>8.3999998867511749E-2</v>
      </c>
      <c r="D2449" s="44">
        <v>5.039999932050705</v>
      </c>
      <c r="E2449" s="44"/>
      <c r="F2449" s="45">
        <v>-25.047555923461914</v>
      </c>
      <c r="G2449" s="45"/>
      <c r="H2449" s="45"/>
      <c r="I2449" s="45"/>
      <c r="J2449" s="45"/>
      <c r="K2449" s="45">
        <v>1.2190328561700881E-5</v>
      </c>
      <c r="L2449" s="45"/>
      <c r="M2449" s="45"/>
      <c r="N2449" s="45">
        <v>25.814628601074219</v>
      </c>
      <c r="O2449" s="45"/>
      <c r="P2449" s="45"/>
      <c r="Q2449" s="45"/>
      <c r="R2449" s="45">
        <v>18.253690719604492</v>
      </c>
      <c r="S2449" s="45"/>
      <c r="T2449" s="45"/>
      <c r="U2449" s="45"/>
      <c r="V2449" s="46">
        <v>4.722258381661959E-5</v>
      </c>
      <c r="W2449" s="46"/>
    </row>
    <row r="2450" spans="2:23">
      <c r="B2450" s="2">
        <v>8.5000000894069672E-2</v>
      </c>
      <c r="D2450" s="44">
        <v>5.1000000536441803</v>
      </c>
      <c r="E2450" s="44"/>
      <c r="F2450" s="45">
        <v>-20.962854385375977</v>
      </c>
      <c r="G2450" s="45"/>
      <c r="H2450" s="45"/>
      <c r="I2450" s="45"/>
      <c r="J2450" s="45"/>
      <c r="K2450" s="45">
        <v>1.033232911140658E-5</v>
      </c>
      <c r="L2450" s="45"/>
      <c r="M2450" s="45"/>
      <c r="N2450" s="45">
        <v>25.780200958251953</v>
      </c>
      <c r="O2450" s="45"/>
      <c r="P2450" s="45"/>
      <c r="Q2450" s="45"/>
      <c r="R2450" s="45">
        <v>18.229347229003906</v>
      </c>
      <c r="S2450" s="45"/>
      <c r="T2450" s="45"/>
      <c r="U2450" s="45"/>
      <c r="V2450" s="46">
        <v>4.0078561141854152E-5</v>
      </c>
      <c r="W2450" s="46"/>
    </row>
    <row r="2451" spans="2:23">
      <c r="B2451" s="2">
        <v>8.6000002920627594E-2</v>
      </c>
      <c r="D2451" s="44">
        <v>5.1600001752376556</v>
      </c>
      <c r="E2451" s="44"/>
      <c r="F2451" s="45">
        <v>-13.950455665588379</v>
      </c>
      <c r="G2451" s="45"/>
      <c r="H2451" s="45"/>
      <c r="I2451" s="45"/>
      <c r="J2451" s="45"/>
      <c r="K2451" s="45">
        <v>8.7579437604290433E-6</v>
      </c>
      <c r="L2451" s="45"/>
      <c r="M2451" s="45"/>
      <c r="N2451" s="45">
        <v>25.745996475219727</v>
      </c>
      <c r="O2451" s="45"/>
      <c r="P2451" s="45"/>
      <c r="Q2451" s="45"/>
      <c r="R2451" s="45">
        <v>18.205162048339844</v>
      </c>
      <c r="S2451" s="45"/>
      <c r="T2451" s="45"/>
      <c r="U2451" s="45"/>
      <c r="V2451" s="46">
        <v>3.40167352987919E-5</v>
      </c>
      <c r="W2451" s="46"/>
    </row>
    <row r="2452" spans="2:23">
      <c r="B2452" s="2">
        <v>8.6999997496604919E-2</v>
      </c>
      <c r="D2452" s="44">
        <v>5.2199998497962952</v>
      </c>
      <c r="E2452" s="44"/>
      <c r="F2452" s="45">
        <v>-5.001035213470459</v>
      </c>
      <c r="G2452" s="45"/>
      <c r="H2452" s="45"/>
      <c r="I2452" s="45"/>
      <c r="J2452" s="45"/>
      <c r="K2452" s="45">
        <v>7.4238105298718438E-6</v>
      </c>
      <c r="L2452" s="45"/>
      <c r="M2452" s="45"/>
      <c r="N2452" s="45">
        <v>25.712011337280273</v>
      </c>
      <c r="O2452" s="45"/>
      <c r="P2452" s="45"/>
      <c r="Q2452" s="45"/>
      <c r="R2452" s="45">
        <v>18.181131362915039</v>
      </c>
      <c r="S2452" s="45"/>
      <c r="T2452" s="45"/>
      <c r="U2452" s="45"/>
      <c r="V2452" s="46">
        <v>2.887293703679461E-5</v>
      </c>
      <c r="W2452" s="46"/>
    </row>
    <row r="2453" spans="2:23">
      <c r="B2453" s="2">
        <v>8.7999999523162842E-2</v>
      </c>
      <c r="D2453" s="44">
        <v>5.2799999713897705</v>
      </c>
      <c r="E2453" s="44"/>
      <c r="F2453" s="45">
        <v>4.6258797645568848</v>
      </c>
      <c r="G2453" s="45"/>
      <c r="H2453" s="45"/>
      <c r="I2453" s="45"/>
      <c r="J2453" s="45"/>
      <c r="K2453" s="45">
        <v>6.2932076616561972E-6</v>
      </c>
      <c r="L2453" s="45"/>
      <c r="M2453" s="45"/>
      <c r="N2453" s="45">
        <v>25.678245544433594</v>
      </c>
      <c r="O2453" s="45"/>
      <c r="P2453" s="45"/>
      <c r="Q2453" s="45"/>
      <c r="R2453" s="45">
        <v>18.157257080078125</v>
      </c>
      <c r="S2453" s="45"/>
      <c r="T2453" s="45"/>
      <c r="U2453" s="45"/>
      <c r="V2453" s="46">
        <v>2.4507940906914882E-5</v>
      </c>
      <c r="W2453" s="46"/>
    </row>
    <row r="2454" spans="2:23">
      <c r="B2454" s="2">
        <v>8.9000001549720764E-2</v>
      </c>
      <c r="D2454" s="44">
        <v>5.3400000929832458</v>
      </c>
      <c r="E2454" s="44"/>
      <c r="F2454" s="45">
        <v>13.579123497009277</v>
      </c>
      <c r="G2454" s="45"/>
      <c r="H2454" s="45"/>
      <c r="I2454" s="45"/>
      <c r="J2454" s="45"/>
      <c r="K2454" s="45">
        <v>5.33503589394968E-6</v>
      </c>
      <c r="L2454" s="45"/>
      <c r="M2454" s="45"/>
      <c r="N2454" s="45">
        <v>25.644697189331055</v>
      </c>
      <c r="O2454" s="45"/>
      <c r="P2454" s="45"/>
      <c r="Q2454" s="45"/>
      <c r="R2454" s="45">
        <v>18.133535385131836</v>
      </c>
      <c r="S2454" s="45"/>
      <c r="T2454" s="45"/>
      <c r="U2454" s="45"/>
      <c r="V2454" s="46">
        <v>2.0803665393032134E-5</v>
      </c>
      <c r="W2454" s="46"/>
    </row>
    <row r="2455" spans="2:23">
      <c r="B2455" s="2">
        <v>9.0000003576278687E-2</v>
      </c>
      <c r="D2455" s="44">
        <v>5.4000002145767212</v>
      </c>
      <c r="E2455" s="44"/>
      <c r="F2455" s="45">
        <v>20.605491638183594</v>
      </c>
      <c r="G2455" s="45"/>
      <c r="H2455" s="45"/>
      <c r="I2455" s="45"/>
      <c r="J2455" s="45"/>
      <c r="K2455" s="45">
        <v>4.5229562601889484E-6</v>
      </c>
      <c r="L2455" s="45"/>
      <c r="M2455" s="45"/>
      <c r="N2455" s="45">
        <v>25.611362457275391</v>
      </c>
      <c r="O2455" s="45"/>
      <c r="P2455" s="45"/>
      <c r="Q2455" s="45"/>
      <c r="R2455" s="45">
        <v>18.109964370727539</v>
      </c>
      <c r="S2455" s="45"/>
      <c r="T2455" s="45"/>
      <c r="U2455" s="45"/>
      <c r="V2455" s="46">
        <v>1.765996239555534E-5</v>
      </c>
      <c r="W2455" s="46"/>
    </row>
    <row r="2456" spans="2:23">
      <c r="B2456" s="2">
        <v>9.0999998152256012E-2</v>
      </c>
      <c r="D2456" s="44">
        <v>5.4599998891353607</v>
      </c>
      <c r="E2456" s="44"/>
      <c r="F2456" s="45">
        <v>24.725107192993164</v>
      </c>
      <c r="G2456" s="45"/>
      <c r="H2456" s="45"/>
      <c r="I2456" s="45"/>
      <c r="J2456" s="45"/>
      <c r="K2456" s="45">
        <v>3.8346606743289158E-6</v>
      </c>
      <c r="L2456" s="45"/>
      <c r="M2456" s="45"/>
      <c r="N2456" s="45">
        <v>25.578241348266602</v>
      </c>
      <c r="O2456" s="45"/>
      <c r="P2456" s="45"/>
      <c r="Q2456" s="45"/>
      <c r="R2456" s="45">
        <v>18.086545944213867</v>
      </c>
      <c r="S2456" s="45"/>
      <c r="T2456" s="45"/>
      <c r="U2456" s="45"/>
      <c r="V2456" s="46">
        <v>1.4991886928328313E-5</v>
      </c>
      <c r="W2456" s="46"/>
    </row>
    <row r="2457" spans="2:23">
      <c r="B2457" s="2">
        <v>9.2000000178813934E-2</v>
      </c>
      <c r="D2457" s="44">
        <v>5.5200000107288361</v>
      </c>
      <c r="E2457" s="44"/>
      <c r="F2457" s="45">
        <v>25.368043899536133</v>
      </c>
      <c r="G2457" s="45"/>
      <c r="H2457" s="45"/>
      <c r="I2457" s="45"/>
      <c r="J2457" s="45"/>
      <c r="K2457" s="45">
        <v>3.2512518828298198E-6</v>
      </c>
      <c r="L2457" s="45"/>
      <c r="M2457" s="45"/>
      <c r="N2457" s="45">
        <v>25.545333862304688</v>
      </c>
      <c r="O2457" s="45"/>
      <c r="P2457" s="45"/>
      <c r="Q2457" s="45"/>
      <c r="R2457" s="45">
        <v>18.063276290893555</v>
      </c>
      <c r="S2457" s="45"/>
      <c r="T2457" s="45"/>
      <c r="U2457" s="45"/>
      <c r="V2457" s="46">
        <v>1.2727382454613689E-5</v>
      </c>
      <c r="W2457" s="46"/>
    </row>
    <row r="2458" spans="2:23">
      <c r="B2458" s="2">
        <v>9.3000002205371857E-2</v>
      </c>
      <c r="D2458" s="44">
        <v>5.5800001323223114</v>
      </c>
      <c r="E2458" s="44"/>
      <c r="F2458" s="45">
        <v>22.453123092651367</v>
      </c>
      <c r="G2458" s="45"/>
      <c r="H2458" s="45"/>
      <c r="I2458" s="45"/>
      <c r="J2458" s="45"/>
      <c r="K2458" s="45">
        <v>2.7567230063141324E-6</v>
      </c>
      <c r="L2458" s="45"/>
      <c r="M2458" s="45"/>
      <c r="N2458" s="45">
        <v>25.51263427734375</v>
      </c>
      <c r="O2458" s="45"/>
      <c r="P2458" s="45"/>
      <c r="Q2458" s="45"/>
      <c r="R2458" s="45">
        <v>18.040153503417969</v>
      </c>
      <c r="S2458" s="45"/>
      <c r="T2458" s="45"/>
      <c r="U2458" s="45"/>
      <c r="V2458" s="46">
        <v>1.0805326382978819E-5</v>
      </c>
      <c r="W2458" s="46"/>
    </row>
    <row r="2459" spans="2:23">
      <c r="B2459" s="2">
        <v>9.3999996781349182E-2</v>
      </c>
      <c r="D2459" s="44">
        <v>5.6399998068809509</v>
      </c>
      <c r="E2459" s="44"/>
      <c r="F2459" s="45">
        <v>16.398046493530273</v>
      </c>
      <c r="G2459" s="45"/>
      <c r="H2459" s="45"/>
      <c r="I2459" s="45"/>
      <c r="J2459" s="45"/>
      <c r="K2459" s="45">
        <v>2.3375137061520945E-6</v>
      </c>
      <c r="L2459" s="45"/>
      <c r="M2459" s="45"/>
      <c r="N2459" s="45">
        <v>25.480142593383789</v>
      </c>
      <c r="O2459" s="45"/>
      <c r="P2459" s="45"/>
      <c r="Q2459" s="45"/>
      <c r="R2459" s="45">
        <v>18.017179489135742</v>
      </c>
      <c r="S2459" s="45"/>
      <c r="T2459" s="45"/>
      <c r="U2459" s="45"/>
      <c r="V2459" s="46">
        <v>9.1738656919915229E-6</v>
      </c>
      <c r="W2459" s="46"/>
    </row>
    <row r="2460" spans="2:23">
      <c r="B2460" s="2">
        <v>9.4999998807907104E-2</v>
      </c>
      <c r="D2460" s="44">
        <v>5.6999999284744263</v>
      </c>
      <c r="E2460" s="44"/>
      <c r="F2460" s="45">
        <v>8.0595731735229492</v>
      </c>
      <c r="G2460" s="45"/>
      <c r="H2460" s="45"/>
      <c r="I2460" s="45"/>
      <c r="J2460" s="45"/>
      <c r="K2460" s="45">
        <v>1.982135927391937E-6</v>
      </c>
      <c r="L2460" s="45"/>
      <c r="M2460" s="45"/>
      <c r="N2460" s="45">
        <v>25.447856903076172</v>
      </c>
      <c r="O2460" s="45"/>
      <c r="P2460" s="45"/>
      <c r="Q2460" s="45"/>
      <c r="R2460" s="45">
        <v>17.994350433349609</v>
      </c>
      <c r="S2460" s="45"/>
      <c r="T2460" s="45"/>
      <c r="U2460" s="45"/>
      <c r="V2460" s="46">
        <v>7.7890099419164471E-6</v>
      </c>
      <c r="W2460" s="46"/>
    </row>
    <row r="2461" spans="2:23">
      <c r="B2461" s="2">
        <v>9.6000000834465027E-2</v>
      </c>
      <c r="D2461" s="44">
        <v>5.7600000500679016</v>
      </c>
      <c r="E2461" s="44"/>
      <c r="F2461" s="45">
        <v>-1.3876768350601196</v>
      </c>
      <c r="G2461" s="45"/>
      <c r="H2461" s="45"/>
      <c r="I2461" s="45"/>
      <c r="J2461" s="45"/>
      <c r="K2461" s="45">
        <v>1.6808564851089614E-6</v>
      </c>
      <c r="L2461" s="45"/>
      <c r="M2461" s="45"/>
      <c r="N2461" s="45">
        <v>25.415775299072266</v>
      </c>
      <c r="O2461" s="45"/>
      <c r="P2461" s="45"/>
      <c r="Q2461" s="45"/>
      <c r="R2461" s="45">
        <v>17.97166633605957</v>
      </c>
      <c r="S2461" s="45"/>
      <c r="T2461" s="45"/>
      <c r="U2461" s="45"/>
      <c r="V2461" s="46">
        <v>6.6134384724136908E-6</v>
      </c>
      <c r="W2461" s="46"/>
    </row>
    <row r="2462" spans="2:23">
      <c r="B2462" s="2">
        <v>9.7000002861022949E-2</v>
      </c>
      <c r="D2462" s="44">
        <v>5.820000171661377</v>
      </c>
      <c r="E2462" s="44"/>
      <c r="F2462" s="45">
        <v>-10.616641998291016</v>
      </c>
      <c r="G2462" s="45"/>
      <c r="H2462" s="45"/>
      <c r="I2462" s="45"/>
      <c r="J2462" s="45"/>
      <c r="K2462" s="45">
        <v>1.4254286497816793E-6</v>
      </c>
      <c r="L2462" s="45"/>
      <c r="M2462" s="45"/>
      <c r="N2462" s="45">
        <v>25.383895874023438</v>
      </c>
      <c r="O2462" s="45"/>
      <c r="P2462" s="45"/>
      <c r="Q2462" s="45"/>
      <c r="R2462" s="45">
        <v>17.949123382568359</v>
      </c>
      <c r="S2462" s="45"/>
      <c r="T2462" s="45"/>
      <c r="U2462" s="45"/>
      <c r="V2462" s="46">
        <v>5.615484496956924E-6</v>
      </c>
      <c r="W2462" s="46"/>
    </row>
    <row r="2463" spans="2:23">
      <c r="B2463" s="2">
        <v>9.7999997437000275E-2</v>
      </c>
      <c r="D2463" s="44">
        <v>5.8799998462200165</v>
      </c>
      <c r="E2463" s="44"/>
      <c r="F2463" s="45">
        <v>-18.334194183349609</v>
      </c>
      <c r="G2463" s="45"/>
      <c r="H2463" s="45"/>
      <c r="I2463" s="45"/>
      <c r="J2463" s="45"/>
      <c r="K2463" s="45">
        <v>1.2088646599295316E-6</v>
      </c>
      <c r="L2463" s="45"/>
      <c r="M2463" s="45"/>
      <c r="N2463" s="45">
        <v>25.352218627929688</v>
      </c>
      <c r="O2463" s="45"/>
      <c r="P2463" s="45"/>
      <c r="Q2463" s="45"/>
      <c r="R2463" s="45">
        <v>17.926725387573242</v>
      </c>
      <c r="S2463" s="45"/>
      <c r="T2463" s="45"/>
      <c r="U2463" s="45"/>
      <c r="V2463" s="46">
        <v>4.7682797230663709E-6</v>
      </c>
      <c r="W2463" s="46"/>
    </row>
    <row r="2464" spans="2:23">
      <c r="B2464" s="2">
        <v>9.8999999463558197E-2</v>
      </c>
      <c r="D2464" s="44">
        <v>5.9399999678134918</v>
      </c>
      <c r="E2464" s="44"/>
      <c r="F2464" s="45">
        <v>-23.462289810180664</v>
      </c>
      <c r="G2464" s="45"/>
      <c r="H2464" s="45"/>
      <c r="I2464" s="45"/>
      <c r="J2464" s="45"/>
      <c r="K2464" s="45">
        <v>1.0252432502966258E-6</v>
      </c>
      <c r="L2464" s="45"/>
      <c r="M2464" s="45"/>
      <c r="N2464" s="45">
        <v>25.32073974609375</v>
      </c>
      <c r="O2464" s="45"/>
      <c r="P2464" s="45"/>
      <c r="Q2464" s="45"/>
      <c r="R2464" s="45">
        <v>17.90446662902832</v>
      </c>
      <c r="S2464" s="45"/>
      <c r="T2464" s="45"/>
      <c r="U2464" s="45"/>
      <c r="V2464" s="46">
        <v>4.0490258470526896E-6</v>
      </c>
      <c r="W2464" s="46"/>
    </row>
    <row r="2465" spans="2:37">
      <c r="B2465" s="2">
        <v>0.10000000149011612</v>
      </c>
      <c r="D2465" s="44">
        <v>6.0000000894069672</v>
      </c>
      <c r="E2465" s="44"/>
      <c r="F2465" s="45">
        <v>-25.288515090942383</v>
      </c>
      <c r="G2465" s="45"/>
      <c r="H2465" s="45"/>
      <c r="I2465" s="45"/>
      <c r="J2465" s="45"/>
      <c r="K2465" s="45">
        <v>8.6954673861328047E-7</v>
      </c>
      <c r="L2465" s="45"/>
      <c r="M2465" s="45"/>
      <c r="N2465" s="45">
        <v>25.289459228515625</v>
      </c>
      <c r="O2465" s="45"/>
      <c r="P2465" s="45"/>
      <c r="Q2465" s="45"/>
      <c r="R2465" s="45">
        <v>17.882347106933594</v>
      </c>
      <c r="S2465" s="45"/>
      <c r="T2465" s="45"/>
      <c r="U2465" s="45"/>
      <c r="V2465" s="46">
        <v>3.4383763249934418E-6</v>
      </c>
      <c r="W2465" s="46"/>
    </row>
    <row r="2466" spans="2:37" ht="9.75" customHeight="1">
      <c r="B2466" s="2">
        <v>0.10100000351667404</v>
      </c>
      <c r="D2466" s="44">
        <v>6.0600002110004425</v>
      </c>
      <c r="E2466" s="44"/>
      <c r="F2466" s="45">
        <v>-23.565032958984375</v>
      </c>
      <c r="G2466" s="45"/>
      <c r="H2466" s="45"/>
      <c r="I2466" s="45"/>
      <c r="J2466" s="45"/>
      <c r="K2466" s="45">
        <v>7.3752283924477524E-7</v>
      </c>
      <c r="L2466" s="45"/>
      <c r="M2466" s="45"/>
      <c r="N2466" s="45">
        <v>25.25837516784668</v>
      </c>
      <c r="O2466" s="45"/>
      <c r="P2466" s="45"/>
      <c r="Q2466" s="45"/>
      <c r="R2466" s="45">
        <v>17.860366821289063</v>
      </c>
      <c r="S2466" s="45"/>
      <c r="T2466" s="45"/>
      <c r="U2466" s="45"/>
      <c r="V2466" s="46">
        <v>2.9199140954005998E-6</v>
      </c>
      <c r="W2466" s="46"/>
    </row>
    <row r="2467" spans="2:37" ht="5.25" customHeight="1"/>
    <row r="2468" spans="2:37" ht="172.5" customHeight="1"/>
    <row r="2469" spans="2:37" ht="16.5" customHeight="1"/>
    <row r="2470" spans="2:37" ht="12.75" customHeight="1">
      <c r="B2470" s="39" t="s">
        <v>0</v>
      </c>
      <c r="C2470" s="39"/>
      <c r="D2470" s="39"/>
      <c r="E2470" s="39"/>
      <c r="F2470" s="39"/>
      <c r="G2470" s="1" t="s">
        <v>1</v>
      </c>
      <c r="H2470" s="40" t="s">
        <v>78</v>
      </c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</row>
    <row r="2471" spans="2:37" ht="12.75" customHeight="1">
      <c r="AB2471" s="39" t="s">
        <v>2</v>
      </c>
      <c r="AC2471" s="39"/>
      <c r="AD2471" s="39"/>
      <c r="AE2471" s="39"/>
      <c r="AF2471" s="39"/>
      <c r="AG2471" s="39"/>
    </row>
    <row r="2472" spans="2:37" ht="12" customHeight="1">
      <c r="B2472" s="39" t="s">
        <v>3</v>
      </c>
      <c r="C2472" s="39"/>
      <c r="D2472" s="39"/>
      <c r="E2472" s="39"/>
      <c r="G2472" s="1" t="s">
        <v>4</v>
      </c>
      <c r="H2472" s="41">
        <v>0.43999999761581421</v>
      </c>
      <c r="I2472" s="41"/>
      <c r="J2472" s="41"/>
      <c r="K2472" s="41"/>
      <c r="L2472" s="41"/>
      <c r="M2472" s="41"/>
      <c r="N2472" s="41"/>
      <c r="O2472" s="39" t="s">
        <v>21</v>
      </c>
      <c r="P2472" s="39"/>
      <c r="Q2472" s="39"/>
      <c r="R2472" s="39"/>
      <c r="S2472" s="1" t="s">
        <v>4</v>
      </c>
      <c r="T2472" s="42" t="s">
        <v>22</v>
      </c>
      <c r="U2472" s="42"/>
      <c r="V2472" s="42"/>
      <c r="W2472" s="42"/>
      <c r="X2472" s="42"/>
      <c r="Y2472" s="42"/>
      <c r="Z2472" s="42"/>
      <c r="AA2472" s="42"/>
      <c r="AB2472" s="39"/>
      <c r="AC2472" s="39"/>
      <c r="AD2472" s="39"/>
      <c r="AE2472" s="39"/>
      <c r="AF2472" s="39"/>
      <c r="AG2472" s="39"/>
    </row>
    <row r="2473" spans="2:37" ht="10.5" customHeight="1">
      <c r="AB2473" s="39"/>
      <c r="AC2473" s="39"/>
      <c r="AD2473" s="39"/>
      <c r="AE2473" s="39"/>
      <c r="AF2473" s="39"/>
      <c r="AG2473" s="39"/>
    </row>
    <row r="2474" spans="2:37" ht="12" customHeight="1">
      <c r="AB2474" s="39"/>
      <c r="AC2474" s="39"/>
      <c r="AD2474" s="39"/>
      <c r="AE2474" s="39"/>
      <c r="AF2474" s="39"/>
      <c r="AG2474" s="39"/>
    </row>
    <row r="2475" spans="2:37" ht="12" customHeight="1">
      <c r="AB2475" s="39"/>
      <c r="AC2475" s="39"/>
      <c r="AD2475" s="39"/>
      <c r="AE2475" s="39"/>
      <c r="AF2475" s="39"/>
      <c r="AG2475" s="39"/>
    </row>
    <row r="2476" spans="2:37" ht="6" customHeight="1"/>
    <row r="2477" spans="2:37" ht="3" customHeight="1">
      <c r="B2477" s="43" t="s">
        <v>5</v>
      </c>
      <c r="D2477" s="43" t="s">
        <v>23</v>
      </c>
      <c r="E2477" s="43"/>
      <c r="G2477" s="43" t="s">
        <v>6</v>
      </c>
      <c r="H2477" s="43"/>
      <c r="J2477" s="43" t="s">
        <v>7</v>
      </c>
      <c r="K2477" s="43"/>
      <c r="L2477" s="43"/>
      <c r="M2477" s="43"/>
      <c r="N2477" s="43" t="s">
        <v>8</v>
      </c>
      <c r="O2477" s="43"/>
      <c r="Q2477" s="43" t="s">
        <v>9</v>
      </c>
      <c r="R2477" s="43"/>
      <c r="S2477" s="43"/>
      <c r="T2477" s="43" t="s">
        <v>10</v>
      </c>
      <c r="U2477" s="43"/>
      <c r="X2477" s="43" t="s">
        <v>5</v>
      </c>
      <c r="Y2477" s="43"/>
      <c r="Z2477" s="43" t="s">
        <v>23</v>
      </c>
      <c r="AA2477" s="43"/>
      <c r="AB2477" s="43" t="s">
        <v>6</v>
      </c>
      <c r="AC2477" s="43" t="s">
        <v>7</v>
      </c>
      <c r="AE2477" s="43" t="s">
        <v>8</v>
      </c>
      <c r="AF2477" s="43" t="s">
        <v>9</v>
      </c>
      <c r="AG2477" s="43" t="s">
        <v>10</v>
      </c>
      <c r="AH2477" s="43"/>
    </row>
    <row r="2478" spans="2:37" ht="14.25" customHeight="1">
      <c r="B2478" s="43"/>
      <c r="D2478" s="43"/>
      <c r="E2478" s="43"/>
      <c r="G2478" s="43"/>
      <c r="H2478" s="43"/>
      <c r="J2478" s="43"/>
      <c r="K2478" s="43"/>
      <c r="L2478" s="43"/>
      <c r="M2478" s="43"/>
      <c r="N2478" s="43"/>
      <c r="O2478" s="43"/>
      <c r="Q2478" s="43"/>
      <c r="R2478" s="43"/>
      <c r="S2478" s="43"/>
      <c r="T2478" s="43"/>
      <c r="U2478" s="43"/>
      <c r="X2478" s="43"/>
      <c r="Y2478" s="43"/>
      <c r="Z2478" s="43"/>
      <c r="AA2478" s="43"/>
      <c r="AB2478" s="43"/>
      <c r="AC2478" s="43"/>
      <c r="AE2478" s="43"/>
      <c r="AF2478" s="43"/>
      <c r="AG2478" s="43"/>
      <c r="AH2478" s="43"/>
    </row>
    <row r="2479" spans="2:37">
      <c r="B2479" s="2">
        <v>0</v>
      </c>
      <c r="D2479" s="44">
        <v>0</v>
      </c>
      <c r="E2479" s="44"/>
      <c r="F2479" s="45">
        <v>-1.0545839177211747E-4</v>
      </c>
      <c r="G2479" s="45"/>
      <c r="H2479" s="45"/>
      <c r="I2479" s="45"/>
      <c r="J2479" s="45"/>
      <c r="K2479" s="45">
        <v>10.063333511352539</v>
      </c>
      <c r="L2479" s="45"/>
      <c r="M2479" s="45"/>
      <c r="N2479" s="45">
        <v>20.126771926879883</v>
      </c>
      <c r="O2479" s="45"/>
      <c r="P2479" s="45"/>
      <c r="Q2479" s="45"/>
      <c r="R2479" s="45">
        <v>7.1159262657165527</v>
      </c>
      <c r="S2479" s="45"/>
      <c r="T2479" s="45"/>
      <c r="U2479" s="45"/>
      <c r="V2479" s="46">
        <v>99.998954772949219</v>
      </c>
      <c r="W2479" s="46"/>
      <c r="X2479" s="45">
        <v>3.9000000804662704E-2</v>
      </c>
      <c r="Y2479" s="45"/>
      <c r="Z2479" s="44">
        <v>2.3400000482797623</v>
      </c>
      <c r="AA2479" s="44"/>
      <c r="AB2479" s="45">
        <v>4.9909029006958008</v>
      </c>
      <c r="AC2479" s="45"/>
      <c r="AD2479" s="45">
        <v>6.0593197126479481E-11</v>
      </c>
      <c r="AE2479" s="45"/>
      <c r="AF2479" s="45">
        <v>9.358241081237793</v>
      </c>
      <c r="AG2479" s="45"/>
      <c r="AH2479" s="45">
        <v>6.6172757148742676</v>
      </c>
      <c r="AI2479" s="45"/>
      <c r="AJ2479" s="45"/>
      <c r="AK2479" s="20">
        <v>6.4748489903010409E-10</v>
      </c>
    </row>
    <row r="2480" spans="2:37">
      <c r="B2480" s="2">
        <v>1.0000000474974513E-3</v>
      </c>
      <c r="D2480" s="44">
        <v>6.0000002849847078E-2</v>
      </c>
      <c r="E2480" s="44"/>
      <c r="F2480" s="45">
        <v>-5.3827228546142578</v>
      </c>
      <c r="G2480" s="45"/>
      <c r="H2480" s="45"/>
      <c r="I2480" s="45"/>
      <c r="J2480" s="45"/>
      <c r="K2480" s="45">
        <v>3.9550645351409912</v>
      </c>
      <c r="L2480" s="45"/>
      <c r="M2480" s="45"/>
      <c r="N2480" s="45">
        <v>13.997859954833984</v>
      </c>
      <c r="O2480" s="45"/>
      <c r="P2480" s="45"/>
      <c r="Q2480" s="45"/>
      <c r="R2480" s="45">
        <v>7.1013283729553223</v>
      </c>
      <c r="S2480" s="45"/>
      <c r="T2480" s="45"/>
      <c r="U2480" s="45"/>
      <c r="V2480" s="46">
        <v>39.382110595703125</v>
      </c>
      <c r="W2480" s="46"/>
      <c r="X2480" s="45">
        <v>3.9999999105930328E-2</v>
      </c>
      <c r="Y2480" s="45"/>
      <c r="Z2480" s="44">
        <v>2.3999999463558197</v>
      </c>
      <c r="AA2480" s="44"/>
      <c r="AB2480" s="45">
        <v>7.5414519309997559</v>
      </c>
      <c r="AC2480" s="45"/>
      <c r="AD2480" s="45">
        <v>3.2047222514597351E-11</v>
      </c>
      <c r="AE2480" s="45"/>
      <c r="AF2480" s="45">
        <v>9.3425579071044922</v>
      </c>
      <c r="AG2480" s="45"/>
      <c r="AH2480" s="45">
        <v>6.6061859130859375</v>
      </c>
      <c r="AI2480" s="45"/>
      <c r="AJ2480" s="45"/>
      <c r="AK2480" s="20">
        <v>3.4302405360620014E-10</v>
      </c>
    </row>
    <row r="2481" spans="2:37">
      <c r="B2481" s="2">
        <v>2.0000000949949026E-3</v>
      </c>
      <c r="D2481" s="44">
        <v>0.12000000569969416</v>
      </c>
      <c r="E2481" s="44"/>
      <c r="F2481" s="45">
        <v>-5.5459451675415039</v>
      </c>
      <c r="G2481" s="45"/>
      <c r="H2481" s="45"/>
      <c r="I2481" s="45"/>
      <c r="J2481" s="45"/>
      <c r="K2481" s="45">
        <v>1.7608611583709717</v>
      </c>
      <c r="L2481" s="45"/>
      <c r="M2481" s="45"/>
      <c r="N2481" s="45">
        <v>11.783162117004395</v>
      </c>
      <c r="O2481" s="45"/>
      <c r="P2481" s="45"/>
      <c r="Q2481" s="45"/>
      <c r="R2481" s="45">
        <v>7.0868372917175293</v>
      </c>
      <c r="S2481" s="45"/>
      <c r="T2481" s="45"/>
      <c r="U2481" s="45"/>
      <c r="V2481" s="46">
        <v>17.569429397583008</v>
      </c>
      <c r="W2481" s="46"/>
      <c r="X2481" s="45">
        <v>4.1000001132488251E-2</v>
      </c>
      <c r="Y2481" s="45"/>
      <c r="Z2481" s="44">
        <v>2.460000067949295</v>
      </c>
      <c r="AA2481" s="44"/>
      <c r="AB2481" s="45">
        <v>9.0266075134277344</v>
      </c>
      <c r="AC2481" s="45"/>
      <c r="AD2481" s="45">
        <v>1.6953485490467379E-11</v>
      </c>
      <c r="AE2481" s="45"/>
      <c r="AF2481" s="45">
        <v>9.3269805908203125</v>
      </c>
      <c r="AG2481" s="45"/>
      <c r="AH2481" s="45">
        <v>6.5951709747314453</v>
      </c>
      <c r="AI2481" s="45"/>
      <c r="AJ2481" s="45"/>
      <c r="AK2481" s="20">
        <v>1.8176821159343604E-10</v>
      </c>
    </row>
    <row r="2482" spans="2:37">
      <c r="B2482" s="2">
        <v>3.0000000260770321E-3</v>
      </c>
      <c r="D2482" s="44">
        <v>0.18000000156462193</v>
      </c>
      <c r="E2482" s="44"/>
      <c r="F2482" s="45">
        <v>-3.4171855449676514</v>
      </c>
      <c r="G2482" s="45"/>
      <c r="H2482" s="45"/>
      <c r="I2482" s="45"/>
      <c r="J2482" s="45"/>
      <c r="K2482" s="45">
        <v>0.8431549072265625</v>
      </c>
      <c r="L2482" s="45"/>
      <c r="M2482" s="45"/>
      <c r="N2482" s="45">
        <v>10.845111846923828</v>
      </c>
      <c r="O2482" s="45"/>
      <c r="P2482" s="45"/>
      <c r="Q2482" s="45"/>
      <c r="R2482" s="45">
        <v>7.072451114654541</v>
      </c>
      <c r="S2482" s="45"/>
      <c r="T2482" s="45"/>
      <c r="U2482" s="45"/>
      <c r="V2482" s="46">
        <v>8.4299001693725586</v>
      </c>
      <c r="W2482" s="46"/>
      <c r="X2482" s="45">
        <v>4.1999999433755875E-2</v>
      </c>
      <c r="Y2482" s="45"/>
      <c r="Z2482" s="44">
        <v>2.5199999660253525</v>
      </c>
      <c r="AA2482" s="44"/>
      <c r="AB2482" s="45">
        <v>9.2418146133422852</v>
      </c>
      <c r="AC2482" s="45"/>
      <c r="AD2482" s="45">
        <v>8.9706471417816402E-12</v>
      </c>
      <c r="AE2482" s="45"/>
      <c r="AF2482" s="45">
        <v>9.3115072250366211</v>
      </c>
      <c r="AG2482" s="45"/>
      <c r="AH2482" s="45">
        <v>6.5842299461364746</v>
      </c>
      <c r="AI2482" s="45"/>
      <c r="AJ2482" s="45"/>
      <c r="AK2482" s="20">
        <v>9.6339367039455226E-11</v>
      </c>
    </row>
    <row r="2483" spans="2:37">
      <c r="B2483" s="2">
        <v>4.0000001899898052E-3</v>
      </c>
      <c r="D2483" s="44">
        <v>0.24000001139938831</v>
      </c>
      <c r="E2483" s="44"/>
      <c r="F2483" s="45">
        <v>-0.20984844863414764</v>
      </c>
      <c r="G2483" s="45"/>
      <c r="H2483" s="45"/>
      <c r="I2483" s="45"/>
      <c r="J2483" s="45"/>
      <c r="K2483" s="45">
        <v>0.41944128274917603</v>
      </c>
      <c r="L2483" s="45"/>
      <c r="M2483" s="45"/>
      <c r="N2483" s="45">
        <v>10.401201248168945</v>
      </c>
      <c r="O2483" s="45"/>
      <c r="P2483" s="45"/>
      <c r="Q2483" s="45"/>
      <c r="R2483" s="45">
        <v>7.0581698417663574</v>
      </c>
      <c r="S2483" s="45"/>
      <c r="T2483" s="45"/>
      <c r="U2483" s="45"/>
      <c r="V2483" s="46">
        <v>4.2020773887634277</v>
      </c>
      <c r="W2483" s="46"/>
      <c r="X2483" s="45">
        <v>4.3000001460313797E-2</v>
      </c>
      <c r="Y2483" s="45"/>
      <c r="Z2483" s="44">
        <v>2.5800000876188278</v>
      </c>
      <c r="AA2483" s="44"/>
      <c r="AB2483" s="45">
        <v>8.1611347198486328</v>
      </c>
      <c r="AC2483" s="45"/>
      <c r="AD2483" s="45">
        <v>4.7476558275028058E-12</v>
      </c>
      <c r="AE2483" s="45"/>
      <c r="AF2483" s="45">
        <v>9.2961387634277344</v>
      </c>
      <c r="AG2483" s="45"/>
      <c r="AH2483" s="45">
        <v>6.5733628273010254</v>
      </c>
      <c r="AI2483" s="45"/>
      <c r="AJ2483" s="45"/>
      <c r="AK2483" s="20">
        <v>5.1071265272373267E-11</v>
      </c>
    </row>
    <row r="2484" spans="2:37">
      <c r="B2484" s="2">
        <v>4.999999888241291E-3</v>
      </c>
      <c r="D2484" s="44">
        <v>0.29999999329447746</v>
      </c>
      <c r="E2484" s="44"/>
      <c r="F2484" s="45">
        <v>3.2880456447601318</v>
      </c>
      <c r="G2484" s="45"/>
      <c r="H2484" s="45"/>
      <c r="I2484" s="45"/>
      <c r="J2484" s="45"/>
      <c r="K2484" s="45">
        <v>0.21273323893547058</v>
      </c>
      <c r="L2484" s="45"/>
      <c r="M2484" s="45"/>
      <c r="N2484" s="45">
        <v>10.174442291259766</v>
      </c>
      <c r="O2484" s="45"/>
      <c r="P2484" s="45"/>
      <c r="Q2484" s="45"/>
      <c r="R2484" s="45">
        <v>7.0439920425415039</v>
      </c>
      <c r="S2484" s="45"/>
      <c r="T2484" s="45"/>
      <c r="U2484" s="45"/>
      <c r="V2484" s="46">
        <v>2.1355094909667969</v>
      </c>
      <c r="W2484" s="46"/>
      <c r="X2484" s="45">
        <v>4.3999999761581421E-2</v>
      </c>
      <c r="Y2484" s="45"/>
      <c r="Z2484" s="44">
        <v>2.6399999856948853</v>
      </c>
      <c r="AA2484" s="44"/>
      <c r="AB2484" s="45">
        <v>5.940277099609375</v>
      </c>
      <c r="AC2484" s="45"/>
      <c r="AD2484" s="45">
        <v>2.5131593854588186E-12</v>
      </c>
      <c r="AE2484" s="45"/>
      <c r="AF2484" s="45">
        <v>9.2808732986450195</v>
      </c>
      <c r="AG2484" s="45"/>
      <c r="AH2484" s="45">
        <v>6.562568187713623</v>
      </c>
      <c r="AI2484" s="45"/>
      <c r="AJ2484" s="45"/>
      <c r="AK2484" s="20">
        <v>2.7078910294631164E-11</v>
      </c>
    </row>
    <row r="2485" spans="2:37">
      <c r="B2485" s="2">
        <v>6.0000000521540642E-3</v>
      </c>
      <c r="D2485" s="44">
        <v>0.36000000312924385</v>
      </c>
      <c r="E2485" s="44"/>
      <c r="F2485" s="45">
        <v>6.4431672096252441</v>
      </c>
      <c r="G2485" s="45"/>
      <c r="H2485" s="45"/>
      <c r="I2485" s="45"/>
      <c r="J2485" s="45"/>
      <c r="K2485" s="45">
        <v>0.10897592455148697</v>
      </c>
      <c r="L2485" s="45"/>
      <c r="M2485" s="45"/>
      <c r="N2485" s="45">
        <v>10.050779342651367</v>
      </c>
      <c r="O2485" s="45"/>
      <c r="P2485" s="45"/>
      <c r="Q2485" s="45"/>
      <c r="R2485" s="45">
        <v>7.0299167633056641</v>
      </c>
      <c r="S2485" s="45"/>
      <c r="T2485" s="45"/>
      <c r="U2485" s="45"/>
      <c r="V2485" s="46">
        <v>1.0961383581161499</v>
      </c>
      <c r="W2485" s="46"/>
      <c r="X2485" s="45">
        <v>4.5000001788139343E-2</v>
      </c>
      <c r="Y2485" s="45"/>
      <c r="Z2485" s="44">
        <v>2.7000001072883606</v>
      </c>
      <c r="AA2485" s="44"/>
      <c r="AB2485" s="45">
        <v>2.8941934108734131</v>
      </c>
      <c r="AC2485" s="45"/>
      <c r="AD2485" s="45">
        <v>1.3305807193900177E-12</v>
      </c>
      <c r="AE2485" s="45"/>
      <c r="AF2485" s="45">
        <v>9.2657098770141602</v>
      </c>
      <c r="AG2485" s="45"/>
      <c r="AH2485" s="45">
        <v>6.5518460273742676</v>
      </c>
      <c r="AI2485" s="45"/>
      <c r="AJ2485" s="45"/>
      <c r="AK2485" s="20">
        <v>1.4360268182911362E-11</v>
      </c>
    </row>
    <row r="2486" spans="2:37">
      <c r="B2486" s="2">
        <v>7.0000002160668373E-3</v>
      </c>
      <c r="D2486" s="44">
        <v>0.42000001296401024</v>
      </c>
      <c r="E2486" s="44"/>
      <c r="F2486" s="45">
        <v>8.74871826171875</v>
      </c>
      <c r="G2486" s="45"/>
      <c r="H2486" s="45"/>
      <c r="I2486" s="45"/>
      <c r="J2486" s="45"/>
      <c r="K2486" s="45">
        <v>5.6130290031433105E-2</v>
      </c>
      <c r="L2486" s="45"/>
      <c r="M2486" s="45"/>
      <c r="N2486" s="45">
        <v>9.9781713485717773</v>
      </c>
      <c r="O2486" s="45"/>
      <c r="P2486" s="45"/>
      <c r="Q2486" s="45"/>
      <c r="R2486" s="45">
        <v>7.0159425735473633</v>
      </c>
      <c r="S2486" s="45"/>
      <c r="T2486" s="45"/>
      <c r="U2486" s="45"/>
      <c r="V2486" s="46">
        <v>0.56571310758590698</v>
      </c>
      <c r="W2486" s="46"/>
      <c r="X2486" s="45">
        <v>4.6000000089406967E-2</v>
      </c>
      <c r="Y2486" s="45"/>
      <c r="Z2486" s="44">
        <v>2.760000005364418</v>
      </c>
      <c r="AA2486" s="44"/>
      <c r="AB2486" s="45">
        <v>-0.54757422208786011</v>
      </c>
      <c r="AC2486" s="45"/>
      <c r="AD2486" s="45">
        <v>7.0459263423749974E-13</v>
      </c>
      <c r="AE2486" s="45"/>
      <c r="AF2486" s="45">
        <v>9.2506475448608398</v>
      </c>
      <c r="AG2486" s="45"/>
      <c r="AH2486" s="45">
        <v>6.5411953926086426</v>
      </c>
      <c r="AI2486" s="45"/>
      <c r="AJ2486" s="45"/>
      <c r="AK2486" s="20">
        <v>7.6166841930791485E-12</v>
      </c>
    </row>
    <row r="2487" spans="2:37">
      <c r="B2487" s="2">
        <v>8.0000003799796104E-3</v>
      </c>
      <c r="D2487" s="44">
        <v>0.48000002279877663</v>
      </c>
      <c r="E2487" s="44"/>
      <c r="F2487" s="45">
        <v>9.8526983261108398</v>
      </c>
      <c r="G2487" s="45"/>
      <c r="H2487" s="45"/>
      <c r="I2487" s="45"/>
      <c r="J2487" s="45"/>
      <c r="K2487" s="45">
        <v>2.9006469994783401E-2</v>
      </c>
      <c r="L2487" s="45"/>
      <c r="M2487" s="45"/>
      <c r="N2487" s="45">
        <v>9.9314279556274414</v>
      </c>
      <c r="O2487" s="45"/>
      <c r="P2487" s="45"/>
      <c r="Q2487" s="45"/>
      <c r="R2487" s="45">
        <v>7.0020694732666016</v>
      </c>
      <c r="S2487" s="45"/>
      <c r="T2487" s="45"/>
      <c r="U2487" s="45"/>
      <c r="V2487" s="46">
        <v>0.29292300343513489</v>
      </c>
      <c r="W2487" s="46"/>
      <c r="X2487" s="45">
        <v>4.6999998390674591E-2</v>
      </c>
      <c r="Y2487" s="45"/>
      <c r="Z2487" s="44">
        <v>2.8199999034404755</v>
      </c>
      <c r="AA2487" s="44"/>
      <c r="AB2487" s="45">
        <v>-3.9014444351196289</v>
      </c>
      <c r="AC2487" s="45"/>
      <c r="AD2487" s="45">
        <v>3.7316953997376667E-13</v>
      </c>
      <c r="AE2487" s="45"/>
      <c r="AF2487" s="45">
        <v>9.2356853485107422</v>
      </c>
      <c r="AG2487" s="45"/>
      <c r="AH2487" s="45">
        <v>6.5306158065795898</v>
      </c>
      <c r="AI2487" s="45"/>
      <c r="AJ2487" s="45"/>
      <c r="AK2487" s="20">
        <v>4.0405183539260481E-12</v>
      </c>
    </row>
    <row r="2488" spans="2:37">
      <c r="B2488" s="2">
        <v>8.999999612569809E-3</v>
      </c>
      <c r="D2488" s="44">
        <v>0.53999997675418854</v>
      </c>
      <c r="E2488" s="44"/>
      <c r="F2488" s="45">
        <v>9.5889205932617188</v>
      </c>
      <c r="G2488" s="45"/>
      <c r="H2488" s="45"/>
      <c r="I2488" s="45"/>
      <c r="J2488" s="45"/>
      <c r="K2488" s="45">
        <v>1.5023277141153812E-2</v>
      </c>
      <c r="L2488" s="45"/>
      <c r="M2488" s="45"/>
      <c r="N2488" s="45">
        <v>9.8979663848876953</v>
      </c>
      <c r="O2488" s="45"/>
      <c r="P2488" s="45"/>
      <c r="Q2488" s="45"/>
      <c r="R2488" s="45">
        <v>6.9882965087890625</v>
      </c>
      <c r="S2488" s="45"/>
      <c r="T2488" s="45"/>
      <c r="U2488" s="45"/>
      <c r="V2488" s="46">
        <v>0.1520121693611145</v>
      </c>
      <c r="W2488" s="46"/>
      <c r="X2488" s="45">
        <v>4.8000000417232513E-2</v>
      </c>
      <c r="Y2488" s="45"/>
      <c r="Z2488" s="44">
        <v>2.8800000250339508</v>
      </c>
      <c r="AA2488" s="44"/>
      <c r="AB2488" s="45">
        <v>-6.6977214813232422</v>
      </c>
      <c r="AC2488" s="45"/>
      <c r="AD2488" s="45">
        <v>1.9767026286209716E-13</v>
      </c>
      <c r="AE2488" s="45"/>
      <c r="AF2488" s="45">
        <v>9.2208232879638672</v>
      </c>
      <c r="AG2488" s="45"/>
      <c r="AH2488" s="45">
        <v>6.520106315612793</v>
      </c>
      <c r="AI2488" s="45"/>
      <c r="AJ2488" s="45"/>
      <c r="AK2488" s="20">
        <v>2.1437378781852257E-12</v>
      </c>
    </row>
    <row r="2489" spans="2:37">
      <c r="B2489" s="2">
        <v>9.9999997764825821E-3</v>
      </c>
      <c r="D2489" s="44">
        <v>0.59999998658895493</v>
      </c>
      <c r="E2489" s="44"/>
      <c r="F2489" s="45">
        <v>7.9914307594299316</v>
      </c>
      <c r="G2489" s="45"/>
      <c r="H2489" s="45"/>
      <c r="I2489" s="45"/>
      <c r="J2489" s="45"/>
      <c r="K2489" s="45">
        <v>7.7942712232470512E-3</v>
      </c>
      <c r="L2489" s="45"/>
      <c r="M2489" s="45"/>
      <c r="N2489" s="45">
        <v>9.87139892578125</v>
      </c>
      <c r="O2489" s="45"/>
      <c r="P2489" s="45"/>
      <c r="Q2489" s="45"/>
      <c r="R2489" s="45">
        <v>6.9746217727661133</v>
      </c>
      <c r="S2489" s="45"/>
      <c r="T2489" s="45"/>
      <c r="U2489" s="45"/>
      <c r="V2489" s="46">
        <v>7.9020515084266663E-2</v>
      </c>
      <c r="W2489" s="46"/>
      <c r="X2489" s="45">
        <v>4.8999998718500137E-2</v>
      </c>
      <c r="Y2489" s="45"/>
      <c r="Z2489" s="44">
        <v>2.9399999231100082</v>
      </c>
      <c r="AA2489" s="44"/>
      <c r="AB2489" s="45">
        <v>-8.5463523864746094</v>
      </c>
      <c r="AC2489" s="45"/>
      <c r="AD2489" s="45">
        <v>1.0472240343775349E-13</v>
      </c>
      <c r="AE2489" s="45"/>
      <c r="AF2489" s="45">
        <v>9.206059455871582</v>
      </c>
      <c r="AG2489" s="45"/>
      <c r="AH2489" s="45">
        <v>6.509666919708252</v>
      </c>
      <c r="AI2489" s="45"/>
      <c r="AJ2489" s="45"/>
      <c r="AK2489" s="20">
        <v>1.1375377636374528E-12</v>
      </c>
    </row>
    <row r="2490" spans="2:37">
      <c r="B2490" s="2">
        <v>1.0999999940395355E-2</v>
      </c>
      <c r="D2490" s="44">
        <v>0.65999999642372131</v>
      </c>
      <c r="E2490" s="44"/>
      <c r="F2490" s="45">
        <v>5.2849946022033691</v>
      </c>
      <c r="G2490" s="45"/>
      <c r="H2490" s="45"/>
      <c r="I2490" s="45"/>
      <c r="J2490" s="45"/>
      <c r="K2490" s="45">
        <v>4.0495241992175579E-3</v>
      </c>
      <c r="L2490" s="45"/>
      <c r="M2490" s="45"/>
      <c r="N2490" s="45">
        <v>9.848454475402832</v>
      </c>
      <c r="O2490" s="45"/>
      <c r="P2490" s="45"/>
      <c r="Q2490" s="45"/>
      <c r="R2490" s="45">
        <v>6.9610452651977539</v>
      </c>
      <c r="S2490" s="45"/>
      <c r="T2490" s="45"/>
      <c r="U2490" s="45"/>
      <c r="V2490" s="46">
        <v>4.1135288774967194E-2</v>
      </c>
      <c r="W2490" s="46"/>
      <c r="X2490" s="45">
        <v>5.000000074505806E-2</v>
      </c>
      <c r="Y2490" s="45"/>
      <c r="Z2490" s="44">
        <v>3.0000000447034836</v>
      </c>
      <c r="AA2490" s="44"/>
      <c r="AB2490" s="45">
        <v>-9.1913204193115234</v>
      </c>
      <c r="AC2490" s="45"/>
      <c r="AD2490" s="45">
        <v>5.5487756181254663E-14</v>
      </c>
      <c r="AE2490" s="45"/>
      <c r="AF2490" s="45">
        <v>9.1913938522338867</v>
      </c>
      <c r="AG2490" s="45"/>
      <c r="AH2490" s="45">
        <v>6.4992966651916504</v>
      </c>
      <c r="AI2490" s="45"/>
      <c r="AJ2490" s="45"/>
      <c r="AK2490" s="20">
        <v>6.03692551677526E-13</v>
      </c>
    </row>
    <row r="2491" spans="2:37">
      <c r="B2491" s="2">
        <v>1.2000000104308128E-2</v>
      </c>
      <c r="D2491" s="44">
        <v>0.7200000062584877</v>
      </c>
      <c r="E2491" s="44"/>
      <c r="F2491" s="45">
        <v>1.8509011268615723</v>
      </c>
      <c r="G2491" s="45"/>
      <c r="H2491" s="45"/>
      <c r="I2491" s="45"/>
      <c r="J2491" s="45"/>
      <c r="K2491" s="45">
        <v>2.1065822802484035E-3</v>
      </c>
      <c r="L2491" s="45"/>
      <c r="M2491" s="45"/>
      <c r="N2491" s="45">
        <v>9.8274478912353516</v>
      </c>
      <c r="O2491" s="45"/>
      <c r="P2491" s="45"/>
      <c r="Q2491" s="45"/>
      <c r="R2491" s="45">
        <v>6.9475655555725098</v>
      </c>
      <c r="S2491" s="45"/>
      <c r="T2491" s="45"/>
      <c r="U2491" s="45"/>
      <c r="V2491" s="46">
        <v>2.1440295502543449E-2</v>
      </c>
      <c r="W2491" s="46"/>
      <c r="X2491" s="45">
        <v>5.0999999046325684E-2</v>
      </c>
      <c r="Y2491" s="45"/>
      <c r="Z2491" s="44">
        <v>3.059999942779541</v>
      </c>
      <c r="AA2491" s="44"/>
      <c r="AB2491" s="45">
        <v>-8.5460796356201172</v>
      </c>
      <c r="AC2491" s="45"/>
      <c r="AD2491" s="45">
        <v>2.9404281201746152E-14</v>
      </c>
      <c r="AE2491" s="45"/>
      <c r="AF2491" s="45">
        <v>9.1768245697021484</v>
      </c>
      <c r="AG2491" s="45"/>
      <c r="AH2491" s="45">
        <v>6.4889950752258301</v>
      </c>
      <c r="AI2491" s="45"/>
      <c r="AJ2491" s="45"/>
      <c r="AK2491" s="20">
        <v>3.204189029989285E-13</v>
      </c>
    </row>
    <row r="2492" spans="2:37">
      <c r="B2492" s="2">
        <v>1.3000000268220901E-2</v>
      </c>
      <c r="D2492" s="44">
        <v>0.78000001609325409</v>
      </c>
      <c r="E2492" s="44"/>
      <c r="F2492" s="45">
        <v>-1.8280564546585083</v>
      </c>
      <c r="G2492" s="45"/>
      <c r="H2492" s="45"/>
      <c r="I2492" s="45"/>
      <c r="J2492" s="45"/>
      <c r="K2492" s="45">
        <v>1.0971145238727331E-3</v>
      </c>
      <c r="L2492" s="45"/>
      <c r="M2492" s="45"/>
      <c r="N2492" s="45">
        <v>9.8075113296508789</v>
      </c>
      <c r="O2492" s="45"/>
      <c r="P2492" s="45"/>
      <c r="Q2492" s="45"/>
      <c r="R2492" s="45">
        <v>6.9341821670532227</v>
      </c>
      <c r="S2492" s="45"/>
      <c r="T2492" s="45"/>
      <c r="U2492" s="45"/>
      <c r="V2492" s="46">
        <v>1.1187723837792873E-2</v>
      </c>
      <c r="W2492" s="46"/>
      <c r="X2492" s="45">
        <v>5.2000001072883606E-2</v>
      </c>
      <c r="Y2492" s="45"/>
      <c r="Z2492" s="44">
        <v>3.1200000643730164</v>
      </c>
      <c r="AA2492" s="44"/>
      <c r="AB2492" s="45">
        <v>-6.7051420211791992</v>
      </c>
      <c r="AC2492" s="45"/>
      <c r="AD2492" s="45">
        <v>1.5583910369294275E-14</v>
      </c>
      <c r="AE2492" s="45"/>
      <c r="AF2492" s="45">
        <v>9.1623516082763672</v>
      </c>
      <c r="AG2492" s="45"/>
      <c r="AH2492" s="45">
        <v>6.4787611961364746</v>
      </c>
      <c r="AI2492" s="45"/>
      <c r="AJ2492" s="45"/>
      <c r="AK2492" s="20">
        <v>1.7008635710795417E-13</v>
      </c>
    </row>
    <row r="2493" spans="2:37">
      <c r="B2493" s="2">
        <v>1.4000000432133675E-2</v>
      </c>
      <c r="D2493" s="44">
        <v>0.84000002592802048</v>
      </c>
      <c r="E2493" s="44"/>
      <c r="F2493" s="45">
        <v>-5.2361049652099609</v>
      </c>
      <c r="G2493" s="45"/>
      <c r="H2493" s="45"/>
      <c r="I2493" s="45"/>
      <c r="J2493" s="45"/>
      <c r="K2493" s="45">
        <v>5.7199271395802498E-4</v>
      </c>
      <c r="L2493" s="45"/>
      <c r="M2493" s="45"/>
      <c r="N2493" s="45">
        <v>9.7881946563720703</v>
      </c>
      <c r="O2493" s="45"/>
      <c r="P2493" s="45"/>
      <c r="Q2493" s="45"/>
      <c r="R2493" s="45">
        <v>6.9208941459655762</v>
      </c>
      <c r="S2493" s="45"/>
      <c r="T2493" s="45"/>
      <c r="U2493" s="45"/>
      <c r="V2493" s="46">
        <v>5.8440417051315308E-3</v>
      </c>
      <c r="W2493" s="46"/>
      <c r="X2493" s="45">
        <v>5.299999937415123E-2</v>
      </c>
      <c r="Y2493" s="45"/>
      <c r="Z2493" s="44">
        <v>3.1799999624490738</v>
      </c>
      <c r="AA2493" s="44"/>
      <c r="AB2493" s="45">
        <v>-3.930260181427002</v>
      </c>
      <c r="AC2493" s="45"/>
      <c r="AD2493" s="45">
        <v>8.2602221029436269E-15</v>
      </c>
      <c r="AE2493" s="45"/>
      <c r="AF2493" s="45">
        <v>9.1479740142822266</v>
      </c>
      <c r="AG2493" s="45"/>
      <c r="AH2493" s="45">
        <v>6.4685945510864258</v>
      </c>
      <c r="AI2493" s="45"/>
      <c r="AJ2493" s="45"/>
      <c r="AK2493" s="20">
        <v>9.0295636636164578E-14</v>
      </c>
    </row>
    <row r="2494" spans="2:37">
      <c r="B2494" s="2">
        <v>1.4999999664723873E-2</v>
      </c>
      <c r="D2494" s="44">
        <v>0.89999997988343239</v>
      </c>
      <c r="E2494" s="44"/>
      <c r="F2494" s="45">
        <v>-7.8971219062805176</v>
      </c>
      <c r="G2494" s="45"/>
      <c r="H2494" s="45"/>
      <c r="I2494" s="45"/>
      <c r="J2494" s="45"/>
      <c r="K2494" s="45">
        <v>2.9851502040401101E-4</v>
      </c>
      <c r="L2494" s="45"/>
      <c r="M2494" s="45"/>
      <c r="N2494" s="45">
        <v>9.7692623138427734</v>
      </c>
      <c r="O2494" s="45"/>
      <c r="P2494" s="45"/>
      <c r="Q2494" s="45"/>
      <c r="R2494" s="45">
        <v>6.9077005386352539</v>
      </c>
      <c r="S2494" s="45"/>
      <c r="T2494" s="45"/>
      <c r="U2494" s="45"/>
      <c r="V2494" s="46">
        <v>3.0557492282241583E-3</v>
      </c>
      <c r="W2494" s="46"/>
      <c r="X2494" s="45">
        <v>5.4000001400709152E-2</v>
      </c>
      <c r="Y2494" s="45"/>
      <c r="Z2494" s="44">
        <v>3.2400000840425491</v>
      </c>
      <c r="AA2494" s="44"/>
      <c r="AB2494" s="45">
        <v>-0.61322730779647827</v>
      </c>
      <c r="AC2494" s="45"/>
      <c r="AD2494" s="45">
        <v>4.3787825606102573E-15</v>
      </c>
      <c r="AE2494" s="45"/>
      <c r="AF2494" s="45">
        <v>9.1336917877197266</v>
      </c>
      <c r="AG2494" s="45"/>
      <c r="AH2494" s="45">
        <v>6.4584951400756836</v>
      </c>
      <c r="AI2494" s="45"/>
      <c r="AJ2494" s="45"/>
      <c r="AK2494" s="20">
        <v>4.794099416494807E-14</v>
      </c>
    </row>
    <row r="2495" spans="2:37">
      <c r="B2495" s="2">
        <v>1.6000000759959221E-2</v>
      </c>
      <c r="D2495" s="44">
        <v>0.96000004559755325</v>
      </c>
      <c r="E2495" s="44"/>
      <c r="F2495" s="45">
        <v>-9.4413051605224609</v>
      </c>
      <c r="G2495" s="45"/>
      <c r="H2495" s="45"/>
      <c r="I2495" s="45"/>
      <c r="J2495" s="45"/>
      <c r="K2495" s="45">
        <v>1.559390511829406E-4</v>
      </c>
      <c r="L2495" s="45"/>
      <c r="M2495" s="45"/>
      <c r="N2495" s="45">
        <v>9.7505931854248047</v>
      </c>
      <c r="O2495" s="45"/>
      <c r="P2495" s="45"/>
      <c r="Q2495" s="45"/>
      <c r="R2495" s="45">
        <v>6.8945999145507813</v>
      </c>
      <c r="S2495" s="45"/>
      <c r="T2495" s="45"/>
      <c r="U2495" s="45"/>
      <c r="V2495" s="46">
        <v>1.5993032138794661E-3</v>
      </c>
      <c r="W2495" s="46"/>
      <c r="X2495" s="45">
        <v>5.4999999701976776E-2</v>
      </c>
      <c r="Y2495" s="45"/>
      <c r="Z2495" s="44">
        <v>3.2999999821186066</v>
      </c>
      <c r="AA2495" s="44"/>
      <c r="AB2495" s="45">
        <v>2.7794234752655029</v>
      </c>
      <c r="AC2495" s="45"/>
      <c r="AD2495" s="45">
        <v>2.3214464696391527E-15</v>
      </c>
      <c r="AE2495" s="45"/>
      <c r="AF2495" s="45">
        <v>9.119502067565918</v>
      </c>
      <c r="AG2495" s="45"/>
      <c r="AH2495" s="45">
        <v>6.4484620094299316</v>
      </c>
      <c r="AI2495" s="45"/>
      <c r="AJ2495" s="45"/>
      <c r="AK2495" s="20">
        <v>2.5455847282515598E-14</v>
      </c>
    </row>
    <row r="2496" spans="2:37">
      <c r="B2496" s="2">
        <v>1.7000000923871994E-2</v>
      </c>
      <c r="D2496" s="44">
        <v>1.0200000554323196</v>
      </c>
      <c r="E2496" s="44"/>
      <c r="F2496" s="45">
        <v>-9.6566333770751953</v>
      </c>
      <c r="G2496" s="45"/>
      <c r="H2496" s="45"/>
      <c r="I2496" s="45"/>
      <c r="J2496" s="45"/>
      <c r="K2496" s="45">
        <v>8.1533238699194044E-5</v>
      </c>
      <c r="L2496" s="45"/>
      <c r="M2496" s="45"/>
      <c r="N2496" s="45">
        <v>9.7321233749389648</v>
      </c>
      <c r="O2496" s="45"/>
      <c r="P2496" s="45"/>
      <c r="Q2496" s="45"/>
      <c r="R2496" s="45">
        <v>6.8815927505493164</v>
      </c>
      <c r="S2496" s="45"/>
      <c r="T2496" s="45"/>
      <c r="U2496" s="45"/>
      <c r="V2496" s="46">
        <v>8.3778146654367447E-4</v>
      </c>
      <c r="W2496" s="46"/>
      <c r="X2496" s="45">
        <v>5.6000001728534698E-2</v>
      </c>
      <c r="Y2496" s="45"/>
      <c r="Z2496" s="44">
        <v>3.3600001037120819</v>
      </c>
      <c r="AA2496" s="44"/>
      <c r="AB2496" s="45">
        <v>5.7720179557800293</v>
      </c>
      <c r="AC2496" s="45"/>
      <c r="AD2496" s="45">
        <v>1.2308496219183519E-15</v>
      </c>
      <c r="AE2496" s="45"/>
      <c r="AF2496" s="45">
        <v>9.1054058074951172</v>
      </c>
      <c r="AG2496" s="45"/>
      <c r="AH2496" s="45">
        <v>6.4384942054748535</v>
      </c>
      <c r="AI2496" s="45"/>
      <c r="AJ2496" s="45"/>
      <c r="AK2496" s="20">
        <v>1.3517789487868959E-14</v>
      </c>
    </row>
    <row r="2497" spans="2:37">
      <c r="B2497" s="2">
        <v>1.7999999225139618E-2</v>
      </c>
      <c r="D2497" s="44">
        <v>1.0799999535083771</v>
      </c>
      <c r="E2497" s="44"/>
      <c r="F2497" s="45">
        <v>-8.5179977416992188</v>
      </c>
      <c r="G2497" s="45"/>
      <c r="H2497" s="45"/>
      <c r="I2497" s="45"/>
      <c r="J2497" s="45"/>
      <c r="K2497" s="45">
        <v>4.2666317312978208E-5</v>
      </c>
      <c r="L2497" s="45"/>
      <c r="M2497" s="45"/>
      <c r="N2497" s="45">
        <v>9.7138185501098633</v>
      </c>
      <c r="O2497" s="45"/>
      <c r="P2497" s="45"/>
      <c r="Q2497" s="45"/>
      <c r="R2497" s="45">
        <v>6.8686771392822266</v>
      </c>
      <c r="S2497" s="45"/>
      <c r="T2497" s="45"/>
      <c r="U2497" s="45"/>
      <c r="V2497" s="46">
        <v>4.3923512566834688E-4</v>
      </c>
      <c r="W2497" s="46"/>
      <c r="X2497" s="45">
        <v>5.7000000029802322E-2</v>
      </c>
      <c r="Y2497" s="45"/>
      <c r="Z2497" s="44">
        <v>3.4200000017881393</v>
      </c>
      <c r="AA2497" s="44"/>
      <c r="AB2497" s="45">
        <v>7.9464139938354492</v>
      </c>
      <c r="AC2497" s="45"/>
      <c r="AD2497" s="45">
        <v>6.5266424390829684E-16</v>
      </c>
      <c r="AE2497" s="45"/>
      <c r="AF2497" s="45">
        <v>9.0914020538330078</v>
      </c>
      <c r="AG2497" s="45"/>
      <c r="AH2497" s="45">
        <v>6.4285917282104492</v>
      </c>
      <c r="AI2497" s="45"/>
      <c r="AJ2497" s="45"/>
      <c r="AK2497" s="20">
        <v>7.1789176301706795E-15</v>
      </c>
    </row>
    <row r="2498" spans="2:37">
      <c r="B2498" s="2">
        <v>1.8999999389052391E-2</v>
      </c>
      <c r="D2498" s="44">
        <v>1.1399999633431435</v>
      </c>
      <c r="E2498" s="44"/>
      <c r="F2498" s="45">
        <v>-6.1900324821472168</v>
      </c>
      <c r="G2498" s="45"/>
      <c r="H2498" s="45"/>
      <c r="I2498" s="45"/>
      <c r="J2498" s="45"/>
      <c r="K2498" s="45">
        <v>2.2345346224028617E-5</v>
      </c>
      <c r="L2498" s="45"/>
      <c r="M2498" s="45"/>
      <c r="N2498" s="45">
        <v>9.6956615447998047</v>
      </c>
      <c r="O2498" s="45"/>
      <c r="P2498" s="45"/>
      <c r="Q2498" s="45"/>
      <c r="R2498" s="45">
        <v>6.8558526039123535</v>
      </c>
      <c r="S2498" s="45"/>
      <c r="T2498" s="45"/>
      <c r="U2498" s="45"/>
      <c r="V2498" s="46">
        <v>2.3046799469739199E-4</v>
      </c>
      <c r="W2498" s="46"/>
      <c r="X2498" s="45">
        <v>5.7999998331069946E-2</v>
      </c>
      <c r="Y2498" s="45"/>
      <c r="Z2498" s="44">
        <v>3.4799998998641968</v>
      </c>
      <c r="AA2498" s="44"/>
      <c r="AB2498" s="45">
        <v>9.0004100799560547</v>
      </c>
      <c r="AC2498" s="45"/>
      <c r="AD2498" s="45">
        <v>3.4610740312700054E-16</v>
      </c>
      <c r="AE2498" s="45"/>
      <c r="AF2498" s="45">
        <v>9.077488899230957</v>
      </c>
      <c r="AG2498" s="45"/>
      <c r="AH2498" s="45">
        <v>6.4187541007995605</v>
      </c>
      <c r="AI2498" s="45"/>
      <c r="AJ2498" s="45"/>
      <c r="AK2498" s="20">
        <v>3.8128099683315108E-15</v>
      </c>
    </row>
    <row r="2499" spans="2:37">
      <c r="B2499" s="2">
        <v>1.9999999552965164E-2</v>
      </c>
      <c r="D2499" s="44">
        <v>1.1999999731779099</v>
      </c>
      <c r="E2499" s="44"/>
      <c r="F2499" s="45">
        <v>-3.0033504962921143</v>
      </c>
      <c r="G2499" s="45"/>
      <c r="H2499" s="45"/>
      <c r="I2499" s="45"/>
      <c r="J2499" s="45"/>
      <c r="K2499" s="45">
        <v>1.1711762454069685E-5</v>
      </c>
      <c r="L2499" s="45"/>
      <c r="M2499" s="45"/>
      <c r="N2499" s="45">
        <v>9.6776418685913086</v>
      </c>
      <c r="O2499" s="45"/>
      <c r="P2499" s="45"/>
      <c r="Q2499" s="45"/>
      <c r="R2499" s="45">
        <v>6.8431181907653809</v>
      </c>
      <c r="S2499" s="45"/>
      <c r="T2499" s="45"/>
      <c r="U2499" s="45"/>
      <c r="V2499" s="46">
        <v>1.2101890024496242E-4</v>
      </c>
      <c r="W2499" s="46"/>
      <c r="X2499" s="45">
        <v>5.9000000357627869E-2</v>
      </c>
      <c r="Y2499" s="45"/>
      <c r="Z2499" s="44">
        <v>3.5400000214576721</v>
      </c>
      <c r="AA2499" s="44"/>
      <c r="AB2499" s="45">
        <v>8.7897281646728516</v>
      </c>
      <c r="AC2499" s="45"/>
      <c r="AD2499" s="45">
        <v>1.8355489840620387E-16</v>
      </c>
      <c r="AE2499" s="45"/>
      <c r="AF2499" s="45">
        <v>9.0636663436889648</v>
      </c>
      <c r="AG2499" s="45"/>
      <c r="AH2499" s="45">
        <v>6.4089798927307129</v>
      </c>
      <c r="AI2499" s="45"/>
      <c r="AJ2499" s="45"/>
      <c r="AK2499" s="20">
        <v>2.0251727676562012E-15</v>
      </c>
    </row>
    <row r="2500" spans="2:37">
      <c r="B2500" s="2">
        <v>2.0999999716877937E-2</v>
      </c>
      <c r="D2500" s="44">
        <v>1.2599999830126762</v>
      </c>
      <c r="E2500" s="44"/>
      <c r="F2500" s="45">
        <v>0.59237974882125854</v>
      </c>
      <c r="G2500" s="45"/>
      <c r="H2500" s="45"/>
      <c r="I2500" s="45"/>
      <c r="J2500" s="45"/>
      <c r="K2500" s="45">
        <v>6.1428982007782906E-6</v>
      </c>
      <c r="L2500" s="45"/>
      <c r="M2500" s="45"/>
      <c r="N2500" s="45">
        <v>9.6597537994384766</v>
      </c>
      <c r="O2500" s="45"/>
      <c r="P2500" s="45"/>
      <c r="Q2500" s="45"/>
      <c r="R2500" s="45">
        <v>6.8304734230041504</v>
      </c>
      <c r="S2500" s="45"/>
      <c r="T2500" s="45"/>
      <c r="U2500" s="45"/>
      <c r="V2500" s="46">
        <v>6.3592742662876844E-5</v>
      </c>
      <c r="W2500" s="46"/>
      <c r="X2500" s="45">
        <v>5.9999998658895493E-2</v>
      </c>
      <c r="Y2500" s="45"/>
      <c r="Z2500" s="44">
        <v>3.5999999195337296</v>
      </c>
      <c r="AA2500" s="44"/>
      <c r="AB2500" s="45">
        <v>7.3477468490600586</v>
      </c>
      <c r="AC2500" s="45"/>
      <c r="AD2500" s="45">
        <v>9.7353831054346516E-17</v>
      </c>
      <c r="AE2500" s="45"/>
      <c r="AF2500" s="45">
        <v>9.0499343872070313</v>
      </c>
      <c r="AG2500" s="45"/>
      <c r="AH2500" s="45">
        <v>6.3992695808410645</v>
      </c>
      <c r="AI2500" s="45"/>
      <c r="AJ2500" s="45"/>
      <c r="AK2500" s="20">
        <v>1.0757407368589076E-15</v>
      </c>
    </row>
    <row r="2501" spans="2:37">
      <c r="B2501" s="2">
        <v>2.199999988079071E-2</v>
      </c>
      <c r="D2501" s="44">
        <v>1.3199999928474426</v>
      </c>
      <c r="E2501" s="44"/>
      <c r="F2501" s="45">
        <v>4.09185791015625</v>
      </c>
      <c r="G2501" s="45"/>
      <c r="H2501" s="45"/>
      <c r="I2501" s="45"/>
      <c r="J2501" s="45"/>
      <c r="K2501" s="45">
        <v>3.2242139695881633E-6</v>
      </c>
      <c r="L2501" s="45"/>
      <c r="M2501" s="45"/>
      <c r="N2501" s="45">
        <v>9.641993522644043</v>
      </c>
      <c r="O2501" s="45"/>
      <c r="P2501" s="45"/>
      <c r="Q2501" s="45"/>
      <c r="R2501" s="45">
        <v>6.8179168701171875</v>
      </c>
      <c r="S2501" s="45"/>
      <c r="T2501" s="45"/>
      <c r="U2501" s="45"/>
      <c r="V2501" s="46">
        <v>3.3439297112636268E-5</v>
      </c>
      <c r="W2501" s="46"/>
      <c r="X2501" s="45">
        <v>6.1000000685453415E-2</v>
      </c>
      <c r="Y2501" s="45"/>
      <c r="Z2501" s="44">
        <v>3.6600000411272049</v>
      </c>
      <c r="AA2501" s="44"/>
      <c r="AB2501" s="45">
        <v>4.880279541015625</v>
      </c>
      <c r="AC2501" s="45"/>
      <c r="AD2501" s="45">
        <v>5.1638083153770188E-17</v>
      </c>
      <c r="AE2501" s="45"/>
      <c r="AF2501" s="45">
        <v>9.036290168762207</v>
      </c>
      <c r="AG2501" s="45"/>
      <c r="AH2501" s="45">
        <v>6.3896222114562988</v>
      </c>
      <c r="AI2501" s="45"/>
      <c r="AJ2501" s="45"/>
      <c r="AK2501" s="20">
        <v>5.7145226017277142E-16</v>
      </c>
    </row>
    <row r="2502" spans="2:37">
      <c r="B2502" s="2">
        <v>2.3000000044703484E-2</v>
      </c>
      <c r="D2502" s="44">
        <v>1.380000002682209</v>
      </c>
      <c r="E2502" s="44"/>
      <c r="F2502" s="45">
        <v>7.0051336288452148</v>
      </c>
      <c r="G2502" s="45"/>
      <c r="H2502" s="45"/>
      <c r="I2502" s="45"/>
      <c r="J2502" s="45"/>
      <c r="K2502" s="45">
        <v>1.6933943243202521E-6</v>
      </c>
      <c r="L2502" s="45"/>
      <c r="M2502" s="45"/>
      <c r="N2502" s="45">
        <v>9.624359130859375</v>
      </c>
      <c r="O2502" s="45"/>
      <c r="P2502" s="45"/>
      <c r="Q2502" s="45"/>
      <c r="R2502" s="45">
        <v>6.8054485321044922</v>
      </c>
      <c r="S2502" s="45"/>
      <c r="T2502" s="45"/>
      <c r="U2502" s="45"/>
      <c r="V2502" s="46">
        <v>1.7594882592675276E-5</v>
      </c>
      <c r="W2502" s="46"/>
      <c r="X2502" s="45">
        <v>6.1999998986721039E-2</v>
      </c>
      <c r="Y2502" s="45"/>
      <c r="Z2502" s="44">
        <v>3.7199999392032623</v>
      </c>
      <c r="AA2502" s="44"/>
      <c r="AB2502" s="45">
        <v>1.7362189292907715</v>
      </c>
      <c r="AC2502" s="45"/>
      <c r="AD2502" s="45">
        <v>2.7391475525401447E-17</v>
      </c>
      <c r="AE2502" s="45"/>
      <c r="AF2502" s="45">
        <v>9.0227346420288086</v>
      </c>
      <c r="AG2502" s="45"/>
      <c r="AH2502" s="45">
        <v>6.3800373077392578</v>
      </c>
      <c r="AI2502" s="45"/>
      <c r="AJ2502" s="45"/>
      <c r="AK2502" s="20">
        <v>3.0358282869414764E-16</v>
      </c>
    </row>
    <row r="2503" spans="2:37">
      <c r="B2503" s="2">
        <v>2.4000000208616257E-2</v>
      </c>
      <c r="D2503" s="44">
        <v>1.4400000125169754</v>
      </c>
      <c r="E2503" s="44"/>
      <c r="F2503" s="45">
        <v>8.9261770248413086</v>
      </c>
      <c r="G2503" s="45"/>
      <c r="H2503" s="45"/>
      <c r="I2503" s="45"/>
      <c r="J2503" s="45"/>
      <c r="K2503" s="45">
        <v>8.8994079305848572E-7</v>
      </c>
      <c r="L2503" s="45"/>
      <c r="M2503" s="45"/>
      <c r="N2503" s="45">
        <v>9.6068487167358398</v>
      </c>
      <c r="O2503" s="45"/>
      <c r="P2503" s="45"/>
      <c r="Q2503" s="45"/>
      <c r="R2503" s="45">
        <v>6.7930669784545898</v>
      </c>
      <c r="S2503" s="45"/>
      <c r="T2503" s="45"/>
      <c r="U2503" s="45"/>
      <c r="V2503" s="46">
        <v>9.2636091721942648E-6</v>
      </c>
      <c r="W2503" s="46"/>
      <c r="X2503" s="45">
        <v>6.3000001013278961E-2</v>
      </c>
      <c r="Y2503" s="45"/>
      <c r="Z2503" s="44">
        <v>3.7800000607967377</v>
      </c>
      <c r="AA2503" s="44"/>
      <c r="AB2503" s="45">
        <v>-1.6417833566665649</v>
      </c>
      <c r="AC2503" s="45"/>
      <c r="AD2503" s="45">
        <v>1.4530722824333189E-17</v>
      </c>
      <c r="AE2503" s="45"/>
      <c r="AF2503" s="45">
        <v>9.0092668533325195</v>
      </c>
      <c r="AG2503" s="45"/>
      <c r="AH2503" s="45">
        <v>6.370513916015625</v>
      </c>
      <c r="AI2503" s="45"/>
      <c r="AJ2503" s="45"/>
      <c r="AK2503" s="20">
        <v>1.6128640222288831E-16</v>
      </c>
    </row>
    <row r="2504" spans="2:37">
      <c r="B2504" s="2">
        <v>2.500000037252903E-2</v>
      </c>
      <c r="D2504" s="44">
        <v>1.5000000223517418</v>
      </c>
      <c r="E2504" s="44"/>
      <c r="F2504" s="45">
        <v>9.5894441604614258</v>
      </c>
      <c r="G2504" s="45"/>
      <c r="H2504" s="45"/>
      <c r="I2504" s="45"/>
      <c r="J2504" s="45"/>
      <c r="K2504" s="45">
        <v>4.6797069330750674E-7</v>
      </c>
      <c r="L2504" s="45"/>
      <c r="M2504" s="45"/>
      <c r="N2504" s="45">
        <v>9.5894594192504883</v>
      </c>
      <c r="O2504" s="45"/>
      <c r="P2504" s="45"/>
      <c r="Q2504" s="45"/>
      <c r="R2504" s="45">
        <v>6.7807717323303223</v>
      </c>
      <c r="S2504" s="45"/>
      <c r="T2504" s="45"/>
      <c r="U2504" s="45"/>
      <c r="V2504" s="46">
        <v>4.8800529839354567E-6</v>
      </c>
      <c r="W2504" s="46"/>
      <c r="X2504" s="45">
        <v>6.4000003039836884E-2</v>
      </c>
      <c r="Y2504" s="45"/>
      <c r="Z2504" s="44">
        <v>3.840000182390213</v>
      </c>
      <c r="AA2504" s="44"/>
      <c r="AB2504" s="45">
        <v>-4.7796182632446289</v>
      </c>
      <c r="AC2504" s="45"/>
      <c r="AD2504" s="45">
        <v>7.7087484184684936E-18</v>
      </c>
      <c r="AE2504" s="45"/>
      <c r="AF2504" s="45">
        <v>8.9958858489990234</v>
      </c>
      <c r="AG2504" s="45"/>
      <c r="AH2504" s="45">
        <v>6.3610520362854004</v>
      </c>
      <c r="AI2504" s="45"/>
      <c r="AJ2504" s="45"/>
      <c r="AK2504" s="20">
        <v>8.5691934376108512E-17</v>
      </c>
    </row>
    <row r="2505" spans="2:37">
      <c r="B2505" s="2">
        <v>2.6000000536441803E-2</v>
      </c>
      <c r="D2505" s="44">
        <v>1.5600000321865082</v>
      </c>
      <c r="E2505" s="44"/>
      <c r="F2505" s="45">
        <v>8.906559944152832</v>
      </c>
      <c r="G2505" s="45"/>
      <c r="H2505" s="45"/>
      <c r="I2505" s="45"/>
      <c r="J2505" s="45"/>
      <c r="K2505" s="45">
        <v>2.462165014094353E-7</v>
      </c>
      <c r="L2505" s="45"/>
      <c r="M2505" s="45"/>
      <c r="N2505" s="45">
        <v>9.5721921920776367</v>
      </c>
      <c r="O2505" s="45"/>
      <c r="P2505" s="45"/>
      <c r="Q2505" s="45"/>
      <c r="R2505" s="45">
        <v>6.768561840057373</v>
      </c>
      <c r="S2505" s="45"/>
      <c r="T2505" s="45"/>
      <c r="U2505" s="45"/>
      <c r="V2505" s="46">
        <v>2.5722060854604933E-6</v>
      </c>
      <c r="W2505" s="46"/>
      <c r="X2505" s="45">
        <v>6.4999997615814209E-2</v>
      </c>
      <c r="Y2505" s="45"/>
      <c r="Z2505" s="44">
        <v>3.8999998569488525</v>
      </c>
      <c r="AA2505" s="44"/>
      <c r="AB2505" s="45">
        <v>-7.2382445335388184</v>
      </c>
      <c r="AC2505" s="45"/>
      <c r="AD2505" s="45">
        <v>4.089817522117359E-18</v>
      </c>
      <c r="AE2505" s="45"/>
      <c r="AF2505" s="45">
        <v>8.9825916290283203</v>
      </c>
      <c r="AG2505" s="45"/>
      <c r="AH2505" s="45">
        <v>6.3516511917114258</v>
      </c>
      <c r="AI2505" s="45"/>
      <c r="AJ2505" s="45"/>
      <c r="AK2505" s="20">
        <v>4.5530485913144051E-17</v>
      </c>
    </row>
    <row r="2506" spans="2:37">
      <c r="B2506" s="2">
        <v>2.7000000700354576E-2</v>
      </c>
      <c r="D2506" s="44">
        <v>1.6200000420212746</v>
      </c>
      <c r="E2506" s="44"/>
      <c r="F2506" s="45">
        <v>6.978053092956543</v>
      </c>
      <c r="G2506" s="45"/>
      <c r="H2506" s="45"/>
      <c r="I2506" s="45"/>
      <c r="J2506" s="45"/>
      <c r="K2506" s="45">
        <v>1.2961153572632611E-7</v>
      </c>
      <c r="L2506" s="45"/>
      <c r="M2506" s="45"/>
      <c r="N2506" s="45">
        <v>9.5550451278686523</v>
      </c>
      <c r="O2506" s="45"/>
      <c r="P2506" s="45"/>
      <c r="Q2506" s="45"/>
      <c r="R2506" s="45">
        <v>6.756436824798584</v>
      </c>
      <c r="S2506" s="45"/>
      <c r="T2506" s="45"/>
      <c r="U2506" s="45"/>
      <c r="V2506" s="46">
        <v>1.356472353108984E-6</v>
      </c>
      <c r="W2506" s="46"/>
      <c r="X2506" s="45">
        <v>6.5999999642372131E-2</v>
      </c>
      <c r="Y2506" s="45"/>
      <c r="Z2506" s="44">
        <v>3.9599999785423279</v>
      </c>
      <c r="AA2506" s="44"/>
      <c r="AB2506" s="45">
        <v>-8.6751022338867188</v>
      </c>
      <c r="AC2506" s="45"/>
      <c r="AD2506" s="45">
        <v>2.1699309067914755E-18</v>
      </c>
      <c r="AE2506" s="45"/>
      <c r="AF2506" s="45">
        <v>8.9693813323974609</v>
      </c>
      <c r="AG2506" s="45"/>
      <c r="AH2506" s="45">
        <v>6.3423104286193848</v>
      </c>
      <c r="AI2506" s="45"/>
      <c r="AJ2506" s="45"/>
      <c r="AK2506" s="20">
        <v>2.4192647328289457E-17</v>
      </c>
    </row>
    <row r="2507" spans="2:37">
      <c r="B2507" s="2">
        <v>2.8000000864267349E-2</v>
      </c>
      <c r="D2507" s="44">
        <v>1.680000051856041</v>
      </c>
      <c r="E2507" s="44"/>
      <c r="F2507" s="45">
        <v>4.0785961151123047</v>
      </c>
      <c r="G2507" s="45"/>
      <c r="H2507" s="45"/>
      <c r="I2507" s="45"/>
      <c r="J2507" s="45"/>
      <c r="K2507" s="45">
        <v>6.8263084074260405E-8</v>
      </c>
      <c r="L2507" s="45"/>
      <c r="M2507" s="45"/>
      <c r="N2507" s="45">
        <v>9.5380163192749023</v>
      </c>
      <c r="O2507" s="45"/>
      <c r="P2507" s="45"/>
      <c r="Q2507" s="45"/>
      <c r="R2507" s="45">
        <v>6.7443957328796387</v>
      </c>
      <c r="S2507" s="45"/>
      <c r="T2507" s="45"/>
      <c r="U2507" s="45"/>
      <c r="V2507" s="46">
        <v>7.1569479587196838E-7</v>
      </c>
      <c r="W2507" s="46"/>
      <c r="X2507" s="45">
        <v>6.7000001668930054E-2</v>
      </c>
      <c r="Y2507" s="45"/>
      <c r="Z2507" s="44">
        <v>4.0200001001358032</v>
      </c>
      <c r="AA2507" s="44"/>
      <c r="AB2507" s="45">
        <v>-8.8918237686157227</v>
      </c>
      <c r="AC2507" s="45"/>
      <c r="AD2507" s="45">
        <v>1.1513530048052889E-18</v>
      </c>
      <c r="AE2507" s="45"/>
      <c r="AF2507" s="45">
        <v>8.9562568664550781</v>
      </c>
      <c r="AG2507" s="45"/>
      <c r="AH2507" s="45">
        <v>6.3330297470092773</v>
      </c>
      <c r="AI2507" s="45"/>
      <c r="AJ2507" s="45"/>
      <c r="AK2507" s="20">
        <v>1.2855292481844796E-17</v>
      </c>
    </row>
    <row r="2508" spans="2:37">
      <c r="B2508" s="2">
        <v>2.8999999165534973E-2</v>
      </c>
      <c r="D2508" s="44">
        <v>1.7399999499320984</v>
      </c>
      <c r="E2508" s="44"/>
      <c r="F2508" s="45">
        <v>0.61790329217910767</v>
      </c>
      <c r="G2508" s="45"/>
      <c r="H2508" s="45"/>
      <c r="I2508" s="45"/>
      <c r="J2508" s="45"/>
      <c r="K2508" s="45">
        <v>3.5969318190609556E-8</v>
      </c>
      <c r="L2508" s="45"/>
      <c r="M2508" s="45"/>
      <c r="N2508" s="45">
        <v>9.5211048126220703</v>
      </c>
      <c r="O2508" s="45"/>
      <c r="P2508" s="45"/>
      <c r="Q2508" s="45"/>
      <c r="R2508" s="45">
        <v>6.7324376106262207</v>
      </c>
      <c r="S2508" s="45"/>
      <c r="T2508" s="45"/>
      <c r="U2508" s="45"/>
      <c r="V2508" s="46">
        <v>3.7778511341457488E-7</v>
      </c>
      <c r="W2508" s="46"/>
      <c r="X2508" s="45">
        <v>6.8000003695487976E-2</v>
      </c>
      <c r="Y2508" s="45"/>
      <c r="Z2508" s="44">
        <v>4.0800002217292786</v>
      </c>
      <c r="AA2508" s="44"/>
      <c r="AB2508" s="45">
        <v>-7.8616085052490234</v>
      </c>
      <c r="AC2508" s="45"/>
      <c r="AD2508" s="45">
        <v>6.1092851026660513E-19</v>
      </c>
      <c r="AE2508" s="45"/>
      <c r="AF2508" s="45">
        <v>8.9432153701782227</v>
      </c>
      <c r="AG2508" s="45"/>
      <c r="AH2508" s="45">
        <v>6.3238081932067871</v>
      </c>
      <c r="AI2508" s="45"/>
      <c r="AJ2508" s="45"/>
      <c r="AK2508" s="20">
        <v>6.8311958153334367E-18</v>
      </c>
    </row>
    <row r="2509" spans="2:37">
      <c r="B2509" s="2">
        <v>2.9999999329447746E-2</v>
      </c>
      <c r="D2509" s="44">
        <v>1.7999999597668648</v>
      </c>
      <c r="E2509" s="44"/>
      <c r="F2509" s="45">
        <v>-2.9171431064605713</v>
      </c>
      <c r="G2509" s="45"/>
      <c r="H2509" s="45"/>
      <c r="I2509" s="45"/>
      <c r="J2509" s="45"/>
      <c r="K2509" s="45">
        <v>1.8961443970511027E-8</v>
      </c>
      <c r="L2509" s="45"/>
      <c r="M2509" s="45"/>
      <c r="N2509" s="45">
        <v>9.5043106079101563</v>
      </c>
      <c r="O2509" s="45"/>
      <c r="P2509" s="45"/>
      <c r="Q2509" s="45"/>
      <c r="R2509" s="45">
        <v>6.7205624580383301</v>
      </c>
      <c r="S2509" s="45"/>
      <c r="T2509" s="45"/>
      <c r="U2509" s="45"/>
      <c r="V2509" s="46">
        <v>1.9950361718201748E-7</v>
      </c>
      <c r="W2509" s="46"/>
      <c r="X2509" s="45">
        <v>6.8999998271465302E-2</v>
      </c>
      <c r="Y2509" s="45"/>
      <c r="Z2509" s="44">
        <v>4.1399998962879181</v>
      </c>
      <c r="AA2509" s="44"/>
      <c r="AB2509" s="45">
        <v>-5.7324719429016113</v>
      </c>
      <c r="AC2509" s="45"/>
      <c r="AD2509" s="45">
        <v>3.2418319729901273E-19</v>
      </c>
      <c r="AE2509" s="45"/>
      <c r="AF2509" s="45">
        <v>8.9302568435668945</v>
      </c>
      <c r="AG2509" s="45"/>
      <c r="AH2509" s="45">
        <v>6.3146452903747559</v>
      </c>
      <c r="AI2509" s="45"/>
      <c r="AJ2509" s="45"/>
      <c r="AK2509" s="20">
        <v>3.6301660770211361E-18</v>
      </c>
    </row>
    <row r="2510" spans="2:37">
      <c r="B2510" s="2">
        <v>3.0999999493360519E-2</v>
      </c>
      <c r="D2510" s="44">
        <v>1.8599999696016312</v>
      </c>
      <c r="E2510" s="44"/>
      <c r="F2510" s="45">
        <v>-6.0309677124023438</v>
      </c>
      <c r="G2510" s="45"/>
      <c r="H2510" s="45"/>
      <c r="I2510" s="45"/>
      <c r="J2510" s="45"/>
      <c r="K2510" s="45">
        <v>9.9998374025744852E-9</v>
      </c>
      <c r="L2510" s="45"/>
      <c r="M2510" s="45"/>
      <c r="N2510" s="45">
        <v>9.4876317977905273</v>
      </c>
      <c r="O2510" s="45"/>
      <c r="P2510" s="45"/>
      <c r="Q2510" s="45"/>
      <c r="R2510" s="45">
        <v>6.7087688446044922</v>
      </c>
      <c r="S2510" s="45"/>
      <c r="T2510" s="45"/>
      <c r="U2510" s="45"/>
      <c r="V2510" s="46">
        <v>1.053986693477782E-7</v>
      </c>
      <c r="W2510" s="46"/>
      <c r="X2510" s="45">
        <v>7.0000000298023224E-2</v>
      </c>
      <c r="Y2510" s="45"/>
      <c r="Z2510" s="44">
        <v>4.2000000178813934</v>
      </c>
      <c r="AA2510" s="44"/>
      <c r="AB2510" s="45">
        <v>-2.8059980869293213</v>
      </c>
      <c r="AC2510" s="45"/>
      <c r="AD2510" s="45">
        <v>1.7203136278146154E-19</v>
      </c>
      <c r="AE2510" s="45"/>
      <c r="AF2510" s="45">
        <v>8.9173822402954102</v>
      </c>
      <c r="AG2510" s="45"/>
      <c r="AH2510" s="45">
        <v>6.3055410385131836</v>
      </c>
      <c r="AI2510" s="45"/>
      <c r="AJ2510" s="45"/>
      <c r="AK2510" s="20">
        <v>1.9291688225696473E-18</v>
      </c>
    </row>
    <row r="2511" spans="2:37">
      <c r="B2511" s="2">
        <v>3.2000001519918442E-2</v>
      </c>
      <c r="D2511" s="44">
        <v>1.9200000911951065</v>
      </c>
      <c r="E2511" s="44"/>
      <c r="F2511" s="45">
        <v>-8.288752555847168</v>
      </c>
      <c r="G2511" s="45"/>
      <c r="H2511" s="45"/>
      <c r="I2511" s="45"/>
      <c r="J2511" s="45"/>
      <c r="K2511" s="45">
        <v>5.2757807011971636E-9</v>
      </c>
      <c r="L2511" s="45"/>
      <c r="M2511" s="45"/>
      <c r="N2511" s="45">
        <v>9.4710674285888672</v>
      </c>
      <c r="O2511" s="45"/>
      <c r="P2511" s="45"/>
      <c r="Q2511" s="45"/>
      <c r="R2511" s="45">
        <v>6.6970558166503906</v>
      </c>
      <c r="S2511" s="45"/>
      <c r="T2511" s="45"/>
      <c r="U2511" s="45"/>
      <c r="V2511" s="46">
        <v>5.5704184376281773E-8</v>
      </c>
      <c r="W2511" s="46"/>
      <c r="X2511" s="45">
        <v>7.1000002324581146E-2</v>
      </c>
      <c r="Y2511" s="45"/>
      <c r="Z2511" s="44">
        <v>4.2600001394748688</v>
      </c>
      <c r="AA2511" s="44"/>
      <c r="AB2511" s="45">
        <v>0.50536495447158813</v>
      </c>
      <c r="AC2511" s="45"/>
      <c r="AD2511" s="45">
        <v>9.1293688234884357E-20</v>
      </c>
      <c r="AE2511" s="45"/>
      <c r="AF2511" s="45">
        <v>8.9045877456665039</v>
      </c>
      <c r="AG2511" s="45"/>
      <c r="AH2511" s="45">
        <v>6.2964944839477539</v>
      </c>
      <c r="AI2511" s="45"/>
      <c r="AJ2511" s="45"/>
      <c r="AK2511" s="20">
        <v>1.0252432199645623E-18</v>
      </c>
    </row>
    <row r="2512" spans="2:37">
      <c r="B2512" s="2">
        <v>3.2999999821186066E-2</v>
      </c>
      <c r="D2512" s="44">
        <v>1.9799999892711639</v>
      </c>
      <c r="E2512" s="44"/>
      <c r="F2512" s="45">
        <v>-9.3771343231201172</v>
      </c>
      <c r="G2512" s="45"/>
      <c r="H2512" s="45"/>
      <c r="I2512" s="45"/>
      <c r="J2512" s="45"/>
      <c r="K2512" s="45">
        <v>2.7844748728966806E-9</v>
      </c>
      <c r="L2512" s="45"/>
      <c r="M2512" s="45"/>
      <c r="N2512" s="45">
        <v>9.4546165466308594</v>
      </c>
      <c r="O2512" s="45"/>
      <c r="P2512" s="45"/>
      <c r="Q2512" s="45"/>
      <c r="R2512" s="45">
        <v>6.6854233741760254</v>
      </c>
      <c r="S2512" s="45"/>
      <c r="T2512" s="45"/>
      <c r="U2512" s="45"/>
      <c r="V2512" s="46">
        <v>2.9450953675791425E-8</v>
      </c>
      <c r="W2512" s="46"/>
      <c r="X2512" s="45">
        <v>7.1999996900558472E-2</v>
      </c>
      <c r="Y2512" s="45"/>
      <c r="Z2512" s="44">
        <v>4.3199998140335083</v>
      </c>
      <c r="AA2512" s="44"/>
      <c r="AB2512" s="45">
        <v>3.7364189624786377</v>
      </c>
      <c r="AC2512" s="45"/>
      <c r="AD2512" s="45">
        <v>4.8449454817394012E-20</v>
      </c>
      <c r="AE2512" s="45"/>
      <c r="AF2512" s="45">
        <v>8.8918752670288086</v>
      </c>
      <c r="AG2512" s="45"/>
      <c r="AH2512" s="45">
        <v>6.2875056266784668</v>
      </c>
      <c r="AI2512" s="45"/>
      <c r="AJ2512" s="45"/>
      <c r="AK2512" s="20">
        <v>5.4487327866814712E-19</v>
      </c>
    </row>
    <row r="2513" spans="2:37">
      <c r="B2513" s="2">
        <v>3.4000001847743988E-2</v>
      </c>
      <c r="D2513" s="44">
        <v>2.0400001108646393</v>
      </c>
      <c r="E2513" s="44"/>
      <c r="F2513" s="45">
        <v>-9.1476764678955078</v>
      </c>
      <c r="G2513" s="45"/>
      <c r="H2513" s="45"/>
      <c r="I2513" s="45"/>
      <c r="J2513" s="45"/>
      <c r="K2513" s="45">
        <v>1.4701224682056591E-9</v>
      </c>
      <c r="L2513" s="45"/>
      <c r="M2513" s="45"/>
      <c r="N2513" s="45">
        <v>9.4382781982421875</v>
      </c>
      <c r="O2513" s="45"/>
      <c r="P2513" s="45"/>
      <c r="Q2513" s="45"/>
      <c r="R2513" s="45">
        <v>6.6738705635070801</v>
      </c>
      <c r="S2513" s="45"/>
      <c r="T2513" s="45"/>
      <c r="U2513" s="45"/>
      <c r="V2513" s="46">
        <v>1.5576171463749233E-8</v>
      </c>
      <c r="W2513" s="46"/>
      <c r="X2513" s="45">
        <v>7.2999998927116394E-2</v>
      </c>
      <c r="Y2513" s="45"/>
      <c r="Z2513" s="44">
        <v>4.3799999356269836</v>
      </c>
      <c r="AA2513" s="44"/>
      <c r="AB2513" s="45">
        <v>6.4345517158508301</v>
      </c>
      <c r="AC2513" s="45"/>
      <c r="AD2513" s="45">
        <v>2.5712904494449464E-20</v>
      </c>
      <c r="AE2513" s="45"/>
      <c r="AF2513" s="45">
        <v>8.8792438507080078</v>
      </c>
      <c r="AG2513" s="45"/>
      <c r="AH2513" s="45">
        <v>6.2785730361938477</v>
      </c>
      <c r="AI2513" s="45"/>
      <c r="AJ2513" s="45"/>
      <c r="AK2513" s="20">
        <v>2.8958440362502753E-19</v>
      </c>
    </row>
    <row r="2514" spans="2:37">
      <c r="B2514" s="2">
        <v>3.5000000149011612E-2</v>
      </c>
      <c r="D2514" s="44">
        <v>2.1000000089406967</v>
      </c>
      <c r="E2514" s="44"/>
      <c r="F2514" s="45">
        <v>-7.6370849609375</v>
      </c>
      <c r="G2514" s="45"/>
      <c r="H2514" s="45"/>
      <c r="I2514" s="45"/>
      <c r="J2514" s="45"/>
      <c r="K2514" s="45">
        <v>7.7644163321011206E-10</v>
      </c>
      <c r="L2514" s="45"/>
      <c r="M2514" s="45"/>
      <c r="N2514" s="45">
        <v>9.4220514297485352</v>
      </c>
      <c r="O2514" s="45"/>
      <c r="P2514" s="45"/>
      <c r="Q2514" s="45"/>
      <c r="R2514" s="45">
        <v>6.6623969078063965</v>
      </c>
      <c r="S2514" s="45"/>
      <c r="T2514" s="45"/>
      <c r="U2514" s="45"/>
      <c r="V2514" s="46">
        <v>8.2406854673422458E-9</v>
      </c>
      <c r="W2514" s="46"/>
      <c r="X2514" s="45">
        <v>7.4000000953674316E-2</v>
      </c>
      <c r="Y2514" s="45"/>
      <c r="Z2514" s="44">
        <v>4.440000057220459</v>
      </c>
      <c r="AA2514" s="44"/>
      <c r="AB2514" s="45">
        <v>8.2231245040893555</v>
      </c>
      <c r="AC2514" s="45"/>
      <c r="AD2514" s="45">
        <v>1.3646667418360729E-20</v>
      </c>
      <c r="AE2514" s="45"/>
      <c r="AF2514" s="45">
        <v>8.8666915893554688</v>
      </c>
      <c r="AG2514" s="45"/>
      <c r="AH2514" s="45">
        <v>6.2696976661682129</v>
      </c>
      <c r="AI2514" s="45"/>
      <c r="AJ2514" s="45"/>
      <c r="AK2514" s="20">
        <v>1.5390936067467909E-19</v>
      </c>
    </row>
    <row r="2515" spans="2:37">
      <c r="B2515" s="2">
        <v>3.5999998450279236E-2</v>
      </c>
      <c r="D2515" s="44">
        <v>2.1599999070167542</v>
      </c>
      <c r="E2515" s="44"/>
      <c r="F2515" s="45">
        <v>-5.0614314079284668</v>
      </c>
      <c r="G2515" s="45"/>
      <c r="H2515" s="45"/>
      <c r="I2515" s="45"/>
      <c r="J2515" s="45"/>
      <c r="K2515" s="45">
        <v>4.1020509211620038E-10</v>
      </c>
      <c r="L2515" s="45"/>
      <c r="M2515" s="45"/>
      <c r="N2515" s="45">
        <v>9.4059352874755859</v>
      </c>
      <c r="O2515" s="45"/>
      <c r="P2515" s="45"/>
      <c r="Q2515" s="45"/>
      <c r="R2515" s="45">
        <v>6.6510009765625</v>
      </c>
      <c r="S2515" s="45"/>
      <c r="T2515" s="45"/>
      <c r="U2515" s="45"/>
      <c r="V2515" s="46">
        <v>4.3611301236978761E-9</v>
      </c>
      <c r="W2515" s="46"/>
      <c r="X2515" s="45">
        <v>7.5000002980232239E-2</v>
      </c>
      <c r="Y2515" s="45"/>
      <c r="Z2515" s="44">
        <v>4.5000001788139343</v>
      </c>
      <c r="AA2515" s="44"/>
      <c r="AB2515" s="45">
        <v>8.8540334701538086</v>
      </c>
      <c r="AC2515" s="45"/>
      <c r="AD2515" s="45">
        <v>7.242933191801392E-21</v>
      </c>
      <c r="AE2515" s="45"/>
      <c r="AF2515" s="45">
        <v>8.854217529296875</v>
      </c>
      <c r="AG2515" s="45"/>
      <c r="AH2515" s="45">
        <v>6.2608776092529297</v>
      </c>
      <c r="AI2515" s="45"/>
      <c r="AJ2515" s="45"/>
      <c r="AK2515" s="20">
        <v>8.1802068586825394E-20</v>
      </c>
    </row>
    <row r="2516" spans="2:37">
      <c r="B2516" s="2">
        <v>3.7000000476837158E-2</v>
      </c>
      <c r="D2516" s="44">
        <v>2.2200000286102295</v>
      </c>
      <c r="E2516" s="44"/>
      <c r="F2516" s="45">
        <v>-1.7852634191513062</v>
      </c>
      <c r="G2516" s="45"/>
      <c r="H2516" s="45"/>
      <c r="I2516" s="45"/>
      <c r="J2516" s="45"/>
      <c r="K2516" s="45">
        <v>2.1678162043237137E-10</v>
      </c>
      <c r="L2516" s="45"/>
      <c r="M2516" s="45"/>
      <c r="N2516" s="45">
        <v>9.3899288177490234</v>
      </c>
      <c r="O2516" s="45"/>
      <c r="P2516" s="45"/>
      <c r="Q2516" s="45"/>
      <c r="R2516" s="45">
        <v>6.6396827697753906</v>
      </c>
      <c r="S2516" s="45"/>
      <c r="T2516" s="45"/>
      <c r="U2516" s="45"/>
      <c r="V2516" s="46">
        <v>2.3086608180733492E-9</v>
      </c>
      <c r="W2516" s="46"/>
      <c r="X2516" s="45">
        <v>7.5999997556209564E-2</v>
      </c>
      <c r="Y2516" s="45"/>
      <c r="Z2516" s="44">
        <v>4.5599998533725739</v>
      </c>
      <c r="AA2516" s="44"/>
      <c r="AB2516" s="45">
        <v>8.2421092987060547</v>
      </c>
      <c r="AC2516" s="45"/>
      <c r="AD2516" s="45">
        <v>3.844271409742262E-21</v>
      </c>
      <c r="AE2516" s="45"/>
      <c r="AF2516" s="45">
        <v>8.8418235778808594</v>
      </c>
      <c r="AG2516" s="45"/>
      <c r="AH2516" s="45">
        <v>6.2521133422851563</v>
      </c>
      <c r="AI2516" s="45"/>
      <c r="AJ2516" s="45"/>
      <c r="AK2516" s="20">
        <v>4.3478264125837973E-20</v>
      </c>
    </row>
    <row r="2517" spans="2:37" ht="14.25" customHeight="1">
      <c r="B2517" s="2">
        <v>3.7999998778104782E-2</v>
      </c>
      <c r="D2517" s="44">
        <v>2.2799999266862869</v>
      </c>
      <c r="E2517" s="44"/>
      <c r="F2517" s="45">
        <v>1.7299726009368896</v>
      </c>
      <c r="G2517" s="45"/>
      <c r="H2517" s="45"/>
      <c r="I2517" s="45"/>
      <c r="J2517" s="45"/>
      <c r="K2517" s="45">
        <v>1.1459501403354722E-10</v>
      </c>
      <c r="L2517" s="45"/>
      <c r="M2517" s="45"/>
      <c r="N2517" s="45">
        <v>9.3740310668945313</v>
      </c>
      <c r="O2517" s="45"/>
      <c r="P2517" s="45"/>
      <c r="Q2517" s="45"/>
      <c r="R2517" s="45">
        <v>6.628441333770752</v>
      </c>
      <c r="S2517" s="45"/>
      <c r="T2517" s="45"/>
      <c r="U2517" s="45"/>
      <c r="V2517" s="46">
        <v>1.2224731227306052E-9</v>
      </c>
      <c r="W2517" s="46"/>
      <c r="X2517" s="45">
        <v>7.6999999582767487E-2</v>
      </c>
      <c r="Y2517" s="45"/>
      <c r="Z2517" s="44">
        <v>4.6199999749660492</v>
      </c>
      <c r="AA2517" s="44"/>
      <c r="AB2517" s="45">
        <v>6.4765987396240234</v>
      </c>
      <c r="AC2517" s="45"/>
      <c r="AD2517" s="45">
        <v>2.0404431312021711E-21</v>
      </c>
      <c r="AE2517" s="45"/>
      <c r="AF2517" s="45">
        <v>8.8295059204101563</v>
      </c>
      <c r="AG2517" s="45"/>
      <c r="AH2517" s="45">
        <v>6.2434039115905762</v>
      </c>
      <c r="AI2517" s="45"/>
      <c r="AJ2517" s="45"/>
      <c r="AK2517" s="20">
        <v>2.3109369672310148E-20</v>
      </c>
    </row>
    <row r="2518" spans="2:37" ht="13.5" customHeight="1">
      <c r="B2518" s="47" t="s">
        <v>11</v>
      </c>
      <c r="C2518" s="47"/>
      <c r="D2518" s="47"/>
      <c r="E2518" s="47"/>
    </row>
    <row r="2519" spans="2:37" ht="12.75" customHeight="1">
      <c r="B2519" s="39" t="s">
        <v>0</v>
      </c>
      <c r="C2519" s="39"/>
      <c r="D2519" s="39"/>
      <c r="E2519" s="39"/>
      <c r="F2519" s="39"/>
      <c r="G2519" s="1" t="s">
        <v>1</v>
      </c>
      <c r="H2519" s="40" t="s">
        <v>78</v>
      </c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</row>
    <row r="2520" spans="2:37" ht="12.75" customHeight="1">
      <c r="AB2520" s="39" t="s">
        <v>2</v>
      </c>
      <c r="AC2520" s="39"/>
      <c r="AD2520" s="39"/>
      <c r="AE2520" s="39"/>
      <c r="AF2520" s="39"/>
      <c r="AG2520" s="39"/>
    </row>
    <row r="2521" spans="2:37" ht="12" customHeight="1">
      <c r="B2521" s="39" t="s">
        <v>3</v>
      </c>
      <c r="C2521" s="39"/>
      <c r="D2521" s="39"/>
      <c r="E2521" s="39"/>
      <c r="G2521" s="1" t="s">
        <v>4</v>
      </c>
      <c r="H2521" s="41">
        <v>0.43999999761581421</v>
      </c>
      <c r="I2521" s="41"/>
      <c r="J2521" s="41"/>
      <c r="K2521" s="41"/>
      <c r="L2521" s="41"/>
      <c r="M2521" s="41"/>
      <c r="N2521" s="41"/>
      <c r="O2521" s="39" t="s">
        <v>21</v>
      </c>
      <c r="P2521" s="39"/>
      <c r="Q2521" s="39"/>
      <c r="R2521" s="39"/>
      <c r="S2521" s="1" t="s">
        <v>4</v>
      </c>
      <c r="T2521" s="42" t="s">
        <v>22</v>
      </c>
      <c r="U2521" s="42"/>
      <c r="V2521" s="42"/>
      <c r="W2521" s="42"/>
      <c r="X2521" s="42"/>
      <c r="Y2521" s="42"/>
      <c r="Z2521" s="42"/>
      <c r="AA2521" s="42"/>
      <c r="AB2521" s="39"/>
      <c r="AC2521" s="39"/>
      <c r="AD2521" s="39"/>
      <c r="AE2521" s="39"/>
      <c r="AF2521" s="39"/>
      <c r="AG2521" s="39"/>
    </row>
    <row r="2522" spans="2:37" ht="10.5" customHeight="1">
      <c r="AB2522" s="39"/>
      <c r="AC2522" s="39"/>
      <c r="AD2522" s="39"/>
      <c r="AE2522" s="39"/>
      <c r="AF2522" s="39"/>
      <c r="AG2522" s="39"/>
    </row>
    <row r="2523" spans="2:37" ht="12" customHeight="1">
      <c r="AB2523" s="39"/>
      <c r="AC2523" s="39"/>
      <c r="AD2523" s="39"/>
      <c r="AE2523" s="39"/>
      <c r="AF2523" s="39"/>
      <c r="AG2523" s="39"/>
    </row>
    <row r="2524" spans="2:37" ht="12" customHeight="1">
      <c r="AB2524" s="39"/>
      <c r="AC2524" s="39"/>
      <c r="AD2524" s="39"/>
      <c r="AE2524" s="39"/>
      <c r="AF2524" s="39"/>
      <c r="AG2524" s="39"/>
    </row>
    <row r="2525" spans="2:37" ht="6" customHeight="1"/>
    <row r="2526" spans="2:37" ht="3" customHeight="1">
      <c r="B2526" s="43" t="s">
        <v>5</v>
      </c>
      <c r="D2526" s="43" t="s">
        <v>23</v>
      </c>
      <c r="E2526" s="43"/>
      <c r="G2526" s="43" t="s">
        <v>6</v>
      </c>
      <c r="H2526" s="43"/>
      <c r="J2526" s="43" t="s">
        <v>7</v>
      </c>
      <c r="K2526" s="43"/>
      <c r="L2526" s="43"/>
      <c r="M2526" s="43"/>
      <c r="N2526" s="43" t="s">
        <v>8</v>
      </c>
      <c r="O2526" s="43"/>
      <c r="Q2526" s="43" t="s">
        <v>9</v>
      </c>
      <c r="R2526" s="43"/>
      <c r="S2526" s="43"/>
      <c r="T2526" s="43" t="s">
        <v>10</v>
      </c>
      <c r="U2526" s="43"/>
      <c r="X2526" s="43" t="s">
        <v>5</v>
      </c>
      <c r="Y2526" s="43"/>
      <c r="Z2526" s="43" t="s">
        <v>23</v>
      </c>
      <c r="AA2526" s="43"/>
      <c r="AB2526" s="43" t="s">
        <v>6</v>
      </c>
      <c r="AC2526" s="43" t="s">
        <v>7</v>
      </c>
      <c r="AE2526" s="43" t="s">
        <v>8</v>
      </c>
      <c r="AF2526" s="43" t="s">
        <v>9</v>
      </c>
      <c r="AG2526" s="43" t="s">
        <v>10</v>
      </c>
      <c r="AH2526" s="43"/>
    </row>
    <row r="2527" spans="2:37" ht="14.25" customHeight="1">
      <c r="B2527" s="43"/>
      <c r="D2527" s="43"/>
      <c r="E2527" s="43"/>
      <c r="G2527" s="43"/>
      <c r="H2527" s="43"/>
      <c r="J2527" s="43"/>
      <c r="K2527" s="43"/>
      <c r="L2527" s="43"/>
      <c r="M2527" s="43"/>
      <c r="N2527" s="43"/>
      <c r="O2527" s="43"/>
      <c r="Q2527" s="43"/>
      <c r="R2527" s="43"/>
      <c r="S2527" s="43"/>
      <c r="T2527" s="43"/>
      <c r="U2527" s="43"/>
      <c r="X2527" s="43"/>
      <c r="Y2527" s="43"/>
      <c r="Z2527" s="43"/>
      <c r="AA2527" s="43"/>
      <c r="AB2527" s="43"/>
      <c r="AC2527" s="43"/>
      <c r="AE2527" s="43"/>
      <c r="AF2527" s="43"/>
      <c r="AG2527" s="43"/>
      <c r="AH2527" s="43"/>
    </row>
    <row r="2528" spans="2:37">
      <c r="B2528" s="2">
        <v>7.8000001609325409E-2</v>
      </c>
      <c r="D2528" s="44">
        <v>4.6800000965595245</v>
      </c>
      <c r="E2528" s="44"/>
      <c r="F2528" s="45">
        <v>3.8081631660461426</v>
      </c>
      <c r="G2528" s="45"/>
      <c r="H2528" s="45"/>
      <c r="I2528" s="45"/>
      <c r="J2528" s="45"/>
      <c r="K2528" s="45">
        <v>1.0830418537669749E-21</v>
      </c>
      <c r="L2528" s="45"/>
      <c r="M2528" s="45"/>
      <c r="N2528" s="45">
        <v>8.8172664642333984</v>
      </c>
      <c r="O2528" s="45"/>
      <c r="P2528" s="45"/>
      <c r="Q2528" s="45"/>
      <c r="R2528" s="45">
        <v>6.2347488403320313</v>
      </c>
      <c r="S2528" s="45"/>
      <c r="T2528" s="45"/>
      <c r="U2528" s="45"/>
      <c r="V2528" s="46">
        <v>1.2283193464505609E-20</v>
      </c>
      <c r="W2528" s="46"/>
    </row>
    <row r="2529" spans="2:23">
      <c r="B2529" s="2">
        <v>7.9000003635883331E-2</v>
      </c>
      <c r="D2529" s="44">
        <v>4.7400002181529999</v>
      </c>
      <c r="E2529" s="44"/>
      <c r="F2529" s="45">
        <v>0.61330932378768921</v>
      </c>
      <c r="G2529" s="45"/>
      <c r="H2529" s="45"/>
      <c r="I2529" s="45"/>
      <c r="J2529" s="45"/>
      <c r="K2529" s="45">
        <v>5.748779039498707E-22</v>
      </c>
      <c r="L2529" s="45"/>
      <c r="M2529" s="45"/>
      <c r="N2529" s="45">
        <v>8.8051033020019531</v>
      </c>
      <c r="O2529" s="45"/>
      <c r="P2529" s="45"/>
      <c r="Q2529" s="45"/>
      <c r="R2529" s="45">
        <v>6.2261481285095215</v>
      </c>
      <c r="S2529" s="45"/>
      <c r="T2529" s="45"/>
      <c r="U2529" s="45"/>
      <c r="V2529" s="46">
        <v>6.5289171878354407E-21</v>
      </c>
      <c r="W2529" s="46"/>
    </row>
    <row r="2530" spans="2:23">
      <c r="B2530" s="2">
        <v>7.9999998211860657E-2</v>
      </c>
      <c r="D2530" s="44">
        <v>4.7999998927116394</v>
      </c>
      <c r="E2530" s="44"/>
      <c r="F2530" s="45">
        <v>-2.658724308013916</v>
      </c>
      <c r="G2530" s="45"/>
      <c r="H2530" s="45"/>
      <c r="I2530" s="45"/>
      <c r="J2530" s="45"/>
      <c r="K2530" s="45">
        <v>3.0515116383832858E-22</v>
      </c>
      <c r="L2530" s="45"/>
      <c r="M2530" s="45"/>
      <c r="N2530" s="45">
        <v>8.7930164337158203</v>
      </c>
      <c r="O2530" s="45"/>
      <c r="P2530" s="45"/>
      <c r="Q2530" s="45"/>
      <c r="R2530" s="45">
        <v>6.2176012992858887</v>
      </c>
      <c r="S2530" s="45"/>
      <c r="T2530" s="45"/>
      <c r="U2530" s="45"/>
      <c r="V2530" s="46">
        <v>3.4703809261068918E-21</v>
      </c>
      <c r="W2530" s="46"/>
    </row>
    <row r="2531" spans="2:23">
      <c r="B2531" s="2">
        <v>8.1000000238418579E-2</v>
      </c>
      <c r="D2531" s="44">
        <v>4.8600000143051147</v>
      </c>
      <c r="E2531" s="44"/>
      <c r="F2531" s="45">
        <v>-5.5491189956665039</v>
      </c>
      <c r="G2531" s="45"/>
      <c r="H2531" s="45"/>
      <c r="I2531" s="45"/>
      <c r="J2531" s="45"/>
      <c r="K2531" s="45">
        <v>1.6198057095782645E-22</v>
      </c>
      <c r="L2531" s="45"/>
      <c r="M2531" s="45"/>
      <c r="N2531" s="45">
        <v>8.7810039520263672</v>
      </c>
      <c r="O2531" s="45"/>
      <c r="P2531" s="45"/>
      <c r="Q2531" s="45"/>
      <c r="R2531" s="45">
        <v>6.2091078758239746</v>
      </c>
      <c r="S2531" s="45"/>
      <c r="T2531" s="45"/>
      <c r="U2531" s="45"/>
      <c r="V2531" s="46">
        <v>1.8446701193365049E-21</v>
      </c>
      <c r="W2531" s="46"/>
    </row>
    <row r="2532" spans="2:23">
      <c r="B2532" s="2">
        <v>8.2000002264976501E-2</v>
      </c>
      <c r="D2532" s="44">
        <v>4.9200001358985901</v>
      </c>
      <c r="E2532" s="44"/>
      <c r="F2532" s="45">
        <v>-7.6537990570068359</v>
      </c>
      <c r="G2532" s="45"/>
      <c r="H2532" s="45"/>
      <c r="I2532" s="45"/>
      <c r="J2532" s="45"/>
      <c r="K2532" s="45">
        <v>8.5984223081956394E-23</v>
      </c>
      <c r="L2532" s="45"/>
      <c r="M2532" s="45"/>
      <c r="N2532" s="45">
        <v>8.7690668106079102</v>
      </c>
      <c r="O2532" s="45"/>
      <c r="P2532" s="45"/>
      <c r="Q2532" s="45"/>
      <c r="R2532" s="45">
        <v>6.2006669044494629</v>
      </c>
      <c r="S2532" s="45"/>
      <c r="T2532" s="45"/>
      <c r="U2532" s="45"/>
      <c r="V2532" s="46">
        <v>9.8054012026358992E-22</v>
      </c>
      <c r="W2532" s="46"/>
    </row>
    <row r="2533" spans="2:23">
      <c r="B2533" s="2">
        <v>8.2999996840953827E-2</v>
      </c>
      <c r="D2533" s="44">
        <v>4.9799998104572296</v>
      </c>
      <c r="E2533" s="44"/>
      <c r="F2533" s="45">
        <v>-8.679905891418457</v>
      </c>
      <c r="G2533" s="45"/>
      <c r="H2533" s="45"/>
      <c r="I2533" s="45"/>
      <c r="J2533" s="45"/>
      <c r="K2533" s="45">
        <v>4.5643829608555178E-23</v>
      </c>
      <c r="L2533" s="45"/>
      <c r="M2533" s="45"/>
      <c r="N2533" s="45">
        <v>8.7572040557861328</v>
      </c>
      <c r="O2533" s="45"/>
      <c r="P2533" s="45"/>
      <c r="Q2533" s="45"/>
      <c r="R2533" s="45">
        <v>6.1922783851623535</v>
      </c>
      <c r="S2533" s="45"/>
      <c r="T2533" s="45"/>
      <c r="U2533" s="45"/>
      <c r="V2533" s="46">
        <v>5.212146626846889E-22</v>
      </c>
      <c r="W2533" s="46"/>
    </row>
    <row r="2534" spans="2:23">
      <c r="B2534" s="2">
        <v>8.3999998867511749E-2</v>
      </c>
      <c r="D2534" s="44">
        <v>5.039999932050705</v>
      </c>
      <c r="E2534" s="44"/>
      <c r="F2534" s="45">
        <v>-8.4865379333496094</v>
      </c>
      <c r="G2534" s="45"/>
      <c r="H2534" s="45"/>
      <c r="I2534" s="45"/>
      <c r="J2534" s="45"/>
      <c r="K2534" s="45">
        <v>2.42299415899539E-23</v>
      </c>
      <c r="L2534" s="45"/>
      <c r="M2534" s="45"/>
      <c r="N2534" s="45">
        <v>8.7454137802124023</v>
      </c>
      <c r="O2534" s="45"/>
      <c r="P2534" s="45"/>
      <c r="Q2534" s="45"/>
      <c r="R2534" s="45">
        <v>6.1839413642883301</v>
      </c>
      <c r="S2534" s="45"/>
      <c r="T2534" s="45"/>
      <c r="U2534" s="45"/>
      <c r="V2534" s="46">
        <v>2.7705882988322415E-22</v>
      </c>
      <c r="W2534" s="46"/>
    </row>
    <row r="2535" spans="2:23">
      <c r="B2535" s="2">
        <v>8.5000000894069672E-2</v>
      </c>
      <c r="D2535" s="44">
        <v>5.1000000536441803</v>
      </c>
      <c r="E2535" s="44"/>
      <c r="F2535" s="45">
        <v>-7.1040802001953125</v>
      </c>
      <c r="G2535" s="45"/>
      <c r="H2535" s="45"/>
      <c r="I2535" s="45"/>
      <c r="J2535" s="45"/>
      <c r="K2535" s="45">
        <v>1.2862614506761069E-23</v>
      </c>
      <c r="L2535" s="45"/>
      <c r="M2535" s="45"/>
      <c r="N2535" s="45">
        <v>8.7336969375610352</v>
      </c>
      <c r="O2535" s="45"/>
      <c r="P2535" s="45"/>
      <c r="Q2535" s="45"/>
      <c r="R2535" s="45">
        <v>6.1756563186645508</v>
      </c>
      <c r="S2535" s="45"/>
      <c r="T2535" s="45"/>
      <c r="U2535" s="45"/>
      <c r="V2535" s="46">
        <v>1.4727571143530193E-22</v>
      </c>
      <c r="W2535" s="46"/>
    </row>
    <row r="2536" spans="2:23">
      <c r="B2536" s="2">
        <v>8.6000002920627594E-2</v>
      </c>
      <c r="D2536" s="44">
        <v>5.1600001752376556</v>
      </c>
      <c r="E2536" s="44"/>
      <c r="F2536" s="45">
        <v>-4.7294902801513672</v>
      </c>
      <c r="G2536" s="45"/>
      <c r="H2536" s="45"/>
      <c r="I2536" s="45"/>
      <c r="J2536" s="45"/>
      <c r="K2536" s="45">
        <v>6.8282955874762195E-24</v>
      </c>
      <c r="L2536" s="45"/>
      <c r="M2536" s="45"/>
      <c r="N2536" s="45">
        <v>8.7220525741577148</v>
      </c>
      <c r="O2536" s="45"/>
      <c r="P2536" s="45"/>
      <c r="Q2536" s="45"/>
      <c r="R2536" s="45">
        <v>6.1674222946166992</v>
      </c>
      <c r="S2536" s="45"/>
      <c r="T2536" s="45"/>
      <c r="U2536" s="45"/>
      <c r="V2536" s="46">
        <v>7.8287711126498455E-23</v>
      </c>
      <c r="W2536" s="46"/>
    </row>
    <row r="2537" spans="2:23">
      <c r="B2537" s="2">
        <v>8.6999997496604919E-2</v>
      </c>
      <c r="D2537" s="44">
        <v>5.2199998497962952</v>
      </c>
      <c r="E2537" s="44"/>
      <c r="F2537" s="45">
        <v>-1.698246955871582</v>
      </c>
      <c r="G2537" s="45"/>
      <c r="H2537" s="45"/>
      <c r="I2537" s="45"/>
      <c r="J2537" s="45"/>
      <c r="K2537" s="45">
        <v>3.6249428660962898E-24</v>
      </c>
      <c r="L2537" s="45"/>
      <c r="M2537" s="45"/>
      <c r="N2537" s="45">
        <v>8.710479736328125</v>
      </c>
      <c r="O2537" s="45"/>
      <c r="P2537" s="45"/>
      <c r="Q2537" s="45"/>
      <c r="R2537" s="45">
        <v>6.1592392921447754</v>
      </c>
      <c r="S2537" s="45"/>
      <c r="T2537" s="45"/>
      <c r="U2537" s="45"/>
      <c r="V2537" s="46">
        <v>4.1615880582947724E-23</v>
      </c>
      <c r="W2537" s="46"/>
    </row>
    <row r="2538" spans="2:23">
      <c r="B2538" s="2">
        <v>8.7999999523162842E-2</v>
      </c>
      <c r="D2538" s="44">
        <v>5.2799999713897705</v>
      </c>
      <c r="E2538" s="44"/>
      <c r="F2538" s="45">
        <v>1.5630322694778442</v>
      </c>
      <c r="G2538" s="45"/>
      <c r="H2538" s="45"/>
      <c r="I2538" s="45"/>
      <c r="J2538" s="45"/>
      <c r="K2538" s="45">
        <v>1.9244003430920123E-24</v>
      </c>
      <c r="L2538" s="45"/>
      <c r="M2538" s="45"/>
      <c r="N2538" s="45">
        <v>8.6989774703979492</v>
      </c>
      <c r="O2538" s="45"/>
      <c r="P2538" s="45"/>
      <c r="Q2538" s="45"/>
      <c r="R2538" s="45">
        <v>6.1511063575744629</v>
      </c>
      <c r="S2538" s="45"/>
      <c r="T2538" s="45"/>
      <c r="U2538" s="45"/>
      <c r="V2538" s="46">
        <v>2.2122141538804996E-23</v>
      </c>
      <c r="W2538" s="46"/>
    </row>
    <row r="2539" spans="2:23">
      <c r="B2539" s="2">
        <v>8.9000001549720764E-2</v>
      </c>
      <c r="D2539" s="44">
        <v>5.3400000929832458</v>
      </c>
      <c r="E2539" s="44"/>
      <c r="F2539" s="45">
        <v>4.5966191291809082</v>
      </c>
      <c r="G2539" s="45"/>
      <c r="H2539" s="45"/>
      <c r="I2539" s="45"/>
      <c r="J2539" s="45"/>
      <c r="K2539" s="45">
        <v>1.0216326563225177E-24</v>
      </c>
      <c r="L2539" s="45"/>
      <c r="M2539" s="45"/>
      <c r="N2539" s="45">
        <v>8.6875467300415039</v>
      </c>
      <c r="O2539" s="45"/>
      <c r="P2539" s="45"/>
      <c r="Q2539" s="45"/>
      <c r="R2539" s="45">
        <v>6.1430230140686035</v>
      </c>
      <c r="S2539" s="45"/>
      <c r="T2539" s="45"/>
      <c r="U2539" s="45"/>
      <c r="V2539" s="46">
        <v>1.1759737263025066E-23</v>
      </c>
      <c r="W2539" s="46"/>
    </row>
    <row r="2540" spans="2:23">
      <c r="B2540" s="2">
        <v>9.0000003576278687E-2</v>
      </c>
      <c r="D2540" s="44">
        <v>5.4000002145767212</v>
      </c>
      <c r="E2540" s="44"/>
      <c r="F2540" s="45">
        <v>6.9779033660888672</v>
      </c>
      <c r="G2540" s="45"/>
      <c r="H2540" s="45"/>
      <c r="I2540" s="45"/>
      <c r="J2540" s="45"/>
      <c r="K2540" s="45">
        <v>5.4237401842133337E-25</v>
      </c>
      <c r="L2540" s="45"/>
      <c r="M2540" s="45"/>
      <c r="N2540" s="45">
        <v>8.6761856079101563</v>
      </c>
      <c r="O2540" s="45"/>
      <c r="P2540" s="45"/>
      <c r="Q2540" s="45"/>
      <c r="R2540" s="45">
        <v>6.1349892616271973</v>
      </c>
      <c r="S2540" s="45"/>
      <c r="T2540" s="45"/>
      <c r="U2540" s="45"/>
      <c r="V2540" s="46">
        <v>6.2512962945572466E-24</v>
      </c>
      <c r="W2540" s="46"/>
    </row>
    <row r="2541" spans="2:23">
      <c r="B2541" s="2">
        <v>9.0999998152256012E-2</v>
      </c>
      <c r="D2541" s="44">
        <v>5.4599998891353607</v>
      </c>
      <c r="E2541" s="44"/>
      <c r="F2541" s="45">
        <v>8.374812126159668</v>
      </c>
      <c r="G2541" s="45"/>
      <c r="H2541" s="45"/>
      <c r="I2541" s="45"/>
      <c r="J2541" s="45"/>
      <c r="K2541" s="45">
        <v>2.8794364743272538E-25</v>
      </c>
      <c r="L2541" s="45"/>
      <c r="M2541" s="45"/>
      <c r="N2541" s="45">
        <v>8.6648931503295898</v>
      </c>
      <c r="O2541" s="45"/>
      <c r="P2541" s="45"/>
      <c r="Q2541" s="45"/>
      <c r="R2541" s="45">
        <v>6.1270046234130859</v>
      </c>
      <c r="S2541" s="45"/>
      <c r="T2541" s="45"/>
      <c r="U2541" s="45"/>
      <c r="V2541" s="46">
        <v>3.3231065399579106E-24</v>
      </c>
      <c r="W2541" s="46"/>
    </row>
    <row r="2542" spans="2:23">
      <c r="B2542" s="2">
        <v>9.2000000178813934E-2</v>
      </c>
      <c r="D2542" s="44">
        <v>5.5200000107288361</v>
      </c>
      <c r="E2542" s="44"/>
      <c r="F2542" s="45">
        <v>8.5941047668457031</v>
      </c>
      <c r="G2542" s="45"/>
      <c r="H2542" s="45"/>
      <c r="I2542" s="45"/>
      <c r="J2542" s="45"/>
      <c r="K2542" s="45">
        <v>1.5286931191064062E-25</v>
      </c>
      <c r="L2542" s="45"/>
      <c r="M2542" s="45"/>
      <c r="N2542" s="45">
        <v>8.6536703109741211</v>
      </c>
      <c r="O2542" s="45"/>
      <c r="P2542" s="45"/>
      <c r="Q2542" s="45"/>
      <c r="R2542" s="45">
        <v>6.1190690994262695</v>
      </c>
      <c r="S2542" s="45"/>
      <c r="T2542" s="45"/>
      <c r="U2542" s="45"/>
      <c r="V2542" s="46">
        <v>1.7665258073453575E-24</v>
      </c>
      <c r="W2542" s="46"/>
    </row>
    <row r="2543" spans="2:23">
      <c r="B2543" s="2">
        <v>9.3000002205371857E-2</v>
      </c>
      <c r="D2543" s="44">
        <v>5.5800001323223114</v>
      </c>
      <c r="E2543" s="44"/>
      <c r="F2543" s="45">
        <v>7.6080942153930664</v>
      </c>
      <c r="G2543" s="45"/>
      <c r="H2543" s="45"/>
      <c r="I2543" s="45"/>
      <c r="J2543" s="45"/>
      <c r="K2543" s="45">
        <v>8.1159069960979085E-26</v>
      </c>
      <c r="L2543" s="45"/>
      <c r="M2543" s="45"/>
      <c r="N2543" s="45">
        <v>8.6425151824951172</v>
      </c>
      <c r="O2543" s="45"/>
      <c r="P2543" s="45"/>
      <c r="Q2543" s="45"/>
      <c r="R2543" s="45">
        <v>6.1111812591552734</v>
      </c>
      <c r="S2543" s="45"/>
      <c r="T2543" s="45"/>
      <c r="U2543" s="45"/>
      <c r="V2543" s="46">
        <v>9.3906771296891836E-25</v>
      </c>
      <c r="W2543" s="46"/>
    </row>
    <row r="2544" spans="2:23">
      <c r="B2544" s="2">
        <v>9.3999996781349182E-2</v>
      </c>
      <c r="D2544" s="44">
        <v>5.6399998068809509</v>
      </c>
      <c r="E2544" s="44"/>
      <c r="F2544" s="45">
        <v>5.5580964088439941</v>
      </c>
      <c r="G2544" s="45"/>
      <c r="H2544" s="45"/>
      <c r="I2544" s="45"/>
      <c r="J2544" s="45"/>
      <c r="K2544" s="45">
        <v>4.3088118822068182E-26</v>
      </c>
      <c r="L2544" s="45"/>
      <c r="M2544" s="45"/>
      <c r="N2544" s="45">
        <v>8.6314287185668945</v>
      </c>
      <c r="O2544" s="45"/>
      <c r="P2544" s="45"/>
      <c r="Q2544" s="45"/>
      <c r="R2544" s="45">
        <v>6.1033415794372559</v>
      </c>
      <c r="S2544" s="45"/>
      <c r="T2544" s="45"/>
      <c r="U2544" s="45"/>
      <c r="V2544" s="46">
        <v>4.9920035133187946E-25</v>
      </c>
      <c r="W2544" s="46"/>
    </row>
    <row r="2545" spans="2:33">
      <c r="B2545" s="2">
        <v>9.4999998807907104E-2</v>
      </c>
      <c r="D2545" s="44">
        <v>5.6999999284744263</v>
      </c>
      <c r="E2545" s="44"/>
      <c r="F2545" s="45">
        <v>2.7341911792755127</v>
      </c>
      <c r="G2545" s="45"/>
      <c r="H2545" s="45"/>
      <c r="I2545" s="45"/>
      <c r="J2545" s="45"/>
      <c r="K2545" s="45">
        <v>2.2876072619915147E-26</v>
      </c>
      <c r="L2545" s="45"/>
      <c r="M2545" s="45"/>
      <c r="N2545" s="45">
        <v>8.6204090118408203</v>
      </c>
      <c r="O2545" s="45"/>
      <c r="P2545" s="45"/>
      <c r="Q2545" s="45"/>
      <c r="R2545" s="45">
        <v>6.0955495834350586</v>
      </c>
      <c r="S2545" s="45"/>
      <c r="T2545" s="45"/>
      <c r="U2545" s="45"/>
      <c r="V2545" s="46">
        <v>2.6537110753502149E-25</v>
      </c>
      <c r="W2545" s="46"/>
    </row>
    <row r="2546" spans="2:33">
      <c r="B2546" s="2">
        <v>9.6000000834465027E-2</v>
      </c>
      <c r="D2546" s="44">
        <v>5.7600000500679016</v>
      </c>
      <c r="E2546" s="44"/>
      <c r="F2546" s="45">
        <v>-0.46581372618675232</v>
      </c>
      <c r="G2546" s="45"/>
      <c r="H2546" s="45"/>
      <c r="I2546" s="45"/>
      <c r="J2546" s="45"/>
      <c r="K2546" s="45">
        <v>1.2145311741246431E-26</v>
      </c>
      <c r="L2546" s="45"/>
      <c r="M2546" s="45"/>
      <c r="N2546" s="45">
        <v>8.6094551086425781</v>
      </c>
      <c r="O2546" s="45"/>
      <c r="P2546" s="45"/>
      <c r="Q2546" s="45"/>
      <c r="R2546" s="45">
        <v>6.0878043174743652</v>
      </c>
      <c r="S2546" s="45"/>
      <c r="T2546" s="45"/>
      <c r="U2546" s="45"/>
      <c r="V2546" s="46">
        <v>1.4106945653463486E-25</v>
      </c>
      <c r="W2546" s="46"/>
    </row>
    <row r="2547" spans="2:33">
      <c r="B2547" s="2">
        <v>9.7000002861022949E-2</v>
      </c>
      <c r="D2547" s="44">
        <v>5.820000171661377</v>
      </c>
      <c r="E2547" s="44"/>
      <c r="F2547" s="45">
        <v>-3.592409610748291</v>
      </c>
      <c r="G2547" s="45"/>
      <c r="H2547" s="45"/>
      <c r="I2547" s="45"/>
      <c r="J2547" s="45"/>
      <c r="K2547" s="45">
        <v>6.4482060468029044E-27</v>
      </c>
      <c r="L2547" s="45"/>
      <c r="M2547" s="45"/>
      <c r="N2547" s="45">
        <v>8.5985679626464844</v>
      </c>
      <c r="O2547" s="45"/>
      <c r="P2547" s="45"/>
      <c r="Q2547" s="45"/>
      <c r="R2547" s="45">
        <v>6.080106258392334</v>
      </c>
      <c r="S2547" s="45"/>
      <c r="T2547" s="45"/>
      <c r="U2547" s="45"/>
      <c r="V2547" s="46">
        <v>7.4991625981468952E-26</v>
      </c>
      <c r="W2547" s="46"/>
    </row>
    <row r="2548" spans="2:33">
      <c r="B2548" s="2">
        <v>9.7999997437000275E-2</v>
      </c>
      <c r="D2548" s="44">
        <v>5.8799998462200165</v>
      </c>
      <c r="E2548" s="44"/>
      <c r="F2548" s="45">
        <v>-6.2075166702270508</v>
      </c>
      <c r="G2548" s="45"/>
      <c r="H2548" s="45"/>
      <c r="I2548" s="45"/>
      <c r="J2548" s="45"/>
      <c r="K2548" s="45">
        <v>3.4235134246573177E-27</v>
      </c>
      <c r="L2548" s="45"/>
      <c r="M2548" s="45"/>
      <c r="N2548" s="45">
        <v>8.5877466201782227</v>
      </c>
      <c r="O2548" s="45"/>
      <c r="P2548" s="45"/>
      <c r="Q2548" s="45"/>
      <c r="R2548" s="45">
        <v>6.0724539756774902</v>
      </c>
      <c r="S2548" s="45"/>
      <c r="T2548" s="45"/>
      <c r="U2548" s="45"/>
      <c r="V2548" s="46">
        <v>3.9865095089807565E-26</v>
      </c>
      <c r="W2548" s="46"/>
    </row>
    <row r="2549" spans="2:33">
      <c r="B2549" s="2">
        <v>9.8999999463558197E-2</v>
      </c>
      <c r="D2549" s="44">
        <v>5.9399999678134918</v>
      </c>
      <c r="E2549" s="44"/>
      <c r="F2549" s="45">
        <v>-7.9458522796630859</v>
      </c>
      <c r="G2549" s="45"/>
      <c r="H2549" s="45"/>
      <c r="I2549" s="45"/>
      <c r="J2549" s="45"/>
      <c r="K2549" s="45">
        <v>1.817639911032197E-27</v>
      </c>
      <c r="L2549" s="45"/>
      <c r="M2549" s="45"/>
      <c r="N2549" s="45">
        <v>8.576991081237793</v>
      </c>
      <c r="O2549" s="45"/>
      <c r="P2549" s="45"/>
      <c r="Q2549" s="45"/>
      <c r="R2549" s="45">
        <v>6.0648484230041504</v>
      </c>
      <c r="S2549" s="45"/>
      <c r="T2549" s="45"/>
      <c r="U2549" s="45"/>
      <c r="V2549" s="46">
        <v>2.1192047180262725E-26</v>
      </c>
      <c r="W2549" s="46"/>
    </row>
    <row r="2550" spans="2:33">
      <c r="B2550" s="2">
        <v>0.10000000149011612</v>
      </c>
      <c r="D2550" s="44">
        <v>6.0000000894069672</v>
      </c>
      <c r="E2550" s="44"/>
      <c r="F2550" s="45">
        <v>-8.5659408569335938</v>
      </c>
      <c r="G2550" s="45"/>
      <c r="H2550" s="45"/>
      <c r="I2550" s="45"/>
      <c r="J2550" s="45"/>
      <c r="K2550" s="45">
        <v>9.6504189504564512E-28</v>
      </c>
      <c r="L2550" s="45"/>
      <c r="M2550" s="45"/>
      <c r="N2550" s="45">
        <v>8.5662984848022461</v>
      </c>
      <c r="O2550" s="45"/>
      <c r="P2550" s="45"/>
      <c r="Q2550" s="45"/>
      <c r="R2550" s="45">
        <v>6.0572881698608398</v>
      </c>
      <c r="S2550" s="45"/>
      <c r="T2550" s="45"/>
      <c r="U2550" s="45"/>
      <c r="V2550" s="46">
        <v>1.1265563890833852E-26</v>
      </c>
      <c r="W2550" s="46"/>
    </row>
    <row r="2551" spans="2:33" ht="9.75" customHeight="1">
      <c r="B2551" s="2">
        <v>0.10100000351667404</v>
      </c>
      <c r="D2551" s="44">
        <v>6.0600002110004425</v>
      </c>
      <c r="E2551" s="44"/>
      <c r="F2551" s="45">
        <v>-7.983649730682373</v>
      </c>
      <c r="G2551" s="45"/>
      <c r="H2551" s="45"/>
      <c r="I2551" s="45"/>
      <c r="J2551" s="45"/>
      <c r="K2551" s="45">
        <v>5.1237372832929969E-28</v>
      </c>
      <c r="L2551" s="45"/>
      <c r="M2551" s="45"/>
      <c r="N2551" s="45">
        <v>8.5556707382202148</v>
      </c>
      <c r="O2551" s="45"/>
      <c r="P2551" s="45"/>
      <c r="Q2551" s="45"/>
      <c r="R2551" s="45">
        <v>6.0497732162475586</v>
      </c>
      <c r="S2551" s="45"/>
      <c r="T2551" s="45"/>
      <c r="U2551" s="45"/>
      <c r="V2551" s="46">
        <v>5.9887030436034203E-27</v>
      </c>
      <c r="W2551" s="46"/>
    </row>
    <row r="2552" spans="2:33" ht="5.25" customHeight="1"/>
    <row r="2553" spans="2:33" ht="172.5" customHeight="1"/>
    <row r="2554" spans="2:33" ht="16.5" customHeight="1"/>
    <row r="2555" spans="2:33" ht="12.75" customHeight="1">
      <c r="B2555" s="39" t="s">
        <v>0</v>
      </c>
      <c r="C2555" s="39"/>
      <c r="D2555" s="39"/>
      <c r="E2555" s="39"/>
      <c r="F2555" s="39"/>
      <c r="G2555" s="1" t="s">
        <v>1</v>
      </c>
      <c r="H2555" s="40" t="s">
        <v>79</v>
      </c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</row>
    <row r="2556" spans="2:33" ht="12.75" customHeight="1">
      <c r="AB2556" s="39" t="s">
        <v>2</v>
      </c>
      <c r="AC2556" s="39"/>
      <c r="AD2556" s="39"/>
      <c r="AE2556" s="39"/>
      <c r="AF2556" s="39"/>
      <c r="AG2556" s="39"/>
    </row>
    <row r="2557" spans="2:33" ht="12" customHeight="1">
      <c r="B2557" s="39" t="s">
        <v>3</v>
      </c>
      <c r="C2557" s="39"/>
      <c r="D2557" s="39"/>
      <c r="E2557" s="39"/>
      <c r="G2557" s="1" t="s">
        <v>4</v>
      </c>
      <c r="H2557" s="41">
        <v>0.43999999761581421</v>
      </c>
      <c r="I2557" s="41"/>
      <c r="J2557" s="41"/>
      <c r="K2557" s="41"/>
      <c r="L2557" s="41"/>
      <c r="M2557" s="41"/>
      <c r="N2557" s="41"/>
      <c r="O2557" s="39" t="s">
        <v>21</v>
      </c>
      <c r="P2557" s="39"/>
      <c r="Q2557" s="39"/>
      <c r="R2557" s="39"/>
      <c r="S2557" s="1" t="s">
        <v>4</v>
      </c>
      <c r="T2557" s="42" t="s">
        <v>22</v>
      </c>
      <c r="U2557" s="42"/>
      <c r="V2557" s="42"/>
      <c r="W2557" s="42"/>
      <c r="X2557" s="42"/>
      <c r="Y2557" s="42"/>
      <c r="Z2557" s="42"/>
      <c r="AA2557" s="42"/>
      <c r="AB2557" s="39"/>
      <c r="AC2557" s="39"/>
      <c r="AD2557" s="39"/>
      <c r="AE2557" s="39"/>
      <c r="AF2557" s="39"/>
      <c r="AG2557" s="39"/>
    </row>
    <row r="2558" spans="2:33" ht="10.5" customHeight="1">
      <c r="AB2558" s="39"/>
      <c r="AC2558" s="39"/>
      <c r="AD2558" s="39"/>
      <c r="AE2558" s="39"/>
      <c r="AF2558" s="39"/>
      <c r="AG2558" s="39"/>
    </row>
    <row r="2559" spans="2:33" ht="12" customHeight="1">
      <c r="AB2559" s="39"/>
      <c r="AC2559" s="39"/>
      <c r="AD2559" s="39"/>
      <c r="AE2559" s="39"/>
      <c r="AF2559" s="39"/>
      <c r="AG2559" s="39"/>
    </row>
    <row r="2560" spans="2:33" ht="12" customHeight="1">
      <c r="AB2560" s="39"/>
      <c r="AC2560" s="39"/>
      <c r="AD2560" s="39"/>
      <c r="AE2560" s="39"/>
      <c r="AF2560" s="39"/>
      <c r="AG2560" s="39"/>
    </row>
    <row r="2561" spans="2:37" ht="6" customHeight="1"/>
    <row r="2562" spans="2:37" ht="3" customHeight="1">
      <c r="B2562" s="43" t="s">
        <v>5</v>
      </c>
      <c r="D2562" s="43" t="s">
        <v>23</v>
      </c>
      <c r="E2562" s="43"/>
      <c r="G2562" s="43" t="s">
        <v>6</v>
      </c>
      <c r="H2562" s="43"/>
      <c r="J2562" s="43" t="s">
        <v>7</v>
      </c>
      <c r="K2562" s="43"/>
      <c r="L2562" s="43"/>
      <c r="M2562" s="43"/>
      <c r="N2562" s="43" t="s">
        <v>8</v>
      </c>
      <c r="O2562" s="43"/>
      <c r="Q2562" s="43" t="s">
        <v>9</v>
      </c>
      <c r="R2562" s="43"/>
      <c r="S2562" s="43"/>
      <c r="T2562" s="43" t="s">
        <v>10</v>
      </c>
      <c r="U2562" s="43"/>
      <c r="X2562" s="43" t="s">
        <v>5</v>
      </c>
      <c r="Y2562" s="43"/>
      <c r="Z2562" s="43" t="s">
        <v>23</v>
      </c>
      <c r="AA2562" s="43"/>
      <c r="AB2562" s="43" t="s">
        <v>6</v>
      </c>
      <c r="AC2562" s="43" t="s">
        <v>7</v>
      </c>
      <c r="AE2562" s="43" t="s">
        <v>8</v>
      </c>
      <c r="AF2562" s="43" t="s">
        <v>9</v>
      </c>
      <c r="AG2562" s="43" t="s">
        <v>10</v>
      </c>
      <c r="AH2562" s="43"/>
    </row>
    <row r="2563" spans="2:37" ht="14.25" customHeight="1">
      <c r="B2563" s="43"/>
      <c r="D2563" s="43"/>
      <c r="E2563" s="43"/>
      <c r="G2563" s="43"/>
      <c r="H2563" s="43"/>
      <c r="J2563" s="43"/>
      <c r="K2563" s="43"/>
      <c r="L2563" s="43"/>
      <c r="M2563" s="43"/>
      <c r="N2563" s="43"/>
      <c r="O2563" s="43"/>
      <c r="Q2563" s="43"/>
      <c r="R2563" s="43"/>
      <c r="S2563" s="43"/>
      <c r="T2563" s="43"/>
      <c r="U2563" s="43"/>
      <c r="X2563" s="43"/>
      <c r="Y2563" s="43"/>
      <c r="Z2563" s="43"/>
      <c r="AA2563" s="43"/>
      <c r="AB2563" s="43"/>
      <c r="AC2563" s="43"/>
      <c r="AE2563" s="43"/>
      <c r="AF2563" s="43"/>
      <c r="AG2563" s="43"/>
      <c r="AH2563" s="43"/>
    </row>
    <row r="2564" spans="2:37">
      <c r="B2564" s="2">
        <v>0</v>
      </c>
      <c r="D2564" s="44">
        <v>0</v>
      </c>
      <c r="E2564" s="44"/>
      <c r="F2564" s="45">
        <v>3.5376153391553089E-5</v>
      </c>
      <c r="G2564" s="45"/>
      <c r="H2564" s="45"/>
      <c r="I2564" s="45"/>
      <c r="J2564" s="45"/>
      <c r="K2564" s="45">
        <v>32.193439483642578</v>
      </c>
      <c r="L2564" s="45"/>
      <c r="M2564" s="45"/>
      <c r="N2564" s="45">
        <v>64.3868408203125</v>
      </c>
      <c r="O2564" s="45"/>
      <c r="P2564" s="45"/>
      <c r="Q2564" s="45"/>
      <c r="R2564" s="45">
        <v>22.764175415039063</v>
      </c>
      <c r="S2564" s="45"/>
      <c r="T2564" s="45"/>
      <c r="U2564" s="45"/>
      <c r="V2564" s="46">
        <v>100.00010681152344</v>
      </c>
      <c r="W2564" s="46"/>
      <c r="X2564" s="45">
        <v>3.9000000804662704E-2</v>
      </c>
      <c r="Y2564" s="45"/>
      <c r="Z2564" s="44">
        <v>2.3400000482797623</v>
      </c>
      <c r="AA2564" s="44"/>
      <c r="AB2564" s="45">
        <v>15.793932914733887</v>
      </c>
      <c r="AC2564" s="45"/>
      <c r="AD2564" s="45">
        <v>2.8585712425410748E-3</v>
      </c>
      <c r="AE2564" s="45"/>
      <c r="AF2564" s="45">
        <v>29.654304504394531</v>
      </c>
      <c r="AG2564" s="45"/>
      <c r="AH2564" s="45">
        <v>20.966739654541016</v>
      </c>
      <c r="AI2564" s="45"/>
      <c r="AJ2564" s="45"/>
      <c r="AK2564" s="20">
        <v>9.6405791118741035E-3</v>
      </c>
    </row>
    <row r="2565" spans="2:37">
      <c r="B2565" s="2">
        <v>1.0000000474974513E-3</v>
      </c>
      <c r="D2565" s="44">
        <v>6.0000002849847078E-2</v>
      </c>
      <c r="E2565" s="44"/>
      <c r="F2565" s="45">
        <v>-5.8634529113769531</v>
      </c>
      <c r="G2565" s="45"/>
      <c r="H2565" s="45"/>
      <c r="I2565" s="45"/>
      <c r="J2565" s="45"/>
      <c r="K2565" s="45">
        <v>24.00048828125</v>
      </c>
      <c r="L2565" s="45"/>
      <c r="M2565" s="45"/>
      <c r="N2565" s="45">
        <v>56.118858337402344</v>
      </c>
      <c r="O2565" s="45"/>
      <c r="P2565" s="45"/>
      <c r="Q2565" s="45"/>
      <c r="R2565" s="45">
        <v>22.711116790771484</v>
      </c>
      <c r="S2565" s="45"/>
      <c r="T2565" s="45"/>
      <c r="U2565" s="45"/>
      <c r="V2565" s="46">
        <v>74.725112915039063</v>
      </c>
      <c r="W2565" s="46"/>
      <c r="X2565" s="45">
        <v>3.9999999105930328E-2</v>
      </c>
      <c r="Y2565" s="45"/>
      <c r="Z2565" s="44">
        <v>2.3999999463558197</v>
      </c>
      <c r="AA2565" s="44"/>
      <c r="AB2565" s="45">
        <v>23.876108169555664</v>
      </c>
      <c r="AC2565" s="45"/>
      <c r="AD2565" s="45">
        <v>2.2876125294715166E-3</v>
      </c>
      <c r="AE2565" s="45"/>
      <c r="AF2565" s="45">
        <v>29.597772598266602</v>
      </c>
      <c r="AG2565" s="45"/>
      <c r="AH2565" s="45">
        <v>20.927167892456055</v>
      </c>
      <c r="AI2565" s="45"/>
      <c r="AJ2565" s="45"/>
      <c r="AK2565" s="20">
        <v>7.7295997180044651E-3</v>
      </c>
    </row>
    <row r="2566" spans="2:37">
      <c r="B2566" s="2">
        <v>2.0000000949949026E-3</v>
      </c>
      <c r="D2566" s="44">
        <v>0.12000000569969416</v>
      </c>
      <c r="E2566" s="44"/>
      <c r="F2566" s="45">
        <v>-5.3519535064697266</v>
      </c>
      <c r="G2566" s="45"/>
      <c r="H2566" s="45"/>
      <c r="I2566" s="45"/>
      <c r="J2566" s="45"/>
      <c r="K2566" s="45">
        <v>18.010852813720703</v>
      </c>
      <c r="L2566" s="45"/>
      <c r="M2566" s="45"/>
      <c r="N2566" s="45">
        <v>50.054771423339844</v>
      </c>
      <c r="O2566" s="45"/>
      <c r="P2566" s="45"/>
      <c r="Q2566" s="45"/>
      <c r="R2566" s="45">
        <v>22.658470153808594</v>
      </c>
      <c r="S2566" s="45"/>
      <c r="T2566" s="45"/>
      <c r="U2566" s="45"/>
      <c r="V2566" s="46">
        <v>56.206779479980469</v>
      </c>
      <c r="W2566" s="46"/>
      <c r="X2566" s="45">
        <v>4.1000001132488251E-2</v>
      </c>
      <c r="Y2566" s="45"/>
      <c r="Z2566" s="44">
        <v>2.460000067949295</v>
      </c>
      <c r="AA2566" s="44"/>
      <c r="AB2566" s="45">
        <v>28.583402633666992</v>
      </c>
      <c r="AC2566" s="45"/>
      <c r="AD2566" s="45">
        <v>1.8309546867385507E-3</v>
      </c>
      <c r="AE2566" s="45"/>
      <c r="AF2566" s="45">
        <v>29.541759490966797</v>
      </c>
      <c r="AG2566" s="45"/>
      <c r="AH2566" s="45">
        <v>20.887884140014648</v>
      </c>
      <c r="AI2566" s="45"/>
      <c r="AJ2566" s="45"/>
      <c r="AK2566" s="20">
        <v>6.1982367187738419E-3</v>
      </c>
    </row>
    <row r="2567" spans="2:37">
      <c r="B2567" s="2">
        <v>3.0000000260770321E-3</v>
      </c>
      <c r="D2567" s="44">
        <v>0.18000000156462193</v>
      </c>
      <c r="E2567" s="44"/>
      <c r="F2567" s="45">
        <v>-1.8638221547007561E-2</v>
      </c>
      <c r="G2567" s="45"/>
      <c r="H2567" s="45"/>
      <c r="I2567" s="45"/>
      <c r="J2567" s="45"/>
      <c r="K2567" s="45">
        <v>13.601047515869141</v>
      </c>
      <c r="L2567" s="45"/>
      <c r="M2567" s="45"/>
      <c r="N2567" s="45">
        <v>45.571083068847656</v>
      </c>
      <c r="O2567" s="45"/>
      <c r="P2567" s="45"/>
      <c r="Q2567" s="45"/>
      <c r="R2567" s="45">
        <v>22.606227874755859</v>
      </c>
      <c r="S2567" s="45"/>
      <c r="T2567" s="45"/>
      <c r="U2567" s="45"/>
      <c r="V2567" s="46">
        <v>42.543109893798828</v>
      </c>
      <c r="W2567" s="46"/>
      <c r="X2567" s="45">
        <v>4.1999999433755875E-2</v>
      </c>
      <c r="Y2567" s="45"/>
      <c r="Z2567" s="44">
        <v>2.5199999660253525</v>
      </c>
      <c r="AA2567" s="44"/>
      <c r="AB2567" s="45">
        <v>29.269025802612305</v>
      </c>
      <c r="AC2567" s="45"/>
      <c r="AD2567" s="45">
        <v>1.4656551647931337E-3</v>
      </c>
      <c r="AE2567" s="45"/>
      <c r="AF2567" s="45">
        <v>29.486240386962891</v>
      </c>
      <c r="AG2567" s="45"/>
      <c r="AH2567" s="45">
        <v>20.848884582519531</v>
      </c>
      <c r="AI2567" s="45"/>
      <c r="AJ2567" s="45"/>
      <c r="AK2567" s="20">
        <v>4.9708881415426731E-3</v>
      </c>
    </row>
    <row r="2568" spans="2:37">
      <c r="B2568" s="2">
        <v>4.0000001899898052E-3</v>
      </c>
      <c r="D2568" s="44">
        <v>0.24000001139938831</v>
      </c>
      <c r="E2568" s="44"/>
      <c r="F2568" s="45">
        <v>8.3179111480712891</v>
      </c>
      <c r="G2568" s="45"/>
      <c r="H2568" s="45"/>
      <c r="I2568" s="45"/>
      <c r="J2568" s="45"/>
      <c r="K2568" s="45">
        <v>10.331761360168457</v>
      </c>
      <c r="L2568" s="45"/>
      <c r="M2568" s="45"/>
      <c r="N2568" s="45">
        <v>42.228485107421875</v>
      </c>
      <c r="O2568" s="45"/>
      <c r="P2568" s="45"/>
      <c r="Q2568" s="45"/>
      <c r="R2568" s="45">
        <v>22.554389953613281</v>
      </c>
      <c r="S2568" s="45"/>
      <c r="T2568" s="45"/>
      <c r="U2568" s="45"/>
      <c r="V2568" s="46">
        <v>32.391292572021484</v>
      </c>
      <c r="W2568" s="46"/>
      <c r="X2568" s="45">
        <v>4.3000001460313797E-2</v>
      </c>
      <c r="Y2568" s="45"/>
      <c r="Z2568" s="44">
        <v>2.5800000876188278</v>
      </c>
      <c r="AA2568" s="44"/>
      <c r="AB2568" s="45">
        <v>25.851892471313477</v>
      </c>
      <c r="AC2568" s="45"/>
      <c r="AD2568" s="45">
        <v>1.1733908904716372E-3</v>
      </c>
      <c r="AE2568" s="45"/>
      <c r="AF2568" s="45">
        <v>29.431192398071289</v>
      </c>
      <c r="AG2568" s="45"/>
      <c r="AH2568" s="45">
        <v>20.810165405273438</v>
      </c>
      <c r="AI2568" s="45"/>
      <c r="AJ2568" s="45"/>
      <c r="AK2568" s="20">
        <v>3.9870543405413628E-3</v>
      </c>
    </row>
    <row r="2569" spans="2:37">
      <c r="B2569" s="2">
        <v>4.999999888241291E-3</v>
      </c>
      <c r="D2569" s="44">
        <v>0.29999999329447746</v>
      </c>
      <c r="E2569" s="44"/>
      <c r="F2569" s="45">
        <v>17.712579727172852</v>
      </c>
      <c r="G2569" s="45"/>
      <c r="H2569" s="45"/>
      <c r="I2569" s="45"/>
      <c r="J2569" s="45"/>
      <c r="K2569" s="45">
        <v>7.8915920257568359</v>
      </c>
      <c r="L2569" s="45"/>
      <c r="M2569" s="45"/>
      <c r="N2569" s="45">
        <v>39.715568542480469</v>
      </c>
      <c r="O2569" s="45"/>
      <c r="P2569" s="45"/>
      <c r="Q2569" s="45"/>
      <c r="R2569" s="45">
        <v>22.502948760986328</v>
      </c>
      <c r="S2569" s="45"/>
      <c r="T2569" s="45"/>
      <c r="U2569" s="45"/>
      <c r="V2569" s="46">
        <v>24.797632217407227</v>
      </c>
      <c r="W2569" s="46"/>
      <c r="X2569" s="45">
        <v>4.3999999761581421E-2</v>
      </c>
      <c r="Y2569" s="45"/>
      <c r="Z2569" s="44">
        <v>2.6399999856948853</v>
      </c>
      <c r="AA2569" s="44"/>
      <c r="AB2569" s="45">
        <v>18.825845718383789</v>
      </c>
      <c r="AC2569" s="45"/>
      <c r="AD2569" s="45">
        <v>9.3952467432245612E-4</v>
      </c>
      <c r="AE2569" s="45"/>
      <c r="AF2569" s="45">
        <v>29.376598358154297</v>
      </c>
      <c r="AG2569" s="45"/>
      <c r="AH2569" s="45">
        <v>20.771728515625</v>
      </c>
      <c r="AI2569" s="45"/>
      <c r="AJ2569" s="45"/>
      <c r="AK2569" s="20">
        <v>3.1983100343495607E-3</v>
      </c>
    </row>
    <row r="2570" spans="2:37">
      <c r="B2570" s="2">
        <v>6.0000000521540642E-3</v>
      </c>
      <c r="D2570" s="44">
        <v>0.36000000312924385</v>
      </c>
      <c r="E2570" s="44"/>
      <c r="F2570" s="45">
        <v>26.284933090209961</v>
      </c>
      <c r="G2570" s="45"/>
      <c r="H2570" s="45"/>
      <c r="I2570" s="45"/>
      <c r="J2570" s="45"/>
      <c r="K2570" s="45">
        <v>6.0584020614624023</v>
      </c>
      <c r="L2570" s="45"/>
      <c r="M2570" s="45"/>
      <c r="N2570" s="45">
        <v>37.810184478759766</v>
      </c>
      <c r="O2570" s="45"/>
      <c r="P2570" s="45"/>
      <c r="Q2570" s="45"/>
      <c r="R2570" s="45">
        <v>22.451902389526367</v>
      </c>
      <c r="S2570" s="45"/>
      <c r="T2570" s="45"/>
      <c r="U2570" s="45"/>
      <c r="V2570" s="46">
        <v>19.080509185791016</v>
      </c>
      <c r="W2570" s="46"/>
      <c r="X2570" s="45">
        <v>4.5000001788139343E-2</v>
      </c>
      <c r="Y2570" s="45"/>
      <c r="Z2570" s="44">
        <v>2.7000001072883606</v>
      </c>
      <c r="AA2570" s="44"/>
      <c r="AB2570" s="45">
        <v>9.1883745193481445</v>
      </c>
      <c r="AC2570" s="45"/>
      <c r="AD2570" s="45">
        <v>7.5236114207655191E-4</v>
      </c>
      <c r="AE2570" s="45"/>
      <c r="AF2570" s="45">
        <v>29.322444915771484</v>
      </c>
      <c r="AG2570" s="45"/>
      <c r="AH2570" s="45">
        <v>20.73356819152832</v>
      </c>
      <c r="AI2570" s="45"/>
      <c r="AJ2570" s="45"/>
      <c r="AK2570" s="20">
        <v>2.5658856611698866E-3</v>
      </c>
    </row>
    <row r="2571" spans="2:37">
      <c r="B2571" s="2">
        <v>7.0000002160668373E-3</v>
      </c>
      <c r="D2571" s="44">
        <v>0.42000001296401024</v>
      </c>
      <c r="E2571" s="44"/>
      <c r="F2571" s="45">
        <v>32.424835205078125</v>
      </c>
      <c r="G2571" s="45"/>
      <c r="H2571" s="45"/>
      <c r="I2571" s="45"/>
      <c r="J2571" s="45"/>
      <c r="K2571" s="45">
        <v>4.6726822853088379</v>
      </c>
      <c r="L2571" s="45"/>
      <c r="M2571" s="45"/>
      <c r="N2571" s="45">
        <v>36.352828979492188</v>
      </c>
      <c r="O2571" s="45"/>
      <c r="P2571" s="45"/>
      <c r="Q2571" s="45"/>
      <c r="R2571" s="45">
        <v>22.401247024536133</v>
      </c>
      <c r="S2571" s="45"/>
      <c r="T2571" s="45"/>
      <c r="U2571" s="45"/>
      <c r="V2571" s="46">
        <v>14.749560356140137</v>
      </c>
      <c r="W2571" s="46"/>
      <c r="X2571" s="45">
        <v>4.6000000089406967E-2</v>
      </c>
      <c r="Y2571" s="45"/>
      <c r="Z2571" s="44">
        <v>2.760000005364418</v>
      </c>
      <c r="AA2571" s="44"/>
      <c r="AB2571" s="45">
        <v>-1.7009468078613281</v>
      </c>
      <c r="AC2571" s="45"/>
      <c r="AD2571" s="45">
        <v>6.0255324933677912E-4</v>
      </c>
      <c r="AE2571" s="45"/>
      <c r="AF2571" s="45">
        <v>29.268714904785156</v>
      </c>
      <c r="AG2571" s="45"/>
      <c r="AH2571" s="45">
        <v>20.695680618286133</v>
      </c>
      <c r="AI2571" s="45"/>
      <c r="AJ2571" s="45"/>
      <c r="AK2571" s="20">
        <v>2.0587362814694643E-3</v>
      </c>
    </row>
    <row r="2572" spans="2:37">
      <c r="B2572" s="2">
        <v>8.0000003799796104E-3</v>
      </c>
      <c r="D2572" s="44">
        <v>0.48000002279877663</v>
      </c>
      <c r="E2572" s="44"/>
      <c r="F2572" s="45">
        <v>34.976123809814453</v>
      </c>
      <c r="G2572" s="45"/>
      <c r="H2572" s="45"/>
      <c r="I2572" s="45"/>
      <c r="J2572" s="45"/>
      <c r="K2572" s="45">
        <v>3.6191129684448242</v>
      </c>
      <c r="L2572" s="45"/>
      <c r="M2572" s="45"/>
      <c r="N2572" s="45">
        <v>35.228168487548828</v>
      </c>
      <c r="O2572" s="45"/>
      <c r="P2572" s="45"/>
      <c r="Q2572" s="45"/>
      <c r="R2572" s="45">
        <v>22.350978851318359</v>
      </c>
      <c r="S2572" s="45"/>
      <c r="T2572" s="45"/>
      <c r="U2572" s="45"/>
      <c r="V2572" s="46">
        <v>11.449607849121094</v>
      </c>
      <c r="W2572" s="46"/>
      <c r="X2572" s="45">
        <v>4.6999998390674591E-2</v>
      </c>
      <c r="Y2572" s="45"/>
      <c r="Z2572" s="44">
        <v>2.8199999034404755</v>
      </c>
      <c r="AA2572" s="44"/>
      <c r="AB2572" s="45">
        <v>-12.31218433380127</v>
      </c>
      <c r="AC2572" s="45"/>
      <c r="AD2572" s="45">
        <v>4.8262954805977643E-4</v>
      </c>
      <c r="AE2572" s="45"/>
      <c r="AF2572" s="45">
        <v>29.215400695800781</v>
      </c>
      <c r="AG2572" s="45"/>
      <c r="AH2572" s="45">
        <v>20.65806770324707</v>
      </c>
      <c r="AI2572" s="45"/>
      <c r="AJ2572" s="45"/>
      <c r="AK2572" s="20">
        <v>1.6519968630746007E-3</v>
      </c>
    </row>
    <row r="2573" spans="2:37">
      <c r="B2573" s="2">
        <v>8.999999612569809E-3</v>
      </c>
      <c r="D2573" s="44">
        <v>0.53999997675418854</v>
      </c>
      <c r="E2573" s="44"/>
      <c r="F2573" s="45">
        <v>33.367645263671875</v>
      </c>
      <c r="G2573" s="45"/>
      <c r="H2573" s="45"/>
      <c r="I2573" s="45"/>
      <c r="J2573" s="45"/>
      <c r="K2573" s="45">
        <v>2.8137443065643311</v>
      </c>
      <c r="L2573" s="45"/>
      <c r="M2573" s="45"/>
      <c r="N2573" s="45">
        <v>34.352252960205078</v>
      </c>
      <c r="O2573" s="45"/>
      <c r="P2573" s="45"/>
      <c r="Q2573" s="45"/>
      <c r="R2573" s="45">
        <v>22.301094055175781</v>
      </c>
      <c r="S2573" s="45"/>
      <c r="T2573" s="45"/>
      <c r="U2573" s="45"/>
      <c r="V2573" s="46">
        <v>8.9216146469116211</v>
      </c>
      <c r="W2573" s="46"/>
      <c r="X2573" s="45">
        <v>4.8000000417232513E-2</v>
      </c>
      <c r="Y2573" s="45"/>
      <c r="Z2573" s="44">
        <v>2.8800000250339508</v>
      </c>
      <c r="AA2573" s="44"/>
      <c r="AB2573" s="45">
        <v>-21.159929275512695</v>
      </c>
      <c r="AC2573" s="45"/>
      <c r="AD2573" s="45">
        <v>3.8661644794046879E-4</v>
      </c>
      <c r="AE2573" s="45"/>
      <c r="AF2573" s="45">
        <v>29.162492752075195</v>
      </c>
      <c r="AG2573" s="45"/>
      <c r="AH2573" s="45">
        <v>20.620723724365234</v>
      </c>
      <c r="AI2573" s="45"/>
      <c r="AJ2573" s="45"/>
      <c r="AK2573" s="20">
        <v>1.3257493264973164E-3</v>
      </c>
    </row>
    <row r="2574" spans="2:37">
      <c r="B2574" s="2">
        <v>9.9999997764825821E-3</v>
      </c>
      <c r="D2574" s="44">
        <v>0.59999998658895493</v>
      </c>
      <c r="E2574" s="44"/>
      <c r="F2574" s="45">
        <v>27.66999626159668</v>
      </c>
      <c r="G2574" s="45"/>
      <c r="H2574" s="45"/>
      <c r="I2574" s="45"/>
      <c r="J2574" s="45"/>
      <c r="K2574" s="45">
        <v>2.195035457611084</v>
      </c>
      <c r="L2574" s="45"/>
      <c r="M2574" s="45"/>
      <c r="N2574" s="45">
        <v>33.663536071777344</v>
      </c>
      <c r="O2574" s="45"/>
      <c r="P2574" s="45"/>
      <c r="Q2574" s="45"/>
      <c r="R2574" s="45">
        <v>22.251590728759766</v>
      </c>
      <c r="S2574" s="45"/>
      <c r="T2574" s="45"/>
      <c r="U2574" s="45"/>
      <c r="V2574" s="46">
        <v>6.975341796875</v>
      </c>
      <c r="W2574" s="46"/>
      <c r="X2574" s="45">
        <v>4.8999998718500137E-2</v>
      </c>
      <c r="Y2574" s="45"/>
      <c r="Z2574" s="44">
        <v>2.9399999231100082</v>
      </c>
      <c r="AA2574" s="44"/>
      <c r="AB2574" s="45">
        <v>-27.011152267456055</v>
      </c>
      <c r="AC2574" s="45"/>
      <c r="AD2574" s="45">
        <v>3.0973716638982296E-4</v>
      </c>
      <c r="AE2574" s="45"/>
      <c r="AF2574" s="45">
        <v>29.109981536865234</v>
      </c>
      <c r="AG2574" s="45"/>
      <c r="AH2574" s="45">
        <v>20.583646774291992</v>
      </c>
      <c r="AI2574" s="45"/>
      <c r="AJ2574" s="45"/>
      <c r="AK2574" s="20">
        <v>1.0640352265909314E-3</v>
      </c>
    </row>
    <row r="2575" spans="2:37">
      <c r="B2575" s="2">
        <v>1.0999999940395355E-2</v>
      </c>
      <c r="D2575" s="44">
        <v>0.65999999642372131</v>
      </c>
      <c r="E2575" s="44"/>
      <c r="F2575" s="45">
        <v>18.567989349365234</v>
      </c>
      <c r="G2575" s="45"/>
      <c r="H2575" s="45"/>
      <c r="I2575" s="45"/>
      <c r="J2575" s="45"/>
      <c r="K2575" s="45">
        <v>1.7175589799880981</v>
      </c>
      <c r="L2575" s="45"/>
      <c r="M2575" s="45"/>
      <c r="N2575" s="45">
        <v>33.116580963134766</v>
      </c>
      <c r="O2575" s="45"/>
      <c r="P2575" s="45"/>
      <c r="Q2575" s="45"/>
      <c r="R2575" s="45">
        <v>22.202463150024414</v>
      </c>
      <c r="S2575" s="45"/>
      <c r="T2575" s="45"/>
      <c r="U2575" s="45"/>
      <c r="V2575" s="46">
        <v>5.4701032638549805</v>
      </c>
      <c r="W2575" s="46"/>
      <c r="X2575" s="45">
        <v>5.000000074505806E-2</v>
      </c>
      <c r="Y2575" s="45"/>
      <c r="Z2575" s="44">
        <v>3.0000000447034836</v>
      </c>
      <c r="AA2575" s="44"/>
      <c r="AB2575" s="45">
        <v>-29.056982040405273</v>
      </c>
      <c r="AC2575" s="45"/>
      <c r="AD2575" s="45">
        <v>2.4817135999910533E-4</v>
      </c>
      <c r="AE2575" s="45"/>
      <c r="AF2575" s="45">
        <v>29.057861328125</v>
      </c>
      <c r="AG2575" s="45"/>
      <c r="AH2575" s="45">
        <v>20.546834945678711</v>
      </c>
      <c r="AI2575" s="45"/>
      <c r="AJ2575" s="45"/>
      <c r="AK2575" s="20">
        <v>8.5406657308340073E-4</v>
      </c>
    </row>
    <row r="2576" spans="2:37">
      <c r="B2576" s="2">
        <v>1.2000000104308128E-2</v>
      </c>
      <c r="D2576" s="44">
        <v>0.7200000062584877</v>
      </c>
      <c r="E2576" s="44"/>
      <c r="F2576" s="45">
        <v>7.2512907981872559</v>
      </c>
      <c r="G2576" s="45"/>
      <c r="H2576" s="45"/>
      <c r="I2576" s="45"/>
      <c r="J2576" s="45"/>
      <c r="K2576" s="45">
        <v>1.3475546836853027</v>
      </c>
      <c r="L2576" s="45"/>
      <c r="M2576" s="45"/>
      <c r="N2576" s="45">
        <v>32.677631378173828</v>
      </c>
      <c r="O2576" s="45"/>
      <c r="P2576" s="45"/>
      <c r="Q2576" s="45"/>
      <c r="R2576" s="45">
        <v>22.153709411621094</v>
      </c>
      <c r="S2576" s="45"/>
      <c r="T2576" s="45"/>
      <c r="U2576" s="45"/>
      <c r="V2576" s="46">
        <v>4.3011536598205566</v>
      </c>
      <c r="W2576" s="46"/>
      <c r="X2576" s="45">
        <v>5.0999999046325684E-2</v>
      </c>
      <c r="Y2576" s="45"/>
      <c r="Z2576" s="44">
        <v>3.059999942779541</v>
      </c>
      <c r="AA2576" s="44"/>
      <c r="AB2576" s="45">
        <v>-27.024450302124023</v>
      </c>
      <c r="AC2576" s="45"/>
      <c r="AD2576" s="45">
        <v>1.9886312657035887E-4</v>
      </c>
      <c r="AE2576" s="45"/>
      <c r="AF2576" s="45">
        <v>29.006124496459961</v>
      </c>
      <c r="AG2576" s="45"/>
      <c r="AH2576" s="45">
        <v>20.510286331176758</v>
      </c>
      <c r="AI2576" s="45"/>
      <c r="AJ2576" s="45"/>
      <c r="AK2576" s="20">
        <v>6.85594801325351E-4</v>
      </c>
    </row>
    <row r="2577" spans="2:37">
      <c r="B2577" s="2">
        <v>1.3000000268220901E-2</v>
      </c>
      <c r="D2577" s="44">
        <v>0.78000001609325409</v>
      </c>
      <c r="E2577" s="44"/>
      <c r="F2577" s="45">
        <v>-4.7621779441833496</v>
      </c>
      <c r="G2577" s="45"/>
      <c r="H2577" s="45"/>
      <c r="I2577" s="45"/>
      <c r="J2577" s="45"/>
      <c r="K2577" s="45">
        <v>1.059766411781311</v>
      </c>
      <c r="L2577" s="45"/>
      <c r="M2577" s="45"/>
      <c r="N2577" s="45">
        <v>32.321414947509766</v>
      </c>
      <c r="O2577" s="45"/>
      <c r="P2577" s="45"/>
      <c r="Q2577" s="45"/>
      <c r="R2577" s="45">
        <v>22.105323791503906</v>
      </c>
      <c r="S2577" s="45"/>
      <c r="T2577" s="45"/>
      <c r="U2577" s="45"/>
      <c r="V2577" s="46">
        <v>3.389988899230957</v>
      </c>
      <c r="W2577" s="46"/>
      <c r="X2577" s="45">
        <v>5.2000001072883606E-2</v>
      </c>
      <c r="Y2577" s="45"/>
      <c r="Z2577" s="44">
        <v>3.1200000643730164</v>
      </c>
      <c r="AA2577" s="44"/>
      <c r="AB2577" s="45">
        <v>-21.212804794311523</v>
      </c>
      <c r="AC2577" s="45"/>
      <c r="AD2577" s="45">
        <v>1.5936758427415043E-4</v>
      </c>
      <c r="AE2577" s="45"/>
      <c r="AF2577" s="45">
        <v>28.954765319824219</v>
      </c>
      <c r="AG2577" s="45"/>
      <c r="AH2577" s="45">
        <v>20.4739990234375</v>
      </c>
      <c r="AI2577" s="45"/>
      <c r="AJ2577" s="45"/>
      <c r="AK2577" s="20">
        <v>5.5040494771674275E-4</v>
      </c>
    </row>
    <row r="2578" spans="2:37">
      <c r="B2578" s="2">
        <v>1.4000000432133675E-2</v>
      </c>
      <c r="D2578" s="44">
        <v>0.84000002592802048</v>
      </c>
      <c r="E2578" s="44"/>
      <c r="F2578" s="45">
        <v>-15.845946311950684</v>
      </c>
      <c r="G2578" s="45"/>
      <c r="H2578" s="45"/>
      <c r="I2578" s="45"/>
      <c r="J2578" s="45"/>
      <c r="K2578" s="45">
        <v>0.83518099784851074</v>
      </c>
      <c r="L2578" s="45"/>
      <c r="M2578" s="45"/>
      <c r="N2578" s="45">
        <v>32.028923034667969</v>
      </c>
      <c r="O2578" s="45"/>
      <c r="P2578" s="45"/>
      <c r="Q2578" s="45"/>
      <c r="R2578" s="45">
        <v>22.057306289672852</v>
      </c>
      <c r="S2578" s="45"/>
      <c r="T2578" s="45"/>
      <c r="U2578" s="45"/>
      <c r="V2578" s="46">
        <v>2.6773991584777832</v>
      </c>
      <c r="W2578" s="46"/>
      <c r="X2578" s="45">
        <v>5.299999937415123E-2</v>
      </c>
      <c r="Y2578" s="45"/>
      <c r="Z2578" s="44">
        <v>3.1799999624490738</v>
      </c>
      <c r="AA2578" s="44"/>
      <c r="AB2578" s="45">
        <v>-12.449567794799805</v>
      </c>
      <c r="AC2578" s="45"/>
      <c r="AD2578" s="45">
        <v>1.2772851914633065E-4</v>
      </c>
      <c r="AE2578" s="45"/>
      <c r="AF2578" s="45">
        <v>28.903779983520508</v>
      </c>
      <c r="AG2578" s="45"/>
      <c r="AH2578" s="45">
        <v>20.437969207763672</v>
      </c>
      <c r="AI2578" s="45"/>
      <c r="AJ2578" s="45"/>
      <c r="AK2578" s="20">
        <v>4.4191136839799583E-4</v>
      </c>
    </row>
    <row r="2579" spans="2:37">
      <c r="B2579" s="2">
        <v>1.4999999664723873E-2</v>
      </c>
      <c r="D2579" s="44">
        <v>0.89999997988343239</v>
      </c>
      <c r="E2579" s="44"/>
      <c r="F2579" s="45">
        <v>-24.497432708740234</v>
      </c>
      <c r="G2579" s="45"/>
      <c r="H2579" s="45"/>
      <c r="I2579" s="45"/>
      <c r="J2579" s="45"/>
      <c r="K2579" s="45">
        <v>0.65939885377883911</v>
      </c>
      <c r="L2579" s="45"/>
      <c r="M2579" s="45"/>
      <c r="N2579" s="45">
        <v>31.785747528076172</v>
      </c>
      <c r="O2579" s="45"/>
      <c r="P2579" s="45"/>
      <c r="Q2579" s="45"/>
      <c r="R2579" s="45">
        <v>22.009653091430664</v>
      </c>
      <c r="S2579" s="45"/>
      <c r="T2579" s="45"/>
      <c r="U2579" s="45"/>
      <c r="V2579" s="46">
        <v>2.1184587478637695</v>
      </c>
      <c r="W2579" s="46"/>
      <c r="X2579" s="45">
        <v>5.4000001400709152E-2</v>
      </c>
      <c r="Y2579" s="45"/>
      <c r="Z2579" s="44">
        <v>3.2400000840425491</v>
      </c>
      <c r="AA2579" s="44"/>
      <c r="AB2579" s="45">
        <v>-1.9727658033370972</v>
      </c>
      <c r="AC2579" s="45"/>
      <c r="AD2579" s="45">
        <v>1.0238044342258945E-4</v>
      </c>
      <c r="AE2579" s="45"/>
      <c r="AF2579" s="45">
        <v>28.853164672851563</v>
      </c>
      <c r="AG2579" s="45"/>
      <c r="AH2579" s="45">
        <v>20.402194976806641</v>
      </c>
      <c r="AI2579" s="45"/>
      <c r="AJ2579" s="45"/>
      <c r="AK2579" s="20">
        <v>3.5483390092849731E-4</v>
      </c>
    </row>
    <row r="2580" spans="2:37">
      <c r="B2580" s="2">
        <v>1.6000000759959221E-2</v>
      </c>
      <c r="D2580" s="44">
        <v>0.96000004559755325</v>
      </c>
      <c r="E2580" s="44"/>
      <c r="F2580" s="45">
        <v>-29.550931930541992</v>
      </c>
      <c r="G2580" s="45"/>
      <c r="H2580" s="45"/>
      <c r="I2580" s="45"/>
      <c r="J2580" s="45"/>
      <c r="K2580" s="45">
        <v>0.52145344018936157</v>
      </c>
      <c r="L2580" s="45"/>
      <c r="M2580" s="45"/>
      <c r="N2580" s="45">
        <v>31.580917358398438</v>
      </c>
      <c r="O2580" s="45"/>
      <c r="P2580" s="45"/>
      <c r="Q2580" s="45"/>
      <c r="R2580" s="45">
        <v>21.962356567382813</v>
      </c>
      <c r="S2580" s="45"/>
      <c r="T2580" s="45"/>
      <c r="U2580" s="45"/>
      <c r="V2580" s="46">
        <v>1.6788874864578247</v>
      </c>
      <c r="W2580" s="46"/>
      <c r="X2580" s="45">
        <v>5.4999999701976776E-2</v>
      </c>
      <c r="Y2580" s="45"/>
      <c r="Z2580" s="44">
        <v>3.2999999821186066</v>
      </c>
      <c r="AA2580" s="44"/>
      <c r="AB2580" s="45">
        <v>8.743901252746582</v>
      </c>
      <c r="AC2580" s="45"/>
      <c r="AD2580" s="45">
        <v>8.2070371718145907E-5</v>
      </c>
      <c r="AE2580" s="45"/>
      <c r="AF2580" s="45">
        <v>28.802911758422852</v>
      </c>
      <c r="AG2580" s="45"/>
      <c r="AH2580" s="45">
        <v>20.366676330566406</v>
      </c>
      <c r="AI2580" s="45"/>
      <c r="AJ2580" s="45"/>
      <c r="AK2580" s="20">
        <v>2.849385782610625E-4</v>
      </c>
    </row>
    <row r="2581" spans="2:37">
      <c r="B2581" s="2">
        <v>1.7000000923871994E-2</v>
      </c>
      <c r="D2581" s="44">
        <v>1.0200000554323196</v>
      </c>
      <c r="E2581" s="44"/>
      <c r="F2581" s="45">
        <v>-30.341747283935547</v>
      </c>
      <c r="G2581" s="45"/>
      <c r="H2581" s="45"/>
      <c r="I2581" s="45"/>
      <c r="J2581" s="45"/>
      <c r="K2581" s="45">
        <v>0.41294929385185242</v>
      </c>
      <c r="L2581" s="45"/>
      <c r="M2581" s="45"/>
      <c r="N2581" s="45">
        <v>31.406032562255859</v>
      </c>
      <c r="O2581" s="45"/>
      <c r="P2581" s="45"/>
      <c r="Q2581" s="45"/>
      <c r="R2581" s="45">
        <v>21.91541862487793</v>
      </c>
      <c r="S2581" s="45"/>
      <c r="T2581" s="45"/>
      <c r="U2581" s="45"/>
      <c r="V2581" s="46">
        <v>1.3323917388916016</v>
      </c>
      <c r="W2581" s="46"/>
      <c r="X2581" s="45">
        <v>5.6000001728534698E-2</v>
      </c>
      <c r="Y2581" s="45"/>
      <c r="Z2581" s="44">
        <v>3.3600001037120819</v>
      </c>
      <c r="AA2581" s="44"/>
      <c r="AB2581" s="45">
        <v>18.198282241821289</v>
      </c>
      <c r="AC2581" s="45"/>
      <c r="AD2581" s="45">
        <v>6.5795356931630522E-5</v>
      </c>
      <c r="AE2581" s="45"/>
      <c r="AF2581" s="45">
        <v>28.753019332885742</v>
      </c>
      <c r="AG2581" s="45"/>
      <c r="AH2581" s="45">
        <v>20.33140754699707</v>
      </c>
      <c r="AI2581" s="45"/>
      <c r="AJ2581" s="45"/>
      <c r="AK2581" s="20">
        <v>2.2882991470396519E-4</v>
      </c>
    </row>
    <row r="2582" spans="2:37">
      <c r="B2582" s="2">
        <v>1.7999999225139618E-2</v>
      </c>
      <c r="D2582" s="44">
        <v>1.0799999535083771</v>
      </c>
      <c r="E2582" s="44"/>
      <c r="F2582" s="45">
        <v>-26.798879623413086</v>
      </c>
      <c r="G2582" s="45"/>
      <c r="H2582" s="45"/>
      <c r="I2582" s="45"/>
      <c r="J2582" s="45"/>
      <c r="K2582" s="45">
        <v>0.32742825150489807</v>
      </c>
      <c r="L2582" s="45"/>
      <c r="M2582" s="45"/>
      <c r="N2582" s="45">
        <v>31.254631042480469</v>
      </c>
      <c r="O2582" s="45"/>
      <c r="P2582" s="45"/>
      <c r="Q2582" s="45"/>
      <c r="R2582" s="45">
        <v>21.868833541870117</v>
      </c>
      <c r="S2582" s="45"/>
      <c r="T2582" s="45"/>
      <c r="U2582" s="45"/>
      <c r="V2582" s="46">
        <v>1.0587064027786255</v>
      </c>
      <c r="W2582" s="46"/>
      <c r="X2582" s="45">
        <v>5.7000000029802322E-2</v>
      </c>
      <c r="Y2582" s="45"/>
      <c r="Z2582" s="44">
        <v>3.4200000017881393</v>
      </c>
      <c r="AA2582" s="44"/>
      <c r="AB2582" s="45">
        <v>25.070259094238281</v>
      </c>
      <c r="AC2582" s="45"/>
      <c r="AD2582" s="45">
        <v>5.2752464398508891E-5</v>
      </c>
      <c r="AE2582" s="45"/>
      <c r="AF2582" s="45">
        <v>28.703481674194336</v>
      </c>
      <c r="AG2582" s="45"/>
      <c r="AH2582" s="45">
        <v>20.296388626098633</v>
      </c>
      <c r="AI2582" s="45"/>
      <c r="AJ2582" s="45"/>
      <c r="AK2582" s="20">
        <v>1.8378453387413174E-4</v>
      </c>
    </row>
    <row r="2583" spans="2:37">
      <c r="B2583" s="2">
        <v>1.8999999389052391E-2</v>
      </c>
      <c r="D2583" s="44">
        <v>1.1399999633431435</v>
      </c>
      <c r="E2583" s="44"/>
      <c r="F2583" s="45">
        <v>-19.45379638671875</v>
      </c>
      <c r="G2583" s="45"/>
      <c r="H2583" s="45"/>
      <c r="I2583" s="45"/>
      <c r="J2583" s="45"/>
      <c r="K2583" s="45">
        <v>0.25990092754364014</v>
      </c>
      <c r="L2583" s="45"/>
      <c r="M2583" s="45"/>
      <c r="N2583" s="45">
        <v>31.12171745300293</v>
      </c>
      <c r="O2583" s="45"/>
      <c r="P2583" s="45"/>
      <c r="Q2583" s="45"/>
      <c r="R2583" s="45">
        <v>21.822599411010742</v>
      </c>
      <c r="S2583" s="45"/>
      <c r="T2583" s="45"/>
      <c r="U2583" s="45"/>
      <c r="V2583" s="46">
        <v>0.8421439528465271</v>
      </c>
      <c r="W2583" s="46"/>
      <c r="X2583" s="45">
        <v>5.7999998331069946E-2</v>
      </c>
      <c r="Y2583" s="45"/>
      <c r="Z2583" s="44">
        <v>3.4799998998641968</v>
      </c>
      <c r="AA2583" s="44"/>
      <c r="AB2583" s="45">
        <v>28.406005859375</v>
      </c>
      <c r="AC2583" s="45"/>
      <c r="AD2583" s="45">
        <v>4.2298801417928189E-5</v>
      </c>
      <c r="AE2583" s="45"/>
      <c r="AF2583" s="45">
        <v>28.654296875</v>
      </c>
      <c r="AG2583" s="45"/>
      <c r="AH2583" s="45">
        <v>20.261617660522461</v>
      </c>
      <c r="AI2583" s="45"/>
      <c r="AJ2583" s="45"/>
      <c r="AK2583" s="20">
        <v>1.4761787315364927E-4</v>
      </c>
    </row>
    <row r="2584" spans="2:37">
      <c r="B2584" s="2">
        <v>1.9999999552965164E-2</v>
      </c>
      <c r="D2584" s="44">
        <v>1.1999999731779099</v>
      </c>
      <c r="E2584" s="44"/>
      <c r="F2584" s="45">
        <v>-9.3644990921020508</v>
      </c>
      <c r="G2584" s="45"/>
      <c r="H2584" s="45"/>
      <c r="I2584" s="45"/>
      <c r="J2584" s="45"/>
      <c r="K2584" s="45">
        <v>0.20649713277816772</v>
      </c>
      <c r="L2584" s="45"/>
      <c r="M2584" s="45"/>
      <c r="N2584" s="45">
        <v>31.00341796875</v>
      </c>
      <c r="O2584" s="45"/>
      <c r="P2584" s="45"/>
      <c r="Q2584" s="45"/>
      <c r="R2584" s="45">
        <v>21.776710510253906</v>
      </c>
      <c r="S2584" s="45"/>
      <c r="T2584" s="45"/>
      <c r="U2584" s="45"/>
      <c r="V2584" s="46">
        <v>0.67051225900650024</v>
      </c>
      <c r="W2584" s="46"/>
      <c r="X2584" s="45">
        <v>5.9000000357627869E-2</v>
      </c>
      <c r="Y2584" s="45"/>
      <c r="Z2584" s="44">
        <v>3.5400000214576721</v>
      </c>
      <c r="AA2584" s="44"/>
      <c r="AB2584" s="45">
        <v>27.750314712524414</v>
      </c>
      <c r="AC2584" s="45"/>
      <c r="AD2584" s="45">
        <v>3.3919583074748516E-5</v>
      </c>
      <c r="AE2584" s="45"/>
      <c r="AF2584" s="45">
        <v>28.605461120605469</v>
      </c>
      <c r="AG2584" s="45"/>
      <c r="AH2584" s="45">
        <v>20.227092742919922</v>
      </c>
      <c r="AI2584" s="45"/>
      <c r="AJ2584" s="45"/>
      <c r="AK2584" s="20">
        <v>1.1857743811560795E-4</v>
      </c>
    </row>
    <row r="2585" spans="2:37">
      <c r="B2585" s="2">
        <v>2.0999999716877937E-2</v>
      </c>
      <c r="D2585" s="44">
        <v>1.2599999830126762</v>
      </c>
      <c r="E2585" s="44"/>
      <c r="F2585" s="45">
        <v>2.0340311527252197</v>
      </c>
      <c r="G2585" s="45"/>
      <c r="H2585" s="45"/>
      <c r="I2585" s="45"/>
      <c r="J2585" s="45"/>
      <c r="K2585" s="45">
        <v>0.16420437395572662</v>
      </c>
      <c r="L2585" s="45"/>
      <c r="M2585" s="45"/>
      <c r="N2585" s="45">
        <v>30.89671516418457</v>
      </c>
      <c r="O2585" s="45"/>
      <c r="P2585" s="45"/>
      <c r="Q2585" s="45"/>
      <c r="R2585" s="45">
        <v>21.731166839599609</v>
      </c>
      <c r="S2585" s="45"/>
      <c r="T2585" s="45"/>
      <c r="U2585" s="45"/>
      <c r="V2585" s="46">
        <v>0.53430187702178955</v>
      </c>
      <c r="W2585" s="46"/>
      <c r="X2585" s="45">
        <v>5.9999998658895493E-2</v>
      </c>
      <c r="Y2585" s="45"/>
      <c r="Z2585" s="44">
        <v>3.5999999195337296</v>
      </c>
      <c r="AA2585" s="44"/>
      <c r="AB2585" s="45">
        <v>23.208648681640625</v>
      </c>
      <c r="AC2585" s="45"/>
      <c r="AD2585" s="45">
        <v>2.7202531782677397E-5</v>
      </c>
      <c r="AE2585" s="45"/>
      <c r="AF2585" s="45">
        <v>28.556972503662109</v>
      </c>
      <c r="AG2585" s="45"/>
      <c r="AH2585" s="45">
        <v>20.192808151245117</v>
      </c>
      <c r="AI2585" s="45"/>
      <c r="AJ2585" s="45"/>
      <c r="AK2585" s="20">
        <v>9.5257149951066822E-5</v>
      </c>
    </row>
    <row r="2586" spans="2:37">
      <c r="B2586" s="2">
        <v>2.199999988079071E-2</v>
      </c>
      <c r="D2586" s="44">
        <v>1.3199999928474426</v>
      </c>
      <c r="E2586" s="44"/>
      <c r="F2586" s="45">
        <v>13.131710052490234</v>
      </c>
      <c r="G2586" s="45"/>
      <c r="H2586" s="45"/>
      <c r="I2586" s="45"/>
      <c r="J2586" s="45"/>
      <c r="K2586" s="45">
        <v>0.13067018985748291</v>
      </c>
      <c r="L2586" s="45"/>
      <c r="M2586" s="45"/>
      <c r="N2586" s="45">
        <v>30.799253463745117</v>
      </c>
      <c r="O2586" s="45"/>
      <c r="P2586" s="45"/>
      <c r="Q2586" s="45"/>
      <c r="R2586" s="45">
        <v>21.685962677001953</v>
      </c>
      <c r="S2586" s="45"/>
      <c r="T2586" s="45"/>
      <c r="U2586" s="45"/>
      <c r="V2586" s="46">
        <v>0.42607179284095764</v>
      </c>
      <c r="W2586" s="46"/>
      <c r="X2586" s="45">
        <v>6.1000000685453415E-2</v>
      </c>
      <c r="Y2586" s="45"/>
      <c r="Z2586" s="44">
        <v>3.6600000411272049</v>
      </c>
      <c r="AA2586" s="44"/>
      <c r="AB2586" s="45">
        <v>15.430450439453125</v>
      </c>
      <c r="AC2586" s="45"/>
      <c r="AD2586" s="45">
        <v>2.1817439119331539E-5</v>
      </c>
      <c r="AE2586" s="45"/>
      <c r="AF2586" s="45">
        <v>28.508823394775391</v>
      </c>
      <c r="AG2586" s="45"/>
      <c r="AH2586" s="45">
        <v>20.158767700195313</v>
      </c>
      <c r="AI2586" s="45"/>
      <c r="AJ2586" s="45"/>
      <c r="AK2586" s="20">
        <v>7.6528784120455384E-5</v>
      </c>
    </row>
    <row r="2587" spans="2:37">
      <c r="B2587" s="2">
        <v>2.3000000044703484E-2</v>
      </c>
      <c r="D2587" s="44">
        <v>1.380000002682209</v>
      </c>
      <c r="E2587" s="44"/>
      <c r="F2587" s="45">
        <v>22.369029998779297</v>
      </c>
      <c r="G2587" s="45"/>
      <c r="H2587" s="45"/>
      <c r="I2587" s="45"/>
      <c r="J2587" s="45"/>
      <c r="K2587" s="45">
        <v>0.10405232012271881</v>
      </c>
      <c r="L2587" s="45"/>
      <c r="M2587" s="45"/>
      <c r="N2587" s="45">
        <v>30.709184646606445</v>
      </c>
      <c r="O2587" s="45"/>
      <c r="P2587" s="45"/>
      <c r="Q2587" s="45"/>
      <c r="R2587" s="45">
        <v>21.641096115112305</v>
      </c>
      <c r="S2587" s="45"/>
      <c r="T2587" s="45"/>
      <c r="U2587" s="45"/>
      <c r="V2587" s="46">
        <v>0.33998322486877441</v>
      </c>
      <c r="W2587" s="46"/>
      <c r="X2587" s="45">
        <v>6.1999998986721039E-2</v>
      </c>
      <c r="Y2587" s="45"/>
      <c r="Z2587" s="44">
        <v>3.7199999392032623</v>
      </c>
      <c r="AA2587" s="44"/>
      <c r="AB2587" s="45">
        <v>5.5163412094116211</v>
      </c>
      <c r="AC2587" s="45"/>
      <c r="AD2587" s="45">
        <v>1.7499805835541338E-5</v>
      </c>
      <c r="AE2587" s="45"/>
      <c r="AF2587" s="45">
        <v>28.461013793945313</v>
      </c>
      <c r="AG2587" s="45"/>
      <c r="AH2587" s="45">
        <v>20.124963760375977</v>
      </c>
      <c r="AI2587" s="45"/>
      <c r="AJ2587" s="45"/>
      <c r="AK2587" s="20">
        <v>6.1486978665925562E-5</v>
      </c>
    </row>
    <row r="2588" spans="2:37">
      <c r="B2588" s="2">
        <v>2.4000000208616257E-2</v>
      </c>
      <c r="D2588" s="44">
        <v>1.4400000125169754</v>
      </c>
      <c r="E2588" s="44"/>
      <c r="F2588" s="45">
        <v>28.454828262329102</v>
      </c>
      <c r="G2588" s="45"/>
      <c r="H2588" s="45"/>
      <c r="I2588" s="45"/>
      <c r="J2588" s="45"/>
      <c r="K2588" s="45">
        <v>8.290448784828186E-2</v>
      </c>
      <c r="L2588" s="45"/>
      <c r="M2588" s="45"/>
      <c r="N2588" s="45">
        <v>30.625059127807617</v>
      </c>
      <c r="O2588" s="45"/>
      <c r="P2588" s="45"/>
      <c r="Q2588" s="45"/>
      <c r="R2588" s="45">
        <v>21.596565246582031</v>
      </c>
      <c r="S2588" s="45"/>
      <c r="T2588" s="45"/>
      <c r="U2588" s="45"/>
      <c r="V2588" s="46">
        <v>0.27144283056259155</v>
      </c>
      <c r="W2588" s="46"/>
      <c r="X2588" s="45">
        <v>6.3000001013278961E-2</v>
      </c>
      <c r="Y2588" s="45"/>
      <c r="Z2588" s="44">
        <v>3.7800000607967377</v>
      </c>
      <c r="AA2588" s="44"/>
      <c r="AB2588" s="45">
        <v>-5.1375579833984375</v>
      </c>
      <c r="AC2588" s="45"/>
      <c r="AD2588" s="45">
        <v>1.4037735127203632E-5</v>
      </c>
      <c r="AE2588" s="45"/>
      <c r="AF2588" s="45">
        <v>28.413541793823242</v>
      </c>
      <c r="AG2588" s="45"/>
      <c r="AH2588" s="45">
        <v>20.091398239135742</v>
      </c>
      <c r="AI2588" s="45"/>
      <c r="AJ2588" s="45"/>
      <c r="AK2588" s="20">
        <v>4.9405112804379314E-5</v>
      </c>
    </row>
    <row r="2589" spans="2:37">
      <c r="B2589" s="2">
        <v>2.500000037252903E-2</v>
      </c>
      <c r="D2589" s="44">
        <v>1.5000000223517418</v>
      </c>
      <c r="E2589" s="44"/>
      <c r="F2589" s="45">
        <v>30.545650482177734</v>
      </c>
      <c r="G2589" s="45"/>
      <c r="H2589" s="45"/>
      <c r="I2589" s="45"/>
      <c r="J2589" s="45"/>
      <c r="K2589" s="45">
        <v>6.6088713705539703E-2</v>
      </c>
      <c r="L2589" s="45"/>
      <c r="M2589" s="45"/>
      <c r="N2589" s="45">
        <v>30.545734405517578</v>
      </c>
      <c r="O2589" s="45"/>
      <c r="P2589" s="45"/>
      <c r="Q2589" s="45"/>
      <c r="R2589" s="45">
        <v>21.552364349365234</v>
      </c>
      <c r="S2589" s="45"/>
      <c r="T2589" s="45"/>
      <c r="U2589" s="45"/>
      <c r="V2589" s="46">
        <v>0.21682901680469513</v>
      </c>
      <c r="W2589" s="46"/>
      <c r="X2589" s="45">
        <v>6.4000003039836884E-2</v>
      </c>
      <c r="Y2589" s="45"/>
      <c r="Z2589" s="44">
        <v>3.840000182390213</v>
      </c>
      <c r="AA2589" s="44"/>
      <c r="AB2589" s="45">
        <v>-15.036165237426758</v>
      </c>
      <c r="AC2589" s="45"/>
      <c r="AD2589" s="45">
        <v>1.1261455256317277E-5</v>
      </c>
      <c r="AE2589" s="45"/>
      <c r="AF2589" s="45">
        <v>28.366401672363281</v>
      </c>
      <c r="AG2589" s="45"/>
      <c r="AH2589" s="45">
        <v>20.058067321777344</v>
      </c>
      <c r="AI2589" s="45"/>
      <c r="AJ2589" s="45"/>
      <c r="AK2589" s="20">
        <v>3.9699993067188188E-5</v>
      </c>
    </row>
    <row r="2590" spans="2:37">
      <c r="B2590" s="2">
        <v>2.6000000536441803E-2</v>
      </c>
      <c r="D2590" s="44">
        <v>1.5600000321865082</v>
      </c>
      <c r="E2590" s="44"/>
      <c r="F2590" s="45">
        <v>28.361789703369141</v>
      </c>
      <c r="G2590" s="45"/>
      <c r="H2590" s="45"/>
      <c r="I2590" s="45"/>
      <c r="J2590" s="45"/>
      <c r="K2590" s="45">
        <v>5.2707858383655548E-2</v>
      </c>
      <c r="L2590" s="45"/>
      <c r="M2590" s="45"/>
      <c r="N2590" s="45">
        <v>30.470310211181641</v>
      </c>
      <c r="O2590" s="45"/>
      <c r="P2590" s="45"/>
      <c r="Q2590" s="45"/>
      <c r="R2590" s="45">
        <v>21.508493423461914</v>
      </c>
      <c r="S2590" s="45"/>
      <c r="T2590" s="45"/>
      <c r="U2590" s="45"/>
      <c r="V2590" s="46">
        <v>0.17328077554702759</v>
      </c>
      <c r="W2590" s="46"/>
      <c r="X2590" s="45">
        <v>6.4999997615814209E-2</v>
      </c>
      <c r="Y2590" s="45"/>
      <c r="Z2590" s="44">
        <v>3.8999998569488525</v>
      </c>
      <c r="AA2590" s="44"/>
      <c r="AB2590" s="45">
        <v>-22.795177459716797</v>
      </c>
      <c r="AC2590" s="45"/>
      <c r="AD2590" s="45">
        <v>9.0349349193274975E-6</v>
      </c>
      <c r="AE2590" s="45"/>
      <c r="AF2590" s="45">
        <v>28.319591522216797</v>
      </c>
      <c r="AG2590" s="45"/>
      <c r="AH2590" s="45">
        <v>20.024969100952148</v>
      </c>
      <c r="AI2590" s="45"/>
      <c r="AJ2590" s="45"/>
      <c r="AK2590" s="20">
        <v>3.1903491617413238E-5</v>
      </c>
    </row>
    <row r="2591" spans="2:37">
      <c r="B2591" s="2">
        <v>2.7000000700354576E-2</v>
      </c>
      <c r="D2591" s="44">
        <v>1.6200000420212746</v>
      </c>
      <c r="E2591" s="44"/>
      <c r="F2591" s="45">
        <v>22.223945617675781</v>
      </c>
      <c r="G2591" s="45"/>
      <c r="H2591" s="45"/>
      <c r="I2591" s="45"/>
      <c r="J2591" s="45"/>
      <c r="K2591" s="45">
        <v>4.2053423821926117E-2</v>
      </c>
      <c r="L2591" s="45"/>
      <c r="M2591" s="45"/>
      <c r="N2591" s="45">
        <v>30.3980712890625</v>
      </c>
      <c r="O2591" s="45"/>
      <c r="P2591" s="45"/>
      <c r="Q2591" s="45"/>
      <c r="R2591" s="45">
        <v>21.464946746826172</v>
      </c>
      <c r="S2591" s="45"/>
      <c r="T2591" s="45"/>
      <c r="U2591" s="45"/>
      <c r="V2591" s="46">
        <v>0.1385340690612793</v>
      </c>
      <c r="W2591" s="46"/>
      <c r="X2591" s="45">
        <v>6.5999999642372131E-2</v>
      </c>
      <c r="Y2591" s="45"/>
      <c r="Z2591" s="44">
        <v>3.9599999785423279</v>
      </c>
      <c r="AA2591" s="44"/>
      <c r="AB2591" s="45">
        <v>-27.334600448608398</v>
      </c>
      <c r="AC2591" s="45"/>
      <c r="AD2591" s="45">
        <v>7.249165719258599E-6</v>
      </c>
      <c r="AE2591" s="45"/>
      <c r="AF2591" s="45">
        <v>28.273107528686523</v>
      </c>
      <c r="AG2591" s="45"/>
      <c r="AH2591" s="45">
        <v>19.992099761962891</v>
      </c>
      <c r="AI2591" s="45"/>
      <c r="AJ2591" s="45"/>
      <c r="AK2591" s="20">
        <v>2.5639797968324274E-5</v>
      </c>
    </row>
    <row r="2592" spans="2:37">
      <c r="B2592" s="2">
        <v>2.8000000864267349E-2</v>
      </c>
      <c r="D2592" s="44">
        <v>1.680000051856041</v>
      </c>
      <c r="E2592" s="44"/>
      <c r="F2592" s="45">
        <v>13.00575065612793</v>
      </c>
      <c r="G2592" s="45"/>
      <c r="H2592" s="45"/>
      <c r="I2592" s="45"/>
      <c r="J2592" s="45"/>
      <c r="K2592" s="45">
        <v>3.3565051853656769E-2</v>
      </c>
      <c r="L2592" s="45"/>
      <c r="M2592" s="45"/>
      <c r="N2592" s="45">
        <v>30.328454971313477</v>
      </c>
      <c r="O2592" s="45"/>
      <c r="P2592" s="45"/>
      <c r="Q2592" s="45"/>
      <c r="R2592" s="45">
        <v>21.421722412109375</v>
      </c>
      <c r="S2592" s="45"/>
      <c r="T2592" s="45"/>
      <c r="U2592" s="45"/>
      <c r="V2592" s="46">
        <v>0.11079443246126175</v>
      </c>
      <c r="W2592" s="46"/>
      <c r="X2592" s="45">
        <v>6.7000001668930054E-2</v>
      </c>
      <c r="Y2592" s="45"/>
      <c r="Z2592" s="44">
        <v>4.0200001001358032</v>
      </c>
      <c r="AA2592" s="44"/>
      <c r="AB2592" s="45">
        <v>-28.029008865356445</v>
      </c>
      <c r="AC2592" s="45"/>
      <c r="AD2592" s="45">
        <v>5.8167829593003262E-6</v>
      </c>
      <c r="AE2592" s="45"/>
      <c r="AF2592" s="45">
        <v>28.226947784423828</v>
      </c>
      <c r="AG2592" s="45"/>
      <c r="AH2592" s="45">
        <v>19.959461212158203</v>
      </c>
      <c r="AI2592" s="45"/>
      <c r="AJ2592" s="45"/>
      <c r="AK2592" s="20">
        <v>2.060720362351276E-5</v>
      </c>
    </row>
    <row r="2593" spans="2:37">
      <c r="B2593" s="2">
        <v>2.8999999165534973E-2</v>
      </c>
      <c r="D2593" s="44">
        <v>1.7399999499320984</v>
      </c>
      <c r="E2593" s="44"/>
      <c r="F2593" s="45">
        <v>2.0090839862823486</v>
      </c>
      <c r="G2593" s="45"/>
      <c r="H2593" s="45"/>
      <c r="I2593" s="45"/>
      <c r="J2593" s="45"/>
      <c r="K2593" s="45">
        <v>2.6798946782946587E-2</v>
      </c>
      <c r="L2593" s="45"/>
      <c r="M2593" s="45"/>
      <c r="N2593" s="45">
        <v>30.261013031005859</v>
      </c>
      <c r="O2593" s="45"/>
      <c r="P2593" s="45"/>
      <c r="Q2593" s="45"/>
      <c r="R2593" s="45">
        <v>21.378818511962891</v>
      </c>
      <c r="S2593" s="45"/>
      <c r="T2593" s="45"/>
      <c r="U2593" s="45"/>
      <c r="V2593" s="46">
        <v>8.8637813925743103E-2</v>
      </c>
      <c r="W2593" s="46"/>
      <c r="X2593" s="45">
        <v>6.8000003695487976E-2</v>
      </c>
      <c r="Y2593" s="45"/>
      <c r="Z2593" s="44">
        <v>4.0800002217292786</v>
      </c>
      <c r="AA2593" s="44"/>
      <c r="AB2593" s="45">
        <v>-24.793670654296875</v>
      </c>
      <c r="AC2593" s="45"/>
      <c r="AD2593" s="45">
        <v>4.6677650971105322E-6</v>
      </c>
      <c r="AE2593" s="45"/>
      <c r="AF2593" s="45">
        <v>28.181108474731445</v>
      </c>
      <c r="AG2593" s="45"/>
      <c r="AH2593" s="45">
        <v>19.92704963684082</v>
      </c>
      <c r="AI2593" s="45"/>
      <c r="AJ2593" s="45"/>
      <c r="AK2593" s="20">
        <v>1.6563455574214458E-5</v>
      </c>
    </row>
    <row r="2594" spans="2:37">
      <c r="B2594" s="2">
        <v>2.9999999329447746E-2</v>
      </c>
      <c r="D2594" s="44">
        <v>1.7999999597668648</v>
      </c>
      <c r="E2594" s="44"/>
      <c r="F2594" s="45">
        <v>-9.2200193405151367</v>
      </c>
      <c r="G2594" s="45"/>
      <c r="H2594" s="45"/>
      <c r="I2594" s="45"/>
      <c r="J2594" s="45"/>
      <c r="K2594" s="45">
        <v>2.1403223276138306E-2</v>
      </c>
      <c r="L2594" s="45"/>
      <c r="M2594" s="45"/>
      <c r="N2594" s="45">
        <v>30.195390701293945</v>
      </c>
      <c r="O2594" s="45"/>
      <c r="P2594" s="45"/>
      <c r="Q2594" s="45"/>
      <c r="R2594" s="45">
        <v>21.336231231689453</v>
      </c>
      <c r="S2594" s="45"/>
      <c r="T2594" s="45"/>
      <c r="U2594" s="45"/>
      <c r="V2594" s="46">
        <v>7.0932701230049133E-2</v>
      </c>
      <c r="W2594" s="46"/>
      <c r="X2594" s="45">
        <v>6.8999998271465302E-2</v>
      </c>
      <c r="Y2594" s="45"/>
      <c r="Z2594" s="44">
        <v>4.1399998962879181</v>
      </c>
      <c r="AA2594" s="44"/>
      <c r="AB2594" s="45">
        <v>-18.094633102416992</v>
      </c>
      <c r="AC2594" s="45"/>
      <c r="AD2594" s="45">
        <v>3.7459828945429763E-6</v>
      </c>
      <c r="AE2594" s="45"/>
      <c r="AF2594" s="45">
        <v>28.135589599609375</v>
      </c>
      <c r="AG2594" s="45"/>
      <c r="AH2594" s="45">
        <v>19.894863128662109</v>
      </c>
      <c r="AI2594" s="45"/>
      <c r="AJ2594" s="45"/>
      <c r="AK2594" s="20">
        <v>1.3314039279066492E-5</v>
      </c>
    </row>
    <row r="2595" spans="2:37">
      <c r="B2595" s="2">
        <v>3.0999999493360519E-2</v>
      </c>
      <c r="D2595" s="44">
        <v>1.8599999696016312</v>
      </c>
      <c r="E2595" s="44"/>
      <c r="F2595" s="45">
        <v>-19.108890533447266</v>
      </c>
      <c r="G2595" s="45"/>
      <c r="H2595" s="45"/>
      <c r="I2595" s="45"/>
      <c r="J2595" s="45"/>
      <c r="K2595" s="45">
        <v>1.7098583281040192E-2</v>
      </c>
      <c r="L2595" s="45"/>
      <c r="M2595" s="45"/>
      <c r="N2595" s="45">
        <v>30.131301879882813</v>
      </c>
      <c r="O2595" s="45"/>
      <c r="P2595" s="45"/>
      <c r="Q2595" s="45"/>
      <c r="R2595" s="45">
        <v>21.293956756591797</v>
      </c>
      <c r="S2595" s="45"/>
      <c r="T2595" s="45"/>
      <c r="U2595" s="45"/>
      <c r="V2595" s="46">
        <v>5.6779131293296814E-2</v>
      </c>
      <c r="W2595" s="46"/>
      <c r="X2595" s="45">
        <v>7.0000000298023224E-2</v>
      </c>
      <c r="Y2595" s="45"/>
      <c r="Z2595" s="44">
        <v>4.2000000178813934</v>
      </c>
      <c r="AA2595" s="44"/>
      <c r="AB2595" s="45">
        <v>-8.8816699981689453</v>
      </c>
      <c r="AC2595" s="45"/>
      <c r="AD2595" s="45">
        <v>3.0064411475905217E-6</v>
      </c>
      <c r="AE2595" s="45"/>
      <c r="AF2595" s="45">
        <v>28.090385437011719</v>
      </c>
      <c r="AG2595" s="45"/>
      <c r="AH2595" s="45">
        <v>19.862899780273438</v>
      </c>
      <c r="AI2595" s="45"/>
      <c r="AJ2595" s="45"/>
      <c r="AK2595" s="20">
        <v>1.0702742656576447E-5</v>
      </c>
    </row>
    <row r="2596" spans="2:37">
      <c r="B2596" s="2">
        <v>3.2000001519918442E-2</v>
      </c>
      <c r="D2596" s="44">
        <v>1.9200000911951065</v>
      </c>
      <c r="E2596" s="44"/>
      <c r="F2596" s="45">
        <v>-26.278596878051758</v>
      </c>
      <c r="G2596" s="45"/>
      <c r="H2596" s="45"/>
      <c r="I2596" s="45"/>
      <c r="J2596" s="45"/>
      <c r="K2596" s="45">
        <v>1.3663141988217831E-2</v>
      </c>
      <c r="L2596" s="45"/>
      <c r="M2596" s="45"/>
      <c r="N2596" s="45">
        <v>30.068521499633789</v>
      </c>
      <c r="O2596" s="45"/>
      <c r="P2596" s="45"/>
      <c r="Q2596" s="45"/>
      <c r="R2596" s="45">
        <v>21.251995086669922</v>
      </c>
      <c r="S2596" s="45"/>
      <c r="T2596" s="45"/>
      <c r="U2596" s="45"/>
      <c r="V2596" s="46">
        <v>4.5460674911737442E-2</v>
      </c>
      <c r="W2596" s="46"/>
      <c r="X2596" s="45">
        <v>7.1000002324581146E-2</v>
      </c>
      <c r="Y2596" s="45"/>
      <c r="Z2596" s="44">
        <v>4.2600001394748688</v>
      </c>
      <c r="AA2596" s="44"/>
      <c r="AB2596" s="45">
        <v>1.546332836151123</v>
      </c>
      <c r="AC2596" s="45"/>
      <c r="AD2596" s="45">
        <v>2.4130663405230734E-6</v>
      </c>
      <c r="AE2596" s="45"/>
      <c r="AF2596" s="45">
        <v>28.045494079589844</v>
      </c>
      <c r="AG2596" s="45"/>
      <c r="AH2596" s="45">
        <v>19.831157684326172</v>
      </c>
      <c r="AI2596" s="45"/>
      <c r="AJ2596" s="45"/>
      <c r="AK2596" s="20">
        <v>8.6041145550552756E-6</v>
      </c>
    </row>
    <row r="2597" spans="2:37">
      <c r="B2597" s="2">
        <v>3.2999999821186066E-2</v>
      </c>
      <c r="D2597" s="44">
        <v>1.9799999892711639</v>
      </c>
      <c r="E2597" s="44"/>
      <c r="F2597" s="45">
        <v>-29.736289978027344</v>
      </c>
      <c r="G2597" s="45"/>
      <c r="H2597" s="45"/>
      <c r="I2597" s="45"/>
      <c r="J2597" s="45"/>
      <c r="K2597" s="45">
        <v>1.092048455029726E-2</v>
      </c>
      <c r="L2597" s="45"/>
      <c r="M2597" s="45"/>
      <c r="N2597" s="45">
        <v>30.006872177124023</v>
      </c>
      <c r="O2597" s="45"/>
      <c r="P2597" s="45"/>
      <c r="Q2597" s="45"/>
      <c r="R2597" s="45">
        <v>21.21034049987793</v>
      </c>
      <c r="S2597" s="45"/>
      <c r="T2597" s="45"/>
      <c r="U2597" s="45"/>
      <c r="V2597" s="46">
        <v>3.6406528204679489E-2</v>
      </c>
      <c r="W2597" s="46"/>
      <c r="X2597" s="45">
        <v>7.1999996900558472E-2</v>
      </c>
      <c r="Y2597" s="45"/>
      <c r="Z2597" s="44">
        <v>4.3199998140335083</v>
      </c>
      <c r="AA2597" s="44"/>
      <c r="AB2597" s="45">
        <v>11.724432945251465</v>
      </c>
      <c r="AC2597" s="45"/>
      <c r="AD2597" s="45">
        <v>1.9369340407138225E-6</v>
      </c>
      <c r="AE2597" s="45"/>
      <c r="AF2597" s="45">
        <v>28.000913619995117</v>
      </c>
      <c r="AG2597" s="45"/>
      <c r="AH2597" s="45">
        <v>19.79963493347168</v>
      </c>
      <c r="AI2597" s="45"/>
      <c r="AJ2597" s="45"/>
      <c r="AK2597" s="20">
        <v>6.9173966039670631E-6</v>
      </c>
    </row>
    <row r="2598" spans="2:37">
      <c r="B2598" s="2">
        <v>3.4000001847743988E-2</v>
      </c>
      <c r="D2598" s="44">
        <v>2.0400001108646393</v>
      </c>
      <c r="E2598" s="44"/>
      <c r="F2598" s="45">
        <v>-29.012739181518555</v>
      </c>
      <c r="G2598" s="45"/>
      <c r="H2598" s="45"/>
      <c r="I2598" s="45"/>
      <c r="J2598" s="45"/>
      <c r="K2598" s="45">
        <v>8.7302476167678833E-3</v>
      </c>
      <c r="L2598" s="45"/>
      <c r="M2598" s="45"/>
      <c r="N2598" s="45">
        <v>29.946205139160156</v>
      </c>
      <c r="O2598" s="45"/>
      <c r="P2598" s="45"/>
      <c r="Q2598" s="45"/>
      <c r="R2598" s="45">
        <v>21.168991088867188</v>
      </c>
      <c r="S2598" s="45"/>
      <c r="T2598" s="45"/>
      <c r="U2598" s="45"/>
      <c r="V2598" s="46">
        <v>2.9161602258682251E-2</v>
      </c>
      <c r="W2598" s="46"/>
      <c r="X2598" s="45">
        <v>7.2999998927116394E-2</v>
      </c>
      <c r="Y2598" s="45"/>
      <c r="Z2598" s="44">
        <v>4.3799999356269836</v>
      </c>
      <c r="AA2598" s="44"/>
      <c r="AB2598" s="45">
        <v>20.227365493774414</v>
      </c>
      <c r="AC2598" s="45"/>
      <c r="AD2598" s="45">
        <v>1.5548516785202082E-6</v>
      </c>
      <c r="AE2598" s="45"/>
      <c r="AF2598" s="45">
        <v>27.956640243530273</v>
      </c>
      <c r="AG2598" s="45"/>
      <c r="AH2598" s="45">
        <v>19.768327713012695</v>
      </c>
      <c r="AI2598" s="45"/>
      <c r="AJ2598" s="45"/>
      <c r="AK2598" s="20">
        <v>5.5616546887904406E-6</v>
      </c>
    </row>
    <row r="2599" spans="2:37">
      <c r="B2599" s="2">
        <v>3.5000000149011612E-2</v>
      </c>
      <c r="D2599" s="44">
        <v>2.1000000089406967</v>
      </c>
      <c r="E2599" s="44"/>
      <c r="F2599" s="45">
        <v>-24.22601318359375</v>
      </c>
      <c r="G2599" s="45"/>
      <c r="H2599" s="45"/>
      <c r="I2599" s="45"/>
      <c r="J2599" s="45"/>
      <c r="K2599" s="45">
        <v>6.9806855171918869E-3</v>
      </c>
      <c r="L2599" s="45"/>
      <c r="M2599" s="45"/>
      <c r="N2599" s="45">
        <v>29.886409759521484</v>
      </c>
      <c r="O2599" s="45"/>
      <c r="P2599" s="45"/>
      <c r="Q2599" s="45"/>
      <c r="R2599" s="45">
        <v>21.127946853637695</v>
      </c>
      <c r="S2599" s="45"/>
      <c r="T2599" s="45"/>
      <c r="U2599" s="45"/>
      <c r="V2599" s="46">
        <v>2.3362847045063972E-2</v>
      </c>
      <c r="W2599" s="46"/>
      <c r="X2599" s="45">
        <v>7.4000000953674316E-2</v>
      </c>
      <c r="Y2599" s="45"/>
      <c r="Z2599" s="44">
        <v>4.440000057220459</v>
      </c>
      <c r="AA2599" s="44"/>
      <c r="AB2599" s="45">
        <v>25.869071960449219</v>
      </c>
      <c r="AC2599" s="45"/>
      <c r="AD2599" s="45">
        <v>1.2482198599172989E-6</v>
      </c>
      <c r="AE2599" s="45"/>
      <c r="AF2599" s="45">
        <v>27.91267204284668</v>
      </c>
      <c r="AG2599" s="45"/>
      <c r="AH2599" s="45">
        <v>19.737237930297852</v>
      </c>
      <c r="AI2599" s="45"/>
      <c r="AJ2599" s="45"/>
      <c r="AK2599" s="20">
        <v>4.4718753997585736E-6</v>
      </c>
    </row>
    <row r="2600" spans="2:37">
      <c r="B2600" s="2">
        <v>3.5999998450279236E-2</v>
      </c>
      <c r="D2600" s="44">
        <v>2.1599999070167542</v>
      </c>
      <c r="E2600" s="44"/>
      <c r="F2600" s="45">
        <v>-16.062667846679688</v>
      </c>
      <c r="G2600" s="45"/>
      <c r="H2600" s="45"/>
      <c r="I2600" s="45"/>
      <c r="J2600" s="45"/>
      <c r="K2600" s="45">
        <v>5.5827824398875237E-3</v>
      </c>
      <c r="L2600" s="45"/>
      <c r="M2600" s="45"/>
      <c r="N2600" s="45">
        <v>29.827388763427734</v>
      </c>
      <c r="O2600" s="45"/>
      <c r="P2600" s="45"/>
      <c r="Q2600" s="45"/>
      <c r="R2600" s="45">
        <v>21.087200164794922</v>
      </c>
      <c r="S2600" s="45"/>
      <c r="T2600" s="45"/>
      <c r="U2600" s="45"/>
      <c r="V2600" s="46">
        <v>1.8720472231507301E-2</v>
      </c>
      <c r="W2600" s="46"/>
      <c r="X2600" s="45">
        <v>7.5000002980232239E-2</v>
      </c>
      <c r="Y2600" s="45"/>
      <c r="Z2600" s="44">
        <v>4.5000001788139343</v>
      </c>
      <c r="AA2600" s="44"/>
      <c r="AB2600" s="45">
        <v>27.868076324462891</v>
      </c>
      <c r="AC2600" s="45"/>
      <c r="AD2600" s="45">
        <v>1.0021223033618298E-6</v>
      </c>
      <c r="AE2600" s="45"/>
      <c r="AF2600" s="45">
        <v>27.86900520324707</v>
      </c>
      <c r="AG2600" s="45"/>
      <c r="AH2600" s="45">
        <v>19.706361770629883</v>
      </c>
      <c r="AI2600" s="45"/>
      <c r="AJ2600" s="45"/>
      <c r="AK2600" s="20">
        <v>3.5958307762484765E-6</v>
      </c>
    </row>
    <row r="2601" spans="2:37">
      <c r="B2601" s="2">
        <v>3.7000000476837158E-2</v>
      </c>
      <c r="D2601" s="44">
        <v>2.2200000286102295</v>
      </c>
      <c r="E2601" s="44"/>
      <c r="F2601" s="45">
        <v>-5.6794300079345703</v>
      </c>
      <c r="G2601" s="45"/>
      <c r="H2601" s="45"/>
      <c r="I2601" s="45"/>
      <c r="J2601" s="45"/>
      <c r="K2601" s="45">
        <v>4.465597216039896E-3</v>
      </c>
      <c r="L2601" s="45"/>
      <c r="M2601" s="45"/>
      <c r="N2601" s="45">
        <v>29.769069671630859</v>
      </c>
      <c r="O2601" s="45"/>
      <c r="P2601" s="45"/>
      <c r="Q2601" s="45"/>
      <c r="R2601" s="45">
        <v>21.0467529296875</v>
      </c>
      <c r="S2601" s="45"/>
      <c r="T2601" s="45"/>
      <c r="U2601" s="45"/>
      <c r="V2601" s="46">
        <v>1.5003046952188015E-2</v>
      </c>
      <c r="W2601" s="46"/>
      <c r="X2601" s="45">
        <v>7.5999997556209564E-2</v>
      </c>
      <c r="Y2601" s="45"/>
      <c r="Z2601" s="44">
        <v>4.5599998533725739</v>
      </c>
      <c r="AA2601" s="44"/>
      <c r="AB2601" s="45">
        <v>25.955684661865234</v>
      </c>
      <c r="AC2601" s="45"/>
      <c r="AD2601" s="45">
        <v>8.0459500395591022E-7</v>
      </c>
      <c r="AE2601" s="45"/>
      <c r="AF2601" s="45">
        <v>27.825639724731445</v>
      </c>
      <c r="AG2601" s="45"/>
      <c r="AH2601" s="45">
        <v>19.675699234008789</v>
      </c>
      <c r="AI2601" s="45"/>
      <c r="AJ2601" s="45"/>
      <c r="AK2601" s="20">
        <v>2.8915599159518024E-6</v>
      </c>
    </row>
    <row r="2602" spans="2:37" ht="14.25" customHeight="1">
      <c r="B2602" s="2">
        <v>3.7999998778104782E-2</v>
      </c>
      <c r="D2602" s="44">
        <v>2.2799999266862869</v>
      </c>
      <c r="E2602" s="44"/>
      <c r="F2602" s="45">
        <v>5.4605894088745117</v>
      </c>
      <c r="G2602" s="45"/>
      <c r="H2602" s="45"/>
      <c r="I2602" s="45"/>
      <c r="J2602" s="45"/>
      <c r="K2602" s="45">
        <v>3.5725662019103765E-3</v>
      </c>
      <c r="L2602" s="45"/>
      <c r="M2602" s="45"/>
      <c r="N2602" s="45">
        <v>29.711391448974609</v>
      </c>
      <c r="O2602" s="45"/>
      <c r="P2602" s="45"/>
      <c r="Q2602" s="45"/>
      <c r="R2602" s="45">
        <v>21.006599426269531</v>
      </c>
      <c r="S2602" s="45"/>
      <c r="T2602" s="45"/>
      <c r="U2602" s="45"/>
      <c r="V2602" s="46">
        <v>1.2025676667690277E-2</v>
      </c>
      <c r="W2602" s="46"/>
      <c r="X2602" s="45">
        <v>7.6999999582767487E-2</v>
      </c>
      <c r="Y2602" s="45"/>
      <c r="Z2602" s="44">
        <v>4.6199999749660492</v>
      </c>
      <c r="AA2602" s="44"/>
      <c r="AB2602" s="45">
        <v>20.412021636962891</v>
      </c>
      <c r="AC2602" s="45"/>
      <c r="AD2602" s="45">
        <v>6.4604159888403956E-7</v>
      </c>
      <c r="AE2602" s="45"/>
      <c r="AF2602" s="45">
        <v>27.782571792602539</v>
      </c>
      <c r="AG2602" s="45"/>
      <c r="AH2602" s="45">
        <v>19.645244598388672</v>
      </c>
      <c r="AI2602" s="45"/>
      <c r="AJ2602" s="45"/>
      <c r="AK2602" s="20">
        <v>2.3253485323948553E-6</v>
      </c>
    </row>
    <row r="2603" spans="2:37" ht="13.5" customHeight="1">
      <c r="B2603" s="47" t="s">
        <v>11</v>
      </c>
      <c r="C2603" s="47"/>
      <c r="D2603" s="47"/>
      <c r="E2603" s="47"/>
    </row>
    <row r="2604" spans="2:37" ht="12.75" customHeight="1">
      <c r="B2604" s="39" t="s">
        <v>0</v>
      </c>
      <c r="C2604" s="39"/>
      <c r="D2604" s="39"/>
      <c r="E2604" s="39"/>
      <c r="F2604" s="39"/>
      <c r="G2604" s="1" t="s">
        <v>1</v>
      </c>
      <c r="H2604" s="40" t="s">
        <v>79</v>
      </c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</row>
    <row r="2605" spans="2:37" ht="12.75" customHeight="1">
      <c r="AB2605" s="39" t="s">
        <v>2</v>
      </c>
      <c r="AC2605" s="39"/>
      <c r="AD2605" s="39"/>
      <c r="AE2605" s="39"/>
      <c r="AF2605" s="39"/>
      <c r="AG2605" s="39"/>
    </row>
    <row r="2606" spans="2:37" ht="12" customHeight="1">
      <c r="B2606" s="39" t="s">
        <v>3</v>
      </c>
      <c r="C2606" s="39"/>
      <c r="D2606" s="39"/>
      <c r="E2606" s="39"/>
      <c r="G2606" s="1" t="s">
        <v>4</v>
      </c>
      <c r="H2606" s="41">
        <v>0.43999999761581421</v>
      </c>
      <c r="I2606" s="41"/>
      <c r="J2606" s="41"/>
      <c r="K2606" s="41"/>
      <c r="L2606" s="41"/>
      <c r="M2606" s="41"/>
      <c r="N2606" s="41"/>
      <c r="O2606" s="39" t="s">
        <v>21</v>
      </c>
      <c r="P2606" s="39"/>
      <c r="Q2606" s="39"/>
      <c r="R2606" s="39"/>
      <c r="S2606" s="1" t="s">
        <v>4</v>
      </c>
      <c r="T2606" s="42" t="s">
        <v>22</v>
      </c>
      <c r="U2606" s="42"/>
      <c r="V2606" s="42"/>
      <c r="W2606" s="42"/>
      <c r="X2606" s="42"/>
      <c r="Y2606" s="42"/>
      <c r="Z2606" s="42"/>
      <c r="AA2606" s="42"/>
      <c r="AB2606" s="39"/>
      <c r="AC2606" s="39"/>
      <c r="AD2606" s="39"/>
      <c r="AE2606" s="39"/>
      <c r="AF2606" s="39"/>
      <c r="AG2606" s="39"/>
    </row>
    <row r="2607" spans="2:37" ht="10.5" customHeight="1">
      <c r="AB2607" s="39"/>
      <c r="AC2607" s="39"/>
      <c r="AD2607" s="39"/>
      <c r="AE2607" s="39"/>
      <c r="AF2607" s="39"/>
      <c r="AG2607" s="39"/>
    </row>
    <row r="2608" spans="2:37" ht="12" customHeight="1">
      <c r="AB2608" s="39"/>
      <c r="AC2608" s="39"/>
      <c r="AD2608" s="39"/>
      <c r="AE2608" s="39"/>
      <c r="AF2608" s="39"/>
      <c r="AG2608" s="39"/>
    </row>
    <row r="2609" spans="2:34" ht="12" customHeight="1">
      <c r="AB2609" s="39"/>
      <c r="AC2609" s="39"/>
      <c r="AD2609" s="39"/>
      <c r="AE2609" s="39"/>
      <c r="AF2609" s="39"/>
      <c r="AG2609" s="39"/>
    </row>
    <row r="2610" spans="2:34" ht="6" customHeight="1"/>
    <row r="2611" spans="2:34" ht="3" customHeight="1">
      <c r="B2611" s="43" t="s">
        <v>5</v>
      </c>
      <c r="D2611" s="43" t="s">
        <v>23</v>
      </c>
      <c r="E2611" s="43"/>
      <c r="G2611" s="43" t="s">
        <v>6</v>
      </c>
      <c r="H2611" s="43"/>
      <c r="J2611" s="43" t="s">
        <v>7</v>
      </c>
      <c r="K2611" s="43"/>
      <c r="L2611" s="43"/>
      <c r="M2611" s="43"/>
      <c r="N2611" s="43" t="s">
        <v>8</v>
      </c>
      <c r="O2611" s="43"/>
      <c r="Q2611" s="43" t="s">
        <v>9</v>
      </c>
      <c r="R2611" s="43"/>
      <c r="S2611" s="43"/>
      <c r="T2611" s="43" t="s">
        <v>10</v>
      </c>
      <c r="U2611" s="43"/>
      <c r="X2611" s="43" t="s">
        <v>5</v>
      </c>
      <c r="Y2611" s="43"/>
      <c r="Z2611" s="43" t="s">
        <v>23</v>
      </c>
      <c r="AA2611" s="43"/>
      <c r="AB2611" s="43" t="s">
        <v>6</v>
      </c>
      <c r="AC2611" s="43" t="s">
        <v>7</v>
      </c>
      <c r="AE2611" s="43" t="s">
        <v>8</v>
      </c>
      <c r="AF2611" s="43" t="s">
        <v>9</v>
      </c>
      <c r="AG2611" s="43" t="s">
        <v>10</v>
      </c>
      <c r="AH2611" s="43"/>
    </row>
    <row r="2612" spans="2:34" ht="14.25" customHeight="1">
      <c r="B2612" s="43"/>
      <c r="D2612" s="43"/>
      <c r="E2612" s="43"/>
      <c r="G2612" s="43"/>
      <c r="H2612" s="43"/>
      <c r="J2612" s="43"/>
      <c r="K2612" s="43"/>
      <c r="L2612" s="43"/>
      <c r="M2612" s="43"/>
      <c r="N2612" s="43"/>
      <c r="O2612" s="43"/>
      <c r="Q2612" s="43"/>
      <c r="R2612" s="43"/>
      <c r="S2612" s="43"/>
      <c r="T2612" s="43"/>
      <c r="U2612" s="43"/>
      <c r="X2612" s="43"/>
      <c r="Y2612" s="43"/>
      <c r="Z2612" s="43"/>
      <c r="AA2612" s="43"/>
      <c r="AB2612" s="43"/>
      <c r="AC2612" s="43"/>
      <c r="AE2612" s="43"/>
      <c r="AF2612" s="43"/>
      <c r="AG2612" s="43"/>
      <c r="AH2612" s="43"/>
    </row>
    <row r="2613" spans="2:34">
      <c r="B2613" s="2">
        <v>7.8000001609325409E-2</v>
      </c>
      <c r="D2613" s="44">
        <v>4.6800000965595245</v>
      </c>
      <c r="E2613" s="44"/>
      <c r="F2613" s="45">
        <v>12.025080680847168</v>
      </c>
      <c r="G2613" s="45"/>
      <c r="H2613" s="45"/>
      <c r="I2613" s="45"/>
      <c r="J2613" s="45"/>
      <c r="K2613" s="45">
        <v>5.1876378392989864E-7</v>
      </c>
      <c r="L2613" s="45"/>
      <c r="M2613" s="45"/>
      <c r="N2613" s="45">
        <v>27.739797592163086</v>
      </c>
      <c r="O2613" s="45"/>
      <c r="P2613" s="45"/>
      <c r="Q2613" s="45"/>
      <c r="R2613" s="45">
        <v>19.614999771118164</v>
      </c>
      <c r="S2613" s="45"/>
      <c r="T2613" s="45"/>
      <c r="U2613" s="45"/>
      <c r="V2613" s="46">
        <v>1.8701065300774644E-6</v>
      </c>
      <c r="W2613" s="46"/>
    </row>
    <row r="2614" spans="2:34">
      <c r="B2614" s="2">
        <v>7.9000003635883331E-2</v>
      </c>
      <c r="D2614" s="44">
        <v>4.7400002181529999</v>
      </c>
      <c r="E2614" s="44"/>
      <c r="F2614" s="45">
        <v>1.9787682294845581</v>
      </c>
      <c r="G2614" s="45"/>
      <c r="H2614" s="45"/>
      <c r="I2614" s="45"/>
      <c r="J2614" s="45"/>
      <c r="K2614" s="45">
        <v>4.1658572058622667E-7</v>
      </c>
      <c r="L2614" s="45"/>
      <c r="M2614" s="45"/>
      <c r="N2614" s="45">
        <v>27.697317123413086</v>
      </c>
      <c r="O2614" s="45"/>
      <c r="P2614" s="45"/>
      <c r="Q2614" s="45"/>
      <c r="R2614" s="45">
        <v>19.5849609375</v>
      </c>
      <c r="S2614" s="45"/>
      <c r="T2614" s="45"/>
      <c r="U2614" s="45"/>
      <c r="V2614" s="46">
        <v>1.5040652669995325E-6</v>
      </c>
      <c r="W2614" s="46"/>
    </row>
    <row r="2615" spans="2:34">
      <c r="B2615" s="2">
        <v>7.9999998211860657E-2</v>
      </c>
      <c r="D2615" s="44">
        <v>4.7999998927116394</v>
      </c>
      <c r="E2615" s="44"/>
      <c r="F2615" s="45">
        <v>-8.3141670227050781</v>
      </c>
      <c r="G2615" s="45"/>
      <c r="H2615" s="45"/>
      <c r="I2615" s="45"/>
      <c r="J2615" s="45"/>
      <c r="K2615" s="45">
        <v>3.3455242487434589E-7</v>
      </c>
      <c r="L2615" s="45"/>
      <c r="M2615" s="45"/>
      <c r="N2615" s="45">
        <v>27.655126571655273</v>
      </c>
      <c r="O2615" s="45"/>
      <c r="P2615" s="45"/>
      <c r="Q2615" s="45"/>
      <c r="R2615" s="45">
        <v>19.555126190185547</v>
      </c>
      <c r="S2615" s="45"/>
      <c r="T2615" s="45"/>
      <c r="U2615" s="45"/>
      <c r="V2615" s="46">
        <v>1.209730271511944E-6</v>
      </c>
      <c r="W2615" s="46"/>
    </row>
    <row r="2616" spans="2:34">
      <c r="B2616" s="2">
        <v>8.1000000238418579E-2</v>
      </c>
      <c r="D2616" s="44">
        <v>4.8600000143051147</v>
      </c>
      <c r="E2616" s="44"/>
      <c r="F2616" s="45">
        <v>-17.410737991333008</v>
      </c>
      <c r="G2616" s="45"/>
      <c r="H2616" s="45"/>
      <c r="I2616" s="45"/>
      <c r="J2616" s="45"/>
      <c r="K2616" s="45">
        <v>2.6868821123571252E-7</v>
      </c>
      <c r="L2616" s="45"/>
      <c r="M2616" s="45"/>
      <c r="N2616" s="45">
        <v>27.613222122192383</v>
      </c>
      <c r="O2616" s="45"/>
      <c r="P2616" s="45"/>
      <c r="Q2616" s="45"/>
      <c r="R2616" s="45">
        <v>19.525497436523438</v>
      </c>
      <c r="S2616" s="45"/>
      <c r="T2616" s="45"/>
      <c r="U2616" s="45"/>
      <c r="V2616" s="46">
        <v>9.7304189239366679E-7</v>
      </c>
      <c r="W2616" s="46"/>
    </row>
    <row r="2617" spans="2:34">
      <c r="B2617" s="2">
        <v>8.2000002264976501E-2</v>
      </c>
      <c r="D2617" s="44">
        <v>4.9200001358985901</v>
      </c>
      <c r="E2617" s="44"/>
      <c r="F2617" s="45">
        <v>-24.039955139160156</v>
      </c>
      <c r="G2617" s="45"/>
      <c r="H2617" s="45"/>
      <c r="I2617" s="45"/>
      <c r="J2617" s="45"/>
      <c r="K2617" s="45">
        <v>2.1580288489531085E-7</v>
      </c>
      <c r="L2617" s="45"/>
      <c r="M2617" s="45"/>
      <c r="N2617" s="45">
        <v>27.571603775024414</v>
      </c>
      <c r="O2617" s="45"/>
      <c r="P2617" s="45"/>
      <c r="Q2617" s="45"/>
      <c r="R2617" s="45">
        <v>19.496068954467773</v>
      </c>
      <c r="S2617" s="45"/>
      <c r="T2617" s="45"/>
      <c r="U2617" s="45"/>
      <c r="V2617" s="46">
        <v>7.8269977166200988E-7</v>
      </c>
      <c r="W2617" s="46"/>
    </row>
    <row r="2618" spans="2:34">
      <c r="B2618" s="2">
        <v>8.2999996840953827E-2</v>
      </c>
      <c r="D2618" s="44">
        <v>4.9799998104572296</v>
      </c>
      <c r="E2618" s="44"/>
      <c r="F2618" s="45">
        <v>-27.280361175537109</v>
      </c>
      <c r="G2618" s="45"/>
      <c r="H2618" s="45"/>
      <c r="I2618" s="45"/>
      <c r="J2618" s="45"/>
      <c r="K2618" s="45">
        <v>1.7333633195448783E-7</v>
      </c>
      <c r="L2618" s="45"/>
      <c r="M2618" s="45"/>
      <c r="N2618" s="45">
        <v>27.530269622802734</v>
      </c>
      <c r="O2618" s="45"/>
      <c r="P2618" s="45"/>
      <c r="Q2618" s="45"/>
      <c r="R2618" s="45">
        <v>19.466838836669922</v>
      </c>
      <c r="S2618" s="45"/>
      <c r="T2618" s="45"/>
      <c r="U2618" s="45"/>
      <c r="V2618" s="46">
        <v>6.2962089941720478E-7</v>
      </c>
      <c r="W2618" s="46"/>
    </row>
    <row r="2619" spans="2:34">
      <c r="B2619" s="2">
        <v>8.3999998867511749E-2</v>
      </c>
      <c r="D2619" s="44">
        <v>5.039999932050705</v>
      </c>
      <c r="E2619" s="44"/>
      <c r="F2619" s="45">
        <v>-26.688060760498047</v>
      </c>
      <c r="G2619" s="45"/>
      <c r="H2619" s="45"/>
      <c r="I2619" s="45"/>
      <c r="J2619" s="45"/>
      <c r="K2619" s="45">
        <v>1.3923398967108369E-7</v>
      </c>
      <c r="L2619" s="45"/>
      <c r="M2619" s="45"/>
      <c r="N2619" s="45">
        <v>27.489213943481445</v>
      </c>
      <c r="O2619" s="45"/>
      <c r="P2619" s="45"/>
      <c r="Q2619" s="45"/>
      <c r="R2619" s="45">
        <v>19.437808990478516</v>
      </c>
      <c r="S2619" s="45"/>
      <c r="T2619" s="45"/>
      <c r="U2619" s="45"/>
      <c r="V2619" s="46">
        <v>5.0650407956709387E-7</v>
      </c>
      <c r="W2619" s="46"/>
    </row>
    <row r="2620" spans="2:34">
      <c r="B2620" s="2">
        <v>8.5000000894069672E-2</v>
      </c>
      <c r="D2620" s="44">
        <v>5.1000000536441803</v>
      </c>
      <c r="E2620" s="44"/>
      <c r="F2620" s="45">
        <v>-22.357479095458984</v>
      </c>
      <c r="G2620" s="45"/>
      <c r="H2620" s="45"/>
      <c r="I2620" s="45"/>
      <c r="J2620" s="45"/>
      <c r="K2620" s="45">
        <v>1.1184685888565582E-7</v>
      </c>
      <c r="L2620" s="45"/>
      <c r="M2620" s="45"/>
      <c r="N2620" s="45">
        <v>27.448436737060547</v>
      </c>
      <c r="O2620" s="45"/>
      <c r="P2620" s="45"/>
      <c r="Q2620" s="45"/>
      <c r="R2620" s="45">
        <v>19.408975601196289</v>
      </c>
      <c r="S2620" s="45"/>
      <c r="T2620" s="45"/>
      <c r="U2620" s="45"/>
      <c r="V2620" s="46">
        <v>4.0747988805378554E-7</v>
      </c>
      <c r="W2620" s="46"/>
    </row>
    <row r="2621" spans="2:34">
      <c r="B2621" s="2">
        <v>8.6000002920627594E-2</v>
      </c>
      <c r="D2621" s="44">
        <v>5.1600001752376556</v>
      </c>
      <c r="E2621" s="44"/>
      <c r="F2621" s="45">
        <v>-14.906521797180176</v>
      </c>
      <c r="G2621" s="45"/>
      <c r="H2621" s="45"/>
      <c r="I2621" s="45"/>
      <c r="J2621" s="45"/>
      <c r="K2621" s="45">
        <v>8.985138322259445E-8</v>
      </c>
      <c r="L2621" s="45"/>
      <c r="M2621" s="45"/>
      <c r="N2621" s="45">
        <v>27.407936096191406</v>
      </c>
      <c r="O2621" s="45"/>
      <c r="P2621" s="45"/>
      <c r="Q2621" s="45"/>
      <c r="R2621" s="45">
        <v>19.380336761474609</v>
      </c>
      <c r="S2621" s="45"/>
      <c r="T2621" s="45"/>
      <c r="U2621" s="45"/>
      <c r="V2621" s="46">
        <v>3.27829809521063E-7</v>
      </c>
      <c r="W2621" s="46"/>
    </row>
    <row r="2622" spans="2:34">
      <c r="B2622" s="2">
        <v>8.6999997496604919E-2</v>
      </c>
      <c r="D2622" s="44">
        <v>5.2199998497962952</v>
      </c>
      <c r="E2622" s="44"/>
      <c r="F2622" s="45">
        <v>-5.3884663581848145</v>
      </c>
      <c r="G2622" s="45"/>
      <c r="H2622" s="45"/>
      <c r="I2622" s="45"/>
      <c r="J2622" s="45"/>
      <c r="K2622" s="45">
        <v>7.2185137867109006E-8</v>
      </c>
      <c r="L2622" s="45"/>
      <c r="M2622" s="45"/>
      <c r="N2622" s="45">
        <v>27.367708206176758</v>
      </c>
      <c r="O2622" s="45"/>
      <c r="P2622" s="45"/>
      <c r="Q2622" s="45"/>
      <c r="R2622" s="45">
        <v>19.351892471313477</v>
      </c>
      <c r="S2622" s="45"/>
      <c r="T2622" s="45"/>
      <c r="U2622" s="45"/>
      <c r="V2622" s="46">
        <v>2.6376025630270306E-7</v>
      </c>
      <c r="W2622" s="46"/>
    </row>
    <row r="2623" spans="2:34">
      <c r="B2623" s="2">
        <v>8.7999999523162842E-2</v>
      </c>
      <c r="D2623" s="44">
        <v>5.2799999713897705</v>
      </c>
      <c r="E2623" s="44"/>
      <c r="F2623" s="45">
        <v>4.8568906784057617</v>
      </c>
      <c r="G2623" s="45"/>
      <c r="H2623" s="45"/>
      <c r="I2623" s="45"/>
      <c r="J2623" s="45"/>
      <c r="K2623" s="45">
        <v>5.7995254820752962E-8</v>
      </c>
      <c r="L2623" s="45"/>
      <c r="M2623" s="45"/>
      <c r="N2623" s="45">
        <v>27.327751159667969</v>
      </c>
      <c r="O2623" s="45"/>
      <c r="P2623" s="45"/>
      <c r="Q2623" s="45"/>
      <c r="R2623" s="45">
        <v>19.323638916015625</v>
      </c>
      <c r="S2623" s="45"/>
      <c r="T2623" s="45"/>
      <c r="U2623" s="45"/>
      <c r="V2623" s="46">
        <v>2.1222109580776305E-7</v>
      </c>
      <c r="W2623" s="46"/>
    </row>
    <row r="2624" spans="2:34">
      <c r="B2624" s="2">
        <v>8.9000001549720764E-2</v>
      </c>
      <c r="D2624" s="44">
        <v>5.3400000929832458</v>
      </c>
      <c r="E2624" s="44"/>
      <c r="F2624" s="45">
        <v>14.391767501831055</v>
      </c>
      <c r="G2624" s="45"/>
      <c r="H2624" s="45"/>
      <c r="I2624" s="45"/>
      <c r="J2624" s="45"/>
      <c r="K2624" s="45">
        <v>4.6597040892493169E-8</v>
      </c>
      <c r="L2624" s="45"/>
      <c r="M2624" s="45"/>
      <c r="N2624" s="45">
        <v>27.288063049316406</v>
      </c>
      <c r="O2624" s="45"/>
      <c r="P2624" s="45"/>
      <c r="Q2624" s="45"/>
      <c r="R2624" s="45">
        <v>19.295574188232422</v>
      </c>
      <c r="S2624" s="45"/>
      <c r="T2624" s="45"/>
      <c r="U2624" s="45"/>
      <c r="V2624" s="46">
        <v>1.7075979030778399E-7</v>
      </c>
      <c r="W2624" s="46"/>
    </row>
    <row r="2625" spans="2:23">
      <c r="B2625" s="2">
        <v>9.0000003576278687E-2</v>
      </c>
      <c r="D2625" s="44">
        <v>5.4000002145767212</v>
      </c>
      <c r="E2625" s="44"/>
      <c r="F2625" s="45">
        <v>21.882118225097656</v>
      </c>
      <c r="G2625" s="45"/>
      <c r="H2625" s="45"/>
      <c r="I2625" s="45"/>
      <c r="J2625" s="45"/>
      <c r="K2625" s="45">
        <v>3.7440795352949863E-8</v>
      </c>
      <c r="L2625" s="45"/>
      <c r="M2625" s="45"/>
      <c r="N2625" s="45">
        <v>27.248641967773438</v>
      </c>
      <c r="O2625" s="45"/>
      <c r="P2625" s="45"/>
      <c r="Q2625" s="45"/>
      <c r="R2625" s="45">
        <v>19.2677001953125</v>
      </c>
      <c r="S2625" s="45"/>
      <c r="T2625" s="45"/>
      <c r="U2625" s="45"/>
      <c r="V2625" s="46">
        <v>1.3740425686137314E-7</v>
      </c>
      <c r="W2625" s="46"/>
    </row>
    <row r="2626" spans="2:23">
      <c r="B2626" s="2">
        <v>9.0999998152256012E-2</v>
      </c>
      <c r="D2626" s="44">
        <v>5.4599998891353607</v>
      </c>
      <c r="E2626" s="44"/>
      <c r="F2626" s="45">
        <v>26.28422737121582</v>
      </c>
      <c r="G2626" s="45"/>
      <c r="H2626" s="45"/>
      <c r="I2626" s="45"/>
      <c r="J2626" s="45"/>
      <c r="K2626" s="45">
        <v>3.008515392366462E-8</v>
      </c>
      <c r="L2626" s="45"/>
      <c r="M2626" s="45"/>
      <c r="N2626" s="45">
        <v>27.20948600769043</v>
      </c>
      <c r="O2626" s="45"/>
      <c r="P2626" s="45"/>
      <c r="Q2626" s="45"/>
      <c r="R2626" s="45">
        <v>19.240013122558594</v>
      </c>
      <c r="S2626" s="45"/>
      <c r="T2626" s="45"/>
      <c r="U2626" s="45"/>
      <c r="V2626" s="46">
        <v>1.1056861382030547E-7</v>
      </c>
      <c r="W2626" s="46"/>
    </row>
    <row r="2627" spans="2:23">
      <c r="B2627" s="2">
        <v>9.2000000178813934E-2</v>
      </c>
      <c r="D2627" s="44">
        <v>5.5200000107288361</v>
      </c>
      <c r="E2627" s="44"/>
      <c r="F2627" s="45">
        <v>26.990095138549805</v>
      </c>
      <c r="G2627" s="45"/>
      <c r="H2627" s="45"/>
      <c r="I2627" s="45"/>
      <c r="J2627" s="45"/>
      <c r="K2627" s="45">
        <v>2.4175722757036056E-8</v>
      </c>
      <c r="L2627" s="45"/>
      <c r="M2627" s="45"/>
      <c r="N2627" s="45">
        <v>27.17059326171875</v>
      </c>
      <c r="O2627" s="45"/>
      <c r="P2627" s="45"/>
      <c r="Q2627" s="45"/>
      <c r="R2627" s="45">
        <v>19.21251106262207</v>
      </c>
      <c r="S2627" s="45"/>
      <c r="T2627" s="45"/>
      <c r="U2627" s="45"/>
      <c r="V2627" s="46">
        <v>8.8977529344447248E-8</v>
      </c>
      <c r="W2627" s="46"/>
    </row>
    <row r="2628" spans="2:23">
      <c r="B2628" s="2">
        <v>9.3000002205371857E-2</v>
      </c>
      <c r="D2628" s="44">
        <v>5.5800001323223114</v>
      </c>
      <c r="E2628" s="44"/>
      <c r="F2628" s="45">
        <v>23.911371231079102</v>
      </c>
      <c r="G2628" s="45"/>
      <c r="H2628" s="45"/>
      <c r="I2628" s="45"/>
      <c r="J2628" s="45"/>
      <c r="K2628" s="45">
        <v>1.942792415832173E-8</v>
      </c>
      <c r="L2628" s="45"/>
      <c r="M2628" s="45"/>
      <c r="N2628" s="45">
        <v>27.131959915161133</v>
      </c>
      <c r="O2628" s="45"/>
      <c r="P2628" s="45"/>
      <c r="Q2628" s="45"/>
      <c r="R2628" s="45">
        <v>19.185192108154297</v>
      </c>
      <c r="S2628" s="45"/>
      <c r="T2628" s="45"/>
      <c r="U2628" s="45"/>
      <c r="V2628" s="46">
        <v>7.1605306573019334E-8</v>
      </c>
      <c r="W2628" s="46"/>
    </row>
    <row r="2629" spans="2:23">
      <c r="B2629" s="2">
        <v>9.3999996781349182E-2</v>
      </c>
      <c r="D2629" s="44">
        <v>5.6399998068809509</v>
      </c>
      <c r="E2629" s="44"/>
      <c r="F2629" s="45">
        <v>17.490245819091797</v>
      </c>
      <c r="G2629" s="45"/>
      <c r="H2629" s="45"/>
      <c r="I2629" s="45"/>
      <c r="J2629" s="45"/>
      <c r="K2629" s="45">
        <v>1.5613226267419122E-8</v>
      </c>
      <c r="L2629" s="45"/>
      <c r="M2629" s="45"/>
      <c r="N2629" s="45">
        <v>27.093584060668945</v>
      </c>
      <c r="O2629" s="45"/>
      <c r="P2629" s="45"/>
      <c r="Q2629" s="45"/>
      <c r="R2629" s="45">
        <v>19.158056259155273</v>
      </c>
      <c r="S2629" s="45"/>
      <c r="T2629" s="45"/>
      <c r="U2629" s="45"/>
      <c r="V2629" s="46">
        <v>5.7627023153372647E-8</v>
      </c>
      <c r="W2629" s="46"/>
    </row>
    <row r="2630" spans="2:23">
      <c r="B2630" s="2">
        <v>9.4999998807907104E-2</v>
      </c>
      <c r="D2630" s="44">
        <v>5.6999999284744263</v>
      </c>
      <c r="E2630" s="44"/>
      <c r="F2630" s="45">
        <v>8.6359872817993164</v>
      </c>
      <c r="G2630" s="45"/>
      <c r="H2630" s="45"/>
      <c r="I2630" s="45"/>
      <c r="J2630" s="45"/>
      <c r="K2630" s="45">
        <v>1.2548096783859819E-8</v>
      </c>
      <c r="L2630" s="45"/>
      <c r="M2630" s="45"/>
      <c r="N2630" s="45">
        <v>27.055465698242188</v>
      </c>
      <c r="O2630" s="45"/>
      <c r="P2630" s="45"/>
      <c r="Q2630" s="45"/>
      <c r="R2630" s="45">
        <v>19.131103515625</v>
      </c>
      <c r="S2630" s="45"/>
      <c r="T2630" s="45"/>
      <c r="U2630" s="45"/>
      <c r="V2630" s="46">
        <v>4.6379156515286013E-8</v>
      </c>
      <c r="W2630" s="46"/>
    </row>
    <row r="2631" spans="2:23">
      <c r="B2631" s="2">
        <v>9.6000000834465027E-2</v>
      </c>
      <c r="D2631" s="44">
        <v>5.7600000500679016</v>
      </c>
      <c r="E2631" s="44"/>
      <c r="F2631" s="45">
        <v>-1.4037685394287109</v>
      </c>
      <c r="G2631" s="45"/>
      <c r="H2631" s="45"/>
      <c r="I2631" s="45"/>
      <c r="J2631" s="45"/>
      <c r="K2631" s="45">
        <v>1.0085134505288806E-8</v>
      </c>
      <c r="L2631" s="45"/>
      <c r="M2631" s="45"/>
      <c r="N2631" s="45">
        <v>27.017599105834961</v>
      </c>
      <c r="O2631" s="45"/>
      <c r="P2631" s="45"/>
      <c r="Q2631" s="45"/>
      <c r="R2631" s="45">
        <v>19.104328155517578</v>
      </c>
      <c r="S2631" s="45"/>
      <c r="T2631" s="45"/>
      <c r="U2631" s="45"/>
      <c r="V2631" s="46">
        <v>3.732801800993002E-8</v>
      </c>
      <c r="W2631" s="46"/>
    </row>
    <row r="2632" spans="2:23">
      <c r="B2632" s="2">
        <v>9.7000002861022949E-2</v>
      </c>
      <c r="D2632" s="44">
        <v>5.820000171661377</v>
      </c>
      <c r="E2632" s="44"/>
      <c r="F2632" s="45">
        <v>-11.218772888183594</v>
      </c>
      <c r="G2632" s="45"/>
      <c r="H2632" s="45"/>
      <c r="I2632" s="45"/>
      <c r="J2632" s="45"/>
      <c r="K2632" s="45">
        <v>8.1059470247168974E-9</v>
      </c>
      <c r="L2632" s="45"/>
      <c r="M2632" s="45"/>
      <c r="N2632" s="45">
        <v>26.979986190795898</v>
      </c>
      <c r="O2632" s="45"/>
      <c r="P2632" s="45"/>
      <c r="Q2632" s="45"/>
      <c r="R2632" s="45">
        <v>19.077732086181641</v>
      </c>
      <c r="S2632" s="45"/>
      <c r="T2632" s="45"/>
      <c r="U2632" s="45"/>
      <c r="V2632" s="46">
        <v>3.0044297716358415E-8</v>
      </c>
      <c r="W2632" s="46"/>
    </row>
    <row r="2633" spans="2:23">
      <c r="B2633" s="2">
        <v>9.7999997437000275E-2</v>
      </c>
      <c r="D2633" s="44">
        <v>5.8799998462200165</v>
      </c>
      <c r="E2633" s="44"/>
      <c r="F2633" s="45">
        <v>-19.434206008911133</v>
      </c>
      <c r="G2633" s="45"/>
      <c r="H2633" s="45"/>
      <c r="I2633" s="45"/>
      <c r="J2633" s="45"/>
      <c r="K2633" s="45">
        <v>6.5154401873712686E-9</v>
      </c>
      <c r="L2633" s="45"/>
      <c r="M2633" s="45"/>
      <c r="N2633" s="45">
        <v>26.942623138427734</v>
      </c>
      <c r="O2633" s="45"/>
      <c r="P2633" s="45"/>
      <c r="Q2633" s="45"/>
      <c r="R2633" s="45">
        <v>19.051311492919922</v>
      </c>
      <c r="S2633" s="45"/>
      <c r="T2633" s="45"/>
      <c r="U2633" s="45"/>
      <c r="V2633" s="46">
        <v>2.4182648772352877E-8</v>
      </c>
      <c r="W2633" s="46"/>
    </row>
    <row r="2634" spans="2:23">
      <c r="B2634" s="2">
        <v>9.8999999463558197E-2</v>
      </c>
      <c r="D2634" s="44">
        <v>5.9399999678134918</v>
      </c>
      <c r="E2634" s="44"/>
      <c r="F2634" s="45">
        <v>-24.903200149536133</v>
      </c>
      <c r="G2634" s="45"/>
      <c r="H2634" s="45"/>
      <c r="I2634" s="45"/>
      <c r="J2634" s="45"/>
      <c r="K2634" s="45">
        <v>5.2372262082656107E-9</v>
      </c>
      <c r="L2634" s="45"/>
      <c r="M2634" s="45"/>
      <c r="N2634" s="45">
        <v>26.905506134033203</v>
      </c>
      <c r="O2634" s="45"/>
      <c r="P2634" s="45"/>
      <c r="Q2634" s="45"/>
      <c r="R2634" s="45">
        <v>19.025066375732422</v>
      </c>
      <c r="S2634" s="45"/>
      <c r="T2634" s="45"/>
      <c r="U2634" s="45"/>
      <c r="V2634" s="46">
        <v>1.9465256073658566E-8</v>
      </c>
      <c r="W2634" s="46"/>
    </row>
    <row r="2635" spans="2:23">
      <c r="B2635" s="2">
        <v>0.10000000149011612</v>
      </c>
      <c r="D2635" s="44">
        <v>6.0000000894069672</v>
      </c>
      <c r="E2635" s="44"/>
      <c r="F2635" s="45">
        <v>-26.866899490356445</v>
      </c>
      <c r="G2635" s="45"/>
      <c r="H2635" s="45"/>
      <c r="I2635" s="45"/>
      <c r="J2635" s="45"/>
      <c r="K2635" s="45">
        <v>4.2099421726504715E-9</v>
      </c>
      <c r="L2635" s="45"/>
      <c r="M2635" s="45"/>
      <c r="N2635" s="45">
        <v>26.868637084960938</v>
      </c>
      <c r="O2635" s="45"/>
      <c r="P2635" s="45"/>
      <c r="Q2635" s="45"/>
      <c r="R2635" s="45">
        <v>18.998994827270508</v>
      </c>
      <c r="S2635" s="45"/>
      <c r="T2635" s="45"/>
      <c r="U2635" s="45"/>
      <c r="V2635" s="46">
        <v>1.5668611297314783E-8</v>
      </c>
      <c r="W2635" s="46"/>
    </row>
    <row r="2636" spans="2:23" ht="9.75" customHeight="1">
      <c r="B2636" s="2">
        <v>0.10100000351667404</v>
      </c>
      <c r="D2636" s="44">
        <v>6.0600002110004425</v>
      </c>
      <c r="E2636" s="44"/>
      <c r="F2636" s="45">
        <v>-25.059715270996094</v>
      </c>
      <c r="G2636" s="45"/>
      <c r="H2636" s="45"/>
      <c r="I2636" s="45"/>
      <c r="J2636" s="45"/>
      <c r="K2636" s="45">
        <v>3.3842921798310499E-9</v>
      </c>
      <c r="L2636" s="45"/>
      <c r="M2636" s="45"/>
      <c r="N2636" s="45">
        <v>26.832010269165039</v>
      </c>
      <c r="O2636" s="45"/>
      <c r="P2636" s="45"/>
      <c r="Q2636" s="45"/>
      <c r="R2636" s="45">
        <v>18.97309684753418</v>
      </c>
      <c r="S2636" s="45"/>
      <c r="T2636" s="45"/>
      <c r="U2636" s="45"/>
      <c r="V2636" s="46">
        <v>1.2612891175933783E-8</v>
      </c>
      <c r="W2636" s="46"/>
    </row>
    <row r="2637" spans="2:23" ht="5.25" customHeight="1"/>
    <row r="2638" spans="2:23" ht="172.5" customHeight="1"/>
    <row r="2639" spans="2:23" ht="16.5" customHeight="1"/>
    <row r="2640" spans="2:23" ht="12.75" customHeight="1">
      <c r="B2640" s="39" t="s">
        <v>0</v>
      </c>
      <c r="C2640" s="39"/>
      <c r="D2640" s="39"/>
      <c r="E2640" s="39"/>
      <c r="F2640" s="39"/>
      <c r="G2640" s="1" t="s">
        <v>1</v>
      </c>
      <c r="H2640" s="40" t="s">
        <v>80</v>
      </c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</row>
    <row r="2641" spans="2:37" ht="12.75" customHeight="1">
      <c r="AB2641" s="39" t="s">
        <v>2</v>
      </c>
      <c r="AC2641" s="39"/>
      <c r="AD2641" s="39"/>
      <c r="AE2641" s="39"/>
      <c r="AF2641" s="39"/>
      <c r="AG2641" s="39"/>
    </row>
    <row r="2642" spans="2:37" ht="12" customHeight="1">
      <c r="B2642" s="39" t="s">
        <v>3</v>
      </c>
      <c r="C2642" s="39"/>
      <c r="D2642" s="39"/>
      <c r="E2642" s="39"/>
      <c r="G2642" s="1" t="s">
        <v>4</v>
      </c>
      <c r="H2642" s="41">
        <v>0.43999999761581421</v>
      </c>
      <c r="I2642" s="41"/>
      <c r="J2642" s="41"/>
      <c r="K2642" s="41"/>
      <c r="L2642" s="41"/>
      <c r="M2642" s="41"/>
      <c r="N2642" s="41"/>
      <c r="O2642" s="39" t="s">
        <v>21</v>
      </c>
      <c r="P2642" s="39"/>
      <c r="Q2642" s="39"/>
      <c r="R2642" s="39"/>
      <c r="S2642" s="1" t="s">
        <v>4</v>
      </c>
      <c r="T2642" s="42" t="s">
        <v>22</v>
      </c>
      <c r="U2642" s="42"/>
      <c r="V2642" s="42"/>
      <c r="W2642" s="42"/>
      <c r="X2642" s="42"/>
      <c r="Y2642" s="42"/>
      <c r="Z2642" s="42"/>
      <c r="AA2642" s="42"/>
      <c r="AB2642" s="39"/>
      <c r="AC2642" s="39"/>
      <c r="AD2642" s="39"/>
      <c r="AE2642" s="39"/>
      <c r="AF2642" s="39"/>
      <c r="AG2642" s="39"/>
    </row>
    <row r="2643" spans="2:37" ht="10.5" customHeight="1">
      <c r="AB2643" s="39"/>
      <c r="AC2643" s="39"/>
      <c r="AD2643" s="39"/>
      <c r="AE2643" s="39"/>
      <c r="AF2643" s="39"/>
      <c r="AG2643" s="39"/>
    </row>
    <row r="2644" spans="2:37" ht="12" customHeight="1">
      <c r="AB2644" s="39"/>
      <c r="AC2644" s="39"/>
      <c r="AD2644" s="39"/>
      <c r="AE2644" s="39"/>
      <c r="AF2644" s="39"/>
      <c r="AG2644" s="39"/>
    </row>
    <row r="2645" spans="2:37" ht="12" customHeight="1">
      <c r="AB2645" s="39"/>
      <c r="AC2645" s="39"/>
      <c r="AD2645" s="39"/>
      <c r="AE2645" s="39"/>
      <c r="AF2645" s="39"/>
      <c r="AG2645" s="39"/>
    </row>
    <row r="2646" spans="2:37" ht="6" customHeight="1"/>
    <row r="2647" spans="2:37" ht="3" customHeight="1">
      <c r="B2647" s="43" t="s">
        <v>5</v>
      </c>
      <c r="D2647" s="43" t="s">
        <v>23</v>
      </c>
      <c r="E2647" s="43"/>
      <c r="G2647" s="43" t="s">
        <v>6</v>
      </c>
      <c r="H2647" s="43"/>
      <c r="J2647" s="43" t="s">
        <v>7</v>
      </c>
      <c r="K2647" s="43"/>
      <c r="L2647" s="43"/>
      <c r="M2647" s="43"/>
      <c r="N2647" s="43" t="s">
        <v>8</v>
      </c>
      <c r="O2647" s="43"/>
      <c r="Q2647" s="43" t="s">
        <v>9</v>
      </c>
      <c r="R2647" s="43"/>
      <c r="S2647" s="43"/>
      <c r="T2647" s="43" t="s">
        <v>10</v>
      </c>
      <c r="U2647" s="43"/>
      <c r="X2647" s="43" t="s">
        <v>5</v>
      </c>
      <c r="Y2647" s="43"/>
      <c r="Z2647" s="43" t="s">
        <v>23</v>
      </c>
      <c r="AA2647" s="43"/>
      <c r="AB2647" s="43" t="s">
        <v>6</v>
      </c>
      <c r="AC2647" s="43" t="s">
        <v>7</v>
      </c>
      <c r="AE2647" s="43" t="s">
        <v>8</v>
      </c>
      <c r="AF2647" s="43" t="s">
        <v>9</v>
      </c>
      <c r="AG2647" s="43" t="s">
        <v>10</v>
      </c>
      <c r="AH2647" s="43"/>
    </row>
    <row r="2648" spans="2:37" ht="14.25" customHeight="1">
      <c r="B2648" s="43"/>
      <c r="D2648" s="43"/>
      <c r="E2648" s="43"/>
      <c r="G2648" s="43"/>
      <c r="H2648" s="43"/>
      <c r="J2648" s="43"/>
      <c r="K2648" s="43"/>
      <c r="L2648" s="43"/>
      <c r="M2648" s="43"/>
      <c r="N2648" s="43"/>
      <c r="O2648" s="43"/>
      <c r="Q2648" s="43"/>
      <c r="R2648" s="43"/>
      <c r="S2648" s="43"/>
      <c r="T2648" s="43"/>
      <c r="U2648" s="43"/>
      <c r="X2648" s="43"/>
      <c r="Y2648" s="43"/>
      <c r="Z2648" s="43"/>
      <c r="AA2648" s="43"/>
      <c r="AB2648" s="43"/>
      <c r="AC2648" s="43"/>
      <c r="AE2648" s="43"/>
      <c r="AF2648" s="43"/>
      <c r="AG2648" s="43"/>
      <c r="AH2648" s="43"/>
    </row>
    <row r="2649" spans="2:37">
      <c r="B2649" s="2">
        <v>0</v>
      </c>
      <c r="D2649" s="44">
        <v>0</v>
      </c>
      <c r="E2649" s="44"/>
      <c r="F2649" s="45">
        <v>1.8688795535126701E-5</v>
      </c>
      <c r="G2649" s="45"/>
      <c r="H2649" s="45"/>
      <c r="I2649" s="45"/>
      <c r="J2649" s="45"/>
      <c r="K2649" s="45">
        <v>1.1062589883804321</v>
      </c>
      <c r="L2649" s="45"/>
      <c r="M2649" s="45"/>
      <c r="N2649" s="45">
        <v>2.2124993801116943</v>
      </c>
      <c r="O2649" s="45"/>
      <c r="P2649" s="45"/>
      <c r="Q2649" s="45"/>
      <c r="R2649" s="45">
        <v>0.78223007917404175</v>
      </c>
      <c r="S2649" s="45"/>
      <c r="T2649" s="45"/>
      <c r="U2649" s="45"/>
      <c r="V2649" s="46">
        <v>100.00168609619141</v>
      </c>
      <c r="W2649" s="46"/>
      <c r="X2649" s="45">
        <v>3.9000000804662704E-2</v>
      </c>
      <c r="Y2649" s="45"/>
      <c r="Z2649" s="44">
        <v>2.3400000482797623</v>
      </c>
      <c r="AA2649" s="44"/>
      <c r="AB2649" s="45">
        <v>0.5342031717300415</v>
      </c>
      <c r="AC2649" s="45"/>
      <c r="AD2649" s="45">
        <v>1.2311016621009128E-33</v>
      </c>
      <c r="AE2649" s="45"/>
      <c r="AF2649" s="45">
        <v>1.0108137130737305</v>
      </c>
      <c r="AG2649" s="45"/>
      <c r="AH2649" s="45">
        <v>0.71475321054458618</v>
      </c>
      <c r="AI2649" s="45"/>
      <c r="AJ2649" s="45"/>
      <c r="AK2649" s="20">
        <v>1.2179313425790632E-31</v>
      </c>
    </row>
    <row r="2650" spans="2:37">
      <c r="B2650" s="2">
        <v>1.0000000474974513E-3</v>
      </c>
      <c r="D2650" s="44">
        <v>6.0000002849847078E-2</v>
      </c>
      <c r="E2650" s="44"/>
      <c r="F2650" s="45">
        <v>-0.93872708082199097</v>
      </c>
      <c r="G2650" s="45"/>
      <c r="H2650" s="45"/>
      <c r="I2650" s="45"/>
      <c r="J2650" s="45"/>
      <c r="K2650" s="45">
        <v>8.7283022701740265E-2</v>
      </c>
      <c r="L2650" s="45"/>
      <c r="M2650" s="45"/>
      <c r="N2650" s="45">
        <v>1.1906988620758057</v>
      </c>
      <c r="O2650" s="45"/>
      <c r="P2650" s="45"/>
      <c r="Q2650" s="45"/>
      <c r="R2650" s="45">
        <v>0.78023284673690796</v>
      </c>
      <c r="S2650" s="45"/>
      <c r="T2650" s="45"/>
      <c r="U2650" s="45"/>
      <c r="V2650" s="46">
        <v>7.9102563858032227</v>
      </c>
      <c r="W2650" s="46"/>
      <c r="X2650" s="45">
        <v>3.9999999105930328E-2</v>
      </c>
      <c r="Y2650" s="45"/>
      <c r="Z2650" s="44">
        <v>2.3999999463558197</v>
      </c>
      <c r="AA2650" s="44"/>
      <c r="AB2650" s="45">
        <v>0.81076502799987793</v>
      </c>
      <c r="AC2650" s="45"/>
      <c r="AD2650" s="45">
        <v>1.8063463530651076E-34</v>
      </c>
      <c r="AE2650" s="45"/>
      <c r="AF2650" s="45">
        <v>1.0087214708328247</v>
      </c>
      <c r="AG2650" s="45"/>
      <c r="AH2650" s="45">
        <v>0.71327382326126099</v>
      </c>
      <c r="AI2650" s="45"/>
      <c r="AJ2650" s="45"/>
      <c r="AK2650" s="20">
        <v>1.7907285514490904E-32</v>
      </c>
    </row>
    <row r="2651" spans="2:37">
      <c r="B2651" s="2">
        <v>2.0000000949949026E-3</v>
      </c>
      <c r="D2651" s="44">
        <v>0.12000000569969416</v>
      </c>
      <c r="E2651" s="44"/>
      <c r="F2651" s="45">
        <v>-0.7916865348815918</v>
      </c>
      <c r="G2651" s="45"/>
      <c r="H2651" s="45"/>
      <c r="I2651" s="45"/>
      <c r="J2651" s="45"/>
      <c r="K2651" s="45">
        <v>1.093544065952301E-2</v>
      </c>
      <c r="L2651" s="45"/>
      <c r="M2651" s="45"/>
      <c r="N2651" s="45">
        <v>1.111548900604248</v>
      </c>
      <c r="O2651" s="45"/>
      <c r="P2651" s="45"/>
      <c r="Q2651" s="45"/>
      <c r="R2651" s="45">
        <v>0.77825123071670532</v>
      </c>
      <c r="S2651" s="45"/>
      <c r="T2651" s="45"/>
      <c r="U2651" s="45"/>
      <c r="V2651" s="46">
        <v>0.99357688426971436</v>
      </c>
      <c r="W2651" s="46"/>
      <c r="X2651" s="45">
        <v>4.1000001132488251E-2</v>
      </c>
      <c r="Y2651" s="45"/>
      <c r="Z2651" s="44">
        <v>2.460000067949295</v>
      </c>
      <c r="AA2651" s="44"/>
      <c r="AB2651" s="45">
        <v>0.97269374132156372</v>
      </c>
      <c r="AC2651" s="45"/>
      <c r="AD2651" s="45">
        <v>2.6503844725284971E-35</v>
      </c>
      <c r="AE2651" s="45"/>
      <c r="AF2651" s="45">
        <v>1.0066449642181396</v>
      </c>
      <c r="AG2651" s="45"/>
      <c r="AH2651" s="45">
        <v>0.71180546283721924</v>
      </c>
      <c r="AI2651" s="45"/>
      <c r="AJ2651" s="45"/>
      <c r="AK2651" s="20">
        <v>2.6328889610320603E-33</v>
      </c>
    </row>
    <row r="2652" spans="2:37">
      <c r="B2652" s="2">
        <v>3.0000000260770321E-3</v>
      </c>
      <c r="D2652" s="44">
        <v>0.18000000156462193</v>
      </c>
      <c r="E2652" s="44"/>
      <c r="F2652" s="45">
        <v>-0.46660062670707703</v>
      </c>
      <c r="G2652" s="45"/>
      <c r="H2652" s="45"/>
      <c r="I2652" s="45"/>
      <c r="J2652" s="45"/>
      <c r="K2652" s="45">
        <v>1.454619225114584E-3</v>
      </c>
      <c r="L2652" s="45"/>
      <c r="M2652" s="45"/>
      <c r="N2652" s="45">
        <v>1.0992876291275024</v>
      </c>
      <c r="O2652" s="45"/>
      <c r="P2652" s="45"/>
      <c r="Q2652" s="45"/>
      <c r="R2652" s="45">
        <v>0.77628511190414429</v>
      </c>
      <c r="S2652" s="45"/>
      <c r="T2652" s="45"/>
      <c r="U2652" s="45"/>
      <c r="V2652" s="46">
        <v>0.13249912858009338</v>
      </c>
      <c r="W2652" s="46"/>
      <c r="X2652" s="45">
        <v>4.1999999433755875E-2</v>
      </c>
      <c r="Y2652" s="45"/>
      <c r="Z2652" s="44">
        <v>2.5199999660253525</v>
      </c>
      <c r="AA2652" s="44"/>
      <c r="AB2652" s="45">
        <v>0.99779713153839111</v>
      </c>
      <c r="AC2652" s="45"/>
      <c r="AD2652" s="45">
        <v>3.888816773966555E-36</v>
      </c>
      <c r="AE2652" s="45"/>
      <c r="AF2652" s="45">
        <v>1.0045839548110962</v>
      </c>
      <c r="AG2652" s="45"/>
      <c r="AH2652" s="45">
        <v>0.71034812927246094</v>
      </c>
      <c r="AI2652" s="45"/>
      <c r="AJ2652" s="45"/>
      <c r="AK2652" s="20">
        <v>3.8710718745707235E-34</v>
      </c>
    </row>
    <row r="2653" spans="2:37">
      <c r="B2653" s="2">
        <v>4.0000001899898052E-3</v>
      </c>
      <c r="D2653" s="44">
        <v>0.24000001139938831</v>
      </c>
      <c r="E2653" s="44"/>
      <c r="F2653" s="45">
        <v>-6.9477349519729614E-2</v>
      </c>
      <c r="G2653" s="45"/>
      <c r="H2653" s="45"/>
      <c r="I2653" s="45"/>
      <c r="J2653" s="45"/>
      <c r="K2653" s="45">
        <v>2.0084726565983146E-4</v>
      </c>
      <c r="L2653" s="45"/>
      <c r="M2653" s="45"/>
      <c r="N2653" s="45">
        <v>1.0952750444412231</v>
      </c>
      <c r="O2653" s="45"/>
      <c r="P2653" s="45"/>
      <c r="Q2653" s="45"/>
      <c r="R2653" s="45">
        <v>0.7743343710899353</v>
      </c>
      <c r="S2653" s="45"/>
      <c r="T2653" s="45"/>
      <c r="U2653" s="45"/>
      <c r="V2653" s="46">
        <v>1.8340973183512688E-2</v>
      </c>
      <c r="W2653" s="46"/>
      <c r="X2653" s="45">
        <v>4.3000001460313797E-2</v>
      </c>
      <c r="Y2653" s="45"/>
      <c r="Z2653" s="44">
        <v>2.5800000876188278</v>
      </c>
      <c r="AA2653" s="44"/>
      <c r="AB2653" s="45">
        <v>0.88312166929244995</v>
      </c>
      <c r="AC2653" s="45"/>
      <c r="AD2653" s="45">
        <v>5.705934437042228E-37</v>
      </c>
      <c r="AE2653" s="45"/>
      <c r="AF2653" s="45">
        <v>1.0025384426116943</v>
      </c>
      <c r="AG2653" s="45"/>
      <c r="AH2653" s="45">
        <v>0.70890170335769653</v>
      </c>
      <c r="AI2653" s="45"/>
      <c r="AJ2653" s="45"/>
      <c r="AK2653" s="20">
        <v>5.6914870812641247E-35</v>
      </c>
    </row>
    <row r="2654" spans="2:37">
      <c r="B2654" s="2">
        <v>4.999999888241291E-3</v>
      </c>
      <c r="D2654" s="44">
        <v>0.29999999329447746</v>
      </c>
      <c r="E2654" s="44"/>
      <c r="F2654" s="45">
        <v>0.33648237586021423</v>
      </c>
      <c r="G2654" s="45"/>
      <c r="H2654" s="45"/>
      <c r="I2654" s="45"/>
      <c r="J2654" s="45"/>
      <c r="K2654" s="45">
        <v>2.8395770641509444E-5</v>
      </c>
      <c r="L2654" s="45"/>
      <c r="M2654" s="45"/>
      <c r="N2654" s="45">
        <v>1.0923653841018677</v>
      </c>
      <c r="O2654" s="45"/>
      <c r="P2654" s="45"/>
      <c r="Q2654" s="45"/>
      <c r="R2654" s="45">
        <v>0.77239888906478882</v>
      </c>
      <c r="S2654" s="45"/>
      <c r="T2654" s="45"/>
      <c r="U2654" s="45"/>
      <c r="V2654" s="46">
        <v>2.5995431933552027E-3</v>
      </c>
      <c r="W2654" s="46"/>
      <c r="X2654" s="45">
        <v>4.3999999761581421E-2</v>
      </c>
      <c r="Y2654" s="45"/>
      <c r="Z2654" s="44">
        <v>2.6399999856948853</v>
      </c>
      <c r="AA2654" s="44"/>
      <c r="AB2654" s="45">
        <v>0.64528661966323853</v>
      </c>
      <c r="AC2654" s="45"/>
      <c r="AD2654" s="45">
        <v>8.3721473582103364E-38</v>
      </c>
      <c r="AE2654" s="45"/>
      <c r="AF2654" s="45">
        <v>1.000508189201355</v>
      </c>
      <c r="AG2654" s="45"/>
      <c r="AH2654" s="45">
        <v>0.70746612548828125</v>
      </c>
      <c r="AI2654" s="45"/>
      <c r="AJ2654" s="45"/>
      <c r="AK2654" s="20">
        <v>8.3678947200515789E-36</v>
      </c>
    </row>
    <row r="2655" spans="2:37">
      <c r="B2655" s="2">
        <v>6.0000000521540642E-3</v>
      </c>
      <c r="D2655" s="44">
        <v>0.36000000312924385</v>
      </c>
      <c r="E2655" s="44"/>
      <c r="F2655" s="45">
        <v>0.69348645210266113</v>
      </c>
      <c r="G2655" s="45"/>
      <c r="H2655" s="45"/>
      <c r="I2655" s="45"/>
      <c r="J2655" s="45"/>
      <c r="K2655" s="45">
        <v>4.0742470446275547E-6</v>
      </c>
      <c r="L2655" s="45"/>
      <c r="M2655" s="45"/>
      <c r="N2655" s="45">
        <v>1.0896251201629639</v>
      </c>
      <c r="O2655" s="45"/>
      <c r="P2655" s="45"/>
      <c r="Q2655" s="45"/>
      <c r="R2655" s="45">
        <v>0.77047842741012573</v>
      </c>
      <c r="S2655" s="45"/>
      <c r="T2655" s="45"/>
      <c r="U2655" s="45"/>
      <c r="V2655" s="46">
        <v>3.7391411024145782E-4</v>
      </c>
      <c r="W2655" s="46"/>
      <c r="X2655" s="45">
        <v>4.5000001788139343E-2</v>
      </c>
      <c r="Y2655" s="45"/>
      <c r="Z2655" s="44">
        <v>2.7000001072883606</v>
      </c>
      <c r="AA2655" s="44"/>
      <c r="AB2655" s="45">
        <v>0.31807917356491089</v>
      </c>
      <c r="AC2655" s="45"/>
      <c r="AD2655" s="45">
        <v>1.2284222345989144E-38</v>
      </c>
      <c r="AE2655" s="45"/>
      <c r="AF2655" s="45">
        <v>0.99849307537078857</v>
      </c>
      <c r="AG2655" s="45"/>
      <c r="AH2655" s="45">
        <v>0.70604121685028076</v>
      </c>
      <c r="AI2655" s="45"/>
      <c r="AJ2655" s="45"/>
      <c r="AK2655" s="20">
        <v>1.230276197308767E-36</v>
      </c>
    </row>
    <row r="2656" spans="2:37">
      <c r="B2656" s="2">
        <v>7.0000002160668373E-3</v>
      </c>
      <c r="D2656" s="44">
        <v>0.42000001296401024</v>
      </c>
      <c r="E2656" s="44"/>
      <c r="F2656" s="45">
        <v>0.95170092582702637</v>
      </c>
      <c r="G2656" s="45"/>
      <c r="H2656" s="45"/>
      <c r="I2656" s="45"/>
      <c r="J2656" s="45"/>
      <c r="K2656" s="45">
        <v>5.8987052398151718E-7</v>
      </c>
      <c r="L2656" s="45"/>
      <c r="M2656" s="45"/>
      <c r="N2656" s="45">
        <v>1.0869269371032715</v>
      </c>
      <c r="O2656" s="45"/>
      <c r="P2656" s="45"/>
      <c r="Q2656" s="45"/>
      <c r="R2656" s="45">
        <v>0.76857292652130127</v>
      </c>
      <c r="S2656" s="45"/>
      <c r="T2656" s="45"/>
      <c r="U2656" s="45"/>
      <c r="V2656" s="46">
        <v>5.426959614851512E-5</v>
      </c>
      <c r="W2656" s="46"/>
      <c r="X2656" s="45">
        <v>4.6000000089406967E-2</v>
      </c>
      <c r="Y2656" s="45"/>
      <c r="Z2656" s="44">
        <v>2.760000005364418</v>
      </c>
      <c r="AA2656" s="44"/>
      <c r="AB2656" s="45">
        <v>-5.2342630922794342E-2</v>
      </c>
      <c r="AC2656" s="45"/>
      <c r="AD2656" s="45">
        <v>1.8024327614239749E-39</v>
      </c>
      <c r="AE2656" s="45"/>
      <c r="AF2656" s="45">
        <v>0.99649298191070557</v>
      </c>
      <c r="AG2656" s="45"/>
      <c r="AH2656" s="45">
        <v>0.70462697744369507</v>
      </c>
      <c r="AI2656" s="45"/>
      <c r="AJ2656" s="45"/>
      <c r="AK2656" s="20">
        <v>1.8087767758836048E-37</v>
      </c>
    </row>
    <row r="2657" spans="2:37">
      <c r="B2657" s="2">
        <v>8.0000003799796104E-3</v>
      </c>
      <c r="D2657" s="44">
        <v>0.48000002279877663</v>
      </c>
      <c r="E2657" s="44"/>
      <c r="F2657" s="45">
        <v>1.0754696130752563</v>
      </c>
      <c r="G2657" s="45"/>
      <c r="H2657" s="45"/>
      <c r="I2657" s="45"/>
      <c r="J2657" s="45"/>
      <c r="K2657" s="45">
        <v>8.5866261656519782E-8</v>
      </c>
      <c r="L2657" s="45"/>
      <c r="M2657" s="45"/>
      <c r="N2657" s="45">
        <v>1.0842525959014893</v>
      </c>
      <c r="O2657" s="45"/>
      <c r="P2657" s="45"/>
      <c r="Q2657" s="45"/>
      <c r="R2657" s="45">
        <v>0.76668226718902588</v>
      </c>
      <c r="S2657" s="45"/>
      <c r="T2657" s="45"/>
      <c r="U2657" s="45"/>
      <c r="V2657" s="46">
        <v>7.9193969213520177E-6</v>
      </c>
      <c r="W2657" s="46"/>
      <c r="X2657" s="45">
        <v>4.6999998390674591E-2</v>
      </c>
      <c r="Y2657" s="45"/>
      <c r="Z2657" s="44">
        <v>2.8199999034404755</v>
      </c>
      <c r="AA2657" s="44"/>
      <c r="AB2657" s="45">
        <v>-0.41395837068557739</v>
      </c>
      <c r="AC2657" s="45"/>
      <c r="AD2657" s="45">
        <v>2.6446705917202273E-40</v>
      </c>
      <c r="AE2657" s="45"/>
      <c r="AF2657" s="45">
        <v>0.99450784921646118</v>
      </c>
      <c r="AG2657" s="45"/>
      <c r="AH2657" s="45">
        <v>0.70322322845458984</v>
      </c>
      <c r="AI2657" s="45"/>
      <c r="AJ2657" s="45"/>
      <c r="AK2657" s="20">
        <v>2.6592752045751134E-38</v>
      </c>
    </row>
    <row r="2658" spans="2:37">
      <c r="B2658" s="2">
        <v>8.999999612569809E-3</v>
      </c>
      <c r="D2658" s="44">
        <v>0.53999997675418854</v>
      </c>
      <c r="E2658" s="44"/>
      <c r="F2658" s="45">
        <v>1.0481345653533936</v>
      </c>
      <c r="G2658" s="45"/>
      <c r="H2658" s="45"/>
      <c r="I2658" s="45"/>
      <c r="J2658" s="45"/>
      <c r="K2658" s="45">
        <v>1.2539841165448706E-8</v>
      </c>
      <c r="L2658" s="45"/>
      <c r="M2658" s="45"/>
      <c r="N2658" s="45">
        <v>1.0815994739532471</v>
      </c>
      <c r="O2658" s="45"/>
      <c r="P2658" s="45"/>
      <c r="Q2658" s="45"/>
      <c r="R2658" s="45">
        <v>0.76480633020401001</v>
      </c>
      <c r="S2658" s="45"/>
      <c r="T2658" s="45"/>
      <c r="U2658" s="45"/>
      <c r="V2658" s="46">
        <v>1.1593793942665798E-6</v>
      </c>
      <c r="W2658" s="46"/>
      <c r="X2658" s="45">
        <v>4.8000000417232513E-2</v>
      </c>
      <c r="Y2658" s="45"/>
      <c r="Z2658" s="44">
        <v>2.8800000250339508</v>
      </c>
      <c r="AA2658" s="44"/>
      <c r="AB2658" s="45">
        <v>-0.71618771553039551</v>
      </c>
      <c r="AC2658" s="45"/>
      <c r="AD2658" s="45">
        <v>3.8804757074082834E-41</v>
      </c>
      <c r="AE2658" s="45"/>
      <c r="AF2658" s="45">
        <v>0.99253743886947632</v>
      </c>
      <c r="AG2658" s="45"/>
      <c r="AH2658" s="45">
        <v>0.70182996988296509</v>
      </c>
      <c r="AI2658" s="45"/>
      <c r="AJ2658" s="45"/>
      <c r="AK2658" s="20">
        <v>3.9096479388385975E-39</v>
      </c>
    </row>
    <row r="2659" spans="2:37">
      <c r="B2659" s="2">
        <v>9.9999997764825821E-3</v>
      </c>
      <c r="D2659" s="44">
        <v>0.59999998658895493</v>
      </c>
      <c r="E2659" s="44"/>
      <c r="F2659" s="45">
        <v>0.87425923347473145</v>
      </c>
      <c r="G2659" s="45"/>
      <c r="H2659" s="45"/>
      <c r="I2659" s="45"/>
      <c r="J2659" s="45"/>
      <c r="K2659" s="45">
        <v>1.8348147445834684E-9</v>
      </c>
      <c r="L2659" s="45"/>
      <c r="M2659" s="45"/>
      <c r="N2659" s="45">
        <v>1.0789669752120972</v>
      </c>
      <c r="O2659" s="45"/>
      <c r="P2659" s="45"/>
      <c r="Q2659" s="45"/>
      <c r="R2659" s="45">
        <v>0.76294487714767456</v>
      </c>
      <c r="S2659" s="45"/>
      <c r="T2659" s="45"/>
      <c r="U2659" s="45"/>
      <c r="V2659" s="46">
        <v>1.7005289976168569E-7</v>
      </c>
      <c r="W2659" s="46"/>
      <c r="X2659" s="45">
        <v>4.8999998718500137E-2</v>
      </c>
      <c r="Y2659" s="45"/>
      <c r="Z2659" s="44">
        <v>2.9399999231100082</v>
      </c>
      <c r="AA2659" s="44"/>
      <c r="AB2659" s="45">
        <v>-0.91696220636367798</v>
      </c>
      <c r="AC2659" s="45"/>
      <c r="AD2659" s="45">
        <v>5.6934756605517318E-42</v>
      </c>
      <c r="AE2659" s="45"/>
      <c r="AF2659" s="45">
        <v>0.9905816912651062</v>
      </c>
      <c r="AG2659" s="45"/>
      <c r="AH2659" s="45">
        <v>0.70044702291488647</v>
      </c>
      <c r="AI2659" s="45"/>
      <c r="AJ2659" s="45"/>
      <c r="AK2659" s="20">
        <v>5.7478880799214644E-40</v>
      </c>
    </row>
    <row r="2660" spans="2:37">
      <c r="B2660" s="2">
        <v>1.0999999940395355E-2</v>
      </c>
      <c r="D2660" s="44">
        <v>0.65999999642372131</v>
      </c>
      <c r="E2660" s="44"/>
      <c r="F2660" s="45">
        <v>0.5788840651512146</v>
      </c>
      <c r="G2660" s="45"/>
      <c r="H2660" s="45"/>
      <c r="I2660" s="45"/>
      <c r="J2660" s="45"/>
      <c r="K2660" s="45">
        <v>2.6877089442933766E-10</v>
      </c>
      <c r="L2660" s="45"/>
      <c r="M2660" s="45"/>
      <c r="N2660" s="45">
        <v>1.07635498046875</v>
      </c>
      <c r="O2660" s="45"/>
      <c r="P2660" s="45"/>
      <c r="Q2660" s="45"/>
      <c r="R2660" s="45">
        <v>0.76109790802001953</v>
      </c>
      <c r="S2660" s="45"/>
      <c r="T2660" s="45"/>
      <c r="U2660" s="45"/>
      <c r="V2660" s="46">
        <v>2.4970470136054246E-8</v>
      </c>
      <c r="W2660" s="46"/>
      <c r="X2660" s="45">
        <v>5.000000074505806E-2</v>
      </c>
      <c r="Y2660" s="45"/>
      <c r="Z2660" s="44">
        <v>3.0000000447034836</v>
      </c>
      <c r="AA2660" s="44"/>
      <c r="AB2660" s="45">
        <v>-0.98857837915420532</v>
      </c>
      <c r="AC2660" s="45"/>
      <c r="AD2660" s="45">
        <v>8.3517388473759097E-43</v>
      </c>
      <c r="AE2660" s="45"/>
      <c r="AF2660" s="45">
        <v>0.98864048719406128</v>
      </c>
      <c r="AG2660" s="45"/>
      <c r="AH2660" s="45">
        <v>0.699074387550354</v>
      </c>
      <c r="AI2660" s="45"/>
      <c r="AJ2660" s="45"/>
      <c r="AK2660" s="20">
        <v>8.4503902592643769E-41</v>
      </c>
    </row>
    <row r="2661" spans="2:37">
      <c r="B2661" s="2">
        <v>1.2000000104308128E-2</v>
      </c>
      <c r="D2661" s="44">
        <v>0.7200000062584877</v>
      </c>
      <c r="E2661" s="44"/>
      <c r="F2661" s="45">
        <v>0.20392449200153351</v>
      </c>
      <c r="G2661" s="45"/>
      <c r="H2661" s="45"/>
      <c r="I2661" s="45"/>
      <c r="J2661" s="45"/>
      <c r="K2661" s="45">
        <v>3.9396763629184761E-11</v>
      </c>
      <c r="L2661" s="45"/>
      <c r="M2661" s="45"/>
      <c r="N2661" s="45">
        <v>1.0737631320953369</v>
      </c>
      <c r="O2661" s="45"/>
      <c r="P2661" s="45"/>
      <c r="Q2661" s="45"/>
      <c r="R2661" s="45">
        <v>0.75926518440246582</v>
      </c>
      <c r="S2661" s="45"/>
      <c r="T2661" s="45"/>
      <c r="U2661" s="45"/>
      <c r="V2661" s="46">
        <v>3.6690366300717869E-9</v>
      </c>
      <c r="W2661" s="46"/>
      <c r="X2661" s="45">
        <v>5.0999999046325684E-2</v>
      </c>
      <c r="Y2661" s="45"/>
      <c r="Z2661" s="44">
        <v>3.059999942779541</v>
      </c>
      <c r="AA2661" s="44"/>
      <c r="AB2661" s="45">
        <v>-0.92151761054992676</v>
      </c>
      <c r="AC2661" s="45"/>
      <c r="AD2661" s="45">
        <v>1.2191296639625909E-43</v>
      </c>
      <c r="AE2661" s="45"/>
      <c r="AF2661" s="45">
        <v>0.98671364784240723</v>
      </c>
      <c r="AG2661" s="45"/>
      <c r="AH2661" s="45">
        <v>0.69771188497543335</v>
      </c>
      <c r="AI2661" s="45"/>
      <c r="AJ2661" s="45"/>
      <c r="AK2661" s="20">
        <v>1.2423912184703828E-41</v>
      </c>
    </row>
    <row r="2662" spans="2:37">
      <c r="B2662" s="2">
        <v>1.3000000268220901E-2</v>
      </c>
      <c r="D2662" s="44">
        <v>0.78000001609325409</v>
      </c>
      <c r="E2662" s="44"/>
      <c r="F2662" s="45">
        <v>-0.19777338206768036</v>
      </c>
      <c r="G2662" s="45"/>
      <c r="H2662" s="45"/>
      <c r="I2662" s="45"/>
      <c r="J2662" s="45"/>
      <c r="K2662" s="45">
        <v>5.7770797694256526E-12</v>
      </c>
      <c r="L2662" s="45"/>
      <c r="M2662" s="45"/>
      <c r="N2662" s="45">
        <v>1.0711913108825684</v>
      </c>
      <c r="O2662" s="45"/>
      <c r="P2662" s="45"/>
      <c r="Q2662" s="45"/>
      <c r="R2662" s="45">
        <v>0.75744664669036865</v>
      </c>
      <c r="S2662" s="45"/>
      <c r="T2662" s="45"/>
      <c r="U2662" s="45"/>
      <c r="V2662" s="46">
        <v>5.3931353827252337E-10</v>
      </c>
      <c r="W2662" s="46"/>
      <c r="X2662" s="45">
        <v>5.2000001072883606E-2</v>
      </c>
      <c r="Y2662" s="45"/>
      <c r="Z2662" s="44">
        <v>3.1200000643730164</v>
      </c>
      <c r="AA2662" s="44"/>
      <c r="AB2662" s="45">
        <v>-0.72570693492889404</v>
      </c>
      <c r="AC2662" s="45"/>
      <c r="AD2662" s="45">
        <v>1.8216880036222622E-44</v>
      </c>
      <c r="AE2662" s="45"/>
      <c r="AF2662" s="45">
        <v>0.98480111360549927</v>
      </c>
      <c r="AG2662" s="45"/>
      <c r="AH2662" s="45">
        <v>0.69635951519012451</v>
      </c>
      <c r="AI2662" s="45"/>
      <c r="AJ2662" s="45"/>
      <c r="AK2662" s="20">
        <v>1.8258918990152366E-42</v>
      </c>
    </row>
    <row r="2663" spans="2:37">
      <c r="B2663" s="2">
        <v>1.4000000432133675E-2</v>
      </c>
      <c r="D2663" s="44">
        <v>0.84000002592802048</v>
      </c>
      <c r="E2663" s="44"/>
      <c r="F2663" s="45">
        <v>-0.56987684965133667</v>
      </c>
      <c r="G2663" s="45"/>
      <c r="H2663" s="45"/>
      <c r="I2663" s="45"/>
      <c r="J2663" s="45"/>
      <c r="K2663" s="45">
        <v>8.473365780727049E-13</v>
      </c>
      <c r="L2663" s="45"/>
      <c r="M2663" s="45"/>
      <c r="N2663" s="45">
        <v>1.0686393976211548</v>
      </c>
      <c r="O2663" s="45"/>
      <c r="P2663" s="45"/>
      <c r="Q2663" s="45"/>
      <c r="R2663" s="45">
        <v>0.75564217567443848</v>
      </c>
      <c r="S2663" s="45"/>
      <c r="T2663" s="45"/>
      <c r="U2663" s="45"/>
      <c r="V2663" s="46">
        <v>7.9291156973582133E-11</v>
      </c>
      <c r="W2663" s="46"/>
      <c r="X2663" s="45">
        <v>5.299999937415123E-2</v>
      </c>
      <c r="Y2663" s="45"/>
      <c r="Z2663" s="44">
        <v>3.1799999624490738</v>
      </c>
      <c r="AA2663" s="44"/>
      <c r="AB2663" s="45">
        <v>-0.42905423045158386</v>
      </c>
      <c r="AC2663" s="45"/>
      <c r="AD2663" s="45">
        <v>2.8025969286496341E-45</v>
      </c>
      <c r="AE2663" s="45"/>
      <c r="AF2663" s="45">
        <v>0.98290270566940308</v>
      </c>
      <c r="AG2663" s="45"/>
      <c r="AH2663" s="45">
        <v>0.69501715898513794</v>
      </c>
      <c r="AI2663" s="45"/>
      <c r="AJ2663" s="45"/>
      <c r="AK2663" s="20">
        <v>2.6904930515036488E-43</v>
      </c>
    </row>
    <row r="2664" spans="2:37">
      <c r="B2664" s="2">
        <v>1.4999999664723873E-2</v>
      </c>
      <c r="D2664" s="44">
        <v>0.89999997988343239</v>
      </c>
      <c r="E2664" s="44"/>
      <c r="F2664" s="45">
        <v>-0.86046242713928223</v>
      </c>
      <c r="G2664" s="45"/>
      <c r="H2664" s="45"/>
      <c r="I2664" s="45"/>
      <c r="J2664" s="45"/>
      <c r="K2664" s="45">
        <v>1.2429747715033551E-13</v>
      </c>
      <c r="L2664" s="45"/>
      <c r="M2664" s="45"/>
      <c r="N2664" s="45">
        <v>1.0661071538925171</v>
      </c>
      <c r="O2664" s="45"/>
      <c r="P2664" s="45"/>
      <c r="Q2664" s="45"/>
      <c r="R2664" s="45">
        <v>0.75385165214538574</v>
      </c>
      <c r="S2664" s="45"/>
      <c r="T2664" s="45"/>
      <c r="U2664" s="45"/>
      <c r="V2664" s="46">
        <v>1.1659003623654129E-11</v>
      </c>
      <c r="W2664" s="46"/>
      <c r="X2664" s="45">
        <v>5.4000001400709152E-2</v>
      </c>
      <c r="Y2664" s="45"/>
      <c r="Z2664" s="44">
        <v>3.2400000840425491</v>
      </c>
      <c r="AA2664" s="44"/>
      <c r="AB2664" s="45">
        <v>-7.3473244905471802E-2</v>
      </c>
      <c r="AC2664" s="45"/>
      <c r="AD2664" s="45">
        <v>0</v>
      </c>
      <c r="AE2664" s="45"/>
      <c r="AF2664" s="45">
        <v>0.98101836442947388</v>
      </c>
      <c r="AG2664" s="45"/>
      <c r="AH2664" s="45">
        <v>0.69368475675582886</v>
      </c>
      <c r="AI2664" s="45"/>
      <c r="AJ2664" s="45"/>
      <c r="AK2664" s="20">
        <v>3.9236357001094878E-44</v>
      </c>
    </row>
    <row r="2665" spans="2:37">
      <c r="B2665" s="2">
        <v>1.6000000759959221E-2</v>
      </c>
      <c r="D2665" s="44">
        <v>0.96000004559755325</v>
      </c>
      <c r="E2665" s="44"/>
      <c r="F2665" s="45">
        <v>-1.0292572975158691</v>
      </c>
      <c r="G2665" s="45"/>
      <c r="H2665" s="45"/>
      <c r="I2665" s="45"/>
      <c r="J2665" s="45"/>
      <c r="K2665" s="45">
        <v>1.8234903265633949E-14</v>
      </c>
      <c r="L2665" s="45"/>
      <c r="M2665" s="45"/>
      <c r="N2665" s="45">
        <v>1.0635944604873657</v>
      </c>
      <c r="O2665" s="45"/>
      <c r="P2665" s="45"/>
      <c r="Q2665" s="45"/>
      <c r="R2665" s="45">
        <v>0.75207489728927612</v>
      </c>
      <c r="S2665" s="45"/>
      <c r="T2665" s="45"/>
      <c r="U2665" s="45"/>
      <c r="V2665" s="46">
        <v>1.7144600626337048E-12</v>
      </c>
      <c r="W2665" s="46"/>
      <c r="X2665" s="45">
        <v>5.4999999701976776E-2</v>
      </c>
      <c r="Y2665" s="45"/>
      <c r="Z2665" s="44">
        <v>3.2999999821186066</v>
      </c>
      <c r="AA2665" s="44"/>
      <c r="AB2665" s="45">
        <v>0.29103571176528931</v>
      </c>
      <c r="AC2665" s="45"/>
      <c r="AD2665" s="45">
        <v>0</v>
      </c>
      <c r="AE2665" s="45"/>
      <c r="AF2665" s="45">
        <v>0.97914797067642212</v>
      </c>
      <c r="AG2665" s="45"/>
      <c r="AH2665" s="45">
        <v>0.69236212968826294</v>
      </c>
      <c r="AI2665" s="45"/>
      <c r="AJ2665" s="45"/>
      <c r="AK2665" s="20">
        <v>5.6051938572992683E-45</v>
      </c>
    </row>
    <row r="2666" spans="2:37">
      <c r="B2666" s="2">
        <v>1.7000000923871994E-2</v>
      </c>
      <c r="D2666" s="44">
        <v>1.0200000554323196</v>
      </c>
      <c r="E2666" s="44"/>
      <c r="F2666" s="45">
        <v>-1.0532170534133911</v>
      </c>
      <c r="G2666" s="45"/>
      <c r="H2666" s="45"/>
      <c r="I2666" s="45"/>
      <c r="J2666" s="45"/>
      <c r="K2666" s="45">
        <v>2.6752555198390629E-15</v>
      </c>
      <c r="L2666" s="45"/>
      <c r="M2666" s="45"/>
      <c r="N2666" s="45">
        <v>1.0611010789871216</v>
      </c>
      <c r="O2666" s="45"/>
      <c r="P2666" s="45"/>
      <c r="Q2666" s="45"/>
      <c r="R2666" s="45">
        <v>0.75031179189682007</v>
      </c>
      <c r="S2666" s="45"/>
      <c r="T2666" s="45"/>
      <c r="U2666" s="45"/>
      <c r="V2666" s="46">
        <v>2.5212069845043095E-13</v>
      </c>
      <c r="W2666" s="46"/>
      <c r="X2666" s="45">
        <v>5.6000001728534698E-2</v>
      </c>
      <c r="Y2666" s="45"/>
      <c r="Z2666" s="44">
        <v>3.3600001037120819</v>
      </c>
      <c r="AA2666" s="44"/>
      <c r="AB2666" s="45">
        <v>0.61341381072998047</v>
      </c>
      <c r="AC2666" s="45"/>
      <c r="AD2666" s="45">
        <v>0</v>
      </c>
      <c r="AE2666" s="45"/>
      <c r="AF2666" s="45">
        <v>0.97729134559631348</v>
      </c>
      <c r="AG2666" s="45"/>
      <c r="AH2666" s="45">
        <v>0.69104933738708496</v>
      </c>
      <c r="AI2666" s="45"/>
      <c r="AJ2666" s="45"/>
      <c r="AK2666" s="20">
        <v>1.4012984643248171E-45</v>
      </c>
    </row>
    <row r="2667" spans="2:37">
      <c r="B2667" s="2">
        <v>1.7999999225139618E-2</v>
      </c>
      <c r="D2667" s="44">
        <v>1.0799999535083771</v>
      </c>
      <c r="E2667" s="44"/>
      <c r="F2667" s="45">
        <v>-0.929668128490448</v>
      </c>
      <c r="G2667" s="45"/>
      <c r="H2667" s="45"/>
      <c r="I2667" s="45"/>
      <c r="J2667" s="45"/>
      <c r="K2667" s="45">
        <v>3.924998741041514E-16</v>
      </c>
      <c r="L2667" s="45"/>
      <c r="M2667" s="45"/>
      <c r="N2667" s="45">
        <v>1.0586268901824951</v>
      </c>
      <c r="O2667" s="45"/>
      <c r="P2667" s="45"/>
      <c r="Q2667" s="45"/>
      <c r="R2667" s="45">
        <v>0.7485622763633728</v>
      </c>
      <c r="S2667" s="45"/>
      <c r="T2667" s="45"/>
      <c r="U2667" s="45"/>
      <c r="V2667" s="46">
        <v>3.7076316002819867E-14</v>
      </c>
      <c r="W2667" s="46"/>
      <c r="X2667" s="45">
        <v>5.7000000029802322E-2</v>
      </c>
      <c r="Y2667" s="45"/>
      <c r="Z2667" s="44">
        <v>3.4200000017881393</v>
      </c>
      <c r="AA2667" s="44"/>
      <c r="AB2667" s="45">
        <v>0.84869289398193359</v>
      </c>
      <c r="AC2667" s="45"/>
      <c r="AD2667" s="45">
        <v>0</v>
      </c>
      <c r="AE2667" s="45"/>
      <c r="AF2667" s="45">
        <v>0.9754483699798584</v>
      </c>
      <c r="AG2667" s="45"/>
      <c r="AH2667" s="45">
        <v>0.6897462010383606</v>
      </c>
      <c r="AI2667" s="45"/>
      <c r="AJ2667" s="45"/>
      <c r="AK2667" s="20">
        <v>0</v>
      </c>
    </row>
    <row r="2668" spans="2:37">
      <c r="B2668" s="2">
        <v>1.8999999389052391E-2</v>
      </c>
      <c r="D2668" s="44">
        <v>1.1399999633431435</v>
      </c>
      <c r="E2668" s="44"/>
      <c r="F2668" s="45">
        <v>-0.67658567428588867</v>
      </c>
      <c r="G2668" s="45"/>
      <c r="H2668" s="45"/>
      <c r="I2668" s="45"/>
      <c r="J2668" s="45"/>
      <c r="K2668" s="45">
        <v>5.7586587092822776E-17</v>
      </c>
      <c r="L2668" s="45"/>
      <c r="M2668" s="45"/>
      <c r="N2668" s="45">
        <v>1.0561717748641968</v>
      </c>
      <c r="O2668" s="45"/>
      <c r="P2668" s="45"/>
      <c r="Q2668" s="45"/>
      <c r="R2668" s="45">
        <v>0.746826171875</v>
      </c>
      <c r="S2668" s="45"/>
      <c r="T2668" s="45"/>
      <c r="U2668" s="45"/>
      <c r="V2668" s="46">
        <v>5.4523887744420841E-15</v>
      </c>
      <c r="W2668" s="46"/>
      <c r="X2668" s="45">
        <v>5.7999998331069946E-2</v>
      </c>
      <c r="Y2668" s="45"/>
      <c r="Z2668" s="44">
        <v>3.4799998998641968</v>
      </c>
      <c r="AA2668" s="44"/>
      <c r="AB2668" s="45">
        <v>0.96426552534103394</v>
      </c>
      <c r="AC2668" s="45"/>
      <c r="AD2668" s="45">
        <v>0</v>
      </c>
      <c r="AE2668" s="45"/>
      <c r="AF2668" s="45">
        <v>0.97361904382705688</v>
      </c>
      <c r="AG2668" s="45"/>
      <c r="AH2668" s="45">
        <v>0.68845260143280029</v>
      </c>
      <c r="AI2668" s="45"/>
      <c r="AJ2668" s="45"/>
      <c r="AK2668" s="20">
        <v>0</v>
      </c>
    </row>
    <row r="2669" spans="2:37">
      <c r="B2669" s="2">
        <v>1.9999999552965164E-2</v>
      </c>
      <c r="D2669" s="44">
        <v>1.1999999731779099</v>
      </c>
      <c r="E2669" s="44"/>
      <c r="F2669" s="45">
        <v>-0.32998338341712952</v>
      </c>
      <c r="G2669" s="45"/>
      <c r="H2669" s="45"/>
      <c r="I2669" s="45"/>
      <c r="J2669" s="45"/>
      <c r="K2669" s="45">
        <v>8.4490510784656893E-18</v>
      </c>
      <c r="L2669" s="45"/>
      <c r="M2669" s="45"/>
      <c r="N2669" s="45">
        <v>1.0537353754043579</v>
      </c>
      <c r="O2669" s="45"/>
      <c r="P2669" s="45"/>
      <c r="Q2669" s="45"/>
      <c r="R2669" s="45">
        <v>0.74510341882705688</v>
      </c>
      <c r="S2669" s="45"/>
      <c r="T2669" s="45"/>
      <c r="U2669" s="45"/>
      <c r="V2669" s="46">
        <v>8.0181906968369463E-16</v>
      </c>
      <c r="W2669" s="46"/>
      <c r="X2669" s="45">
        <v>5.9000000357627869E-2</v>
      </c>
      <c r="Y2669" s="45"/>
      <c r="Z2669" s="44">
        <v>3.5400000214576721</v>
      </c>
      <c r="AA2669" s="44"/>
      <c r="AB2669" s="45">
        <v>0.94440168142318726</v>
      </c>
      <c r="AC2669" s="45"/>
      <c r="AD2669" s="45">
        <v>0</v>
      </c>
      <c r="AE2669" s="45"/>
      <c r="AF2669" s="45">
        <v>0.97180312871932983</v>
      </c>
      <c r="AG2669" s="45"/>
      <c r="AH2669" s="45">
        <v>0.68716859817504883</v>
      </c>
      <c r="AI2669" s="45"/>
      <c r="AJ2669" s="45"/>
      <c r="AK2669" s="20">
        <v>0</v>
      </c>
    </row>
    <row r="2670" spans="2:37">
      <c r="B2670" s="2">
        <v>2.0999999716877937E-2</v>
      </c>
      <c r="D2670" s="44">
        <v>1.2599999830126762</v>
      </c>
      <c r="E2670" s="44"/>
      <c r="F2670" s="45">
        <v>6.1207883059978485E-2</v>
      </c>
      <c r="G2670" s="45"/>
      <c r="H2670" s="45"/>
      <c r="I2670" s="45"/>
      <c r="J2670" s="45"/>
      <c r="K2670" s="45">
        <v>1.2396458497988928E-18</v>
      </c>
      <c r="L2670" s="45"/>
      <c r="M2670" s="45"/>
      <c r="N2670" s="45">
        <v>1.0513176918029785</v>
      </c>
      <c r="O2670" s="45"/>
      <c r="P2670" s="45"/>
      <c r="Q2670" s="45"/>
      <c r="R2670" s="45">
        <v>0.74339389801025391</v>
      </c>
      <c r="S2670" s="45"/>
      <c r="T2670" s="45"/>
      <c r="U2670" s="45"/>
      <c r="V2670" s="46">
        <v>1.1791352429336023E-16</v>
      </c>
      <c r="W2670" s="46"/>
      <c r="X2670" s="45">
        <v>5.9999998658895493E-2</v>
      </c>
      <c r="Y2670" s="45"/>
      <c r="Z2670" s="44">
        <v>3.5999999195337296</v>
      </c>
      <c r="AA2670" s="44"/>
      <c r="AB2670" s="45">
        <v>0.79238682985305786</v>
      </c>
      <c r="AC2670" s="45"/>
      <c r="AD2670" s="45">
        <v>0</v>
      </c>
      <c r="AE2670" s="45"/>
      <c r="AF2670" s="45">
        <v>0.97000056505203247</v>
      </c>
      <c r="AG2670" s="45"/>
      <c r="AH2670" s="45">
        <v>0.6858939528465271</v>
      </c>
      <c r="AI2670" s="45"/>
      <c r="AJ2670" s="45"/>
      <c r="AK2670" s="20">
        <v>0</v>
      </c>
    </row>
    <row r="2671" spans="2:37">
      <c r="B2671" s="2">
        <v>2.199999988079071E-2</v>
      </c>
      <c r="D2671" s="44">
        <v>1.3199999928474426</v>
      </c>
      <c r="E2671" s="44"/>
      <c r="F2671" s="45">
        <v>0.44204419851303101</v>
      </c>
      <c r="G2671" s="45"/>
      <c r="H2671" s="45"/>
      <c r="I2671" s="45"/>
      <c r="J2671" s="45"/>
      <c r="K2671" s="45">
        <v>1.8188186895544341E-19</v>
      </c>
      <c r="L2671" s="45"/>
      <c r="M2671" s="45"/>
      <c r="N2671" s="45">
        <v>1.0489184856414795</v>
      </c>
      <c r="O2671" s="45"/>
      <c r="P2671" s="45"/>
      <c r="Q2671" s="45"/>
      <c r="R2671" s="45">
        <v>0.74169743061065674</v>
      </c>
      <c r="S2671" s="45"/>
      <c r="T2671" s="45"/>
      <c r="U2671" s="45"/>
      <c r="V2671" s="46">
        <v>1.7339942335487803E-17</v>
      </c>
      <c r="W2671" s="46"/>
      <c r="X2671" s="45">
        <v>6.1000000685453415E-2</v>
      </c>
      <c r="Y2671" s="45"/>
      <c r="Z2671" s="44">
        <v>3.6600000411272049</v>
      </c>
      <c r="AA2671" s="44"/>
      <c r="AB2671" s="45">
        <v>0.52999132871627808</v>
      </c>
      <c r="AC2671" s="45"/>
      <c r="AD2671" s="45">
        <v>0</v>
      </c>
      <c r="AE2671" s="45"/>
      <c r="AF2671" s="45">
        <v>0.96821123361587524</v>
      </c>
      <c r="AG2671" s="45"/>
      <c r="AH2671" s="45">
        <v>0.68462872505187988</v>
      </c>
      <c r="AI2671" s="45"/>
      <c r="AJ2671" s="45"/>
      <c r="AK2671" s="20">
        <v>0</v>
      </c>
    </row>
    <row r="2672" spans="2:37">
      <c r="B2672" s="2">
        <v>2.3000000044703484E-2</v>
      </c>
      <c r="D2672" s="44">
        <v>1.380000002682209</v>
      </c>
      <c r="E2672" s="44"/>
      <c r="F2672" s="45">
        <v>0.7592816948890686</v>
      </c>
      <c r="G2672" s="45"/>
      <c r="H2672" s="45"/>
      <c r="I2672" s="45"/>
      <c r="J2672" s="45"/>
      <c r="K2672" s="45">
        <v>2.6685956469321657E-20</v>
      </c>
      <c r="L2672" s="45"/>
      <c r="M2672" s="45"/>
      <c r="N2672" s="45">
        <v>1.0465377569198608</v>
      </c>
      <c r="O2672" s="45"/>
      <c r="P2672" s="45"/>
      <c r="Q2672" s="45"/>
      <c r="R2672" s="45">
        <v>0.74001389741897583</v>
      </c>
      <c r="S2672" s="45"/>
      <c r="T2672" s="45"/>
      <c r="U2672" s="45"/>
      <c r="V2672" s="46">
        <v>2.5499277540309858E-18</v>
      </c>
      <c r="W2672" s="46"/>
      <c r="X2672" s="45">
        <v>6.1999998986721039E-2</v>
      </c>
      <c r="Y2672" s="45"/>
      <c r="Z2672" s="44">
        <v>3.7199999392032623</v>
      </c>
      <c r="AA2672" s="44"/>
      <c r="AB2672" s="45">
        <v>0.19435521960258484</v>
      </c>
      <c r="AC2672" s="45"/>
      <c r="AD2672" s="45">
        <v>0</v>
      </c>
      <c r="AE2672" s="45"/>
      <c r="AF2672" s="45">
        <v>0.9664350152015686</v>
      </c>
      <c r="AG2672" s="45"/>
      <c r="AH2672" s="45">
        <v>0.68337273597717285</v>
      </c>
      <c r="AI2672" s="45"/>
      <c r="AJ2672" s="45"/>
      <c r="AK2672" s="20">
        <v>0</v>
      </c>
    </row>
    <row r="2673" spans="2:37">
      <c r="B2673" s="2">
        <v>2.4000000208616257E-2</v>
      </c>
      <c r="D2673" s="44">
        <v>1.4400000125169754</v>
      </c>
      <c r="E2673" s="44"/>
      <c r="F2673" s="45">
        <v>0.96881699562072754</v>
      </c>
      <c r="G2673" s="45"/>
      <c r="H2673" s="45"/>
      <c r="I2673" s="45"/>
      <c r="J2673" s="45"/>
      <c r="K2673" s="45">
        <v>3.9154105580089562E-21</v>
      </c>
      <c r="L2673" s="45"/>
      <c r="M2673" s="45"/>
      <c r="N2673" s="45">
        <v>1.0441750288009644</v>
      </c>
      <c r="O2673" s="45"/>
      <c r="P2673" s="45"/>
      <c r="Q2673" s="45"/>
      <c r="R2673" s="45">
        <v>0.73834329843521118</v>
      </c>
      <c r="S2673" s="45"/>
      <c r="T2673" s="45"/>
      <c r="U2673" s="45"/>
      <c r="V2673" s="46">
        <v>3.7497645545737867E-19</v>
      </c>
      <c r="W2673" s="46"/>
      <c r="X2673" s="45">
        <v>6.3000001013278961E-2</v>
      </c>
      <c r="Y2673" s="45"/>
      <c r="Z2673" s="44">
        <v>3.7800000607967377</v>
      </c>
      <c r="AA2673" s="44"/>
      <c r="AB2673" s="45">
        <v>-0.16726623475551605</v>
      </c>
      <c r="AC2673" s="45"/>
      <c r="AD2673" s="45">
        <v>0</v>
      </c>
      <c r="AE2673" s="45"/>
      <c r="AF2673" s="45">
        <v>0.96467185020446777</v>
      </c>
      <c r="AG2673" s="45"/>
      <c r="AH2673" s="45">
        <v>0.68212598562240601</v>
      </c>
      <c r="AI2673" s="45"/>
      <c r="AJ2673" s="45"/>
      <c r="AK2673" s="20">
        <v>0</v>
      </c>
    </row>
    <row r="2674" spans="2:37">
      <c r="B2674" s="2">
        <v>2.500000037252903E-2</v>
      </c>
      <c r="D2674" s="44">
        <v>1.5000000223517418</v>
      </c>
      <c r="E2674" s="44"/>
      <c r="F2674" s="45">
        <v>1.0418148040771484</v>
      </c>
      <c r="G2674" s="45"/>
      <c r="H2674" s="45"/>
      <c r="I2674" s="45"/>
      <c r="J2674" s="45"/>
      <c r="K2674" s="45">
        <v>5.7447733931486119E-22</v>
      </c>
      <c r="L2674" s="45"/>
      <c r="M2674" s="45"/>
      <c r="N2674" s="45">
        <v>1.0418305397033691</v>
      </c>
      <c r="O2674" s="45"/>
      <c r="P2674" s="45"/>
      <c r="Q2674" s="45"/>
      <c r="R2674" s="45">
        <v>0.73668539524078369</v>
      </c>
      <c r="S2674" s="45"/>
      <c r="T2674" s="45"/>
      <c r="U2674" s="45"/>
      <c r="V2674" s="46">
        <v>5.5141152102491939E-20</v>
      </c>
      <c r="W2674" s="46"/>
      <c r="X2674" s="45">
        <v>6.4000003039836884E-2</v>
      </c>
      <c r="Y2674" s="45"/>
      <c r="Z2674" s="44">
        <v>3.840000182390213</v>
      </c>
      <c r="AA2674" s="44"/>
      <c r="AB2674" s="45">
        <v>-0.50415325164794922</v>
      </c>
      <c r="AC2674" s="45"/>
      <c r="AD2674" s="45">
        <v>0</v>
      </c>
      <c r="AE2674" s="45"/>
      <c r="AF2674" s="45">
        <v>0.96292155981063843</v>
      </c>
      <c r="AG2674" s="45"/>
      <c r="AH2674" s="45">
        <v>0.68088835477828979</v>
      </c>
      <c r="AI2674" s="45"/>
      <c r="AJ2674" s="45"/>
      <c r="AK2674" s="20">
        <v>0</v>
      </c>
    </row>
    <row r="2675" spans="2:37">
      <c r="B2675" s="2">
        <v>2.6000000536441803E-2</v>
      </c>
      <c r="D2675" s="44">
        <v>1.5600000321865082</v>
      </c>
      <c r="E2675" s="44"/>
      <c r="F2675" s="45">
        <v>0.96867311000823975</v>
      </c>
      <c r="G2675" s="45"/>
      <c r="H2675" s="45"/>
      <c r="I2675" s="45"/>
      <c r="J2675" s="45"/>
      <c r="K2675" s="45">
        <v>8.4288708561146769E-23</v>
      </c>
      <c r="L2675" s="45"/>
      <c r="M2675" s="45"/>
      <c r="N2675" s="45">
        <v>1.0395036935806274</v>
      </c>
      <c r="O2675" s="45"/>
      <c r="P2675" s="45"/>
      <c r="Q2675" s="45"/>
      <c r="R2675" s="45">
        <v>0.73504012823104858</v>
      </c>
      <c r="S2675" s="45"/>
      <c r="T2675" s="45"/>
      <c r="U2675" s="45"/>
      <c r="V2675" s="46">
        <v>8.1085526612375602E-21</v>
      </c>
      <c r="W2675" s="46"/>
      <c r="X2675" s="45">
        <v>6.4999997615814209E-2</v>
      </c>
      <c r="Y2675" s="45"/>
      <c r="Z2675" s="44">
        <v>3.8999998569488525</v>
      </c>
      <c r="AA2675" s="44"/>
      <c r="AB2675" s="45">
        <v>-0.76923269033432007</v>
      </c>
      <c r="AC2675" s="45"/>
      <c r="AD2675" s="45">
        <v>0</v>
      </c>
      <c r="AE2675" s="45"/>
      <c r="AF2675" s="45">
        <v>0.96118402481079102</v>
      </c>
      <c r="AG2675" s="45"/>
      <c r="AH2675" s="45">
        <v>0.67965978384017944</v>
      </c>
      <c r="AI2675" s="45"/>
      <c r="AJ2675" s="45"/>
      <c r="AK2675" s="20">
        <v>0</v>
      </c>
    </row>
    <row r="2676" spans="2:37">
      <c r="B2676" s="2">
        <v>2.7000000700354576E-2</v>
      </c>
      <c r="D2676" s="44">
        <v>1.6200000420212746</v>
      </c>
      <c r="E2676" s="44"/>
      <c r="F2676" s="45">
        <v>0.76027947664260864</v>
      </c>
      <c r="G2676" s="45"/>
      <c r="H2676" s="45"/>
      <c r="I2676" s="45"/>
      <c r="J2676" s="45"/>
      <c r="K2676" s="45">
        <v>1.2367067074458429E-23</v>
      </c>
      <c r="L2676" s="45"/>
      <c r="M2676" s="45"/>
      <c r="N2676" s="45">
        <v>1.0371947288513184</v>
      </c>
      <c r="O2676" s="45"/>
      <c r="P2676" s="45"/>
      <c r="Q2676" s="45"/>
      <c r="R2676" s="45">
        <v>0.73340743780136108</v>
      </c>
      <c r="S2676" s="45"/>
      <c r="T2676" s="45"/>
      <c r="U2676" s="45"/>
      <c r="V2676" s="46">
        <v>1.1923573260075521E-21</v>
      </c>
      <c r="W2676" s="46"/>
      <c r="X2676" s="45">
        <v>6.5999999642372131E-2</v>
      </c>
      <c r="Y2676" s="45"/>
      <c r="Z2676" s="44">
        <v>3.9599999785423279</v>
      </c>
      <c r="AA2676" s="44"/>
      <c r="AB2676" s="45">
        <v>-0.92565280199050903</v>
      </c>
      <c r="AC2676" s="45"/>
      <c r="AD2676" s="45">
        <v>0</v>
      </c>
      <c r="AE2676" s="45"/>
      <c r="AF2676" s="45">
        <v>0.95945924520492554</v>
      </c>
      <c r="AG2676" s="45"/>
      <c r="AH2676" s="45">
        <v>0.6784401535987854</v>
      </c>
      <c r="AI2676" s="45"/>
      <c r="AJ2676" s="45"/>
      <c r="AK2676" s="20">
        <v>0</v>
      </c>
    </row>
    <row r="2677" spans="2:37">
      <c r="B2677" s="2">
        <v>2.8000000864267349E-2</v>
      </c>
      <c r="D2677" s="44">
        <v>1.680000051856041</v>
      </c>
      <c r="E2677" s="44"/>
      <c r="F2677" s="45">
        <v>0.44639697670936584</v>
      </c>
      <c r="G2677" s="45"/>
      <c r="H2677" s="45"/>
      <c r="I2677" s="45"/>
      <c r="J2677" s="45"/>
      <c r="K2677" s="45">
        <v>1.8145329238087137E-24</v>
      </c>
      <c r="L2677" s="45"/>
      <c r="M2677" s="45"/>
      <c r="N2677" s="45">
        <v>1.0349032878875732</v>
      </c>
      <c r="O2677" s="45"/>
      <c r="P2677" s="45"/>
      <c r="Q2677" s="45"/>
      <c r="R2677" s="45">
        <v>0.73178714513778687</v>
      </c>
      <c r="S2677" s="45"/>
      <c r="T2677" s="45"/>
      <c r="U2677" s="45"/>
      <c r="V2677" s="46">
        <v>1.7533357532429182E-22</v>
      </c>
      <c r="W2677" s="46"/>
      <c r="X2677" s="45">
        <v>6.7000001668930054E-2</v>
      </c>
      <c r="Y2677" s="45"/>
      <c r="Z2677" s="44">
        <v>4.0200001001358032</v>
      </c>
      <c r="AA2677" s="44"/>
      <c r="AB2677" s="45">
        <v>-0.9519045352935791</v>
      </c>
      <c r="AC2677" s="45"/>
      <c r="AD2677" s="45">
        <v>0</v>
      </c>
      <c r="AE2677" s="45"/>
      <c r="AF2677" s="45">
        <v>0.95774704217910767</v>
      </c>
      <c r="AG2677" s="45"/>
      <c r="AH2677" s="45">
        <v>0.67722940444946289</v>
      </c>
      <c r="AI2677" s="45"/>
      <c r="AJ2677" s="45"/>
      <c r="AK2677" s="20">
        <v>0</v>
      </c>
    </row>
    <row r="2678" spans="2:37">
      <c r="B2678" s="2">
        <v>2.8999999165534973E-2</v>
      </c>
      <c r="D2678" s="44">
        <v>1.7399999499320984</v>
      </c>
      <c r="E2678" s="44"/>
      <c r="F2678" s="45">
        <v>7.1416556835174561E-2</v>
      </c>
      <c r="G2678" s="45"/>
      <c r="H2678" s="45"/>
      <c r="I2678" s="45"/>
      <c r="J2678" s="45"/>
      <c r="K2678" s="45">
        <v>2.6623414601723656E-25</v>
      </c>
      <c r="L2678" s="45"/>
      <c r="M2678" s="45"/>
      <c r="N2678" s="45">
        <v>1.0326292514801025</v>
      </c>
      <c r="O2678" s="45"/>
      <c r="P2678" s="45"/>
      <c r="Q2678" s="45"/>
      <c r="R2678" s="45">
        <v>0.73017913103103638</v>
      </c>
      <c r="S2678" s="45"/>
      <c r="T2678" s="45"/>
      <c r="U2678" s="45"/>
      <c r="V2678" s="46">
        <v>2.5782161105051938E-23</v>
      </c>
      <c r="W2678" s="46"/>
      <c r="X2678" s="45">
        <v>6.8000003695487976E-2</v>
      </c>
      <c r="Y2678" s="45"/>
      <c r="Z2678" s="44">
        <v>4.0800002217292786</v>
      </c>
      <c r="AA2678" s="44"/>
      <c r="AB2678" s="45">
        <v>-0.84477686882019043</v>
      </c>
      <c r="AC2678" s="45"/>
      <c r="AD2678" s="45">
        <v>0</v>
      </c>
      <c r="AE2678" s="45"/>
      <c r="AF2678" s="45">
        <v>0.95604729652404785</v>
      </c>
      <c r="AG2678" s="45"/>
      <c r="AH2678" s="45">
        <v>0.67602753639221191</v>
      </c>
      <c r="AI2678" s="45"/>
      <c r="AJ2678" s="45"/>
      <c r="AK2678" s="20">
        <v>0</v>
      </c>
    </row>
    <row r="2679" spans="2:37">
      <c r="B2679" s="2">
        <v>2.9999999329447746E-2</v>
      </c>
      <c r="D2679" s="44">
        <v>1.7999999597668648</v>
      </c>
      <c r="E2679" s="44"/>
      <c r="F2679" s="45">
        <v>-0.31191778182983398</v>
      </c>
      <c r="G2679" s="45"/>
      <c r="H2679" s="45"/>
      <c r="I2679" s="45"/>
      <c r="J2679" s="45"/>
      <c r="K2679" s="45">
        <v>3.9062801978782419E-26</v>
      </c>
      <c r="L2679" s="45"/>
      <c r="M2679" s="45"/>
      <c r="N2679" s="45">
        <v>1.0303725004196167</v>
      </c>
      <c r="O2679" s="45"/>
      <c r="P2679" s="45"/>
      <c r="Q2679" s="45"/>
      <c r="R2679" s="45">
        <v>0.72858333587646484</v>
      </c>
      <c r="S2679" s="45"/>
      <c r="T2679" s="45"/>
      <c r="U2679" s="45"/>
      <c r="V2679" s="46">
        <v>3.7911341651514634E-24</v>
      </c>
      <c r="W2679" s="46"/>
      <c r="X2679" s="45">
        <v>6.8999998271465302E-2</v>
      </c>
      <c r="Y2679" s="45"/>
      <c r="Z2679" s="44">
        <v>4.1399998962879181</v>
      </c>
      <c r="AA2679" s="44"/>
      <c r="AB2679" s="45">
        <v>-0.61974072456359863</v>
      </c>
      <c r="AC2679" s="45"/>
      <c r="AD2679" s="45">
        <v>0</v>
      </c>
      <c r="AE2679" s="45"/>
      <c r="AF2679" s="45">
        <v>0.95435988903045654</v>
      </c>
      <c r="AG2679" s="45"/>
      <c r="AH2679" s="45">
        <v>0.67483437061309814</v>
      </c>
      <c r="AI2679" s="45"/>
      <c r="AJ2679" s="45"/>
      <c r="AK2679" s="20">
        <v>0</v>
      </c>
    </row>
    <row r="2680" spans="2:37">
      <c r="B2680" s="2">
        <v>3.0999999493360519E-2</v>
      </c>
      <c r="D2680" s="44">
        <v>1.8599999696016312</v>
      </c>
      <c r="E2680" s="44"/>
      <c r="F2680" s="45">
        <v>-0.64992427825927734</v>
      </c>
      <c r="G2680" s="45"/>
      <c r="H2680" s="45"/>
      <c r="I2680" s="45"/>
      <c r="J2680" s="45"/>
      <c r="K2680" s="45">
        <v>5.7314407883060732E-27</v>
      </c>
      <c r="L2680" s="45"/>
      <c r="M2680" s="45"/>
      <c r="N2680" s="45">
        <v>1.0281327962875366</v>
      </c>
      <c r="O2680" s="45"/>
      <c r="P2680" s="45"/>
      <c r="Q2680" s="45"/>
      <c r="R2680" s="45">
        <v>0.72699964046478271</v>
      </c>
      <c r="S2680" s="45"/>
      <c r="T2680" s="45"/>
      <c r="U2680" s="45"/>
      <c r="V2680" s="46">
        <v>5.5746118044891153E-25</v>
      </c>
      <c r="W2680" s="46"/>
      <c r="X2680" s="45">
        <v>7.0000000298023224E-2</v>
      </c>
      <c r="Y2680" s="45"/>
      <c r="Z2680" s="44">
        <v>4.2000000178813934</v>
      </c>
      <c r="AA2680" s="44"/>
      <c r="AB2680" s="45">
        <v>-0.30871787667274475</v>
      </c>
      <c r="AC2680" s="45"/>
      <c r="AD2680" s="45">
        <v>0</v>
      </c>
      <c r="AE2680" s="45"/>
      <c r="AF2680" s="45">
        <v>0.95268481969833374</v>
      </c>
      <c r="AG2680" s="45"/>
      <c r="AH2680" s="45">
        <v>0.67364990711212158</v>
      </c>
      <c r="AI2680" s="45"/>
      <c r="AJ2680" s="45"/>
      <c r="AK2680" s="20">
        <v>0</v>
      </c>
    </row>
    <row r="2681" spans="2:37">
      <c r="B2681" s="2">
        <v>3.2000001519918442E-2</v>
      </c>
      <c r="D2681" s="44">
        <v>1.9200000911951065</v>
      </c>
      <c r="E2681" s="44"/>
      <c r="F2681" s="45">
        <v>-0.89549726247787476</v>
      </c>
      <c r="G2681" s="45"/>
      <c r="H2681" s="45"/>
      <c r="I2681" s="45"/>
      <c r="J2681" s="45"/>
      <c r="K2681" s="45">
        <v>8.4093997684718705E-28</v>
      </c>
      <c r="L2681" s="45"/>
      <c r="M2681" s="45"/>
      <c r="N2681" s="45">
        <v>1.0259100198745728</v>
      </c>
      <c r="O2681" s="45"/>
      <c r="P2681" s="45"/>
      <c r="Q2681" s="45"/>
      <c r="R2681" s="45">
        <v>0.72542792558670044</v>
      </c>
      <c r="S2681" s="45"/>
      <c r="T2681" s="45"/>
      <c r="U2681" s="45"/>
      <c r="V2681" s="46">
        <v>8.1970142231062726E-26</v>
      </c>
      <c r="W2681" s="46"/>
      <c r="X2681" s="45">
        <v>7.1000002324581146E-2</v>
      </c>
      <c r="Y2681" s="45"/>
      <c r="Z2681" s="44">
        <v>4.2600001394748688</v>
      </c>
      <c r="AA2681" s="44"/>
      <c r="AB2681" s="45">
        <v>4.4445287436246872E-2</v>
      </c>
      <c r="AC2681" s="45"/>
      <c r="AD2681" s="45">
        <v>0</v>
      </c>
      <c r="AE2681" s="45"/>
      <c r="AF2681" s="45">
        <v>0.95102185010910034</v>
      </c>
      <c r="AG2681" s="45"/>
      <c r="AH2681" s="45">
        <v>0.67247402667999268</v>
      </c>
      <c r="AI2681" s="45"/>
      <c r="AJ2681" s="45"/>
      <c r="AK2681" s="20">
        <v>0</v>
      </c>
    </row>
    <row r="2682" spans="2:37">
      <c r="B2682" s="2">
        <v>3.2999999821186066E-2</v>
      </c>
      <c r="D2682" s="44">
        <v>1.9799999892711639</v>
      </c>
      <c r="E2682" s="44"/>
      <c r="F2682" s="45">
        <v>-1.0146690607070923</v>
      </c>
      <c r="G2682" s="45"/>
      <c r="H2682" s="45"/>
      <c r="I2682" s="45"/>
      <c r="J2682" s="45"/>
      <c r="K2682" s="45">
        <v>1.2338627874231023E-28</v>
      </c>
      <c r="L2682" s="45"/>
      <c r="M2682" s="45"/>
      <c r="N2682" s="45">
        <v>1.0237041711807251</v>
      </c>
      <c r="O2682" s="45"/>
      <c r="P2682" s="45"/>
      <c r="Q2682" s="45"/>
      <c r="R2682" s="45">
        <v>0.72386813163757324</v>
      </c>
      <c r="S2682" s="45"/>
      <c r="T2682" s="45"/>
      <c r="U2682" s="45"/>
      <c r="V2682" s="46">
        <v>1.2052924111442197E-26</v>
      </c>
      <c r="W2682" s="46"/>
      <c r="X2682" s="45">
        <v>7.1999996900558472E-2</v>
      </c>
      <c r="Y2682" s="45"/>
      <c r="Z2682" s="44">
        <v>4.3199998140335083</v>
      </c>
      <c r="AA2682" s="44"/>
      <c r="AB2682" s="45">
        <v>0.39015656709671021</v>
      </c>
      <c r="AC2682" s="45"/>
      <c r="AD2682" s="45">
        <v>0</v>
      </c>
      <c r="AE2682" s="45"/>
      <c r="AF2682" s="45">
        <v>0.94937103986740112</v>
      </c>
      <c r="AG2682" s="45"/>
      <c r="AH2682" s="45">
        <v>0.67130666971206665</v>
      </c>
      <c r="AI2682" s="45"/>
      <c r="AJ2682" s="45"/>
      <c r="AK2682" s="20">
        <v>0</v>
      </c>
    </row>
    <row r="2683" spans="2:37">
      <c r="B2683" s="2">
        <v>3.4000001847743988E-2</v>
      </c>
      <c r="D2683" s="44">
        <v>2.0400001108646393</v>
      </c>
      <c r="E2683" s="44"/>
      <c r="F2683" s="45">
        <v>-0.99130505323410034</v>
      </c>
      <c r="G2683" s="45"/>
      <c r="H2683" s="45"/>
      <c r="I2683" s="45"/>
      <c r="J2683" s="45"/>
      <c r="K2683" s="45">
        <v>1.8103791130121396E-29</v>
      </c>
      <c r="L2683" s="45"/>
      <c r="M2683" s="45"/>
      <c r="N2683" s="45">
        <v>1.021514892578125</v>
      </c>
      <c r="O2683" s="45"/>
      <c r="P2683" s="45"/>
      <c r="Q2683" s="45"/>
      <c r="R2683" s="45">
        <v>0.7223200798034668</v>
      </c>
      <c r="S2683" s="45"/>
      <c r="T2683" s="45"/>
      <c r="U2683" s="45"/>
      <c r="V2683" s="46">
        <v>1.7722494015098842E-27</v>
      </c>
      <c r="W2683" s="46"/>
      <c r="X2683" s="45">
        <v>7.2999998927116394E-2</v>
      </c>
      <c r="Y2683" s="45"/>
      <c r="Z2683" s="44">
        <v>4.3799999356269836</v>
      </c>
      <c r="AA2683" s="44"/>
      <c r="AB2683" s="45">
        <v>0.68003940582275391</v>
      </c>
      <c r="AC2683" s="45"/>
      <c r="AD2683" s="45">
        <v>0</v>
      </c>
      <c r="AE2683" s="45"/>
      <c r="AF2683" s="45">
        <v>0.94773215055465698</v>
      </c>
      <c r="AG2683" s="45"/>
      <c r="AH2683" s="45">
        <v>0.67014783620834351</v>
      </c>
      <c r="AI2683" s="45"/>
      <c r="AJ2683" s="45"/>
      <c r="AK2683" s="20">
        <v>0</v>
      </c>
    </row>
    <row r="2684" spans="2:37">
      <c r="B2684" s="2">
        <v>3.5000000149011612E-2</v>
      </c>
      <c r="D2684" s="44">
        <v>2.1000000089406967</v>
      </c>
      <c r="E2684" s="44"/>
      <c r="F2684" s="45">
        <v>-0.82928425073623657</v>
      </c>
      <c r="G2684" s="45"/>
      <c r="H2684" s="45"/>
      <c r="I2684" s="45"/>
      <c r="J2684" s="45"/>
      <c r="K2684" s="45">
        <v>2.6562743646661219E-30</v>
      </c>
      <c r="L2684" s="45"/>
      <c r="M2684" s="45"/>
      <c r="N2684" s="45">
        <v>1.0193421840667725</v>
      </c>
      <c r="O2684" s="45"/>
      <c r="P2684" s="45"/>
      <c r="Q2684" s="45"/>
      <c r="R2684" s="45">
        <v>0.7207837700843811</v>
      </c>
      <c r="S2684" s="45"/>
      <c r="T2684" s="45"/>
      <c r="U2684" s="45"/>
      <c r="V2684" s="46">
        <v>2.6058710853096428E-28</v>
      </c>
      <c r="W2684" s="46"/>
      <c r="X2684" s="45">
        <v>7.4000000953674316E-2</v>
      </c>
      <c r="Y2684" s="45"/>
      <c r="Z2684" s="44">
        <v>4.440000057220459</v>
      </c>
      <c r="AA2684" s="44"/>
      <c r="AB2684" s="45">
        <v>0.8736998438835144</v>
      </c>
      <c r="AC2684" s="45"/>
      <c r="AD2684" s="45">
        <v>0</v>
      </c>
      <c r="AE2684" s="45"/>
      <c r="AF2684" s="45">
        <v>0.94610512256622314</v>
      </c>
      <c r="AG2684" s="45"/>
      <c r="AH2684" s="45">
        <v>0.66899734735488892</v>
      </c>
      <c r="AI2684" s="45"/>
      <c r="AJ2684" s="45"/>
      <c r="AK2684" s="20">
        <v>0</v>
      </c>
    </row>
    <row r="2685" spans="2:37">
      <c r="B2685" s="2">
        <v>3.5999998450279236E-2</v>
      </c>
      <c r="D2685" s="44">
        <v>2.1599999070167542</v>
      </c>
      <c r="E2685" s="44"/>
      <c r="F2685" s="45">
        <v>-0.55187124013900757</v>
      </c>
      <c r="G2685" s="45"/>
      <c r="H2685" s="45"/>
      <c r="I2685" s="45"/>
      <c r="J2685" s="45"/>
      <c r="K2685" s="45">
        <v>3.8974187584281613E-31</v>
      </c>
      <c r="L2685" s="45"/>
      <c r="M2685" s="45"/>
      <c r="N2685" s="45">
        <v>1.0171858072280884</v>
      </c>
      <c r="O2685" s="45"/>
      <c r="P2685" s="45"/>
      <c r="Q2685" s="45"/>
      <c r="R2685" s="45">
        <v>0.71925902366638184</v>
      </c>
      <c r="S2685" s="45"/>
      <c r="T2685" s="45"/>
      <c r="U2685" s="45"/>
      <c r="V2685" s="46">
        <v>3.8315699158837984E-29</v>
      </c>
      <c r="W2685" s="46"/>
      <c r="X2685" s="45">
        <v>7.5000002980232239E-2</v>
      </c>
      <c r="Y2685" s="45"/>
      <c r="Z2685" s="44">
        <v>4.5000001788139343</v>
      </c>
      <c r="AA2685" s="44"/>
      <c r="AB2685" s="45">
        <v>0.94435328245162964</v>
      </c>
      <c r="AC2685" s="45"/>
      <c r="AD2685" s="45">
        <v>0</v>
      </c>
      <c r="AE2685" s="45"/>
      <c r="AF2685" s="45">
        <v>0.94448989629745483</v>
      </c>
      <c r="AG2685" s="45"/>
      <c r="AH2685" s="45">
        <v>0.66785520315170288</v>
      </c>
      <c r="AI2685" s="45"/>
      <c r="AJ2685" s="45"/>
      <c r="AK2685" s="20">
        <v>0</v>
      </c>
    </row>
    <row r="2686" spans="2:37">
      <c r="B2686" s="2">
        <v>3.7000000476837158E-2</v>
      </c>
      <c r="D2686" s="44">
        <v>2.2200000286102295</v>
      </c>
      <c r="E2686" s="44"/>
      <c r="F2686" s="45">
        <v>-0.19837886095046997</v>
      </c>
      <c r="G2686" s="45"/>
      <c r="H2686" s="45"/>
      <c r="I2686" s="45"/>
      <c r="J2686" s="45"/>
      <c r="K2686" s="45">
        <v>5.718497310359056E-32</v>
      </c>
      <c r="L2686" s="45"/>
      <c r="M2686" s="45"/>
      <c r="N2686" s="45">
        <v>1.0150457620620728</v>
      </c>
      <c r="O2686" s="45"/>
      <c r="P2686" s="45"/>
      <c r="Q2686" s="45"/>
      <c r="R2686" s="45">
        <v>0.71774572134017944</v>
      </c>
      <c r="S2686" s="45"/>
      <c r="T2686" s="45"/>
      <c r="U2686" s="45"/>
      <c r="V2686" s="46">
        <v>5.6337340349034649E-30</v>
      </c>
      <c r="W2686" s="46"/>
      <c r="X2686" s="45">
        <v>7.5999997556209564E-2</v>
      </c>
      <c r="Y2686" s="45"/>
      <c r="Z2686" s="44">
        <v>4.5599998533725739</v>
      </c>
      <c r="AA2686" s="44"/>
      <c r="AB2686" s="45">
        <v>0.88252687454223633</v>
      </c>
      <c r="AC2686" s="45"/>
      <c r="AD2686" s="45">
        <v>0</v>
      </c>
      <c r="AE2686" s="45"/>
      <c r="AF2686" s="45">
        <v>0.94288629293441772</v>
      </c>
      <c r="AG2686" s="45"/>
      <c r="AH2686" s="45">
        <v>0.66672128438949585</v>
      </c>
      <c r="AI2686" s="45"/>
      <c r="AJ2686" s="45"/>
      <c r="AK2686" s="20">
        <v>0</v>
      </c>
    </row>
    <row r="2687" spans="2:37" ht="14.25" customHeight="1">
      <c r="B2687" s="2">
        <v>3.7999998778104782E-2</v>
      </c>
      <c r="D2687" s="44">
        <v>2.2799999266862869</v>
      </c>
      <c r="E2687" s="44"/>
      <c r="F2687" s="45">
        <v>0.18140009045600891</v>
      </c>
      <c r="G2687" s="45"/>
      <c r="H2687" s="45"/>
      <c r="I2687" s="45"/>
      <c r="J2687" s="45"/>
      <c r="K2687" s="45">
        <v>8.390494270493203E-33</v>
      </c>
      <c r="L2687" s="45"/>
      <c r="M2687" s="45"/>
      <c r="N2687" s="45">
        <v>1.0129216909408569</v>
      </c>
      <c r="O2687" s="45"/>
      <c r="P2687" s="45"/>
      <c r="Q2687" s="45"/>
      <c r="R2687" s="45">
        <v>0.71624380350112915</v>
      </c>
      <c r="S2687" s="45"/>
      <c r="T2687" s="45"/>
      <c r="U2687" s="45"/>
      <c r="V2687" s="46">
        <v>8.2834576046513244E-31</v>
      </c>
      <c r="W2687" s="46"/>
      <c r="X2687" s="45">
        <v>7.6999999582767487E-2</v>
      </c>
      <c r="Y2687" s="45"/>
      <c r="Z2687" s="44">
        <v>4.6199999749660492</v>
      </c>
      <c r="AA2687" s="44"/>
      <c r="AB2687" s="45">
        <v>0.69732654094696045</v>
      </c>
      <c r="AC2687" s="45"/>
      <c r="AD2687" s="45">
        <v>0</v>
      </c>
      <c r="AE2687" s="45"/>
      <c r="AF2687" s="45">
        <v>0.94129431247711182</v>
      </c>
      <c r="AG2687" s="45"/>
      <c r="AH2687" s="45">
        <v>0.66559559106826782</v>
      </c>
      <c r="AI2687" s="45"/>
      <c r="AJ2687" s="45"/>
      <c r="AK2687" s="20">
        <v>0</v>
      </c>
    </row>
    <row r="2688" spans="2:37" ht="13.5" customHeight="1">
      <c r="B2688" s="47" t="s">
        <v>11</v>
      </c>
      <c r="C2688" s="47"/>
      <c r="D2688" s="47"/>
      <c r="E2688" s="47"/>
    </row>
    <row r="2689" spans="2:34" ht="12.75" customHeight="1">
      <c r="B2689" s="39" t="s">
        <v>0</v>
      </c>
      <c r="C2689" s="39"/>
      <c r="D2689" s="39"/>
      <c r="E2689" s="39"/>
      <c r="F2689" s="39"/>
      <c r="G2689" s="1" t="s">
        <v>1</v>
      </c>
      <c r="H2689" s="40" t="s">
        <v>80</v>
      </c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</row>
    <row r="2690" spans="2:34" ht="12.75" customHeight="1">
      <c r="AB2690" s="39" t="s">
        <v>2</v>
      </c>
      <c r="AC2690" s="39"/>
      <c r="AD2690" s="39"/>
      <c r="AE2690" s="39"/>
      <c r="AF2690" s="39"/>
      <c r="AG2690" s="39"/>
    </row>
    <row r="2691" spans="2:34" ht="12" customHeight="1">
      <c r="B2691" s="39" t="s">
        <v>3</v>
      </c>
      <c r="C2691" s="39"/>
      <c r="D2691" s="39"/>
      <c r="E2691" s="39"/>
      <c r="G2691" s="1" t="s">
        <v>4</v>
      </c>
      <c r="H2691" s="41">
        <v>0.43999999761581421</v>
      </c>
      <c r="I2691" s="41"/>
      <c r="J2691" s="41"/>
      <c r="K2691" s="41"/>
      <c r="L2691" s="41"/>
      <c r="M2691" s="41"/>
      <c r="N2691" s="41"/>
      <c r="O2691" s="39" t="s">
        <v>21</v>
      </c>
      <c r="P2691" s="39"/>
      <c r="Q2691" s="39"/>
      <c r="R2691" s="39"/>
      <c r="S2691" s="1" t="s">
        <v>4</v>
      </c>
      <c r="T2691" s="42" t="s">
        <v>22</v>
      </c>
      <c r="U2691" s="42"/>
      <c r="V2691" s="42"/>
      <c r="W2691" s="42"/>
      <c r="X2691" s="42"/>
      <c r="Y2691" s="42"/>
      <c r="Z2691" s="42"/>
      <c r="AA2691" s="42"/>
      <c r="AB2691" s="39"/>
      <c r="AC2691" s="39"/>
      <c r="AD2691" s="39"/>
      <c r="AE2691" s="39"/>
      <c r="AF2691" s="39"/>
      <c r="AG2691" s="39"/>
    </row>
    <row r="2692" spans="2:34" ht="10.5" customHeight="1">
      <c r="AB2692" s="39"/>
      <c r="AC2692" s="39"/>
      <c r="AD2692" s="39"/>
      <c r="AE2692" s="39"/>
      <c r="AF2692" s="39"/>
      <c r="AG2692" s="39"/>
    </row>
    <row r="2693" spans="2:34" ht="12" customHeight="1">
      <c r="AB2693" s="39"/>
      <c r="AC2693" s="39"/>
      <c r="AD2693" s="39"/>
      <c r="AE2693" s="39"/>
      <c r="AF2693" s="39"/>
      <c r="AG2693" s="39"/>
    </row>
    <row r="2694" spans="2:34" ht="12" customHeight="1">
      <c r="AB2694" s="39"/>
      <c r="AC2694" s="39"/>
      <c r="AD2694" s="39"/>
      <c r="AE2694" s="39"/>
      <c r="AF2694" s="39"/>
      <c r="AG2694" s="39"/>
    </row>
    <row r="2695" spans="2:34" ht="6" customHeight="1"/>
    <row r="2696" spans="2:34" ht="3" customHeight="1">
      <c r="B2696" s="43" t="s">
        <v>5</v>
      </c>
      <c r="D2696" s="43" t="s">
        <v>23</v>
      </c>
      <c r="E2696" s="43"/>
      <c r="G2696" s="43" t="s">
        <v>6</v>
      </c>
      <c r="H2696" s="43"/>
      <c r="J2696" s="43" t="s">
        <v>7</v>
      </c>
      <c r="K2696" s="43"/>
      <c r="L2696" s="43"/>
      <c r="M2696" s="43"/>
      <c r="N2696" s="43" t="s">
        <v>8</v>
      </c>
      <c r="O2696" s="43"/>
      <c r="Q2696" s="43" t="s">
        <v>9</v>
      </c>
      <c r="R2696" s="43"/>
      <c r="S2696" s="43"/>
      <c r="T2696" s="43" t="s">
        <v>10</v>
      </c>
      <c r="U2696" s="43"/>
      <c r="X2696" s="43" t="s">
        <v>5</v>
      </c>
      <c r="Y2696" s="43"/>
      <c r="Z2696" s="43" t="s">
        <v>23</v>
      </c>
      <c r="AA2696" s="43"/>
      <c r="AB2696" s="43" t="s">
        <v>6</v>
      </c>
      <c r="AC2696" s="43" t="s">
        <v>7</v>
      </c>
      <c r="AE2696" s="43" t="s">
        <v>8</v>
      </c>
      <c r="AF2696" s="43" t="s">
        <v>9</v>
      </c>
      <c r="AG2696" s="43" t="s">
        <v>10</v>
      </c>
      <c r="AH2696" s="43"/>
    </row>
    <row r="2697" spans="2:34" ht="14.25" customHeight="1">
      <c r="B2697" s="43"/>
      <c r="D2697" s="43"/>
      <c r="E2697" s="43"/>
      <c r="G2697" s="43"/>
      <c r="H2697" s="43"/>
      <c r="J2697" s="43"/>
      <c r="K2697" s="43"/>
      <c r="L2697" s="43"/>
      <c r="M2697" s="43"/>
      <c r="N2697" s="43"/>
      <c r="O2697" s="43"/>
      <c r="Q2697" s="43"/>
      <c r="R2697" s="43"/>
      <c r="S2697" s="43"/>
      <c r="T2697" s="43"/>
      <c r="U2697" s="43"/>
      <c r="X2697" s="43"/>
      <c r="Y2697" s="43"/>
      <c r="Z2697" s="43"/>
      <c r="AA2697" s="43"/>
      <c r="AB2697" s="43"/>
      <c r="AC2697" s="43"/>
      <c r="AE2697" s="43"/>
      <c r="AF2697" s="43"/>
      <c r="AG2697" s="43"/>
      <c r="AH2697" s="43"/>
    </row>
    <row r="2698" spans="2:34">
      <c r="B2698" s="2">
        <v>7.8000001609325409E-2</v>
      </c>
      <c r="D2698" s="44">
        <v>4.6800000965595245</v>
      </c>
      <c r="E2698" s="44"/>
      <c r="F2698" s="45">
        <v>0.41509950160980225</v>
      </c>
      <c r="G2698" s="45"/>
      <c r="H2698" s="45"/>
      <c r="I2698" s="45"/>
      <c r="J2698" s="45"/>
      <c r="K2698" s="45">
        <v>0</v>
      </c>
      <c r="L2698" s="45"/>
      <c r="M2698" s="45"/>
      <c r="N2698" s="45">
        <v>0.93971383571624756</v>
      </c>
      <c r="O2698" s="45"/>
      <c r="P2698" s="45"/>
      <c r="Q2698" s="45"/>
      <c r="R2698" s="45">
        <v>0.66447800397872925</v>
      </c>
      <c r="S2698" s="45"/>
      <c r="T2698" s="45"/>
      <c r="U2698" s="45"/>
      <c r="V2698" s="46">
        <v>0</v>
      </c>
      <c r="W2698" s="46"/>
    </row>
    <row r="2699" spans="2:34">
      <c r="B2699" s="2">
        <v>7.9000003635883331E-2</v>
      </c>
      <c r="D2699" s="44">
        <v>4.7400002181529999</v>
      </c>
      <c r="E2699" s="44"/>
      <c r="F2699" s="45">
        <v>7.5687818229198456E-2</v>
      </c>
      <c r="G2699" s="45"/>
      <c r="H2699" s="45"/>
      <c r="I2699" s="45"/>
      <c r="J2699" s="45"/>
      <c r="K2699" s="45">
        <v>0</v>
      </c>
      <c r="L2699" s="45"/>
      <c r="M2699" s="45"/>
      <c r="N2699" s="45">
        <v>0.93814468383789063</v>
      </c>
      <c r="O2699" s="45"/>
      <c r="P2699" s="45"/>
      <c r="Q2699" s="45"/>
      <c r="R2699" s="45">
        <v>0.66336846351623535</v>
      </c>
      <c r="S2699" s="45"/>
      <c r="T2699" s="45"/>
      <c r="U2699" s="45"/>
      <c r="V2699" s="46">
        <v>0</v>
      </c>
      <c r="W2699" s="46"/>
    </row>
    <row r="2700" spans="2:34">
      <c r="B2700" s="2">
        <v>7.9999998211860657E-2</v>
      </c>
      <c r="D2700" s="44">
        <v>4.7999998927116394</v>
      </c>
      <c r="E2700" s="44"/>
      <c r="F2700" s="45">
        <v>-0.27319368720054626</v>
      </c>
      <c r="G2700" s="45"/>
      <c r="H2700" s="45"/>
      <c r="I2700" s="45"/>
      <c r="J2700" s="45"/>
      <c r="K2700" s="45">
        <v>0</v>
      </c>
      <c r="L2700" s="45"/>
      <c r="M2700" s="45"/>
      <c r="N2700" s="45">
        <v>0.93658691644668579</v>
      </c>
      <c r="O2700" s="45"/>
      <c r="P2700" s="45"/>
      <c r="Q2700" s="45"/>
      <c r="R2700" s="45">
        <v>0.66226696968078613</v>
      </c>
      <c r="S2700" s="45"/>
      <c r="T2700" s="45"/>
      <c r="U2700" s="45"/>
      <c r="V2700" s="46">
        <v>0</v>
      </c>
      <c r="W2700" s="46"/>
    </row>
    <row r="2701" spans="2:34">
      <c r="B2701" s="2">
        <v>8.1000000238418579E-2</v>
      </c>
      <c r="D2701" s="44">
        <v>4.8600000143051147</v>
      </c>
      <c r="E2701" s="44"/>
      <c r="F2701" s="45">
        <v>-0.58266311883926392</v>
      </c>
      <c r="G2701" s="45"/>
      <c r="H2701" s="45"/>
      <c r="I2701" s="45"/>
      <c r="J2701" s="45"/>
      <c r="K2701" s="45">
        <v>0</v>
      </c>
      <c r="L2701" s="45"/>
      <c r="M2701" s="45"/>
      <c r="N2701" s="45">
        <v>0.93504029512405396</v>
      </c>
      <c r="O2701" s="45"/>
      <c r="P2701" s="45"/>
      <c r="Q2701" s="45"/>
      <c r="R2701" s="45">
        <v>0.66117334365844727</v>
      </c>
      <c r="S2701" s="45"/>
      <c r="T2701" s="45"/>
      <c r="U2701" s="45"/>
      <c r="V2701" s="46">
        <v>0</v>
      </c>
      <c r="W2701" s="46"/>
    </row>
    <row r="2702" spans="2:34">
      <c r="B2702" s="2">
        <v>8.2000002264976501E-2</v>
      </c>
      <c r="D2702" s="44">
        <v>4.9200001358985901</v>
      </c>
      <c r="E2702" s="44"/>
      <c r="F2702" s="45">
        <v>-0.80951797962188721</v>
      </c>
      <c r="G2702" s="45"/>
      <c r="H2702" s="45"/>
      <c r="I2702" s="45"/>
      <c r="J2702" s="45"/>
      <c r="K2702" s="45">
        <v>0</v>
      </c>
      <c r="L2702" s="45"/>
      <c r="M2702" s="45"/>
      <c r="N2702" s="45">
        <v>0.93350481986999512</v>
      </c>
      <c r="O2702" s="45"/>
      <c r="P2702" s="45"/>
      <c r="Q2702" s="45"/>
      <c r="R2702" s="45">
        <v>0.66008758544921875</v>
      </c>
      <c r="S2702" s="45"/>
      <c r="T2702" s="45"/>
      <c r="U2702" s="45"/>
      <c r="V2702" s="46">
        <v>0</v>
      </c>
      <c r="W2702" s="46"/>
    </row>
    <row r="2703" spans="2:34">
      <c r="B2703" s="2">
        <v>8.2999996840953827E-2</v>
      </c>
      <c r="D2703" s="44">
        <v>4.9799998104572296</v>
      </c>
      <c r="E2703" s="44"/>
      <c r="F2703" s="45">
        <v>-0.92226433753967285</v>
      </c>
      <c r="G2703" s="45"/>
      <c r="H2703" s="45"/>
      <c r="I2703" s="45"/>
      <c r="J2703" s="45"/>
      <c r="K2703" s="45">
        <v>0</v>
      </c>
      <c r="L2703" s="45"/>
      <c r="M2703" s="45"/>
      <c r="N2703" s="45">
        <v>0.93198031187057495</v>
      </c>
      <c r="O2703" s="45"/>
      <c r="P2703" s="45"/>
      <c r="Q2703" s="45"/>
      <c r="R2703" s="45">
        <v>0.65900957584381104</v>
      </c>
      <c r="S2703" s="45"/>
      <c r="T2703" s="45"/>
      <c r="U2703" s="45"/>
      <c r="V2703" s="46">
        <v>0</v>
      </c>
      <c r="W2703" s="46"/>
    </row>
    <row r="2704" spans="2:34">
      <c r="B2704" s="2">
        <v>8.3999998867511749E-2</v>
      </c>
      <c r="D2704" s="44">
        <v>5.039999932050705</v>
      </c>
      <c r="E2704" s="44"/>
      <c r="F2704" s="45">
        <v>-0.90548712015151978</v>
      </c>
      <c r="G2704" s="45"/>
      <c r="H2704" s="45"/>
      <c r="I2704" s="45"/>
      <c r="J2704" s="45"/>
      <c r="K2704" s="45">
        <v>0</v>
      </c>
      <c r="L2704" s="45"/>
      <c r="M2704" s="45"/>
      <c r="N2704" s="45">
        <v>0.93046677112579346</v>
      </c>
      <c r="O2704" s="45"/>
      <c r="P2704" s="45"/>
      <c r="Q2704" s="45"/>
      <c r="R2704" s="45">
        <v>0.6579393744468689</v>
      </c>
      <c r="S2704" s="45"/>
      <c r="T2704" s="45"/>
      <c r="U2704" s="45"/>
      <c r="V2704" s="46">
        <v>0</v>
      </c>
      <c r="W2704" s="46"/>
    </row>
    <row r="2705" spans="2:23">
      <c r="B2705" s="2">
        <v>8.5000000894069672E-2</v>
      </c>
      <c r="D2705" s="44">
        <v>5.1000000536441803</v>
      </c>
      <c r="E2705" s="44"/>
      <c r="F2705" s="45">
        <v>-0.76195573806762695</v>
      </c>
      <c r="G2705" s="45"/>
      <c r="H2705" s="45"/>
      <c r="I2705" s="45"/>
      <c r="J2705" s="45"/>
      <c r="K2705" s="45">
        <v>0</v>
      </c>
      <c r="L2705" s="45"/>
      <c r="M2705" s="45"/>
      <c r="N2705" s="45">
        <v>0.92896407842636108</v>
      </c>
      <c r="O2705" s="45"/>
      <c r="P2705" s="45"/>
      <c r="Q2705" s="45"/>
      <c r="R2705" s="45">
        <v>0.65687680244445801</v>
      </c>
      <c r="S2705" s="45"/>
      <c r="T2705" s="45"/>
      <c r="U2705" s="45"/>
      <c r="V2705" s="46">
        <v>0</v>
      </c>
      <c r="W2705" s="46"/>
    </row>
    <row r="2706" spans="2:23">
      <c r="B2706" s="2">
        <v>8.6000002920627594E-2</v>
      </c>
      <c r="D2706" s="44">
        <v>5.1600001752376556</v>
      </c>
      <c r="E2706" s="44"/>
      <c r="F2706" s="45">
        <v>-0.51217752695083618</v>
      </c>
      <c r="G2706" s="45"/>
      <c r="H2706" s="45"/>
      <c r="I2706" s="45"/>
      <c r="J2706" s="45"/>
      <c r="K2706" s="45">
        <v>0</v>
      </c>
      <c r="L2706" s="45"/>
      <c r="M2706" s="45"/>
      <c r="N2706" s="45">
        <v>0.92747217416763306</v>
      </c>
      <c r="O2706" s="45"/>
      <c r="P2706" s="45"/>
      <c r="Q2706" s="45"/>
      <c r="R2706" s="45">
        <v>0.65582185983657837</v>
      </c>
      <c r="S2706" s="45"/>
      <c r="T2706" s="45"/>
      <c r="U2706" s="45"/>
      <c r="V2706" s="46">
        <v>0</v>
      </c>
      <c r="W2706" s="46"/>
    </row>
    <row r="2707" spans="2:23">
      <c r="B2707" s="2">
        <v>8.6999997496604919E-2</v>
      </c>
      <c r="D2707" s="44">
        <v>5.2199998497962952</v>
      </c>
      <c r="E2707" s="44"/>
      <c r="F2707" s="45">
        <v>-0.19146965444087982</v>
      </c>
      <c r="G2707" s="45"/>
      <c r="H2707" s="45"/>
      <c r="I2707" s="45"/>
      <c r="J2707" s="45"/>
      <c r="K2707" s="45">
        <v>0</v>
      </c>
      <c r="L2707" s="45"/>
      <c r="M2707" s="45"/>
      <c r="N2707" s="45">
        <v>0.92599087953567505</v>
      </c>
      <c r="O2707" s="45"/>
      <c r="P2707" s="45"/>
      <c r="Q2707" s="45"/>
      <c r="R2707" s="45">
        <v>0.65477442741394043</v>
      </c>
      <c r="S2707" s="45"/>
      <c r="T2707" s="45"/>
      <c r="U2707" s="45"/>
      <c r="V2707" s="46">
        <v>0</v>
      </c>
      <c r="W2707" s="46"/>
    </row>
    <row r="2708" spans="2:23">
      <c r="B2708" s="2">
        <v>8.7999999523162842E-2</v>
      </c>
      <c r="D2708" s="44">
        <v>5.2799999713897705</v>
      </c>
      <c r="E2708" s="44"/>
      <c r="F2708" s="45">
        <v>0.15503270924091339</v>
      </c>
      <c r="G2708" s="45"/>
      <c r="H2708" s="45"/>
      <c r="I2708" s="45"/>
      <c r="J2708" s="45"/>
      <c r="K2708" s="45">
        <v>0</v>
      </c>
      <c r="L2708" s="45"/>
      <c r="M2708" s="45"/>
      <c r="N2708" s="45">
        <v>0.92452019453048706</v>
      </c>
      <c r="O2708" s="45"/>
      <c r="P2708" s="45"/>
      <c r="Q2708" s="45"/>
      <c r="R2708" s="45">
        <v>0.65373450517654419</v>
      </c>
      <c r="S2708" s="45"/>
      <c r="T2708" s="45"/>
      <c r="U2708" s="45"/>
      <c r="V2708" s="46">
        <v>0</v>
      </c>
      <c r="W2708" s="46"/>
    </row>
    <row r="2709" spans="2:23">
      <c r="B2709" s="2">
        <v>8.9000001549720764E-2</v>
      </c>
      <c r="D2709" s="44">
        <v>5.3400000929832458</v>
      </c>
      <c r="E2709" s="44"/>
      <c r="F2709" s="45">
        <v>0.47872614860534668</v>
      </c>
      <c r="G2709" s="45"/>
      <c r="H2709" s="45"/>
      <c r="I2709" s="45"/>
      <c r="J2709" s="45"/>
      <c r="K2709" s="45">
        <v>0</v>
      </c>
      <c r="L2709" s="45"/>
      <c r="M2709" s="45"/>
      <c r="N2709" s="45">
        <v>0.92305999994277954</v>
      </c>
      <c r="O2709" s="45"/>
      <c r="P2709" s="45"/>
      <c r="Q2709" s="45"/>
      <c r="R2709" s="45">
        <v>0.6527019739151001</v>
      </c>
      <c r="S2709" s="45"/>
      <c r="T2709" s="45"/>
      <c r="U2709" s="45"/>
      <c r="V2709" s="46">
        <v>0</v>
      </c>
      <c r="W2709" s="46"/>
    </row>
    <row r="2710" spans="2:23">
      <c r="B2710" s="2">
        <v>9.0000003576278687E-2</v>
      </c>
      <c r="D2710" s="44">
        <v>5.4000002145767212</v>
      </c>
      <c r="E2710" s="44"/>
      <c r="F2710" s="45">
        <v>0.73435467481613159</v>
      </c>
      <c r="G2710" s="45"/>
      <c r="H2710" s="45"/>
      <c r="I2710" s="45"/>
      <c r="J2710" s="45"/>
      <c r="K2710" s="45">
        <v>0</v>
      </c>
      <c r="L2710" s="45"/>
      <c r="M2710" s="45"/>
      <c r="N2710" s="45">
        <v>0.92161017656326294</v>
      </c>
      <c r="O2710" s="45"/>
      <c r="P2710" s="45"/>
      <c r="Q2710" s="45"/>
      <c r="R2710" s="45">
        <v>0.65167683362960815</v>
      </c>
      <c r="S2710" s="45"/>
      <c r="T2710" s="45"/>
      <c r="U2710" s="45"/>
      <c r="V2710" s="46">
        <v>0</v>
      </c>
      <c r="W2710" s="46"/>
    </row>
    <row r="2711" spans="2:23">
      <c r="B2711" s="2">
        <v>9.0999998152256012E-2</v>
      </c>
      <c r="D2711" s="44">
        <v>5.4599998891353607</v>
      </c>
      <c r="E2711" s="44"/>
      <c r="F2711" s="45">
        <v>0.88633477687835693</v>
      </c>
      <c r="G2711" s="45"/>
      <c r="H2711" s="45"/>
      <c r="I2711" s="45"/>
      <c r="J2711" s="45"/>
      <c r="K2711" s="45">
        <v>0</v>
      </c>
      <c r="L2711" s="45"/>
      <c r="M2711" s="45"/>
      <c r="N2711" s="45">
        <v>0.92017072439193726</v>
      </c>
      <c r="O2711" s="45"/>
      <c r="P2711" s="45"/>
      <c r="Q2711" s="45"/>
      <c r="R2711" s="45">
        <v>0.65065896511077881</v>
      </c>
      <c r="S2711" s="45"/>
      <c r="T2711" s="45"/>
      <c r="U2711" s="45"/>
      <c r="V2711" s="46">
        <v>0</v>
      </c>
      <c r="W2711" s="46"/>
    </row>
    <row r="2712" spans="2:23">
      <c r="B2712" s="2">
        <v>9.2000000178813934E-2</v>
      </c>
      <c r="D2712" s="44">
        <v>5.5200000107288361</v>
      </c>
      <c r="E2712" s="44"/>
      <c r="F2712" s="45">
        <v>0.91370695829391479</v>
      </c>
      <c r="G2712" s="45"/>
      <c r="H2712" s="45"/>
      <c r="I2712" s="45"/>
      <c r="J2712" s="45"/>
      <c r="K2712" s="45">
        <v>0</v>
      </c>
      <c r="L2712" s="45"/>
      <c r="M2712" s="45"/>
      <c r="N2712" s="45">
        <v>0.91874152421951294</v>
      </c>
      <c r="O2712" s="45"/>
      <c r="P2712" s="45"/>
      <c r="Q2712" s="45"/>
      <c r="R2712" s="45">
        <v>0.64964836835861206</v>
      </c>
      <c r="S2712" s="45"/>
      <c r="T2712" s="45"/>
      <c r="U2712" s="45"/>
      <c r="V2712" s="46">
        <v>0</v>
      </c>
      <c r="W2712" s="46"/>
    </row>
    <row r="2713" spans="2:23">
      <c r="B2713" s="2">
        <v>9.3000002205371857E-2</v>
      </c>
      <c r="D2713" s="44">
        <v>5.5800001323223114</v>
      </c>
      <c r="E2713" s="44"/>
      <c r="F2713" s="45">
        <v>0.81302475929260254</v>
      </c>
      <c r="G2713" s="45"/>
      <c r="H2713" s="45"/>
      <c r="I2713" s="45"/>
      <c r="J2713" s="45"/>
      <c r="K2713" s="45">
        <v>0</v>
      </c>
      <c r="L2713" s="45"/>
      <c r="M2713" s="45"/>
      <c r="N2713" s="45">
        <v>0.91732245683670044</v>
      </c>
      <c r="O2713" s="45"/>
      <c r="P2713" s="45"/>
      <c r="Q2713" s="45"/>
      <c r="R2713" s="45">
        <v>0.64864492416381836</v>
      </c>
      <c r="S2713" s="45"/>
      <c r="T2713" s="45"/>
      <c r="U2713" s="45"/>
      <c r="V2713" s="46">
        <v>0</v>
      </c>
      <c r="W2713" s="46"/>
    </row>
    <row r="2714" spans="2:23">
      <c r="B2714" s="2">
        <v>9.3999996781349182E-2</v>
      </c>
      <c r="D2714" s="44">
        <v>5.6399998068809509</v>
      </c>
      <c r="E2714" s="44"/>
      <c r="F2714" s="45">
        <v>0.59878265857696533</v>
      </c>
      <c r="G2714" s="45"/>
      <c r="H2714" s="45"/>
      <c r="I2714" s="45"/>
      <c r="J2714" s="45"/>
      <c r="K2714" s="45">
        <v>0</v>
      </c>
      <c r="L2714" s="45"/>
      <c r="M2714" s="45"/>
      <c r="N2714" s="45">
        <v>0.91591346263885498</v>
      </c>
      <c r="O2714" s="45"/>
      <c r="P2714" s="45"/>
      <c r="Q2714" s="45"/>
      <c r="R2714" s="45">
        <v>0.64764863252639771</v>
      </c>
      <c r="S2714" s="45"/>
      <c r="T2714" s="45"/>
      <c r="U2714" s="45"/>
      <c r="V2714" s="46">
        <v>0</v>
      </c>
      <c r="W2714" s="46"/>
    </row>
    <row r="2715" spans="2:23">
      <c r="B2715" s="2">
        <v>9.4999998807907104E-2</v>
      </c>
      <c r="D2715" s="44">
        <v>5.6999999284744263</v>
      </c>
      <c r="E2715" s="44"/>
      <c r="F2715" s="45">
        <v>0.30133172869682312</v>
      </c>
      <c r="G2715" s="45"/>
      <c r="H2715" s="45"/>
      <c r="I2715" s="45"/>
      <c r="J2715" s="45"/>
      <c r="K2715" s="45">
        <v>0</v>
      </c>
      <c r="L2715" s="45"/>
      <c r="M2715" s="45"/>
      <c r="N2715" s="45">
        <v>0.91451448202133179</v>
      </c>
      <c r="O2715" s="45"/>
      <c r="P2715" s="45"/>
      <c r="Q2715" s="45"/>
      <c r="R2715" s="45">
        <v>0.64665937423706055</v>
      </c>
      <c r="S2715" s="45"/>
      <c r="T2715" s="45"/>
      <c r="U2715" s="45"/>
      <c r="V2715" s="46">
        <v>0</v>
      </c>
      <c r="W2715" s="46"/>
    </row>
    <row r="2716" spans="2:23">
      <c r="B2716" s="2">
        <v>9.6000000834465027E-2</v>
      </c>
      <c r="D2716" s="44">
        <v>5.7600000500679016</v>
      </c>
      <c r="E2716" s="44"/>
      <c r="F2716" s="45">
        <v>-3.7418365478515625E-2</v>
      </c>
      <c r="G2716" s="45"/>
      <c r="H2716" s="45"/>
      <c r="I2716" s="45"/>
      <c r="J2716" s="45"/>
      <c r="K2716" s="45">
        <v>0</v>
      </c>
      <c r="L2716" s="45"/>
      <c r="M2716" s="45"/>
      <c r="N2716" s="45">
        <v>0.91312539577484131</v>
      </c>
      <c r="O2716" s="45"/>
      <c r="P2716" s="45"/>
      <c r="Q2716" s="45"/>
      <c r="R2716" s="45">
        <v>0.64567720890045166</v>
      </c>
      <c r="S2716" s="45"/>
      <c r="T2716" s="45"/>
      <c r="U2716" s="45"/>
      <c r="V2716" s="46">
        <v>0</v>
      </c>
      <c r="W2716" s="46"/>
    </row>
    <row r="2717" spans="2:23">
      <c r="B2717" s="2">
        <v>9.7000002861022949E-2</v>
      </c>
      <c r="D2717" s="44">
        <v>5.820000171661377</v>
      </c>
      <c r="E2717" s="44"/>
      <c r="F2717" s="45">
        <v>-0.36990237236022949</v>
      </c>
      <c r="G2717" s="45"/>
      <c r="H2717" s="45"/>
      <c r="I2717" s="45"/>
      <c r="J2717" s="45"/>
      <c r="K2717" s="45">
        <v>0</v>
      </c>
      <c r="L2717" s="45"/>
      <c r="M2717" s="45"/>
      <c r="N2717" s="45">
        <v>0.91174620389938354</v>
      </c>
      <c r="O2717" s="45"/>
      <c r="P2717" s="45"/>
      <c r="Q2717" s="45"/>
      <c r="R2717" s="45">
        <v>0.64470189809799194</v>
      </c>
      <c r="S2717" s="45"/>
      <c r="T2717" s="45"/>
      <c r="U2717" s="45"/>
      <c r="V2717" s="46">
        <v>0</v>
      </c>
      <c r="W2717" s="46"/>
    </row>
    <row r="2718" spans="2:23">
      <c r="B2718" s="2">
        <v>9.7999997437000275E-2</v>
      </c>
      <c r="D2718" s="44">
        <v>5.8799998462200165</v>
      </c>
      <c r="E2718" s="44"/>
      <c r="F2718" s="45">
        <v>-0.64957630634307861</v>
      </c>
      <c r="G2718" s="45"/>
      <c r="H2718" s="45"/>
      <c r="I2718" s="45"/>
      <c r="J2718" s="45"/>
      <c r="K2718" s="45">
        <v>0</v>
      </c>
      <c r="L2718" s="45"/>
      <c r="M2718" s="45"/>
      <c r="N2718" s="45">
        <v>0.91037672758102417</v>
      </c>
      <c r="O2718" s="45"/>
      <c r="P2718" s="45"/>
      <c r="Q2718" s="45"/>
      <c r="R2718" s="45">
        <v>0.64373356103897095</v>
      </c>
      <c r="S2718" s="45"/>
      <c r="T2718" s="45"/>
      <c r="U2718" s="45"/>
      <c r="V2718" s="46">
        <v>0</v>
      </c>
      <c r="W2718" s="46"/>
    </row>
    <row r="2719" spans="2:23">
      <c r="B2719" s="2">
        <v>9.8999999463558197E-2</v>
      </c>
      <c r="D2719" s="44">
        <v>5.9399999678134918</v>
      </c>
      <c r="E2719" s="44"/>
      <c r="F2719" s="45">
        <v>-0.83743107318878174</v>
      </c>
      <c r="G2719" s="45"/>
      <c r="H2719" s="45"/>
      <c r="I2719" s="45"/>
      <c r="J2719" s="45"/>
      <c r="K2719" s="45">
        <v>0</v>
      </c>
      <c r="L2719" s="45"/>
      <c r="M2719" s="45"/>
      <c r="N2719" s="45">
        <v>0.90901690721511841</v>
      </c>
      <c r="O2719" s="45"/>
      <c r="P2719" s="45"/>
      <c r="Q2719" s="45"/>
      <c r="R2719" s="45">
        <v>0.64277201890945435</v>
      </c>
      <c r="S2719" s="45"/>
      <c r="T2719" s="45"/>
      <c r="U2719" s="45"/>
      <c r="V2719" s="46">
        <v>0</v>
      </c>
      <c r="W2719" s="46"/>
    </row>
    <row r="2720" spans="2:23">
      <c r="B2720" s="2">
        <v>0.10000000149011612</v>
      </c>
      <c r="D2720" s="44">
        <v>6.0000000894069672</v>
      </c>
      <c r="E2720" s="44"/>
      <c r="F2720" s="45">
        <v>-0.90743178129196167</v>
      </c>
      <c r="G2720" s="45"/>
      <c r="H2720" s="45"/>
      <c r="I2720" s="45"/>
      <c r="J2720" s="45"/>
      <c r="K2720" s="45">
        <v>0</v>
      </c>
      <c r="L2720" s="45"/>
      <c r="M2720" s="45"/>
      <c r="N2720" s="45">
        <v>0.90766674280166626</v>
      </c>
      <c r="O2720" s="45"/>
      <c r="P2720" s="45"/>
      <c r="Q2720" s="45"/>
      <c r="R2720" s="45">
        <v>0.64181727170944214</v>
      </c>
      <c r="S2720" s="45"/>
      <c r="T2720" s="45"/>
      <c r="U2720" s="45"/>
      <c r="V2720" s="46">
        <v>0</v>
      </c>
      <c r="W2720" s="46"/>
    </row>
    <row r="2721" spans="2:37" ht="9.75" customHeight="1">
      <c r="B2721" s="2">
        <v>0.10100000351667404</v>
      </c>
      <c r="D2721" s="44">
        <v>6.0600002110004425</v>
      </c>
      <c r="E2721" s="44"/>
      <c r="F2721" s="45">
        <v>-0.85012447834014893</v>
      </c>
      <c r="G2721" s="45"/>
      <c r="H2721" s="45"/>
      <c r="I2721" s="45"/>
      <c r="J2721" s="45"/>
      <c r="K2721" s="45">
        <v>0</v>
      </c>
      <c r="L2721" s="45"/>
      <c r="M2721" s="45"/>
      <c r="N2721" s="45">
        <v>0.9063260555267334</v>
      </c>
      <c r="O2721" s="45"/>
      <c r="P2721" s="45"/>
      <c r="Q2721" s="45"/>
      <c r="R2721" s="45">
        <v>0.64086931943893433</v>
      </c>
      <c r="S2721" s="45"/>
      <c r="T2721" s="45"/>
      <c r="U2721" s="45"/>
      <c r="V2721" s="46">
        <v>0</v>
      </c>
      <c r="W2721" s="46"/>
    </row>
    <row r="2722" spans="2:37" ht="5.25" customHeight="1"/>
    <row r="2723" spans="2:37" ht="172.5" customHeight="1"/>
    <row r="2724" spans="2:37" ht="16.5" customHeight="1"/>
    <row r="2725" spans="2:37" ht="12.75" customHeight="1">
      <c r="B2725" s="39" t="s">
        <v>0</v>
      </c>
      <c r="C2725" s="39"/>
      <c r="D2725" s="39"/>
      <c r="E2725" s="39"/>
      <c r="F2725" s="39"/>
      <c r="G2725" s="1" t="s">
        <v>1</v>
      </c>
      <c r="H2725" s="40" t="s">
        <v>81</v>
      </c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</row>
    <row r="2726" spans="2:37" ht="12.75" customHeight="1">
      <c r="AB2726" s="39" t="s">
        <v>2</v>
      </c>
      <c r="AC2726" s="39"/>
      <c r="AD2726" s="39"/>
      <c r="AE2726" s="39"/>
      <c r="AF2726" s="39"/>
      <c r="AG2726" s="39"/>
    </row>
    <row r="2727" spans="2:37" ht="12" customHeight="1">
      <c r="B2727" s="39" t="s">
        <v>3</v>
      </c>
      <c r="C2727" s="39"/>
      <c r="D2727" s="39"/>
      <c r="E2727" s="39"/>
      <c r="G2727" s="1" t="s">
        <v>4</v>
      </c>
      <c r="H2727" s="41">
        <v>0.43999999761581421</v>
      </c>
      <c r="I2727" s="41"/>
      <c r="J2727" s="41"/>
      <c r="K2727" s="41"/>
      <c r="L2727" s="41"/>
      <c r="M2727" s="41"/>
      <c r="N2727" s="41"/>
      <c r="O2727" s="39" t="s">
        <v>21</v>
      </c>
      <c r="P2727" s="39"/>
      <c r="Q2727" s="39"/>
      <c r="R2727" s="39"/>
      <c r="S2727" s="1" t="s">
        <v>4</v>
      </c>
      <c r="T2727" s="42" t="s">
        <v>22</v>
      </c>
      <c r="U2727" s="42"/>
      <c r="V2727" s="42"/>
      <c r="W2727" s="42"/>
      <c r="X2727" s="42"/>
      <c r="Y2727" s="42"/>
      <c r="Z2727" s="42"/>
      <c r="AA2727" s="42"/>
      <c r="AB2727" s="39"/>
      <c r="AC2727" s="39"/>
      <c r="AD2727" s="39"/>
      <c r="AE2727" s="39"/>
      <c r="AF2727" s="39"/>
      <c r="AG2727" s="39"/>
    </row>
    <row r="2728" spans="2:37" ht="10.5" customHeight="1">
      <c r="AB2728" s="39"/>
      <c r="AC2728" s="39"/>
      <c r="AD2728" s="39"/>
      <c r="AE2728" s="39"/>
      <c r="AF2728" s="39"/>
      <c r="AG2728" s="39"/>
    </row>
    <row r="2729" spans="2:37" ht="12" customHeight="1">
      <c r="AB2729" s="39"/>
      <c r="AC2729" s="39"/>
      <c r="AD2729" s="39"/>
      <c r="AE2729" s="39"/>
      <c r="AF2729" s="39"/>
      <c r="AG2729" s="39"/>
    </row>
    <row r="2730" spans="2:37" ht="12" customHeight="1">
      <c r="AB2730" s="39"/>
      <c r="AC2730" s="39"/>
      <c r="AD2730" s="39"/>
      <c r="AE2730" s="39"/>
      <c r="AF2730" s="39"/>
      <c r="AG2730" s="39"/>
    </row>
    <row r="2731" spans="2:37" ht="6" customHeight="1"/>
    <row r="2732" spans="2:37" ht="3" customHeight="1">
      <c r="B2732" s="43" t="s">
        <v>5</v>
      </c>
      <c r="D2732" s="43" t="s">
        <v>23</v>
      </c>
      <c r="E2732" s="43"/>
      <c r="G2732" s="43" t="s">
        <v>6</v>
      </c>
      <c r="H2732" s="43"/>
      <c r="J2732" s="43" t="s">
        <v>7</v>
      </c>
      <c r="K2732" s="43"/>
      <c r="L2732" s="43"/>
      <c r="M2732" s="43"/>
      <c r="N2732" s="43" t="s">
        <v>8</v>
      </c>
      <c r="O2732" s="43"/>
      <c r="Q2732" s="43" t="s">
        <v>9</v>
      </c>
      <c r="R2732" s="43"/>
      <c r="S2732" s="43"/>
      <c r="T2732" s="43" t="s">
        <v>10</v>
      </c>
      <c r="U2732" s="43"/>
      <c r="X2732" s="43" t="s">
        <v>5</v>
      </c>
      <c r="Y2732" s="43"/>
      <c r="Z2732" s="43" t="s">
        <v>23</v>
      </c>
      <c r="AA2732" s="43"/>
      <c r="AB2732" s="43" t="s">
        <v>6</v>
      </c>
      <c r="AC2732" s="43" t="s">
        <v>7</v>
      </c>
      <c r="AE2732" s="43" t="s">
        <v>8</v>
      </c>
      <c r="AF2732" s="43" t="s">
        <v>9</v>
      </c>
      <c r="AG2732" s="43" t="s">
        <v>10</v>
      </c>
      <c r="AH2732" s="43"/>
    </row>
    <row r="2733" spans="2:37" ht="14.25" customHeight="1">
      <c r="B2733" s="43"/>
      <c r="D2733" s="43"/>
      <c r="E2733" s="43"/>
      <c r="G2733" s="43"/>
      <c r="H2733" s="43"/>
      <c r="J2733" s="43"/>
      <c r="K2733" s="43"/>
      <c r="L2733" s="43"/>
      <c r="M2733" s="43"/>
      <c r="N2733" s="43"/>
      <c r="O2733" s="43"/>
      <c r="Q2733" s="43"/>
      <c r="R2733" s="43"/>
      <c r="S2733" s="43"/>
      <c r="T2733" s="43"/>
      <c r="U2733" s="43"/>
      <c r="X2733" s="43"/>
      <c r="Y2733" s="43"/>
      <c r="Z2733" s="43"/>
      <c r="AA2733" s="43"/>
      <c r="AB2733" s="43"/>
      <c r="AC2733" s="43"/>
      <c r="AE2733" s="43"/>
      <c r="AF2733" s="43"/>
      <c r="AG2733" s="43"/>
      <c r="AH2733" s="43"/>
    </row>
    <row r="2734" spans="2:37">
      <c r="B2734" s="2">
        <v>0</v>
      </c>
      <c r="D2734" s="44">
        <v>0</v>
      </c>
      <c r="E2734" s="44"/>
      <c r="F2734" s="45">
        <v>-1.0706840839702636E-4</v>
      </c>
      <c r="G2734" s="45"/>
      <c r="H2734" s="45"/>
      <c r="I2734" s="45"/>
      <c r="J2734" s="45"/>
      <c r="K2734" s="45">
        <v>2.3863339424133301</v>
      </c>
      <c r="L2734" s="45"/>
      <c r="M2734" s="45"/>
      <c r="N2734" s="45">
        <v>4.7727751731872559</v>
      </c>
      <c r="O2734" s="45"/>
      <c r="P2734" s="45"/>
      <c r="Q2734" s="45"/>
      <c r="R2734" s="45">
        <v>1.6874686479568481</v>
      </c>
      <c r="S2734" s="45"/>
      <c r="T2734" s="45"/>
      <c r="U2734" s="45"/>
      <c r="V2734" s="46">
        <v>99.995513916015625</v>
      </c>
      <c r="W2734" s="46"/>
      <c r="X2734" s="45">
        <v>3.9000000804662704E-2</v>
      </c>
      <c r="Y2734" s="45"/>
      <c r="Z2734" s="44">
        <v>2.3400000482797623</v>
      </c>
      <c r="AA2734" s="44"/>
      <c r="AB2734" s="45">
        <v>1.1518101692199707</v>
      </c>
      <c r="AC2734" s="45"/>
      <c r="AD2734" s="45">
        <v>7.2653738051173094E-39</v>
      </c>
      <c r="AE2734" s="45"/>
      <c r="AF2734" s="45">
        <v>2.1795728206634521</v>
      </c>
      <c r="AG2734" s="45"/>
      <c r="AH2734" s="45">
        <v>1.5411906242370605</v>
      </c>
      <c r="AI2734" s="45"/>
      <c r="AJ2734" s="45"/>
      <c r="AK2734" s="20">
        <v>3.3333933166008287E-37</v>
      </c>
    </row>
    <row r="2735" spans="2:37">
      <c r="B2735" s="2">
        <v>1.0000000474974513E-3</v>
      </c>
      <c r="D2735" s="44">
        <v>6.0000002849847078E-2</v>
      </c>
      <c r="E2735" s="44"/>
      <c r="F2735" s="45">
        <v>-2.0880477428436279</v>
      </c>
      <c r="G2735" s="45"/>
      <c r="H2735" s="45"/>
      <c r="I2735" s="45"/>
      <c r="J2735" s="45"/>
      <c r="K2735" s="45">
        <v>0.12533196806907654</v>
      </c>
      <c r="L2735" s="45"/>
      <c r="M2735" s="45"/>
      <c r="N2735" s="45">
        <v>2.505652904510498</v>
      </c>
      <c r="O2735" s="45"/>
      <c r="P2735" s="45"/>
      <c r="Q2735" s="45"/>
      <c r="R2735" s="45">
        <v>1.6831411123275757</v>
      </c>
      <c r="S2735" s="45"/>
      <c r="T2735" s="45"/>
      <c r="U2735" s="45"/>
      <c r="V2735" s="46">
        <v>5.2653388977050781</v>
      </c>
      <c r="W2735" s="46"/>
      <c r="X2735" s="45">
        <v>3.9999999105930328E-2</v>
      </c>
      <c r="Y2735" s="45"/>
      <c r="Z2735" s="44">
        <v>2.3999999463558197</v>
      </c>
      <c r="AA2735" s="44"/>
      <c r="AB2735" s="45">
        <v>1.7481472492218018</v>
      </c>
      <c r="AC2735" s="45"/>
      <c r="AD2735" s="45">
        <v>7.6760747668324127E-40</v>
      </c>
      <c r="AE2735" s="45"/>
      <c r="AF2735" s="45">
        <v>2.1750342845916748</v>
      </c>
      <c r="AG2735" s="45"/>
      <c r="AH2735" s="45">
        <v>1.5379815101623535</v>
      </c>
      <c r="AI2735" s="45"/>
      <c r="AJ2735" s="45"/>
      <c r="AK2735" s="20">
        <v>3.5291707429214375E-38</v>
      </c>
    </row>
    <row r="2736" spans="2:37">
      <c r="B2736" s="2">
        <v>2.0000000949949026E-3</v>
      </c>
      <c r="D2736" s="44">
        <v>0.12000000569969416</v>
      </c>
      <c r="E2736" s="44"/>
      <c r="F2736" s="45">
        <v>-1.7202759981155396</v>
      </c>
      <c r="G2736" s="45"/>
      <c r="H2736" s="45"/>
      <c r="I2736" s="45"/>
      <c r="J2736" s="45"/>
      <c r="K2736" s="45">
        <v>1.1219053529202938E-2</v>
      </c>
      <c r="L2736" s="45"/>
      <c r="M2736" s="45"/>
      <c r="N2736" s="45">
        <v>2.3854677677154541</v>
      </c>
      <c r="O2736" s="45"/>
      <c r="P2736" s="45"/>
      <c r="Q2736" s="45"/>
      <c r="R2736" s="45">
        <v>1.6788474321365356</v>
      </c>
      <c r="S2736" s="45"/>
      <c r="T2736" s="45"/>
      <c r="U2736" s="45"/>
      <c r="V2736" s="46">
        <v>0.47253069281578064</v>
      </c>
      <c r="W2736" s="46"/>
      <c r="X2736" s="45">
        <v>4.1000001132488251E-2</v>
      </c>
      <c r="Y2736" s="45"/>
      <c r="Z2736" s="44">
        <v>2.460000067949295</v>
      </c>
      <c r="AA2736" s="44"/>
      <c r="AB2736" s="45">
        <v>2.0973036289215088</v>
      </c>
      <c r="AC2736" s="45"/>
      <c r="AD2736" s="45">
        <v>8.1100148622798788E-41</v>
      </c>
      <c r="AE2736" s="45"/>
      <c r="AF2736" s="45">
        <v>2.170529842376709</v>
      </c>
      <c r="AG2736" s="45"/>
      <c r="AH2736" s="45">
        <v>1.5347963571548462</v>
      </c>
      <c r="AI2736" s="45"/>
      <c r="AJ2736" s="45"/>
      <c r="AK2736" s="20">
        <v>3.7364166200818349E-39</v>
      </c>
    </row>
    <row r="2737" spans="2:37">
      <c r="B2737" s="2">
        <v>3.0000000260770321E-3</v>
      </c>
      <c r="D2737" s="44">
        <v>0.18000000156462193</v>
      </c>
      <c r="E2737" s="44"/>
      <c r="F2737" s="45">
        <v>-1.0086885690689087</v>
      </c>
      <c r="G2737" s="45"/>
      <c r="H2737" s="45"/>
      <c r="I2737" s="45"/>
      <c r="J2737" s="45"/>
      <c r="K2737" s="45">
        <v>1.0892568388953805E-3</v>
      </c>
      <c r="L2737" s="45"/>
      <c r="M2737" s="45"/>
      <c r="N2737" s="45">
        <v>2.3693130016326904</v>
      </c>
      <c r="O2737" s="45"/>
      <c r="P2737" s="45"/>
      <c r="Q2737" s="45"/>
      <c r="R2737" s="45">
        <v>1.6745871305465698</v>
      </c>
      <c r="S2737" s="45"/>
      <c r="T2737" s="45"/>
      <c r="U2737" s="45"/>
      <c r="V2737" s="46">
        <v>4.5994676649570465E-2</v>
      </c>
      <c r="W2737" s="46"/>
      <c r="X2737" s="45">
        <v>4.1999999433755875E-2</v>
      </c>
      <c r="Y2737" s="45"/>
      <c r="Z2737" s="44">
        <v>2.5199999660253525</v>
      </c>
      <c r="AA2737" s="44"/>
      <c r="AB2737" s="45">
        <v>2.1514344215393066</v>
      </c>
      <c r="AC2737" s="45"/>
      <c r="AD2737" s="45">
        <v>8.5689401093462564E-42</v>
      </c>
      <c r="AE2737" s="45"/>
      <c r="AF2737" s="45">
        <v>2.1660590171813965</v>
      </c>
      <c r="AG2737" s="45"/>
      <c r="AH2737" s="45">
        <v>1.531635046005249</v>
      </c>
      <c r="AI2737" s="45"/>
      <c r="AJ2737" s="45"/>
      <c r="AK2737" s="20">
        <v>3.9557954998657424E-40</v>
      </c>
    </row>
    <row r="2738" spans="2:37">
      <c r="B2738" s="2">
        <v>4.0000001899898052E-3</v>
      </c>
      <c r="D2738" s="44">
        <v>0.24000001139938831</v>
      </c>
      <c r="E2738" s="44"/>
      <c r="F2738" s="45">
        <v>-0.15030358731746674</v>
      </c>
      <c r="G2738" s="45"/>
      <c r="H2738" s="45"/>
      <c r="I2738" s="45"/>
      <c r="J2738" s="45"/>
      <c r="K2738" s="45">
        <v>1.103637769119814E-4</v>
      </c>
      <c r="L2738" s="45"/>
      <c r="M2738" s="45"/>
      <c r="N2738" s="45">
        <v>2.3623561859130859</v>
      </c>
      <c r="O2738" s="45"/>
      <c r="P2738" s="45"/>
      <c r="Q2738" s="45"/>
      <c r="R2738" s="45">
        <v>1.6703599691390991</v>
      </c>
      <c r="S2738" s="45"/>
      <c r="T2738" s="45"/>
      <c r="U2738" s="45"/>
      <c r="V2738" s="46">
        <v>4.671985749155283E-3</v>
      </c>
      <c r="W2738" s="46"/>
      <c r="X2738" s="45">
        <v>4.3000001460313797E-2</v>
      </c>
      <c r="Y2738" s="45"/>
      <c r="Z2738" s="44">
        <v>2.5800000876188278</v>
      </c>
      <c r="AA2738" s="44"/>
      <c r="AB2738" s="45">
        <v>1.9041785001754761</v>
      </c>
      <c r="AC2738" s="45"/>
      <c r="AD2738" s="45">
        <v>9.0523880795383183E-43</v>
      </c>
      <c r="AE2738" s="45"/>
      <c r="AF2738" s="45">
        <v>2.1616213321685791</v>
      </c>
      <c r="AG2738" s="45"/>
      <c r="AH2738" s="45">
        <v>1.5284970998764038</v>
      </c>
      <c r="AI2738" s="45"/>
      <c r="AJ2738" s="45"/>
      <c r="AK2738" s="20">
        <v>4.1880607203275808E-41</v>
      </c>
    </row>
    <row r="2739" spans="2:37">
      <c r="B2739" s="2">
        <v>4.999999888241291E-3</v>
      </c>
      <c r="D2739" s="44">
        <v>0.29999999329447746</v>
      </c>
      <c r="E2739" s="44"/>
      <c r="F2739" s="45">
        <v>0.72568565607070923</v>
      </c>
      <c r="G2739" s="45"/>
      <c r="H2739" s="45"/>
      <c r="I2739" s="45"/>
      <c r="J2739" s="45"/>
      <c r="K2739" s="45">
        <v>1.1426865057728719E-5</v>
      </c>
      <c r="L2739" s="45"/>
      <c r="M2739" s="45"/>
      <c r="N2739" s="45">
        <v>2.356325626373291</v>
      </c>
      <c r="O2739" s="45"/>
      <c r="P2739" s="45"/>
      <c r="Q2739" s="45"/>
      <c r="R2739" s="45">
        <v>1.6661657094955444</v>
      </c>
      <c r="S2739" s="45"/>
      <c r="T2739" s="45"/>
      <c r="U2739" s="45"/>
      <c r="V2739" s="46">
        <v>4.8494656221009791E-4</v>
      </c>
      <c r="W2739" s="46"/>
      <c r="X2739" s="45">
        <v>4.3999999761581421E-2</v>
      </c>
      <c r="Y2739" s="45"/>
      <c r="Z2739" s="44">
        <v>2.6399999856948853</v>
      </c>
      <c r="AA2739" s="44"/>
      <c r="AB2739" s="45">
        <v>1.3913761377334595</v>
      </c>
      <c r="AC2739" s="45"/>
      <c r="AD2739" s="45">
        <v>9.5288295574087561E-44</v>
      </c>
      <c r="AE2739" s="45"/>
      <c r="AF2739" s="45">
        <v>2.1572167873382568</v>
      </c>
      <c r="AG2739" s="45"/>
      <c r="AH2739" s="45">
        <v>1.5253826379776001</v>
      </c>
      <c r="AI2739" s="45"/>
      <c r="AJ2739" s="45"/>
      <c r="AK2739" s="20">
        <v>4.4337083411237212E-42</v>
      </c>
    </row>
    <row r="2740" spans="2:37">
      <c r="B2740" s="2">
        <v>6.0000000521540642E-3</v>
      </c>
      <c r="D2740" s="44">
        <v>0.36000000312924385</v>
      </c>
      <c r="E2740" s="44"/>
      <c r="F2740" s="45">
        <v>1.4958354234695435</v>
      </c>
      <c r="G2740" s="45"/>
      <c r="H2740" s="45"/>
      <c r="I2740" s="45"/>
      <c r="J2740" s="45"/>
      <c r="K2740" s="45">
        <v>1.1956956313952105E-6</v>
      </c>
      <c r="L2740" s="45"/>
      <c r="M2740" s="45"/>
      <c r="N2740" s="45">
        <v>2.3504300117492676</v>
      </c>
      <c r="O2740" s="45"/>
      <c r="P2740" s="45"/>
      <c r="Q2740" s="45"/>
      <c r="R2740" s="45">
        <v>1.6620041131973267</v>
      </c>
      <c r="S2740" s="45"/>
      <c r="T2740" s="45"/>
      <c r="U2740" s="45"/>
      <c r="V2740" s="46">
        <v>5.0871385610662401E-5</v>
      </c>
      <c r="W2740" s="46"/>
      <c r="X2740" s="45">
        <v>4.5000001788139343E-2</v>
      </c>
      <c r="Y2740" s="45"/>
      <c r="Z2740" s="44">
        <v>2.7000001072883606</v>
      </c>
      <c r="AA2740" s="44"/>
      <c r="AB2740" s="45">
        <v>0.68588262796401978</v>
      </c>
      <c r="AC2740" s="45"/>
      <c r="AD2740" s="45">
        <v>9.8090892502737195E-45</v>
      </c>
      <c r="AE2740" s="45"/>
      <c r="AF2740" s="45">
        <v>2.1528449058532715</v>
      </c>
      <c r="AG2740" s="45"/>
      <c r="AH2740" s="45">
        <v>1.5222913026809692</v>
      </c>
      <c r="AI2740" s="45"/>
      <c r="AJ2740" s="45"/>
      <c r="AK2740" s="20">
        <v>4.6943498554881372E-43</v>
      </c>
    </row>
    <row r="2741" spans="2:37">
      <c r="B2741" s="2">
        <v>7.0000002160668373E-3</v>
      </c>
      <c r="D2741" s="44">
        <v>0.42000001296401024</v>
      </c>
      <c r="E2741" s="44"/>
      <c r="F2741" s="45">
        <v>2.0528452396392822</v>
      </c>
      <c r="G2741" s="45"/>
      <c r="H2741" s="45"/>
      <c r="I2741" s="45"/>
      <c r="J2741" s="45"/>
      <c r="K2741" s="45">
        <v>1.2574999175285484E-7</v>
      </c>
      <c r="L2741" s="45"/>
      <c r="M2741" s="45"/>
      <c r="N2741" s="45">
        <v>2.3445889949798584</v>
      </c>
      <c r="O2741" s="45"/>
      <c r="P2741" s="45"/>
      <c r="Q2741" s="45"/>
      <c r="R2741" s="45">
        <v>1.6578747034072876</v>
      </c>
      <c r="S2741" s="45"/>
      <c r="T2741" s="45"/>
      <c r="U2741" s="45"/>
      <c r="V2741" s="46">
        <v>5.3634130381396972E-6</v>
      </c>
      <c r="W2741" s="46"/>
      <c r="X2741" s="45">
        <v>4.6000000089406967E-2</v>
      </c>
      <c r="Y2741" s="45"/>
      <c r="Z2741" s="44">
        <v>2.760000005364418</v>
      </c>
      <c r="AA2741" s="44"/>
      <c r="AB2741" s="45">
        <v>-0.11277657747268677</v>
      </c>
      <c r="AC2741" s="45"/>
      <c r="AD2741" s="45">
        <v>1.4012984643248171E-45</v>
      </c>
      <c r="AE2741" s="45"/>
      <c r="AF2741" s="45">
        <v>2.148505687713623</v>
      </c>
      <c r="AG2741" s="45"/>
      <c r="AH2741" s="45">
        <v>1.5192228555679321</v>
      </c>
      <c r="AI2741" s="45"/>
      <c r="AJ2741" s="45"/>
      <c r="AK2741" s="20">
        <v>4.9045446251368597E-44</v>
      </c>
    </row>
    <row r="2742" spans="2:37">
      <c r="B2742" s="2">
        <v>8.0000003799796104E-3</v>
      </c>
      <c r="D2742" s="44">
        <v>0.48000002279877663</v>
      </c>
      <c r="E2742" s="44"/>
      <c r="F2742" s="45">
        <v>2.319835901260376</v>
      </c>
      <c r="G2742" s="45"/>
      <c r="H2742" s="45"/>
      <c r="I2742" s="45"/>
      <c r="J2742" s="45"/>
      <c r="K2742" s="45">
        <v>1.3256583386578313E-8</v>
      </c>
      <c r="L2742" s="45"/>
      <c r="M2742" s="45"/>
      <c r="N2742" s="45">
        <v>2.338794469833374</v>
      </c>
      <c r="O2742" s="45"/>
      <c r="P2742" s="45"/>
      <c r="Q2742" s="45"/>
      <c r="R2742" s="45">
        <v>1.6537773609161377</v>
      </c>
      <c r="S2742" s="45"/>
      <c r="T2742" s="45"/>
      <c r="U2742" s="45"/>
      <c r="V2742" s="46">
        <v>5.6681267324165674E-7</v>
      </c>
      <c r="W2742" s="46"/>
      <c r="X2742" s="45">
        <v>4.6999998390674591E-2</v>
      </c>
      <c r="Y2742" s="45"/>
      <c r="Z2742" s="44">
        <v>2.8199999034404755</v>
      </c>
      <c r="AA2742" s="44"/>
      <c r="AB2742" s="45">
        <v>-0.8924403190612793</v>
      </c>
      <c r="AC2742" s="45"/>
      <c r="AD2742" s="45">
        <v>0</v>
      </c>
      <c r="AE2742" s="45"/>
      <c r="AF2742" s="45">
        <v>2.1441984176635742</v>
      </c>
      <c r="AG2742" s="45"/>
      <c r="AH2742" s="45">
        <v>1.5161772966384888</v>
      </c>
      <c r="AI2742" s="45"/>
      <c r="AJ2742" s="45"/>
      <c r="AK2742" s="20">
        <v>5.6051938572992683E-45</v>
      </c>
    </row>
    <row r="2743" spans="2:37">
      <c r="B2743" s="2">
        <v>8.999999612569809E-3</v>
      </c>
      <c r="D2743" s="44">
        <v>0.53999997675418854</v>
      </c>
      <c r="E2743" s="44"/>
      <c r="F2743" s="45">
        <v>2.2608850002288818</v>
      </c>
      <c r="G2743" s="45"/>
      <c r="H2743" s="45"/>
      <c r="I2743" s="45"/>
      <c r="J2743" s="45"/>
      <c r="K2743" s="45">
        <v>1.399080185038315E-9</v>
      </c>
      <c r="L2743" s="45"/>
      <c r="M2743" s="45"/>
      <c r="N2743" s="45">
        <v>2.3330447673797607</v>
      </c>
      <c r="O2743" s="45"/>
      <c r="P2743" s="45"/>
      <c r="Q2743" s="45"/>
      <c r="R2743" s="45">
        <v>1.6497117280960083</v>
      </c>
      <c r="S2743" s="45"/>
      <c r="T2743" s="45"/>
      <c r="U2743" s="45"/>
      <c r="V2743" s="46">
        <v>5.9967995014176267E-8</v>
      </c>
      <c r="W2743" s="46"/>
      <c r="X2743" s="45">
        <v>4.8000000417232513E-2</v>
      </c>
      <c r="Y2743" s="45"/>
      <c r="Z2743" s="44">
        <v>2.8800000250339508</v>
      </c>
      <c r="AA2743" s="44"/>
      <c r="AB2743" s="45">
        <v>-1.5440562963485718</v>
      </c>
      <c r="AC2743" s="45"/>
      <c r="AD2743" s="45">
        <v>0</v>
      </c>
      <c r="AE2743" s="45"/>
      <c r="AF2743" s="45">
        <v>2.139923095703125</v>
      </c>
      <c r="AG2743" s="45"/>
      <c r="AH2743" s="45">
        <v>1.513154149055481</v>
      </c>
      <c r="AI2743" s="45"/>
      <c r="AJ2743" s="45"/>
      <c r="AK2743" s="20">
        <v>0</v>
      </c>
    </row>
    <row r="2744" spans="2:37">
      <c r="B2744" s="2">
        <v>9.9999997764825821E-3</v>
      </c>
      <c r="D2744" s="44">
        <v>0.59999998658895493</v>
      </c>
      <c r="E2744" s="44"/>
      <c r="F2744" s="45">
        <v>1.8858426809310913</v>
      </c>
      <c r="G2744" s="45"/>
      <c r="H2744" s="45"/>
      <c r="I2744" s="45"/>
      <c r="J2744" s="45"/>
      <c r="K2744" s="45">
        <v>1.4773471335161048E-10</v>
      </c>
      <c r="L2744" s="45"/>
      <c r="M2744" s="45"/>
      <c r="N2744" s="45">
        <v>2.3273394107818604</v>
      </c>
      <c r="O2744" s="45"/>
      <c r="P2744" s="45"/>
      <c r="Q2744" s="45"/>
      <c r="R2744" s="45">
        <v>1.6456775665283203</v>
      </c>
      <c r="S2744" s="45"/>
      <c r="T2744" s="45"/>
      <c r="U2744" s="45"/>
      <c r="V2744" s="46">
        <v>6.3477938461176109E-9</v>
      </c>
      <c r="W2744" s="46"/>
      <c r="X2744" s="45">
        <v>4.8999998718500137E-2</v>
      </c>
      <c r="Y2744" s="45"/>
      <c r="Z2744" s="44">
        <v>2.9399999231100082</v>
      </c>
      <c r="AA2744" s="44"/>
      <c r="AB2744" s="45">
        <v>-1.9769279956817627</v>
      </c>
      <c r="AC2744" s="45"/>
      <c r="AD2744" s="45">
        <v>0</v>
      </c>
      <c r="AE2744" s="45"/>
      <c r="AF2744" s="45">
        <v>2.1356794834136963</v>
      </c>
      <c r="AG2744" s="45"/>
      <c r="AH2744" s="45">
        <v>1.5101534128189087</v>
      </c>
      <c r="AI2744" s="45"/>
      <c r="AJ2744" s="45"/>
      <c r="AK2744" s="20">
        <v>0</v>
      </c>
    </row>
    <row r="2745" spans="2:37">
      <c r="B2745" s="2">
        <v>1.0999999940395355E-2</v>
      </c>
      <c r="D2745" s="44">
        <v>0.65999999642372131</v>
      </c>
      <c r="E2745" s="44"/>
      <c r="F2745" s="45">
        <v>1.2487272024154663</v>
      </c>
      <c r="G2745" s="45"/>
      <c r="H2745" s="45"/>
      <c r="I2745" s="45"/>
      <c r="J2745" s="45"/>
      <c r="K2745" s="45">
        <v>1.5603797767771432E-11</v>
      </c>
      <c r="L2745" s="45"/>
      <c r="M2745" s="45"/>
      <c r="N2745" s="45">
        <v>2.3216784000396729</v>
      </c>
      <c r="O2745" s="45"/>
      <c r="P2745" s="45"/>
      <c r="Q2745" s="45"/>
      <c r="R2745" s="45">
        <v>1.6416745185852051</v>
      </c>
      <c r="S2745" s="45"/>
      <c r="T2745" s="45"/>
      <c r="U2745" s="45"/>
      <c r="V2745" s="46">
        <v>6.7209132703638375E-10</v>
      </c>
      <c r="W2745" s="46"/>
      <c r="X2745" s="45">
        <v>5.000000074505806E-2</v>
      </c>
      <c r="Y2745" s="45"/>
      <c r="Z2745" s="44">
        <v>3.0000000447034836</v>
      </c>
      <c r="AA2745" s="44"/>
      <c r="AB2745" s="45">
        <v>-2.1313326358795166</v>
      </c>
      <c r="AC2745" s="45"/>
      <c r="AD2745" s="45">
        <v>0</v>
      </c>
      <c r="AE2745" s="45"/>
      <c r="AF2745" s="45">
        <v>2.1314671039581299</v>
      </c>
      <c r="AG2745" s="45"/>
      <c r="AH2745" s="45">
        <v>1.5071749687194824</v>
      </c>
      <c r="AI2745" s="45"/>
      <c r="AJ2745" s="45"/>
      <c r="AK2745" s="20">
        <v>0</v>
      </c>
    </row>
    <row r="2746" spans="2:37">
      <c r="B2746" s="2">
        <v>1.2000000104308128E-2</v>
      </c>
      <c r="D2746" s="44">
        <v>0.7200000062584877</v>
      </c>
      <c r="E2746" s="44"/>
      <c r="F2746" s="45">
        <v>0.43995398283004761</v>
      </c>
      <c r="G2746" s="45"/>
      <c r="H2746" s="45"/>
      <c r="I2746" s="45"/>
      <c r="J2746" s="45"/>
      <c r="K2746" s="45">
        <v>1.6482733147110684E-12</v>
      </c>
      <c r="L2746" s="45"/>
      <c r="M2746" s="45"/>
      <c r="N2746" s="45">
        <v>2.3160607814788818</v>
      </c>
      <c r="O2746" s="45"/>
      <c r="P2746" s="45"/>
      <c r="Q2746" s="45"/>
      <c r="R2746" s="45">
        <v>1.6377023458480835</v>
      </c>
      <c r="S2746" s="45"/>
      <c r="T2746" s="45"/>
      <c r="U2746" s="45"/>
      <c r="V2746" s="46">
        <v>7.116709999088755E-11</v>
      </c>
      <c r="W2746" s="46"/>
      <c r="X2746" s="45">
        <v>5.0999999046325684E-2</v>
      </c>
      <c r="Y2746" s="45"/>
      <c r="Z2746" s="44">
        <v>3.059999942779541</v>
      </c>
      <c r="AA2746" s="44"/>
      <c r="AB2746" s="45">
        <v>-1.9867551326751709</v>
      </c>
      <c r="AC2746" s="45"/>
      <c r="AD2746" s="45">
        <v>0</v>
      </c>
      <c r="AE2746" s="45"/>
      <c r="AF2746" s="45">
        <v>2.1272859573364258</v>
      </c>
      <c r="AG2746" s="45"/>
      <c r="AH2746" s="45">
        <v>1.5042183399200439</v>
      </c>
      <c r="AI2746" s="45"/>
      <c r="AJ2746" s="45"/>
      <c r="AK2746" s="20">
        <v>0</v>
      </c>
    </row>
    <row r="2747" spans="2:37">
      <c r="B2747" s="2">
        <v>1.3000000268220901E-2</v>
      </c>
      <c r="D2747" s="44">
        <v>0.78000001609325409</v>
      </c>
      <c r="E2747" s="44"/>
      <c r="F2747" s="45">
        <v>-0.42648687958717346</v>
      </c>
      <c r="G2747" s="45"/>
      <c r="H2747" s="45"/>
      <c r="I2747" s="45"/>
      <c r="J2747" s="45"/>
      <c r="K2747" s="45">
        <v>1.7412164917372797E-13</v>
      </c>
      <c r="L2747" s="45"/>
      <c r="M2747" s="45"/>
      <c r="N2747" s="45">
        <v>2.3104867935180664</v>
      </c>
      <c r="O2747" s="45"/>
      <c r="P2747" s="45"/>
      <c r="Q2747" s="45"/>
      <c r="R2747" s="45">
        <v>1.6337608098983765</v>
      </c>
      <c r="S2747" s="45"/>
      <c r="T2747" s="45"/>
      <c r="U2747" s="45"/>
      <c r="V2747" s="46">
        <v>7.5361461862599732E-12</v>
      </c>
      <c r="W2747" s="46"/>
      <c r="X2747" s="45">
        <v>5.2000001072883606E-2</v>
      </c>
      <c r="Y2747" s="45"/>
      <c r="Z2747" s="44">
        <v>3.1200000643730164</v>
      </c>
      <c r="AA2747" s="44"/>
      <c r="AB2747" s="45">
        <v>-1.5646051168441772</v>
      </c>
      <c r="AC2747" s="45"/>
      <c r="AD2747" s="45">
        <v>0</v>
      </c>
      <c r="AE2747" s="45"/>
      <c r="AF2747" s="45">
        <v>2.1231358051300049</v>
      </c>
      <c r="AG2747" s="45"/>
      <c r="AH2747" s="45">
        <v>1.5012836456298828</v>
      </c>
      <c r="AI2747" s="45"/>
      <c r="AJ2747" s="45"/>
      <c r="AK2747" s="20">
        <v>0</v>
      </c>
    </row>
    <row r="2748" spans="2:37">
      <c r="B2748" s="2">
        <v>1.4000000432133675E-2</v>
      </c>
      <c r="D2748" s="44">
        <v>0.84000002592802048</v>
      </c>
      <c r="E2748" s="44"/>
      <c r="F2748" s="45">
        <v>-1.2290885448455811</v>
      </c>
      <c r="G2748" s="45"/>
      <c r="H2748" s="45"/>
      <c r="I2748" s="45"/>
      <c r="J2748" s="45"/>
      <c r="K2748" s="45">
        <v>1.8394524930478127E-14</v>
      </c>
      <c r="L2748" s="45"/>
      <c r="M2748" s="45"/>
      <c r="N2748" s="45">
        <v>2.3049554824829102</v>
      </c>
      <c r="O2748" s="45"/>
      <c r="P2748" s="45"/>
      <c r="Q2748" s="45"/>
      <c r="R2748" s="45">
        <v>1.6298495531082153</v>
      </c>
      <c r="S2748" s="45"/>
      <c r="T2748" s="45"/>
      <c r="U2748" s="45"/>
      <c r="V2748" s="46">
        <v>7.9804256735913071E-13</v>
      </c>
      <c r="W2748" s="46"/>
      <c r="X2748" s="45">
        <v>5.299999937415123E-2</v>
      </c>
      <c r="Y2748" s="45"/>
      <c r="Z2748" s="44">
        <v>3.1799999624490738</v>
      </c>
      <c r="AA2748" s="44"/>
      <c r="AB2748" s="45">
        <v>-0.92505556344985962</v>
      </c>
      <c r="AC2748" s="45"/>
      <c r="AD2748" s="45">
        <v>0</v>
      </c>
      <c r="AE2748" s="45"/>
      <c r="AF2748" s="45">
        <v>2.1190159320831299</v>
      </c>
      <c r="AG2748" s="45"/>
      <c r="AH2748" s="45">
        <v>1.4983705282211304</v>
      </c>
      <c r="AI2748" s="45"/>
      <c r="AJ2748" s="45"/>
      <c r="AK2748" s="20">
        <v>0</v>
      </c>
    </row>
    <row r="2749" spans="2:37">
      <c r="B2749" s="2">
        <v>1.4999999664723873E-2</v>
      </c>
      <c r="D2749" s="44">
        <v>0.89999997988343239</v>
      </c>
      <c r="E2749" s="44"/>
      <c r="F2749" s="45">
        <v>-1.8558582067489624</v>
      </c>
      <c r="G2749" s="45"/>
      <c r="H2749" s="45"/>
      <c r="I2749" s="45"/>
      <c r="J2749" s="45"/>
      <c r="K2749" s="45">
        <v>1.9432595994590268E-15</v>
      </c>
      <c r="L2749" s="45"/>
      <c r="M2749" s="45"/>
      <c r="N2749" s="45">
        <v>2.299466609954834</v>
      </c>
      <c r="O2749" s="45"/>
      <c r="P2749" s="45"/>
      <c r="Q2749" s="45"/>
      <c r="R2749" s="45">
        <v>1.6259684562683105</v>
      </c>
      <c r="S2749" s="45"/>
      <c r="T2749" s="45"/>
      <c r="U2749" s="45"/>
      <c r="V2749" s="46">
        <v>8.4509141221392192E-14</v>
      </c>
      <c r="W2749" s="46"/>
      <c r="X2749" s="45">
        <v>5.4000001400709152E-2</v>
      </c>
      <c r="Y2749" s="45"/>
      <c r="Z2749" s="44">
        <v>3.2400000840425491</v>
      </c>
      <c r="AA2749" s="44"/>
      <c r="AB2749" s="45">
        <v>-0.15847231447696686</v>
      </c>
      <c r="AC2749" s="45"/>
      <c r="AD2749" s="45">
        <v>0</v>
      </c>
      <c r="AE2749" s="45"/>
      <c r="AF2749" s="45">
        <v>2.1149265766143799</v>
      </c>
      <c r="AG2749" s="45"/>
      <c r="AH2749" s="45">
        <v>1.4954788684844971</v>
      </c>
      <c r="AI2749" s="45"/>
      <c r="AJ2749" s="45"/>
      <c r="AK2749" s="20">
        <v>0</v>
      </c>
    </row>
    <row r="2750" spans="2:37">
      <c r="B2750" s="2">
        <v>1.6000000759959221E-2</v>
      </c>
      <c r="D2750" s="44">
        <v>0.96000004559755325</v>
      </c>
      <c r="E2750" s="44"/>
      <c r="F2750" s="45">
        <v>-2.219935417175293</v>
      </c>
      <c r="G2750" s="45"/>
      <c r="H2750" s="45"/>
      <c r="I2750" s="45"/>
      <c r="J2750" s="45"/>
      <c r="K2750" s="45">
        <v>2.052942504603917E-16</v>
      </c>
      <c r="L2750" s="45"/>
      <c r="M2750" s="45"/>
      <c r="N2750" s="45">
        <v>2.2940201759338379</v>
      </c>
      <c r="O2750" s="45"/>
      <c r="P2750" s="45"/>
      <c r="Q2750" s="45"/>
      <c r="R2750" s="45">
        <v>1.6221171617507935</v>
      </c>
      <c r="S2750" s="45"/>
      <c r="T2750" s="45"/>
      <c r="U2750" s="45"/>
      <c r="V2750" s="46">
        <v>8.9491046815831296E-15</v>
      </c>
      <c r="W2750" s="46"/>
      <c r="X2750" s="45">
        <v>5.4999999701976776E-2</v>
      </c>
      <c r="Y2750" s="45"/>
      <c r="Z2750" s="44">
        <v>3.2999999821186066</v>
      </c>
      <c r="AA2750" s="44"/>
      <c r="AB2750" s="45">
        <v>0.62734901905059814</v>
      </c>
      <c r="AC2750" s="45"/>
      <c r="AD2750" s="45">
        <v>0</v>
      </c>
      <c r="AE2750" s="45"/>
      <c r="AF2750" s="45">
        <v>2.1108672618865967</v>
      </c>
      <c r="AG2750" s="45"/>
      <c r="AH2750" s="45">
        <v>1.4926084280014038</v>
      </c>
      <c r="AI2750" s="45"/>
      <c r="AJ2750" s="45"/>
      <c r="AK2750" s="20">
        <v>0</v>
      </c>
    </row>
    <row r="2751" spans="2:37">
      <c r="B2751" s="2">
        <v>1.7000000923871994E-2</v>
      </c>
      <c r="D2751" s="44">
        <v>1.0200000554323196</v>
      </c>
      <c r="E2751" s="44"/>
      <c r="F2751" s="45">
        <v>-2.2716221809387207</v>
      </c>
      <c r="G2751" s="45"/>
      <c r="H2751" s="45"/>
      <c r="I2751" s="45"/>
      <c r="J2751" s="45"/>
      <c r="K2751" s="45">
        <v>2.1688286886252486E-17</v>
      </c>
      <c r="L2751" s="45"/>
      <c r="M2751" s="45"/>
      <c r="N2751" s="45">
        <v>2.2886152267456055</v>
      </c>
      <c r="O2751" s="45"/>
      <c r="P2751" s="45"/>
      <c r="Q2751" s="45"/>
      <c r="R2751" s="45">
        <v>1.6182953119277954</v>
      </c>
      <c r="S2751" s="45"/>
      <c r="T2751" s="45"/>
      <c r="U2751" s="45"/>
      <c r="V2751" s="46">
        <v>9.4765982611340078E-16</v>
      </c>
      <c r="W2751" s="46"/>
      <c r="X2751" s="45">
        <v>5.6000001728534698E-2</v>
      </c>
      <c r="Y2751" s="45"/>
      <c r="Z2751" s="44">
        <v>3.3600001037120819</v>
      </c>
      <c r="AA2751" s="44"/>
      <c r="AB2751" s="45">
        <v>1.3223347663879395</v>
      </c>
      <c r="AC2751" s="45"/>
      <c r="AD2751" s="45">
        <v>0</v>
      </c>
      <c r="AE2751" s="45"/>
      <c r="AF2751" s="45">
        <v>2.1068375110626221</v>
      </c>
      <c r="AG2751" s="45"/>
      <c r="AH2751" s="45">
        <v>1.4897592067718506</v>
      </c>
      <c r="AI2751" s="45"/>
      <c r="AJ2751" s="45"/>
      <c r="AK2751" s="20">
        <v>0</v>
      </c>
    </row>
    <row r="2752" spans="2:37">
      <c r="B2752" s="2">
        <v>1.7999999225139618E-2</v>
      </c>
      <c r="D2752" s="44">
        <v>1.0799999535083771</v>
      </c>
      <c r="E2752" s="44"/>
      <c r="F2752" s="45">
        <v>-2.0051579475402832</v>
      </c>
      <c r="G2752" s="45"/>
      <c r="H2752" s="45"/>
      <c r="I2752" s="45"/>
      <c r="J2752" s="45"/>
      <c r="K2752" s="45">
        <v>2.2912665153292758E-18</v>
      </c>
      <c r="L2752" s="45"/>
      <c r="M2752" s="45"/>
      <c r="N2752" s="45">
        <v>2.2832517623901367</v>
      </c>
      <c r="O2752" s="45"/>
      <c r="P2752" s="45"/>
      <c r="Q2752" s="45"/>
      <c r="R2752" s="45">
        <v>1.6145029067993164</v>
      </c>
      <c r="S2752" s="45"/>
      <c r="T2752" s="45"/>
      <c r="U2752" s="45"/>
      <c r="V2752" s="46">
        <v>1.0035101743353646E-16</v>
      </c>
      <c r="W2752" s="46"/>
      <c r="X2752" s="45">
        <v>5.7000000029802322E-2</v>
      </c>
      <c r="Y2752" s="45"/>
      <c r="Z2752" s="44">
        <v>3.4200000017881393</v>
      </c>
      <c r="AA2752" s="44"/>
      <c r="AB2752" s="45">
        <v>1.8295457363128662</v>
      </c>
      <c r="AC2752" s="45"/>
      <c r="AD2752" s="45">
        <v>0</v>
      </c>
      <c r="AE2752" s="45"/>
      <c r="AF2752" s="45">
        <v>2.1028375625610352</v>
      </c>
      <c r="AG2752" s="45"/>
      <c r="AH2752" s="45">
        <v>1.4869307279586792</v>
      </c>
      <c r="AI2752" s="45"/>
      <c r="AJ2752" s="45"/>
      <c r="AK2752" s="20">
        <v>0</v>
      </c>
    </row>
    <row r="2753" spans="2:37">
      <c r="B2753" s="2">
        <v>1.8999999389052391E-2</v>
      </c>
      <c r="D2753" s="44">
        <v>1.1399999633431435</v>
      </c>
      <c r="E2753" s="44"/>
      <c r="F2753" s="45">
        <v>-1.4593178033828735</v>
      </c>
      <c r="G2753" s="45"/>
      <c r="H2753" s="45"/>
      <c r="I2753" s="45"/>
      <c r="J2753" s="45"/>
      <c r="K2753" s="45">
        <v>2.420625155423381E-19</v>
      </c>
      <c r="L2753" s="45"/>
      <c r="M2753" s="45"/>
      <c r="N2753" s="45">
        <v>2.2779295444488525</v>
      </c>
      <c r="O2753" s="45"/>
      <c r="P2753" s="45"/>
      <c r="Q2753" s="45"/>
      <c r="R2753" s="45">
        <v>1.6107393503189087</v>
      </c>
      <c r="S2753" s="45"/>
      <c r="T2753" s="45"/>
      <c r="U2753" s="45"/>
      <c r="V2753" s="46">
        <v>1.0626427024360448E-17</v>
      </c>
      <c r="W2753" s="46"/>
      <c r="X2753" s="45">
        <v>5.7999998331069946E-2</v>
      </c>
      <c r="Y2753" s="45"/>
      <c r="Z2753" s="44">
        <v>3.4799998998641968</v>
      </c>
      <c r="AA2753" s="44"/>
      <c r="AB2753" s="45">
        <v>2.0786929130554199</v>
      </c>
      <c r="AC2753" s="45"/>
      <c r="AD2753" s="45">
        <v>0</v>
      </c>
      <c r="AE2753" s="45"/>
      <c r="AF2753" s="45">
        <v>2.0988669395446777</v>
      </c>
      <c r="AG2753" s="45"/>
      <c r="AH2753" s="45">
        <v>1.4841229915618896</v>
      </c>
      <c r="AI2753" s="45"/>
      <c r="AJ2753" s="45"/>
      <c r="AK2753" s="20">
        <v>0</v>
      </c>
    </row>
    <row r="2754" spans="2:37">
      <c r="B2754" s="2">
        <v>1.9999999552965164E-2</v>
      </c>
      <c r="D2754" s="44">
        <v>1.1999999731779099</v>
      </c>
      <c r="E2754" s="44"/>
      <c r="F2754" s="45">
        <v>-0.711780846118927</v>
      </c>
      <c r="G2754" s="45"/>
      <c r="H2754" s="45"/>
      <c r="I2754" s="45"/>
      <c r="J2754" s="45"/>
      <c r="K2754" s="45">
        <v>2.5572959105737416E-20</v>
      </c>
      <c r="L2754" s="45"/>
      <c r="M2754" s="45"/>
      <c r="N2754" s="45">
        <v>2.2726478576660156</v>
      </c>
      <c r="O2754" s="45"/>
      <c r="P2754" s="45"/>
      <c r="Q2754" s="45"/>
      <c r="R2754" s="45">
        <v>1.6070046424865723</v>
      </c>
      <c r="S2754" s="45"/>
      <c r="T2754" s="45"/>
      <c r="U2754" s="45"/>
      <c r="V2754" s="46">
        <v>1.1252495628173765E-18</v>
      </c>
      <c r="W2754" s="46"/>
      <c r="X2754" s="45">
        <v>5.9000000357627869E-2</v>
      </c>
      <c r="Y2754" s="45"/>
      <c r="Z2754" s="44">
        <v>3.5400000214576721</v>
      </c>
      <c r="AA2754" s="44"/>
      <c r="AB2754" s="45">
        <v>2.0358731746673584</v>
      </c>
      <c r="AC2754" s="45"/>
      <c r="AD2754" s="45">
        <v>0</v>
      </c>
      <c r="AE2754" s="45"/>
      <c r="AF2754" s="45">
        <v>2.0949251651763916</v>
      </c>
      <c r="AG2754" s="45"/>
      <c r="AH2754" s="45">
        <v>1.4813358783721924</v>
      </c>
      <c r="AI2754" s="45"/>
      <c r="AJ2754" s="45"/>
      <c r="AK2754" s="20">
        <v>0</v>
      </c>
    </row>
    <row r="2755" spans="2:37">
      <c r="B2755" s="2">
        <v>2.0999999716877937E-2</v>
      </c>
      <c r="D2755" s="44">
        <v>1.2599999830126762</v>
      </c>
      <c r="E2755" s="44"/>
      <c r="F2755" s="45">
        <v>0.13191713392734528</v>
      </c>
      <c r="G2755" s="45"/>
      <c r="H2755" s="45"/>
      <c r="I2755" s="45"/>
      <c r="J2755" s="45"/>
      <c r="K2755" s="45">
        <v>2.7016920398912717E-21</v>
      </c>
      <c r="L2755" s="45"/>
      <c r="M2755" s="45"/>
      <c r="N2755" s="45">
        <v>2.2674064636230469</v>
      </c>
      <c r="O2755" s="45"/>
      <c r="P2755" s="45"/>
      <c r="Q2755" s="45"/>
      <c r="R2755" s="45">
        <v>1.603298544883728</v>
      </c>
      <c r="S2755" s="45"/>
      <c r="T2755" s="45"/>
      <c r="U2755" s="45"/>
      <c r="V2755" s="46">
        <v>1.1915340268430882E-19</v>
      </c>
      <c r="W2755" s="46"/>
      <c r="X2755" s="45">
        <v>5.9999998658895493E-2</v>
      </c>
      <c r="Y2755" s="45"/>
      <c r="Z2755" s="44">
        <v>3.5999999195337296</v>
      </c>
      <c r="AA2755" s="44"/>
      <c r="AB2755" s="45">
        <v>1.7081766128540039</v>
      </c>
      <c r="AC2755" s="45"/>
      <c r="AD2755" s="45">
        <v>0</v>
      </c>
      <c r="AE2755" s="45"/>
      <c r="AF2755" s="45">
        <v>2.0910124778747559</v>
      </c>
      <c r="AG2755" s="45"/>
      <c r="AH2755" s="45">
        <v>1.4785691499710083</v>
      </c>
      <c r="AI2755" s="45"/>
      <c r="AJ2755" s="45"/>
      <c r="AK2755" s="20">
        <v>0</v>
      </c>
    </row>
    <row r="2756" spans="2:37">
      <c r="B2756" s="2">
        <v>2.199999988079071E-2</v>
      </c>
      <c r="D2756" s="44">
        <v>1.3199999928474426</v>
      </c>
      <c r="E2756" s="44"/>
      <c r="F2756" s="45">
        <v>0.95327526330947876</v>
      </c>
      <c r="G2756" s="45"/>
      <c r="H2756" s="45"/>
      <c r="I2756" s="45"/>
      <c r="J2756" s="45"/>
      <c r="K2756" s="45">
        <v>2.8542507212544025E-22</v>
      </c>
      <c r="L2756" s="45"/>
      <c r="M2756" s="45"/>
      <c r="N2756" s="45">
        <v>2.2622051239013672</v>
      </c>
      <c r="O2756" s="45"/>
      <c r="P2756" s="45"/>
      <c r="Q2756" s="45"/>
      <c r="R2756" s="45">
        <v>1.5996205806732178</v>
      </c>
      <c r="S2756" s="45"/>
      <c r="T2756" s="45"/>
      <c r="U2756" s="45"/>
      <c r="V2756" s="46">
        <v>1.2617116745829176E-20</v>
      </c>
      <c r="W2756" s="46"/>
      <c r="X2756" s="45">
        <v>6.1000000685453415E-2</v>
      </c>
      <c r="Y2756" s="45"/>
      <c r="Z2756" s="44">
        <v>3.6600000411272049</v>
      </c>
      <c r="AA2756" s="44"/>
      <c r="AB2756" s="45">
        <v>1.1425398588180542</v>
      </c>
      <c r="AC2756" s="45"/>
      <c r="AD2756" s="45">
        <v>0</v>
      </c>
      <c r="AE2756" s="45"/>
      <c r="AF2756" s="45">
        <v>2.0871281623840332</v>
      </c>
      <c r="AG2756" s="45"/>
      <c r="AH2756" s="45">
        <v>1.4758225679397583</v>
      </c>
      <c r="AI2756" s="45"/>
      <c r="AJ2756" s="45"/>
      <c r="AK2756" s="20">
        <v>0</v>
      </c>
    </row>
    <row r="2757" spans="2:37">
      <c r="B2757" s="2">
        <v>2.3000000044703484E-2</v>
      </c>
      <c r="D2757" s="44">
        <v>1.380000002682209</v>
      </c>
      <c r="E2757" s="44"/>
      <c r="F2757" s="45">
        <v>1.6374629735946655</v>
      </c>
      <c r="G2757" s="45"/>
      <c r="H2757" s="45"/>
      <c r="I2757" s="45"/>
      <c r="J2757" s="45"/>
      <c r="K2757" s="45">
        <v>3.0154334319818012E-23</v>
      </c>
      <c r="L2757" s="45"/>
      <c r="M2757" s="45"/>
      <c r="N2757" s="45">
        <v>2.2570433616638184</v>
      </c>
      <c r="O2757" s="45"/>
      <c r="P2757" s="45"/>
      <c r="Q2757" s="45"/>
      <c r="R2757" s="45">
        <v>1.5959707498550415</v>
      </c>
      <c r="S2757" s="45"/>
      <c r="T2757" s="45"/>
      <c r="U2757" s="45"/>
      <c r="V2757" s="46">
        <v>1.3360103862176874E-21</v>
      </c>
      <c r="W2757" s="46"/>
      <c r="X2757" s="45">
        <v>6.1999998986721039E-2</v>
      </c>
      <c r="Y2757" s="45"/>
      <c r="Z2757" s="44">
        <v>3.7199999392032623</v>
      </c>
      <c r="AA2757" s="44"/>
      <c r="AB2757" s="45">
        <v>0.4190295934677124</v>
      </c>
      <c r="AC2757" s="45"/>
      <c r="AD2757" s="45">
        <v>0</v>
      </c>
      <c r="AE2757" s="45"/>
      <c r="AF2757" s="45">
        <v>2.0832724571228027</v>
      </c>
      <c r="AG2757" s="45"/>
      <c r="AH2757" s="45">
        <v>1.4730960130691528</v>
      </c>
      <c r="AI2757" s="45"/>
      <c r="AJ2757" s="45"/>
      <c r="AK2757" s="20">
        <v>0</v>
      </c>
    </row>
    <row r="2758" spans="2:37">
      <c r="B2758" s="2">
        <v>2.4000000208616257E-2</v>
      </c>
      <c r="D2758" s="44">
        <v>1.4400000125169754</v>
      </c>
      <c r="E2758" s="44"/>
      <c r="F2758" s="45">
        <v>2.0893664360046387</v>
      </c>
      <c r="G2758" s="45"/>
      <c r="H2758" s="45"/>
      <c r="I2758" s="45"/>
      <c r="J2758" s="45"/>
      <c r="K2758" s="45">
        <v>3.1857283854659345E-24</v>
      </c>
      <c r="L2758" s="45"/>
      <c r="M2758" s="45"/>
      <c r="N2758" s="45">
        <v>2.2519209384918213</v>
      </c>
      <c r="O2758" s="45"/>
      <c r="P2758" s="45"/>
      <c r="Q2758" s="45"/>
      <c r="R2758" s="45">
        <v>1.592348575592041</v>
      </c>
      <c r="S2758" s="45"/>
      <c r="T2758" s="45"/>
      <c r="U2758" s="45"/>
      <c r="V2758" s="46">
        <v>1.4146714557442961E-22</v>
      </c>
      <c r="W2758" s="46"/>
      <c r="X2758" s="45">
        <v>6.3000001013278961E-2</v>
      </c>
      <c r="Y2758" s="45"/>
      <c r="Z2758" s="44">
        <v>3.7800000607967377</v>
      </c>
      <c r="AA2758" s="44"/>
      <c r="AB2758" s="45">
        <v>-0.36048606038093567</v>
      </c>
      <c r="AC2758" s="45"/>
      <c r="AD2758" s="45">
        <v>0</v>
      </c>
      <c r="AE2758" s="45"/>
      <c r="AF2758" s="45">
        <v>2.0794446468353271</v>
      </c>
      <c r="AG2758" s="45"/>
      <c r="AH2758" s="45">
        <v>1.4703893661499023</v>
      </c>
      <c r="AI2758" s="45"/>
      <c r="AJ2758" s="45"/>
      <c r="AK2758" s="20">
        <v>0</v>
      </c>
    </row>
    <row r="2759" spans="2:37">
      <c r="B2759" s="2">
        <v>2.500000037252903E-2</v>
      </c>
      <c r="D2759" s="44">
        <v>1.5000000223517418</v>
      </c>
      <c r="E2759" s="44"/>
      <c r="F2759" s="45">
        <v>2.2468032836914063</v>
      </c>
      <c r="G2759" s="45"/>
      <c r="H2759" s="45"/>
      <c r="I2759" s="45"/>
      <c r="J2759" s="45"/>
      <c r="K2759" s="45">
        <v>3.3656513862982902E-25</v>
      </c>
      <c r="L2759" s="45"/>
      <c r="M2759" s="45"/>
      <c r="N2759" s="45">
        <v>2.2468376159667969</v>
      </c>
      <c r="O2759" s="45"/>
      <c r="P2759" s="45"/>
      <c r="Q2759" s="45"/>
      <c r="R2759" s="45">
        <v>1.5887540578842163</v>
      </c>
      <c r="S2759" s="45"/>
      <c r="T2759" s="45"/>
      <c r="U2759" s="45"/>
      <c r="V2759" s="46">
        <v>1.4979504602120834E-23</v>
      </c>
      <c r="W2759" s="46"/>
      <c r="X2759" s="45">
        <v>6.4000003039836884E-2</v>
      </c>
      <c r="Y2759" s="45"/>
      <c r="Z2759" s="44">
        <v>3.840000182390213</v>
      </c>
      <c r="AA2759" s="44"/>
      <c r="AB2759" s="45">
        <v>-1.0866748094558716</v>
      </c>
      <c r="AC2759" s="45"/>
      <c r="AD2759" s="45">
        <v>0</v>
      </c>
      <c r="AE2759" s="45"/>
      <c r="AF2759" s="45">
        <v>2.0756447315216064</v>
      </c>
      <c r="AG2759" s="45"/>
      <c r="AH2759" s="45">
        <v>1.4677023887634277</v>
      </c>
      <c r="AI2759" s="45"/>
      <c r="AJ2759" s="45"/>
      <c r="AK2759" s="20">
        <v>0</v>
      </c>
    </row>
    <row r="2760" spans="2:37">
      <c r="B2760" s="2">
        <v>2.6000000536441803E-2</v>
      </c>
      <c r="D2760" s="44">
        <v>1.5600000321865082</v>
      </c>
      <c r="E2760" s="44"/>
      <c r="F2760" s="45">
        <v>2.0890712738037109</v>
      </c>
      <c r="G2760" s="45"/>
      <c r="H2760" s="45"/>
      <c r="I2760" s="45"/>
      <c r="J2760" s="45"/>
      <c r="K2760" s="45">
        <v>3.5557470813041653E-26</v>
      </c>
      <c r="L2760" s="45"/>
      <c r="M2760" s="45"/>
      <c r="N2760" s="45">
        <v>2.2417926788330078</v>
      </c>
      <c r="O2760" s="45"/>
      <c r="P2760" s="45"/>
      <c r="Q2760" s="45"/>
      <c r="R2760" s="45">
        <v>1.5851867198944092</v>
      </c>
      <c r="S2760" s="45"/>
      <c r="T2760" s="45"/>
      <c r="U2760" s="45"/>
      <c r="V2760" s="46">
        <v>1.5861178542715171E-24</v>
      </c>
      <c r="W2760" s="46"/>
      <c r="X2760" s="45">
        <v>6.4999997615814209E-2</v>
      </c>
      <c r="Y2760" s="45"/>
      <c r="Z2760" s="44">
        <v>3.8999998569488525</v>
      </c>
      <c r="AA2760" s="44"/>
      <c r="AB2760" s="45">
        <v>-1.6580690145492554</v>
      </c>
      <c r="AC2760" s="45"/>
      <c r="AD2760" s="45">
        <v>0</v>
      </c>
      <c r="AE2760" s="45"/>
      <c r="AF2760" s="45">
        <v>2.0718724727630615</v>
      </c>
      <c r="AG2760" s="45"/>
      <c r="AH2760" s="45">
        <v>1.4650349617004395</v>
      </c>
      <c r="AI2760" s="45"/>
      <c r="AJ2760" s="45"/>
      <c r="AK2760" s="20">
        <v>0</v>
      </c>
    </row>
    <row r="2761" spans="2:37">
      <c r="B2761" s="2">
        <v>2.7000000700354576E-2</v>
      </c>
      <c r="D2761" s="44">
        <v>1.6200000420212746</v>
      </c>
      <c r="E2761" s="44"/>
      <c r="F2761" s="45">
        <v>1.6396574974060059</v>
      </c>
      <c r="G2761" s="45"/>
      <c r="H2761" s="45"/>
      <c r="I2761" s="45"/>
      <c r="J2761" s="45"/>
      <c r="K2761" s="45">
        <v>3.7565914529594238E-27</v>
      </c>
      <c r="L2761" s="45"/>
      <c r="M2761" s="45"/>
      <c r="N2761" s="45">
        <v>2.236785888671875</v>
      </c>
      <c r="O2761" s="45"/>
      <c r="P2761" s="45"/>
      <c r="Q2761" s="45"/>
      <c r="R2761" s="45">
        <v>1.5816465616226196</v>
      </c>
      <c r="S2761" s="45"/>
      <c r="T2761" s="45"/>
      <c r="U2761" s="45"/>
      <c r="V2761" s="46">
        <v>1.6794595990146638E-25</v>
      </c>
      <c r="W2761" s="46"/>
      <c r="X2761" s="45">
        <v>6.5999999642372131E-2</v>
      </c>
      <c r="Y2761" s="45"/>
      <c r="Z2761" s="44">
        <v>3.9599999785423279</v>
      </c>
      <c r="AA2761" s="44"/>
      <c r="AB2761" s="45">
        <v>-1.9952379465103149</v>
      </c>
      <c r="AC2761" s="45"/>
      <c r="AD2761" s="45">
        <v>0</v>
      </c>
      <c r="AE2761" s="45"/>
      <c r="AF2761" s="45">
        <v>2.0681276321411133</v>
      </c>
      <c r="AG2761" s="45"/>
      <c r="AH2761" s="45">
        <v>1.4623869657516479</v>
      </c>
      <c r="AI2761" s="45"/>
      <c r="AJ2761" s="45"/>
      <c r="AK2761" s="20">
        <v>0</v>
      </c>
    </row>
    <row r="2762" spans="2:37">
      <c r="B2762" s="2">
        <v>2.8000000864267349E-2</v>
      </c>
      <c r="D2762" s="44">
        <v>1.680000051856041</v>
      </c>
      <c r="E2762" s="44"/>
      <c r="F2762" s="45">
        <v>0.96275430917739868</v>
      </c>
      <c r="G2762" s="45"/>
      <c r="H2762" s="45"/>
      <c r="I2762" s="45"/>
      <c r="J2762" s="45"/>
      <c r="K2762" s="45">
        <v>3.9687932068304288E-28</v>
      </c>
      <c r="L2762" s="45"/>
      <c r="M2762" s="45"/>
      <c r="N2762" s="45">
        <v>2.2318172454833984</v>
      </c>
      <c r="O2762" s="45"/>
      <c r="P2762" s="45"/>
      <c r="Q2762" s="45"/>
      <c r="R2762" s="45">
        <v>1.5781331062316895</v>
      </c>
      <c r="S2762" s="45"/>
      <c r="T2762" s="45"/>
      <c r="U2762" s="45"/>
      <c r="V2762" s="46">
        <v>1.7782787563123817E-26</v>
      </c>
      <c r="W2762" s="46"/>
      <c r="X2762" s="45">
        <v>6.7000001668930054E-2</v>
      </c>
      <c r="Y2762" s="45"/>
      <c r="Z2762" s="44">
        <v>4.0200001001358032</v>
      </c>
      <c r="AA2762" s="44"/>
      <c r="AB2762" s="45">
        <v>-2.0518245697021484</v>
      </c>
      <c r="AC2762" s="45"/>
      <c r="AD2762" s="45">
        <v>0</v>
      </c>
      <c r="AE2762" s="45"/>
      <c r="AF2762" s="45">
        <v>2.0644097328186035</v>
      </c>
      <c r="AG2762" s="45"/>
      <c r="AH2762" s="45">
        <v>1.4597581624984741</v>
      </c>
      <c r="AI2762" s="45"/>
      <c r="AJ2762" s="45"/>
      <c r="AK2762" s="20">
        <v>0</v>
      </c>
    </row>
    <row r="2763" spans="2:37">
      <c r="B2763" s="2">
        <v>2.8999999165534973E-2</v>
      </c>
      <c r="D2763" s="44">
        <v>1.7399999499320984</v>
      </c>
      <c r="E2763" s="44"/>
      <c r="F2763" s="45">
        <v>0.15409724414348602</v>
      </c>
      <c r="G2763" s="45"/>
      <c r="H2763" s="45"/>
      <c r="I2763" s="45"/>
      <c r="J2763" s="45"/>
      <c r="K2763" s="45">
        <v>4.192994744072368E-29</v>
      </c>
      <c r="L2763" s="45"/>
      <c r="M2763" s="45"/>
      <c r="N2763" s="45">
        <v>2.2268860340118408</v>
      </c>
      <c r="O2763" s="45"/>
      <c r="P2763" s="45"/>
      <c r="Q2763" s="45"/>
      <c r="R2763" s="45">
        <v>1.5746463537216187</v>
      </c>
      <c r="S2763" s="45"/>
      <c r="T2763" s="45"/>
      <c r="U2763" s="45"/>
      <c r="V2763" s="46">
        <v>1.8828958101518808E-27</v>
      </c>
      <c r="W2763" s="46"/>
      <c r="X2763" s="45">
        <v>6.8000003695487976E-2</v>
      </c>
      <c r="Y2763" s="45"/>
      <c r="Z2763" s="44">
        <v>4.0800002217292786</v>
      </c>
      <c r="AA2763" s="44"/>
      <c r="AB2763" s="45">
        <v>-1.8209148645401001</v>
      </c>
      <c r="AC2763" s="45"/>
      <c r="AD2763" s="45">
        <v>0</v>
      </c>
      <c r="AE2763" s="45"/>
      <c r="AF2763" s="45">
        <v>2.0607190132141113</v>
      </c>
      <c r="AG2763" s="45"/>
      <c r="AH2763" s="45">
        <v>1.4571484327316284</v>
      </c>
      <c r="AI2763" s="45"/>
      <c r="AJ2763" s="45"/>
      <c r="AK2763" s="20">
        <v>0</v>
      </c>
    </row>
    <row r="2764" spans="2:37">
      <c r="B2764" s="2">
        <v>2.9999999329447746E-2</v>
      </c>
      <c r="D2764" s="44">
        <v>1.7999999597668648</v>
      </c>
      <c r="E2764" s="44"/>
      <c r="F2764" s="45">
        <v>-0.67256742715835571</v>
      </c>
      <c r="G2764" s="45"/>
      <c r="H2764" s="45"/>
      <c r="I2764" s="45"/>
      <c r="J2764" s="45"/>
      <c r="K2764" s="45">
        <v>4.429875475593576E-30</v>
      </c>
      <c r="L2764" s="45"/>
      <c r="M2764" s="45"/>
      <c r="N2764" s="45">
        <v>2.2219922542572021</v>
      </c>
      <c r="O2764" s="45"/>
      <c r="P2764" s="45"/>
      <c r="Q2764" s="45"/>
      <c r="R2764" s="45">
        <v>1.571185827255249</v>
      </c>
      <c r="S2764" s="45"/>
      <c r="T2764" s="45"/>
      <c r="U2764" s="45"/>
      <c r="V2764" s="46">
        <v>1.9936503356861305E-28</v>
      </c>
      <c r="W2764" s="46"/>
      <c r="X2764" s="45">
        <v>6.8999998271465302E-2</v>
      </c>
      <c r="Y2764" s="45"/>
      <c r="Z2764" s="44">
        <v>4.1399998962879181</v>
      </c>
      <c r="AA2764" s="44"/>
      <c r="AB2764" s="45">
        <v>-1.3358629941940308</v>
      </c>
      <c r="AC2764" s="45"/>
      <c r="AD2764" s="45">
        <v>0</v>
      </c>
      <c r="AE2764" s="45"/>
      <c r="AF2764" s="45">
        <v>2.0570549964904785</v>
      </c>
      <c r="AG2764" s="45"/>
      <c r="AH2764" s="45">
        <v>1.4545575380325317</v>
      </c>
      <c r="AI2764" s="45"/>
      <c r="AJ2764" s="45"/>
      <c r="AK2764" s="20">
        <v>0</v>
      </c>
    </row>
    <row r="2765" spans="2:37">
      <c r="B2765" s="2">
        <v>3.0999999493360519E-2</v>
      </c>
      <c r="D2765" s="44">
        <v>1.8599999696016312</v>
      </c>
      <c r="E2765" s="44"/>
      <c r="F2765" s="45">
        <v>-1.4014750719070435</v>
      </c>
      <c r="G2765" s="45"/>
      <c r="H2765" s="45"/>
      <c r="I2765" s="45"/>
      <c r="J2765" s="45"/>
      <c r="K2765" s="45">
        <v>4.6801536453695238E-31</v>
      </c>
      <c r="L2765" s="45"/>
      <c r="M2765" s="45"/>
      <c r="N2765" s="45">
        <v>2.2171354293823242</v>
      </c>
      <c r="O2765" s="45"/>
      <c r="P2765" s="45"/>
      <c r="Q2765" s="45"/>
      <c r="R2765" s="45">
        <v>1.5677515268325806</v>
      </c>
      <c r="S2765" s="45"/>
      <c r="T2765" s="45"/>
      <c r="U2765" s="45"/>
      <c r="V2765" s="46">
        <v>2.110901071071047E-29</v>
      </c>
      <c r="W2765" s="46"/>
      <c r="X2765" s="45">
        <v>7.0000000298023224E-2</v>
      </c>
      <c r="Y2765" s="45"/>
      <c r="Z2765" s="44">
        <v>4.2000000178813934</v>
      </c>
      <c r="AA2765" s="44"/>
      <c r="AB2765" s="45">
        <v>-0.66548025608062744</v>
      </c>
      <c r="AC2765" s="45"/>
      <c r="AD2765" s="45">
        <v>0</v>
      </c>
      <c r="AE2765" s="45"/>
      <c r="AF2765" s="45">
        <v>2.053417444229126</v>
      </c>
      <c r="AG2765" s="45"/>
      <c r="AH2765" s="45">
        <v>1.4519854784011841</v>
      </c>
      <c r="AI2765" s="45"/>
      <c r="AJ2765" s="45"/>
      <c r="AK2765" s="20">
        <v>0</v>
      </c>
    </row>
    <row r="2766" spans="2:37">
      <c r="B2766" s="2">
        <v>3.2000001519918442E-2</v>
      </c>
      <c r="D2766" s="44">
        <v>1.9200000911951065</v>
      </c>
      <c r="E2766" s="44"/>
      <c r="F2766" s="45">
        <v>-1.9310464859008789</v>
      </c>
      <c r="G2766" s="45"/>
      <c r="H2766" s="45"/>
      <c r="I2766" s="45"/>
      <c r="J2766" s="45"/>
      <c r="K2766" s="45">
        <v>4.944587682355362E-32</v>
      </c>
      <c r="L2766" s="45"/>
      <c r="M2766" s="45"/>
      <c r="N2766" s="45">
        <v>2.2123150825500488</v>
      </c>
      <c r="O2766" s="45"/>
      <c r="P2766" s="45"/>
      <c r="Q2766" s="45"/>
      <c r="R2766" s="45">
        <v>1.5643430948257446</v>
      </c>
      <c r="S2766" s="45"/>
      <c r="T2766" s="45"/>
      <c r="U2766" s="45"/>
      <c r="V2766" s="46">
        <v>2.235028534924658E-30</v>
      </c>
      <c r="W2766" s="46"/>
      <c r="X2766" s="45">
        <v>7.1000002324581146E-2</v>
      </c>
      <c r="Y2766" s="45"/>
      <c r="Z2766" s="44">
        <v>4.2600001394748688</v>
      </c>
      <c r="AA2766" s="44"/>
      <c r="AB2766" s="45">
        <v>9.5722779631614685E-2</v>
      </c>
      <c r="AC2766" s="45"/>
      <c r="AD2766" s="45">
        <v>0</v>
      </c>
      <c r="AE2766" s="45"/>
      <c r="AF2766" s="45">
        <v>2.0498063564300537</v>
      </c>
      <c r="AG2766" s="45"/>
      <c r="AH2766" s="45">
        <v>1.4494318962097168</v>
      </c>
      <c r="AI2766" s="45"/>
      <c r="AJ2766" s="45"/>
      <c r="AK2766" s="20">
        <v>0</v>
      </c>
    </row>
    <row r="2767" spans="2:37">
      <c r="B2767" s="2">
        <v>3.2999999821186066E-2</v>
      </c>
      <c r="D2767" s="44">
        <v>1.9799999892711639</v>
      </c>
      <c r="E2767" s="44"/>
      <c r="F2767" s="45">
        <v>-2.1880369186401367</v>
      </c>
      <c r="G2767" s="45"/>
      <c r="H2767" s="45"/>
      <c r="I2767" s="45"/>
      <c r="J2767" s="45"/>
      <c r="K2767" s="45">
        <v>5.223978444974834E-33</v>
      </c>
      <c r="L2767" s="45"/>
      <c r="M2767" s="45"/>
      <c r="N2767" s="45">
        <v>2.207531213760376</v>
      </c>
      <c r="O2767" s="45"/>
      <c r="P2767" s="45"/>
      <c r="Q2767" s="45"/>
      <c r="R2767" s="45">
        <v>1.5609602928161621</v>
      </c>
      <c r="S2767" s="45"/>
      <c r="T2767" s="45"/>
      <c r="U2767" s="45"/>
      <c r="V2767" s="46">
        <v>2.3664346974143799E-31</v>
      </c>
      <c r="W2767" s="46"/>
      <c r="X2767" s="45">
        <v>7.1999996900558472E-2</v>
      </c>
      <c r="Y2767" s="45"/>
      <c r="Z2767" s="44">
        <v>4.3199998140335083</v>
      </c>
      <c r="AA2767" s="44"/>
      <c r="AB2767" s="45">
        <v>0.8408547043800354</v>
      </c>
      <c r="AC2767" s="45"/>
      <c r="AD2767" s="45">
        <v>0</v>
      </c>
      <c r="AE2767" s="45"/>
      <c r="AF2767" s="45">
        <v>2.0462212562561035</v>
      </c>
      <c r="AG2767" s="45"/>
      <c r="AH2767" s="45">
        <v>1.4468967914581299</v>
      </c>
      <c r="AI2767" s="45"/>
      <c r="AJ2767" s="45"/>
      <c r="AK2767" s="20">
        <v>0</v>
      </c>
    </row>
    <row r="2768" spans="2:37">
      <c r="B2768" s="2">
        <v>3.4000001847743988E-2</v>
      </c>
      <c r="D2768" s="44">
        <v>2.0400001108646393</v>
      </c>
      <c r="E2768" s="44"/>
      <c r="F2768" s="45">
        <v>-2.1376593112945557</v>
      </c>
      <c r="G2768" s="45"/>
      <c r="H2768" s="45"/>
      <c r="I2768" s="45"/>
      <c r="J2768" s="45"/>
      <c r="K2768" s="45">
        <v>5.5191737291411117E-34</v>
      </c>
      <c r="L2768" s="45"/>
      <c r="M2768" s="45"/>
      <c r="N2768" s="45">
        <v>2.2027833461761475</v>
      </c>
      <c r="O2768" s="45"/>
      <c r="P2768" s="45"/>
      <c r="Q2768" s="45"/>
      <c r="R2768" s="45">
        <v>1.5576030015945435</v>
      </c>
      <c r="S2768" s="45"/>
      <c r="T2768" s="45"/>
      <c r="U2768" s="45"/>
      <c r="V2768" s="46">
        <v>2.5055453437529787E-32</v>
      </c>
      <c r="W2768" s="46"/>
      <c r="X2768" s="45">
        <v>7.2999998927116394E-2</v>
      </c>
      <c r="Y2768" s="45"/>
      <c r="Z2768" s="44">
        <v>4.3799999356269836</v>
      </c>
      <c r="AA2768" s="44"/>
      <c r="AB2768" s="45">
        <v>1.4656482934951782</v>
      </c>
      <c r="AC2768" s="45"/>
      <c r="AD2768" s="45">
        <v>0</v>
      </c>
      <c r="AE2768" s="45"/>
      <c r="AF2768" s="45">
        <v>2.0426619052886963</v>
      </c>
      <c r="AG2768" s="45"/>
      <c r="AH2768" s="45">
        <v>1.4443800449371338</v>
      </c>
      <c r="AI2768" s="45"/>
      <c r="AJ2768" s="45"/>
      <c r="AK2768" s="20">
        <v>0</v>
      </c>
    </row>
    <row r="2769" spans="2:37">
      <c r="B2769" s="2">
        <v>3.5000000149011612E-2</v>
      </c>
      <c r="D2769" s="44">
        <v>2.1000000089406967</v>
      </c>
      <c r="E2769" s="44"/>
      <c r="F2769" s="45">
        <v>-1.7882853746414185</v>
      </c>
      <c r="G2769" s="45"/>
      <c r="H2769" s="45"/>
      <c r="I2769" s="45"/>
      <c r="J2769" s="45"/>
      <c r="K2769" s="45">
        <v>5.8310678518746556E-35</v>
      </c>
      <c r="L2769" s="45"/>
      <c r="M2769" s="45"/>
      <c r="N2769" s="45">
        <v>2.1980710029602051</v>
      </c>
      <c r="O2769" s="45"/>
      <c r="P2769" s="45"/>
      <c r="Q2769" s="45"/>
      <c r="R2769" s="45">
        <v>1.5542709827423096</v>
      </c>
      <c r="S2769" s="45"/>
      <c r="T2769" s="45"/>
      <c r="U2769" s="45"/>
      <c r="V2769" s="46">
        <v>2.6528113862265903E-33</v>
      </c>
      <c r="W2769" s="46"/>
      <c r="X2769" s="45">
        <v>7.4000000953674316E-2</v>
      </c>
      <c r="Y2769" s="45"/>
      <c r="Z2769" s="44">
        <v>4.440000057220459</v>
      </c>
      <c r="AA2769" s="44"/>
      <c r="AB2769" s="45">
        <v>1.8830457925796509</v>
      </c>
      <c r="AC2769" s="45"/>
      <c r="AD2769" s="45">
        <v>0</v>
      </c>
      <c r="AE2769" s="45"/>
      <c r="AF2769" s="45">
        <v>2.0391280651092529</v>
      </c>
      <c r="AG2769" s="45"/>
      <c r="AH2769" s="45">
        <v>1.4418812990188599</v>
      </c>
      <c r="AI2769" s="45"/>
      <c r="AJ2769" s="45"/>
      <c r="AK2769" s="20">
        <v>0</v>
      </c>
    </row>
    <row r="2770" spans="2:37">
      <c r="B2770" s="2">
        <v>3.5999998450279236E-2</v>
      </c>
      <c r="D2770" s="44">
        <v>2.1599999070167542</v>
      </c>
      <c r="E2770" s="44"/>
      <c r="F2770" s="45">
        <v>-1.1900887489318848</v>
      </c>
      <c r="G2770" s="45"/>
      <c r="H2770" s="45"/>
      <c r="I2770" s="45"/>
      <c r="J2770" s="45"/>
      <c r="K2770" s="45">
        <v>6.1606070459498481E-36</v>
      </c>
      <c r="L2770" s="45"/>
      <c r="M2770" s="45"/>
      <c r="N2770" s="45">
        <v>2.1933941841125488</v>
      </c>
      <c r="O2770" s="45"/>
      <c r="P2770" s="45"/>
      <c r="Q2770" s="45"/>
      <c r="R2770" s="45">
        <v>1.5509638786315918</v>
      </c>
      <c r="S2770" s="45"/>
      <c r="T2770" s="45"/>
      <c r="U2770" s="45"/>
      <c r="V2770" s="46">
        <v>2.8087096714654653E-34</v>
      </c>
      <c r="W2770" s="46"/>
      <c r="X2770" s="45">
        <v>7.5000002980232239E-2</v>
      </c>
      <c r="Y2770" s="45"/>
      <c r="Z2770" s="44">
        <v>4.5000001788139343</v>
      </c>
      <c r="AA2770" s="44"/>
      <c r="AB2770" s="45">
        <v>2.0353243350982666</v>
      </c>
      <c r="AC2770" s="45"/>
      <c r="AD2770" s="45">
        <v>0</v>
      </c>
      <c r="AE2770" s="45"/>
      <c r="AF2770" s="45">
        <v>2.0356199741363525</v>
      </c>
      <c r="AG2770" s="45"/>
      <c r="AH2770" s="45">
        <v>1.4394006729125977</v>
      </c>
      <c r="AI2770" s="45"/>
      <c r="AJ2770" s="45"/>
      <c r="AK2770" s="20">
        <v>0</v>
      </c>
    </row>
    <row r="2771" spans="2:37">
      <c r="B2771" s="2">
        <v>3.7000000476837158E-2</v>
      </c>
      <c r="D2771" s="44">
        <v>2.2200000286102295</v>
      </c>
      <c r="E2771" s="44"/>
      <c r="F2771" s="45">
        <v>-0.42784616351127625</v>
      </c>
      <c r="G2771" s="45"/>
      <c r="H2771" s="45"/>
      <c r="I2771" s="45"/>
      <c r="J2771" s="45"/>
      <c r="K2771" s="45">
        <v>6.5087905676606657E-37</v>
      </c>
      <c r="L2771" s="45"/>
      <c r="M2771" s="45"/>
      <c r="N2771" s="45">
        <v>2.1887524127960205</v>
      </c>
      <c r="O2771" s="45"/>
      <c r="P2771" s="45"/>
      <c r="Q2771" s="45"/>
      <c r="R2771" s="45">
        <v>1.5476816892623901</v>
      </c>
      <c r="S2771" s="45"/>
      <c r="T2771" s="45"/>
      <c r="U2771" s="45"/>
      <c r="V2771" s="46">
        <v>2.973744716134847E-35</v>
      </c>
      <c r="W2771" s="46"/>
      <c r="X2771" s="45">
        <v>7.5999997556209564E-2</v>
      </c>
      <c r="Y2771" s="45"/>
      <c r="Z2771" s="44">
        <v>4.5599998533725739</v>
      </c>
      <c r="AA2771" s="44"/>
      <c r="AB2771" s="45">
        <v>1.9020743370056152</v>
      </c>
      <c r="AC2771" s="45"/>
      <c r="AD2771" s="45">
        <v>0</v>
      </c>
      <c r="AE2771" s="45"/>
      <c r="AF2771" s="45">
        <v>2.0321369171142578</v>
      </c>
      <c r="AG2771" s="45"/>
      <c r="AH2771" s="45">
        <v>1.4369378089904785</v>
      </c>
      <c r="AI2771" s="45"/>
      <c r="AJ2771" s="45"/>
      <c r="AK2771" s="20">
        <v>0</v>
      </c>
    </row>
    <row r="2772" spans="2:37" ht="14.25" customHeight="1">
      <c r="B2772" s="2">
        <v>3.7999998778104782E-2</v>
      </c>
      <c r="D2772" s="44">
        <v>2.2799999266862869</v>
      </c>
      <c r="E2772" s="44"/>
      <c r="F2772" s="45">
        <v>0.39107000827789307</v>
      </c>
      <c r="G2772" s="45"/>
      <c r="H2772" s="45"/>
      <c r="I2772" s="45"/>
      <c r="J2772" s="45"/>
      <c r="K2772" s="45">
        <v>6.8766737898114914E-38</v>
      </c>
      <c r="L2772" s="45"/>
      <c r="M2772" s="45"/>
      <c r="N2772" s="45">
        <v>2.1841452121734619</v>
      </c>
      <c r="O2772" s="45"/>
      <c r="P2772" s="45"/>
      <c r="Q2772" s="45"/>
      <c r="R2772" s="45">
        <v>1.5444239377975464</v>
      </c>
      <c r="S2772" s="45"/>
      <c r="T2772" s="45"/>
      <c r="U2772" s="45"/>
      <c r="V2772" s="46">
        <v>3.1484508421102565E-36</v>
      </c>
      <c r="W2772" s="46"/>
      <c r="X2772" s="45">
        <v>7.6999999582767487E-2</v>
      </c>
      <c r="Y2772" s="45"/>
      <c r="Z2772" s="44">
        <v>4.6199999749660492</v>
      </c>
      <c r="AA2772" s="44"/>
      <c r="AB2772" s="45">
        <v>1.5029287338256836</v>
      </c>
      <c r="AC2772" s="45"/>
      <c r="AD2772" s="45">
        <v>0</v>
      </c>
      <c r="AE2772" s="45"/>
      <c r="AF2772" s="45">
        <v>2.0286788940429688</v>
      </c>
      <c r="AG2772" s="45"/>
      <c r="AH2772" s="45">
        <v>1.4344925880432129</v>
      </c>
      <c r="AI2772" s="45"/>
      <c r="AJ2772" s="45"/>
      <c r="AK2772" s="20">
        <v>0</v>
      </c>
    </row>
    <row r="2773" spans="2:37" ht="13.5" customHeight="1">
      <c r="B2773" s="47" t="s">
        <v>11</v>
      </c>
      <c r="C2773" s="47"/>
      <c r="D2773" s="47"/>
      <c r="E2773" s="47"/>
    </row>
    <row r="2774" spans="2:37" ht="12.75" customHeight="1">
      <c r="B2774" s="39" t="s">
        <v>0</v>
      </c>
      <c r="C2774" s="39"/>
      <c r="D2774" s="39"/>
      <c r="E2774" s="39"/>
      <c r="F2774" s="39"/>
      <c r="G2774" s="1" t="s">
        <v>1</v>
      </c>
      <c r="H2774" s="40" t="s">
        <v>81</v>
      </c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</row>
    <row r="2775" spans="2:37" ht="12.75" customHeight="1">
      <c r="AB2775" s="39" t="s">
        <v>2</v>
      </c>
      <c r="AC2775" s="39"/>
      <c r="AD2775" s="39"/>
      <c r="AE2775" s="39"/>
      <c r="AF2775" s="39"/>
      <c r="AG2775" s="39"/>
    </row>
    <row r="2776" spans="2:37" ht="12" customHeight="1">
      <c r="B2776" s="39" t="s">
        <v>3</v>
      </c>
      <c r="C2776" s="39"/>
      <c r="D2776" s="39"/>
      <c r="E2776" s="39"/>
      <c r="G2776" s="1" t="s">
        <v>4</v>
      </c>
      <c r="H2776" s="41">
        <v>0.43999999761581421</v>
      </c>
      <c r="I2776" s="41"/>
      <c r="J2776" s="41"/>
      <c r="K2776" s="41"/>
      <c r="L2776" s="41"/>
      <c r="M2776" s="41"/>
      <c r="N2776" s="41"/>
      <c r="O2776" s="39" t="s">
        <v>21</v>
      </c>
      <c r="P2776" s="39"/>
      <c r="Q2776" s="39"/>
      <c r="R2776" s="39"/>
      <c r="S2776" s="1" t="s">
        <v>4</v>
      </c>
      <c r="T2776" s="42" t="s">
        <v>22</v>
      </c>
      <c r="U2776" s="42"/>
      <c r="V2776" s="42"/>
      <c r="W2776" s="42"/>
      <c r="X2776" s="42"/>
      <c r="Y2776" s="42"/>
      <c r="Z2776" s="42"/>
      <c r="AA2776" s="42"/>
      <c r="AB2776" s="39"/>
      <c r="AC2776" s="39"/>
      <c r="AD2776" s="39"/>
      <c r="AE2776" s="39"/>
      <c r="AF2776" s="39"/>
      <c r="AG2776" s="39"/>
    </row>
    <row r="2777" spans="2:37" ht="10.5" customHeight="1">
      <c r="AB2777" s="39"/>
      <c r="AC2777" s="39"/>
      <c r="AD2777" s="39"/>
      <c r="AE2777" s="39"/>
      <c r="AF2777" s="39"/>
      <c r="AG2777" s="39"/>
    </row>
    <row r="2778" spans="2:37" ht="12" customHeight="1">
      <c r="AB2778" s="39"/>
      <c r="AC2778" s="39"/>
      <c r="AD2778" s="39"/>
      <c r="AE2778" s="39"/>
      <c r="AF2778" s="39"/>
      <c r="AG2778" s="39"/>
    </row>
    <row r="2779" spans="2:37" ht="12" customHeight="1">
      <c r="AB2779" s="39"/>
      <c r="AC2779" s="39"/>
      <c r="AD2779" s="39"/>
      <c r="AE2779" s="39"/>
      <c r="AF2779" s="39"/>
      <c r="AG2779" s="39"/>
    </row>
    <row r="2780" spans="2:37" ht="6" customHeight="1"/>
    <row r="2781" spans="2:37" ht="3" customHeight="1">
      <c r="B2781" s="43" t="s">
        <v>5</v>
      </c>
      <c r="D2781" s="43" t="s">
        <v>23</v>
      </c>
      <c r="E2781" s="43"/>
      <c r="G2781" s="43" t="s">
        <v>6</v>
      </c>
      <c r="H2781" s="43"/>
      <c r="J2781" s="43" t="s">
        <v>7</v>
      </c>
      <c r="K2781" s="43"/>
      <c r="L2781" s="43"/>
      <c r="M2781" s="43"/>
      <c r="N2781" s="43" t="s">
        <v>8</v>
      </c>
      <c r="O2781" s="43"/>
      <c r="Q2781" s="43" t="s">
        <v>9</v>
      </c>
      <c r="R2781" s="43"/>
      <c r="S2781" s="43"/>
      <c r="T2781" s="43" t="s">
        <v>10</v>
      </c>
      <c r="U2781" s="43"/>
      <c r="X2781" s="43" t="s">
        <v>5</v>
      </c>
      <c r="Y2781" s="43"/>
      <c r="Z2781" s="43" t="s">
        <v>23</v>
      </c>
      <c r="AA2781" s="43"/>
      <c r="AB2781" s="43" t="s">
        <v>6</v>
      </c>
      <c r="AC2781" s="43" t="s">
        <v>7</v>
      </c>
      <c r="AE2781" s="43" t="s">
        <v>8</v>
      </c>
      <c r="AF2781" s="43" t="s">
        <v>9</v>
      </c>
      <c r="AG2781" s="43" t="s">
        <v>10</v>
      </c>
      <c r="AH2781" s="43"/>
    </row>
    <row r="2782" spans="2:37" ht="14.25" customHeight="1">
      <c r="B2782" s="43"/>
      <c r="D2782" s="43"/>
      <c r="E2782" s="43"/>
      <c r="G2782" s="43"/>
      <c r="H2782" s="43"/>
      <c r="J2782" s="43"/>
      <c r="K2782" s="43"/>
      <c r="L2782" s="43"/>
      <c r="M2782" s="43"/>
      <c r="N2782" s="43"/>
      <c r="O2782" s="43"/>
      <c r="Q2782" s="43"/>
      <c r="R2782" s="43"/>
      <c r="S2782" s="43"/>
      <c r="T2782" s="43"/>
      <c r="U2782" s="43"/>
      <c r="X2782" s="43"/>
      <c r="Y2782" s="43"/>
      <c r="Z2782" s="43"/>
      <c r="AA2782" s="43"/>
      <c r="AB2782" s="43"/>
      <c r="AC2782" s="43"/>
      <c r="AE2782" s="43"/>
      <c r="AF2782" s="43"/>
      <c r="AG2782" s="43"/>
      <c r="AH2782" s="43"/>
    </row>
    <row r="2783" spans="2:37">
      <c r="B2783" s="2">
        <v>7.8000001609325409E-2</v>
      </c>
      <c r="D2783" s="44">
        <v>4.6800000965595245</v>
      </c>
      <c r="E2783" s="44"/>
      <c r="F2783" s="45">
        <v>0.89467740058898926</v>
      </c>
      <c r="G2783" s="45"/>
      <c r="H2783" s="45"/>
      <c r="I2783" s="45"/>
      <c r="J2783" s="45"/>
      <c r="K2783" s="45">
        <v>0</v>
      </c>
      <c r="L2783" s="45"/>
      <c r="M2783" s="45"/>
      <c r="N2783" s="45">
        <v>2.0252456665039063</v>
      </c>
      <c r="O2783" s="45"/>
      <c r="P2783" s="45"/>
      <c r="Q2783" s="45"/>
      <c r="R2783" s="45">
        <v>1.4320648908615112</v>
      </c>
      <c r="S2783" s="45"/>
      <c r="T2783" s="45"/>
      <c r="U2783" s="45"/>
      <c r="V2783" s="46">
        <v>0</v>
      </c>
      <c r="W2783" s="46"/>
    </row>
    <row r="2784" spans="2:37">
      <c r="B2784" s="2">
        <v>7.9000003635883331E-2</v>
      </c>
      <c r="D2784" s="44">
        <v>4.7400002181529999</v>
      </c>
      <c r="E2784" s="44"/>
      <c r="F2784" s="45">
        <v>0.16319185495376587</v>
      </c>
      <c r="G2784" s="45"/>
      <c r="H2784" s="45"/>
      <c r="I2784" s="45"/>
      <c r="J2784" s="45"/>
      <c r="K2784" s="45">
        <v>0</v>
      </c>
      <c r="L2784" s="45"/>
      <c r="M2784" s="45"/>
      <c r="N2784" s="45">
        <v>2.0218369960784912</v>
      </c>
      <c r="O2784" s="45"/>
      <c r="P2784" s="45"/>
      <c r="Q2784" s="45"/>
      <c r="R2784" s="45">
        <v>1.4296547174453735</v>
      </c>
      <c r="S2784" s="45"/>
      <c r="T2784" s="45"/>
      <c r="U2784" s="45"/>
      <c r="V2784" s="46">
        <v>0</v>
      </c>
      <c r="W2784" s="46"/>
    </row>
    <row r="2785" spans="2:23">
      <c r="B2785" s="2">
        <v>7.9999998211860657E-2</v>
      </c>
      <c r="D2785" s="44">
        <v>4.7999998927116394</v>
      </c>
      <c r="E2785" s="44"/>
      <c r="F2785" s="45">
        <v>-0.58869308233261108</v>
      </c>
      <c r="G2785" s="45"/>
      <c r="H2785" s="45"/>
      <c r="I2785" s="45"/>
      <c r="J2785" s="45"/>
      <c r="K2785" s="45">
        <v>0</v>
      </c>
      <c r="L2785" s="45"/>
      <c r="M2785" s="45"/>
      <c r="N2785" s="45">
        <v>2.0184528827667236</v>
      </c>
      <c r="O2785" s="45"/>
      <c r="P2785" s="45"/>
      <c r="Q2785" s="45"/>
      <c r="R2785" s="45">
        <v>1.4272617101669312</v>
      </c>
      <c r="S2785" s="45"/>
      <c r="T2785" s="45"/>
      <c r="U2785" s="45"/>
      <c r="V2785" s="46">
        <v>0</v>
      </c>
      <c r="W2785" s="46"/>
    </row>
    <row r="2786" spans="2:23">
      <c r="B2786" s="2">
        <v>8.1000000238418579E-2</v>
      </c>
      <c r="D2786" s="44">
        <v>4.8600000143051147</v>
      </c>
      <c r="E2786" s="44"/>
      <c r="F2786" s="45">
        <v>-1.2556314468383789</v>
      </c>
      <c r="G2786" s="45"/>
      <c r="H2786" s="45"/>
      <c r="I2786" s="45"/>
      <c r="J2786" s="45"/>
      <c r="K2786" s="45">
        <v>0</v>
      </c>
      <c r="L2786" s="45"/>
      <c r="M2786" s="45"/>
      <c r="N2786" s="45">
        <v>2.0150928497314453</v>
      </c>
      <c r="O2786" s="45"/>
      <c r="P2786" s="45"/>
      <c r="Q2786" s="45"/>
      <c r="R2786" s="45">
        <v>1.4248857498168945</v>
      </c>
      <c r="S2786" s="45"/>
      <c r="T2786" s="45"/>
      <c r="U2786" s="45"/>
      <c r="V2786" s="46">
        <v>0</v>
      </c>
      <c r="W2786" s="46"/>
    </row>
    <row r="2787" spans="2:23">
      <c r="B2787" s="2">
        <v>8.2000002264976501E-2</v>
      </c>
      <c r="D2787" s="44">
        <v>4.9200001358985901</v>
      </c>
      <c r="E2787" s="44"/>
      <c r="F2787" s="45">
        <v>-1.7445210218429565</v>
      </c>
      <c r="G2787" s="45"/>
      <c r="H2787" s="45"/>
      <c r="I2787" s="45"/>
      <c r="J2787" s="45"/>
      <c r="K2787" s="45">
        <v>0</v>
      </c>
      <c r="L2787" s="45"/>
      <c r="M2787" s="45"/>
      <c r="N2787" s="45">
        <v>2.0117568969726563</v>
      </c>
      <c r="O2787" s="45"/>
      <c r="P2787" s="45"/>
      <c r="Q2787" s="45"/>
      <c r="R2787" s="45">
        <v>1.4225268363952637</v>
      </c>
      <c r="S2787" s="45"/>
      <c r="T2787" s="45"/>
      <c r="U2787" s="45"/>
      <c r="V2787" s="46">
        <v>0</v>
      </c>
      <c r="W2787" s="46"/>
    </row>
    <row r="2788" spans="2:23">
      <c r="B2788" s="2">
        <v>8.2999996840953827E-2</v>
      </c>
      <c r="D2788" s="44">
        <v>4.9799998104572296</v>
      </c>
      <c r="E2788" s="44"/>
      <c r="F2788" s="45">
        <v>-1.9874955415725708</v>
      </c>
      <c r="G2788" s="45"/>
      <c r="H2788" s="45"/>
      <c r="I2788" s="45"/>
      <c r="J2788" s="45"/>
      <c r="K2788" s="45">
        <v>0</v>
      </c>
      <c r="L2788" s="45"/>
      <c r="M2788" s="45"/>
      <c r="N2788" s="45">
        <v>2.0084445476531982</v>
      </c>
      <c r="O2788" s="45"/>
      <c r="P2788" s="45"/>
      <c r="Q2788" s="45"/>
      <c r="R2788" s="45">
        <v>1.4201847314834595</v>
      </c>
      <c r="S2788" s="45"/>
      <c r="T2788" s="45"/>
      <c r="U2788" s="45"/>
      <c r="V2788" s="46">
        <v>0</v>
      </c>
      <c r="W2788" s="46"/>
    </row>
    <row r="2789" spans="2:23">
      <c r="B2789" s="2">
        <v>8.3999998867511749E-2</v>
      </c>
      <c r="D2789" s="44">
        <v>5.039999932050705</v>
      </c>
      <c r="E2789" s="44"/>
      <c r="F2789" s="45">
        <v>-1.9513418674468994</v>
      </c>
      <c r="G2789" s="45"/>
      <c r="H2789" s="45"/>
      <c r="I2789" s="45"/>
      <c r="J2789" s="45"/>
      <c r="K2789" s="45">
        <v>0</v>
      </c>
      <c r="L2789" s="45"/>
      <c r="M2789" s="45"/>
      <c r="N2789" s="45">
        <v>2.0051560401916504</v>
      </c>
      <c r="O2789" s="45"/>
      <c r="P2789" s="45"/>
      <c r="Q2789" s="45"/>
      <c r="R2789" s="45">
        <v>1.4178594350814819</v>
      </c>
      <c r="S2789" s="45"/>
      <c r="T2789" s="45"/>
      <c r="U2789" s="45"/>
      <c r="V2789" s="46">
        <v>0</v>
      </c>
      <c r="W2789" s="46"/>
    </row>
    <row r="2790" spans="2:23">
      <c r="B2790" s="2">
        <v>8.5000000894069672E-2</v>
      </c>
      <c r="D2790" s="44">
        <v>5.1000000536441803</v>
      </c>
      <c r="E2790" s="44"/>
      <c r="F2790" s="45">
        <v>-1.6420354843139648</v>
      </c>
      <c r="G2790" s="45"/>
      <c r="H2790" s="45"/>
      <c r="I2790" s="45"/>
      <c r="J2790" s="45"/>
      <c r="K2790" s="45">
        <v>0</v>
      </c>
      <c r="L2790" s="45"/>
      <c r="M2790" s="45"/>
      <c r="N2790" s="45">
        <v>2.0018908977508545</v>
      </c>
      <c r="O2790" s="45"/>
      <c r="P2790" s="45"/>
      <c r="Q2790" s="45"/>
      <c r="R2790" s="45">
        <v>1.4155505895614624</v>
      </c>
      <c r="S2790" s="45"/>
      <c r="T2790" s="45"/>
      <c r="U2790" s="45"/>
      <c r="V2790" s="46">
        <v>0</v>
      </c>
      <c r="W2790" s="46"/>
    </row>
    <row r="2791" spans="2:23">
      <c r="B2791" s="2">
        <v>8.6000002920627594E-2</v>
      </c>
      <c r="D2791" s="44">
        <v>5.1600001752376556</v>
      </c>
      <c r="E2791" s="44"/>
      <c r="F2791" s="45">
        <v>-1.1037756204605103</v>
      </c>
      <c r="G2791" s="45"/>
      <c r="H2791" s="45"/>
      <c r="I2791" s="45"/>
      <c r="J2791" s="45"/>
      <c r="K2791" s="45">
        <v>0</v>
      </c>
      <c r="L2791" s="45"/>
      <c r="M2791" s="45"/>
      <c r="N2791" s="45">
        <v>1.9986488819122314</v>
      </c>
      <c r="O2791" s="45"/>
      <c r="P2791" s="45"/>
      <c r="Q2791" s="45"/>
      <c r="R2791" s="45">
        <v>1.4132581949234009</v>
      </c>
      <c r="S2791" s="45"/>
      <c r="T2791" s="45"/>
      <c r="U2791" s="45"/>
      <c r="V2791" s="46">
        <v>0</v>
      </c>
      <c r="W2791" s="46"/>
    </row>
    <row r="2792" spans="2:23">
      <c r="B2792" s="2">
        <v>8.6999997496604919E-2</v>
      </c>
      <c r="D2792" s="44">
        <v>5.2199998497962952</v>
      </c>
      <c r="E2792" s="44"/>
      <c r="F2792" s="45">
        <v>-0.41267415881156921</v>
      </c>
      <c r="G2792" s="45"/>
      <c r="H2792" s="45"/>
      <c r="I2792" s="45"/>
      <c r="J2792" s="45"/>
      <c r="K2792" s="45">
        <v>0</v>
      </c>
      <c r="L2792" s="45"/>
      <c r="M2792" s="45"/>
      <c r="N2792" s="45">
        <v>1.9954298734664917</v>
      </c>
      <c r="O2792" s="45"/>
      <c r="P2792" s="45"/>
      <c r="Q2792" s="45"/>
      <c r="R2792" s="45">
        <v>1.4109820127487183</v>
      </c>
      <c r="S2792" s="45"/>
      <c r="T2792" s="45"/>
      <c r="U2792" s="45"/>
      <c r="V2792" s="46">
        <v>0</v>
      </c>
      <c r="W2792" s="46"/>
    </row>
    <row r="2793" spans="2:23">
      <c r="B2793" s="2">
        <v>8.7999999523162842E-2</v>
      </c>
      <c r="D2793" s="44">
        <v>5.2799999713897705</v>
      </c>
      <c r="E2793" s="44"/>
      <c r="F2793" s="45">
        <v>0.33400306105613708</v>
      </c>
      <c r="G2793" s="45"/>
      <c r="H2793" s="45"/>
      <c r="I2793" s="45"/>
      <c r="J2793" s="45"/>
      <c r="K2793" s="45">
        <v>0</v>
      </c>
      <c r="L2793" s="45"/>
      <c r="M2793" s="45"/>
      <c r="N2793" s="45">
        <v>1.9922338724136353</v>
      </c>
      <c r="O2793" s="45"/>
      <c r="P2793" s="45"/>
      <c r="Q2793" s="45"/>
      <c r="R2793" s="45">
        <v>1.4087220430374146</v>
      </c>
      <c r="S2793" s="45"/>
      <c r="T2793" s="45"/>
      <c r="U2793" s="45"/>
      <c r="V2793" s="46">
        <v>0</v>
      </c>
      <c r="W2793" s="46"/>
    </row>
    <row r="2794" spans="2:23">
      <c r="B2794" s="2">
        <v>8.9000001549720764E-2</v>
      </c>
      <c r="D2794" s="44">
        <v>5.3400000929832458</v>
      </c>
      <c r="E2794" s="44"/>
      <c r="F2794" s="45">
        <v>1.0315207242965698</v>
      </c>
      <c r="G2794" s="45"/>
      <c r="H2794" s="45"/>
      <c r="I2794" s="45"/>
      <c r="J2794" s="45"/>
      <c r="K2794" s="45">
        <v>0</v>
      </c>
      <c r="L2794" s="45"/>
      <c r="M2794" s="45"/>
      <c r="N2794" s="45">
        <v>1.9890605211257935</v>
      </c>
      <c r="O2794" s="45"/>
      <c r="P2794" s="45"/>
      <c r="Q2794" s="45"/>
      <c r="R2794" s="45">
        <v>1.4064781665802002</v>
      </c>
      <c r="S2794" s="45"/>
      <c r="T2794" s="45"/>
      <c r="U2794" s="45"/>
      <c r="V2794" s="46">
        <v>0</v>
      </c>
      <c r="W2794" s="46"/>
    </row>
    <row r="2795" spans="2:23">
      <c r="B2795" s="2">
        <v>9.0000003576278687E-2</v>
      </c>
      <c r="D2795" s="44">
        <v>5.4000002145767212</v>
      </c>
      <c r="E2795" s="44"/>
      <c r="F2795" s="45">
        <v>1.5823605060577393</v>
      </c>
      <c r="G2795" s="45"/>
      <c r="H2795" s="45"/>
      <c r="I2795" s="45"/>
      <c r="J2795" s="45"/>
      <c r="K2795" s="45">
        <v>0</v>
      </c>
      <c r="L2795" s="45"/>
      <c r="M2795" s="45"/>
      <c r="N2795" s="45">
        <v>1.9859095811843872</v>
      </c>
      <c r="O2795" s="45"/>
      <c r="P2795" s="45"/>
      <c r="Q2795" s="45"/>
      <c r="R2795" s="45">
        <v>1.4042501449584961</v>
      </c>
      <c r="S2795" s="45"/>
      <c r="T2795" s="45"/>
      <c r="U2795" s="45"/>
      <c r="V2795" s="46">
        <v>0</v>
      </c>
      <c r="W2795" s="46"/>
    </row>
    <row r="2796" spans="2:23">
      <c r="B2796" s="2">
        <v>9.0999998152256012E-2</v>
      </c>
      <c r="D2796" s="44">
        <v>5.4599998891353607</v>
      </c>
      <c r="E2796" s="44"/>
      <c r="F2796" s="45">
        <v>1.9098507165908813</v>
      </c>
      <c r="G2796" s="45"/>
      <c r="H2796" s="45"/>
      <c r="I2796" s="45"/>
      <c r="J2796" s="45"/>
      <c r="K2796" s="45">
        <v>0</v>
      </c>
      <c r="L2796" s="45"/>
      <c r="M2796" s="45"/>
      <c r="N2796" s="45">
        <v>1.982780933380127</v>
      </c>
      <c r="O2796" s="45"/>
      <c r="P2796" s="45"/>
      <c r="Q2796" s="45"/>
      <c r="R2796" s="45">
        <v>1.4020378589630127</v>
      </c>
      <c r="S2796" s="45"/>
      <c r="T2796" s="45"/>
      <c r="U2796" s="45"/>
      <c r="V2796" s="46">
        <v>0</v>
      </c>
      <c r="W2796" s="46"/>
    </row>
    <row r="2797" spans="2:23">
      <c r="B2797" s="2">
        <v>9.2000000178813934E-2</v>
      </c>
      <c r="D2797" s="44">
        <v>5.5200000107288361</v>
      </c>
      <c r="E2797" s="44"/>
      <c r="F2797" s="45">
        <v>1.9688341617584229</v>
      </c>
      <c r="G2797" s="45"/>
      <c r="H2797" s="45"/>
      <c r="I2797" s="45"/>
      <c r="J2797" s="45"/>
      <c r="K2797" s="45">
        <v>0</v>
      </c>
      <c r="L2797" s="45"/>
      <c r="M2797" s="45"/>
      <c r="N2797" s="45">
        <v>1.9796744585037231</v>
      </c>
      <c r="O2797" s="45"/>
      <c r="P2797" s="45"/>
      <c r="Q2797" s="45"/>
      <c r="R2797" s="45">
        <v>1.3998411893844604</v>
      </c>
      <c r="S2797" s="45"/>
      <c r="T2797" s="45"/>
      <c r="U2797" s="45"/>
      <c r="V2797" s="46">
        <v>0</v>
      </c>
      <c r="W2797" s="46"/>
    </row>
    <row r="2798" spans="2:23">
      <c r="B2798" s="2">
        <v>9.3000002205371857E-2</v>
      </c>
      <c r="D2798" s="44">
        <v>5.5800001323223114</v>
      </c>
      <c r="E2798" s="44"/>
      <c r="F2798" s="45">
        <v>1.7518912553787231</v>
      </c>
      <c r="G2798" s="45"/>
      <c r="H2798" s="45"/>
      <c r="I2798" s="45"/>
      <c r="J2798" s="45"/>
      <c r="K2798" s="45">
        <v>0</v>
      </c>
      <c r="L2798" s="45"/>
      <c r="M2798" s="45"/>
      <c r="N2798" s="45">
        <v>1.9765899181365967</v>
      </c>
      <c r="O2798" s="45"/>
      <c r="P2798" s="45"/>
      <c r="Q2798" s="45"/>
      <c r="R2798" s="45">
        <v>1.3976601362228394</v>
      </c>
      <c r="S2798" s="45"/>
      <c r="T2798" s="45"/>
      <c r="U2798" s="45"/>
      <c r="V2798" s="46">
        <v>0</v>
      </c>
      <c r="W2798" s="46"/>
    </row>
    <row r="2799" spans="2:23">
      <c r="B2799" s="2">
        <v>9.3999996781349182E-2</v>
      </c>
      <c r="D2799" s="44">
        <v>5.6399998068809509</v>
      </c>
      <c r="E2799" s="44"/>
      <c r="F2799" s="45">
        <v>1.2902607917785645</v>
      </c>
      <c r="G2799" s="45"/>
      <c r="H2799" s="45"/>
      <c r="I2799" s="45"/>
      <c r="J2799" s="45"/>
      <c r="K2799" s="45">
        <v>0</v>
      </c>
      <c r="L2799" s="45"/>
      <c r="M2799" s="45"/>
      <c r="N2799" s="45">
        <v>1.9735270738601685</v>
      </c>
      <c r="O2799" s="45"/>
      <c r="P2799" s="45"/>
      <c r="Q2799" s="45"/>
      <c r="R2799" s="45">
        <v>1.3954943418502808</v>
      </c>
      <c r="S2799" s="45"/>
      <c r="T2799" s="45"/>
      <c r="U2799" s="45"/>
      <c r="V2799" s="46">
        <v>0</v>
      </c>
      <c r="W2799" s="46"/>
    </row>
    <row r="2800" spans="2:23">
      <c r="B2800" s="2">
        <v>9.4999998807907104E-2</v>
      </c>
      <c r="D2800" s="44">
        <v>5.6999999284744263</v>
      </c>
      <c r="E2800" s="44"/>
      <c r="F2800" s="45">
        <v>0.64934653043746948</v>
      </c>
      <c r="G2800" s="45"/>
      <c r="H2800" s="45"/>
      <c r="I2800" s="45"/>
      <c r="J2800" s="45"/>
      <c r="K2800" s="45">
        <v>0</v>
      </c>
      <c r="L2800" s="45"/>
      <c r="M2800" s="45"/>
      <c r="N2800" s="45">
        <v>1.9704859256744385</v>
      </c>
      <c r="O2800" s="45"/>
      <c r="P2800" s="45"/>
      <c r="Q2800" s="45"/>
      <c r="R2800" s="45">
        <v>1.3933439254760742</v>
      </c>
      <c r="S2800" s="45"/>
      <c r="T2800" s="45"/>
      <c r="U2800" s="45"/>
      <c r="V2800" s="46">
        <v>0</v>
      </c>
      <c r="W2800" s="46"/>
    </row>
    <row r="2801" spans="2:33">
      <c r="B2801" s="2">
        <v>9.6000000834465027E-2</v>
      </c>
      <c r="D2801" s="44">
        <v>5.7600000500679016</v>
      </c>
      <c r="E2801" s="44"/>
      <c r="F2801" s="45">
        <v>-8.0545760691165924E-2</v>
      </c>
      <c r="G2801" s="45"/>
      <c r="H2801" s="45"/>
      <c r="I2801" s="45"/>
      <c r="J2801" s="45"/>
      <c r="K2801" s="45">
        <v>0</v>
      </c>
      <c r="L2801" s="45"/>
      <c r="M2801" s="45"/>
      <c r="N2801" s="45">
        <v>1.9674661159515381</v>
      </c>
      <c r="O2801" s="45"/>
      <c r="P2801" s="45"/>
      <c r="Q2801" s="45"/>
      <c r="R2801" s="45">
        <v>1.3912086486816406</v>
      </c>
      <c r="S2801" s="45"/>
      <c r="T2801" s="45"/>
      <c r="U2801" s="45"/>
      <c r="V2801" s="46">
        <v>0</v>
      </c>
      <c r="W2801" s="46"/>
    </row>
    <row r="2802" spans="2:33">
      <c r="B2802" s="2">
        <v>9.7000002861022949E-2</v>
      </c>
      <c r="D2802" s="44">
        <v>5.820000171661377</v>
      </c>
      <c r="E2802" s="44"/>
      <c r="F2802" s="45">
        <v>-0.7969280481338501</v>
      </c>
      <c r="G2802" s="45"/>
      <c r="H2802" s="45"/>
      <c r="I2802" s="45"/>
      <c r="J2802" s="45"/>
      <c r="K2802" s="45">
        <v>0</v>
      </c>
      <c r="L2802" s="45"/>
      <c r="M2802" s="45"/>
      <c r="N2802" s="45">
        <v>1.9644676446914673</v>
      </c>
      <c r="O2802" s="45"/>
      <c r="P2802" s="45"/>
      <c r="Q2802" s="45"/>
      <c r="R2802" s="45">
        <v>1.3890883922576904</v>
      </c>
      <c r="S2802" s="45"/>
      <c r="T2802" s="45"/>
      <c r="U2802" s="45"/>
      <c r="V2802" s="46">
        <v>0</v>
      </c>
      <c r="W2802" s="46"/>
    </row>
    <row r="2803" spans="2:33">
      <c r="B2803" s="2">
        <v>9.7999997437000275E-2</v>
      </c>
      <c r="D2803" s="44">
        <v>5.8799998462200165</v>
      </c>
      <c r="E2803" s="44"/>
      <c r="F2803" s="45">
        <v>-1.3995167016983032</v>
      </c>
      <c r="G2803" s="45"/>
      <c r="H2803" s="45"/>
      <c r="I2803" s="45"/>
      <c r="J2803" s="45"/>
      <c r="K2803" s="45">
        <v>0</v>
      </c>
      <c r="L2803" s="45"/>
      <c r="M2803" s="45"/>
      <c r="N2803" s="45">
        <v>1.9614901542663574</v>
      </c>
      <c r="O2803" s="45"/>
      <c r="P2803" s="45"/>
      <c r="Q2803" s="45"/>
      <c r="R2803" s="45">
        <v>1.3869829177856445</v>
      </c>
      <c r="S2803" s="45"/>
      <c r="T2803" s="45"/>
      <c r="U2803" s="45"/>
      <c r="V2803" s="46">
        <v>0</v>
      </c>
      <c r="W2803" s="46"/>
    </row>
    <row r="2804" spans="2:33">
      <c r="B2804" s="2">
        <v>9.8999999463558197E-2</v>
      </c>
      <c r="D2804" s="44">
        <v>5.9399999678134918</v>
      </c>
      <c r="E2804" s="44"/>
      <c r="F2804" s="45">
        <v>-1.8042666912078857</v>
      </c>
      <c r="G2804" s="45"/>
      <c r="H2804" s="45"/>
      <c r="I2804" s="45"/>
      <c r="J2804" s="45"/>
      <c r="K2804" s="45">
        <v>0</v>
      </c>
      <c r="L2804" s="45"/>
      <c r="M2804" s="45"/>
      <c r="N2804" s="45">
        <v>1.9585335254669189</v>
      </c>
      <c r="O2804" s="45"/>
      <c r="P2804" s="45"/>
      <c r="Q2804" s="45"/>
      <c r="R2804" s="45">
        <v>1.3848923444747925</v>
      </c>
      <c r="S2804" s="45"/>
      <c r="T2804" s="45"/>
      <c r="U2804" s="45"/>
      <c r="V2804" s="46">
        <v>0</v>
      </c>
      <c r="W2804" s="46"/>
    </row>
    <row r="2805" spans="2:33">
      <c r="B2805" s="2">
        <v>0.10000000149011612</v>
      </c>
      <c r="D2805" s="44">
        <v>6.0000000894069672</v>
      </c>
      <c r="E2805" s="44"/>
      <c r="F2805" s="45">
        <v>-1.955089807510376</v>
      </c>
      <c r="G2805" s="45"/>
      <c r="H2805" s="45"/>
      <c r="I2805" s="45"/>
      <c r="J2805" s="45"/>
      <c r="K2805" s="45">
        <v>0</v>
      </c>
      <c r="L2805" s="45"/>
      <c r="M2805" s="45"/>
      <c r="N2805" s="45">
        <v>1.9555977582931519</v>
      </c>
      <c r="O2805" s="45"/>
      <c r="P2805" s="45"/>
      <c r="Q2805" s="45"/>
      <c r="R2805" s="45">
        <v>1.3828164339065552</v>
      </c>
      <c r="S2805" s="45"/>
      <c r="T2805" s="45"/>
      <c r="U2805" s="45"/>
      <c r="V2805" s="46">
        <v>0</v>
      </c>
      <c r="W2805" s="46"/>
    </row>
    <row r="2806" spans="2:33" ht="9.75" customHeight="1">
      <c r="B2806" s="2">
        <v>0.10100000351667404</v>
      </c>
      <c r="D2806" s="44">
        <v>6.0600002110004425</v>
      </c>
      <c r="E2806" s="44"/>
      <c r="F2806" s="45">
        <v>-1.8316236734390259</v>
      </c>
      <c r="G2806" s="45"/>
      <c r="H2806" s="45"/>
      <c r="I2806" s="45"/>
      <c r="J2806" s="45"/>
      <c r="K2806" s="45">
        <v>0</v>
      </c>
      <c r="L2806" s="45"/>
      <c r="M2806" s="45"/>
      <c r="N2806" s="45">
        <v>1.9526824951171875</v>
      </c>
      <c r="O2806" s="45"/>
      <c r="P2806" s="45"/>
      <c r="Q2806" s="45"/>
      <c r="R2806" s="45">
        <v>1.3807550668716431</v>
      </c>
      <c r="S2806" s="45"/>
      <c r="T2806" s="45"/>
      <c r="U2806" s="45"/>
      <c r="V2806" s="46">
        <v>0</v>
      </c>
      <c r="W2806" s="46"/>
    </row>
    <row r="2807" spans="2:33" ht="5.25" customHeight="1"/>
    <row r="2808" spans="2:33" ht="172.5" customHeight="1"/>
    <row r="2809" spans="2:33" ht="16.5" customHeight="1"/>
    <row r="2810" spans="2:33" ht="12.75" customHeight="1">
      <c r="B2810" s="39" t="s">
        <v>0</v>
      </c>
      <c r="C2810" s="39"/>
      <c r="D2810" s="39"/>
      <c r="E2810" s="39"/>
      <c r="F2810" s="39"/>
      <c r="G2810" s="1" t="s">
        <v>1</v>
      </c>
      <c r="H2810" s="40" t="s">
        <v>84</v>
      </c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</row>
    <row r="2811" spans="2:33" ht="12.75" customHeight="1">
      <c r="AB2811" s="39" t="s">
        <v>2</v>
      </c>
      <c r="AC2811" s="39"/>
      <c r="AD2811" s="39"/>
      <c r="AE2811" s="39"/>
      <c r="AF2811" s="39"/>
      <c r="AG2811" s="39"/>
    </row>
    <row r="2812" spans="2:33" ht="12" customHeight="1">
      <c r="B2812" s="39" t="s">
        <v>3</v>
      </c>
      <c r="C2812" s="39"/>
      <c r="D2812" s="39"/>
      <c r="E2812" s="39"/>
      <c r="G2812" s="1" t="s">
        <v>4</v>
      </c>
      <c r="H2812" s="41">
        <v>0.43999999761581421</v>
      </c>
      <c r="I2812" s="41"/>
      <c r="J2812" s="41"/>
      <c r="K2812" s="41"/>
      <c r="L2812" s="41"/>
      <c r="M2812" s="41"/>
      <c r="N2812" s="41"/>
      <c r="O2812" s="39" t="s">
        <v>21</v>
      </c>
      <c r="P2812" s="39"/>
      <c r="Q2812" s="39"/>
      <c r="R2812" s="39"/>
      <c r="S2812" s="1" t="s">
        <v>4</v>
      </c>
      <c r="T2812" s="42" t="s">
        <v>22</v>
      </c>
      <c r="U2812" s="42"/>
      <c r="V2812" s="42"/>
      <c r="W2812" s="42"/>
      <c r="X2812" s="42"/>
      <c r="Y2812" s="42"/>
      <c r="Z2812" s="42"/>
      <c r="AA2812" s="42"/>
      <c r="AB2812" s="39"/>
      <c r="AC2812" s="39"/>
      <c r="AD2812" s="39"/>
      <c r="AE2812" s="39"/>
      <c r="AF2812" s="39"/>
      <c r="AG2812" s="39"/>
    </row>
    <row r="2813" spans="2:33" ht="10.5" customHeight="1">
      <c r="AB2813" s="39"/>
      <c r="AC2813" s="39"/>
      <c r="AD2813" s="39"/>
      <c r="AE2813" s="39"/>
      <c r="AF2813" s="39"/>
      <c r="AG2813" s="39"/>
    </row>
    <row r="2814" spans="2:33" ht="12" customHeight="1">
      <c r="AB2814" s="39"/>
      <c r="AC2814" s="39"/>
      <c r="AD2814" s="39"/>
      <c r="AE2814" s="39"/>
      <c r="AF2814" s="39"/>
      <c r="AG2814" s="39"/>
    </row>
    <row r="2815" spans="2:33" ht="12" customHeight="1">
      <c r="AB2815" s="39"/>
      <c r="AC2815" s="39"/>
      <c r="AD2815" s="39"/>
      <c r="AE2815" s="39"/>
      <c r="AF2815" s="39"/>
      <c r="AG2815" s="39"/>
    </row>
    <row r="2816" spans="2:33" ht="6" customHeight="1"/>
    <row r="2817" spans="2:37" ht="3" customHeight="1">
      <c r="B2817" s="43" t="s">
        <v>5</v>
      </c>
      <c r="D2817" s="43" t="s">
        <v>23</v>
      </c>
      <c r="E2817" s="43"/>
      <c r="G2817" s="43" t="s">
        <v>6</v>
      </c>
      <c r="H2817" s="43"/>
      <c r="J2817" s="43" t="s">
        <v>7</v>
      </c>
      <c r="K2817" s="43"/>
      <c r="L2817" s="43"/>
      <c r="M2817" s="43"/>
      <c r="N2817" s="43" t="s">
        <v>8</v>
      </c>
      <c r="O2817" s="43"/>
      <c r="Q2817" s="43" t="s">
        <v>9</v>
      </c>
      <c r="R2817" s="43"/>
      <c r="S2817" s="43"/>
      <c r="T2817" s="43" t="s">
        <v>10</v>
      </c>
      <c r="U2817" s="43"/>
      <c r="X2817" s="43" t="s">
        <v>5</v>
      </c>
      <c r="Y2817" s="43"/>
      <c r="Z2817" s="43" t="s">
        <v>23</v>
      </c>
      <c r="AA2817" s="43"/>
      <c r="AB2817" s="43" t="s">
        <v>6</v>
      </c>
      <c r="AC2817" s="43" t="s">
        <v>7</v>
      </c>
      <c r="AE2817" s="43" t="s">
        <v>8</v>
      </c>
      <c r="AF2817" s="43" t="s">
        <v>9</v>
      </c>
      <c r="AG2817" s="43" t="s">
        <v>10</v>
      </c>
      <c r="AH2817" s="43"/>
    </row>
    <row r="2818" spans="2:37" ht="14.25" customHeight="1">
      <c r="B2818" s="43"/>
      <c r="D2818" s="43"/>
      <c r="E2818" s="43"/>
      <c r="G2818" s="43"/>
      <c r="H2818" s="43"/>
      <c r="J2818" s="43"/>
      <c r="K2818" s="43"/>
      <c r="L2818" s="43"/>
      <c r="M2818" s="43"/>
      <c r="N2818" s="43"/>
      <c r="O2818" s="43"/>
      <c r="Q2818" s="43"/>
      <c r="R2818" s="43"/>
      <c r="S2818" s="43"/>
      <c r="T2818" s="43"/>
      <c r="U2818" s="43"/>
      <c r="X2818" s="43"/>
      <c r="Y2818" s="43"/>
      <c r="Z2818" s="43"/>
      <c r="AA2818" s="43"/>
      <c r="AB2818" s="43"/>
      <c r="AC2818" s="43"/>
      <c r="AE2818" s="43"/>
      <c r="AF2818" s="43"/>
      <c r="AG2818" s="43"/>
      <c r="AH2818" s="43"/>
    </row>
    <row r="2819" spans="2:37">
      <c r="B2819" s="2">
        <v>0</v>
      </c>
      <c r="D2819" s="44">
        <v>0</v>
      </c>
      <c r="E2819" s="44"/>
      <c r="F2819" s="45">
        <v>-3.9048336475389078E-5</v>
      </c>
      <c r="G2819" s="45"/>
      <c r="H2819" s="45"/>
      <c r="I2819" s="45"/>
      <c r="J2819" s="45"/>
      <c r="K2819" s="45">
        <v>45.919944763183594</v>
      </c>
      <c r="L2819" s="45"/>
      <c r="M2819" s="45"/>
      <c r="N2819" s="45">
        <v>91.839927673339844</v>
      </c>
      <c r="O2819" s="45"/>
      <c r="P2819" s="45"/>
      <c r="Q2819" s="45"/>
      <c r="R2819" s="45">
        <v>32.470333099365234</v>
      </c>
      <c r="S2819" s="45"/>
      <c r="T2819" s="45"/>
      <c r="U2819" s="45"/>
      <c r="V2819" s="46">
        <v>99.999916076660156</v>
      </c>
      <c r="W2819" s="46"/>
      <c r="X2819" s="45">
        <v>3.9000000804662704E-2</v>
      </c>
      <c r="Y2819" s="45"/>
      <c r="Z2819" s="44">
        <v>2.3400000482797623</v>
      </c>
      <c r="AA2819" s="44"/>
      <c r="AB2819" s="45">
        <v>23.030162811279297</v>
      </c>
      <c r="AC2819" s="45"/>
      <c r="AD2819" s="45">
        <v>4.1335597634315491E-3</v>
      </c>
      <c r="AE2819" s="45"/>
      <c r="AF2819" s="45">
        <v>43.065948486328125</v>
      </c>
      <c r="AG2819" s="45"/>
      <c r="AH2819" s="45">
        <v>30.449300765991211</v>
      </c>
      <c r="AI2819" s="45"/>
      <c r="AJ2819" s="45"/>
      <c r="AK2819" s="20">
        <v>9.5991306006908417E-3</v>
      </c>
    </row>
    <row r="2820" spans="2:37">
      <c r="B2820" s="2">
        <v>1.0000000474974513E-3</v>
      </c>
      <c r="D2820" s="44">
        <v>6.0000002849847078E-2</v>
      </c>
      <c r="E2820" s="44"/>
      <c r="F2820" s="45">
        <v>-8.1121664047241211</v>
      </c>
      <c r="G2820" s="45"/>
      <c r="H2820" s="45"/>
      <c r="I2820" s="45"/>
      <c r="J2820" s="45"/>
      <c r="K2820" s="45">
        <v>34.502384185791016</v>
      </c>
      <c r="L2820" s="45"/>
      <c r="M2820" s="45"/>
      <c r="N2820" s="45">
        <v>80.335182189941406</v>
      </c>
      <c r="O2820" s="45"/>
      <c r="P2820" s="45"/>
      <c r="Q2820" s="45"/>
      <c r="R2820" s="45">
        <v>32.408683776855469</v>
      </c>
      <c r="S2820" s="45"/>
      <c r="T2820" s="45"/>
      <c r="U2820" s="45"/>
      <c r="V2820" s="46">
        <v>75.278800964355469</v>
      </c>
      <c r="W2820" s="46"/>
      <c r="X2820" s="45">
        <v>3.9999999105930328E-2</v>
      </c>
      <c r="Y2820" s="45"/>
      <c r="Z2820" s="44">
        <v>2.3999999463558197</v>
      </c>
      <c r="AA2820" s="44"/>
      <c r="AB2820" s="45">
        <v>34.757610321044922</v>
      </c>
      <c r="AC2820" s="45"/>
      <c r="AD2820" s="45">
        <v>3.2943713013082743E-3</v>
      </c>
      <c r="AE2820" s="45"/>
      <c r="AF2820" s="45">
        <v>43.0045166015625</v>
      </c>
      <c r="AG2820" s="45"/>
      <c r="AH2820" s="45">
        <v>30.406455993652344</v>
      </c>
      <c r="AI2820" s="45"/>
      <c r="AJ2820" s="45"/>
      <c r="AK2820" s="20">
        <v>7.6611111871898174E-3</v>
      </c>
    </row>
    <row r="2821" spans="2:37">
      <c r="B2821" s="2">
        <v>2.0000000949949026E-3</v>
      </c>
      <c r="D2821" s="44">
        <v>0.12000000569969416</v>
      </c>
      <c r="E2821" s="44"/>
      <c r="F2821" s="45">
        <v>-7.2418985366821289</v>
      </c>
      <c r="G2821" s="45"/>
      <c r="H2821" s="45"/>
      <c r="I2821" s="45"/>
      <c r="J2821" s="45"/>
      <c r="K2821" s="45">
        <v>26.106884002685547</v>
      </c>
      <c r="L2821" s="45"/>
      <c r="M2821" s="45"/>
      <c r="N2821" s="45">
        <v>71.85333251953125</v>
      </c>
      <c r="O2821" s="45"/>
      <c r="P2821" s="45"/>
      <c r="Q2821" s="45"/>
      <c r="R2821" s="45">
        <v>32.347625732421875</v>
      </c>
      <c r="S2821" s="45"/>
      <c r="T2821" s="45"/>
      <c r="U2821" s="45"/>
      <c r="V2821" s="46">
        <v>57.068653106689453</v>
      </c>
      <c r="W2821" s="46"/>
      <c r="X2821" s="45">
        <v>4.1000001132488251E-2</v>
      </c>
      <c r="Y2821" s="45"/>
      <c r="Z2821" s="44">
        <v>2.460000067949295</v>
      </c>
      <c r="AA2821" s="44"/>
      <c r="AB2821" s="45">
        <v>41.579616546630859</v>
      </c>
      <c r="AC2821" s="45"/>
      <c r="AD2821" s="45">
        <v>2.6258742436766624E-3</v>
      </c>
      <c r="AE2821" s="45"/>
      <c r="AF2821" s="45">
        <v>42.943798065185547</v>
      </c>
      <c r="AG2821" s="45"/>
      <c r="AH2821" s="45">
        <v>30.363994598388672</v>
      </c>
      <c r="AI2821" s="45"/>
      <c r="AJ2821" s="45"/>
      <c r="AK2821" s="20">
        <v>6.1150500550866127E-3</v>
      </c>
    </row>
    <row r="2822" spans="2:37">
      <c r="B2822" s="2">
        <v>3.0000000260770321E-3</v>
      </c>
      <c r="D2822" s="44">
        <v>0.18000000156462193</v>
      </c>
      <c r="E2822" s="44"/>
      <c r="F2822" s="45">
        <v>0.43790158629417419</v>
      </c>
      <c r="G2822" s="45"/>
      <c r="H2822" s="45"/>
      <c r="I2822" s="45"/>
      <c r="J2822" s="45"/>
      <c r="K2822" s="45">
        <v>19.881500244140625</v>
      </c>
      <c r="L2822" s="45"/>
      <c r="M2822" s="45"/>
      <c r="N2822" s="45">
        <v>65.542427062988281</v>
      </c>
      <c r="O2822" s="45"/>
      <c r="P2822" s="45"/>
      <c r="Q2822" s="45"/>
      <c r="R2822" s="45">
        <v>32.287151336669922</v>
      </c>
      <c r="S2822" s="45"/>
      <c r="T2822" s="45"/>
      <c r="U2822" s="45"/>
      <c r="V2822" s="46">
        <v>43.541603088378906</v>
      </c>
      <c r="W2822" s="46"/>
      <c r="X2822" s="45">
        <v>4.1999999433755875E-2</v>
      </c>
      <c r="Y2822" s="45"/>
      <c r="Z2822" s="44">
        <v>2.5199999660253525</v>
      </c>
      <c r="AA2822" s="44"/>
      <c r="AB2822" s="45">
        <v>42.553432464599609</v>
      </c>
      <c r="AC2822" s="45"/>
      <c r="AD2822" s="45">
        <v>2.0932783372700214E-3</v>
      </c>
      <c r="AE2822" s="45"/>
      <c r="AF2822" s="45">
        <v>42.883754730224609</v>
      </c>
      <c r="AG2822" s="45"/>
      <c r="AH2822" s="45">
        <v>30.32191276550293</v>
      </c>
      <c r="AI2822" s="45"/>
      <c r="AJ2822" s="45"/>
      <c r="AK2822" s="20">
        <v>4.8815235495567322E-3</v>
      </c>
    </row>
    <row r="2823" spans="2:37">
      <c r="B2823" s="2">
        <v>4.0000001899898052E-3</v>
      </c>
      <c r="D2823" s="44">
        <v>0.24000001139938831</v>
      </c>
      <c r="E2823" s="44"/>
      <c r="F2823" s="45">
        <v>12.363482475280762</v>
      </c>
      <c r="G2823" s="45"/>
      <c r="H2823" s="45"/>
      <c r="I2823" s="45"/>
      <c r="J2823" s="45"/>
      <c r="K2823" s="45">
        <v>15.228423118591309</v>
      </c>
      <c r="L2823" s="45"/>
      <c r="M2823" s="45"/>
      <c r="N2823" s="45">
        <v>60.804637908935547</v>
      </c>
      <c r="O2823" s="45"/>
      <c r="P2823" s="45"/>
      <c r="Q2823" s="45"/>
      <c r="R2823" s="45">
        <v>32.227252960205078</v>
      </c>
      <c r="S2823" s="45"/>
      <c r="T2823" s="45"/>
      <c r="U2823" s="45"/>
      <c r="V2823" s="46">
        <v>33.413089752197266</v>
      </c>
      <c r="W2823" s="46"/>
      <c r="X2823" s="45">
        <v>4.3000001460313797E-2</v>
      </c>
      <c r="Y2823" s="45"/>
      <c r="Z2823" s="44">
        <v>2.5800000876188278</v>
      </c>
      <c r="AA2823" s="44"/>
      <c r="AB2823" s="45">
        <v>37.558662414550781</v>
      </c>
      <c r="AC2823" s="45"/>
      <c r="AD2823" s="45">
        <v>1.6689003678038716E-3</v>
      </c>
      <c r="AE2823" s="45"/>
      <c r="AF2823" s="45">
        <v>42.824352264404297</v>
      </c>
      <c r="AG2823" s="45"/>
      <c r="AH2823" s="45">
        <v>30.280208587646484</v>
      </c>
      <c r="AI2823" s="45"/>
      <c r="AJ2823" s="45"/>
      <c r="AK2823" s="20">
        <v>3.8972345646470785E-3</v>
      </c>
    </row>
    <row r="2824" spans="2:37">
      <c r="B2824" s="2">
        <v>4.999999888241291E-3</v>
      </c>
      <c r="D2824" s="44">
        <v>0.29999999329447746</v>
      </c>
      <c r="E2824" s="44"/>
      <c r="F2824" s="45">
        <v>25.778652191162109</v>
      </c>
      <c r="G2824" s="45"/>
      <c r="H2824" s="45"/>
      <c r="I2824" s="45"/>
      <c r="J2824" s="45"/>
      <c r="K2824" s="45">
        <v>11.724639892578125</v>
      </c>
      <c r="L2824" s="45"/>
      <c r="M2824" s="45"/>
      <c r="N2824" s="45">
        <v>57.216953277587891</v>
      </c>
      <c r="O2824" s="45"/>
      <c r="P2824" s="45"/>
      <c r="Q2824" s="45"/>
      <c r="R2824" s="45">
        <v>32.167922973632813</v>
      </c>
      <c r="S2824" s="45"/>
      <c r="T2824" s="45"/>
      <c r="U2824" s="45"/>
      <c r="V2824" s="46">
        <v>25.772790908813477</v>
      </c>
      <c r="W2824" s="46"/>
      <c r="X2824" s="45">
        <v>4.3999999761581421E-2</v>
      </c>
      <c r="Y2824" s="45"/>
      <c r="Z2824" s="44">
        <v>2.6399999856948853</v>
      </c>
      <c r="AA2824" s="44"/>
      <c r="AB2824" s="45">
        <v>27.311868667602539</v>
      </c>
      <c r="AC2824" s="45"/>
      <c r="AD2824" s="45">
        <v>1.3307088520377874E-3</v>
      </c>
      <c r="AE2824" s="45"/>
      <c r="AF2824" s="45">
        <v>42.765560150146484</v>
      </c>
      <c r="AG2824" s="45"/>
      <c r="AH2824" s="45">
        <v>30.238876342773438</v>
      </c>
      <c r="AI2824" s="45"/>
      <c r="AJ2824" s="45"/>
      <c r="AK2824" s="20">
        <v>3.1117335893213749E-3</v>
      </c>
    </row>
    <row r="2825" spans="2:37">
      <c r="B2825" s="2">
        <v>6.0000000521540642E-3</v>
      </c>
      <c r="D2825" s="44">
        <v>0.36000000312924385</v>
      </c>
      <c r="E2825" s="44"/>
      <c r="F2825" s="45">
        <v>38.009254455566406</v>
      </c>
      <c r="G2825" s="45"/>
      <c r="H2825" s="45"/>
      <c r="I2825" s="45"/>
      <c r="J2825" s="45"/>
      <c r="K2825" s="45">
        <v>9.0682029724121094</v>
      </c>
      <c r="L2825" s="45"/>
      <c r="M2825" s="45"/>
      <c r="N2825" s="45">
        <v>54.477413177490234</v>
      </c>
      <c r="O2825" s="45"/>
      <c r="P2825" s="45"/>
      <c r="Q2825" s="45"/>
      <c r="R2825" s="45">
        <v>32.109161376953125</v>
      </c>
      <c r="S2825" s="45"/>
      <c r="T2825" s="45"/>
      <c r="U2825" s="45"/>
      <c r="V2825" s="46">
        <v>19.969964981079102</v>
      </c>
      <c r="W2825" s="46"/>
      <c r="X2825" s="45">
        <v>4.5000001788139343E-2</v>
      </c>
      <c r="Y2825" s="45"/>
      <c r="Z2825" s="44">
        <v>2.7000001072883606</v>
      </c>
      <c r="AA2825" s="44"/>
      <c r="AB2825" s="45">
        <v>13.263819694519043</v>
      </c>
      <c r="AC2825" s="45"/>
      <c r="AD2825" s="45">
        <v>1.061167218722403E-3</v>
      </c>
      <c r="AE2825" s="45"/>
      <c r="AF2825" s="45">
        <v>42.707359313964844</v>
      </c>
      <c r="AG2825" s="45"/>
      <c r="AH2825" s="45">
        <v>30.197914123535156</v>
      </c>
      <c r="AI2825" s="45"/>
      <c r="AJ2825" s="45"/>
      <c r="AK2825" s="20">
        <v>2.4848026223480701E-3</v>
      </c>
    </row>
    <row r="2826" spans="2:37">
      <c r="B2826" s="2">
        <v>7.0000002160668373E-3</v>
      </c>
      <c r="D2826" s="44">
        <v>0.42000001296401024</v>
      </c>
      <c r="E2826" s="44"/>
      <c r="F2826" s="45">
        <v>46.759033203125</v>
      </c>
      <c r="G2826" s="45"/>
      <c r="H2826" s="45"/>
      <c r="I2826" s="45"/>
      <c r="J2826" s="45"/>
      <c r="K2826" s="45">
        <v>7.0416650772094727</v>
      </c>
      <c r="L2826" s="45"/>
      <c r="M2826" s="45"/>
      <c r="N2826" s="45">
        <v>52.368556976318359</v>
      </c>
      <c r="O2826" s="45"/>
      <c r="P2826" s="45"/>
      <c r="Q2826" s="45"/>
      <c r="R2826" s="45">
        <v>32.050952911376953</v>
      </c>
      <c r="S2826" s="45"/>
      <c r="T2826" s="45"/>
      <c r="U2826" s="45"/>
      <c r="V2826" s="46">
        <v>15.53529167175293</v>
      </c>
      <c r="W2826" s="46"/>
      <c r="X2826" s="45">
        <v>4.6000000089406967E-2</v>
      </c>
      <c r="Y2826" s="45"/>
      <c r="Z2826" s="44">
        <v>2.760000005364418</v>
      </c>
      <c r="AA2826" s="44"/>
      <c r="AB2826" s="45">
        <v>-2.6058347225189209</v>
      </c>
      <c r="AC2826" s="45"/>
      <c r="AD2826" s="45">
        <v>8.463143021799624E-4</v>
      </c>
      <c r="AE2826" s="45"/>
      <c r="AF2826" s="45">
        <v>42.649730682373047</v>
      </c>
      <c r="AG2826" s="45"/>
      <c r="AH2826" s="45">
        <v>30.157314300537109</v>
      </c>
      <c r="AI2826" s="45"/>
      <c r="AJ2826" s="45"/>
      <c r="AK2826" s="20">
        <v>1.9843762274831533E-3</v>
      </c>
    </row>
    <row r="2827" spans="2:37">
      <c r="B2827" s="2">
        <v>8.0000003799796104E-3</v>
      </c>
      <c r="D2827" s="44">
        <v>0.48000002279877663</v>
      </c>
      <c r="E2827" s="44"/>
      <c r="F2827" s="45">
        <v>50.374732971191406</v>
      </c>
      <c r="G2827" s="45"/>
      <c r="H2827" s="45"/>
      <c r="I2827" s="45"/>
      <c r="J2827" s="45"/>
      <c r="K2827" s="45">
        <v>5.487030029296875</v>
      </c>
      <c r="L2827" s="45"/>
      <c r="M2827" s="45"/>
      <c r="N2827" s="45">
        <v>50.732387542724609</v>
      </c>
      <c r="O2827" s="45"/>
      <c r="P2827" s="45"/>
      <c r="Q2827" s="45"/>
      <c r="R2827" s="45">
        <v>31.99329948425293</v>
      </c>
      <c r="S2827" s="45"/>
      <c r="T2827" s="45"/>
      <c r="U2827" s="45"/>
      <c r="V2827" s="46">
        <v>12.127277374267578</v>
      </c>
      <c r="W2827" s="46"/>
      <c r="X2827" s="45">
        <v>4.6999998390674591E-2</v>
      </c>
      <c r="Y2827" s="45"/>
      <c r="Z2827" s="44">
        <v>2.8199999034404755</v>
      </c>
      <c r="AA2827" s="44"/>
      <c r="AB2827" s="45">
        <v>-18.067453384399414</v>
      </c>
      <c r="AC2827" s="45"/>
      <c r="AD2827" s="45">
        <v>6.7503401078283787E-4</v>
      </c>
      <c r="AE2827" s="45"/>
      <c r="AF2827" s="45">
        <v>42.592655181884766</v>
      </c>
      <c r="AG2827" s="45"/>
      <c r="AH2827" s="45">
        <v>30.117076873779297</v>
      </c>
      <c r="AI2827" s="45"/>
      <c r="AJ2827" s="45"/>
      <c r="AK2827" s="20">
        <v>1.584885292686522E-3</v>
      </c>
    </row>
    <row r="2828" spans="2:37">
      <c r="B2828" s="2">
        <v>8.999999612569809E-3</v>
      </c>
      <c r="D2828" s="44">
        <v>0.53999997675418854</v>
      </c>
      <c r="E2828" s="44"/>
      <c r="F2828" s="45">
        <v>48.036167144775391</v>
      </c>
      <c r="G2828" s="45"/>
      <c r="H2828" s="45"/>
      <c r="I2828" s="45"/>
      <c r="J2828" s="45"/>
      <c r="K2828" s="45">
        <v>4.2884917259216309</v>
      </c>
      <c r="L2828" s="45"/>
      <c r="M2828" s="45"/>
      <c r="N2828" s="45">
        <v>49.453086853027344</v>
      </c>
      <c r="O2828" s="45"/>
      <c r="P2828" s="45"/>
      <c r="Q2828" s="45"/>
      <c r="R2828" s="45">
        <v>31.936189651489258</v>
      </c>
      <c r="S2828" s="45"/>
      <c r="T2828" s="45"/>
      <c r="U2828" s="45"/>
      <c r="V2828" s="46">
        <v>9.4952516555786133</v>
      </c>
      <c r="W2828" s="46"/>
      <c r="X2828" s="45">
        <v>4.8000000417232513E-2</v>
      </c>
      <c r="Y2828" s="45"/>
      <c r="Z2828" s="44">
        <v>2.8800000250339508</v>
      </c>
      <c r="AA2828" s="44"/>
      <c r="AB2828" s="45">
        <v>-30.954563140869141</v>
      </c>
      <c r="AC2828" s="45"/>
      <c r="AD2828" s="45">
        <v>5.3847406525164843E-4</v>
      </c>
      <c r="AE2828" s="45"/>
      <c r="AF2828" s="45">
        <v>42.536117553710938</v>
      </c>
      <c r="AG2828" s="45"/>
      <c r="AH2828" s="45">
        <v>30.07719612121582</v>
      </c>
      <c r="AI2828" s="45"/>
      <c r="AJ2828" s="45"/>
      <c r="AK2828" s="20">
        <v>1.2659380445256829E-3</v>
      </c>
    </row>
    <row r="2829" spans="2:37">
      <c r="B2829" s="2">
        <v>9.9999997764825821E-3</v>
      </c>
      <c r="D2829" s="44">
        <v>0.59999998658895493</v>
      </c>
      <c r="E2829" s="44"/>
      <c r="F2829" s="45">
        <v>39.840049743652344</v>
      </c>
      <c r="G2829" s="45"/>
      <c r="H2829" s="45"/>
      <c r="I2829" s="45"/>
      <c r="J2829" s="45"/>
      <c r="K2829" s="45">
        <v>3.3604466915130615</v>
      </c>
      <c r="L2829" s="45"/>
      <c r="M2829" s="45"/>
      <c r="N2829" s="45">
        <v>48.445037841796875</v>
      </c>
      <c r="O2829" s="45"/>
      <c r="P2829" s="45"/>
      <c r="Q2829" s="45"/>
      <c r="R2829" s="45">
        <v>31.879621505737305</v>
      </c>
      <c r="S2829" s="45"/>
      <c r="T2829" s="45"/>
      <c r="U2829" s="45"/>
      <c r="V2829" s="46">
        <v>7.4536476135253906</v>
      </c>
      <c r="W2829" s="46"/>
      <c r="X2829" s="45">
        <v>4.8999998718500137E-2</v>
      </c>
      <c r="Y2829" s="45"/>
      <c r="Z2829" s="44">
        <v>2.9399999231100082</v>
      </c>
      <c r="AA2829" s="44"/>
      <c r="AB2829" s="45">
        <v>-39.467334747314453</v>
      </c>
      <c r="AC2829" s="45"/>
      <c r="AD2829" s="45">
        <v>4.2958412086591125E-4</v>
      </c>
      <c r="AE2829" s="45"/>
      <c r="AF2829" s="45">
        <v>42.480106353759766</v>
      </c>
      <c r="AG2829" s="45"/>
      <c r="AH2829" s="45">
        <v>30.037668228149414</v>
      </c>
      <c r="AI2829" s="45"/>
      <c r="AJ2829" s="45"/>
      <c r="AK2829" s="20">
        <v>1.0112697491422296E-3</v>
      </c>
    </row>
    <row r="2830" spans="2:37">
      <c r="B2830" s="2">
        <v>1.0999999940395355E-2</v>
      </c>
      <c r="D2830" s="44">
        <v>0.65999999642372131</v>
      </c>
      <c r="E2830" s="44"/>
      <c r="F2830" s="45">
        <v>26.762897491455078</v>
      </c>
      <c r="G2830" s="45"/>
      <c r="H2830" s="45"/>
      <c r="I2830" s="45"/>
      <c r="J2830" s="45"/>
      <c r="K2830" s="45">
        <v>2.6391019821166992</v>
      </c>
      <c r="L2830" s="45"/>
      <c r="M2830" s="45"/>
      <c r="N2830" s="45">
        <v>47.644447326660156</v>
      </c>
      <c r="O2830" s="45"/>
      <c r="P2830" s="45"/>
      <c r="Q2830" s="45"/>
      <c r="R2830" s="45">
        <v>31.823585510253906</v>
      </c>
      <c r="S2830" s="45"/>
      <c r="T2830" s="45"/>
      <c r="U2830" s="45"/>
      <c r="V2830" s="46">
        <v>5.8639740943908691</v>
      </c>
      <c r="W2830" s="46"/>
      <c r="X2830" s="45">
        <v>5.000000074505806E-2</v>
      </c>
      <c r="Y2830" s="45"/>
      <c r="Z2830" s="44">
        <v>3.0000000447034836</v>
      </c>
      <c r="AA2830" s="44"/>
      <c r="AB2830" s="45">
        <v>-42.423851013183594</v>
      </c>
      <c r="AC2830" s="45"/>
      <c r="AD2830" s="45">
        <v>3.4274809877388179E-4</v>
      </c>
      <c r="AE2830" s="45"/>
      <c r="AF2830" s="45">
        <v>42.424613952636719</v>
      </c>
      <c r="AG2830" s="45"/>
      <c r="AH2830" s="45">
        <v>29.998489379882813</v>
      </c>
      <c r="AI2830" s="45"/>
      <c r="AJ2830" s="45"/>
      <c r="AK2830" s="20">
        <v>8.0790574429556727E-4</v>
      </c>
    </row>
    <row r="2831" spans="2:37">
      <c r="B2831" s="2">
        <v>1.2000000104308128E-2</v>
      </c>
      <c r="D2831" s="44">
        <v>0.7200000062584877</v>
      </c>
      <c r="E2831" s="44"/>
      <c r="F2831" s="45">
        <v>10.506322860717773</v>
      </c>
      <c r="G2831" s="45"/>
      <c r="H2831" s="45"/>
      <c r="I2831" s="45"/>
      <c r="J2831" s="45"/>
      <c r="K2831" s="45">
        <v>2.0765583515167236</v>
      </c>
      <c r="L2831" s="45"/>
      <c r="M2831" s="45"/>
      <c r="N2831" s="45">
        <v>47.003406524658203</v>
      </c>
      <c r="O2831" s="45"/>
      <c r="P2831" s="45"/>
      <c r="Q2831" s="45"/>
      <c r="R2831" s="45">
        <v>31.768077850341797</v>
      </c>
      <c r="S2831" s="45"/>
      <c r="T2831" s="45"/>
      <c r="U2831" s="45"/>
      <c r="V2831" s="46">
        <v>4.6220879554748535</v>
      </c>
      <c r="W2831" s="46"/>
      <c r="X2831" s="45">
        <v>5.0999999046325684E-2</v>
      </c>
      <c r="Y2831" s="45"/>
      <c r="Z2831" s="44">
        <v>3.059999942779541</v>
      </c>
      <c r="AA2831" s="44"/>
      <c r="AB2831" s="45">
        <v>-39.424152374267578</v>
      </c>
      <c r="AC2831" s="45"/>
      <c r="AD2831" s="45">
        <v>2.7349195443093777E-4</v>
      </c>
      <c r="AE2831" s="45"/>
      <c r="AF2831" s="45">
        <v>42.369625091552734</v>
      </c>
      <c r="AG2831" s="45"/>
      <c r="AH2831" s="45">
        <v>29.95965576171875</v>
      </c>
      <c r="AI2831" s="45"/>
      <c r="AJ2831" s="45"/>
      <c r="AK2831" s="20">
        <v>6.4549478702247143E-4</v>
      </c>
    </row>
    <row r="2832" spans="2:37">
      <c r="B2832" s="2">
        <v>1.3000000268220901E-2</v>
      </c>
      <c r="D2832" s="44">
        <v>0.78000001609325409</v>
      </c>
      <c r="E2832" s="44"/>
      <c r="F2832" s="45">
        <v>-6.7547683715820313</v>
      </c>
      <c r="G2832" s="45"/>
      <c r="H2832" s="45"/>
      <c r="I2832" s="45"/>
      <c r="J2832" s="45"/>
      <c r="K2832" s="45">
        <v>1.6365972757339478</v>
      </c>
      <c r="L2832" s="45"/>
      <c r="M2832" s="45"/>
      <c r="N2832" s="45">
        <v>46.485683441162109</v>
      </c>
      <c r="O2832" s="45"/>
      <c r="P2832" s="45"/>
      <c r="Q2832" s="45"/>
      <c r="R2832" s="45">
        <v>31.713092803955078</v>
      </c>
      <c r="S2832" s="45"/>
      <c r="T2832" s="45"/>
      <c r="U2832" s="45"/>
      <c r="V2832" s="46">
        <v>3.649120569229126</v>
      </c>
      <c r="W2832" s="46"/>
      <c r="X2832" s="45">
        <v>5.2000001072883606E-2</v>
      </c>
      <c r="Y2832" s="45"/>
      <c r="Z2832" s="44">
        <v>3.1200000643730164</v>
      </c>
      <c r="AA2832" s="44"/>
      <c r="AB2832" s="45">
        <v>-30.90423583984375</v>
      </c>
      <c r="AC2832" s="45"/>
      <c r="AD2832" s="45">
        <v>2.1825080330017954E-4</v>
      </c>
      <c r="AE2832" s="45"/>
      <c r="AF2832" s="45">
        <v>42.315135955810547</v>
      </c>
      <c r="AG2832" s="45"/>
      <c r="AH2832" s="45">
        <v>29.921165466308594</v>
      </c>
      <c r="AI2832" s="45"/>
      <c r="AJ2832" s="45"/>
      <c r="AK2832" s="20">
        <v>5.1577744306996465E-4</v>
      </c>
    </row>
    <row r="2833" spans="2:37">
      <c r="B2833" s="2">
        <v>1.4000000432133675E-2</v>
      </c>
      <c r="D2833" s="44">
        <v>0.84000002592802048</v>
      </c>
      <c r="E2833" s="44"/>
      <c r="F2833" s="45">
        <v>-22.686586380004883</v>
      </c>
      <c r="G2833" s="45"/>
      <c r="H2833" s="45"/>
      <c r="I2833" s="45"/>
      <c r="J2833" s="45"/>
      <c r="K2833" s="45">
        <v>1.2916563749313354</v>
      </c>
      <c r="L2833" s="45"/>
      <c r="M2833" s="45"/>
      <c r="N2833" s="45">
        <v>46.063713073730469</v>
      </c>
      <c r="O2833" s="45"/>
      <c r="P2833" s="45"/>
      <c r="Q2833" s="45"/>
      <c r="R2833" s="45">
        <v>31.658624649047852</v>
      </c>
      <c r="S2833" s="45"/>
      <c r="T2833" s="45"/>
      <c r="U2833" s="45"/>
      <c r="V2833" s="46">
        <v>2.8849608898162842</v>
      </c>
      <c r="W2833" s="46"/>
      <c r="X2833" s="45">
        <v>5.299999937415123E-2</v>
      </c>
      <c r="Y2833" s="45"/>
      <c r="Z2833" s="44">
        <v>3.1799999624490738</v>
      </c>
      <c r="AA2833" s="44"/>
      <c r="AB2833" s="45">
        <v>-18.072782516479492</v>
      </c>
      <c r="AC2833" s="45"/>
      <c r="AD2833" s="45">
        <v>1.7418398056179285E-4</v>
      </c>
      <c r="AE2833" s="45"/>
      <c r="AF2833" s="45">
        <v>42.261135101318359</v>
      </c>
      <c r="AG2833" s="45"/>
      <c r="AH2833" s="45">
        <v>29.883012771606445</v>
      </c>
      <c r="AI2833" s="45"/>
      <c r="AJ2833" s="45"/>
      <c r="AK2833" s="20">
        <v>4.1216285899281502E-4</v>
      </c>
    </row>
    <row r="2834" spans="2:37">
      <c r="B2834" s="2">
        <v>1.4999999664723873E-2</v>
      </c>
      <c r="D2834" s="44">
        <v>0.89999997988343239</v>
      </c>
      <c r="E2834" s="44"/>
      <c r="F2834" s="45">
        <v>-35.129981994628906</v>
      </c>
      <c r="G2834" s="45"/>
      <c r="H2834" s="45"/>
      <c r="I2834" s="45"/>
      <c r="J2834" s="45"/>
      <c r="K2834" s="45">
        <v>1.0206396579742432</v>
      </c>
      <c r="L2834" s="45"/>
      <c r="M2834" s="45"/>
      <c r="N2834" s="45">
        <v>45.716388702392578</v>
      </c>
      <c r="O2834" s="45"/>
      <c r="P2834" s="45"/>
      <c r="Q2834" s="45"/>
      <c r="R2834" s="45">
        <v>31.604665756225586</v>
      </c>
      <c r="S2834" s="45"/>
      <c r="T2834" s="45"/>
      <c r="U2834" s="45"/>
      <c r="V2834" s="46">
        <v>2.2835273742675781</v>
      </c>
      <c r="W2834" s="46"/>
      <c r="X2834" s="45">
        <v>5.4000001400709152E-2</v>
      </c>
      <c r="Y2834" s="45"/>
      <c r="Z2834" s="44">
        <v>3.2400000840425491</v>
      </c>
      <c r="AA2834" s="44"/>
      <c r="AB2834" s="45">
        <v>-2.7397637367248535</v>
      </c>
      <c r="AC2834" s="45"/>
      <c r="AD2834" s="45">
        <v>1.3902755745220929E-4</v>
      </c>
      <c r="AE2834" s="45"/>
      <c r="AF2834" s="45">
        <v>42.207618713378906</v>
      </c>
      <c r="AG2834" s="45"/>
      <c r="AH2834" s="45">
        <v>29.845193862915039</v>
      </c>
      <c r="AI2834" s="45"/>
      <c r="AJ2834" s="45"/>
      <c r="AK2834" s="20">
        <v>3.2939080847427249E-4</v>
      </c>
    </row>
    <row r="2835" spans="2:37">
      <c r="B2835" s="2">
        <v>1.6000000759959221E-2</v>
      </c>
      <c r="D2835" s="44">
        <v>0.96000004559755325</v>
      </c>
      <c r="E2835" s="44"/>
      <c r="F2835" s="45">
        <v>-42.406871795654297</v>
      </c>
      <c r="G2835" s="45"/>
      <c r="H2835" s="45"/>
      <c r="I2835" s="45"/>
      <c r="J2835" s="45"/>
      <c r="K2835" s="45">
        <v>0.80731695890426636</v>
      </c>
      <c r="L2835" s="45"/>
      <c r="M2835" s="45"/>
      <c r="N2835" s="45">
        <v>45.427471160888672</v>
      </c>
      <c r="O2835" s="45"/>
      <c r="P2835" s="45"/>
      <c r="Q2835" s="45"/>
      <c r="R2835" s="45">
        <v>31.551214218139648</v>
      </c>
      <c r="S2835" s="45"/>
      <c r="T2835" s="45"/>
      <c r="U2835" s="45"/>
      <c r="V2835" s="46">
        <v>1.8093100786209106</v>
      </c>
      <c r="W2835" s="46"/>
      <c r="X2835" s="45">
        <v>5.4999999701976776E-2</v>
      </c>
      <c r="Y2835" s="45"/>
      <c r="Z2835" s="44">
        <v>3.2999999821186066</v>
      </c>
      <c r="AA2835" s="44"/>
      <c r="AB2835" s="45">
        <v>12.938787460327148</v>
      </c>
      <c r="AC2835" s="45"/>
      <c r="AD2835" s="45">
        <v>1.1097704555140808E-4</v>
      </c>
      <c r="AE2835" s="45"/>
      <c r="AF2835" s="45">
        <v>42.154575347900391</v>
      </c>
      <c r="AG2835" s="45"/>
      <c r="AH2835" s="45">
        <v>29.807706832885742</v>
      </c>
      <c r="AI2835" s="45"/>
      <c r="AJ2835" s="45"/>
      <c r="AK2835" s="20">
        <v>2.6326286024414003E-4</v>
      </c>
    </row>
    <row r="2836" spans="2:37">
      <c r="B2836" s="2">
        <v>1.7000000923871994E-2</v>
      </c>
      <c r="D2836" s="44">
        <v>1.0200000554323196</v>
      </c>
      <c r="E2836" s="44"/>
      <c r="F2836" s="45">
        <v>-43.557125091552734</v>
      </c>
      <c r="G2836" s="45"/>
      <c r="H2836" s="45"/>
      <c r="I2836" s="45"/>
      <c r="J2836" s="45"/>
      <c r="K2836" s="45">
        <v>0.63914471864700317</v>
      </c>
      <c r="L2836" s="45"/>
      <c r="M2836" s="45"/>
      <c r="N2836" s="45">
        <v>45.184410095214844</v>
      </c>
      <c r="O2836" s="45"/>
      <c r="P2836" s="45"/>
      <c r="Q2836" s="45"/>
      <c r="R2836" s="45">
        <v>31.498260498046875</v>
      </c>
      <c r="S2836" s="45"/>
      <c r="T2836" s="45"/>
      <c r="U2836" s="45"/>
      <c r="V2836" s="46">
        <v>1.4348206520080566</v>
      </c>
      <c r="W2836" s="46"/>
      <c r="X2836" s="45">
        <v>5.6000001728534698E-2</v>
      </c>
      <c r="Y2836" s="45"/>
      <c r="Z2836" s="44">
        <v>3.3600001037120819</v>
      </c>
      <c r="AA2836" s="44"/>
      <c r="AB2836" s="45">
        <v>26.763847351074219</v>
      </c>
      <c r="AC2836" s="45"/>
      <c r="AD2836" s="45">
        <v>8.8593995315022767E-5</v>
      </c>
      <c r="AE2836" s="45"/>
      <c r="AF2836" s="45">
        <v>42.102001190185547</v>
      </c>
      <c r="AG2836" s="45"/>
      <c r="AH2836" s="45">
        <v>29.770547866821289</v>
      </c>
      <c r="AI2836" s="45"/>
      <c r="AJ2836" s="45"/>
      <c r="AK2836" s="20">
        <v>2.1042748994659632E-4</v>
      </c>
    </row>
    <row r="2837" spans="2:37">
      <c r="B2837" s="2">
        <v>1.7999999225139618E-2</v>
      </c>
      <c r="D2837" s="44">
        <v>1.0799999535083771</v>
      </c>
      <c r="E2837" s="44"/>
      <c r="F2837" s="45">
        <v>-38.4732666015625</v>
      </c>
      <c r="G2837" s="45"/>
      <c r="H2837" s="45"/>
      <c r="I2837" s="45"/>
      <c r="J2837" s="45"/>
      <c r="K2837" s="45">
        <v>0.50638973712921143</v>
      </c>
      <c r="L2837" s="45"/>
      <c r="M2837" s="45"/>
      <c r="N2837" s="45">
        <v>44.977466583251953</v>
      </c>
      <c r="O2837" s="45"/>
      <c r="P2837" s="45"/>
      <c r="Q2837" s="45"/>
      <c r="R2837" s="45">
        <v>31.44580078125</v>
      </c>
      <c r="S2837" s="45"/>
      <c r="T2837" s="45"/>
      <c r="U2837" s="45"/>
      <c r="V2837" s="46">
        <v>1.1386945247650146</v>
      </c>
      <c r="W2837" s="46"/>
      <c r="X2837" s="45">
        <v>5.7000000029802322E-2</v>
      </c>
      <c r="Y2837" s="45"/>
      <c r="Z2837" s="44">
        <v>3.4200000017881393</v>
      </c>
      <c r="AA2837" s="44"/>
      <c r="AB2837" s="45">
        <v>36.801731109619141</v>
      </c>
      <c r="AC2837" s="45"/>
      <c r="AD2837" s="45">
        <v>7.0731621235609055E-5</v>
      </c>
      <c r="AE2837" s="45"/>
      <c r="AF2837" s="45">
        <v>42.049892425537109</v>
      </c>
      <c r="AG2837" s="45"/>
      <c r="AH2837" s="45">
        <v>29.733713150024414</v>
      </c>
      <c r="AI2837" s="45"/>
      <c r="AJ2837" s="45"/>
      <c r="AK2837" s="20">
        <v>1.6820909513626248E-4</v>
      </c>
    </row>
    <row r="2838" spans="2:37">
      <c r="B2838" s="2">
        <v>1.8999999389052391E-2</v>
      </c>
      <c r="D2838" s="44">
        <v>1.1399999633431435</v>
      </c>
      <c r="E2838" s="44"/>
      <c r="F2838" s="45">
        <v>-27.91468620300293</v>
      </c>
      <c r="G2838" s="45"/>
      <c r="H2838" s="45"/>
      <c r="I2838" s="45"/>
      <c r="J2838" s="45"/>
      <c r="K2838" s="45">
        <v>0.40147325396537781</v>
      </c>
      <c r="L2838" s="45"/>
      <c r="M2838" s="45"/>
      <c r="N2838" s="45">
        <v>44.799053192138672</v>
      </c>
      <c r="O2838" s="45"/>
      <c r="P2838" s="45"/>
      <c r="Q2838" s="45"/>
      <c r="R2838" s="45">
        <v>31.393831253051758</v>
      </c>
      <c r="S2838" s="45"/>
      <c r="T2838" s="45"/>
      <c r="U2838" s="45"/>
      <c r="V2838" s="46">
        <v>0.90426826477050781</v>
      </c>
      <c r="W2838" s="46"/>
      <c r="X2838" s="45">
        <v>5.7999998331069946E-2</v>
      </c>
      <c r="Y2838" s="45"/>
      <c r="Z2838" s="44">
        <v>3.4799998998641968</v>
      </c>
      <c r="AA2838" s="44"/>
      <c r="AB2838" s="45">
        <v>41.654476165771484</v>
      </c>
      <c r="AC2838" s="45"/>
      <c r="AD2838" s="45">
        <v>5.6475546443834901E-5</v>
      </c>
      <c r="AE2838" s="45"/>
      <c r="AF2838" s="45">
        <v>41.998237609863281</v>
      </c>
      <c r="AG2838" s="45"/>
      <c r="AH2838" s="45">
        <v>29.697198867797852</v>
      </c>
      <c r="AI2838" s="45"/>
      <c r="AJ2838" s="45"/>
      <c r="AK2838" s="20">
        <v>1.3447141100186855E-4</v>
      </c>
    </row>
    <row r="2839" spans="2:37">
      <c r="B2839" s="2">
        <v>1.9999999552965164E-2</v>
      </c>
      <c r="D2839" s="44">
        <v>1.1999999731779099</v>
      </c>
      <c r="E2839" s="44"/>
      <c r="F2839" s="45">
        <v>-13.399882316589355</v>
      </c>
      <c r="G2839" s="45"/>
      <c r="H2839" s="45"/>
      <c r="I2839" s="45"/>
      <c r="J2839" s="45"/>
      <c r="K2839" s="45">
        <v>0.31847614049911499</v>
      </c>
      <c r="L2839" s="45"/>
      <c r="M2839" s="45"/>
      <c r="N2839" s="45">
        <v>44.643245697021484</v>
      </c>
      <c r="O2839" s="45"/>
      <c r="P2839" s="45"/>
      <c r="Q2839" s="45"/>
      <c r="R2839" s="45">
        <v>31.342344284057617</v>
      </c>
      <c r="S2839" s="45"/>
      <c r="T2839" s="45"/>
      <c r="U2839" s="45"/>
      <c r="V2839" s="46">
        <v>0.71850603818893433</v>
      </c>
      <c r="W2839" s="46"/>
      <c r="X2839" s="45">
        <v>5.9000000357627869E-2</v>
      </c>
      <c r="Y2839" s="45"/>
      <c r="Z2839" s="44">
        <v>3.5400000214576721</v>
      </c>
      <c r="AA2839" s="44"/>
      <c r="AB2839" s="45">
        <v>40.654445648193359</v>
      </c>
      <c r="AC2839" s="45"/>
      <c r="AD2839" s="45">
        <v>4.5096632675267756E-5</v>
      </c>
      <c r="AE2839" s="45"/>
      <c r="AF2839" s="45">
        <v>41.947036743164063</v>
      </c>
      <c r="AG2839" s="45"/>
      <c r="AH2839" s="45">
        <v>29.661001205444336</v>
      </c>
      <c r="AI2839" s="45"/>
      <c r="AJ2839" s="45"/>
      <c r="AK2839" s="20">
        <v>1.075086256605573E-4</v>
      </c>
    </row>
    <row r="2840" spans="2:37">
      <c r="B2840" s="2">
        <v>2.0999999716877937E-2</v>
      </c>
      <c r="D2840" s="44">
        <v>1.2599999830126762</v>
      </c>
      <c r="E2840" s="44"/>
      <c r="F2840" s="45">
        <v>3.007594108581543</v>
      </c>
      <c r="G2840" s="45"/>
      <c r="H2840" s="45"/>
      <c r="I2840" s="45"/>
      <c r="J2840" s="45"/>
      <c r="K2840" s="45">
        <v>0.25276347994804382</v>
      </c>
      <c r="L2840" s="45"/>
      <c r="M2840" s="45"/>
      <c r="N2840" s="45">
        <v>44.505393981933594</v>
      </c>
      <c r="O2840" s="45"/>
      <c r="P2840" s="45"/>
      <c r="Q2840" s="45"/>
      <c r="R2840" s="45">
        <v>31.291336059570313</v>
      </c>
      <c r="S2840" s="45"/>
      <c r="T2840" s="45"/>
      <c r="U2840" s="45"/>
      <c r="V2840" s="46">
        <v>0.57118290662765503</v>
      </c>
      <c r="W2840" s="46"/>
      <c r="X2840" s="45">
        <v>5.9999998658895493E-2</v>
      </c>
      <c r="Y2840" s="45"/>
      <c r="Z2840" s="44">
        <v>3.5999999195337296</v>
      </c>
      <c r="AA2840" s="44"/>
      <c r="AB2840" s="45">
        <v>33.956134796142578</v>
      </c>
      <c r="AC2840" s="45"/>
      <c r="AD2840" s="45">
        <v>3.6013385397382081E-5</v>
      </c>
      <c r="AE2840" s="45"/>
      <c r="AF2840" s="45">
        <v>41.896278381347656</v>
      </c>
      <c r="AG2840" s="45"/>
      <c r="AH2840" s="45">
        <v>29.625118255615234</v>
      </c>
      <c r="AI2840" s="45"/>
      <c r="AJ2840" s="45"/>
      <c r="AK2840" s="20">
        <v>8.595850522397086E-5</v>
      </c>
    </row>
    <row r="2841" spans="2:37">
      <c r="B2841" s="2">
        <v>2.199999988079071E-2</v>
      </c>
      <c r="D2841" s="44">
        <v>1.3199999928474426</v>
      </c>
      <c r="E2841" s="44"/>
      <c r="F2841" s="45">
        <v>18.989128112792969</v>
      </c>
      <c r="G2841" s="45"/>
      <c r="H2841" s="45"/>
      <c r="I2841" s="45"/>
      <c r="J2841" s="45"/>
      <c r="K2841" s="45">
        <v>0.20069773495197296</v>
      </c>
      <c r="L2841" s="45"/>
      <c r="M2841" s="45"/>
      <c r="N2841" s="45">
        <v>44.381862640380859</v>
      </c>
      <c r="O2841" s="45"/>
      <c r="P2841" s="45"/>
      <c r="Q2841" s="45"/>
      <c r="R2841" s="45">
        <v>31.240800857543945</v>
      </c>
      <c r="S2841" s="45"/>
      <c r="T2841" s="45"/>
      <c r="U2841" s="45"/>
      <c r="V2841" s="46">
        <v>0.45426085591316223</v>
      </c>
      <c r="W2841" s="46"/>
      <c r="X2841" s="45">
        <v>6.1000000685453415E-2</v>
      </c>
      <c r="Y2841" s="45"/>
      <c r="Z2841" s="44">
        <v>3.6600000411272049</v>
      </c>
      <c r="AA2841" s="44"/>
      <c r="AB2841" s="45">
        <v>22.512483596801758</v>
      </c>
      <c r="AC2841" s="45"/>
      <c r="AD2841" s="45">
        <v>2.8762018700945191E-5</v>
      </c>
      <c r="AE2841" s="45"/>
      <c r="AF2841" s="45">
        <v>41.845966339111328</v>
      </c>
      <c r="AG2841" s="45"/>
      <c r="AH2841" s="45">
        <v>29.589546203613281</v>
      </c>
      <c r="AI2841" s="45"/>
      <c r="AJ2841" s="45"/>
      <c r="AK2841" s="20">
        <v>6.8733119405806065E-5</v>
      </c>
    </row>
    <row r="2842" spans="2:37">
      <c r="B2842" s="2">
        <v>2.3000000044703484E-2</v>
      </c>
      <c r="D2842" s="44">
        <v>1.380000002682209</v>
      </c>
      <c r="E2842" s="44"/>
      <c r="F2842" s="45">
        <v>32.296001434326172</v>
      </c>
      <c r="G2842" s="45"/>
      <c r="H2842" s="45"/>
      <c r="I2842" s="45"/>
      <c r="J2842" s="45"/>
      <c r="K2842" s="45">
        <v>0.15941868722438812</v>
      </c>
      <c r="L2842" s="45"/>
      <c r="M2842" s="45"/>
      <c r="N2842" s="45">
        <v>44.269775390625</v>
      </c>
      <c r="O2842" s="45"/>
      <c r="P2842" s="45"/>
      <c r="Q2842" s="45"/>
      <c r="R2842" s="45">
        <v>31.190732955932617</v>
      </c>
      <c r="S2842" s="45"/>
      <c r="T2842" s="45"/>
      <c r="U2842" s="45"/>
      <c r="V2842" s="46">
        <v>0.36140874028205872</v>
      </c>
      <c r="W2842" s="46"/>
      <c r="X2842" s="45">
        <v>6.1999998986721039E-2</v>
      </c>
      <c r="Y2842" s="45"/>
      <c r="Z2842" s="44">
        <v>3.7199999392032623</v>
      </c>
      <c r="AA2842" s="44"/>
      <c r="AB2842" s="45">
        <v>7.9393901824951172</v>
      </c>
      <c r="AC2842" s="45"/>
      <c r="AD2842" s="45">
        <v>2.297257560712751E-5</v>
      </c>
      <c r="AE2842" s="45"/>
      <c r="AF2842" s="45">
        <v>41.796089172363281</v>
      </c>
      <c r="AG2842" s="45"/>
      <c r="AH2842" s="45">
        <v>29.554281234741211</v>
      </c>
      <c r="AI2842" s="45"/>
      <c r="AJ2842" s="45"/>
      <c r="AK2842" s="20">
        <v>5.4963489674264565E-5</v>
      </c>
    </row>
    <row r="2843" spans="2:37">
      <c r="B2843" s="2">
        <v>2.4000000208616257E-2</v>
      </c>
      <c r="D2843" s="44">
        <v>1.4400000125169754</v>
      </c>
      <c r="E2843" s="44"/>
      <c r="F2843" s="45">
        <v>41.063682556152344</v>
      </c>
      <c r="G2843" s="45"/>
      <c r="H2843" s="45"/>
      <c r="I2843" s="45"/>
      <c r="J2843" s="45"/>
      <c r="K2843" s="45">
        <v>0.12667357921600342</v>
      </c>
      <c r="L2843" s="45"/>
      <c r="M2843" s="45"/>
      <c r="N2843" s="45">
        <v>44.166877746582031</v>
      </c>
      <c r="O2843" s="45"/>
      <c r="P2843" s="45"/>
      <c r="Q2843" s="45"/>
      <c r="R2843" s="45">
        <v>31.14112663269043</v>
      </c>
      <c r="S2843" s="45"/>
      <c r="T2843" s="45"/>
      <c r="U2843" s="45"/>
      <c r="V2843" s="46">
        <v>0.28763166069984436</v>
      </c>
      <c r="W2843" s="46"/>
      <c r="X2843" s="45">
        <v>6.3000001013278961E-2</v>
      </c>
      <c r="Y2843" s="45"/>
      <c r="Z2843" s="44">
        <v>3.7800000607967377</v>
      </c>
      <c r="AA2843" s="44"/>
      <c r="AB2843" s="45">
        <v>-7.712407112121582</v>
      </c>
      <c r="AC2843" s="45"/>
      <c r="AD2843" s="45">
        <v>1.8349926904193126E-5</v>
      </c>
      <c r="AE2843" s="45"/>
      <c r="AF2843" s="45">
        <v>41.74664306640625</v>
      </c>
      <c r="AG2843" s="45"/>
      <c r="AH2843" s="45">
        <v>29.519319534301758</v>
      </c>
      <c r="AI2843" s="45"/>
      <c r="AJ2843" s="45"/>
      <c r="AK2843" s="20">
        <v>4.3955475121038035E-5</v>
      </c>
    </row>
    <row r="2844" spans="2:37">
      <c r="B2844" s="2">
        <v>2.500000037252903E-2</v>
      </c>
      <c r="D2844" s="44">
        <v>1.5000000223517418</v>
      </c>
      <c r="E2844" s="44"/>
      <c r="F2844" s="45">
        <v>44.071376800537109</v>
      </c>
      <c r="G2844" s="45"/>
      <c r="H2844" s="45"/>
      <c r="I2844" s="45"/>
      <c r="J2844" s="45"/>
      <c r="K2844" s="45">
        <v>0.10068558901548386</v>
      </c>
      <c r="L2844" s="45"/>
      <c r="M2844" s="45"/>
      <c r="N2844" s="45">
        <v>44.071384429931641</v>
      </c>
      <c r="O2844" s="45"/>
      <c r="P2844" s="45"/>
      <c r="Q2844" s="45"/>
      <c r="R2844" s="45">
        <v>31.09197998046875</v>
      </c>
      <c r="S2844" s="45"/>
      <c r="T2844" s="45"/>
      <c r="U2844" s="45"/>
      <c r="V2844" s="46">
        <v>0.22898337244987488</v>
      </c>
      <c r="W2844" s="46"/>
      <c r="X2844" s="45">
        <v>6.4000003039836884E-2</v>
      </c>
      <c r="Y2844" s="45"/>
      <c r="Z2844" s="44">
        <v>3.840000182390213</v>
      </c>
      <c r="AA2844" s="44"/>
      <c r="AB2844" s="45">
        <v>-22.245819091796875</v>
      </c>
      <c r="AC2844" s="45"/>
      <c r="AD2844" s="45">
        <v>1.4658605323347729E-5</v>
      </c>
      <c r="AE2844" s="45"/>
      <c r="AF2844" s="45">
        <v>41.697620391845703</v>
      </c>
      <c r="AG2844" s="45"/>
      <c r="AH2844" s="45">
        <v>29.484661102294922</v>
      </c>
      <c r="AI2844" s="45"/>
      <c r="AJ2844" s="45"/>
      <c r="AK2844" s="20">
        <v>3.5154549550497904E-5</v>
      </c>
    </row>
    <row r="2845" spans="2:37">
      <c r="B2845" s="2">
        <v>2.6000000536441803E-2</v>
      </c>
      <c r="D2845" s="44">
        <v>1.5600000321865082</v>
      </c>
      <c r="E2845" s="44"/>
      <c r="F2845" s="45">
        <v>40.910690307617188</v>
      </c>
      <c r="G2845" s="45"/>
      <c r="H2845" s="45"/>
      <c r="I2845" s="45"/>
      <c r="J2845" s="45"/>
      <c r="K2845" s="45">
        <v>8.0051593482494354E-2</v>
      </c>
      <c r="L2845" s="45"/>
      <c r="M2845" s="45"/>
      <c r="N2845" s="45">
        <v>43.981887817382813</v>
      </c>
      <c r="O2845" s="45"/>
      <c r="P2845" s="45"/>
      <c r="Q2845" s="45"/>
      <c r="R2845" s="45">
        <v>31.043285369873047</v>
      </c>
      <c r="S2845" s="45"/>
      <c r="T2845" s="45"/>
      <c r="U2845" s="45"/>
      <c r="V2845" s="46">
        <v>0.18234224617481232</v>
      </c>
      <c r="W2845" s="46"/>
      <c r="X2845" s="45">
        <v>6.4999997615814209E-2</v>
      </c>
      <c r="Y2845" s="45"/>
      <c r="Z2845" s="44">
        <v>3.8999998569488525</v>
      </c>
      <c r="AA2845" s="44"/>
      <c r="AB2845" s="45">
        <v>-33.625732421875</v>
      </c>
      <c r="AC2845" s="45"/>
      <c r="AD2845" s="45">
        <v>1.1710732906067278E-5</v>
      </c>
      <c r="AE2845" s="45"/>
      <c r="AF2845" s="45">
        <v>41.649024963378906</v>
      </c>
      <c r="AG2845" s="45"/>
      <c r="AH2845" s="45">
        <v>29.450298309326172</v>
      </c>
      <c r="AI2845" s="45"/>
      <c r="AJ2845" s="45"/>
      <c r="AK2845" s="20">
        <v>2.8117672627558932E-5</v>
      </c>
    </row>
    <row r="2846" spans="2:37">
      <c r="B2846" s="2">
        <v>2.7000000700354576E-2</v>
      </c>
      <c r="D2846" s="44">
        <v>1.6200000420212746</v>
      </c>
      <c r="E2846" s="44"/>
      <c r="F2846" s="45">
        <v>32.040004730224609</v>
      </c>
      <c r="G2846" s="45"/>
      <c r="H2846" s="45"/>
      <c r="I2846" s="45"/>
      <c r="J2846" s="45"/>
      <c r="K2846" s="45">
        <v>6.3662394881248474E-2</v>
      </c>
      <c r="L2846" s="45"/>
      <c r="M2846" s="45"/>
      <c r="N2846" s="45">
        <v>43.897266387939453</v>
      </c>
      <c r="O2846" s="45"/>
      <c r="P2846" s="45"/>
      <c r="Q2846" s="45"/>
      <c r="R2846" s="45">
        <v>30.995038986206055</v>
      </c>
      <c r="S2846" s="45"/>
      <c r="T2846" s="45"/>
      <c r="U2846" s="45"/>
      <c r="V2846" s="46">
        <v>0.14523650705814362</v>
      </c>
      <c r="W2846" s="46"/>
      <c r="X2846" s="45">
        <v>6.5999999642372131E-2</v>
      </c>
      <c r="Y2846" s="45"/>
      <c r="Z2846" s="44">
        <v>3.9599999785423279</v>
      </c>
      <c r="AA2846" s="44"/>
      <c r="AB2846" s="45">
        <v>-40.263904571533203</v>
      </c>
      <c r="AC2846" s="45"/>
      <c r="AD2846" s="45">
        <v>9.3563839982380159E-6</v>
      </c>
      <c r="AE2846" s="45"/>
      <c r="AF2846" s="45">
        <v>41.600841522216797</v>
      </c>
      <c r="AG2846" s="45"/>
      <c r="AH2846" s="45">
        <v>29.416231155395508</v>
      </c>
      <c r="AI2846" s="45"/>
      <c r="AJ2846" s="45"/>
      <c r="AK2846" s="20">
        <v>2.2490856281365268E-5</v>
      </c>
    </row>
    <row r="2847" spans="2:37">
      <c r="B2847" s="2">
        <v>2.8000000864267349E-2</v>
      </c>
      <c r="D2847" s="44">
        <v>1.680000051856041</v>
      </c>
      <c r="E2847" s="44"/>
      <c r="F2847" s="45">
        <v>18.717304229736328</v>
      </c>
      <c r="G2847" s="45"/>
      <c r="H2847" s="45"/>
      <c r="I2847" s="45"/>
      <c r="J2847" s="45"/>
      <c r="K2847" s="45">
        <v>5.0640393048524857E-2</v>
      </c>
      <c r="L2847" s="45"/>
      <c r="M2847" s="45"/>
      <c r="N2847" s="45">
        <v>43.816642761230469</v>
      </c>
      <c r="O2847" s="45"/>
      <c r="P2847" s="45"/>
      <c r="Q2847" s="45"/>
      <c r="R2847" s="45">
        <v>30.947235107421875</v>
      </c>
      <c r="S2847" s="45"/>
      <c r="T2847" s="45"/>
      <c r="U2847" s="45"/>
      <c r="V2847" s="46">
        <v>0.1157071515917778</v>
      </c>
      <c r="W2847" s="46"/>
      <c r="X2847" s="45">
        <v>6.7000001668930054E-2</v>
      </c>
      <c r="Y2847" s="45"/>
      <c r="Z2847" s="44">
        <v>4.0200001001358032</v>
      </c>
      <c r="AA2847" s="44"/>
      <c r="AB2847" s="45">
        <v>-41.240558624267578</v>
      </c>
      <c r="AC2847" s="45"/>
      <c r="AD2847" s="45">
        <v>7.475906841136748E-6</v>
      </c>
      <c r="AE2847" s="45"/>
      <c r="AF2847" s="45">
        <v>41.553073883056641</v>
      </c>
      <c r="AG2847" s="45"/>
      <c r="AH2847" s="45">
        <v>29.382455825805664</v>
      </c>
      <c r="AI2847" s="45"/>
      <c r="AJ2847" s="45"/>
      <c r="AK2847" s="20">
        <v>1.7991227650782093E-5</v>
      </c>
    </row>
    <row r="2848" spans="2:37">
      <c r="B2848" s="2">
        <v>2.8999999165534973E-2</v>
      </c>
      <c r="D2848" s="44">
        <v>1.7399999499320984</v>
      </c>
      <c r="E2848" s="44"/>
      <c r="F2848" s="45">
        <v>2.8212516307830811</v>
      </c>
      <c r="G2848" s="45"/>
      <c r="H2848" s="45"/>
      <c r="I2848" s="45"/>
      <c r="J2848" s="45"/>
      <c r="K2848" s="45">
        <v>4.0290661156177521E-2</v>
      </c>
      <c r="L2848" s="45"/>
      <c r="M2848" s="45"/>
      <c r="N2848" s="45">
        <v>43.739307403564453</v>
      </c>
      <c r="O2848" s="45"/>
      <c r="P2848" s="45"/>
      <c r="Q2848" s="45"/>
      <c r="R2848" s="45">
        <v>30.899869918823242</v>
      </c>
      <c r="S2848" s="45"/>
      <c r="T2848" s="45"/>
      <c r="U2848" s="45"/>
      <c r="V2848" s="46">
        <v>9.2200383543968201E-2</v>
      </c>
      <c r="W2848" s="46"/>
      <c r="X2848" s="45">
        <v>6.8000003695487976E-2</v>
      </c>
      <c r="Y2848" s="45"/>
      <c r="Z2848" s="44">
        <v>4.0800002217292786</v>
      </c>
      <c r="AA2848" s="44"/>
      <c r="AB2848" s="45">
        <v>-36.431770324707031</v>
      </c>
      <c r="AC2848" s="45"/>
      <c r="AD2848" s="45">
        <v>5.9738063100667205E-6</v>
      </c>
      <c r="AE2848" s="45"/>
      <c r="AF2848" s="45">
        <v>41.505714416503906</v>
      </c>
      <c r="AG2848" s="45"/>
      <c r="AH2848" s="45">
        <v>29.348968505859375</v>
      </c>
      <c r="AI2848" s="45"/>
      <c r="AJ2848" s="45"/>
      <c r="AK2848" s="20">
        <v>1.439273364667315E-5</v>
      </c>
    </row>
    <row r="2849" spans="2:37">
      <c r="B2849" s="2">
        <v>2.9999999329447746E-2</v>
      </c>
      <c r="D2849" s="44">
        <v>1.7999999597668648</v>
      </c>
      <c r="E2849" s="44"/>
      <c r="F2849" s="45">
        <v>-13.414115905761719</v>
      </c>
      <c r="G2849" s="45"/>
      <c r="H2849" s="45"/>
      <c r="I2849" s="45"/>
      <c r="J2849" s="45"/>
      <c r="K2849" s="45">
        <v>3.2062564045190811E-2</v>
      </c>
      <c r="L2849" s="45"/>
      <c r="M2849" s="45"/>
      <c r="N2849" s="45">
        <v>43.664707183837891</v>
      </c>
      <c r="O2849" s="45"/>
      <c r="P2849" s="45"/>
      <c r="Q2849" s="45"/>
      <c r="R2849" s="45">
        <v>30.852937698364258</v>
      </c>
      <c r="S2849" s="45"/>
      <c r="T2849" s="45"/>
      <c r="U2849" s="45"/>
      <c r="V2849" s="46">
        <v>7.3482975363731384E-2</v>
      </c>
      <c r="W2849" s="46"/>
      <c r="X2849" s="45">
        <v>6.8999998271465302E-2</v>
      </c>
      <c r="Y2849" s="45"/>
      <c r="Z2849" s="44">
        <v>4.1399998962879181</v>
      </c>
      <c r="AA2849" s="44"/>
      <c r="AB2849" s="45">
        <v>-26.525001525878906</v>
      </c>
      <c r="AC2849" s="45"/>
      <c r="AD2849" s="45">
        <v>4.7738544708408881E-6</v>
      </c>
      <c r="AE2849" s="45"/>
      <c r="AF2849" s="45">
        <v>41.458759307861328</v>
      </c>
      <c r="AG2849" s="45"/>
      <c r="AH2849" s="45">
        <v>29.315767288208008</v>
      </c>
      <c r="AI2849" s="45"/>
      <c r="AJ2849" s="45"/>
      <c r="AK2849" s="20">
        <v>1.1514707694004755E-5</v>
      </c>
    </row>
    <row r="2850" spans="2:37">
      <c r="B2850" s="2">
        <v>3.0999999493360519E-2</v>
      </c>
      <c r="D2850" s="44">
        <v>1.8599999696016312</v>
      </c>
      <c r="E2850" s="44"/>
      <c r="F2850" s="45">
        <v>-27.713619232177734</v>
      </c>
      <c r="G2850" s="45"/>
      <c r="H2850" s="45"/>
      <c r="I2850" s="45"/>
      <c r="J2850" s="45"/>
      <c r="K2850" s="45">
        <v>2.5519553571939468E-2</v>
      </c>
      <c r="L2850" s="45"/>
      <c r="M2850" s="45"/>
      <c r="N2850" s="45">
        <v>43.592399597167969</v>
      </c>
      <c r="O2850" s="45"/>
      <c r="P2850" s="45"/>
      <c r="Q2850" s="45"/>
      <c r="R2850" s="45">
        <v>30.806434631347656</v>
      </c>
      <c r="S2850" s="45"/>
      <c r="T2850" s="45"/>
      <c r="U2850" s="45"/>
      <c r="V2850" s="46">
        <v>5.85755854845047E-2</v>
      </c>
      <c r="W2850" s="46"/>
      <c r="X2850" s="45">
        <v>7.0000000298023224E-2</v>
      </c>
      <c r="Y2850" s="45"/>
      <c r="Z2850" s="44">
        <v>4.2000000178813934</v>
      </c>
      <c r="AA2850" s="44"/>
      <c r="AB2850" s="45">
        <v>-12.920886039733887</v>
      </c>
      <c r="AC2850" s="45"/>
      <c r="AD2850" s="45">
        <v>3.8152015804371331E-6</v>
      </c>
      <c r="AE2850" s="45"/>
      <c r="AF2850" s="45">
        <v>41.412204742431641</v>
      </c>
      <c r="AG2850" s="45"/>
      <c r="AH2850" s="45">
        <v>29.282848358154297</v>
      </c>
      <c r="AI2850" s="45"/>
      <c r="AJ2850" s="45"/>
      <c r="AK2850" s="20">
        <v>9.2127474999870174E-6</v>
      </c>
    </row>
    <row r="2851" spans="2:37">
      <c r="B2851" s="2">
        <v>3.2000001519918442E-2</v>
      </c>
      <c r="D2851" s="44">
        <v>1.9200000911951065</v>
      </c>
      <c r="E2851" s="44"/>
      <c r="F2851" s="45">
        <v>-38.079967498779297</v>
      </c>
      <c r="G2851" s="45"/>
      <c r="H2851" s="45"/>
      <c r="I2851" s="45"/>
      <c r="J2851" s="45"/>
      <c r="K2851" s="45">
        <v>2.031533420085907E-2</v>
      </c>
      <c r="L2851" s="45"/>
      <c r="M2851" s="45"/>
      <c r="N2851" s="45">
        <v>43.522029876708984</v>
      </c>
      <c r="O2851" s="45"/>
      <c r="P2851" s="45"/>
      <c r="Q2851" s="45"/>
      <c r="R2851" s="45">
        <v>30.760356903076172</v>
      </c>
      <c r="S2851" s="45"/>
      <c r="T2851" s="45"/>
      <c r="U2851" s="45"/>
      <c r="V2851" s="46">
        <v>4.6700078994035721E-2</v>
      </c>
      <c r="W2851" s="46"/>
      <c r="X2851" s="45">
        <v>7.1000002324581146E-2</v>
      </c>
      <c r="Y2851" s="45"/>
      <c r="Z2851" s="44">
        <v>4.2600001394748688</v>
      </c>
      <c r="AA2851" s="44"/>
      <c r="AB2851" s="45">
        <v>2.4647371768951416</v>
      </c>
      <c r="AC2851" s="45"/>
      <c r="AD2851" s="45">
        <v>3.0492672067339299E-6</v>
      </c>
      <c r="AE2851" s="45"/>
      <c r="AF2851" s="45">
        <v>41.366043090820313</v>
      </c>
      <c r="AG2851" s="45"/>
      <c r="AH2851" s="45">
        <v>29.250207901000977</v>
      </c>
      <c r="AI2851" s="45"/>
      <c r="AJ2851" s="45"/>
      <c r="AK2851" s="20">
        <v>7.3714263635338284E-6</v>
      </c>
    </row>
    <row r="2852" spans="2:37">
      <c r="B2852" s="2">
        <v>3.2999999821186066E-2</v>
      </c>
      <c r="D2852" s="44">
        <v>1.9799999892711639</v>
      </c>
      <c r="E2852" s="44"/>
      <c r="F2852" s="45">
        <v>-43.072849273681641</v>
      </c>
      <c r="G2852" s="45"/>
      <c r="H2852" s="45"/>
      <c r="I2852" s="45"/>
      <c r="J2852" s="45"/>
      <c r="K2852" s="45">
        <v>1.6175094991922379E-2</v>
      </c>
      <c r="L2852" s="45"/>
      <c r="M2852" s="45"/>
      <c r="N2852" s="45">
        <v>43.453315734863281</v>
      </c>
      <c r="O2852" s="45"/>
      <c r="P2852" s="45"/>
      <c r="Q2852" s="45"/>
      <c r="R2852" s="45">
        <v>30.714696884155273</v>
      </c>
      <c r="S2852" s="45"/>
      <c r="T2852" s="45"/>
      <c r="U2852" s="45"/>
      <c r="V2852" s="46">
        <v>3.7237934768199921E-2</v>
      </c>
      <c r="W2852" s="46"/>
      <c r="X2852" s="45">
        <v>7.1999996900558472E-2</v>
      </c>
      <c r="Y2852" s="45"/>
      <c r="Z2852" s="44">
        <v>4.3199998140335083</v>
      </c>
      <c r="AA2852" s="44"/>
      <c r="AB2852" s="45">
        <v>17.470548629760742</v>
      </c>
      <c r="AC2852" s="45"/>
      <c r="AD2852" s="45">
        <v>2.4372645839321194E-6</v>
      </c>
      <c r="AE2852" s="45"/>
      <c r="AF2852" s="45">
        <v>41.320278167724609</v>
      </c>
      <c r="AG2852" s="45"/>
      <c r="AH2852" s="45">
        <v>29.217845916748047</v>
      </c>
      <c r="AI2852" s="45"/>
      <c r="AJ2852" s="45"/>
      <c r="AK2852" s="20">
        <v>5.8984714996768162E-6</v>
      </c>
    </row>
    <row r="2853" spans="2:37">
      <c r="B2853" s="2">
        <v>3.4000001847743988E-2</v>
      </c>
      <c r="D2853" s="44">
        <v>2.0400001108646393</v>
      </c>
      <c r="E2853" s="44"/>
      <c r="F2853" s="45">
        <v>-42.009151458740234</v>
      </c>
      <c r="G2853" s="45"/>
      <c r="H2853" s="45"/>
      <c r="I2853" s="45"/>
      <c r="J2853" s="45"/>
      <c r="K2853" s="45">
        <v>1.288065779954195E-2</v>
      </c>
      <c r="L2853" s="45"/>
      <c r="M2853" s="45"/>
      <c r="N2853" s="45">
        <v>43.386035919189453</v>
      </c>
      <c r="O2853" s="45"/>
      <c r="P2853" s="45"/>
      <c r="Q2853" s="45"/>
      <c r="R2853" s="45">
        <v>30.669452667236328</v>
      </c>
      <c r="S2853" s="45"/>
      <c r="T2853" s="45"/>
      <c r="U2853" s="45"/>
      <c r="V2853" s="46">
        <v>2.9697304591536522E-2</v>
      </c>
      <c r="W2853" s="46"/>
      <c r="X2853" s="45">
        <v>7.2999998927116394E-2</v>
      </c>
      <c r="Y2853" s="45"/>
      <c r="Z2853" s="44">
        <v>4.3799999356269836</v>
      </c>
      <c r="AA2853" s="44"/>
      <c r="AB2853" s="45">
        <v>29.993288040161133</v>
      </c>
      <c r="AC2853" s="45"/>
      <c r="AD2853" s="45">
        <v>1.9482224615785526E-6</v>
      </c>
      <c r="AE2853" s="45"/>
      <c r="AF2853" s="45">
        <v>41.274894714355469</v>
      </c>
      <c r="AG2853" s="45"/>
      <c r="AH2853" s="45">
        <v>29.185756683349609</v>
      </c>
      <c r="AI2853" s="45"/>
      <c r="AJ2853" s="45"/>
      <c r="AK2853" s="20">
        <v>4.7201151573972311E-6</v>
      </c>
    </row>
    <row r="2854" spans="2:37">
      <c r="B2854" s="2">
        <v>3.5000000149011612E-2</v>
      </c>
      <c r="D2854" s="44">
        <v>2.1000000089406967</v>
      </c>
      <c r="E2854" s="44"/>
      <c r="F2854" s="45">
        <v>-35.056480407714844</v>
      </c>
      <c r="G2854" s="45"/>
      <c r="H2854" s="45"/>
      <c r="I2854" s="45"/>
      <c r="J2854" s="45"/>
      <c r="K2854" s="45">
        <v>1.0258752852678299E-2</v>
      </c>
      <c r="L2854" s="45"/>
      <c r="M2854" s="45"/>
      <c r="N2854" s="45">
        <v>43.320011138916016</v>
      </c>
      <c r="O2854" s="45"/>
      <c r="P2854" s="45"/>
      <c r="Q2854" s="45"/>
      <c r="R2854" s="45">
        <v>30.624618530273438</v>
      </c>
      <c r="S2854" s="45"/>
      <c r="T2854" s="45"/>
      <c r="U2854" s="45"/>
      <c r="V2854" s="46">
        <v>2.3686936125159264E-2</v>
      </c>
      <c r="W2854" s="46"/>
      <c r="X2854" s="45">
        <v>7.4000000953674316E-2</v>
      </c>
      <c r="Y2854" s="45"/>
      <c r="Z2854" s="44">
        <v>4.440000057220459</v>
      </c>
      <c r="AA2854" s="44"/>
      <c r="AB2854" s="45">
        <v>38.282474517822266</v>
      </c>
      <c r="AC2854" s="45"/>
      <c r="AD2854" s="45">
        <v>1.5574084955005674E-6</v>
      </c>
      <c r="AE2854" s="45"/>
      <c r="AF2854" s="45">
        <v>41.229896545410156</v>
      </c>
      <c r="AG2854" s="45"/>
      <c r="AH2854" s="45">
        <v>29.153938293457031</v>
      </c>
      <c r="AI2854" s="45"/>
      <c r="AJ2854" s="45"/>
      <c r="AK2854" s="20">
        <v>3.7773766052850988E-6</v>
      </c>
    </row>
    <row r="2855" spans="2:37">
      <c r="B2855" s="2">
        <v>3.5999998450279236E-2</v>
      </c>
      <c r="D2855" s="44">
        <v>2.1599999070167542</v>
      </c>
      <c r="E2855" s="44"/>
      <c r="F2855" s="45">
        <v>-23.207181930541992</v>
      </c>
      <c r="G2855" s="45"/>
      <c r="H2855" s="45"/>
      <c r="I2855" s="45"/>
      <c r="J2855" s="45"/>
      <c r="K2855" s="45">
        <v>8.1717241555452347E-3</v>
      </c>
      <c r="L2855" s="45"/>
      <c r="M2855" s="45"/>
      <c r="N2855" s="45">
        <v>43.255092620849609</v>
      </c>
      <c r="O2855" s="45"/>
      <c r="P2855" s="45"/>
      <c r="Q2855" s="45"/>
      <c r="R2855" s="45">
        <v>30.580190658569336</v>
      </c>
      <c r="S2855" s="45"/>
      <c r="T2855" s="45"/>
      <c r="U2855" s="45"/>
      <c r="V2855" s="46">
        <v>1.8895504996180534E-2</v>
      </c>
      <c r="W2855" s="46"/>
      <c r="X2855" s="45">
        <v>7.5000002980232239E-2</v>
      </c>
      <c r="Y2855" s="45"/>
      <c r="Z2855" s="44">
        <v>4.5000001788139343</v>
      </c>
      <c r="AA2855" s="44"/>
      <c r="AB2855" s="45">
        <v>41.185028076171875</v>
      </c>
      <c r="AC2855" s="45"/>
      <c r="AD2855" s="45">
        <v>1.2450710755729233E-6</v>
      </c>
      <c r="AE2855" s="45"/>
      <c r="AF2855" s="45">
        <v>41.185279846191406</v>
      </c>
      <c r="AG2855" s="45"/>
      <c r="AH2855" s="45">
        <v>29.12238883972168</v>
      </c>
      <c r="AI2855" s="45"/>
      <c r="AJ2855" s="45"/>
      <c r="AK2855" s="20">
        <v>3.0230974061851157E-6</v>
      </c>
    </row>
    <row r="2856" spans="2:37">
      <c r="B2856" s="2">
        <v>3.7000000476837158E-2</v>
      </c>
      <c r="D2856" s="44">
        <v>2.2200000286102295</v>
      </c>
      <c r="E2856" s="44"/>
      <c r="F2856" s="45">
        <v>-8.1368961334228516</v>
      </c>
      <c r="G2856" s="45"/>
      <c r="H2856" s="45"/>
      <c r="I2856" s="45"/>
      <c r="J2856" s="45"/>
      <c r="K2856" s="45">
        <v>6.5101808868348598E-3</v>
      </c>
      <c r="L2856" s="45"/>
      <c r="M2856" s="45"/>
      <c r="N2856" s="45">
        <v>43.191169738769531</v>
      </c>
      <c r="O2856" s="45"/>
      <c r="P2856" s="45"/>
      <c r="Q2856" s="45"/>
      <c r="R2856" s="45">
        <v>30.536165237426758</v>
      </c>
      <c r="S2856" s="45"/>
      <c r="T2856" s="45"/>
      <c r="U2856" s="45"/>
      <c r="V2856" s="46">
        <v>1.5075216069817543E-2</v>
      </c>
      <c r="W2856" s="46"/>
      <c r="X2856" s="45">
        <v>7.5999997556209564E-2</v>
      </c>
      <c r="Y2856" s="45"/>
      <c r="Z2856" s="44">
        <v>4.5599998533725739</v>
      </c>
      <c r="AA2856" s="44"/>
      <c r="AB2856" s="45">
        <v>38.305614471435547</v>
      </c>
      <c r="AC2856" s="45"/>
      <c r="AD2856" s="45">
        <v>9.9543501619336894E-7</v>
      </c>
      <c r="AE2856" s="45"/>
      <c r="AF2856" s="45">
        <v>41.141036987304688</v>
      </c>
      <c r="AG2856" s="45"/>
      <c r="AH2856" s="45">
        <v>29.091104507446289</v>
      </c>
      <c r="AI2856" s="45"/>
      <c r="AJ2856" s="45"/>
      <c r="AK2856" s="20">
        <v>2.4195671812776709E-6</v>
      </c>
    </row>
    <row r="2857" spans="2:37" ht="14.25" customHeight="1">
      <c r="B2857" s="2">
        <v>3.7999998778104782E-2</v>
      </c>
      <c r="D2857" s="44">
        <v>2.2799999266862869</v>
      </c>
      <c r="E2857" s="44"/>
      <c r="F2857" s="45">
        <v>8.0322189331054688</v>
      </c>
      <c r="G2857" s="45"/>
      <c r="H2857" s="45"/>
      <c r="I2857" s="45"/>
      <c r="J2857" s="45"/>
      <c r="K2857" s="45">
        <v>5.1871705800294876E-3</v>
      </c>
      <c r="L2857" s="45"/>
      <c r="M2857" s="45"/>
      <c r="N2857" s="45">
        <v>43.128147125244141</v>
      </c>
      <c r="O2857" s="45"/>
      <c r="P2857" s="45"/>
      <c r="Q2857" s="45"/>
      <c r="R2857" s="45">
        <v>30.492536544799805</v>
      </c>
      <c r="S2857" s="45"/>
      <c r="T2857" s="45"/>
      <c r="U2857" s="45"/>
      <c r="V2857" s="46">
        <v>1.2028790079057217E-2</v>
      </c>
      <c r="W2857" s="46"/>
      <c r="X2857" s="45">
        <v>7.6999999582767487E-2</v>
      </c>
      <c r="Y2857" s="45"/>
      <c r="Z2857" s="44">
        <v>4.6199999749660492</v>
      </c>
      <c r="AA2857" s="44"/>
      <c r="AB2857" s="45">
        <v>30.0604248046875</v>
      </c>
      <c r="AC2857" s="45"/>
      <c r="AD2857" s="45">
        <v>7.9589955248593469E-7</v>
      </c>
      <c r="AE2857" s="45"/>
      <c r="AF2857" s="45">
        <v>41.097164154052734</v>
      </c>
      <c r="AG2857" s="45"/>
      <c r="AH2857" s="45">
        <v>29.060081481933594</v>
      </c>
      <c r="AI2857" s="45"/>
      <c r="AJ2857" s="45"/>
      <c r="AK2857" s="20">
        <v>1.9366291326150531E-6</v>
      </c>
    </row>
    <row r="2858" spans="2:37" ht="13.5" customHeight="1">
      <c r="B2858" s="47" t="s">
        <v>11</v>
      </c>
      <c r="C2858" s="47"/>
      <c r="D2858" s="47"/>
      <c r="E2858" s="47"/>
    </row>
    <row r="2859" spans="2:37" ht="12.75" customHeight="1">
      <c r="B2859" s="39" t="s">
        <v>0</v>
      </c>
      <c r="C2859" s="39"/>
      <c r="D2859" s="39"/>
      <c r="E2859" s="39"/>
      <c r="F2859" s="39"/>
      <c r="G2859" s="1" t="s">
        <v>1</v>
      </c>
      <c r="H2859" s="40" t="s">
        <v>84</v>
      </c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</row>
    <row r="2860" spans="2:37" ht="12.75" customHeight="1">
      <c r="AB2860" s="39" t="s">
        <v>2</v>
      </c>
      <c r="AC2860" s="39"/>
      <c r="AD2860" s="39"/>
      <c r="AE2860" s="39"/>
      <c r="AF2860" s="39"/>
      <c r="AG2860" s="39"/>
    </row>
    <row r="2861" spans="2:37" ht="12" customHeight="1">
      <c r="B2861" s="39" t="s">
        <v>3</v>
      </c>
      <c r="C2861" s="39"/>
      <c r="D2861" s="39"/>
      <c r="E2861" s="39"/>
      <c r="G2861" s="1" t="s">
        <v>4</v>
      </c>
      <c r="H2861" s="41">
        <v>0.43999999761581421</v>
      </c>
      <c r="I2861" s="41"/>
      <c r="J2861" s="41"/>
      <c r="K2861" s="41"/>
      <c r="L2861" s="41"/>
      <c r="M2861" s="41"/>
      <c r="N2861" s="41"/>
      <c r="O2861" s="39" t="s">
        <v>21</v>
      </c>
      <c r="P2861" s="39"/>
      <c r="Q2861" s="39"/>
      <c r="R2861" s="39"/>
      <c r="S2861" s="1" t="s">
        <v>4</v>
      </c>
      <c r="T2861" s="42" t="s">
        <v>22</v>
      </c>
      <c r="U2861" s="42"/>
      <c r="V2861" s="42"/>
      <c r="W2861" s="42"/>
      <c r="X2861" s="42"/>
      <c r="Y2861" s="42"/>
      <c r="Z2861" s="42"/>
      <c r="AA2861" s="42"/>
      <c r="AB2861" s="39"/>
      <c r="AC2861" s="39"/>
      <c r="AD2861" s="39"/>
      <c r="AE2861" s="39"/>
      <c r="AF2861" s="39"/>
      <c r="AG2861" s="39"/>
    </row>
    <row r="2862" spans="2:37" ht="10.5" customHeight="1">
      <c r="AB2862" s="39"/>
      <c r="AC2862" s="39"/>
      <c r="AD2862" s="39"/>
      <c r="AE2862" s="39"/>
      <c r="AF2862" s="39"/>
      <c r="AG2862" s="39"/>
    </row>
    <row r="2863" spans="2:37" ht="12" customHeight="1">
      <c r="AB2863" s="39"/>
      <c r="AC2863" s="39"/>
      <c r="AD2863" s="39"/>
      <c r="AE2863" s="39"/>
      <c r="AF2863" s="39"/>
      <c r="AG2863" s="39"/>
    </row>
    <row r="2864" spans="2:37" ht="12" customHeight="1">
      <c r="AB2864" s="39"/>
      <c r="AC2864" s="39"/>
      <c r="AD2864" s="39"/>
      <c r="AE2864" s="39"/>
      <c r="AF2864" s="39"/>
      <c r="AG2864" s="39"/>
    </row>
    <row r="2865" spans="2:34" ht="6" customHeight="1"/>
    <row r="2866" spans="2:34" ht="3" customHeight="1">
      <c r="B2866" s="43" t="s">
        <v>5</v>
      </c>
      <c r="D2866" s="43" t="s">
        <v>23</v>
      </c>
      <c r="E2866" s="43"/>
      <c r="G2866" s="43" t="s">
        <v>6</v>
      </c>
      <c r="H2866" s="43"/>
      <c r="J2866" s="43" t="s">
        <v>7</v>
      </c>
      <c r="K2866" s="43"/>
      <c r="L2866" s="43"/>
      <c r="M2866" s="43"/>
      <c r="N2866" s="43" t="s">
        <v>8</v>
      </c>
      <c r="O2866" s="43"/>
      <c r="Q2866" s="43" t="s">
        <v>9</v>
      </c>
      <c r="R2866" s="43"/>
      <c r="S2866" s="43"/>
      <c r="T2866" s="43" t="s">
        <v>10</v>
      </c>
      <c r="U2866" s="43"/>
      <c r="X2866" s="43" t="s">
        <v>5</v>
      </c>
      <c r="Y2866" s="43"/>
      <c r="Z2866" s="43" t="s">
        <v>23</v>
      </c>
      <c r="AA2866" s="43"/>
      <c r="AB2866" s="43" t="s">
        <v>6</v>
      </c>
      <c r="AC2866" s="43" t="s">
        <v>7</v>
      </c>
      <c r="AE2866" s="43" t="s">
        <v>8</v>
      </c>
      <c r="AF2866" s="43" t="s">
        <v>9</v>
      </c>
      <c r="AG2866" s="43" t="s">
        <v>10</v>
      </c>
      <c r="AH2866" s="43"/>
    </row>
    <row r="2867" spans="2:34" ht="14.25" customHeight="1">
      <c r="B2867" s="43"/>
      <c r="D2867" s="43"/>
      <c r="E2867" s="43"/>
      <c r="G2867" s="43"/>
      <c r="H2867" s="43"/>
      <c r="J2867" s="43"/>
      <c r="K2867" s="43"/>
      <c r="L2867" s="43"/>
      <c r="M2867" s="43"/>
      <c r="N2867" s="43"/>
      <c r="O2867" s="43"/>
      <c r="Q2867" s="43"/>
      <c r="R2867" s="43"/>
      <c r="S2867" s="43"/>
      <c r="T2867" s="43"/>
      <c r="U2867" s="43"/>
      <c r="X2867" s="43"/>
      <c r="Y2867" s="43"/>
      <c r="Z2867" s="43"/>
      <c r="AA2867" s="43"/>
      <c r="AB2867" s="43"/>
      <c r="AC2867" s="43"/>
      <c r="AE2867" s="43"/>
      <c r="AF2867" s="43"/>
      <c r="AG2867" s="43"/>
      <c r="AH2867" s="43"/>
    </row>
    <row r="2868" spans="2:34">
      <c r="B2868" s="2">
        <v>7.8000001609325409E-2</v>
      </c>
      <c r="D2868" s="44">
        <v>4.6800000965595245</v>
      </c>
      <c r="E2868" s="44"/>
      <c r="F2868" s="45">
        <v>17.617090225219727</v>
      </c>
      <c r="G2868" s="45"/>
      <c r="H2868" s="45"/>
      <c r="I2868" s="45"/>
      <c r="J2868" s="45"/>
      <c r="K2868" s="45">
        <v>6.3639947711635614E-7</v>
      </c>
      <c r="L2868" s="45"/>
      <c r="M2868" s="45"/>
      <c r="N2868" s="45">
        <v>41.053657531738281</v>
      </c>
      <c r="O2868" s="45"/>
      <c r="P2868" s="45"/>
      <c r="Q2868" s="45"/>
      <c r="R2868" s="45">
        <v>29.029319763183594</v>
      </c>
      <c r="S2868" s="45"/>
      <c r="T2868" s="45"/>
      <c r="U2868" s="45"/>
      <c r="V2868" s="46">
        <v>1.5501650523219723E-6</v>
      </c>
      <c r="W2868" s="46"/>
    </row>
    <row r="2869" spans="2:34">
      <c r="B2869" s="2">
        <v>7.9000003635883331E-2</v>
      </c>
      <c r="D2869" s="44">
        <v>4.7400002181529999</v>
      </c>
      <c r="E2869" s="44"/>
      <c r="F2869" s="45">
        <v>2.7293701171875</v>
      </c>
      <c r="G2869" s="45"/>
      <c r="H2869" s="45"/>
      <c r="I2869" s="45"/>
      <c r="J2869" s="45"/>
      <c r="K2869" s="45">
        <v>5.0889360636574565E-7</v>
      </c>
      <c r="L2869" s="45"/>
      <c r="M2869" s="45"/>
      <c r="N2869" s="45">
        <v>41.010517120361328</v>
      </c>
      <c r="O2869" s="45"/>
      <c r="P2869" s="45"/>
      <c r="Q2869" s="45"/>
      <c r="R2869" s="45">
        <v>28.998815536499023</v>
      </c>
      <c r="S2869" s="45"/>
      <c r="T2869" s="45"/>
      <c r="U2869" s="45"/>
      <c r="V2869" s="46">
        <v>1.2408855809553643E-6</v>
      </c>
      <c r="W2869" s="46"/>
    </row>
    <row r="2870" spans="2:34">
      <c r="B2870" s="2">
        <v>7.9999998211860657E-2</v>
      </c>
      <c r="D2870" s="44">
        <v>4.7999998927116394</v>
      </c>
      <c r="E2870" s="44"/>
      <c r="F2870" s="45">
        <v>-12.509946823120117</v>
      </c>
      <c r="G2870" s="45"/>
      <c r="H2870" s="45"/>
      <c r="I2870" s="45"/>
      <c r="J2870" s="45"/>
      <c r="K2870" s="45">
        <v>4.0695783809496788E-7</v>
      </c>
      <c r="L2870" s="45"/>
      <c r="M2870" s="45"/>
      <c r="N2870" s="45">
        <v>40.967735290527344</v>
      </c>
      <c r="O2870" s="45"/>
      <c r="P2870" s="45"/>
      <c r="Q2870" s="45"/>
      <c r="R2870" s="45">
        <v>28.968564987182617</v>
      </c>
      <c r="S2870" s="45"/>
      <c r="T2870" s="45"/>
      <c r="U2870" s="45"/>
      <c r="V2870" s="46">
        <v>9.9336170933383983E-7</v>
      </c>
      <c r="W2870" s="46"/>
    </row>
    <row r="2871" spans="2:34">
      <c r="B2871" s="2">
        <v>8.1000000238418579E-2</v>
      </c>
      <c r="D2871" s="44">
        <v>4.8600000143051147</v>
      </c>
      <c r="E2871" s="44"/>
      <c r="F2871" s="45">
        <v>-25.963163375854492</v>
      </c>
      <c r="G2871" s="45"/>
      <c r="H2871" s="45"/>
      <c r="I2871" s="45"/>
      <c r="J2871" s="45"/>
      <c r="K2871" s="45">
        <v>3.2545918315918243E-7</v>
      </c>
      <c r="L2871" s="45"/>
      <c r="M2871" s="45"/>
      <c r="N2871" s="45">
        <v>40.925312042236328</v>
      </c>
      <c r="O2871" s="45"/>
      <c r="P2871" s="45"/>
      <c r="Q2871" s="45"/>
      <c r="R2871" s="45">
        <v>28.938566207885742</v>
      </c>
      <c r="S2871" s="45"/>
      <c r="T2871" s="45"/>
      <c r="U2871" s="45"/>
      <c r="V2871" s="46">
        <v>7.9525159435434034E-7</v>
      </c>
      <c r="W2871" s="46"/>
    </row>
    <row r="2872" spans="2:34">
      <c r="B2872" s="2">
        <v>8.2000002264976501E-2</v>
      </c>
      <c r="D2872" s="44">
        <v>4.9200001358985901</v>
      </c>
      <c r="E2872" s="44"/>
      <c r="F2872" s="45">
        <v>-35.747467041015625</v>
      </c>
      <c r="G2872" s="45"/>
      <c r="H2872" s="45"/>
      <c r="I2872" s="45"/>
      <c r="J2872" s="45"/>
      <c r="K2872" s="45">
        <v>2.6029627520074428E-7</v>
      </c>
      <c r="L2872" s="45"/>
      <c r="M2872" s="45"/>
      <c r="N2872" s="45">
        <v>40.88323974609375</v>
      </c>
      <c r="O2872" s="45"/>
      <c r="P2872" s="45"/>
      <c r="Q2872" s="45"/>
      <c r="R2872" s="45">
        <v>28.908815383911133</v>
      </c>
      <c r="S2872" s="45"/>
      <c r="T2872" s="45"/>
      <c r="U2872" s="45"/>
      <c r="V2872" s="46">
        <v>6.3668215943835094E-7</v>
      </c>
      <c r="W2872" s="46"/>
    </row>
    <row r="2873" spans="2:34">
      <c r="B2873" s="2">
        <v>8.2999996840953827E-2</v>
      </c>
      <c r="D2873" s="44">
        <v>4.9799998104572296</v>
      </c>
      <c r="E2873" s="44"/>
      <c r="F2873" s="45">
        <v>-40.498359680175781</v>
      </c>
      <c r="G2873" s="45"/>
      <c r="H2873" s="45"/>
      <c r="I2873" s="45"/>
      <c r="J2873" s="45"/>
      <c r="K2873" s="45">
        <v>2.0819160795326752E-7</v>
      </c>
      <c r="L2873" s="45"/>
      <c r="M2873" s="45"/>
      <c r="N2873" s="45">
        <v>40.841518402099609</v>
      </c>
      <c r="O2873" s="45"/>
      <c r="P2873" s="45"/>
      <c r="Q2873" s="45"/>
      <c r="R2873" s="45">
        <v>28.879314422607422</v>
      </c>
      <c r="S2873" s="45"/>
      <c r="T2873" s="45"/>
      <c r="U2873" s="45"/>
      <c r="V2873" s="46">
        <v>5.0975484100490576E-7</v>
      </c>
      <c r="W2873" s="46"/>
    </row>
    <row r="2874" spans="2:34">
      <c r="B2874" s="2">
        <v>8.3999998867511749E-2</v>
      </c>
      <c r="D2874" s="44">
        <v>5.039999932050705</v>
      </c>
      <c r="E2874" s="44"/>
      <c r="F2874" s="45">
        <v>-39.559913635253906</v>
      </c>
      <c r="G2874" s="45"/>
      <c r="H2874" s="45"/>
      <c r="I2874" s="45"/>
      <c r="J2874" s="45"/>
      <c r="K2874" s="45">
        <v>1.6652593615162914E-7</v>
      </c>
      <c r="L2874" s="45"/>
      <c r="M2874" s="45"/>
      <c r="N2874" s="45">
        <v>40.800140380859375</v>
      </c>
      <c r="O2874" s="45"/>
      <c r="P2874" s="45"/>
      <c r="Q2874" s="45"/>
      <c r="R2874" s="45">
        <v>28.850055694580078</v>
      </c>
      <c r="S2874" s="45"/>
      <c r="T2874" s="45"/>
      <c r="U2874" s="45"/>
      <c r="V2874" s="46">
        <v>4.0815041302266764E-7</v>
      </c>
      <c r="W2874" s="46"/>
    </row>
    <row r="2875" spans="2:34">
      <c r="B2875" s="2">
        <v>8.5000000894069672E-2</v>
      </c>
      <c r="D2875" s="44">
        <v>5.1000000536441803</v>
      </c>
      <c r="E2875" s="44"/>
      <c r="F2875" s="45">
        <v>-33.07525634765625</v>
      </c>
      <c r="G2875" s="45"/>
      <c r="H2875" s="45"/>
      <c r="I2875" s="45"/>
      <c r="J2875" s="45"/>
      <c r="K2875" s="45">
        <v>1.3320591563115158E-7</v>
      </c>
      <c r="L2875" s="45"/>
      <c r="M2875" s="45"/>
      <c r="N2875" s="45">
        <v>40.759101867675781</v>
      </c>
      <c r="O2875" s="45"/>
      <c r="P2875" s="45"/>
      <c r="Q2875" s="45"/>
      <c r="R2875" s="45">
        <v>28.821037292480469</v>
      </c>
      <c r="S2875" s="45"/>
      <c r="T2875" s="45"/>
      <c r="U2875" s="45"/>
      <c r="V2875" s="46">
        <v>3.2681268180567713E-7</v>
      </c>
      <c r="W2875" s="46"/>
    </row>
    <row r="2876" spans="2:34">
      <c r="B2876" s="2">
        <v>8.6000002920627594E-2</v>
      </c>
      <c r="D2876" s="44">
        <v>5.1600001752376556</v>
      </c>
      <c r="E2876" s="44"/>
      <c r="F2876" s="45">
        <v>-21.964914321899414</v>
      </c>
      <c r="G2876" s="45"/>
      <c r="H2876" s="45"/>
      <c r="I2876" s="45"/>
      <c r="J2876" s="45"/>
      <c r="K2876" s="45">
        <v>1.065583887793764E-7</v>
      </c>
      <c r="L2876" s="45"/>
      <c r="M2876" s="45"/>
      <c r="N2876" s="45">
        <v>40.718402862548828</v>
      </c>
      <c r="O2876" s="45"/>
      <c r="P2876" s="45"/>
      <c r="Q2876" s="45"/>
      <c r="R2876" s="45">
        <v>28.792259216308594</v>
      </c>
      <c r="S2876" s="45"/>
      <c r="T2876" s="45"/>
      <c r="U2876" s="45"/>
      <c r="V2876" s="46">
        <v>2.6169587385993509E-7</v>
      </c>
      <c r="W2876" s="46"/>
    </row>
    <row r="2877" spans="2:34">
      <c r="B2877" s="2">
        <v>8.6999997496604919E-2</v>
      </c>
      <c r="D2877" s="44">
        <v>5.2199998497962952</v>
      </c>
      <c r="E2877" s="44"/>
      <c r="F2877" s="45">
        <v>-7.7961602210998535</v>
      </c>
      <c r="G2877" s="45"/>
      <c r="H2877" s="45"/>
      <c r="I2877" s="45"/>
      <c r="J2877" s="45"/>
      <c r="K2877" s="45">
        <v>8.5245979164483288E-8</v>
      </c>
      <c r="L2877" s="45"/>
      <c r="M2877" s="45"/>
      <c r="N2877" s="45">
        <v>40.67803955078125</v>
      </c>
      <c r="O2877" s="45"/>
      <c r="P2877" s="45"/>
      <c r="Q2877" s="45"/>
      <c r="R2877" s="45">
        <v>28.76371955871582</v>
      </c>
      <c r="S2877" s="45"/>
      <c r="T2877" s="45"/>
      <c r="U2877" s="45"/>
      <c r="V2877" s="46">
        <v>2.0956264279448078E-7</v>
      </c>
      <c r="W2877" s="46"/>
    </row>
    <row r="2878" spans="2:34">
      <c r="B2878" s="2">
        <v>8.7999999523162842E-2</v>
      </c>
      <c r="D2878" s="44">
        <v>5.2799999713897705</v>
      </c>
      <c r="E2878" s="44"/>
      <c r="F2878" s="45">
        <v>7.4380011558532715</v>
      </c>
      <c r="G2878" s="45"/>
      <c r="H2878" s="45"/>
      <c r="I2878" s="45"/>
      <c r="J2878" s="45"/>
      <c r="K2878" s="45">
        <v>6.8199604186247598E-8</v>
      </c>
      <c r="L2878" s="45"/>
      <c r="M2878" s="45"/>
      <c r="N2878" s="45">
        <v>40.638008117675781</v>
      </c>
      <c r="O2878" s="45"/>
      <c r="P2878" s="45"/>
      <c r="Q2878" s="45"/>
      <c r="R2878" s="45">
        <v>28.73541259765625</v>
      </c>
      <c r="S2878" s="45"/>
      <c r="T2878" s="45"/>
      <c r="U2878" s="45"/>
      <c r="V2878" s="46">
        <v>1.6782222189704044E-7</v>
      </c>
      <c r="W2878" s="46"/>
    </row>
    <row r="2879" spans="2:34">
      <c r="B2879" s="2">
        <v>8.9000001549720764E-2</v>
      </c>
      <c r="D2879" s="44">
        <v>5.3400000929832458</v>
      </c>
      <c r="E2879" s="44"/>
      <c r="F2879" s="45">
        <v>21.599117279052734</v>
      </c>
      <c r="G2879" s="45"/>
      <c r="H2879" s="45"/>
      <c r="I2879" s="45"/>
      <c r="J2879" s="45"/>
      <c r="K2879" s="45">
        <v>5.4564619489383404E-8</v>
      </c>
      <c r="L2879" s="45"/>
      <c r="M2879" s="45"/>
      <c r="N2879" s="45">
        <v>40.598304748535156</v>
      </c>
      <c r="O2879" s="45"/>
      <c r="P2879" s="45"/>
      <c r="Q2879" s="45"/>
      <c r="R2879" s="45">
        <v>28.70733642578125</v>
      </c>
      <c r="S2879" s="45"/>
      <c r="T2879" s="45"/>
      <c r="U2879" s="45"/>
      <c r="V2879" s="46">
        <v>1.3440123325381137E-7</v>
      </c>
      <c r="W2879" s="46"/>
    </row>
    <row r="2880" spans="2:34">
      <c r="B2880" s="2">
        <v>9.0000003576278687E-2</v>
      </c>
      <c r="D2880" s="44">
        <v>5.4000002145767212</v>
      </c>
      <c r="E2880" s="44"/>
      <c r="F2880" s="45">
        <v>32.703399658203125</v>
      </c>
      <c r="G2880" s="45"/>
      <c r="H2880" s="45"/>
      <c r="I2880" s="45"/>
      <c r="J2880" s="45"/>
      <c r="K2880" s="45">
        <v>4.365774586290172E-8</v>
      </c>
      <c r="L2880" s="45"/>
      <c r="M2880" s="45"/>
      <c r="N2880" s="45">
        <v>40.558925628662109</v>
      </c>
      <c r="O2880" s="45"/>
      <c r="P2880" s="45"/>
      <c r="Q2880" s="45"/>
      <c r="R2880" s="45">
        <v>28.67949104309082</v>
      </c>
      <c r="S2880" s="45"/>
      <c r="T2880" s="45"/>
      <c r="U2880" s="45"/>
      <c r="V2880" s="46">
        <v>1.0764028957055416E-7</v>
      </c>
      <c r="W2880" s="46"/>
    </row>
    <row r="2881" spans="2:33">
      <c r="B2881" s="2">
        <v>9.0999998152256012E-2</v>
      </c>
      <c r="D2881" s="44">
        <v>5.4599998891353607</v>
      </c>
      <c r="E2881" s="44"/>
      <c r="F2881" s="45">
        <v>39.199550628662109</v>
      </c>
      <c r="G2881" s="45"/>
      <c r="H2881" s="45"/>
      <c r="I2881" s="45"/>
      <c r="J2881" s="45"/>
      <c r="K2881" s="45">
        <v>3.4932682524413394E-8</v>
      </c>
      <c r="L2881" s="45"/>
      <c r="M2881" s="45"/>
      <c r="N2881" s="45">
        <v>40.519866943359375</v>
      </c>
      <c r="O2881" s="45"/>
      <c r="P2881" s="45"/>
      <c r="Q2881" s="45"/>
      <c r="R2881" s="45">
        <v>28.651872634887695</v>
      </c>
      <c r="S2881" s="45"/>
      <c r="T2881" s="45"/>
      <c r="U2881" s="45"/>
      <c r="V2881" s="46">
        <v>8.6211251471013384E-8</v>
      </c>
      <c r="W2881" s="46"/>
    </row>
    <row r="2882" spans="2:33">
      <c r="B2882" s="2">
        <v>9.2000000178813934E-2</v>
      </c>
      <c r="D2882" s="44">
        <v>5.5200000107288361</v>
      </c>
      <c r="E2882" s="44"/>
      <c r="F2882" s="45">
        <v>40.185459136962891</v>
      </c>
      <c r="G2882" s="45"/>
      <c r="H2882" s="45"/>
      <c r="I2882" s="45"/>
      <c r="J2882" s="45"/>
      <c r="K2882" s="45">
        <v>2.7952633985250941E-8</v>
      </c>
      <c r="L2882" s="45"/>
      <c r="M2882" s="45"/>
      <c r="N2882" s="45">
        <v>40.481124877929688</v>
      </c>
      <c r="O2882" s="45"/>
      <c r="P2882" s="45"/>
      <c r="Q2882" s="45"/>
      <c r="R2882" s="45">
        <v>28.624479293823242</v>
      </c>
      <c r="S2882" s="45"/>
      <c r="T2882" s="45"/>
      <c r="U2882" s="45"/>
      <c r="V2882" s="46">
        <v>6.9051026230226853E-8</v>
      </c>
      <c r="W2882" s="46"/>
    </row>
    <row r="2883" spans="2:33">
      <c r="B2883" s="2">
        <v>9.3000002205371857E-2</v>
      </c>
      <c r="D2883" s="44">
        <v>5.5800001323223114</v>
      </c>
      <c r="E2883" s="44"/>
      <c r="F2883" s="45">
        <v>35.533405303955078</v>
      </c>
      <c r="G2883" s="45"/>
      <c r="H2883" s="45"/>
      <c r="I2883" s="45"/>
      <c r="J2883" s="45"/>
      <c r="K2883" s="45">
        <v>2.2368313423726249E-8</v>
      </c>
      <c r="L2883" s="45"/>
      <c r="M2883" s="45"/>
      <c r="N2883" s="45">
        <v>40.442699432373047</v>
      </c>
      <c r="O2883" s="45"/>
      <c r="P2883" s="45"/>
      <c r="Q2883" s="45"/>
      <c r="R2883" s="45">
        <v>28.597307205200195</v>
      </c>
      <c r="S2883" s="45"/>
      <c r="T2883" s="45"/>
      <c r="U2883" s="45"/>
      <c r="V2883" s="46">
        <v>5.5308657209707235E-8</v>
      </c>
      <c r="W2883" s="46"/>
    </row>
    <row r="2884" spans="2:33">
      <c r="B2884" s="2">
        <v>9.3999996781349182E-2</v>
      </c>
      <c r="D2884" s="44">
        <v>5.6399998068809509</v>
      </c>
      <c r="E2884" s="44"/>
      <c r="F2884" s="45">
        <v>25.906492233276367</v>
      </c>
      <c r="G2884" s="45"/>
      <c r="H2884" s="45"/>
      <c r="I2884" s="45"/>
      <c r="J2884" s="45"/>
      <c r="K2884" s="45">
        <v>1.7900417148553061E-8</v>
      </c>
      <c r="L2884" s="45"/>
      <c r="M2884" s="45"/>
      <c r="N2884" s="45">
        <v>40.404586791992188</v>
      </c>
      <c r="O2884" s="45"/>
      <c r="P2884" s="45"/>
      <c r="Q2884" s="45"/>
      <c r="R2884" s="45">
        <v>28.570356369018555</v>
      </c>
      <c r="S2884" s="45"/>
      <c r="T2884" s="45"/>
      <c r="U2884" s="45"/>
      <c r="V2884" s="46">
        <v>4.4302932877826606E-8</v>
      </c>
      <c r="W2884" s="46"/>
    </row>
    <row r="2885" spans="2:33">
      <c r="B2885" s="2">
        <v>9.4999998807907104E-2</v>
      </c>
      <c r="D2885" s="44">
        <v>5.6999999284744263</v>
      </c>
      <c r="E2885" s="44"/>
      <c r="F2885" s="45">
        <v>12.664185523986816</v>
      </c>
      <c r="G2885" s="45"/>
      <c r="H2885" s="45"/>
      <c r="I2885" s="45"/>
      <c r="J2885" s="45"/>
      <c r="K2885" s="45">
        <v>1.4325573616247311E-8</v>
      </c>
      <c r="L2885" s="45"/>
      <c r="M2885" s="45"/>
      <c r="N2885" s="45">
        <v>40.366779327392578</v>
      </c>
      <c r="O2885" s="45"/>
      <c r="P2885" s="45"/>
      <c r="Q2885" s="45"/>
      <c r="R2885" s="45">
        <v>28.543622970581055</v>
      </c>
      <c r="S2885" s="45"/>
      <c r="T2885" s="45"/>
      <c r="U2885" s="45"/>
      <c r="V2885" s="46">
        <v>3.5488522343030127E-8</v>
      </c>
      <c r="W2885" s="46"/>
    </row>
    <row r="2886" spans="2:33">
      <c r="B2886" s="2">
        <v>9.6000000834465027E-2</v>
      </c>
      <c r="D2886" s="44">
        <v>5.7600000500679016</v>
      </c>
      <c r="E2886" s="44"/>
      <c r="F2886" s="45">
        <v>-2.3296341896057129</v>
      </c>
      <c r="G2886" s="45"/>
      <c r="H2886" s="45"/>
      <c r="I2886" s="45"/>
      <c r="J2886" s="45"/>
      <c r="K2886" s="45">
        <v>1.1465144389433135E-8</v>
      </c>
      <c r="L2886" s="45"/>
      <c r="M2886" s="45"/>
      <c r="N2886" s="45">
        <v>40.329277038574219</v>
      </c>
      <c r="O2886" s="45"/>
      <c r="P2886" s="45"/>
      <c r="Q2886" s="45"/>
      <c r="R2886" s="45">
        <v>28.517105102539063</v>
      </c>
      <c r="S2886" s="45"/>
      <c r="T2886" s="45"/>
      <c r="U2886" s="45"/>
      <c r="V2886" s="46">
        <v>2.8428836174043681E-8</v>
      </c>
      <c r="W2886" s="46"/>
    </row>
    <row r="2887" spans="2:33">
      <c r="B2887" s="2">
        <v>9.7000002861022949E-2</v>
      </c>
      <c r="D2887" s="44">
        <v>5.820000171661377</v>
      </c>
      <c r="E2887" s="44"/>
      <c r="F2887" s="45">
        <v>-16.968954086303711</v>
      </c>
      <c r="G2887" s="45"/>
      <c r="H2887" s="45"/>
      <c r="I2887" s="45"/>
      <c r="J2887" s="45"/>
      <c r="K2887" s="45">
        <v>9.1762517584470515E-9</v>
      </c>
      <c r="L2887" s="45"/>
      <c r="M2887" s="45"/>
      <c r="N2887" s="45">
        <v>40.292079925537109</v>
      </c>
      <c r="O2887" s="45"/>
      <c r="P2887" s="45"/>
      <c r="Q2887" s="45"/>
      <c r="R2887" s="45">
        <v>28.490802764892578</v>
      </c>
      <c r="S2887" s="45"/>
      <c r="T2887" s="45"/>
      <c r="U2887" s="45"/>
      <c r="V2887" s="46">
        <v>2.2774333530151125E-8</v>
      </c>
      <c r="W2887" s="46"/>
    </row>
    <row r="2888" spans="2:33">
      <c r="B2888" s="2">
        <v>9.7999997437000275E-2</v>
      </c>
      <c r="D2888" s="44">
        <v>5.8799998462200165</v>
      </c>
      <c r="E2888" s="44"/>
      <c r="F2888" s="45">
        <v>-29.201372146606445</v>
      </c>
      <c r="G2888" s="45"/>
      <c r="H2888" s="45"/>
      <c r="I2888" s="45"/>
      <c r="J2888" s="45"/>
      <c r="K2888" s="45">
        <v>7.344615582383085E-9</v>
      </c>
      <c r="L2888" s="45"/>
      <c r="M2888" s="45"/>
      <c r="N2888" s="45">
        <v>40.255176544189453</v>
      </c>
      <c r="O2888" s="45"/>
      <c r="P2888" s="45"/>
      <c r="Q2888" s="45"/>
      <c r="R2888" s="45">
        <v>28.464710235595703</v>
      </c>
      <c r="S2888" s="45"/>
      <c r="T2888" s="45"/>
      <c r="U2888" s="45"/>
      <c r="V2888" s="46">
        <v>1.8245144062234431E-8</v>
      </c>
      <c r="W2888" s="46"/>
    </row>
    <row r="2889" spans="2:33">
      <c r="B2889" s="2">
        <v>9.8999999463558197E-2</v>
      </c>
      <c r="D2889" s="44">
        <v>5.9399999678134918</v>
      </c>
      <c r="E2889" s="44"/>
      <c r="F2889" s="45">
        <v>-37.315784454345703</v>
      </c>
      <c r="G2889" s="45"/>
      <c r="H2889" s="45"/>
      <c r="I2889" s="45"/>
      <c r="J2889" s="45"/>
      <c r="K2889" s="45">
        <v>5.878823206018069E-9</v>
      </c>
      <c r="L2889" s="45"/>
      <c r="M2889" s="45"/>
      <c r="N2889" s="45">
        <v>40.218574523925781</v>
      </c>
      <c r="O2889" s="45"/>
      <c r="P2889" s="45"/>
      <c r="Q2889" s="45"/>
      <c r="R2889" s="45">
        <v>28.438825607299805</v>
      </c>
      <c r="S2889" s="45"/>
      <c r="T2889" s="45"/>
      <c r="U2889" s="45"/>
      <c r="V2889" s="46">
        <v>1.4617183907716935E-8</v>
      </c>
      <c r="W2889" s="46"/>
    </row>
    <row r="2890" spans="2:33">
      <c r="B2890" s="2">
        <v>0.10000000149011612</v>
      </c>
      <c r="D2890" s="44">
        <v>6.0000000894069672</v>
      </c>
      <c r="E2890" s="44"/>
      <c r="F2890" s="45">
        <v>-40.181690216064453</v>
      </c>
      <c r="G2890" s="45"/>
      <c r="H2890" s="45"/>
      <c r="I2890" s="45"/>
      <c r="J2890" s="45"/>
      <c r="K2890" s="45">
        <v>4.705751344147302E-9</v>
      </c>
      <c r="L2890" s="45"/>
      <c r="M2890" s="45"/>
      <c r="N2890" s="45">
        <v>40.182262420654297</v>
      </c>
      <c r="O2890" s="45"/>
      <c r="P2890" s="45"/>
      <c r="Q2890" s="45"/>
      <c r="R2890" s="45">
        <v>28.413150787353516</v>
      </c>
      <c r="S2890" s="45"/>
      <c r="T2890" s="45"/>
      <c r="U2890" s="45"/>
      <c r="V2890" s="46">
        <v>1.1711016156823462E-8</v>
      </c>
      <c r="W2890" s="46"/>
    </row>
    <row r="2891" spans="2:33" ht="9.75" customHeight="1">
      <c r="B2891" s="2">
        <v>0.10100000351667404</v>
      </c>
      <c r="D2891" s="44">
        <v>6.0600002110004425</v>
      </c>
      <c r="E2891" s="44"/>
      <c r="F2891" s="45">
        <v>-37.406631469726563</v>
      </c>
      <c r="G2891" s="45"/>
      <c r="H2891" s="45"/>
      <c r="I2891" s="45"/>
      <c r="J2891" s="45"/>
      <c r="K2891" s="45">
        <v>3.7669032337817043E-9</v>
      </c>
      <c r="L2891" s="45"/>
      <c r="M2891" s="45"/>
      <c r="N2891" s="45">
        <v>40.146240234375</v>
      </c>
      <c r="O2891" s="45"/>
      <c r="P2891" s="45"/>
      <c r="Q2891" s="45"/>
      <c r="R2891" s="45">
        <v>28.387680053710938</v>
      </c>
      <c r="S2891" s="45"/>
      <c r="T2891" s="45"/>
      <c r="U2891" s="45"/>
      <c r="V2891" s="46">
        <v>9.3829539693501829E-9</v>
      </c>
      <c r="W2891" s="46"/>
    </row>
    <row r="2892" spans="2:33" ht="5.25" customHeight="1"/>
    <row r="2893" spans="2:33" ht="172.5" customHeight="1"/>
    <row r="2894" spans="2:33" ht="16.5" customHeight="1"/>
    <row r="2895" spans="2:33" ht="12.75" customHeight="1">
      <c r="B2895" s="39" t="s">
        <v>0</v>
      </c>
      <c r="C2895" s="39"/>
      <c r="D2895" s="39"/>
      <c r="E2895" s="39"/>
      <c r="F2895" s="39"/>
      <c r="G2895" s="1" t="s">
        <v>1</v>
      </c>
      <c r="H2895" s="40" t="s">
        <v>131</v>
      </c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</row>
    <row r="2896" spans="2:33" ht="12.75" customHeight="1">
      <c r="AB2896" s="39" t="s">
        <v>2</v>
      </c>
      <c r="AC2896" s="39"/>
      <c r="AD2896" s="39"/>
      <c r="AE2896" s="39"/>
      <c r="AF2896" s="39"/>
      <c r="AG2896" s="39"/>
    </row>
    <row r="2897" spans="2:37" ht="12" customHeight="1">
      <c r="B2897" s="39" t="s">
        <v>3</v>
      </c>
      <c r="C2897" s="39"/>
      <c r="D2897" s="39"/>
      <c r="E2897" s="39"/>
      <c r="G2897" s="1" t="s">
        <v>4</v>
      </c>
      <c r="H2897" s="41">
        <v>6.5999999046325684</v>
      </c>
      <c r="I2897" s="41"/>
      <c r="J2897" s="41"/>
      <c r="K2897" s="41"/>
      <c r="L2897" s="41"/>
      <c r="M2897" s="41"/>
      <c r="N2897" s="41"/>
      <c r="O2897" s="39" t="s">
        <v>21</v>
      </c>
      <c r="P2897" s="39"/>
      <c r="Q2897" s="39"/>
      <c r="R2897" s="39"/>
      <c r="S2897" s="1" t="s">
        <v>4</v>
      </c>
      <c r="T2897" s="42" t="s">
        <v>24</v>
      </c>
      <c r="U2897" s="42"/>
      <c r="V2897" s="42"/>
      <c r="W2897" s="42"/>
      <c r="X2897" s="42"/>
      <c r="Y2897" s="42"/>
      <c r="Z2897" s="42"/>
      <c r="AA2897" s="42"/>
      <c r="AB2897" s="39"/>
      <c r="AC2897" s="39"/>
      <c r="AD2897" s="39"/>
      <c r="AE2897" s="39"/>
      <c r="AF2897" s="39"/>
      <c r="AG2897" s="39"/>
    </row>
    <row r="2898" spans="2:37" ht="10.5" customHeight="1">
      <c r="AB2898" s="39"/>
      <c r="AC2898" s="39"/>
      <c r="AD2898" s="39"/>
      <c r="AE2898" s="39"/>
      <c r="AF2898" s="39"/>
      <c r="AG2898" s="39"/>
    </row>
    <row r="2899" spans="2:37" ht="12" customHeight="1">
      <c r="AB2899" s="39"/>
      <c r="AC2899" s="39"/>
      <c r="AD2899" s="39"/>
      <c r="AE2899" s="39"/>
      <c r="AF2899" s="39"/>
      <c r="AG2899" s="39"/>
    </row>
    <row r="2900" spans="2:37" ht="12" customHeight="1">
      <c r="AB2900" s="39"/>
      <c r="AC2900" s="39"/>
      <c r="AD2900" s="39"/>
      <c r="AE2900" s="39"/>
      <c r="AF2900" s="39"/>
      <c r="AG2900" s="39"/>
    </row>
    <row r="2901" spans="2:37" ht="6" customHeight="1"/>
    <row r="2902" spans="2:37" ht="3" customHeight="1">
      <c r="B2902" s="43" t="s">
        <v>5</v>
      </c>
      <c r="D2902" s="43" t="s">
        <v>23</v>
      </c>
      <c r="E2902" s="43"/>
      <c r="G2902" s="43" t="s">
        <v>6</v>
      </c>
      <c r="H2902" s="43"/>
      <c r="J2902" s="43" t="s">
        <v>7</v>
      </c>
      <c r="K2902" s="43"/>
      <c r="L2902" s="43"/>
      <c r="M2902" s="43"/>
      <c r="N2902" s="43" t="s">
        <v>8</v>
      </c>
      <c r="O2902" s="43"/>
      <c r="Q2902" s="43" t="s">
        <v>9</v>
      </c>
      <c r="R2902" s="43"/>
      <c r="S2902" s="43"/>
      <c r="T2902" s="43" t="s">
        <v>10</v>
      </c>
      <c r="U2902" s="43"/>
      <c r="X2902" s="43" t="s">
        <v>5</v>
      </c>
      <c r="Y2902" s="43"/>
      <c r="Z2902" s="43" t="s">
        <v>23</v>
      </c>
      <c r="AA2902" s="43"/>
      <c r="AB2902" s="43" t="s">
        <v>6</v>
      </c>
      <c r="AC2902" s="43" t="s">
        <v>7</v>
      </c>
      <c r="AE2902" s="43" t="s">
        <v>8</v>
      </c>
      <c r="AF2902" s="43" t="s">
        <v>9</v>
      </c>
      <c r="AG2902" s="43" t="s">
        <v>10</v>
      </c>
      <c r="AH2902" s="43"/>
    </row>
    <row r="2903" spans="2:37" ht="14.25" customHeight="1">
      <c r="B2903" s="43"/>
      <c r="D2903" s="43"/>
      <c r="E2903" s="43"/>
      <c r="G2903" s="43"/>
      <c r="H2903" s="43"/>
      <c r="J2903" s="43"/>
      <c r="K2903" s="43"/>
      <c r="L2903" s="43"/>
      <c r="M2903" s="43"/>
      <c r="N2903" s="43"/>
      <c r="O2903" s="43"/>
      <c r="Q2903" s="43"/>
      <c r="R2903" s="43"/>
      <c r="S2903" s="43"/>
      <c r="T2903" s="43"/>
      <c r="U2903" s="43"/>
      <c r="X2903" s="43"/>
      <c r="Y2903" s="43"/>
      <c r="Z2903" s="43"/>
      <c r="AA2903" s="43"/>
      <c r="AB2903" s="43"/>
      <c r="AC2903" s="43"/>
      <c r="AE2903" s="43"/>
      <c r="AF2903" s="43"/>
      <c r="AG2903" s="43"/>
      <c r="AH2903" s="43"/>
    </row>
    <row r="2904" spans="2:37">
      <c r="B2904" s="2">
        <v>0</v>
      </c>
      <c r="D2904" s="44">
        <v>0</v>
      </c>
      <c r="E2904" s="44"/>
      <c r="F2904" s="45">
        <v>-7.0597337753497413E-7</v>
      </c>
      <c r="G2904" s="45"/>
      <c r="H2904" s="45"/>
      <c r="I2904" s="45"/>
      <c r="J2904" s="45"/>
      <c r="K2904" s="45">
        <v>33.421836853027344</v>
      </c>
      <c r="L2904" s="45"/>
      <c r="M2904" s="45"/>
      <c r="N2904" s="45">
        <v>66.843673706054688</v>
      </c>
      <c r="O2904" s="45"/>
      <c r="P2904" s="45"/>
      <c r="Q2904" s="45"/>
      <c r="R2904" s="45">
        <v>23.632808685302734</v>
      </c>
      <c r="S2904" s="45"/>
      <c r="T2904" s="45"/>
      <c r="U2904" s="45"/>
      <c r="V2904" s="46">
        <v>100</v>
      </c>
      <c r="W2904" s="46"/>
      <c r="X2904" s="45">
        <v>3.9000000804662704E-2</v>
      </c>
      <c r="Y2904" s="45"/>
      <c r="Z2904" s="44">
        <v>2.3400000482797623</v>
      </c>
      <c r="AA2904" s="44"/>
      <c r="AB2904" s="45">
        <v>24.954427719116211</v>
      </c>
      <c r="AC2904" s="45"/>
      <c r="AD2904" s="45">
        <v>11.45490550994873</v>
      </c>
      <c r="AE2904" s="45"/>
      <c r="AF2904" s="45">
        <v>36.320556640625</v>
      </c>
      <c r="AG2904" s="45"/>
      <c r="AH2904" s="45">
        <v>17.582670211791992</v>
      </c>
      <c r="AI2904" s="45"/>
      <c r="AJ2904" s="45"/>
      <c r="AK2904" s="20">
        <v>46.067184448242188</v>
      </c>
    </row>
    <row r="2905" spans="2:37">
      <c r="B2905" s="2">
        <v>1.0000000474974513E-3</v>
      </c>
      <c r="D2905" s="44">
        <v>6.0000002849847078E-2</v>
      </c>
      <c r="E2905" s="44"/>
      <c r="F2905" s="45">
        <v>1.1580010652542114</v>
      </c>
      <c r="G2905" s="45"/>
      <c r="H2905" s="45"/>
      <c r="I2905" s="45"/>
      <c r="J2905" s="45"/>
      <c r="K2905" s="45">
        <v>31.964250564575195</v>
      </c>
      <c r="L2905" s="45"/>
      <c r="M2905" s="45"/>
      <c r="N2905" s="45">
        <v>65.100624084472656</v>
      </c>
      <c r="O2905" s="45"/>
      <c r="P2905" s="45"/>
      <c r="Q2905" s="45"/>
      <c r="R2905" s="45">
        <v>23.43095588684082</v>
      </c>
      <c r="S2905" s="45"/>
      <c r="T2905" s="45"/>
      <c r="U2905" s="45"/>
      <c r="V2905" s="46">
        <v>96.462730407714844</v>
      </c>
      <c r="W2905" s="46"/>
      <c r="X2905" s="45">
        <v>3.9999999105930328E-2</v>
      </c>
      <c r="Y2905" s="45"/>
      <c r="Z2905" s="44">
        <v>2.3999999463558197</v>
      </c>
      <c r="AA2905" s="44"/>
      <c r="AB2905" s="45">
        <v>31.325469970703125</v>
      </c>
      <c r="AC2905" s="45"/>
      <c r="AD2905" s="45">
        <v>11.217924118041992</v>
      </c>
      <c r="AE2905" s="45"/>
      <c r="AF2905" s="45">
        <v>35.919441223144531</v>
      </c>
      <c r="AG2905" s="45"/>
      <c r="AH2905" s="45">
        <v>17.466608047485352</v>
      </c>
      <c r="AI2905" s="45"/>
      <c r="AJ2905" s="45"/>
      <c r="AK2905" s="20">
        <v>45.413913726806641</v>
      </c>
    </row>
    <row r="2906" spans="2:37">
      <c r="B2906" s="2">
        <v>2.0000000949949026E-3</v>
      </c>
      <c r="D2906" s="44">
        <v>0.12000000569969416</v>
      </c>
      <c r="E2906" s="44"/>
      <c r="F2906" s="45">
        <v>6.692105770111084</v>
      </c>
      <c r="G2906" s="45"/>
      <c r="H2906" s="45"/>
      <c r="I2906" s="45"/>
      <c r="J2906" s="45"/>
      <c r="K2906" s="45">
        <v>30.630867004394531</v>
      </c>
      <c r="L2906" s="45"/>
      <c r="M2906" s="45"/>
      <c r="N2906" s="45">
        <v>63.486068725585938</v>
      </c>
      <c r="O2906" s="45"/>
      <c r="P2906" s="45"/>
      <c r="Q2906" s="45"/>
      <c r="R2906" s="45">
        <v>23.232133865356445</v>
      </c>
      <c r="S2906" s="45"/>
      <c r="T2906" s="45"/>
      <c r="U2906" s="45"/>
      <c r="V2906" s="46">
        <v>93.229888916015625</v>
      </c>
      <c r="W2906" s="46"/>
      <c r="X2906" s="45">
        <v>4.1000001132488251E-2</v>
      </c>
      <c r="Y2906" s="45"/>
      <c r="Z2906" s="44">
        <v>2.460000067949295</v>
      </c>
      <c r="AA2906" s="44"/>
      <c r="AB2906" s="45">
        <v>34.807830810546875</v>
      </c>
      <c r="AC2906" s="45"/>
      <c r="AD2906" s="45">
        <v>10.986912727355957</v>
      </c>
      <c r="AE2906" s="45"/>
      <c r="AF2906" s="45">
        <v>35.526435852050781</v>
      </c>
      <c r="AG2906" s="45"/>
      <c r="AH2906" s="45">
        <v>17.35206413269043</v>
      </c>
      <c r="AI2906" s="45"/>
      <c r="AJ2906" s="45"/>
      <c r="AK2906" s="20">
        <v>44.772315979003906</v>
      </c>
    </row>
    <row r="2907" spans="2:37">
      <c r="B2907" s="2">
        <v>3.0000000260770321E-3</v>
      </c>
      <c r="D2907" s="44">
        <v>0.18000000156462193</v>
      </c>
      <c r="E2907" s="44"/>
      <c r="F2907" s="45">
        <v>15.558903694152832</v>
      </c>
      <c r="G2907" s="45"/>
      <c r="H2907" s="45"/>
      <c r="I2907" s="45"/>
      <c r="J2907" s="45"/>
      <c r="K2907" s="45">
        <v>29.407238006591797</v>
      </c>
      <c r="L2907" s="45"/>
      <c r="M2907" s="45"/>
      <c r="N2907" s="45">
        <v>61.9854736328125</v>
      </c>
      <c r="O2907" s="45"/>
      <c r="P2907" s="45"/>
      <c r="Q2907" s="45"/>
      <c r="R2907" s="45">
        <v>23.036291122436523</v>
      </c>
      <c r="S2907" s="45"/>
      <c r="T2907" s="45"/>
      <c r="U2907" s="45"/>
      <c r="V2907" s="46">
        <v>90.266517639160156</v>
      </c>
      <c r="W2907" s="46"/>
      <c r="X2907" s="45">
        <v>4.1999999433755875E-2</v>
      </c>
      <c r="Y2907" s="45"/>
      <c r="Z2907" s="44">
        <v>2.5199999660253525</v>
      </c>
      <c r="AA2907" s="44"/>
      <c r="AB2907" s="45">
        <v>34.920948028564453</v>
      </c>
      <c r="AC2907" s="45"/>
      <c r="AD2907" s="45">
        <v>10.761660575866699</v>
      </c>
      <c r="AE2907" s="45"/>
      <c r="AF2907" s="45">
        <v>35.141300201416016</v>
      </c>
      <c r="AG2907" s="45"/>
      <c r="AH2907" s="45">
        <v>17.239007949829102</v>
      </c>
      <c r="AI2907" s="45"/>
      <c r="AJ2907" s="45"/>
      <c r="AK2907" s="20">
        <v>44.142002105712891</v>
      </c>
    </row>
    <row r="2908" spans="2:37">
      <c r="B2908" s="2">
        <v>4.0000001899898052E-3</v>
      </c>
      <c r="D2908" s="44">
        <v>0.24000001139938831</v>
      </c>
      <c r="E2908" s="44"/>
      <c r="F2908" s="45">
        <v>26.28538703918457</v>
      </c>
      <c r="G2908" s="45"/>
      <c r="H2908" s="45"/>
      <c r="I2908" s="45"/>
      <c r="J2908" s="45"/>
      <c r="K2908" s="45">
        <v>28.280750274658203</v>
      </c>
      <c r="L2908" s="45"/>
      <c r="M2908" s="45"/>
      <c r="N2908" s="45">
        <v>60.586158752441406</v>
      </c>
      <c r="O2908" s="45"/>
      <c r="P2908" s="45"/>
      <c r="Q2908" s="45"/>
      <c r="R2908" s="45">
        <v>22.843372344970703</v>
      </c>
      <c r="S2908" s="45"/>
      <c r="T2908" s="45"/>
      <c r="U2908" s="45"/>
      <c r="V2908" s="46">
        <v>87.541847229003906</v>
      </c>
      <c r="W2908" s="46"/>
      <c r="X2908" s="45">
        <v>4.3000001460313797E-2</v>
      </c>
      <c r="Y2908" s="45"/>
      <c r="Z2908" s="44">
        <v>2.5800000876188278</v>
      </c>
      <c r="AA2908" s="44"/>
      <c r="AB2908" s="45">
        <v>31.661306381225586</v>
      </c>
      <c r="AC2908" s="45"/>
      <c r="AD2908" s="45">
        <v>10.541972160339355</v>
      </c>
      <c r="AE2908" s="45"/>
      <c r="AF2908" s="45">
        <v>34.763797760009766</v>
      </c>
      <c r="AG2908" s="45"/>
      <c r="AH2908" s="45">
        <v>17.127416610717773</v>
      </c>
      <c r="AI2908" s="45"/>
      <c r="AJ2908" s="45"/>
      <c r="AK2908" s="20">
        <v>43.522617340087891</v>
      </c>
    </row>
    <row r="2909" spans="2:37">
      <c r="B2909" s="2">
        <v>4.999999888241291E-3</v>
      </c>
      <c r="D2909" s="44">
        <v>0.29999999329447746</v>
      </c>
      <c r="E2909" s="44"/>
      <c r="F2909" s="45">
        <v>37.179176330566406</v>
      </c>
      <c r="G2909" s="45"/>
      <c r="H2909" s="45"/>
      <c r="I2909" s="45"/>
      <c r="J2909" s="45"/>
      <c r="K2909" s="45">
        <v>27.240375518798828</v>
      </c>
      <c r="L2909" s="45"/>
      <c r="M2909" s="45"/>
      <c r="N2909" s="45">
        <v>59.277015686035156</v>
      </c>
      <c r="O2909" s="45"/>
      <c r="P2909" s="45"/>
      <c r="Q2909" s="45"/>
      <c r="R2909" s="45">
        <v>22.653324127197266</v>
      </c>
      <c r="S2909" s="45"/>
      <c r="T2909" s="45"/>
      <c r="U2909" s="45"/>
      <c r="V2909" s="46">
        <v>85.028823852539063</v>
      </c>
      <c r="W2909" s="46"/>
      <c r="X2909" s="45">
        <v>4.3999999761581421E-2</v>
      </c>
      <c r="Y2909" s="45"/>
      <c r="Z2909" s="44">
        <v>2.6399999856948853</v>
      </c>
      <c r="AA2909" s="44"/>
      <c r="AB2909" s="45">
        <v>25.496683120727539</v>
      </c>
      <c r="AC2909" s="45"/>
      <c r="AD2909" s="45">
        <v>10.327661514282227</v>
      </c>
      <c r="AE2909" s="45"/>
      <c r="AF2909" s="45">
        <v>34.393711090087891</v>
      </c>
      <c r="AG2909" s="45"/>
      <c r="AH2909" s="45">
        <v>17.017265319824219</v>
      </c>
      <c r="AI2909" s="45"/>
      <c r="AJ2909" s="45"/>
      <c r="AK2909" s="20">
        <v>42.913822174072266</v>
      </c>
    </row>
    <row r="2910" spans="2:37">
      <c r="B2910" s="2">
        <v>6.0000000521540642E-3</v>
      </c>
      <c r="D2910" s="44">
        <v>0.36000000312924385</v>
      </c>
      <c r="E2910" s="44"/>
      <c r="F2910" s="45">
        <v>46.565986633300781</v>
      </c>
      <c r="G2910" s="45"/>
      <c r="H2910" s="45"/>
      <c r="I2910" s="45"/>
      <c r="J2910" s="45"/>
      <c r="K2910" s="45">
        <v>26.276479721069336</v>
      </c>
      <c r="L2910" s="45"/>
      <c r="M2910" s="45"/>
      <c r="N2910" s="45">
        <v>58.048336029052734</v>
      </c>
      <c r="O2910" s="45"/>
      <c r="P2910" s="45"/>
      <c r="Q2910" s="45"/>
      <c r="R2910" s="45">
        <v>22.466094970703125</v>
      </c>
      <c r="S2910" s="45"/>
      <c r="T2910" s="45"/>
      <c r="U2910" s="45"/>
      <c r="V2910" s="46">
        <v>82.703636169433594</v>
      </c>
      <c r="W2910" s="46"/>
      <c r="X2910" s="45">
        <v>4.5000001788139343E-2</v>
      </c>
      <c r="Y2910" s="45"/>
      <c r="Z2910" s="44">
        <v>2.7000001072883606</v>
      </c>
      <c r="AA2910" s="44"/>
      <c r="AB2910" s="45">
        <v>17.294815063476563</v>
      </c>
      <c r="AC2910" s="45"/>
      <c r="AD2910" s="45">
        <v>10.118551254272461</v>
      </c>
      <c r="AE2910" s="45"/>
      <c r="AF2910" s="45">
        <v>34.03082275390625</v>
      </c>
      <c r="AG2910" s="45"/>
      <c r="AH2910" s="45">
        <v>16.908529281616211</v>
      </c>
      <c r="AI2910" s="45"/>
      <c r="AJ2910" s="45"/>
      <c r="AK2910" s="20">
        <v>42.3153076171875</v>
      </c>
    </row>
    <row r="2911" spans="2:37">
      <c r="B2911" s="2">
        <v>7.0000002160668373E-3</v>
      </c>
      <c r="D2911" s="44">
        <v>0.42000001296401024</v>
      </c>
      <c r="E2911" s="44"/>
      <c r="F2911" s="45">
        <v>53.02081298828125</v>
      </c>
      <c r="G2911" s="45"/>
      <c r="H2911" s="45"/>
      <c r="I2911" s="45"/>
      <c r="J2911" s="45"/>
      <c r="K2911" s="45">
        <v>25.380634307861328</v>
      </c>
      <c r="L2911" s="45"/>
      <c r="M2911" s="45"/>
      <c r="N2911" s="45">
        <v>56.891624450683594</v>
      </c>
      <c r="O2911" s="45"/>
      <c r="P2911" s="45"/>
      <c r="Q2911" s="45"/>
      <c r="R2911" s="45">
        <v>22.281635284423828</v>
      </c>
      <c r="S2911" s="45"/>
      <c r="T2911" s="45"/>
      <c r="U2911" s="45"/>
      <c r="V2911" s="46">
        <v>80.545333862304688</v>
      </c>
      <c r="W2911" s="46"/>
      <c r="X2911" s="45">
        <v>4.6000000089406967E-2</v>
      </c>
      <c r="Y2911" s="45"/>
      <c r="Z2911" s="44">
        <v>2.760000005364418</v>
      </c>
      <c r="AA2911" s="44"/>
      <c r="AB2911" s="45">
        <v>8.1972465515136719</v>
      </c>
      <c r="AC2911" s="45"/>
      <c r="AD2911" s="45">
        <v>9.9144773483276367</v>
      </c>
      <c r="AE2911" s="45"/>
      <c r="AF2911" s="45">
        <v>33.674942016601563</v>
      </c>
      <c r="AG2911" s="45"/>
      <c r="AH2911" s="45">
        <v>16.801185607910156</v>
      </c>
      <c r="AI2911" s="45"/>
      <c r="AJ2911" s="45"/>
      <c r="AK2911" s="20">
        <v>41.726783752441406</v>
      </c>
    </row>
    <row r="2912" spans="2:37">
      <c r="B2912" s="2">
        <v>8.0000003799796104E-3</v>
      </c>
      <c r="D2912" s="44">
        <v>0.48000002279877663</v>
      </c>
      <c r="E2912" s="44"/>
      <c r="F2912" s="45">
        <v>55.560825347900391</v>
      </c>
      <c r="G2912" s="45"/>
      <c r="H2912" s="45"/>
      <c r="I2912" s="45"/>
      <c r="J2912" s="45"/>
      <c r="K2912" s="45">
        <v>24.545459747314453</v>
      </c>
      <c r="L2912" s="45"/>
      <c r="M2912" s="45"/>
      <c r="N2912" s="45">
        <v>55.799430847167969</v>
      </c>
      <c r="O2912" s="45"/>
      <c r="P2912" s="45"/>
      <c r="Q2912" s="45"/>
      <c r="R2912" s="45">
        <v>22.099893569946289</v>
      </c>
      <c r="S2912" s="45"/>
      <c r="T2912" s="45"/>
      <c r="U2912" s="45"/>
      <c r="V2912" s="46">
        <v>78.535491943359375</v>
      </c>
      <c r="W2912" s="46"/>
      <c r="X2912" s="45">
        <v>4.6999998390674591E-2</v>
      </c>
      <c r="Y2912" s="45"/>
      <c r="Z2912" s="44">
        <v>2.8199999034404755</v>
      </c>
      <c r="AA2912" s="44"/>
      <c r="AB2912" s="45">
        <v>-0.54334181547164917</v>
      </c>
      <c r="AC2912" s="45"/>
      <c r="AD2912" s="45">
        <v>9.7152814865112305</v>
      </c>
      <c r="AE2912" s="45"/>
      <c r="AF2912" s="45">
        <v>33.325870513916016</v>
      </c>
      <c r="AG2912" s="45"/>
      <c r="AH2912" s="45">
        <v>16.695207595825195</v>
      </c>
      <c r="AI2912" s="45"/>
      <c r="AJ2912" s="45"/>
      <c r="AK2912" s="20">
        <v>41.147983551025391</v>
      </c>
    </row>
    <row r="2913" spans="2:37">
      <c r="B2913" s="2">
        <v>8.999999612569809E-3</v>
      </c>
      <c r="D2913" s="44">
        <v>0.53999997675418854</v>
      </c>
      <c r="E2913" s="44"/>
      <c r="F2913" s="45">
        <v>53.773773193359375</v>
      </c>
      <c r="G2913" s="45"/>
      <c r="H2913" s="45"/>
      <c r="I2913" s="45"/>
      <c r="J2913" s="45"/>
      <c r="K2913" s="45">
        <v>23.764497756958008</v>
      </c>
      <c r="L2913" s="45"/>
      <c r="M2913" s="45"/>
      <c r="N2913" s="45">
        <v>54.765224456787109</v>
      </c>
      <c r="O2913" s="45"/>
      <c r="P2913" s="45"/>
      <c r="Q2913" s="45"/>
      <c r="R2913" s="45">
        <v>21.92082405090332</v>
      </c>
      <c r="S2913" s="45"/>
      <c r="T2913" s="45"/>
      <c r="U2913" s="45"/>
      <c r="V2913" s="46">
        <v>76.657875061035156</v>
      </c>
      <c r="W2913" s="46"/>
      <c r="X2913" s="45">
        <v>4.8000000417232513E-2</v>
      </c>
      <c r="Y2913" s="45"/>
      <c r="Z2913" s="44">
        <v>2.8800000250339508</v>
      </c>
      <c r="AA2913" s="44"/>
      <c r="AB2913" s="45">
        <v>-7.739229679107666</v>
      </c>
      <c r="AC2913" s="45"/>
      <c r="AD2913" s="45">
        <v>9.5208120346069336</v>
      </c>
      <c r="AE2913" s="45"/>
      <c r="AF2913" s="45">
        <v>32.983428955078125</v>
      </c>
      <c r="AG2913" s="45"/>
      <c r="AH2913" s="45">
        <v>16.590576171875</v>
      </c>
      <c r="AI2913" s="45"/>
      <c r="AJ2913" s="45"/>
      <c r="AK2913" s="20">
        <v>40.578647613525391</v>
      </c>
    </row>
    <row r="2914" spans="2:37">
      <c r="B2914" s="2">
        <v>9.9999997764825821E-3</v>
      </c>
      <c r="D2914" s="44">
        <v>0.59999998658895493</v>
      </c>
      <c r="E2914" s="44"/>
      <c r="F2914" s="45">
        <v>47.865043640136719</v>
      </c>
      <c r="G2914" s="45"/>
      <c r="H2914" s="45"/>
      <c r="I2914" s="45"/>
      <c r="J2914" s="45"/>
      <c r="K2914" s="45">
        <v>23.032087326049805</v>
      </c>
      <c r="L2914" s="45"/>
      <c r="M2914" s="45"/>
      <c r="N2914" s="45">
        <v>53.783279418945313</v>
      </c>
      <c r="O2914" s="45"/>
      <c r="P2914" s="45"/>
      <c r="Q2914" s="45"/>
      <c r="R2914" s="45">
        <v>21.744375228881836</v>
      </c>
      <c r="S2914" s="45"/>
      <c r="T2914" s="45"/>
      <c r="U2914" s="45"/>
      <c r="V2914" s="46">
        <v>74.898200988769531</v>
      </c>
      <c r="W2914" s="46"/>
      <c r="X2914" s="45">
        <v>4.8999998718500137E-2</v>
      </c>
      <c r="Y2914" s="45"/>
      <c r="Z2914" s="44">
        <v>2.9399999231100082</v>
      </c>
      <c r="AA2914" s="44"/>
      <c r="AB2914" s="45">
        <v>-12.432464599609375</v>
      </c>
      <c r="AC2914" s="45"/>
      <c r="AD2914" s="45">
        <v>9.330927848815918</v>
      </c>
      <c r="AE2914" s="45"/>
      <c r="AF2914" s="45">
        <v>32.647441864013672</v>
      </c>
      <c r="AG2914" s="45"/>
      <c r="AH2914" s="45">
        <v>16.487264633178711</v>
      </c>
      <c r="AI2914" s="45"/>
      <c r="AJ2914" s="45"/>
      <c r="AK2914" s="20">
        <v>40.018535614013672</v>
      </c>
    </row>
    <row r="2915" spans="2:37">
      <c r="B2915" s="2">
        <v>1.0999999940395355E-2</v>
      </c>
      <c r="D2915" s="44">
        <v>0.65999999642372131</v>
      </c>
      <c r="E2915" s="44"/>
      <c r="F2915" s="45">
        <v>38.618228912353516</v>
      </c>
      <c r="G2915" s="45"/>
      <c r="H2915" s="45"/>
      <c r="I2915" s="45"/>
      <c r="J2915" s="45"/>
      <c r="K2915" s="45">
        <v>22.343263626098633</v>
      </c>
      <c r="L2915" s="45"/>
      <c r="M2915" s="45"/>
      <c r="N2915" s="45">
        <v>52.848560333251953</v>
      </c>
      <c r="O2915" s="45"/>
      <c r="P2915" s="45"/>
      <c r="Q2915" s="45"/>
      <c r="R2915" s="45">
        <v>21.570503234863281</v>
      </c>
      <c r="S2915" s="45"/>
      <c r="T2915" s="45"/>
      <c r="U2915" s="45"/>
      <c r="V2915" s="46">
        <v>73.243881225585938</v>
      </c>
      <c r="W2915" s="46"/>
      <c r="X2915" s="45">
        <v>5.000000074505806E-2</v>
      </c>
      <c r="Y2915" s="45"/>
      <c r="Z2915" s="44">
        <v>3.0000000447034836</v>
      </c>
      <c r="AA2915" s="44"/>
      <c r="AB2915" s="45">
        <v>-14.025580406188965</v>
      </c>
      <c r="AC2915" s="45"/>
      <c r="AD2915" s="45">
        <v>9.1454906463623047</v>
      </c>
      <c r="AE2915" s="45"/>
      <c r="AF2915" s="45">
        <v>32.317741394042969</v>
      </c>
      <c r="AG2915" s="45"/>
      <c r="AH2915" s="45">
        <v>16.38525390625</v>
      </c>
      <c r="AI2915" s="45"/>
      <c r="AJ2915" s="45"/>
      <c r="AK2915" s="20">
        <v>39.467430114746094</v>
      </c>
    </row>
    <row r="2916" spans="2:37">
      <c r="B2916" s="2">
        <v>1.2000000104308128E-2</v>
      </c>
      <c r="D2916" s="44">
        <v>0.7200000062584877</v>
      </c>
      <c r="E2916" s="44"/>
      <c r="F2916" s="45">
        <v>27.275964736938477</v>
      </c>
      <c r="G2916" s="45"/>
      <c r="H2916" s="45"/>
      <c r="I2916" s="45"/>
      <c r="J2916" s="45"/>
      <c r="K2916" s="45">
        <v>21.693668365478516</v>
      </c>
      <c r="L2916" s="45"/>
      <c r="M2916" s="45"/>
      <c r="N2916" s="45">
        <v>51.956649780273438</v>
      </c>
      <c r="O2916" s="45"/>
      <c r="P2916" s="45"/>
      <c r="Q2916" s="45"/>
      <c r="R2916" s="45">
        <v>21.399158477783203</v>
      </c>
      <c r="S2916" s="45"/>
      <c r="T2916" s="45"/>
      <c r="U2916" s="45"/>
      <c r="V2916" s="46">
        <v>71.683845520019531</v>
      </c>
      <c r="W2916" s="46"/>
      <c r="X2916" s="45">
        <v>5.0999999046325684E-2</v>
      </c>
      <c r="Y2916" s="45"/>
      <c r="Z2916" s="44">
        <v>3.059999942779541</v>
      </c>
      <c r="AA2916" s="44"/>
      <c r="AB2916" s="45">
        <v>-12.360442161560059</v>
      </c>
      <c r="AC2916" s="45"/>
      <c r="AD2916" s="45">
        <v>8.9643716812133789</v>
      </c>
      <c r="AE2916" s="45"/>
      <c r="AF2916" s="45">
        <v>31.994161605834961</v>
      </c>
      <c r="AG2916" s="45"/>
      <c r="AH2916" s="45">
        <v>16.284521102905273</v>
      </c>
      <c r="AI2916" s="45"/>
      <c r="AJ2916" s="45"/>
      <c r="AK2916" s="20">
        <v>38.925113677978516</v>
      </c>
    </row>
    <row r="2917" spans="2:37">
      <c r="B2917" s="2">
        <v>1.3000000268220901E-2</v>
      </c>
      <c r="D2917" s="44">
        <v>0.78000001609325409</v>
      </c>
      <c r="E2917" s="44"/>
      <c r="F2917" s="45">
        <v>15.358963012695313</v>
      </c>
      <c r="G2917" s="45"/>
      <c r="H2917" s="45"/>
      <c r="I2917" s="45"/>
      <c r="J2917" s="45"/>
      <c r="K2917" s="45">
        <v>21.079469680786133</v>
      </c>
      <c r="L2917" s="45"/>
      <c r="M2917" s="45"/>
      <c r="N2917" s="45">
        <v>51.103649139404297</v>
      </c>
      <c r="O2917" s="45"/>
      <c r="P2917" s="45"/>
      <c r="Q2917" s="45"/>
      <c r="R2917" s="45">
        <v>21.23029899597168</v>
      </c>
      <c r="S2917" s="45"/>
      <c r="T2917" s="45"/>
      <c r="U2917" s="45"/>
      <c r="V2917" s="46">
        <v>70.208320617675781</v>
      </c>
      <c r="W2917" s="46"/>
      <c r="X2917" s="45">
        <v>5.2000001072883606E-2</v>
      </c>
      <c r="Y2917" s="45"/>
      <c r="Z2917" s="44">
        <v>3.1200000643730164</v>
      </c>
      <c r="AA2917" s="44"/>
      <c r="AB2917" s="45">
        <v>-7.7348809242248535</v>
      </c>
      <c r="AC2917" s="45"/>
      <c r="AD2917" s="45">
        <v>8.787445068359375</v>
      </c>
      <c r="AE2917" s="45"/>
      <c r="AF2917" s="45">
        <v>31.676553726196289</v>
      </c>
      <c r="AG2917" s="45"/>
      <c r="AH2917" s="45">
        <v>16.185043334960938</v>
      </c>
      <c r="AI2917" s="45"/>
      <c r="AJ2917" s="45"/>
      <c r="AK2917" s="20">
        <v>38.391380310058594</v>
      </c>
    </row>
    <row r="2918" spans="2:37">
      <c r="B2918" s="2">
        <v>1.4000000432133675E-2</v>
      </c>
      <c r="D2918" s="44">
        <v>0.84000002592802048</v>
      </c>
      <c r="E2918" s="44"/>
      <c r="F2918" s="45">
        <v>4.4493017196655273</v>
      </c>
      <c r="G2918" s="45"/>
      <c r="H2918" s="45"/>
      <c r="I2918" s="45"/>
      <c r="J2918" s="45"/>
      <c r="K2918" s="45">
        <v>20.497304916381836</v>
      </c>
      <c r="L2918" s="45"/>
      <c r="M2918" s="45"/>
      <c r="N2918" s="45">
        <v>50.286128997802734</v>
      </c>
      <c r="O2918" s="45"/>
      <c r="P2918" s="45"/>
      <c r="Q2918" s="45"/>
      <c r="R2918" s="45">
        <v>21.063880920410156</v>
      </c>
      <c r="S2918" s="45"/>
      <c r="T2918" s="45"/>
      <c r="U2918" s="45"/>
      <c r="V2918" s="46">
        <v>68.808700561523438</v>
      </c>
      <c r="W2918" s="46"/>
      <c r="X2918" s="45">
        <v>5.299999937415123E-2</v>
      </c>
      <c r="Y2918" s="45"/>
      <c r="Z2918" s="44">
        <v>3.1799999624490738</v>
      </c>
      <c r="AA2918" s="44"/>
      <c r="AB2918" s="45">
        <v>-0.85557305812835693</v>
      </c>
      <c r="AC2918" s="45"/>
      <c r="AD2918" s="45">
        <v>8.6145906448364258</v>
      </c>
      <c r="AE2918" s="45"/>
      <c r="AF2918" s="45">
        <v>31.364765167236328</v>
      </c>
      <c r="AG2918" s="45"/>
      <c r="AH2918" s="45">
        <v>16.086801528930664</v>
      </c>
      <c r="AI2918" s="45"/>
      <c r="AJ2918" s="45"/>
      <c r="AK2918" s="20">
        <v>37.866043090820313</v>
      </c>
    </row>
    <row r="2919" spans="2:37">
      <c r="B2919" s="2">
        <v>1.4999999664723873E-2</v>
      </c>
      <c r="D2919" s="44">
        <v>0.89999997988343239</v>
      </c>
      <c r="E2919" s="44"/>
      <c r="F2919" s="45">
        <v>-4.0313143730163574</v>
      </c>
      <c r="G2919" s="45"/>
      <c r="H2919" s="45"/>
      <c r="I2919" s="45"/>
      <c r="J2919" s="45"/>
      <c r="K2919" s="45">
        <v>19.944204330444336</v>
      </c>
      <c r="L2919" s="45"/>
      <c r="M2919" s="45"/>
      <c r="N2919" s="45">
        <v>49.501068115234375</v>
      </c>
      <c r="O2919" s="45"/>
      <c r="P2919" s="45"/>
      <c r="Q2919" s="45"/>
      <c r="R2919" s="45">
        <v>20.899858474731445</v>
      </c>
      <c r="S2919" s="45"/>
      <c r="T2919" s="45"/>
      <c r="U2919" s="45"/>
      <c r="V2919" s="46">
        <v>67.477409362792969</v>
      </c>
      <c r="W2919" s="46"/>
      <c r="X2919" s="45">
        <v>5.4000001400709152E-2</v>
      </c>
      <c r="Y2919" s="45"/>
      <c r="Z2919" s="44">
        <v>3.2400000840425491</v>
      </c>
      <c r="AA2919" s="44"/>
      <c r="AB2919" s="45">
        <v>7.2654919624328613</v>
      </c>
      <c r="AC2919" s="45"/>
      <c r="AD2919" s="45">
        <v>8.4456939697265625</v>
      </c>
      <c r="AE2919" s="45"/>
      <c r="AF2919" s="45">
        <v>31.058650970458984</v>
      </c>
      <c r="AG2919" s="45"/>
      <c r="AH2919" s="45">
        <v>15.989775657653809</v>
      </c>
      <c r="AI2919" s="45"/>
      <c r="AJ2919" s="45"/>
      <c r="AK2919" s="20">
        <v>37.348915100097656</v>
      </c>
    </row>
    <row r="2920" spans="2:37">
      <c r="B2920" s="2">
        <v>1.6000000759959221E-2</v>
      </c>
      <c r="D2920" s="44">
        <v>0.96000004559755325</v>
      </c>
      <c r="E2920" s="44"/>
      <c r="F2920" s="45">
        <v>-9.0174350738525391</v>
      </c>
      <c r="G2920" s="45"/>
      <c r="H2920" s="45"/>
      <c r="I2920" s="45"/>
      <c r="J2920" s="45"/>
      <c r="K2920" s="45">
        <v>19.417556762695313</v>
      </c>
      <c r="L2920" s="45"/>
      <c r="M2920" s="45"/>
      <c r="N2920" s="45">
        <v>48.745784759521484</v>
      </c>
      <c r="O2920" s="45"/>
      <c r="P2920" s="45"/>
      <c r="Q2920" s="45"/>
      <c r="R2920" s="45">
        <v>20.738189697265625</v>
      </c>
      <c r="S2920" s="45"/>
      <c r="T2920" s="45"/>
      <c r="U2920" s="45"/>
      <c r="V2920" s="46">
        <v>66.207740783691406</v>
      </c>
      <c r="W2920" s="46"/>
      <c r="X2920" s="45">
        <v>5.4999999701976776E-2</v>
      </c>
      <c r="Y2920" s="45"/>
      <c r="Z2920" s="44">
        <v>3.2999999821186066</v>
      </c>
      <c r="AA2920" s="44"/>
      <c r="AB2920" s="45">
        <v>15.455839157104492</v>
      </c>
      <c r="AC2920" s="45"/>
      <c r="AD2920" s="45">
        <v>8.280644416809082</v>
      </c>
      <c r="AE2920" s="45"/>
      <c r="AF2920" s="45">
        <v>30.758075714111328</v>
      </c>
      <c r="AG2920" s="45"/>
      <c r="AH2920" s="45">
        <v>15.893942832946777</v>
      </c>
      <c r="AI2920" s="45"/>
      <c r="AJ2920" s="45"/>
      <c r="AK2920" s="20">
        <v>36.839820861816406</v>
      </c>
    </row>
    <row r="2921" spans="2:37">
      <c r="B2921" s="2">
        <v>1.7000000923871994E-2</v>
      </c>
      <c r="D2921" s="44">
        <v>1.0200000554323196</v>
      </c>
      <c r="E2921" s="44"/>
      <c r="F2921" s="45">
        <v>-9.9430742263793945</v>
      </c>
      <c r="G2921" s="45"/>
      <c r="H2921" s="45"/>
      <c r="I2921" s="45"/>
      <c r="J2921" s="45"/>
      <c r="K2921" s="45">
        <v>18.915054321289063</v>
      </c>
      <c r="L2921" s="45"/>
      <c r="M2921" s="45"/>
      <c r="N2921" s="45">
        <v>48.017917633056641</v>
      </c>
      <c r="O2921" s="45"/>
      <c r="P2921" s="45"/>
      <c r="Q2921" s="45"/>
      <c r="R2921" s="45">
        <v>20.578832626342773</v>
      </c>
      <c r="S2921" s="45"/>
      <c r="T2921" s="45"/>
      <c r="U2921" s="45"/>
      <c r="V2921" s="46">
        <v>64.993789672851563</v>
      </c>
      <c r="W2921" s="46"/>
      <c r="X2921" s="45">
        <v>5.6000001728534698E-2</v>
      </c>
      <c r="Y2921" s="45"/>
      <c r="Z2921" s="44">
        <v>3.3600001037120819</v>
      </c>
      <c r="AA2921" s="44"/>
      <c r="AB2921" s="45">
        <v>22.547954559326172</v>
      </c>
      <c r="AC2921" s="45"/>
      <c r="AD2921" s="45">
        <v>8.1193370819091797</v>
      </c>
      <c r="AE2921" s="45"/>
      <c r="AF2921" s="45">
        <v>30.462900161743164</v>
      </c>
      <c r="AG2921" s="45"/>
      <c r="AH2921" s="45">
        <v>15.799284934997559</v>
      </c>
      <c r="AI2921" s="45"/>
      <c r="AJ2921" s="45"/>
      <c r="AK2921" s="20">
        <v>36.338592529296875</v>
      </c>
    </row>
    <row r="2922" spans="2:37">
      <c r="B2922" s="2">
        <v>1.7999999225139618E-2</v>
      </c>
      <c r="D2922" s="44">
        <v>1.0799999535083771</v>
      </c>
      <c r="E2922" s="44"/>
      <c r="F2922" s="45">
        <v>-6.8131484985351563</v>
      </c>
      <c r="G2922" s="45"/>
      <c r="H2922" s="45"/>
      <c r="I2922" s="45"/>
      <c r="J2922" s="45"/>
      <c r="K2922" s="45">
        <v>18.434658050537109</v>
      </c>
      <c r="L2922" s="45"/>
      <c r="M2922" s="45"/>
      <c r="N2922" s="45">
        <v>47.31536865234375</v>
      </c>
      <c r="O2922" s="45"/>
      <c r="P2922" s="45"/>
      <c r="Q2922" s="45"/>
      <c r="R2922" s="45">
        <v>20.421747207641602</v>
      </c>
      <c r="S2922" s="45"/>
      <c r="T2922" s="45"/>
      <c r="U2922" s="45"/>
      <c r="V2922" s="46">
        <v>63.830345153808594</v>
      </c>
      <c r="W2922" s="46"/>
      <c r="X2922" s="45">
        <v>5.7000000029802322E-2</v>
      </c>
      <c r="Y2922" s="45"/>
      <c r="Z2922" s="44">
        <v>3.4200000017881393</v>
      </c>
      <c r="AA2922" s="44"/>
      <c r="AB2922" s="45">
        <v>27.542057037353516</v>
      </c>
      <c r="AC2922" s="45"/>
      <c r="AD2922" s="45">
        <v>7.9616680145263672</v>
      </c>
      <c r="AE2922" s="45"/>
      <c r="AF2922" s="45">
        <v>30.172998428344727</v>
      </c>
      <c r="AG2922" s="45"/>
      <c r="AH2922" s="45">
        <v>15.705782890319824</v>
      </c>
      <c r="AI2922" s="45"/>
      <c r="AJ2922" s="45"/>
      <c r="AK2922" s="20">
        <v>35.845073699951172</v>
      </c>
    </row>
    <row r="2923" spans="2:37">
      <c r="B2923" s="2">
        <v>1.8999999389052391E-2</v>
      </c>
      <c r="D2923" s="44">
        <v>1.1399999633431435</v>
      </c>
      <c r="E2923" s="44"/>
      <c r="F2923" s="45">
        <v>-0.19434979557991028</v>
      </c>
      <c r="G2923" s="45"/>
      <c r="H2923" s="45"/>
      <c r="I2923" s="45"/>
      <c r="J2923" s="45"/>
      <c r="K2923" s="45">
        <v>17.97456169128418</v>
      </c>
      <c r="L2923" s="45"/>
      <c r="M2923" s="45"/>
      <c r="N2923" s="45">
        <v>46.636276245117188</v>
      </c>
      <c r="O2923" s="45"/>
      <c r="P2923" s="45"/>
      <c r="Q2923" s="45"/>
      <c r="R2923" s="45">
        <v>20.26689338684082</v>
      </c>
      <c r="S2923" s="45"/>
      <c r="T2923" s="45"/>
      <c r="U2923" s="45"/>
      <c r="V2923" s="46">
        <v>62.712795257568359</v>
      </c>
      <c r="W2923" s="46"/>
      <c r="X2923" s="45">
        <v>5.7999998331069946E-2</v>
      </c>
      <c r="Y2923" s="45"/>
      <c r="Z2923" s="44">
        <v>3.4799998998641968</v>
      </c>
      <c r="AA2923" s="44"/>
      <c r="AB2923" s="45">
        <v>29.743534088134766</v>
      </c>
      <c r="AC2923" s="45"/>
      <c r="AD2923" s="45">
        <v>7.8075389862060547</v>
      </c>
      <c r="AE2923" s="45"/>
      <c r="AF2923" s="45">
        <v>29.888242721557617</v>
      </c>
      <c r="AG2923" s="45"/>
      <c r="AH2923" s="45">
        <v>15.613415718078613</v>
      </c>
      <c r="AI2923" s="45"/>
      <c r="AJ2923" s="45"/>
      <c r="AK2923" s="20">
        <v>35.359104156494141</v>
      </c>
    </row>
    <row r="2924" spans="2:37">
      <c r="B2924" s="2">
        <v>1.9999999552965164E-2</v>
      </c>
      <c r="D2924" s="44">
        <v>1.1999999731779099</v>
      </c>
      <c r="E2924" s="44"/>
      <c r="F2924" s="45">
        <v>8.8720617294311523</v>
      </c>
      <c r="G2924" s="45"/>
      <c r="H2924" s="45"/>
      <c r="I2924" s="45"/>
      <c r="J2924" s="45"/>
      <c r="K2924" s="45">
        <v>17.533166885375977</v>
      </c>
      <c r="L2924" s="45"/>
      <c r="M2924" s="45"/>
      <c r="N2924" s="45">
        <v>45.978981018066406</v>
      </c>
      <c r="O2924" s="45"/>
      <c r="P2924" s="45"/>
      <c r="Q2924" s="45"/>
      <c r="R2924" s="45">
        <v>20.114229202270508</v>
      </c>
      <c r="S2924" s="45"/>
      <c r="T2924" s="45"/>
      <c r="U2924" s="45"/>
      <c r="V2924" s="46">
        <v>61.637065887451172</v>
      </c>
      <c r="W2924" s="46"/>
      <c r="X2924" s="45">
        <v>5.9000000357627869E-2</v>
      </c>
      <c r="Y2924" s="45"/>
      <c r="Z2924" s="44">
        <v>3.5400000214576721</v>
      </c>
      <c r="AA2924" s="44"/>
      <c r="AB2924" s="45">
        <v>28.856204986572266</v>
      </c>
      <c r="AC2924" s="45"/>
      <c r="AD2924" s="45">
        <v>7.6568560600280762</v>
      </c>
      <c r="AE2924" s="45"/>
      <c r="AF2924" s="45">
        <v>29.608512878417969</v>
      </c>
      <c r="AG2924" s="45"/>
      <c r="AH2924" s="45">
        <v>15.52216625213623</v>
      </c>
      <c r="AI2924" s="45"/>
      <c r="AJ2924" s="45"/>
      <c r="AK2924" s="20">
        <v>34.880535125732422</v>
      </c>
    </row>
    <row r="2925" spans="2:37">
      <c r="B2925" s="2">
        <v>2.0999999716877937E-2</v>
      </c>
      <c r="D2925" s="44">
        <v>1.2599999830126762</v>
      </c>
      <c r="E2925" s="44"/>
      <c r="F2925" s="45">
        <v>19.02220344543457</v>
      </c>
      <c r="G2925" s="45"/>
      <c r="H2925" s="45"/>
      <c r="I2925" s="45"/>
      <c r="J2925" s="45"/>
      <c r="K2925" s="45">
        <v>17.109050750732422</v>
      </c>
      <c r="L2925" s="45"/>
      <c r="M2925" s="45"/>
      <c r="N2925" s="45">
        <v>45.342014312744141</v>
      </c>
      <c r="O2925" s="45"/>
      <c r="P2925" s="45"/>
      <c r="Q2925" s="45"/>
      <c r="R2925" s="45">
        <v>19.963718414306641</v>
      </c>
      <c r="S2925" s="45"/>
      <c r="T2925" s="45"/>
      <c r="U2925" s="45"/>
      <c r="V2925" s="46">
        <v>60.599555969238281</v>
      </c>
      <c r="W2925" s="46"/>
      <c r="X2925" s="45">
        <v>5.9999998658895493E-2</v>
      </c>
      <c r="Y2925" s="45"/>
      <c r="Z2925" s="44">
        <v>3.5999999195337296</v>
      </c>
      <c r="AA2925" s="44"/>
      <c r="AB2925" s="45">
        <v>25.018947601318359</v>
      </c>
      <c r="AC2925" s="45"/>
      <c r="AD2925" s="45">
        <v>7.509526252746582</v>
      </c>
      <c r="AE2925" s="45"/>
      <c r="AF2925" s="45">
        <v>29.333690643310547</v>
      </c>
      <c r="AG2925" s="45"/>
      <c r="AH2925" s="45">
        <v>15.432015419006348</v>
      </c>
      <c r="AI2925" s="45"/>
      <c r="AJ2925" s="45"/>
      <c r="AK2925" s="20">
        <v>34.409225463867188</v>
      </c>
    </row>
    <row r="2926" spans="2:37">
      <c r="B2926" s="2">
        <v>2.199999988079071E-2</v>
      </c>
      <c r="D2926" s="44">
        <v>1.3199999928474426</v>
      </c>
      <c r="E2926" s="44"/>
      <c r="F2926" s="45">
        <v>28.764148712158203</v>
      </c>
      <c r="G2926" s="45"/>
      <c r="H2926" s="45"/>
      <c r="I2926" s="45"/>
      <c r="J2926" s="45"/>
      <c r="K2926" s="45">
        <v>16.700946807861328</v>
      </c>
      <c r="L2926" s="45"/>
      <c r="M2926" s="45"/>
      <c r="N2926" s="45">
        <v>44.724048614501953</v>
      </c>
      <c r="O2926" s="45"/>
      <c r="P2926" s="45"/>
      <c r="Q2926" s="45"/>
      <c r="R2926" s="45">
        <v>19.815324783325195</v>
      </c>
      <c r="S2926" s="45"/>
      <c r="T2926" s="45"/>
      <c r="U2926" s="45"/>
      <c r="V2926" s="46">
        <v>59.597072601318359</v>
      </c>
      <c r="W2926" s="46"/>
      <c r="X2926" s="45">
        <v>6.1000000685453415E-2</v>
      </c>
      <c r="Y2926" s="45"/>
      <c r="Z2926" s="44">
        <v>3.6600000411272049</v>
      </c>
      <c r="AA2926" s="44"/>
      <c r="AB2926" s="45">
        <v>18.781211853027344</v>
      </c>
      <c r="AC2926" s="45"/>
      <c r="AD2926" s="45">
        <v>7.3654613494873047</v>
      </c>
      <c r="AE2926" s="45"/>
      <c r="AF2926" s="45">
        <v>29.063661575317383</v>
      </c>
      <c r="AG2926" s="45"/>
      <c r="AH2926" s="45">
        <v>15.342945098876953</v>
      </c>
      <c r="AI2926" s="45"/>
      <c r="AJ2926" s="45"/>
      <c r="AK2926" s="20">
        <v>33.945034027099609</v>
      </c>
    </row>
    <row r="2927" spans="2:37">
      <c r="B2927" s="2">
        <v>2.3000000044703484E-2</v>
      </c>
      <c r="D2927" s="44">
        <v>1.380000002682209</v>
      </c>
      <c r="E2927" s="44"/>
      <c r="F2927" s="45">
        <v>36.687431335449219</v>
      </c>
      <c r="G2927" s="45"/>
      <c r="H2927" s="45"/>
      <c r="I2927" s="45"/>
      <c r="J2927" s="45"/>
      <c r="K2927" s="45">
        <v>16.307729721069336</v>
      </c>
      <c r="L2927" s="45"/>
      <c r="M2927" s="45"/>
      <c r="N2927" s="45">
        <v>44.123905181884766</v>
      </c>
      <c r="O2927" s="45"/>
      <c r="P2927" s="45"/>
      <c r="Q2927" s="45"/>
      <c r="R2927" s="45">
        <v>19.66900634765625</v>
      </c>
      <c r="S2927" s="45"/>
      <c r="T2927" s="45"/>
      <c r="U2927" s="45"/>
      <c r="V2927" s="46">
        <v>58.626789093017578</v>
      </c>
      <c r="W2927" s="46"/>
      <c r="X2927" s="45">
        <v>6.1999998986721039E-2</v>
      </c>
      <c r="Y2927" s="45"/>
      <c r="Z2927" s="44">
        <v>3.7199999392032623</v>
      </c>
      <c r="AA2927" s="44"/>
      <c r="AB2927" s="45">
        <v>11.021602630615234</v>
      </c>
      <c r="AC2927" s="45"/>
      <c r="AD2927" s="45">
        <v>7.2245759963989258</v>
      </c>
      <c r="AE2927" s="45"/>
      <c r="AF2927" s="45">
        <v>28.798315048217773</v>
      </c>
      <c r="AG2927" s="45"/>
      <c r="AH2927" s="45">
        <v>15.254937171936035</v>
      </c>
      <c r="AI2927" s="45"/>
      <c r="AJ2927" s="45"/>
      <c r="AK2927" s="20">
        <v>33.487827301025391</v>
      </c>
    </row>
    <row r="2928" spans="2:37">
      <c r="B2928" s="2">
        <v>2.4000000208616257E-2</v>
      </c>
      <c r="D2928" s="44">
        <v>1.4400000125169754</v>
      </c>
      <c r="E2928" s="44"/>
      <c r="F2928" s="45">
        <v>41.658115386962891</v>
      </c>
      <c r="G2928" s="45"/>
      <c r="H2928" s="45"/>
      <c r="I2928" s="45"/>
      <c r="J2928" s="45"/>
      <c r="K2928" s="45">
        <v>15.928390502929688</v>
      </c>
      <c r="L2928" s="45"/>
      <c r="M2928" s="45"/>
      <c r="N2928" s="45">
        <v>43.54052734375</v>
      </c>
      <c r="O2928" s="45"/>
      <c r="P2928" s="45"/>
      <c r="Q2928" s="45"/>
      <c r="R2928" s="45">
        <v>19.524728775024414</v>
      </c>
      <c r="S2928" s="45"/>
      <c r="T2928" s="45"/>
      <c r="U2928" s="45"/>
      <c r="V2928" s="46">
        <v>57.686191558837891</v>
      </c>
      <c r="W2928" s="46"/>
      <c r="X2928" s="45">
        <v>6.3000001013278961E-2</v>
      </c>
      <c r="Y2928" s="45"/>
      <c r="Z2928" s="44">
        <v>3.7800000607967377</v>
      </c>
      <c r="AA2928" s="44"/>
      <c r="AB2928" s="45">
        <v>2.821483850479126</v>
      </c>
      <c r="AC2928" s="45"/>
      <c r="AD2928" s="45">
        <v>7.086787223815918</v>
      </c>
      <c r="AE2928" s="45"/>
      <c r="AF2928" s="45">
        <v>28.537544250488281</v>
      </c>
      <c r="AG2928" s="45"/>
      <c r="AH2928" s="45">
        <v>15.167975425720215</v>
      </c>
      <c r="AI2928" s="45"/>
      <c r="AJ2928" s="45"/>
      <c r="AK2928" s="20">
        <v>33.037471771240234</v>
      </c>
    </row>
    <row r="2929" spans="2:37">
      <c r="B2929" s="2">
        <v>2.500000037252903E-2</v>
      </c>
      <c r="D2929" s="44">
        <v>1.5000000223517418</v>
      </c>
      <c r="E2929" s="44"/>
      <c r="F2929" s="45">
        <v>42.972496032714844</v>
      </c>
      <c r="G2929" s="45"/>
      <c r="H2929" s="45"/>
      <c r="I2929" s="45"/>
      <c r="J2929" s="45"/>
      <c r="K2929" s="45">
        <v>15.562026023864746</v>
      </c>
      <c r="L2929" s="45"/>
      <c r="M2929" s="45"/>
      <c r="N2929" s="45">
        <v>42.97296142578125</v>
      </c>
      <c r="O2929" s="45"/>
      <c r="P2929" s="45"/>
      <c r="Q2929" s="45"/>
      <c r="R2929" s="45">
        <v>19.382457733154297</v>
      </c>
      <c r="S2929" s="45"/>
      <c r="T2929" s="45"/>
      <c r="U2929" s="45"/>
      <c r="V2929" s="46">
        <v>56.773059844970703</v>
      </c>
      <c r="W2929" s="46"/>
      <c r="X2929" s="45">
        <v>6.4000003039836884E-2</v>
      </c>
      <c r="Y2929" s="45"/>
      <c r="Z2929" s="44">
        <v>3.840000182390213</v>
      </c>
      <c r="AA2929" s="44"/>
      <c r="AB2929" s="45">
        <v>-4.6882171630859375</v>
      </c>
      <c r="AC2929" s="45"/>
      <c r="AD2929" s="45">
        <v>6.9520149230957031</v>
      </c>
      <c r="AE2929" s="45"/>
      <c r="AF2929" s="45">
        <v>28.281242370605469</v>
      </c>
      <c r="AG2929" s="45"/>
      <c r="AH2929" s="45">
        <v>15.08204174041748</v>
      </c>
      <c r="AI2929" s="45"/>
      <c r="AJ2929" s="45"/>
      <c r="AK2929" s="20">
        <v>32.593845367431641</v>
      </c>
    </row>
    <row r="2930" spans="2:37">
      <c r="B2930" s="2">
        <v>2.6000000536441803E-2</v>
      </c>
      <c r="D2930" s="44">
        <v>1.5600000321865082</v>
      </c>
      <c r="E2930" s="44"/>
      <c r="F2930" s="45">
        <v>40.448684692382813</v>
      </c>
      <c r="G2930" s="45"/>
      <c r="H2930" s="45"/>
      <c r="I2930" s="45"/>
      <c r="J2930" s="45"/>
      <c r="K2930" s="45">
        <v>15.207826614379883</v>
      </c>
      <c r="L2930" s="45"/>
      <c r="M2930" s="45"/>
      <c r="N2930" s="45">
        <v>42.420345306396484</v>
      </c>
      <c r="O2930" s="45"/>
      <c r="P2930" s="45"/>
      <c r="Q2930" s="45"/>
      <c r="R2930" s="45">
        <v>19.242155075073242</v>
      </c>
      <c r="S2930" s="45"/>
      <c r="T2930" s="45"/>
      <c r="U2930" s="45"/>
      <c r="V2930" s="46">
        <v>55.885406494140625</v>
      </c>
      <c r="W2930" s="46"/>
      <c r="X2930" s="45">
        <v>6.4999997615814209E-2</v>
      </c>
      <c r="Y2930" s="45"/>
      <c r="Z2930" s="44">
        <v>3.8999998569488525</v>
      </c>
      <c r="AA2930" s="44"/>
      <c r="AB2930" s="45">
        <v>-10.48537540435791</v>
      </c>
      <c r="AC2930" s="45"/>
      <c r="AD2930" s="45">
        <v>6.8201818466186523</v>
      </c>
      <c r="AE2930" s="45"/>
      <c r="AF2930" s="45">
        <v>28.029312133789063</v>
      </c>
      <c r="AG2930" s="45"/>
      <c r="AH2930" s="45">
        <v>14.997118949890137</v>
      </c>
      <c r="AI2930" s="45"/>
      <c r="AJ2930" s="45"/>
      <c r="AK2930" s="20">
        <v>32.156818389892578</v>
      </c>
    </row>
    <row r="2931" spans="2:37">
      <c r="B2931" s="2">
        <v>2.7000000700354576E-2</v>
      </c>
      <c r="D2931" s="44">
        <v>1.6200000420212746</v>
      </c>
      <c r="E2931" s="44"/>
      <c r="F2931" s="45">
        <v>34.444217681884766</v>
      </c>
      <c r="G2931" s="45"/>
      <c r="H2931" s="45"/>
      <c r="I2931" s="45"/>
      <c r="J2931" s="45"/>
      <c r="K2931" s="45">
        <v>14.865062713623047</v>
      </c>
      <c r="L2931" s="45"/>
      <c r="M2931" s="45"/>
      <c r="N2931" s="45">
        <v>41.881900787353516</v>
      </c>
      <c r="O2931" s="45"/>
      <c r="P2931" s="45"/>
      <c r="Q2931" s="45"/>
      <c r="R2931" s="45">
        <v>19.103790283203125</v>
      </c>
      <c r="S2931" s="45"/>
      <c r="T2931" s="45"/>
      <c r="U2931" s="45"/>
      <c r="V2931" s="46">
        <v>55.021472930908203</v>
      </c>
      <c r="W2931" s="46"/>
      <c r="X2931" s="45">
        <v>6.5999999642372131E-2</v>
      </c>
      <c r="Y2931" s="45"/>
      <c r="Z2931" s="44">
        <v>3.9599999785423279</v>
      </c>
      <c r="AA2931" s="44"/>
      <c r="AB2931" s="45">
        <v>-13.798057556152344</v>
      </c>
      <c r="AC2931" s="45"/>
      <c r="AD2931" s="45">
        <v>6.6912117004394531</v>
      </c>
      <c r="AE2931" s="45"/>
      <c r="AF2931" s="45">
        <v>27.781650543212891</v>
      </c>
      <c r="AG2931" s="45"/>
      <c r="AH2931" s="45">
        <v>14.913192749023438</v>
      </c>
      <c r="AI2931" s="45"/>
      <c r="AJ2931" s="45"/>
      <c r="AK2931" s="20">
        <v>31.726282119750977</v>
      </c>
    </row>
    <row r="2932" spans="2:37">
      <c r="B2932" s="2">
        <v>2.8000000864267349E-2</v>
      </c>
      <c r="D2932" s="44">
        <v>1.680000051856041</v>
      </c>
      <c r="E2932" s="44"/>
      <c r="F2932" s="45">
        <v>25.798345565795898</v>
      </c>
      <c r="G2932" s="45"/>
      <c r="H2932" s="45"/>
      <c r="I2932" s="45"/>
      <c r="J2932" s="45"/>
      <c r="K2932" s="45">
        <v>14.533078193664551</v>
      </c>
      <c r="L2932" s="45"/>
      <c r="M2932" s="45"/>
      <c r="N2932" s="45">
        <v>41.356925964355469</v>
      </c>
      <c r="O2932" s="45"/>
      <c r="P2932" s="45"/>
      <c r="Q2932" s="45"/>
      <c r="R2932" s="45">
        <v>18.967325210571289</v>
      </c>
      <c r="S2932" s="45"/>
      <c r="T2932" s="45"/>
      <c r="U2932" s="45"/>
      <c r="V2932" s="46">
        <v>54.179691314697266</v>
      </c>
      <c r="W2932" s="46"/>
      <c r="X2932" s="45">
        <v>6.7000001668930054E-2</v>
      </c>
      <c r="Y2932" s="45"/>
      <c r="Z2932" s="44">
        <v>4.0200001001358032</v>
      </c>
      <c r="AA2932" s="44"/>
      <c r="AB2932" s="45">
        <v>-14.209418296813965</v>
      </c>
      <c r="AC2932" s="45"/>
      <c r="AD2932" s="45">
        <v>6.565032958984375</v>
      </c>
      <c r="AE2932" s="45"/>
      <c r="AF2932" s="45">
        <v>27.538166046142578</v>
      </c>
      <c r="AG2932" s="45"/>
      <c r="AH2932" s="45">
        <v>14.830244064331055</v>
      </c>
      <c r="AI2932" s="45"/>
      <c r="AJ2932" s="45"/>
      <c r="AK2932" s="20">
        <v>31.30211067199707</v>
      </c>
    </row>
    <row r="2933" spans="2:37">
      <c r="B2933" s="2">
        <v>2.8999999165534973E-2</v>
      </c>
      <c r="D2933" s="44">
        <v>1.7399999499320984</v>
      </c>
      <c r="E2933" s="44"/>
      <c r="F2933" s="45">
        <v>15.708086967468262</v>
      </c>
      <c r="G2933" s="45"/>
      <c r="H2933" s="45"/>
      <c r="I2933" s="45"/>
      <c r="J2933" s="45"/>
      <c r="K2933" s="45">
        <v>14.211276054382324</v>
      </c>
      <c r="L2933" s="45"/>
      <c r="M2933" s="45"/>
      <c r="N2933" s="45">
        <v>40.844776153564453</v>
      </c>
      <c r="O2933" s="45"/>
      <c r="P2933" s="45"/>
      <c r="Q2933" s="45"/>
      <c r="R2933" s="45">
        <v>18.832729339599609</v>
      </c>
      <c r="S2933" s="45"/>
      <c r="T2933" s="45"/>
      <c r="U2933" s="45"/>
      <c r="V2933" s="46">
        <v>53.358650207519531</v>
      </c>
      <c r="W2933" s="46"/>
      <c r="X2933" s="45">
        <v>6.8000003695487976E-2</v>
      </c>
      <c r="Y2933" s="45"/>
      <c r="Z2933" s="44">
        <v>4.0800002217292786</v>
      </c>
      <c r="AA2933" s="44"/>
      <c r="AB2933" s="45">
        <v>-11.711905479431152</v>
      </c>
      <c r="AC2933" s="45"/>
      <c r="AD2933" s="45">
        <v>6.4415745735168457</v>
      </c>
      <c r="AE2933" s="45"/>
      <c r="AF2933" s="45">
        <v>27.298763275146484</v>
      </c>
      <c r="AG2933" s="45"/>
      <c r="AH2933" s="45">
        <v>14.748259544372559</v>
      </c>
      <c r="AI2933" s="45"/>
      <c r="AJ2933" s="45"/>
      <c r="AK2933" s="20">
        <v>30.884195327758789</v>
      </c>
    </row>
    <row r="2934" spans="2:37">
      <c r="B2934" s="2">
        <v>2.9999999329447746E-2</v>
      </c>
      <c r="D2934" s="44">
        <v>1.7999999597668648</v>
      </c>
      <c r="E2934" s="44"/>
      <c r="F2934" s="45">
        <v>5.556269645690918</v>
      </c>
      <c r="G2934" s="45"/>
      <c r="H2934" s="45"/>
      <c r="I2934" s="45"/>
      <c r="J2934" s="45"/>
      <c r="K2934" s="45">
        <v>13.89911937713623</v>
      </c>
      <c r="L2934" s="45"/>
      <c r="M2934" s="45"/>
      <c r="N2934" s="45">
        <v>40.344867706298828</v>
      </c>
      <c r="O2934" s="45"/>
      <c r="P2934" s="45"/>
      <c r="Q2934" s="45"/>
      <c r="R2934" s="45">
        <v>18.699970245361328</v>
      </c>
      <c r="S2934" s="45"/>
      <c r="T2934" s="45"/>
      <c r="U2934" s="45"/>
      <c r="V2934" s="46">
        <v>52.557098388671875</v>
      </c>
      <c r="W2934" s="46"/>
      <c r="X2934" s="45">
        <v>6.8999998271465302E-2</v>
      </c>
      <c r="Y2934" s="45"/>
      <c r="Z2934" s="44">
        <v>4.1399998962879181</v>
      </c>
      <c r="AA2934" s="44"/>
      <c r="AB2934" s="45">
        <v>-6.7037687301635742</v>
      </c>
      <c r="AC2934" s="45"/>
      <c r="AD2934" s="45">
        <v>6.3207683563232422</v>
      </c>
      <c r="AE2934" s="45"/>
      <c r="AF2934" s="45">
        <v>27.063352584838867</v>
      </c>
      <c r="AG2934" s="45"/>
      <c r="AH2934" s="45">
        <v>14.667222023010254</v>
      </c>
      <c r="AI2934" s="45"/>
      <c r="AJ2934" s="45"/>
      <c r="AK2934" s="20">
        <v>30.47242546081543</v>
      </c>
    </row>
    <row r="2935" spans="2:37">
      <c r="B2935" s="2">
        <v>3.0999999493360519E-2</v>
      </c>
      <c r="D2935" s="44">
        <v>1.8599999696016312</v>
      </c>
      <c r="E2935" s="44"/>
      <c r="F2935" s="45">
        <v>-3.2838444709777832</v>
      </c>
      <c r="G2935" s="45"/>
      <c r="H2935" s="45"/>
      <c r="I2935" s="45"/>
      <c r="J2935" s="45"/>
      <c r="K2935" s="45">
        <v>13.596115112304688</v>
      </c>
      <c r="L2935" s="45"/>
      <c r="M2935" s="45"/>
      <c r="N2935" s="45">
        <v>39.856666564941406</v>
      </c>
      <c r="O2935" s="45"/>
      <c r="P2935" s="45"/>
      <c r="Q2935" s="45"/>
      <c r="R2935" s="45">
        <v>18.569013595581055</v>
      </c>
      <c r="S2935" s="45"/>
      <c r="T2935" s="45"/>
      <c r="U2935" s="45"/>
      <c r="V2935" s="46">
        <v>51.773914337158203</v>
      </c>
      <c r="W2935" s="46"/>
      <c r="X2935" s="45">
        <v>7.0000000298023224E-2</v>
      </c>
      <c r="Y2935" s="45"/>
      <c r="Z2935" s="44">
        <v>4.2000000178813934</v>
      </c>
      <c r="AA2935" s="44"/>
      <c r="AB2935" s="45">
        <v>7.0994488894939423E-2</v>
      </c>
      <c r="AC2935" s="45"/>
      <c r="AD2935" s="45">
        <v>6.2025470733642578</v>
      </c>
      <c r="AE2935" s="45"/>
      <c r="AF2935" s="45">
        <v>26.831844329833984</v>
      </c>
      <c r="AG2935" s="45"/>
      <c r="AH2935" s="45">
        <v>14.587116241455078</v>
      </c>
      <c r="AI2935" s="45"/>
      <c r="AJ2935" s="45"/>
      <c r="AK2935" s="20">
        <v>30.066692352294922</v>
      </c>
    </row>
    <row r="2936" spans="2:37">
      <c r="B2936" s="2">
        <v>3.2000001519918442E-2</v>
      </c>
      <c r="D2936" s="44">
        <v>1.9200000911951065</v>
      </c>
      <c r="E2936" s="44"/>
      <c r="F2936" s="45">
        <v>-9.6398420333862305</v>
      </c>
      <c r="G2936" s="45"/>
      <c r="H2936" s="45"/>
      <c r="I2936" s="45"/>
      <c r="J2936" s="45"/>
      <c r="K2936" s="45">
        <v>13.301816940307617</v>
      </c>
      <c r="L2936" s="45"/>
      <c r="M2936" s="45"/>
      <c r="N2936" s="45">
        <v>39.379673004150391</v>
      </c>
      <c r="O2936" s="45"/>
      <c r="P2936" s="45"/>
      <c r="Q2936" s="45"/>
      <c r="R2936" s="45">
        <v>18.439830780029297</v>
      </c>
      <c r="S2936" s="45"/>
      <c r="T2936" s="45"/>
      <c r="U2936" s="45"/>
      <c r="V2936" s="46">
        <v>51.008087158203125</v>
      </c>
      <c r="W2936" s="46"/>
      <c r="X2936" s="45">
        <v>7.1000002324581146E-2</v>
      </c>
      <c r="Y2936" s="45"/>
      <c r="Z2936" s="44">
        <v>4.2600001394748688</v>
      </c>
      <c r="AA2936" s="44"/>
      <c r="AB2936" s="45">
        <v>7.6302475929260254</v>
      </c>
      <c r="AC2936" s="45"/>
      <c r="AD2936" s="45">
        <v>6.0868473052978516</v>
      </c>
      <c r="AE2936" s="45"/>
      <c r="AF2936" s="45">
        <v>26.604156494140625</v>
      </c>
      <c r="AG2936" s="45"/>
      <c r="AH2936" s="45">
        <v>14.507927894592285</v>
      </c>
      <c r="AI2936" s="45"/>
      <c r="AJ2936" s="45"/>
      <c r="AK2936" s="20">
        <v>29.666891098022461</v>
      </c>
    </row>
    <row r="2937" spans="2:37">
      <c r="B2937" s="2">
        <v>3.2999999821186066E-2</v>
      </c>
      <c r="D2937" s="44">
        <v>1.9799999892711639</v>
      </c>
      <c r="E2937" s="44"/>
      <c r="F2937" s="45">
        <v>-12.70076847076416</v>
      </c>
      <c r="G2937" s="45"/>
      <c r="H2937" s="45"/>
      <c r="I2937" s="45"/>
      <c r="J2937" s="45"/>
      <c r="K2937" s="45">
        <v>13.015814781188965</v>
      </c>
      <c r="L2937" s="45"/>
      <c r="M2937" s="45"/>
      <c r="N2937" s="45">
        <v>38.913444519042969</v>
      </c>
      <c r="O2937" s="45"/>
      <c r="P2937" s="45"/>
      <c r="Q2937" s="45"/>
      <c r="R2937" s="45">
        <v>18.312389373779297</v>
      </c>
      <c r="S2937" s="45"/>
      <c r="T2937" s="45"/>
      <c r="U2937" s="45"/>
      <c r="V2937" s="46">
        <v>50.258712768554688</v>
      </c>
      <c r="W2937" s="46"/>
      <c r="X2937" s="45">
        <v>7.1999996900558472E-2</v>
      </c>
      <c r="Y2937" s="45"/>
      <c r="Z2937" s="44">
        <v>4.3199998140335083</v>
      </c>
      <c r="AA2937" s="44"/>
      <c r="AB2937" s="45">
        <v>14.893370628356934</v>
      </c>
      <c r="AC2937" s="45"/>
      <c r="AD2937" s="45">
        <v>5.9736065864562988</v>
      </c>
      <c r="AE2937" s="45"/>
      <c r="AF2937" s="45">
        <v>26.380203247070313</v>
      </c>
      <c r="AG2937" s="45"/>
      <c r="AH2937" s="45">
        <v>14.429642677307129</v>
      </c>
      <c r="AI2937" s="45"/>
      <c r="AJ2937" s="45"/>
      <c r="AK2937" s="20">
        <v>29.272920608520508</v>
      </c>
    </row>
    <row r="2938" spans="2:37">
      <c r="B2938" s="2">
        <v>3.4000001847743988E-2</v>
      </c>
      <c r="D2938" s="44">
        <v>2.0400001108646393</v>
      </c>
      <c r="E2938" s="44"/>
      <c r="F2938" s="45">
        <v>-12.125170707702637</v>
      </c>
      <c r="G2938" s="45"/>
      <c r="H2938" s="45"/>
      <c r="I2938" s="45"/>
      <c r="J2938" s="45"/>
      <c r="K2938" s="45">
        <v>12.737732887268066</v>
      </c>
      <c r="L2938" s="45"/>
      <c r="M2938" s="45"/>
      <c r="N2938" s="45">
        <v>38.457553863525391</v>
      </c>
      <c r="O2938" s="45"/>
      <c r="P2938" s="45"/>
      <c r="Q2938" s="45"/>
      <c r="R2938" s="45">
        <v>18.18665885925293</v>
      </c>
      <c r="S2938" s="45"/>
      <c r="T2938" s="45"/>
      <c r="U2938" s="45"/>
      <c r="V2938" s="46">
        <v>49.524967193603516</v>
      </c>
      <c r="W2938" s="46"/>
      <c r="X2938" s="45">
        <v>7.2999998927116394E-2</v>
      </c>
      <c r="Y2938" s="45"/>
      <c r="Z2938" s="44">
        <v>4.3799999356269836</v>
      </c>
      <c r="AA2938" s="44"/>
      <c r="AB2938" s="45">
        <v>20.833127975463867</v>
      </c>
      <c r="AC2938" s="45"/>
      <c r="AD2938" s="45">
        <v>5.8627634048461914</v>
      </c>
      <c r="AE2938" s="45"/>
      <c r="AF2938" s="45">
        <v>26.159902572631836</v>
      </c>
      <c r="AG2938" s="45"/>
      <c r="AH2938" s="45">
        <v>14.35224437713623</v>
      </c>
      <c r="AI2938" s="45"/>
      <c r="AJ2938" s="45"/>
      <c r="AK2938" s="20">
        <v>28.884679794311523</v>
      </c>
    </row>
    <row r="2939" spans="2:37">
      <c r="B2939" s="2">
        <v>3.5000000149011612E-2</v>
      </c>
      <c r="D2939" s="44">
        <v>2.1000000089406967</v>
      </c>
      <c r="E2939" s="44"/>
      <c r="F2939" s="45">
        <v>-8.0822439193725586</v>
      </c>
      <c r="G2939" s="45"/>
      <c r="H2939" s="45"/>
      <c r="I2939" s="45"/>
      <c r="J2939" s="45"/>
      <c r="K2939" s="45">
        <v>12.467226028442383</v>
      </c>
      <c r="L2939" s="45"/>
      <c r="M2939" s="45"/>
      <c r="N2939" s="45">
        <v>38.011615753173828</v>
      </c>
      <c r="O2939" s="45"/>
      <c r="P2939" s="45"/>
      <c r="Q2939" s="45"/>
      <c r="R2939" s="45">
        <v>18.062610626220703</v>
      </c>
      <c r="S2939" s="45"/>
      <c r="T2939" s="45"/>
      <c r="U2939" s="45"/>
      <c r="V2939" s="46">
        <v>48.806121826171875</v>
      </c>
      <c r="W2939" s="46"/>
      <c r="X2939" s="45">
        <v>7.4000000953674316E-2</v>
      </c>
      <c r="Y2939" s="45"/>
      <c r="Z2939" s="44">
        <v>4.440000057220459</v>
      </c>
      <c r="AA2939" s="44"/>
      <c r="AB2939" s="45">
        <v>24.618450164794922</v>
      </c>
      <c r="AC2939" s="45"/>
      <c r="AD2939" s="45">
        <v>5.7542595863342285</v>
      </c>
      <c r="AE2939" s="45"/>
      <c r="AF2939" s="45">
        <v>25.943178176879883</v>
      </c>
      <c r="AG2939" s="45"/>
      <c r="AH2939" s="45">
        <v>14.275720596313477</v>
      </c>
      <c r="AI2939" s="45"/>
      <c r="AJ2939" s="45"/>
      <c r="AK2939" s="20">
        <v>28.502069473266602</v>
      </c>
    </row>
    <row r="2940" spans="2:37">
      <c r="B2940" s="2">
        <v>3.5999998450279236E-2</v>
      </c>
      <c r="D2940" s="44">
        <v>2.1599999070167542</v>
      </c>
      <c r="E2940" s="44"/>
      <c r="F2940" s="45">
        <v>-1.2212984561920166</v>
      </c>
      <c r="G2940" s="45"/>
      <c r="H2940" s="45"/>
      <c r="I2940" s="45"/>
      <c r="J2940" s="45"/>
      <c r="K2940" s="45">
        <v>12.203974723815918</v>
      </c>
      <c r="L2940" s="45"/>
      <c r="M2940" s="45"/>
      <c r="N2940" s="45">
        <v>37.575271606445313</v>
      </c>
      <c r="O2940" s="45"/>
      <c r="P2940" s="45"/>
      <c r="Q2940" s="45"/>
      <c r="R2940" s="45">
        <v>17.940217971801758</v>
      </c>
      <c r="S2940" s="45"/>
      <c r="T2940" s="45"/>
      <c r="U2940" s="45"/>
      <c r="V2940" s="46">
        <v>48.101497650146484</v>
      </c>
      <c r="W2940" s="46"/>
      <c r="X2940" s="45">
        <v>7.5000002980232239E-2</v>
      </c>
      <c r="Y2940" s="45"/>
      <c r="Z2940" s="44">
        <v>4.5000001788139343</v>
      </c>
      <c r="AA2940" s="44"/>
      <c r="AB2940" s="45">
        <v>25.728305816650391</v>
      </c>
      <c r="AC2940" s="45"/>
      <c r="AD2940" s="45">
        <v>5.6480374336242676</v>
      </c>
      <c r="AE2940" s="45"/>
      <c r="AF2940" s="45">
        <v>25.729949951171875</v>
      </c>
      <c r="AG2940" s="45"/>
      <c r="AH2940" s="45">
        <v>14.200057029724121</v>
      </c>
      <c r="AI2940" s="45"/>
      <c r="AJ2940" s="45"/>
      <c r="AK2940" s="20">
        <v>28.124998092651367</v>
      </c>
    </row>
    <row r="2941" spans="2:37">
      <c r="B2941" s="2">
        <v>3.7000000476837158E-2</v>
      </c>
      <c r="D2941" s="44">
        <v>2.2200000286102295</v>
      </c>
      <c r="E2941" s="44"/>
      <c r="F2941" s="45">
        <v>7.4252262115478516</v>
      </c>
      <c r="G2941" s="45"/>
      <c r="H2941" s="45"/>
      <c r="I2941" s="45"/>
      <c r="J2941" s="45"/>
      <c r="K2941" s="45">
        <v>11.947684288024902</v>
      </c>
      <c r="L2941" s="45"/>
      <c r="M2941" s="45"/>
      <c r="N2941" s="45">
        <v>37.148189544677734</v>
      </c>
      <c r="O2941" s="45"/>
      <c r="P2941" s="45"/>
      <c r="Q2941" s="45"/>
      <c r="R2941" s="45">
        <v>17.819446563720703</v>
      </c>
      <c r="S2941" s="45"/>
      <c r="T2941" s="45"/>
      <c r="U2941" s="45"/>
      <c r="V2941" s="46">
        <v>47.410495758056641</v>
      </c>
      <c r="W2941" s="46"/>
      <c r="X2941" s="45">
        <v>7.5999997556209564E-2</v>
      </c>
      <c r="Y2941" s="45"/>
      <c r="Z2941" s="44">
        <v>4.5599998533725739</v>
      </c>
      <c r="AA2941" s="44"/>
      <c r="AB2941" s="45">
        <v>24.021112442016602</v>
      </c>
      <c r="AC2941" s="45"/>
      <c r="AD2941" s="45">
        <v>5.544041633605957</v>
      </c>
      <c r="AE2941" s="45"/>
      <c r="AF2941" s="45">
        <v>25.520145416259766</v>
      </c>
      <c r="AG2941" s="45"/>
      <c r="AH2941" s="45">
        <v>14.125239372253418</v>
      </c>
      <c r="AI2941" s="45"/>
      <c r="AJ2941" s="45"/>
      <c r="AK2941" s="20">
        <v>27.753368377685547</v>
      </c>
    </row>
    <row r="2942" spans="2:37" ht="14.25" customHeight="1">
      <c r="B2942" s="2">
        <v>3.7999998778104782E-2</v>
      </c>
      <c r="D2942" s="44">
        <v>2.2799999266862869</v>
      </c>
      <c r="E2942" s="44"/>
      <c r="F2942" s="45">
        <v>16.590799331665039</v>
      </c>
      <c r="G2942" s="45"/>
      <c r="H2942" s="45"/>
      <c r="I2942" s="45"/>
      <c r="J2942" s="45"/>
      <c r="K2942" s="45">
        <v>11.698079109191895</v>
      </c>
      <c r="L2942" s="45"/>
      <c r="M2942" s="45"/>
      <c r="N2942" s="45">
        <v>36.730049133300781</v>
      </c>
      <c r="O2942" s="45"/>
      <c r="P2942" s="45"/>
      <c r="Q2942" s="45"/>
      <c r="R2942" s="45">
        <v>17.700273513793945</v>
      </c>
      <c r="S2942" s="45"/>
      <c r="T2942" s="45"/>
      <c r="U2942" s="45"/>
      <c r="V2942" s="46">
        <v>46.732559204101563</v>
      </c>
      <c r="W2942" s="46"/>
      <c r="X2942" s="45">
        <v>7.6999999582767487E-2</v>
      </c>
      <c r="Y2942" s="45"/>
      <c r="Z2942" s="44">
        <v>4.6199999749660492</v>
      </c>
      <c r="AA2942" s="44"/>
      <c r="AB2942" s="45">
        <v>19.750465393066406</v>
      </c>
      <c r="AC2942" s="45"/>
      <c r="AD2942" s="45">
        <v>5.4422183036804199</v>
      </c>
      <c r="AE2942" s="45"/>
      <c r="AF2942" s="45">
        <v>25.313692092895508</v>
      </c>
      <c r="AG2942" s="45"/>
      <c r="AH2942" s="45">
        <v>14.051254272460938</v>
      </c>
      <c r="AI2942" s="45"/>
      <c r="AJ2942" s="45"/>
      <c r="AK2942" s="20">
        <v>27.387088775634766</v>
      </c>
    </row>
    <row r="2943" spans="2:37" ht="13.5" customHeight="1">
      <c r="B2943" s="47" t="s">
        <v>11</v>
      </c>
      <c r="C2943" s="47"/>
      <c r="D2943" s="47"/>
      <c r="E2943" s="47"/>
    </row>
    <row r="2944" spans="2:37" ht="12.75" customHeight="1">
      <c r="B2944" s="39" t="s">
        <v>0</v>
      </c>
      <c r="C2944" s="39"/>
      <c r="D2944" s="39"/>
      <c r="E2944" s="39"/>
      <c r="F2944" s="39"/>
      <c r="G2944" s="1" t="s">
        <v>1</v>
      </c>
      <c r="H2944" s="40" t="s">
        <v>131</v>
      </c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</row>
    <row r="2945" spans="2:34" ht="12.75" customHeight="1">
      <c r="AB2945" s="39" t="s">
        <v>2</v>
      </c>
      <c r="AC2945" s="39"/>
      <c r="AD2945" s="39"/>
      <c r="AE2945" s="39"/>
      <c r="AF2945" s="39"/>
      <c r="AG2945" s="39"/>
    </row>
    <row r="2946" spans="2:34" ht="12" customHeight="1">
      <c r="B2946" s="39" t="s">
        <v>3</v>
      </c>
      <c r="C2946" s="39"/>
      <c r="D2946" s="39"/>
      <c r="E2946" s="39"/>
      <c r="G2946" s="1" t="s">
        <v>4</v>
      </c>
      <c r="H2946" s="41">
        <v>6.5999999046325684</v>
      </c>
      <c r="I2946" s="41"/>
      <c r="J2946" s="41"/>
      <c r="K2946" s="41"/>
      <c r="L2946" s="41"/>
      <c r="M2946" s="41"/>
      <c r="N2946" s="41"/>
      <c r="O2946" s="39" t="s">
        <v>21</v>
      </c>
      <c r="P2946" s="39"/>
      <c r="Q2946" s="39"/>
      <c r="R2946" s="39"/>
      <c r="S2946" s="1" t="s">
        <v>4</v>
      </c>
      <c r="T2946" s="42" t="s">
        <v>24</v>
      </c>
      <c r="U2946" s="42"/>
      <c r="V2946" s="42"/>
      <c r="W2946" s="42"/>
      <c r="X2946" s="42"/>
      <c r="Y2946" s="42"/>
      <c r="Z2946" s="42"/>
      <c r="AA2946" s="42"/>
      <c r="AB2946" s="39"/>
      <c r="AC2946" s="39"/>
      <c r="AD2946" s="39"/>
      <c r="AE2946" s="39"/>
      <c r="AF2946" s="39"/>
      <c r="AG2946" s="39"/>
    </row>
    <row r="2947" spans="2:34" ht="10.5" customHeight="1">
      <c r="AB2947" s="39"/>
      <c r="AC2947" s="39"/>
      <c r="AD2947" s="39"/>
      <c r="AE2947" s="39"/>
      <c r="AF2947" s="39"/>
      <c r="AG2947" s="39"/>
    </row>
    <row r="2948" spans="2:34" ht="12" customHeight="1">
      <c r="AB2948" s="39"/>
      <c r="AC2948" s="39"/>
      <c r="AD2948" s="39"/>
      <c r="AE2948" s="39"/>
      <c r="AF2948" s="39"/>
      <c r="AG2948" s="39"/>
    </row>
    <row r="2949" spans="2:34" ht="12" customHeight="1">
      <c r="AB2949" s="39"/>
      <c r="AC2949" s="39"/>
      <c r="AD2949" s="39"/>
      <c r="AE2949" s="39"/>
      <c r="AF2949" s="39"/>
      <c r="AG2949" s="39"/>
    </row>
    <row r="2950" spans="2:34" ht="6" customHeight="1"/>
    <row r="2951" spans="2:34" ht="3" customHeight="1">
      <c r="B2951" s="43" t="s">
        <v>5</v>
      </c>
      <c r="D2951" s="43" t="s">
        <v>23</v>
      </c>
      <c r="E2951" s="43"/>
      <c r="G2951" s="43" t="s">
        <v>6</v>
      </c>
      <c r="H2951" s="43"/>
      <c r="J2951" s="43" t="s">
        <v>7</v>
      </c>
      <c r="K2951" s="43"/>
      <c r="L2951" s="43"/>
      <c r="M2951" s="43"/>
      <c r="N2951" s="43" t="s">
        <v>8</v>
      </c>
      <c r="O2951" s="43"/>
      <c r="Q2951" s="43" t="s">
        <v>9</v>
      </c>
      <c r="R2951" s="43"/>
      <c r="S2951" s="43"/>
      <c r="T2951" s="43" t="s">
        <v>10</v>
      </c>
      <c r="U2951" s="43"/>
      <c r="X2951" s="43" t="s">
        <v>5</v>
      </c>
      <c r="Y2951" s="43"/>
      <c r="Z2951" s="43" t="s">
        <v>23</v>
      </c>
      <c r="AA2951" s="43"/>
      <c r="AB2951" s="43" t="s">
        <v>6</v>
      </c>
      <c r="AC2951" s="43" t="s">
        <v>7</v>
      </c>
      <c r="AE2951" s="43" t="s">
        <v>8</v>
      </c>
      <c r="AF2951" s="43" t="s">
        <v>9</v>
      </c>
      <c r="AG2951" s="43" t="s">
        <v>10</v>
      </c>
      <c r="AH2951" s="43"/>
    </row>
    <row r="2952" spans="2:34" ht="14.25" customHeight="1">
      <c r="B2952" s="43"/>
      <c r="D2952" s="43"/>
      <c r="E2952" s="43"/>
      <c r="G2952" s="43"/>
      <c r="H2952" s="43"/>
      <c r="J2952" s="43"/>
      <c r="K2952" s="43"/>
      <c r="L2952" s="43"/>
      <c r="M2952" s="43"/>
      <c r="N2952" s="43"/>
      <c r="O2952" s="43"/>
      <c r="Q2952" s="43"/>
      <c r="R2952" s="43"/>
      <c r="S2952" s="43"/>
      <c r="T2952" s="43"/>
      <c r="U2952" s="43"/>
      <c r="X2952" s="43"/>
      <c r="Y2952" s="43"/>
      <c r="Z2952" s="43"/>
      <c r="AA2952" s="43"/>
      <c r="AB2952" s="43"/>
      <c r="AC2952" s="43"/>
      <c r="AE2952" s="43"/>
      <c r="AF2952" s="43"/>
      <c r="AG2952" s="43"/>
      <c r="AH2952" s="43"/>
    </row>
    <row r="2953" spans="2:34">
      <c r="B2953" s="2">
        <v>7.8000001609325409E-2</v>
      </c>
      <c r="D2953" s="44">
        <v>4.6800000965595245</v>
      </c>
      <c r="E2953" s="44"/>
      <c r="F2953" s="45">
        <v>13.525570869445801</v>
      </c>
      <c r="G2953" s="45"/>
      <c r="H2953" s="45"/>
      <c r="I2953" s="45"/>
      <c r="J2953" s="45"/>
      <c r="K2953" s="45">
        <v>5.3425149917602539</v>
      </c>
      <c r="L2953" s="45"/>
      <c r="M2953" s="45"/>
      <c r="N2953" s="45">
        <v>25.110517501831055</v>
      </c>
      <c r="O2953" s="45"/>
      <c r="P2953" s="45"/>
      <c r="Q2953" s="45"/>
      <c r="R2953" s="45">
        <v>13.97808837890625</v>
      </c>
      <c r="S2953" s="45"/>
      <c r="T2953" s="45"/>
      <c r="U2953" s="45"/>
      <c r="V2953" s="46">
        <v>27.026073455810547</v>
      </c>
      <c r="W2953" s="46"/>
    </row>
    <row r="2954" spans="2:34">
      <c r="B2954" s="2">
        <v>7.9000003635883331E-2</v>
      </c>
      <c r="D2954" s="44">
        <v>4.7400002181529999</v>
      </c>
      <c r="E2954" s="44"/>
      <c r="F2954" s="45">
        <v>6.2224726676940918</v>
      </c>
      <c r="G2954" s="45"/>
      <c r="H2954" s="45"/>
      <c r="I2954" s="45"/>
      <c r="J2954" s="45"/>
      <c r="K2954" s="45">
        <v>5.244880199432373</v>
      </c>
      <c r="L2954" s="45"/>
      <c r="M2954" s="45"/>
      <c r="N2954" s="45">
        <v>24.910551071166992</v>
      </c>
      <c r="O2954" s="45"/>
      <c r="P2954" s="45"/>
      <c r="Q2954" s="45"/>
      <c r="R2954" s="45">
        <v>13.905730247497559</v>
      </c>
      <c r="S2954" s="45"/>
      <c r="T2954" s="45"/>
      <c r="U2954" s="45"/>
      <c r="V2954" s="46">
        <v>26.670230865478516</v>
      </c>
      <c r="W2954" s="46"/>
    </row>
    <row r="2955" spans="2:34">
      <c r="B2955" s="2">
        <v>7.9999998211860657E-2</v>
      </c>
      <c r="D2955" s="44">
        <v>4.7999998927116394</v>
      </c>
      <c r="E2955" s="44"/>
      <c r="F2955" s="45">
        <v>-1.1410173177719116</v>
      </c>
      <c r="G2955" s="45"/>
      <c r="H2955" s="45"/>
      <c r="I2955" s="45"/>
      <c r="J2955" s="45"/>
      <c r="K2955" s="45">
        <v>5.1492643356323242</v>
      </c>
      <c r="L2955" s="45"/>
      <c r="M2955" s="45"/>
      <c r="N2955" s="45">
        <v>24.713727951049805</v>
      </c>
      <c r="O2955" s="45"/>
      <c r="P2955" s="45"/>
      <c r="Q2955" s="45"/>
      <c r="R2955" s="45">
        <v>13.834165573120117</v>
      </c>
      <c r="S2955" s="45"/>
      <c r="T2955" s="45"/>
      <c r="U2955" s="45"/>
      <c r="V2955" s="46">
        <v>26.319477081298828</v>
      </c>
      <c r="W2955" s="46"/>
    </row>
    <row r="2956" spans="2:34">
      <c r="B2956" s="2">
        <v>8.1000000238418579E-2</v>
      </c>
      <c r="D2956" s="44">
        <v>4.8600000143051147</v>
      </c>
      <c r="E2956" s="44"/>
      <c r="F2956" s="45">
        <v>-7.5488758087158203</v>
      </c>
      <c r="G2956" s="45"/>
      <c r="H2956" s="45"/>
      <c r="I2956" s="45"/>
      <c r="J2956" s="45"/>
      <c r="K2956" s="45">
        <v>5.0556197166442871</v>
      </c>
      <c r="L2956" s="45"/>
      <c r="M2956" s="45"/>
      <c r="N2956" s="45">
        <v>24.519981384277344</v>
      </c>
      <c r="O2956" s="45"/>
      <c r="P2956" s="45"/>
      <c r="Q2956" s="45"/>
      <c r="R2956" s="45">
        <v>13.763381958007813</v>
      </c>
      <c r="S2956" s="45"/>
      <c r="T2956" s="45"/>
      <c r="U2956" s="45"/>
      <c r="V2956" s="46">
        <v>25.973726272583008</v>
      </c>
      <c r="W2956" s="46"/>
    </row>
    <row r="2957" spans="2:34">
      <c r="B2957" s="2">
        <v>8.2000002264976501E-2</v>
      </c>
      <c r="D2957" s="44">
        <v>4.9200001358985901</v>
      </c>
      <c r="E2957" s="44"/>
      <c r="F2957" s="45">
        <v>-12.128689765930176</v>
      </c>
      <c r="G2957" s="45"/>
      <c r="H2957" s="45"/>
      <c r="I2957" s="45"/>
      <c r="J2957" s="45"/>
      <c r="K2957" s="45">
        <v>4.9638996124267578</v>
      </c>
      <c r="L2957" s="45"/>
      <c r="M2957" s="45"/>
      <c r="N2957" s="45">
        <v>24.329246520996094</v>
      </c>
      <c r="O2957" s="45"/>
      <c r="P2957" s="45"/>
      <c r="Q2957" s="45"/>
      <c r="R2957" s="45">
        <v>13.693367958068848</v>
      </c>
      <c r="S2957" s="45"/>
      <c r="T2957" s="45"/>
      <c r="U2957" s="45"/>
      <c r="V2957" s="46">
        <v>25.632898330688477</v>
      </c>
      <c r="W2957" s="46"/>
    </row>
    <row r="2958" spans="2:34">
      <c r="B2958" s="2">
        <v>8.2999996840953827E-2</v>
      </c>
      <c r="D2958" s="44">
        <v>4.9799998104572296</v>
      </c>
      <c r="E2958" s="44"/>
      <c r="F2958" s="45">
        <v>-14.27198600769043</v>
      </c>
      <c r="G2958" s="45"/>
      <c r="H2958" s="45"/>
      <c r="I2958" s="45"/>
      <c r="J2958" s="45"/>
      <c r="K2958" s="45">
        <v>4.8740577697753906</v>
      </c>
      <c r="L2958" s="45"/>
      <c r="M2958" s="45"/>
      <c r="N2958" s="45">
        <v>24.141460418701172</v>
      </c>
      <c r="O2958" s="45"/>
      <c r="P2958" s="45"/>
      <c r="Q2958" s="45"/>
      <c r="R2958" s="45">
        <v>13.624111175537109</v>
      </c>
      <c r="S2958" s="45"/>
      <c r="T2958" s="45"/>
      <c r="U2958" s="45"/>
      <c r="V2958" s="46">
        <v>25.296909332275391</v>
      </c>
      <c r="W2958" s="46"/>
    </row>
    <row r="2959" spans="2:34">
      <c r="B2959" s="2">
        <v>8.3999998867511749E-2</v>
      </c>
      <c r="D2959" s="44">
        <v>5.039999932050705</v>
      </c>
      <c r="E2959" s="44"/>
      <c r="F2959" s="45">
        <v>-13.716497421264648</v>
      </c>
      <c r="G2959" s="45"/>
      <c r="H2959" s="45"/>
      <c r="I2959" s="45"/>
      <c r="J2959" s="45"/>
      <c r="K2959" s="45">
        <v>4.7860498428344727</v>
      </c>
      <c r="L2959" s="45"/>
      <c r="M2959" s="45"/>
      <c r="N2959" s="45">
        <v>23.956563949584961</v>
      </c>
      <c r="O2959" s="45"/>
      <c r="P2959" s="45"/>
      <c r="Q2959" s="45"/>
      <c r="R2959" s="45">
        <v>13.555600166320801</v>
      </c>
      <c r="S2959" s="45"/>
      <c r="T2959" s="45"/>
      <c r="U2959" s="45"/>
      <c r="V2959" s="46">
        <v>24.965682983398438</v>
      </c>
      <c r="W2959" s="46"/>
    </row>
    <row r="2960" spans="2:34">
      <c r="B2960" s="2">
        <v>8.5000000894069672E-2</v>
      </c>
      <c r="D2960" s="44">
        <v>5.1000000536441803</v>
      </c>
      <c r="E2960" s="44"/>
      <c r="F2960" s="45">
        <v>-10.579280853271484</v>
      </c>
      <c r="G2960" s="45"/>
      <c r="H2960" s="45"/>
      <c r="I2960" s="45"/>
      <c r="J2960" s="45"/>
      <c r="K2960" s="45">
        <v>4.6998329162597656</v>
      </c>
      <c r="L2960" s="45"/>
      <c r="M2960" s="45"/>
      <c r="N2960" s="45">
        <v>23.774494171142578</v>
      </c>
      <c r="O2960" s="45"/>
      <c r="P2960" s="45"/>
      <c r="Q2960" s="45"/>
      <c r="R2960" s="45">
        <v>13.487822532653809</v>
      </c>
      <c r="S2960" s="45"/>
      <c r="T2960" s="45"/>
      <c r="U2960" s="45"/>
      <c r="V2960" s="46">
        <v>24.639142990112305</v>
      </c>
      <c r="W2960" s="46"/>
    </row>
    <row r="2961" spans="2:23">
      <c r="B2961" s="2">
        <v>8.6000002920627594E-2</v>
      </c>
      <c r="D2961" s="44">
        <v>5.1600001752376556</v>
      </c>
      <c r="E2961" s="44"/>
      <c r="F2961" s="45">
        <v>-5.3365678787231445</v>
      </c>
      <c r="G2961" s="45"/>
      <c r="H2961" s="45"/>
      <c r="I2961" s="45"/>
      <c r="J2961" s="45"/>
      <c r="K2961" s="45">
        <v>4.6153655052185059</v>
      </c>
      <c r="L2961" s="45"/>
      <c r="M2961" s="45"/>
      <c r="N2961" s="45">
        <v>23.595197677612305</v>
      </c>
      <c r="O2961" s="45"/>
      <c r="P2961" s="45"/>
      <c r="Q2961" s="45"/>
      <c r="R2961" s="45">
        <v>13.420767784118652</v>
      </c>
      <c r="S2961" s="45"/>
      <c r="T2961" s="45"/>
      <c r="U2961" s="45"/>
      <c r="V2961" s="46">
        <v>24.317209243774414</v>
      </c>
      <c r="W2961" s="46"/>
    </row>
    <row r="2962" spans="2:23">
      <c r="B2962" s="2">
        <v>8.6999997496604919E-2</v>
      </c>
      <c r="D2962" s="44">
        <v>5.2199998497962952</v>
      </c>
      <c r="E2962" s="44"/>
      <c r="F2962" s="45">
        <v>1.2463178634643555</v>
      </c>
      <c r="G2962" s="45"/>
      <c r="H2962" s="45"/>
      <c r="I2962" s="45"/>
      <c r="J2962" s="45"/>
      <c r="K2962" s="45">
        <v>4.5326056480407715</v>
      </c>
      <c r="L2962" s="45"/>
      <c r="M2962" s="45"/>
      <c r="N2962" s="45">
        <v>23.418613433837891</v>
      </c>
      <c r="O2962" s="45"/>
      <c r="P2962" s="45"/>
      <c r="Q2962" s="45"/>
      <c r="R2962" s="45">
        <v>13.354424476623535</v>
      </c>
      <c r="S2962" s="45"/>
      <c r="T2962" s="45"/>
      <c r="U2962" s="45"/>
      <c r="V2962" s="46">
        <v>23.999807357788086</v>
      </c>
      <c r="W2962" s="46"/>
    </row>
    <row r="2963" spans="2:23">
      <c r="B2963" s="2">
        <v>8.7999999523162842E-2</v>
      </c>
      <c r="D2963" s="44">
        <v>5.2799999713897705</v>
      </c>
      <c r="E2963" s="44"/>
      <c r="F2963" s="45">
        <v>8.2246818542480469</v>
      </c>
      <c r="G2963" s="45"/>
      <c r="H2963" s="45"/>
      <c r="I2963" s="45"/>
      <c r="J2963" s="45"/>
      <c r="K2963" s="45">
        <v>4.451514720916748</v>
      </c>
      <c r="L2963" s="45"/>
      <c r="M2963" s="45"/>
      <c r="N2963" s="45">
        <v>23.24468994140625</v>
      </c>
      <c r="O2963" s="45"/>
      <c r="P2963" s="45"/>
      <c r="Q2963" s="45"/>
      <c r="R2963" s="45">
        <v>13.28878116607666</v>
      </c>
      <c r="S2963" s="45"/>
      <c r="T2963" s="45"/>
      <c r="U2963" s="45"/>
      <c r="V2963" s="46">
        <v>23.686868667602539</v>
      </c>
      <c r="W2963" s="46"/>
    </row>
    <row r="2964" spans="2:23">
      <c r="B2964" s="2">
        <v>8.9000001549720764E-2</v>
      </c>
      <c r="D2964" s="44">
        <v>5.3400000929832458</v>
      </c>
      <c r="E2964" s="44"/>
      <c r="F2964" s="45">
        <v>14.608134269714355</v>
      </c>
      <c r="G2964" s="45"/>
      <c r="H2964" s="45"/>
      <c r="I2964" s="45"/>
      <c r="J2964" s="45"/>
      <c r="K2964" s="45">
        <v>4.3720531463623047</v>
      </c>
      <c r="L2964" s="45"/>
      <c r="M2964" s="45"/>
      <c r="N2964" s="45">
        <v>23.073369979858398</v>
      </c>
      <c r="O2964" s="45"/>
      <c r="P2964" s="45"/>
      <c r="Q2964" s="45"/>
      <c r="R2964" s="45">
        <v>13.223828315734863</v>
      </c>
      <c r="S2964" s="45"/>
      <c r="T2964" s="45"/>
      <c r="U2964" s="45"/>
      <c r="V2964" s="46">
        <v>23.378316879272461</v>
      </c>
      <c r="W2964" s="46"/>
    </row>
    <row r="2965" spans="2:23">
      <c r="B2965" s="2">
        <v>9.0000003576278687E-2</v>
      </c>
      <c r="D2965" s="44">
        <v>5.4000002145767212</v>
      </c>
      <c r="E2965" s="44"/>
      <c r="F2965" s="45">
        <v>19.499324798583984</v>
      </c>
      <c r="G2965" s="45"/>
      <c r="H2965" s="45"/>
      <c r="I2965" s="45"/>
      <c r="J2965" s="45"/>
      <c r="K2965" s="45">
        <v>4.2941837310791016</v>
      </c>
      <c r="L2965" s="45"/>
      <c r="M2965" s="45"/>
      <c r="N2965" s="45">
        <v>22.904603958129883</v>
      </c>
      <c r="O2965" s="45"/>
      <c r="P2965" s="45"/>
      <c r="Q2965" s="45"/>
      <c r="R2965" s="45">
        <v>13.159553527832031</v>
      </c>
      <c r="S2965" s="45"/>
      <c r="T2965" s="45"/>
      <c r="U2965" s="45"/>
      <c r="V2965" s="46">
        <v>23.07408332824707</v>
      </c>
      <c r="W2965" s="46"/>
    </row>
    <row r="2966" spans="2:23">
      <c r="B2966" s="2">
        <v>9.0999998152256012E-2</v>
      </c>
      <c r="D2966" s="44">
        <v>5.4599998891353607</v>
      </c>
      <c r="E2966" s="44"/>
      <c r="F2966" s="45">
        <v>22.218324661254883</v>
      </c>
      <c r="G2966" s="45"/>
      <c r="H2966" s="45"/>
      <c r="I2966" s="45"/>
      <c r="J2966" s="45"/>
      <c r="K2966" s="45">
        <v>4.217869758605957</v>
      </c>
      <c r="L2966" s="45"/>
      <c r="M2966" s="45"/>
      <c r="N2966" s="45">
        <v>22.738336563110352</v>
      </c>
      <c r="O2966" s="45"/>
      <c r="P2966" s="45"/>
      <c r="Q2966" s="45"/>
      <c r="R2966" s="45">
        <v>13.095948219299316</v>
      </c>
      <c r="S2966" s="45"/>
      <c r="T2966" s="45"/>
      <c r="U2966" s="45"/>
      <c r="V2966" s="46">
        <v>22.774101257324219</v>
      </c>
      <c r="W2966" s="46"/>
    </row>
    <row r="2967" spans="2:23">
      <c r="B2967" s="2">
        <v>9.2000000178813934E-2</v>
      </c>
      <c r="D2967" s="44">
        <v>5.5200000107288361</v>
      </c>
      <c r="E2967" s="44"/>
      <c r="F2967" s="45">
        <v>22.395456314086914</v>
      </c>
      <c r="G2967" s="45"/>
      <c r="H2967" s="45"/>
      <c r="I2967" s="45"/>
      <c r="J2967" s="45"/>
      <c r="K2967" s="45">
        <v>4.1430754661560059</v>
      </c>
      <c r="L2967" s="45"/>
      <c r="M2967" s="45"/>
      <c r="N2967" s="45">
        <v>22.574522018432617</v>
      </c>
      <c r="O2967" s="45"/>
      <c r="P2967" s="45"/>
      <c r="Q2967" s="45"/>
      <c r="R2967" s="45">
        <v>13.033000946044922</v>
      </c>
      <c r="S2967" s="45"/>
      <c r="T2967" s="45"/>
      <c r="U2967" s="45"/>
      <c r="V2967" s="46">
        <v>22.478298187255859</v>
      </c>
      <c r="W2967" s="46"/>
    </row>
    <row r="2968" spans="2:23">
      <c r="B2968" s="2">
        <v>9.3000002205371857E-2</v>
      </c>
      <c r="D2968" s="44">
        <v>5.5800001323223114</v>
      </c>
      <c r="E2968" s="44"/>
      <c r="F2968" s="45">
        <v>20.019906997680664</v>
      </c>
      <c r="G2968" s="45"/>
      <c r="H2968" s="45"/>
      <c r="I2968" s="45"/>
      <c r="J2968" s="45"/>
      <c r="K2968" s="45">
        <v>4.0697660446166992</v>
      </c>
      <c r="L2968" s="45"/>
      <c r="M2968" s="45"/>
      <c r="N2968" s="45">
        <v>22.413108825683594</v>
      </c>
      <c r="O2968" s="45"/>
      <c r="P2968" s="45"/>
      <c r="Q2968" s="45"/>
      <c r="R2968" s="45">
        <v>12.970702171325684</v>
      </c>
      <c r="S2968" s="45"/>
      <c r="T2968" s="45"/>
      <c r="U2968" s="45"/>
      <c r="V2968" s="46">
        <v>22.186611175537109</v>
      </c>
      <c r="W2968" s="46"/>
    </row>
    <row r="2969" spans="2:23">
      <c r="B2969" s="2">
        <v>9.3999996781349182E-2</v>
      </c>
      <c r="D2969" s="44">
        <v>5.6399998068809509</v>
      </c>
      <c r="E2969" s="44"/>
      <c r="F2969" s="45">
        <v>15.43779182434082</v>
      </c>
      <c r="G2969" s="45"/>
      <c r="H2969" s="45"/>
      <c r="I2969" s="45"/>
      <c r="J2969" s="45"/>
      <c r="K2969" s="45">
        <v>3.9979078769683838</v>
      </c>
      <c r="L2969" s="45"/>
      <c r="M2969" s="45"/>
      <c r="N2969" s="45">
        <v>22.254051208496094</v>
      </c>
      <c r="O2969" s="45"/>
      <c r="P2969" s="45"/>
      <c r="Q2969" s="45"/>
      <c r="R2969" s="45">
        <v>12.909042358398438</v>
      </c>
      <c r="S2969" s="45"/>
      <c r="T2969" s="45"/>
      <c r="U2969" s="45"/>
      <c r="V2969" s="46">
        <v>21.89897346496582</v>
      </c>
      <c r="W2969" s="46"/>
    </row>
    <row r="2970" spans="2:23">
      <c r="B2970" s="2">
        <v>9.4999998807907104E-2</v>
      </c>
      <c r="D2970" s="44">
        <v>5.6999999284744263</v>
      </c>
      <c r="E2970" s="44"/>
      <c r="F2970" s="45">
        <v>9.3003864288330078</v>
      </c>
      <c r="G2970" s="45"/>
      <c r="H2970" s="45"/>
      <c r="I2970" s="45"/>
      <c r="J2970" s="45"/>
      <c r="K2970" s="45">
        <v>3.9274675846099854</v>
      </c>
      <c r="L2970" s="45"/>
      <c r="M2970" s="45"/>
      <c r="N2970" s="45">
        <v>22.097299575805664</v>
      </c>
      <c r="O2970" s="45"/>
      <c r="P2970" s="45"/>
      <c r="Q2970" s="45"/>
      <c r="R2970" s="45">
        <v>12.848011016845703</v>
      </c>
      <c r="S2970" s="45"/>
      <c r="T2970" s="45"/>
      <c r="U2970" s="45"/>
      <c r="V2970" s="46">
        <v>21.615322113037109</v>
      </c>
      <c r="W2970" s="46"/>
    </row>
    <row r="2971" spans="2:23">
      <c r="B2971" s="2">
        <v>9.6000000834465027E-2</v>
      </c>
      <c r="D2971" s="44">
        <v>5.7600000500679016</v>
      </c>
      <c r="E2971" s="44"/>
      <c r="F2971" s="45">
        <v>2.4702813625335693</v>
      </c>
      <c r="G2971" s="45"/>
      <c r="H2971" s="45"/>
      <c r="I2971" s="45"/>
      <c r="J2971" s="45"/>
      <c r="K2971" s="45">
        <v>3.8584134578704834</v>
      </c>
      <c r="L2971" s="45"/>
      <c r="M2971" s="45"/>
      <c r="N2971" s="45">
        <v>21.94281005859375</v>
      </c>
      <c r="O2971" s="45"/>
      <c r="P2971" s="45"/>
      <c r="Q2971" s="45"/>
      <c r="R2971" s="45">
        <v>12.787599563598633</v>
      </c>
      <c r="S2971" s="45"/>
      <c r="T2971" s="45"/>
      <c r="U2971" s="45"/>
      <c r="V2971" s="46">
        <v>21.335594177246094</v>
      </c>
      <c r="W2971" s="46"/>
    </row>
    <row r="2972" spans="2:23">
      <c r="B2972" s="2">
        <v>9.7000002861022949E-2</v>
      </c>
      <c r="D2972" s="44">
        <v>5.820000171661377</v>
      </c>
      <c r="E2972" s="44"/>
      <c r="F2972" s="45">
        <v>-4.1010980606079102</v>
      </c>
      <c r="G2972" s="45"/>
      <c r="H2972" s="45"/>
      <c r="I2972" s="45"/>
      <c r="J2972" s="45"/>
      <c r="K2972" s="45">
        <v>3.7907140254974365</v>
      </c>
      <c r="L2972" s="45"/>
      <c r="M2972" s="45"/>
      <c r="N2972" s="45">
        <v>21.790538787841797</v>
      </c>
      <c r="O2972" s="45"/>
      <c r="P2972" s="45"/>
      <c r="Q2972" s="45"/>
      <c r="R2972" s="45">
        <v>12.727798461914063</v>
      </c>
      <c r="S2972" s="45"/>
      <c r="T2972" s="45"/>
      <c r="U2972" s="45"/>
      <c r="V2972" s="46">
        <v>21.059726715087891</v>
      </c>
      <c r="W2972" s="46"/>
    </row>
    <row r="2973" spans="2:23">
      <c r="B2973" s="2">
        <v>9.7999997437000275E-2</v>
      </c>
      <c r="D2973" s="44">
        <v>5.8799998462200165</v>
      </c>
      <c r="E2973" s="44"/>
      <c r="F2973" s="45">
        <v>-9.5072059631347656</v>
      </c>
      <c r="G2973" s="45"/>
      <c r="H2973" s="45"/>
      <c r="I2973" s="45"/>
      <c r="J2973" s="45"/>
      <c r="K2973" s="45">
        <v>3.7243390083312988</v>
      </c>
      <c r="L2973" s="45"/>
      <c r="M2973" s="45"/>
      <c r="N2973" s="45">
        <v>21.64044189453125</v>
      </c>
      <c r="O2973" s="45"/>
      <c r="P2973" s="45"/>
      <c r="Q2973" s="45"/>
      <c r="R2973" s="45">
        <v>12.668598175048828</v>
      </c>
      <c r="S2973" s="45"/>
      <c r="T2973" s="45"/>
      <c r="U2973" s="45"/>
      <c r="V2973" s="46">
        <v>20.787662506103516</v>
      </c>
      <c r="W2973" s="46"/>
    </row>
    <row r="2974" spans="2:23">
      <c r="B2974" s="2">
        <v>9.8999999463558197E-2</v>
      </c>
      <c r="D2974" s="44">
        <v>5.9399999678134918</v>
      </c>
      <c r="E2974" s="44"/>
      <c r="F2974" s="45">
        <v>-13.0125732421875</v>
      </c>
      <c r="G2974" s="45"/>
      <c r="H2974" s="45"/>
      <c r="I2974" s="45"/>
      <c r="J2974" s="45"/>
      <c r="K2974" s="45">
        <v>3.6592586040496826</v>
      </c>
      <c r="L2974" s="45"/>
      <c r="M2974" s="45"/>
      <c r="N2974" s="45">
        <v>21.492477416992188</v>
      </c>
      <c r="O2974" s="45"/>
      <c r="P2974" s="45"/>
      <c r="Q2974" s="45"/>
      <c r="R2974" s="45">
        <v>12.609990119934082</v>
      </c>
      <c r="S2974" s="45"/>
      <c r="T2974" s="45"/>
      <c r="U2974" s="45"/>
      <c r="V2974" s="46">
        <v>20.519336700439453</v>
      </c>
      <c r="W2974" s="46"/>
    </row>
    <row r="2975" spans="2:23">
      <c r="B2975" s="2">
        <v>0.10000000149011612</v>
      </c>
      <c r="D2975" s="44">
        <v>6.0000000894069672</v>
      </c>
      <c r="E2975" s="44"/>
      <c r="F2975" s="45">
        <v>-14.15394401550293</v>
      </c>
      <c r="G2975" s="45"/>
      <c r="H2975" s="45"/>
      <c r="I2975" s="45"/>
      <c r="J2975" s="45"/>
      <c r="K2975" s="45">
        <v>3.5954437255859375</v>
      </c>
      <c r="L2975" s="45"/>
      <c r="M2975" s="45"/>
      <c r="N2975" s="45">
        <v>21.346603393554688</v>
      </c>
      <c r="O2975" s="45"/>
      <c r="P2975" s="45"/>
      <c r="Q2975" s="45"/>
      <c r="R2975" s="45">
        <v>12.551965713500977</v>
      </c>
      <c r="S2975" s="45"/>
      <c r="T2975" s="45"/>
      <c r="U2975" s="45"/>
      <c r="V2975" s="46">
        <v>20.254697799682617</v>
      </c>
      <c r="W2975" s="46"/>
    </row>
    <row r="2976" spans="2:23" ht="9.75" customHeight="1">
      <c r="B2976" s="2">
        <v>0.10100000351667404</v>
      </c>
      <c r="D2976" s="44">
        <v>6.0600002110004425</v>
      </c>
      <c r="E2976" s="44"/>
      <c r="F2976" s="45">
        <v>-12.802462577819824</v>
      </c>
      <c r="G2976" s="45"/>
      <c r="H2976" s="45"/>
      <c r="I2976" s="45"/>
      <c r="J2976" s="45"/>
      <c r="K2976" s="45">
        <v>3.5328664779663086</v>
      </c>
      <c r="L2976" s="45"/>
      <c r="M2976" s="45"/>
      <c r="N2976" s="45">
        <v>21.202779769897461</v>
      </c>
      <c r="O2976" s="45"/>
      <c r="P2976" s="45"/>
      <c r="Q2976" s="45"/>
      <c r="R2976" s="45">
        <v>12.494516372680664</v>
      </c>
      <c r="S2976" s="45"/>
      <c r="T2976" s="45"/>
      <c r="U2976" s="45"/>
      <c r="V2976" s="46">
        <v>19.993682861328125</v>
      </c>
      <c r="W2976" s="46"/>
    </row>
    <row r="2977" spans="2:37" ht="5.25" customHeight="1"/>
    <row r="2978" spans="2:37" ht="172.5" customHeight="1"/>
    <row r="2979" spans="2:37" ht="16.5" customHeight="1"/>
    <row r="2980" spans="2:37" ht="12.75" customHeight="1">
      <c r="B2980" s="39" t="s">
        <v>0</v>
      </c>
      <c r="C2980" s="39"/>
      <c r="D2980" s="39"/>
      <c r="E2980" s="39"/>
      <c r="F2980" s="39"/>
      <c r="G2980" s="1" t="s">
        <v>1</v>
      </c>
      <c r="H2980" s="40" t="s">
        <v>132</v>
      </c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</row>
    <row r="2981" spans="2:37" ht="12.75" customHeight="1">
      <c r="AB2981" s="39" t="s">
        <v>2</v>
      </c>
      <c r="AC2981" s="39"/>
      <c r="AD2981" s="39"/>
      <c r="AE2981" s="39"/>
      <c r="AF2981" s="39"/>
      <c r="AG2981" s="39"/>
    </row>
    <row r="2982" spans="2:37" ht="12" customHeight="1">
      <c r="B2982" s="39" t="s">
        <v>3</v>
      </c>
      <c r="C2982" s="39"/>
      <c r="D2982" s="39"/>
      <c r="E2982" s="39"/>
      <c r="G2982" s="1" t="s">
        <v>4</v>
      </c>
      <c r="H2982" s="41">
        <v>0.43999999761581421</v>
      </c>
      <c r="I2982" s="41"/>
      <c r="J2982" s="41"/>
      <c r="K2982" s="41"/>
      <c r="L2982" s="41"/>
      <c r="M2982" s="41"/>
      <c r="N2982" s="41"/>
      <c r="O2982" s="39" t="s">
        <v>21</v>
      </c>
      <c r="P2982" s="39"/>
      <c r="Q2982" s="39"/>
      <c r="R2982" s="39"/>
      <c r="S2982" s="1" t="s">
        <v>4</v>
      </c>
      <c r="T2982" s="42" t="s">
        <v>22</v>
      </c>
      <c r="U2982" s="42"/>
      <c r="V2982" s="42"/>
      <c r="W2982" s="42"/>
      <c r="X2982" s="42"/>
      <c r="Y2982" s="42"/>
      <c r="Z2982" s="42"/>
      <c r="AA2982" s="42"/>
      <c r="AB2982" s="39"/>
      <c r="AC2982" s="39"/>
      <c r="AD2982" s="39"/>
      <c r="AE2982" s="39"/>
      <c r="AF2982" s="39"/>
      <c r="AG2982" s="39"/>
    </row>
    <row r="2983" spans="2:37" ht="10.5" customHeight="1">
      <c r="AB2983" s="39"/>
      <c r="AC2983" s="39"/>
      <c r="AD2983" s="39"/>
      <c r="AE2983" s="39"/>
      <c r="AF2983" s="39"/>
      <c r="AG2983" s="39"/>
    </row>
    <row r="2984" spans="2:37" ht="12" customHeight="1">
      <c r="AB2984" s="39"/>
      <c r="AC2984" s="39"/>
      <c r="AD2984" s="39"/>
      <c r="AE2984" s="39"/>
      <c r="AF2984" s="39"/>
      <c r="AG2984" s="39"/>
    </row>
    <row r="2985" spans="2:37" ht="12" customHeight="1">
      <c r="AB2985" s="39"/>
      <c r="AC2985" s="39"/>
      <c r="AD2985" s="39"/>
      <c r="AE2985" s="39"/>
      <c r="AF2985" s="39"/>
      <c r="AG2985" s="39"/>
    </row>
    <row r="2986" spans="2:37" ht="6" customHeight="1"/>
    <row r="2987" spans="2:37" ht="3" customHeight="1">
      <c r="B2987" s="43" t="s">
        <v>5</v>
      </c>
      <c r="D2987" s="43" t="s">
        <v>23</v>
      </c>
      <c r="E2987" s="43"/>
      <c r="G2987" s="43" t="s">
        <v>6</v>
      </c>
      <c r="H2987" s="43"/>
      <c r="J2987" s="43" t="s">
        <v>7</v>
      </c>
      <c r="K2987" s="43"/>
      <c r="L2987" s="43"/>
      <c r="M2987" s="43"/>
      <c r="N2987" s="43" t="s">
        <v>8</v>
      </c>
      <c r="O2987" s="43"/>
      <c r="Q2987" s="43" t="s">
        <v>9</v>
      </c>
      <c r="R2987" s="43"/>
      <c r="S2987" s="43"/>
      <c r="T2987" s="43" t="s">
        <v>10</v>
      </c>
      <c r="U2987" s="43"/>
      <c r="X2987" s="43" t="s">
        <v>5</v>
      </c>
      <c r="Y2987" s="43"/>
      <c r="Z2987" s="43" t="s">
        <v>23</v>
      </c>
      <c r="AA2987" s="43"/>
      <c r="AB2987" s="43" t="s">
        <v>6</v>
      </c>
      <c r="AC2987" s="43" t="s">
        <v>7</v>
      </c>
      <c r="AE2987" s="43" t="s">
        <v>8</v>
      </c>
      <c r="AF2987" s="43" t="s">
        <v>9</v>
      </c>
      <c r="AG2987" s="43" t="s">
        <v>10</v>
      </c>
      <c r="AH2987" s="43"/>
    </row>
    <row r="2988" spans="2:37" ht="14.25" customHeight="1">
      <c r="B2988" s="43"/>
      <c r="D2988" s="43"/>
      <c r="E2988" s="43"/>
      <c r="G2988" s="43"/>
      <c r="H2988" s="43"/>
      <c r="J2988" s="43"/>
      <c r="K2988" s="43"/>
      <c r="L2988" s="43"/>
      <c r="M2988" s="43"/>
      <c r="N2988" s="43"/>
      <c r="O2988" s="43"/>
      <c r="Q2988" s="43"/>
      <c r="R2988" s="43"/>
      <c r="S2988" s="43"/>
      <c r="T2988" s="43"/>
      <c r="U2988" s="43"/>
      <c r="X2988" s="43"/>
      <c r="Y2988" s="43"/>
      <c r="Z2988" s="43"/>
      <c r="AA2988" s="43"/>
      <c r="AB2988" s="43"/>
      <c r="AC2988" s="43"/>
      <c r="AE2988" s="43"/>
      <c r="AF2988" s="43"/>
      <c r="AG2988" s="43"/>
      <c r="AH2988" s="43"/>
    </row>
    <row r="2989" spans="2:37">
      <c r="B2989" s="2">
        <v>0</v>
      </c>
      <c r="D2989" s="44">
        <v>0</v>
      </c>
      <c r="E2989" s="44"/>
      <c r="F2989" s="45">
        <v>1.688317752268631E-5</v>
      </c>
      <c r="G2989" s="45"/>
      <c r="H2989" s="45"/>
      <c r="I2989" s="45"/>
      <c r="J2989" s="45"/>
      <c r="K2989" s="45">
        <v>26.600351333618164</v>
      </c>
      <c r="L2989" s="45"/>
      <c r="M2989" s="45"/>
      <c r="N2989" s="45">
        <v>53.200687408447266</v>
      </c>
      <c r="O2989" s="45"/>
      <c r="P2989" s="45"/>
      <c r="Q2989" s="45"/>
      <c r="R2989" s="45">
        <v>18.809276580810547</v>
      </c>
      <c r="S2989" s="45"/>
      <c r="T2989" s="45"/>
      <c r="U2989" s="45"/>
      <c r="V2989" s="46">
        <v>100.00006103515625</v>
      </c>
      <c r="W2989" s="46"/>
      <c r="X2989" s="45">
        <v>3.9000000804662704E-2</v>
      </c>
      <c r="Y2989" s="45"/>
      <c r="Z2989" s="44">
        <v>2.3400000482797623</v>
      </c>
      <c r="AA2989" s="44"/>
      <c r="AB2989" s="45">
        <v>13.474132537841797</v>
      </c>
      <c r="AC2989" s="45"/>
      <c r="AD2989" s="45">
        <v>2.9347171221161261E-5</v>
      </c>
      <c r="AE2989" s="45"/>
      <c r="AF2989" s="45">
        <v>25.161148071289063</v>
      </c>
      <c r="AG2989" s="45"/>
      <c r="AH2989" s="45">
        <v>17.791597366333008</v>
      </c>
      <c r="AI2989" s="45"/>
      <c r="AJ2989" s="45"/>
      <c r="AK2989" s="20">
        <v>1.1663699115160853E-4</v>
      </c>
    </row>
    <row r="2990" spans="2:37">
      <c r="B2990" s="2">
        <v>1.0000000474974513E-3</v>
      </c>
      <c r="D2990" s="44">
        <v>6.0000002849847078E-2</v>
      </c>
      <c r="E2990" s="44"/>
      <c r="F2990" s="45">
        <v>-7.3125052452087402</v>
      </c>
      <c r="G2990" s="45"/>
      <c r="H2990" s="45"/>
      <c r="I2990" s="45"/>
      <c r="J2990" s="45"/>
      <c r="K2990" s="45">
        <v>17.379114151000977</v>
      </c>
      <c r="L2990" s="45"/>
      <c r="M2990" s="45"/>
      <c r="N2990" s="45">
        <v>43.935691833496094</v>
      </c>
      <c r="O2990" s="45"/>
      <c r="P2990" s="45"/>
      <c r="Q2990" s="45"/>
      <c r="R2990" s="45">
        <v>18.778335571289063</v>
      </c>
      <c r="S2990" s="45"/>
      <c r="T2990" s="45"/>
      <c r="U2990" s="45"/>
      <c r="V2990" s="46">
        <v>65.441848754882813</v>
      </c>
      <c r="W2990" s="46"/>
      <c r="X2990" s="45">
        <v>3.9999999105930328E-2</v>
      </c>
      <c r="Y2990" s="45"/>
      <c r="Z2990" s="44">
        <v>2.3999999463558197</v>
      </c>
      <c r="AA2990" s="44"/>
      <c r="AB2990" s="45">
        <v>20.325136184692383</v>
      </c>
      <c r="AC2990" s="45"/>
      <c r="AD2990" s="45">
        <v>2.0928524463670328E-5</v>
      </c>
      <c r="AE2990" s="45"/>
      <c r="AF2990" s="45">
        <v>25.130498886108398</v>
      </c>
      <c r="AG2990" s="45"/>
      <c r="AH2990" s="45">
        <v>17.769931793212891</v>
      </c>
      <c r="AI2990" s="45"/>
      <c r="AJ2990" s="45"/>
      <c r="AK2990" s="20">
        <v>8.3279446698725224E-5</v>
      </c>
    </row>
    <row r="2991" spans="2:37">
      <c r="B2991" s="2">
        <v>2.0000000949949026E-3</v>
      </c>
      <c r="D2991" s="44">
        <v>0.12000000569969416</v>
      </c>
      <c r="E2991" s="44"/>
      <c r="F2991" s="45">
        <v>-7.7964777946472168</v>
      </c>
      <c r="G2991" s="45"/>
      <c r="H2991" s="45"/>
      <c r="I2991" s="45"/>
      <c r="J2991" s="45"/>
      <c r="K2991" s="45">
        <v>11.530601501464844</v>
      </c>
      <c r="L2991" s="45"/>
      <c r="M2991" s="45"/>
      <c r="N2991" s="45">
        <v>38.043834686279297</v>
      </c>
      <c r="O2991" s="45"/>
      <c r="P2991" s="45"/>
      <c r="Q2991" s="45"/>
      <c r="R2991" s="45">
        <v>18.747686386108398</v>
      </c>
      <c r="S2991" s="45"/>
      <c r="T2991" s="45"/>
      <c r="U2991" s="45"/>
      <c r="V2991" s="46">
        <v>43.489986419677734</v>
      </c>
      <c r="W2991" s="46"/>
      <c r="X2991" s="45">
        <v>4.1000001132488251E-2</v>
      </c>
      <c r="Y2991" s="45"/>
      <c r="Z2991" s="44">
        <v>2.460000067949295</v>
      </c>
      <c r="AA2991" s="44"/>
      <c r="AB2991" s="45">
        <v>24.308910369873047</v>
      </c>
      <c r="AC2991" s="45"/>
      <c r="AD2991" s="45">
        <v>1.4927328265912365E-5</v>
      </c>
      <c r="AE2991" s="45"/>
      <c r="AF2991" s="45">
        <v>25.100120544433594</v>
      </c>
      <c r="AG2991" s="45"/>
      <c r="AH2991" s="45">
        <v>17.748455047607422</v>
      </c>
      <c r="AI2991" s="45"/>
      <c r="AJ2991" s="45"/>
      <c r="AK2991" s="20">
        <v>5.9471174608916044E-5</v>
      </c>
    </row>
    <row r="2992" spans="2:37">
      <c r="B2992" s="2">
        <v>3.0000000260770321E-3</v>
      </c>
      <c r="D2992" s="44">
        <v>0.18000000156462193</v>
      </c>
      <c r="E2992" s="44"/>
      <c r="F2992" s="45">
        <v>-3.5183427333831787</v>
      </c>
      <c r="G2992" s="45"/>
      <c r="H2992" s="45"/>
      <c r="I2992" s="45"/>
      <c r="J2992" s="45"/>
      <c r="K2992" s="45">
        <v>7.7517142295837402</v>
      </c>
      <c r="L2992" s="45"/>
      <c r="M2992" s="45"/>
      <c r="N2992" s="45">
        <v>34.222007751464844</v>
      </c>
      <c r="O2992" s="45"/>
      <c r="P2992" s="45"/>
      <c r="Q2992" s="45"/>
      <c r="R2992" s="45">
        <v>18.717323303222656</v>
      </c>
      <c r="S2992" s="45"/>
      <c r="T2992" s="45"/>
      <c r="U2992" s="45"/>
      <c r="V2992" s="46">
        <v>29.284580230712891</v>
      </c>
      <c r="W2992" s="46"/>
      <c r="X2992" s="45">
        <v>4.1999999433755875E-2</v>
      </c>
      <c r="Y2992" s="45"/>
      <c r="Z2992" s="44">
        <v>2.5199999660253525</v>
      </c>
      <c r="AA2992" s="44"/>
      <c r="AB2992" s="45">
        <v>24.873735427856445</v>
      </c>
      <c r="AC2992" s="45"/>
      <c r="AD2992" s="45">
        <v>1.0648661373124924E-5</v>
      </c>
      <c r="AE2992" s="45"/>
      <c r="AF2992" s="45">
        <v>25.070009231567383</v>
      </c>
      <c r="AG2992" s="45"/>
      <c r="AH2992" s="45">
        <v>17.727165222167969</v>
      </c>
      <c r="AI2992" s="45"/>
      <c r="AJ2992" s="45"/>
      <c r="AK2992" s="20">
        <v>4.2475716327317059E-5</v>
      </c>
    </row>
    <row r="2993" spans="2:37">
      <c r="B2993" s="2">
        <v>4.0000001899898052E-3</v>
      </c>
      <c r="D2993" s="44">
        <v>0.24000001139938831</v>
      </c>
      <c r="E2993" s="44"/>
      <c r="F2993" s="45">
        <v>3.6101369857788086</v>
      </c>
      <c r="G2993" s="45"/>
      <c r="H2993" s="45"/>
      <c r="I2993" s="45"/>
      <c r="J2993" s="45"/>
      <c r="K2993" s="45">
        <v>5.2689356803894043</v>
      </c>
      <c r="L2993" s="45"/>
      <c r="M2993" s="45"/>
      <c r="N2993" s="45">
        <v>31.696693420410156</v>
      </c>
      <c r="O2993" s="45"/>
      <c r="P2993" s="45"/>
      <c r="Q2993" s="45"/>
      <c r="R2993" s="45">
        <v>18.687246322631836</v>
      </c>
      <c r="S2993" s="45"/>
      <c r="T2993" s="45"/>
      <c r="U2993" s="45"/>
      <c r="V2993" s="46">
        <v>19.937128067016602</v>
      </c>
      <c r="W2993" s="46"/>
      <c r="X2993" s="45">
        <v>4.3000001460313797E-2</v>
      </c>
      <c r="Y2993" s="45"/>
      <c r="Z2993" s="44">
        <v>2.5800000876188278</v>
      </c>
      <c r="AA2993" s="44"/>
      <c r="AB2993" s="45">
        <v>21.948617935180664</v>
      </c>
      <c r="AC2993" s="45"/>
      <c r="AD2993" s="45">
        <v>7.5975890467816498E-6</v>
      </c>
      <c r="AE2993" s="45"/>
      <c r="AF2993" s="45">
        <v>25.0401611328125</v>
      </c>
      <c r="AG2993" s="45"/>
      <c r="AH2993" s="45">
        <v>17.706062316894531</v>
      </c>
      <c r="AI2993" s="45"/>
      <c r="AJ2993" s="45"/>
      <c r="AK2993" s="20">
        <v>3.0341623642016202E-5</v>
      </c>
    </row>
    <row r="2994" spans="2:37">
      <c r="B2994" s="2">
        <v>4.999999888241291E-3</v>
      </c>
      <c r="D2994" s="44">
        <v>0.29999999329447746</v>
      </c>
      <c r="E2994" s="44"/>
      <c r="F2994" s="45">
        <v>11.768062591552734</v>
      </c>
      <c r="G2994" s="45"/>
      <c r="H2994" s="45"/>
      <c r="I2994" s="45"/>
      <c r="J2994" s="45"/>
      <c r="K2994" s="45">
        <v>3.6137826442718506</v>
      </c>
      <c r="L2994" s="45"/>
      <c r="M2994" s="45"/>
      <c r="N2994" s="45">
        <v>29.999401092529297</v>
      </c>
      <c r="O2994" s="45"/>
      <c r="P2994" s="45"/>
      <c r="Q2994" s="45"/>
      <c r="R2994" s="45">
        <v>18.657449722290039</v>
      </c>
      <c r="S2994" s="45"/>
      <c r="T2994" s="45"/>
      <c r="U2994" s="45"/>
      <c r="V2994" s="46">
        <v>13.69603157043457</v>
      </c>
      <c r="W2994" s="46"/>
      <c r="X2994" s="45">
        <v>4.3999999761581421E-2</v>
      </c>
      <c r="Y2994" s="45"/>
      <c r="Z2994" s="44">
        <v>2.6399999856948853</v>
      </c>
      <c r="AA2994" s="44"/>
      <c r="AB2994" s="45">
        <v>15.952082633972168</v>
      </c>
      <c r="AC2994" s="45"/>
      <c r="AD2994" s="45">
        <v>5.4215424825088121E-6</v>
      </c>
      <c r="AE2994" s="45"/>
      <c r="AF2994" s="45">
        <v>25.010574340820313</v>
      </c>
      <c r="AG2994" s="45"/>
      <c r="AH2994" s="45">
        <v>17.685142517089844</v>
      </c>
      <c r="AI2994" s="45"/>
      <c r="AJ2994" s="45"/>
      <c r="AK2994" s="20">
        <v>2.1677004042430781E-5</v>
      </c>
    </row>
    <row r="2995" spans="2:37">
      <c r="B2995" s="2">
        <v>6.0000000521540642E-3</v>
      </c>
      <c r="D2995" s="44">
        <v>0.36000000312924385</v>
      </c>
      <c r="E2995" s="44"/>
      <c r="F2995" s="45">
        <v>19.289464950561523</v>
      </c>
      <c r="G2995" s="45"/>
      <c r="H2995" s="45"/>
      <c r="I2995" s="45"/>
      <c r="J2995" s="45"/>
      <c r="K2995" s="45">
        <v>2.496647834777832</v>
      </c>
      <c r="L2995" s="45"/>
      <c r="M2995" s="45"/>
      <c r="N2995" s="45">
        <v>28.840518951416016</v>
      </c>
      <c r="O2995" s="45"/>
      <c r="P2995" s="45"/>
      <c r="Q2995" s="45"/>
      <c r="R2995" s="45">
        <v>18.6279296875</v>
      </c>
      <c r="S2995" s="45"/>
      <c r="T2995" s="45"/>
      <c r="U2995" s="45"/>
      <c r="V2995" s="46">
        <v>9.4771480560302734</v>
      </c>
      <c r="W2995" s="46"/>
      <c r="X2995" s="45">
        <v>4.5000001788139343E-2</v>
      </c>
      <c r="Y2995" s="45"/>
      <c r="Z2995" s="44">
        <v>2.7000001072883606</v>
      </c>
      <c r="AA2995" s="44"/>
      <c r="AB2995" s="45">
        <v>7.7323260307312012</v>
      </c>
      <c r="AC2995" s="45"/>
      <c r="AD2995" s="45">
        <v>3.8693196984240785E-6</v>
      </c>
      <c r="AE2995" s="45"/>
      <c r="AF2995" s="45">
        <v>24.981245040893555</v>
      </c>
      <c r="AG2995" s="45"/>
      <c r="AH2995" s="45">
        <v>17.664405822753906</v>
      </c>
      <c r="AI2995" s="45"/>
      <c r="AJ2995" s="45"/>
      <c r="AK2995" s="20">
        <v>1.5488900316995569E-5</v>
      </c>
    </row>
    <row r="2996" spans="2:37">
      <c r="B2996" s="2">
        <v>7.0000002160668373E-3</v>
      </c>
      <c r="D2996" s="44">
        <v>0.42000001296401024</v>
      </c>
      <c r="E2996" s="44"/>
      <c r="F2996" s="45">
        <v>24.784343719482422</v>
      </c>
      <c r="G2996" s="45"/>
      <c r="H2996" s="45"/>
      <c r="I2996" s="45"/>
      <c r="J2996" s="45"/>
      <c r="K2996" s="45">
        <v>1.7348768711090088</v>
      </c>
      <c r="L2996" s="45"/>
      <c r="M2996" s="45"/>
      <c r="N2996" s="45">
        <v>28.037391662597656</v>
      </c>
      <c r="O2996" s="45"/>
      <c r="P2996" s="45"/>
      <c r="Q2996" s="45"/>
      <c r="R2996" s="45">
        <v>18.598686218261719</v>
      </c>
      <c r="S2996" s="45"/>
      <c r="T2996" s="45"/>
      <c r="U2996" s="45"/>
      <c r="V2996" s="46">
        <v>6.5958595275878906</v>
      </c>
      <c r="W2996" s="46"/>
      <c r="X2996" s="45">
        <v>4.6000000089406967E-2</v>
      </c>
      <c r="Y2996" s="45"/>
      <c r="Z2996" s="44">
        <v>2.760000005364418</v>
      </c>
      <c r="AA2996" s="44"/>
      <c r="AB2996" s="45">
        <v>-1.5527180433273315</v>
      </c>
      <c r="AC2996" s="45"/>
      <c r="AD2996" s="45">
        <v>2.7619103093456943E-6</v>
      </c>
      <c r="AE2996" s="45"/>
      <c r="AF2996" s="45">
        <v>24.952171325683594</v>
      </c>
      <c r="AG2996" s="45"/>
      <c r="AH2996" s="45">
        <v>17.643848419189453</v>
      </c>
      <c r="AI2996" s="45"/>
      <c r="AJ2996" s="45"/>
      <c r="AK2996" s="20">
        <v>1.106881882151356E-5</v>
      </c>
    </row>
    <row r="2997" spans="2:37">
      <c r="B2997" s="2">
        <v>8.0000003799796104E-3</v>
      </c>
      <c r="D2997" s="44">
        <v>0.48000002279877663</v>
      </c>
      <c r="E2997" s="44"/>
      <c r="F2997" s="45">
        <v>27.265642166137695</v>
      </c>
      <c r="G2997" s="45"/>
      <c r="H2997" s="45"/>
      <c r="I2997" s="45"/>
      <c r="J2997" s="45"/>
      <c r="K2997" s="45">
        <v>1.2110735177993774</v>
      </c>
      <c r="L2997" s="45"/>
      <c r="M2997" s="45"/>
      <c r="N2997" s="45">
        <v>27.472616195678711</v>
      </c>
      <c r="O2997" s="45"/>
      <c r="P2997" s="45"/>
      <c r="Q2997" s="45"/>
      <c r="R2997" s="45">
        <v>18.56971549987793</v>
      </c>
      <c r="S2997" s="45"/>
      <c r="T2997" s="45"/>
      <c r="U2997" s="45"/>
      <c r="V2997" s="46">
        <v>4.6115856170654297</v>
      </c>
      <c r="W2997" s="46"/>
      <c r="X2997" s="45">
        <v>4.6999998390674591E-2</v>
      </c>
      <c r="Y2997" s="45"/>
      <c r="Z2997" s="44">
        <v>2.8199999034404755</v>
      </c>
      <c r="AA2997" s="44"/>
      <c r="AB2997" s="45">
        <v>-10.598450660705566</v>
      </c>
      <c r="AC2997" s="45"/>
      <c r="AD2997" s="45">
        <v>1.9717247141670668E-6</v>
      </c>
      <c r="AE2997" s="45"/>
      <c r="AF2997" s="45">
        <v>24.923349380493164</v>
      </c>
      <c r="AG2997" s="45"/>
      <c r="AH2997" s="45">
        <v>17.623468399047852</v>
      </c>
      <c r="AI2997" s="45"/>
      <c r="AJ2997" s="45"/>
      <c r="AK2997" s="20">
        <v>7.9111541708698496E-6</v>
      </c>
    </row>
    <row r="2998" spans="2:37">
      <c r="B2998" s="2">
        <v>8.999999612569809E-3</v>
      </c>
      <c r="D2998" s="44">
        <v>0.53999997675418854</v>
      </c>
      <c r="E2998" s="44"/>
      <c r="F2998" s="45">
        <v>26.245439529418945</v>
      </c>
      <c r="G2998" s="45"/>
      <c r="H2998" s="45"/>
      <c r="I2998" s="45"/>
      <c r="J2998" s="45"/>
      <c r="K2998" s="45">
        <v>0.84847664833068848</v>
      </c>
      <c r="L2998" s="45"/>
      <c r="M2998" s="45"/>
      <c r="N2998" s="45">
        <v>27.069427490234375</v>
      </c>
      <c r="O2998" s="45"/>
      <c r="P2998" s="45"/>
      <c r="Q2998" s="45"/>
      <c r="R2998" s="45">
        <v>18.541011810302734</v>
      </c>
      <c r="S2998" s="45"/>
      <c r="T2998" s="45"/>
      <c r="U2998" s="45"/>
      <c r="V2998" s="46">
        <v>3.235872745513916</v>
      </c>
      <c r="W2998" s="46"/>
      <c r="X2998" s="45">
        <v>4.8000000417232513E-2</v>
      </c>
      <c r="Y2998" s="45"/>
      <c r="Z2998" s="44">
        <v>2.8800000250339508</v>
      </c>
      <c r="AA2998" s="44"/>
      <c r="AB2998" s="45">
        <v>-18.136863708496094</v>
      </c>
      <c r="AC2998" s="45"/>
      <c r="AD2998" s="45">
        <v>1.4078073036216665E-6</v>
      </c>
      <c r="AE2998" s="45"/>
      <c r="AF2998" s="45">
        <v>24.894777297973633</v>
      </c>
      <c r="AG2998" s="45"/>
      <c r="AH2998" s="45">
        <v>17.603265762329102</v>
      </c>
      <c r="AI2998" s="45"/>
      <c r="AJ2998" s="45"/>
      <c r="AK2998" s="20">
        <v>5.6550306908320636E-6</v>
      </c>
    </row>
    <row r="2999" spans="2:37">
      <c r="B2999" s="2">
        <v>9.9999997764825821E-3</v>
      </c>
      <c r="D2999" s="44">
        <v>0.59999998658895493</v>
      </c>
      <c r="E2999" s="44"/>
      <c r="F2999" s="45">
        <v>21.776317596435547</v>
      </c>
      <c r="G2999" s="45"/>
      <c r="H2999" s="45"/>
      <c r="I2999" s="45"/>
      <c r="J2999" s="45"/>
      <c r="K2999" s="45">
        <v>0.59613156318664551</v>
      </c>
      <c r="L2999" s="45"/>
      <c r="M2999" s="45"/>
      <c r="N2999" s="45">
        <v>26.776866912841797</v>
      </c>
      <c r="O2999" s="45"/>
      <c r="P2999" s="45"/>
      <c r="Q2999" s="45"/>
      <c r="R2999" s="45">
        <v>18.512575149536133</v>
      </c>
      <c r="S2999" s="45"/>
      <c r="T2999" s="45"/>
      <c r="U2999" s="45"/>
      <c r="V2999" s="46">
        <v>2.2769854068756104</v>
      </c>
      <c r="W2999" s="46"/>
      <c r="X2999" s="45">
        <v>4.8999998718500137E-2</v>
      </c>
      <c r="Y2999" s="45"/>
      <c r="Z2999" s="44">
        <v>2.9399999231100082</v>
      </c>
      <c r="AA2999" s="44"/>
      <c r="AB2999" s="45">
        <v>-23.114231109619141</v>
      </c>
      <c r="AC2999" s="45"/>
      <c r="AD2999" s="45">
        <v>1.0053075811811141E-6</v>
      </c>
      <c r="AE2999" s="45"/>
      <c r="AF2999" s="45">
        <v>24.866451263427734</v>
      </c>
      <c r="AG2999" s="45"/>
      <c r="AH2999" s="45">
        <v>17.583234786987305</v>
      </c>
      <c r="AI2999" s="45"/>
      <c r="AJ2999" s="45"/>
      <c r="AK2999" s="20">
        <v>4.0428271859127562E-6</v>
      </c>
    </row>
    <row r="3000" spans="2:37">
      <c r="B3000" s="2">
        <v>1.0999999940395355E-2</v>
      </c>
      <c r="D3000" s="44">
        <v>0.65999999642372131</v>
      </c>
      <c r="E3000" s="44"/>
      <c r="F3000" s="45">
        <v>14.426128387451172</v>
      </c>
      <c r="G3000" s="45"/>
      <c r="H3000" s="45"/>
      <c r="I3000" s="45"/>
      <c r="J3000" s="45"/>
      <c r="K3000" s="45">
        <v>0.41977375745773315</v>
      </c>
      <c r="L3000" s="45"/>
      <c r="M3000" s="45"/>
      <c r="N3000" s="45">
        <v>26.560667037963867</v>
      </c>
      <c r="O3000" s="45"/>
      <c r="P3000" s="45"/>
      <c r="Q3000" s="45"/>
      <c r="R3000" s="45">
        <v>18.484403610229492</v>
      </c>
      <c r="S3000" s="45"/>
      <c r="T3000" s="45"/>
      <c r="U3000" s="45"/>
      <c r="V3000" s="46">
        <v>1.6058125495910645</v>
      </c>
      <c r="W3000" s="46"/>
      <c r="X3000" s="45">
        <v>5.000000074505806E-2</v>
      </c>
      <c r="Y3000" s="45"/>
      <c r="Z3000" s="44">
        <v>3.0000000447034836</v>
      </c>
      <c r="AA3000" s="44"/>
      <c r="AB3000" s="45">
        <v>-24.838361740112305</v>
      </c>
      <c r="AC3000" s="45"/>
      <c r="AD3000" s="45">
        <v>7.1797978762333514E-7</v>
      </c>
      <c r="AE3000" s="45"/>
      <c r="AF3000" s="45">
        <v>24.838369369506836</v>
      </c>
      <c r="AG3000" s="45"/>
      <c r="AH3000" s="45">
        <v>17.563379287719727</v>
      </c>
      <c r="AI3000" s="45"/>
      <c r="AJ3000" s="45"/>
      <c r="AK3000" s="20">
        <v>2.8906076749990461E-6</v>
      </c>
    </row>
    <row r="3001" spans="2:37">
      <c r="B3001" s="2">
        <v>1.2000000104308128E-2</v>
      </c>
      <c r="D3001" s="44">
        <v>0.7200000062584877</v>
      </c>
      <c r="E3001" s="44"/>
      <c r="F3001" s="45">
        <v>5.1863665580749512</v>
      </c>
      <c r="G3001" s="45"/>
      <c r="H3001" s="45"/>
      <c r="I3001" s="45"/>
      <c r="J3001" s="45"/>
      <c r="K3001" s="45">
        <v>0.29611220955848694</v>
      </c>
      <c r="L3001" s="45"/>
      <c r="M3001" s="45"/>
      <c r="N3001" s="45">
        <v>26.397531509399414</v>
      </c>
      <c r="O3001" s="45"/>
      <c r="P3001" s="45"/>
      <c r="Q3001" s="45"/>
      <c r="R3001" s="45">
        <v>18.456489562988281</v>
      </c>
      <c r="S3001" s="45"/>
      <c r="T3001" s="45"/>
      <c r="U3001" s="45"/>
      <c r="V3001" s="46">
        <v>1.1344679594039917</v>
      </c>
      <c r="W3001" s="46"/>
      <c r="X3001" s="45">
        <v>5.0999999046325684E-2</v>
      </c>
      <c r="Y3001" s="45"/>
      <c r="Z3001" s="44">
        <v>3.059999942779541</v>
      </c>
      <c r="AA3001" s="44"/>
      <c r="AB3001" s="45">
        <v>-23.074817657470703</v>
      </c>
      <c r="AC3001" s="45"/>
      <c r="AD3001" s="45">
        <v>5.1283956281622523E-7</v>
      </c>
      <c r="AE3001" s="45"/>
      <c r="AF3001" s="45">
        <v>24.810527801513672</v>
      </c>
      <c r="AG3001" s="45"/>
      <c r="AH3001" s="45">
        <v>17.543691635131836</v>
      </c>
      <c r="AI3001" s="45"/>
      <c r="AJ3001" s="45"/>
      <c r="AK3001" s="20">
        <v>2.0670240701292641E-6</v>
      </c>
    </row>
    <row r="3002" spans="2:37">
      <c r="B3002" s="2">
        <v>1.3000000268220901E-2</v>
      </c>
      <c r="D3002" s="44">
        <v>0.78000001609325409</v>
      </c>
      <c r="E3002" s="44"/>
      <c r="F3002" s="45">
        <v>-4.6749787330627441</v>
      </c>
      <c r="G3002" s="45"/>
      <c r="H3002" s="45"/>
      <c r="I3002" s="45"/>
      <c r="J3002" s="45"/>
      <c r="K3002" s="45">
        <v>0.2091745138168335</v>
      </c>
      <c r="L3002" s="45"/>
      <c r="M3002" s="45"/>
      <c r="N3002" s="45">
        <v>26.271482467651367</v>
      </c>
      <c r="O3002" s="45"/>
      <c r="P3002" s="45"/>
      <c r="Q3002" s="45"/>
      <c r="R3002" s="45">
        <v>18.428834915161133</v>
      </c>
      <c r="S3002" s="45"/>
      <c r="T3002" s="45"/>
      <c r="U3002" s="45"/>
      <c r="V3002" s="46">
        <v>0.80259400606155396</v>
      </c>
      <c r="W3002" s="46"/>
      <c r="X3002" s="45">
        <v>5.2000001072883606E-2</v>
      </c>
      <c r="Y3002" s="45"/>
      <c r="Z3002" s="44">
        <v>3.1200000643730164</v>
      </c>
      <c r="AA3002" s="44"/>
      <c r="AB3002" s="45">
        <v>-18.078752517700195</v>
      </c>
      <c r="AC3002" s="45"/>
      <c r="AD3002" s="45">
        <v>3.6635790934269608E-7</v>
      </c>
      <c r="AE3002" s="45"/>
      <c r="AF3002" s="45">
        <v>24.782926559448242</v>
      </c>
      <c r="AG3002" s="45"/>
      <c r="AH3002" s="45">
        <v>17.524173736572266</v>
      </c>
      <c r="AI3002" s="45"/>
      <c r="AJ3002" s="45"/>
      <c r="AK3002" s="20">
        <v>1.4782674497837434E-6</v>
      </c>
    </row>
    <row r="3003" spans="2:37">
      <c r="B3003" s="2">
        <v>1.4000000432133675E-2</v>
      </c>
      <c r="D3003" s="44">
        <v>0.84000002592802048</v>
      </c>
      <c r="E3003" s="44"/>
      <c r="F3003" s="45">
        <v>-13.79656982421875</v>
      </c>
      <c r="G3003" s="45"/>
      <c r="H3003" s="45"/>
      <c r="I3003" s="45"/>
      <c r="J3003" s="45"/>
      <c r="K3003" s="45">
        <v>0.14792874455451965</v>
      </c>
      <c r="L3003" s="45"/>
      <c r="M3003" s="45"/>
      <c r="N3003" s="45">
        <v>26.171485900878906</v>
      </c>
      <c r="O3003" s="45"/>
      <c r="P3003" s="45"/>
      <c r="Q3003" s="45"/>
      <c r="R3003" s="45">
        <v>18.401433944702148</v>
      </c>
      <c r="S3003" s="45"/>
      <c r="T3003" s="45"/>
      <c r="U3003" s="45"/>
      <c r="V3003" s="46">
        <v>0.56844162940979004</v>
      </c>
      <c r="W3003" s="46"/>
      <c r="X3003" s="45">
        <v>5.299999937415123E-2</v>
      </c>
      <c r="Y3003" s="45"/>
      <c r="Z3003" s="44">
        <v>3.1799999624490738</v>
      </c>
      <c r="AA3003" s="44"/>
      <c r="AB3003" s="45">
        <v>-10.55803394317627</v>
      </c>
      <c r="AC3003" s="45"/>
      <c r="AD3003" s="45">
        <v>2.6174782874477387E-7</v>
      </c>
      <c r="AE3003" s="45"/>
      <c r="AF3003" s="45">
        <v>24.755559921264648</v>
      </c>
      <c r="AG3003" s="45"/>
      <c r="AH3003" s="45">
        <v>17.504823684692383</v>
      </c>
      <c r="AI3003" s="45"/>
      <c r="AJ3003" s="45"/>
      <c r="AK3003" s="20">
        <v>1.0573295412541484E-6</v>
      </c>
    </row>
    <row r="3004" spans="2:37">
      <c r="B3004" s="2">
        <v>1.4999999664723873E-2</v>
      </c>
      <c r="D3004" s="44">
        <v>0.89999997988343239</v>
      </c>
      <c r="E3004" s="44"/>
      <c r="F3004" s="45">
        <v>-20.917903900146484</v>
      </c>
      <c r="G3004" s="45"/>
      <c r="H3004" s="45"/>
      <c r="I3004" s="45"/>
      <c r="J3004" s="45"/>
      <c r="K3004" s="45">
        <v>0.10471184551715851</v>
      </c>
      <c r="L3004" s="45"/>
      <c r="M3004" s="45"/>
      <c r="N3004" s="45">
        <v>26.089876174926758</v>
      </c>
      <c r="O3004" s="45"/>
      <c r="P3004" s="45"/>
      <c r="Q3004" s="45"/>
      <c r="R3004" s="45">
        <v>18.374284744262695</v>
      </c>
      <c r="S3004" s="45"/>
      <c r="T3004" s="45"/>
      <c r="U3004" s="45"/>
      <c r="V3004" s="46">
        <v>0.40296781063079834</v>
      </c>
      <c r="W3004" s="46"/>
      <c r="X3004" s="45">
        <v>5.4000001400709152E-2</v>
      </c>
      <c r="Y3004" s="45"/>
      <c r="Z3004" s="44">
        <v>3.2400000840425491</v>
      </c>
      <c r="AA3004" s="44"/>
      <c r="AB3004" s="45">
        <v>-1.5729852914810181</v>
      </c>
      <c r="AC3004" s="45"/>
      <c r="AD3004" s="45">
        <v>1.8703063631164696E-7</v>
      </c>
      <c r="AE3004" s="45"/>
      <c r="AF3004" s="45">
        <v>24.728425979614258</v>
      </c>
      <c r="AG3004" s="45"/>
      <c r="AH3004" s="45">
        <v>17.485637664794922</v>
      </c>
      <c r="AI3004" s="45"/>
      <c r="AJ3004" s="45"/>
      <c r="AK3004" s="20">
        <v>7.5633863616531016E-7</v>
      </c>
    </row>
    <row r="3005" spans="2:37">
      <c r="B3005" s="2">
        <v>1.6000000759959221E-2</v>
      </c>
      <c r="D3005" s="44">
        <v>0.96000004559755325</v>
      </c>
      <c r="E3005" s="44"/>
      <c r="F3005" s="45">
        <v>-25.05780029296875</v>
      </c>
      <c r="G3005" s="45"/>
      <c r="H3005" s="45"/>
      <c r="I3005" s="45"/>
      <c r="J3005" s="45"/>
      <c r="K3005" s="45">
        <v>7.41768479347229E-2</v>
      </c>
      <c r="L3005" s="45"/>
      <c r="M3005" s="45"/>
      <c r="N3005" s="45">
        <v>26.021299362182617</v>
      </c>
      <c r="O3005" s="45"/>
      <c r="P3005" s="45"/>
      <c r="Q3005" s="45"/>
      <c r="R3005" s="45">
        <v>18.347385406494141</v>
      </c>
      <c r="S3005" s="45"/>
      <c r="T3005" s="45"/>
      <c r="U3005" s="45"/>
      <c r="V3005" s="46">
        <v>0.28587695956230164</v>
      </c>
      <c r="W3005" s="46"/>
      <c r="X3005" s="45">
        <v>5.4999999701976776E-2</v>
      </c>
      <c r="Y3005" s="45"/>
      <c r="Z3005" s="44">
        <v>3.2999999821186066</v>
      </c>
      <c r="AA3005" s="44"/>
      <c r="AB3005" s="45">
        <v>7.613067626953125</v>
      </c>
      <c r="AC3005" s="45"/>
      <c r="AD3005" s="45">
        <v>1.3365749396143656E-7</v>
      </c>
      <c r="AE3005" s="45"/>
      <c r="AF3005" s="45">
        <v>24.70152473449707</v>
      </c>
      <c r="AG3005" s="45"/>
      <c r="AH3005" s="45">
        <v>17.466615676879883</v>
      </c>
      <c r="AI3005" s="45"/>
      <c r="AJ3005" s="45"/>
      <c r="AK3005" s="20">
        <v>5.4109005986902048E-7</v>
      </c>
    </row>
    <row r="3006" spans="2:37">
      <c r="B3006" s="2">
        <v>1.7000000923871994E-2</v>
      </c>
      <c r="D3006" s="44">
        <v>1.0200000554323196</v>
      </c>
      <c r="E3006" s="44"/>
      <c r="F3006" s="45">
        <v>-25.652553558349609</v>
      </c>
      <c r="G3006" s="45"/>
      <c r="H3006" s="45"/>
      <c r="I3006" s="45"/>
      <c r="J3006" s="45"/>
      <c r="K3006" s="45">
        <v>5.2579507231712341E-2</v>
      </c>
      <c r="L3006" s="45"/>
      <c r="M3006" s="45"/>
      <c r="N3006" s="45">
        <v>25.962007522583008</v>
      </c>
      <c r="O3006" s="45"/>
      <c r="P3006" s="45"/>
      <c r="Q3006" s="45"/>
      <c r="R3006" s="45">
        <v>18.320732116699219</v>
      </c>
      <c r="S3006" s="45"/>
      <c r="T3006" s="45"/>
      <c r="U3006" s="45"/>
      <c r="V3006" s="46">
        <v>0.20293579995632172</v>
      </c>
      <c r="W3006" s="46"/>
      <c r="X3006" s="45">
        <v>5.6000001728534698E-2</v>
      </c>
      <c r="Y3006" s="45"/>
      <c r="Z3006" s="44">
        <v>3.3600001037120819</v>
      </c>
      <c r="AA3006" s="44"/>
      <c r="AB3006" s="45">
        <v>15.71137809753418</v>
      </c>
      <c r="AC3006" s="45"/>
      <c r="AD3006" s="45">
        <v>9.5526431209691509E-8</v>
      </c>
      <c r="AE3006" s="45"/>
      <c r="AF3006" s="45">
        <v>24.67485237121582</v>
      </c>
      <c r="AG3006" s="45"/>
      <c r="AH3006" s="45">
        <v>17.447755813598633</v>
      </c>
      <c r="AI3006" s="45"/>
      <c r="AJ3006" s="45"/>
      <c r="AK3006" s="20">
        <v>3.8714085803803755E-7</v>
      </c>
    </row>
    <row r="3007" spans="2:37">
      <c r="B3007" s="2">
        <v>1.7999999225139618E-2</v>
      </c>
      <c r="D3007" s="44">
        <v>1.0799999535083771</v>
      </c>
      <c r="E3007" s="44"/>
      <c r="F3007" s="45">
        <v>-22.634719848632813</v>
      </c>
      <c r="G3007" s="45"/>
      <c r="H3007" s="45"/>
      <c r="I3007" s="45"/>
      <c r="J3007" s="45"/>
      <c r="K3007" s="45">
        <v>3.7290584295988083E-2</v>
      </c>
      <c r="L3007" s="45"/>
      <c r="M3007" s="45"/>
      <c r="N3007" s="45">
        <v>25.909370422363281</v>
      </c>
      <c r="O3007" s="45"/>
      <c r="P3007" s="45"/>
      <c r="Q3007" s="45"/>
      <c r="R3007" s="45">
        <v>18.294322967529297</v>
      </c>
      <c r="S3007" s="45"/>
      <c r="T3007" s="45"/>
      <c r="U3007" s="45"/>
      <c r="V3007" s="46">
        <v>0.14413446187973022</v>
      </c>
      <c r="W3007" s="46"/>
      <c r="X3007" s="45">
        <v>5.7000000029802322E-2</v>
      </c>
      <c r="Y3007" s="45"/>
      <c r="Z3007" s="44">
        <v>3.4200000017881393</v>
      </c>
      <c r="AA3007" s="44"/>
      <c r="AB3007" s="45">
        <v>21.588531494140625</v>
      </c>
      <c r="AC3007" s="45"/>
      <c r="AD3007" s="45">
        <v>6.8281380549706228E-8</v>
      </c>
      <c r="AE3007" s="45"/>
      <c r="AF3007" s="45">
        <v>24.648405075073242</v>
      </c>
      <c r="AG3007" s="45"/>
      <c r="AH3007" s="45">
        <v>17.429054260253906</v>
      </c>
      <c r="AI3007" s="45"/>
      <c r="AJ3007" s="45"/>
      <c r="AK3007" s="20">
        <v>2.770214848624164E-7</v>
      </c>
    </row>
    <row r="3008" spans="2:37">
      <c r="B3008" s="2">
        <v>1.8999999389052391E-2</v>
      </c>
      <c r="D3008" s="44">
        <v>1.1399999633431435</v>
      </c>
      <c r="E3008" s="44"/>
      <c r="F3008" s="45">
        <v>-16.441831588745117</v>
      </c>
      <c r="G3008" s="45"/>
      <c r="H3008" s="45"/>
      <c r="I3008" s="45"/>
      <c r="J3008" s="45"/>
      <c r="K3008" s="45">
        <v>2.6459697633981705E-2</v>
      </c>
      <c r="L3008" s="45"/>
      <c r="M3008" s="45"/>
      <c r="N3008" s="45">
        <v>25.861532211303711</v>
      </c>
      <c r="O3008" s="45"/>
      <c r="P3008" s="45"/>
      <c r="Q3008" s="45"/>
      <c r="R3008" s="45">
        <v>18.268156051635742</v>
      </c>
      <c r="S3008" s="45"/>
      <c r="T3008" s="45"/>
      <c r="U3008" s="45"/>
      <c r="V3008" s="46">
        <v>0.10241774469614029</v>
      </c>
      <c r="W3008" s="46"/>
      <c r="X3008" s="45">
        <v>5.7999998331069946E-2</v>
      </c>
      <c r="Y3008" s="45"/>
      <c r="Z3008" s="44">
        <v>3.4799998998641968</v>
      </c>
      <c r="AA3008" s="44"/>
      <c r="AB3008" s="45">
        <v>24.425041198730469</v>
      </c>
      <c r="AC3008" s="45"/>
      <c r="AD3008" s="45">
        <v>4.881218984564839E-8</v>
      </c>
      <c r="AE3008" s="45"/>
      <c r="AF3008" s="45">
        <v>24.622182846069336</v>
      </c>
      <c r="AG3008" s="45"/>
      <c r="AH3008" s="45">
        <v>17.410511016845703</v>
      </c>
      <c r="AI3008" s="45"/>
      <c r="AJ3008" s="45"/>
      <c r="AK3008" s="20">
        <v>1.9824477703878074E-7</v>
      </c>
    </row>
    <row r="3009" spans="2:37">
      <c r="B3009" s="2">
        <v>1.9999999552965164E-2</v>
      </c>
      <c r="D3009" s="44">
        <v>1.1999999731779099</v>
      </c>
      <c r="E3009" s="44"/>
      <c r="F3009" s="45">
        <v>-7.954096794128418</v>
      </c>
      <c r="G3009" s="45"/>
      <c r="H3009" s="45"/>
      <c r="I3009" s="45"/>
      <c r="J3009" s="45"/>
      <c r="K3009" s="45">
        <v>1.8782325088977814E-2</v>
      </c>
      <c r="L3009" s="45"/>
      <c r="M3009" s="45"/>
      <c r="N3009" s="45">
        <v>25.817184448242188</v>
      </c>
      <c r="O3009" s="45"/>
      <c r="P3009" s="45"/>
      <c r="Q3009" s="45"/>
      <c r="R3009" s="45">
        <v>18.242225646972656</v>
      </c>
      <c r="S3009" s="45"/>
      <c r="T3009" s="45"/>
      <c r="U3009" s="45"/>
      <c r="V3009" s="46">
        <v>7.280421257019043E-2</v>
      </c>
      <c r="W3009" s="46"/>
      <c r="X3009" s="45">
        <v>5.9000000357627869E-2</v>
      </c>
      <c r="Y3009" s="45"/>
      <c r="Z3009" s="44">
        <v>3.5400000214576721</v>
      </c>
      <c r="AA3009" s="44"/>
      <c r="AB3009" s="45">
        <v>23.829563140869141</v>
      </c>
      <c r="AC3009" s="45"/>
      <c r="AD3009" s="45">
        <v>3.4897993828053586E-8</v>
      </c>
      <c r="AE3009" s="45"/>
      <c r="AF3009" s="45">
        <v>24.596179962158203</v>
      </c>
      <c r="AG3009" s="45"/>
      <c r="AH3009" s="45">
        <v>17.392126083374023</v>
      </c>
      <c r="AI3009" s="45"/>
      <c r="AJ3009" s="45"/>
      <c r="AK3009" s="20">
        <v>1.418837882738444E-7</v>
      </c>
    </row>
    <row r="3010" spans="2:37">
      <c r="B3010" s="2">
        <v>2.0999999716877937E-2</v>
      </c>
      <c r="D3010" s="44">
        <v>1.2599999830126762</v>
      </c>
      <c r="E3010" s="44"/>
      <c r="F3010" s="45">
        <v>1.6299020051956177</v>
      </c>
      <c r="G3010" s="45"/>
      <c r="H3010" s="45"/>
      <c r="I3010" s="45"/>
      <c r="J3010" s="45"/>
      <c r="K3010" s="45">
        <v>1.3337478972971439E-2</v>
      </c>
      <c r="L3010" s="45"/>
      <c r="M3010" s="45"/>
      <c r="N3010" s="45">
        <v>25.77540397644043</v>
      </c>
      <c r="O3010" s="45"/>
      <c r="P3010" s="45"/>
      <c r="Q3010" s="45"/>
      <c r="R3010" s="45">
        <v>18.216531753540039</v>
      </c>
      <c r="S3010" s="45"/>
      <c r="T3010" s="45"/>
      <c r="U3010" s="45"/>
      <c r="V3010" s="46">
        <v>5.1771774888038635E-2</v>
      </c>
      <c r="W3010" s="46"/>
      <c r="X3010" s="45">
        <v>5.9999998658895493E-2</v>
      </c>
      <c r="Y3010" s="45"/>
      <c r="Z3010" s="44">
        <v>3.5999999195337296</v>
      </c>
      <c r="AA3010" s="44"/>
      <c r="AB3010" s="45">
        <v>19.892873764038086</v>
      </c>
      <c r="AC3010" s="45"/>
      <c r="AD3010" s="45">
        <v>2.4952704791303404E-8</v>
      </c>
      <c r="AE3010" s="45"/>
      <c r="AF3010" s="45">
        <v>24.570398330688477</v>
      </c>
      <c r="AG3010" s="45"/>
      <c r="AH3010" s="45">
        <v>17.373895645141602</v>
      </c>
      <c r="AI3010" s="45"/>
      <c r="AJ3010" s="45"/>
      <c r="AK3010" s="20">
        <v>1.0155596896765928E-7</v>
      </c>
    </row>
    <row r="3011" spans="2:37">
      <c r="B3011" s="2">
        <v>2.199999988079071E-2</v>
      </c>
      <c r="D3011" s="44">
        <v>1.3199999928474426</v>
      </c>
      <c r="E3011" s="44"/>
      <c r="F3011" s="45">
        <v>10.961874961853027</v>
      </c>
      <c r="G3011" s="45"/>
      <c r="H3011" s="45"/>
      <c r="I3011" s="45"/>
      <c r="J3011" s="45"/>
      <c r="K3011" s="45">
        <v>9.4742178916931152E-3</v>
      </c>
      <c r="L3011" s="45"/>
      <c r="M3011" s="45"/>
      <c r="N3011" s="45">
        <v>25.73553466796875</v>
      </c>
      <c r="O3011" s="45"/>
      <c r="P3011" s="45"/>
      <c r="Q3011" s="45"/>
      <c r="R3011" s="45">
        <v>18.191070556640625</v>
      </c>
      <c r="S3011" s="45"/>
      <c r="T3011" s="45"/>
      <c r="U3011" s="45"/>
      <c r="V3011" s="46">
        <v>3.6827318370342255E-2</v>
      </c>
      <c r="W3011" s="46"/>
      <c r="X3011" s="45">
        <v>6.1000000685453415E-2</v>
      </c>
      <c r="Y3011" s="45"/>
      <c r="Z3011" s="44">
        <v>3.6600000411272049</v>
      </c>
      <c r="AA3011" s="44"/>
      <c r="AB3011" s="45">
        <v>13.174111366271973</v>
      </c>
      <c r="AC3011" s="45"/>
      <c r="AD3011" s="45">
        <v>1.7843445831999816E-8</v>
      </c>
      <c r="AE3011" s="45"/>
      <c r="AF3011" s="45">
        <v>24.544832229614258</v>
      </c>
      <c r="AG3011" s="45"/>
      <c r="AH3011" s="45">
        <v>17.355817794799805</v>
      </c>
      <c r="AI3011" s="45"/>
      <c r="AJ3011" s="45"/>
      <c r="AK3011" s="20">
        <v>7.2697361019891105E-8</v>
      </c>
    </row>
    <row r="3012" spans="2:37">
      <c r="B3012" s="2">
        <v>2.3000000044703484E-2</v>
      </c>
      <c r="D3012" s="44">
        <v>1.380000002682209</v>
      </c>
      <c r="E3012" s="44"/>
      <c r="F3012" s="45">
        <v>18.733068466186523</v>
      </c>
      <c r="G3012" s="45"/>
      <c r="H3012" s="45"/>
      <c r="I3012" s="45"/>
      <c r="J3012" s="45"/>
      <c r="K3012" s="45">
        <v>6.7320405505597591E-3</v>
      </c>
      <c r="L3012" s="45"/>
      <c r="M3012" s="45"/>
      <c r="N3012" s="45">
        <v>25.697111129760742</v>
      </c>
      <c r="O3012" s="45"/>
      <c r="P3012" s="45"/>
      <c r="Q3012" s="45"/>
      <c r="R3012" s="45">
        <v>18.165842056274414</v>
      </c>
      <c r="S3012" s="45"/>
      <c r="T3012" s="45"/>
      <c r="U3012" s="45"/>
      <c r="V3012" s="46">
        <v>2.6204518973827362E-2</v>
      </c>
      <c r="W3012" s="46"/>
      <c r="X3012" s="45">
        <v>6.1999998986721039E-2</v>
      </c>
      <c r="Y3012" s="45"/>
      <c r="Z3012" s="44">
        <v>3.7199999392032623</v>
      </c>
      <c r="AA3012" s="44"/>
      <c r="AB3012" s="45">
        <v>4.6213889122009277</v>
      </c>
      <c r="AC3012" s="45"/>
      <c r="AD3012" s="45">
        <v>1.2760938972178337E-8</v>
      </c>
      <c r="AE3012" s="45"/>
      <c r="AF3012" s="45">
        <v>24.519481658935547</v>
      </c>
      <c r="AG3012" s="45"/>
      <c r="AH3012" s="45">
        <v>17.337890625</v>
      </c>
      <c r="AI3012" s="45"/>
      <c r="AJ3012" s="45"/>
      <c r="AK3012" s="20">
        <v>5.204408282111217E-8</v>
      </c>
    </row>
    <row r="3013" spans="2:37">
      <c r="B3013" s="2">
        <v>2.4000000208616257E-2</v>
      </c>
      <c r="D3013" s="44">
        <v>1.4400000125169754</v>
      </c>
      <c r="E3013" s="44"/>
      <c r="F3013" s="45">
        <v>23.857481002807617</v>
      </c>
      <c r="G3013" s="45"/>
      <c r="H3013" s="45"/>
      <c r="I3013" s="45"/>
      <c r="J3013" s="45"/>
      <c r="K3013" s="45">
        <v>4.7849183902144432E-3</v>
      </c>
      <c r="L3013" s="45"/>
      <c r="M3013" s="45"/>
      <c r="N3013" s="45">
        <v>25.659807205200195</v>
      </c>
      <c r="O3013" s="45"/>
      <c r="P3013" s="45"/>
      <c r="Q3013" s="45"/>
      <c r="R3013" s="45">
        <v>18.140840530395508</v>
      </c>
      <c r="S3013" s="45"/>
      <c r="T3013" s="45"/>
      <c r="U3013" s="45"/>
      <c r="V3013" s="46">
        <v>1.8651001155376434E-2</v>
      </c>
      <c r="W3013" s="46"/>
      <c r="X3013" s="45">
        <v>6.3000001013278961E-2</v>
      </c>
      <c r="Y3013" s="45"/>
      <c r="Z3013" s="44">
        <v>3.7800000607967377</v>
      </c>
      <c r="AA3013" s="44"/>
      <c r="AB3013" s="45">
        <v>-4.5619597434997559</v>
      </c>
      <c r="AC3013" s="45"/>
      <c r="AD3013" s="45">
        <v>9.1270058177883584E-9</v>
      </c>
      <c r="AE3013" s="45"/>
      <c r="AF3013" s="45">
        <v>24.494340896606445</v>
      </c>
      <c r="AG3013" s="45"/>
      <c r="AH3013" s="45">
        <v>17.320114135742188</v>
      </c>
      <c r="AI3013" s="45"/>
      <c r="AJ3013" s="45"/>
      <c r="AK3013" s="20">
        <v>3.7261692398260493E-8</v>
      </c>
    </row>
    <row r="3014" spans="2:37">
      <c r="B3014" s="2">
        <v>2.500000037252903E-2</v>
      </c>
      <c r="D3014" s="44">
        <v>1.5000000223517418</v>
      </c>
      <c r="E3014" s="44"/>
      <c r="F3014" s="45">
        <v>25.623386383056641</v>
      </c>
      <c r="G3014" s="45"/>
      <c r="H3014" s="45"/>
      <c r="I3014" s="45"/>
      <c r="J3014" s="45"/>
      <c r="K3014" s="45">
        <v>3.4018831793218851E-3</v>
      </c>
      <c r="L3014" s="45"/>
      <c r="M3014" s="45"/>
      <c r="N3014" s="45">
        <v>25.623386383056641</v>
      </c>
      <c r="O3014" s="45"/>
      <c r="P3014" s="45"/>
      <c r="Q3014" s="45"/>
      <c r="R3014" s="45">
        <v>18.116064071655273</v>
      </c>
      <c r="S3014" s="45"/>
      <c r="T3014" s="45"/>
      <c r="U3014" s="45"/>
      <c r="V3014" s="46">
        <v>1.3278241269290447E-2</v>
      </c>
      <c r="W3014" s="46"/>
      <c r="X3014" s="45">
        <v>6.4000003039836884E-2</v>
      </c>
      <c r="Y3014" s="45"/>
      <c r="Z3014" s="44">
        <v>3.840000182390213</v>
      </c>
      <c r="AA3014" s="44"/>
      <c r="AB3014" s="45">
        <v>-13.086645126342773</v>
      </c>
      <c r="AC3014" s="45"/>
      <c r="AD3014" s="45">
        <v>6.5285203909581924E-9</v>
      </c>
      <c r="AE3014" s="45"/>
      <c r="AF3014" s="45">
        <v>24.469411849975586</v>
      </c>
      <c r="AG3014" s="45"/>
      <c r="AH3014" s="45">
        <v>17.302488327026367</v>
      </c>
      <c r="AI3014" s="45"/>
      <c r="AJ3014" s="45"/>
      <c r="AK3014" s="20">
        <v>2.6680332609885227E-8</v>
      </c>
    </row>
    <row r="3015" spans="2:37">
      <c r="B3015" s="2">
        <v>2.6000000536441803E-2</v>
      </c>
      <c r="D3015" s="44">
        <v>1.5600000321865082</v>
      </c>
      <c r="E3015" s="44"/>
      <c r="F3015" s="45">
        <v>23.792007446289063</v>
      </c>
      <c r="G3015" s="45"/>
      <c r="H3015" s="45"/>
      <c r="I3015" s="45"/>
      <c r="J3015" s="45"/>
      <c r="K3015" s="45">
        <v>2.4192193523049355E-3</v>
      </c>
      <c r="L3015" s="45"/>
      <c r="M3015" s="45"/>
      <c r="N3015" s="45">
        <v>25.587680816650391</v>
      </c>
      <c r="O3015" s="45"/>
      <c r="P3015" s="45"/>
      <c r="Q3015" s="45"/>
      <c r="R3015" s="45">
        <v>18.091512680053711</v>
      </c>
      <c r="S3015" s="45"/>
      <c r="T3015" s="45"/>
      <c r="U3015" s="45"/>
      <c r="V3015" s="46">
        <v>9.4555187970399857E-3</v>
      </c>
      <c r="W3015" s="46"/>
      <c r="X3015" s="45">
        <v>6.4999997615814209E-2</v>
      </c>
      <c r="Y3015" s="45"/>
      <c r="Z3015" s="44">
        <v>3.8999998569488525</v>
      </c>
      <c r="AA3015" s="44"/>
      <c r="AB3015" s="45">
        <v>-19.758388519287109</v>
      </c>
      <c r="AC3015" s="45"/>
      <c r="AD3015" s="45">
        <v>4.6702588463176653E-9</v>
      </c>
      <c r="AE3015" s="45"/>
      <c r="AF3015" s="45">
        <v>24.444690704345703</v>
      </c>
      <c r="AG3015" s="45"/>
      <c r="AH3015" s="45">
        <v>17.285007476806641</v>
      </c>
      <c r="AI3015" s="45"/>
      <c r="AJ3015" s="45"/>
      <c r="AK3015" s="20">
        <v>1.910541058691706E-8</v>
      </c>
    </row>
    <row r="3016" spans="2:37">
      <c r="B3016" s="2">
        <v>2.7000000700354576E-2</v>
      </c>
      <c r="D3016" s="44">
        <v>1.6200000420212746</v>
      </c>
      <c r="E3016" s="44"/>
      <c r="F3016" s="45">
        <v>18.629648208618164</v>
      </c>
      <c r="G3016" s="45"/>
      <c r="H3016" s="45"/>
      <c r="I3016" s="45"/>
      <c r="J3016" s="45"/>
      <c r="K3016" s="45">
        <v>1.7208261415362358E-3</v>
      </c>
      <c r="L3016" s="45"/>
      <c r="M3016" s="45"/>
      <c r="N3016" s="45">
        <v>25.552574157714844</v>
      </c>
      <c r="O3016" s="45"/>
      <c r="P3016" s="45"/>
      <c r="Q3016" s="45"/>
      <c r="R3016" s="45">
        <v>18.067180633544922</v>
      </c>
      <c r="S3016" s="45"/>
      <c r="T3016" s="45"/>
      <c r="U3016" s="45"/>
      <c r="V3016" s="46">
        <v>6.7349066957831383E-3</v>
      </c>
      <c r="W3016" s="46"/>
      <c r="X3016" s="45">
        <v>6.5999999642372131E-2</v>
      </c>
      <c r="Y3016" s="45"/>
      <c r="Z3016" s="44">
        <v>3.9599999785423279</v>
      </c>
      <c r="AA3016" s="44"/>
      <c r="AB3016" s="45">
        <v>-23.645193099975586</v>
      </c>
      <c r="AC3016" s="45"/>
      <c r="AD3016" s="45">
        <v>3.3412259625720253E-9</v>
      </c>
      <c r="AE3016" s="45"/>
      <c r="AF3016" s="45">
        <v>24.420175552368164</v>
      </c>
      <c r="AG3016" s="45"/>
      <c r="AH3016" s="45">
        <v>17.267671585083008</v>
      </c>
      <c r="AI3016" s="45"/>
      <c r="AJ3016" s="45"/>
      <c r="AK3016" s="20">
        <v>1.3682235788792241E-8</v>
      </c>
    </row>
    <row r="3017" spans="2:37">
      <c r="B3017" s="2">
        <v>2.8000000864267349E-2</v>
      </c>
      <c r="D3017" s="44">
        <v>1.680000051856041</v>
      </c>
      <c r="E3017" s="44"/>
      <c r="F3017" s="45">
        <v>10.868958473205566</v>
      </c>
      <c r="G3017" s="45"/>
      <c r="H3017" s="45"/>
      <c r="I3017" s="45"/>
      <c r="J3017" s="45"/>
      <c r="K3017" s="45">
        <v>1.2243352830410004E-3</v>
      </c>
      <c r="L3017" s="45"/>
      <c r="M3017" s="45"/>
      <c r="N3017" s="45">
        <v>25.517976760864258</v>
      </c>
      <c r="O3017" s="45"/>
      <c r="P3017" s="45"/>
      <c r="Q3017" s="45"/>
      <c r="R3017" s="45">
        <v>18.043067932128906</v>
      </c>
      <c r="S3017" s="45"/>
      <c r="T3017" s="45"/>
      <c r="U3017" s="45"/>
      <c r="V3017" s="46">
        <v>4.7981627285480499E-3</v>
      </c>
      <c r="W3017" s="46"/>
      <c r="X3017" s="45">
        <v>6.7000001668930054E-2</v>
      </c>
      <c r="Y3017" s="45"/>
      <c r="Z3017" s="44">
        <v>4.0200001001358032</v>
      </c>
      <c r="AA3017" s="44"/>
      <c r="AB3017" s="45">
        <v>-24.20750617980957</v>
      </c>
      <c r="AC3017" s="45"/>
      <c r="AD3017" s="45">
        <v>2.3906088220115862E-9</v>
      </c>
      <c r="AE3017" s="45"/>
      <c r="AF3017" s="45">
        <v>24.395862579345703</v>
      </c>
      <c r="AG3017" s="45"/>
      <c r="AH3017" s="45">
        <v>17.250480651855469</v>
      </c>
      <c r="AI3017" s="45"/>
      <c r="AJ3017" s="45"/>
      <c r="AK3017" s="20">
        <v>9.7992387537715331E-9</v>
      </c>
    </row>
    <row r="3018" spans="2:37">
      <c r="B3018" s="2">
        <v>2.8999999165534973E-2</v>
      </c>
      <c r="D3018" s="44">
        <v>1.7399999499320984</v>
      </c>
      <c r="E3018" s="44"/>
      <c r="F3018" s="45">
        <v>1.6049575805664063</v>
      </c>
      <c r="G3018" s="45"/>
      <c r="H3018" s="45"/>
      <c r="I3018" s="45"/>
      <c r="J3018" s="45"/>
      <c r="K3018" s="45">
        <v>8.7128777522593737E-4</v>
      </c>
      <c r="L3018" s="45"/>
      <c r="M3018" s="45"/>
      <c r="N3018" s="45">
        <v>25.483829498291016</v>
      </c>
      <c r="O3018" s="45"/>
      <c r="P3018" s="45"/>
      <c r="Q3018" s="45"/>
      <c r="R3018" s="45">
        <v>18.019172668457031</v>
      </c>
      <c r="S3018" s="45"/>
      <c r="T3018" s="45"/>
      <c r="U3018" s="45"/>
      <c r="V3018" s="46">
        <v>3.4190998412668705E-3</v>
      </c>
      <c r="W3018" s="46"/>
      <c r="X3018" s="45">
        <v>6.8000003695487976E-2</v>
      </c>
      <c r="Y3018" s="45"/>
      <c r="Z3018" s="44">
        <v>4.0800002217292786</v>
      </c>
      <c r="AA3018" s="44"/>
      <c r="AB3018" s="45">
        <v>-21.373086929321289</v>
      </c>
      <c r="AC3018" s="45"/>
      <c r="AD3018" s="45">
        <v>1.7105983296517024E-9</v>
      </c>
      <c r="AE3018" s="45"/>
      <c r="AF3018" s="45">
        <v>24.37175178527832</v>
      </c>
      <c r="AG3018" s="45"/>
      <c r="AH3018" s="45">
        <v>17.233430862426758</v>
      </c>
      <c r="AI3018" s="45"/>
      <c r="AJ3018" s="45"/>
      <c r="AK3018" s="20">
        <v>7.0187744505290084E-9</v>
      </c>
    </row>
    <row r="3019" spans="2:37">
      <c r="B3019" s="2">
        <v>2.9999999329447746E-2</v>
      </c>
      <c r="D3019" s="44">
        <v>1.7999999597668648</v>
      </c>
      <c r="E3019" s="44"/>
      <c r="F3019" s="45">
        <v>-7.8594536781311035</v>
      </c>
      <c r="G3019" s="45"/>
      <c r="H3019" s="45"/>
      <c r="I3019" s="45"/>
      <c r="J3019" s="45"/>
      <c r="K3019" s="45">
        <v>6.201796350069344E-4</v>
      </c>
      <c r="L3019" s="45"/>
      <c r="M3019" s="45"/>
      <c r="N3019" s="45">
        <v>25.45008659362793</v>
      </c>
      <c r="O3019" s="45"/>
      <c r="P3019" s="45"/>
      <c r="Q3019" s="45"/>
      <c r="R3019" s="45">
        <v>17.995489120483398</v>
      </c>
      <c r="S3019" s="45"/>
      <c r="T3019" s="45"/>
      <c r="U3019" s="45"/>
      <c r="V3019" s="46">
        <v>2.4369063321501017E-3</v>
      </c>
      <c r="W3019" s="46"/>
      <c r="X3019" s="45">
        <v>6.8999998271465302E-2</v>
      </c>
      <c r="Y3019" s="45"/>
      <c r="Z3019" s="44">
        <v>4.1399998962879181</v>
      </c>
      <c r="AA3019" s="44"/>
      <c r="AB3019" s="45">
        <v>-15.546208381652832</v>
      </c>
      <c r="AC3019" s="45"/>
      <c r="AD3019" s="45">
        <v>1.2241184732530996E-9</v>
      </c>
      <c r="AE3019" s="45"/>
      <c r="AF3019" s="45">
        <v>24.34783935546875</v>
      </c>
      <c r="AG3019" s="45"/>
      <c r="AH3019" s="45">
        <v>17.216522216796875</v>
      </c>
      <c r="AI3019" s="45"/>
      <c r="AJ3019" s="45"/>
      <c r="AK3019" s="20">
        <v>5.0276267593574175E-9</v>
      </c>
    </row>
    <row r="3020" spans="2:37">
      <c r="B3020" s="2">
        <v>3.0999999493360519E-2</v>
      </c>
      <c r="D3020" s="44">
        <v>1.8599999696016312</v>
      </c>
      <c r="E3020" s="44"/>
      <c r="F3020" s="45">
        <v>-16.196697235107422</v>
      </c>
      <c r="G3020" s="45"/>
      <c r="H3020" s="45"/>
      <c r="I3020" s="45"/>
      <c r="J3020" s="45"/>
      <c r="K3020" s="45">
        <v>4.4153502676635981E-4</v>
      </c>
      <c r="L3020" s="45"/>
      <c r="M3020" s="45"/>
      <c r="N3020" s="45">
        <v>25.416713714599609</v>
      </c>
      <c r="O3020" s="45"/>
      <c r="P3020" s="45"/>
      <c r="Q3020" s="45"/>
      <c r="R3020" s="45">
        <v>17.972019195556641</v>
      </c>
      <c r="S3020" s="45"/>
      <c r="T3020" s="45"/>
      <c r="U3020" s="45"/>
      <c r="V3020" s="46">
        <v>1.7372139263898134E-3</v>
      </c>
      <c r="W3020" s="46"/>
      <c r="X3020" s="45">
        <v>7.0000000298023224E-2</v>
      </c>
      <c r="Y3020" s="45"/>
      <c r="Z3020" s="44">
        <v>4.2000000178813934</v>
      </c>
      <c r="AA3020" s="44"/>
      <c r="AB3020" s="45">
        <v>-7.550015926361084</v>
      </c>
      <c r="AC3020" s="45"/>
      <c r="AD3020" s="45">
        <v>8.7606005783058549E-10</v>
      </c>
      <c r="AE3020" s="45"/>
      <c r="AF3020" s="45">
        <v>24.324125289916992</v>
      </c>
      <c r="AG3020" s="45"/>
      <c r="AH3020" s="45">
        <v>17.199752807617188</v>
      </c>
      <c r="AI3020" s="45"/>
      <c r="AJ3020" s="45"/>
      <c r="AK3020" s="20">
        <v>3.6016098992064371E-9</v>
      </c>
    </row>
    <row r="3021" spans="2:37">
      <c r="B3021" s="2">
        <v>3.2000001519918442E-2</v>
      </c>
      <c r="D3021" s="44">
        <v>1.9200000911951065</v>
      </c>
      <c r="E3021" s="44"/>
      <c r="F3021" s="45">
        <v>-22.240692138671875</v>
      </c>
      <c r="G3021" s="45"/>
      <c r="H3021" s="45"/>
      <c r="I3021" s="45"/>
      <c r="J3021" s="45"/>
      <c r="K3021" s="45">
        <v>3.1441400642506778E-4</v>
      </c>
      <c r="L3021" s="45"/>
      <c r="M3021" s="45"/>
      <c r="N3021" s="45">
        <v>25.383689880371094</v>
      </c>
      <c r="O3021" s="45"/>
      <c r="P3021" s="45"/>
      <c r="Q3021" s="45"/>
      <c r="R3021" s="45">
        <v>17.948757171630859</v>
      </c>
      <c r="S3021" s="45"/>
      <c r="T3021" s="45"/>
      <c r="U3021" s="45"/>
      <c r="V3021" s="46">
        <v>1.2386611197143793E-3</v>
      </c>
      <c r="W3021" s="46"/>
      <c r="X3021" s="45">
        <v>7.1000002324581146E-2</v>
      </c>
      <c r="Y3021" s="45"/>
      <c r="Z3021" s="44">
        <v>4.2600001394748688</v>
      </c>
      <c r="AA3021" s="44"/>
      <c r="AB3021" s="45">
        <v>1.4897189140319824</v>
      </c>
      <c r="AC3021" s="45"/>
      <c r="AD3021" s="45">
        <v>6.2701571712509008E-10</v>
      </c>
      <c r="AE3021" s="45"/>
      <c r="AF3021" s="45">
        <v>24.300603866577148</v>
      </c>
      <c r="AG3021" s="45"/>
      <c r="AH3021" s="45">
        <v>17.183122634887695</v>
      </c>
      <c r="AI3021" s="45"/>
      <c r="AJ3021" s="45"/>
      <c r="AK3021" s="20">
        <v>2.5802473491154387E-9</v>
      </c>
    </row>
    <row r="3022" spans="2:37">
      <c r="B3022" s="2">
        <v>3.2999999821186066E-2</v>
      </c>
      <c r="D3022" s="44">
        <v>1.9799999892711639</v>
      </c>
      <c r="E3022" s="44"/>
      <c r="F3022" s="45">
        <v>-25.149904251098633</v>
      </c>
      <c r="G3022" s="45"/>
      <c r="H3022" s="45"/>
      <c r="I3022" s="45"/>
      <c r="J3022" s="45"/>
      <c r="K3022" s="45">
        <v>2.2393670224118978E-4</v>
      </c>
      <c r="L3022" s="45"/>
      <c r="M3022" s="45"/>
      <c r="N3022" s="45">
        <v>25.350996017456055</v>
      </c>
      <c r="O3022" s="45"/>
      <c r="P3022" s="45"/>
      <c r="Q3022" s="45"/>
      <c r="R3022" s="45">
        <v>17.925703048706055</v>
      </c>
      <c r="S3022" s="45"/>
      <c r="T3022" s="45"/>
      <c r="U3022" s="45"/>
      <c r="V3022" s="46">
        <v>8.8335259351879358E-4</v>
      </c>
      <c r="W3022" s="46"/>
      <c r="X3022" s="45">
        <v>7.1999996900558472E-2</v>
      </c>
      <c r="Y3022" s="45"/>
      <c r="Z3022" s="44">
        <v>4.3199998140335083</v>
      </c>
      <c r="AA3022" s="44"/>
      <c r="AB3022" s="45">
        <v>10.303064346313477</v>
      </c>
      <c r="AC3022" s="45"/>
      <c r="AD3022" s="45">
        <v>4.4880346661280157E-10</v>
      </c>
      <c r="AE3022" s="45"/>
      <c r="AF3022" s="45">
        <v>24.277276992797852</v>
      </c>
      <c r="AG3022" s="45"/>
      <c r="AH3022" s="45">
        <v>17.166627883911133</v>
      </c>
      <c r="AI3022" s="45"/>
      <c r="AJ3022" s="45"/>
      <c r="AK3022" s="20">
        <v>1.8486564501429825E-9</v>
      </c>
    </row>
    <row r="3023" spans="2:37">
      <c r="B3023" s="2">
        <v>3.4000001847743988E-2</v>
      </c>
      <c r="D3023" s="44">
        <v>2.0400001108646393</v>
      </c>
      <c r="E3023" s="44"/>
      <c r="F3023" s="45">
        <v>-24.524478912353516</v>
      </c>
      <c r="G3023" s="45"/>
      <c r="H3023" s="45"/>
      <c r="I3023" s="45"/>
      <c r="J3023" s="45"/>
      <c r="K3023" s="45">
        <v>1.5952657849993557E-4</v>
      </c>
      <c r="L3023" s="45"/>
      <c r="M3023" s="45"/>
      <c r="N3023" s="45">
        <v>25.31861686706543</v>
      </c>
      <c r="O3023" s="45"/>
      <c r="P3023" s="45"/>
      <c r="Q3023" s="45"/>
      <c r="R3023" s="45">
        <v>17.902853012084961</v>
      </c>
      <c r="S3023" s="45"/>
      <c r="T3023" s="45"/>
      <c r="U3023" s="45"/>
      <c r="V3023" s="46">
        <v>6.3008017605170608E-4</v>
      </c>
      <c r="W3023" s="46"/>
      <c r="X3023" s="45">
        <v>7.2999998927116394E-2</v>
      </c>
      <c r="Y3023" s="45"/>
      <c r="Z3023" s="44">
        <v>4.3799999356269836</v>
      </c>
      <c r="AA3023" s="44"/>
      <c r="AB3023" s="45">
        <v>17.654289245605469</v>
      </c>
      <c r="AC3023" s="45"/>
      <c r="AD3023" s="45">
        <v>3.2126720728165026E-10</v>
      </c>
      <c r="AE3023" s="45"/>
      <c r="AF3023" s="45">
        <v>24.254140853881836</v>
      </c>
      <c r="AG3023" s="45"/>
      <c r="AH3023" s="45">
        <v>17.1502685546875</v>
      </c>
      <c r="AI3023" s="45"/>
      <c r="AJ3023" s="45"/>
      <c r="AK3023" s="20">
        <v>1.3245869956435286E-9</v>
      </c>
    </row>
    <row r="3024" spans="2:37">
      <c r="B3024" s="2">
        <v>3.5000000149011612E-2</v>
      </c>
      <c r="D3024" s="44">
        <v>2.1000000089406967</v>
      </c>
      <c r="E3024" s="44"/>
      <c r="F3024" s="45">
        <v>-20.461154937744141</v>
      </c>
      <c r="G3024" s="45"/>
      <c r="H3024" s="45"/>
      <c r="I3024" s="45"/>
      <c r="J3024" s="45"/>
      <c r="K3024" s="45">
        <v>1.1366403487045318E-4</v>
      </c>
      <c r="L3024" s="45"/>
      <c r="M3024" s="45"/>
      <c r="N3024" s="45">
        <v>25.286542892456055</v>
      </c>
      <c r="O3024" s="45"/>
      <c r="P3024" s="45"/>
      <c r="Q3024" s="45"/>
      <c r="R3024" s="45">
        <v>17.880205154418945</v>
      </c>
      <c r="S3024" s="45"/>
      <c r="T3024" s="45"/>
      <c r="U3024" s="45"/>
      <c r="V3024" s="46">
        <v>4.4950610026717186E-4</v>
      </c>
      <c r="W3024" s="46"/>
      <c r="X3024" s="45">
        <v>7.4000000953674316E-2</v>
      </c>
      <c r="Y3024" s="45"/>
      <c r="Z3024" s="44">
        <v>4.440000057220459</v>
      </c>
      <c r="AA3024" s="44"/>
      <c r="AB3024" s="45">
        <v>22.515090942382813</v>
      </c>
      <c r="AC3024" s="45"/>
      <c r="AD3024" s="45">
        <v>2.2998959681164166E-10</v>
      </c>
      <c r="AE3024" s="45"/>
      <c r="AF3024" s="45">
        <v>24.231193542480469</v>
      </c>
      <c r="AG3024" s="45"/>
      <c r="AH3024" s="45">
        <v>17.134042739868164</v>
      </c>
      <c r="AI3024" s="45"/>
      <c r="AJ3024" s="45"/>
      <c r="AK3024" s="20">
        <v>9.4914676118662555E-10</v>
      </c>
    </row>
    <row r="3025" spans="2:37">
      <c r="B3025" s="2">
        <v>3.5999998450279236E-2</v>
      </c>
      <c r="D3025" s="44">
        <v>2.1599999070167542</v>
      </c>
      <c r="E3025" s="44"/>
      <c r="F3025" s="45">
        <v>-13.538446426391602</v>
      </c>
      <c r="G3025" s="45"/>
      <c r="H3025" s="45"/>
      <c r="I3025" s="45"/>
      <c r="J3025" s="45"/>
      <c r="K3025" s="45">
        <v>8.100154809653759E-5</v>
      </c>
      <c r="L3025" s="45"/>
      <c r="M3025" s="45"/>
      <c r="N3025" s="45">
        <v>25.254764556884766</v>
      </c>
      <c r="O3025" s="45"/>
      <c r="P3025" s="45"/>
      <c r="Q3025" s="45"/>
      <c r="R3025" s="45">
        <v>17.857757568359375</v>
      </c>
      <c r="S3025" s="45"/>
      <c r="T3025" s="45"/>
      <c r="U3025" s="45"/>
      <c r="V3025" s="46">
        <v>3.2073870534077287E-4</v>
      </c>
      <c r="W3025" s="46"/>
      <c r="X3025" s="45">
        <v>7.5000002980232239E-2</v>
      </c>
      <c r="Y3025" s="45"/>
      <c r="Z3025" s="44">
        <v>4.5000001788139343</v>
      </c>
      <c r="AA3025" s="44"/>
      <c r="AB3025" s="45">
        <v>24.208400726318359</v>
      </c>
      <c r="AC3025" s="45"/>
      <c r="AD3025" s="45">
        <v>1.6465721841552039E-10</v>
      </c>
      <c r="AE3025" s="45"/>
      <c r="AF3025" s="45">
        <v>24.20843505859375</v>
      </c>
      <c r="AG3025" s="45"/>
      <c r="AH3025" s="45">
        <v>17.117948532104492</v>
      </c>
      <c r="AI3025" s="45"/>
      <c r="AJ3025" s="45"/>
      <c r="AK3025" s="20">
        <v>6.8016464682685296E-10</v>
      </c>
    </row>
    <row r="3026" spans="2:37">
      <c r="B3026" s="2">
        <v>3.7000000476837158E-2</v>
      </c>
      <c r="D3026" s="44">
        <v>2.2200000286102295</v>
      </c>
      <c r="E3026" s="44"/>
      <c r="F3026" s="45">
        <v>-4.7343058586120605</v>
      </c>
      <c r="G3026" s="45"/>
      <c r="H3026" s="45"/>
      <c r="I3026" s="45"/>
      <c r="J3026" s="45"/>
      <c r="K3026" s="45">
        <v>5.7735353038879111E-5</v>
      </c>
      <c r="L3026" s="45"/>
      <c r="M3026" s="45"/>
      <c r="N3026" s="45">
        <v>25.223276138305664</v>
      </c>
      <c r="O3026" s="45"/>
      <c r="P3026" s="45"/>
      <c r="Q3026" s="45"/>
      <c r="R3026" s="45">
        <v>17.83551025390625</v>
      </c>
      <c r="S3026" s="45"/>
      <c r="T3026" s="45"/>
      <c r="U3026" s="45"/>
      <c r="V3026" s="46">
        <v>2.2889763931743801E-4</v>
      </c>
      <c r="W3026" s="46"/>
      <c r="X3026" s="45">
        <v>7.5999997556209564E-2</v>
      </c>
      <c r="Y3026" s="45"/>
      <c r="Z3026" s="44">
        <v>4.5599998533725739</v>
      </c>
      <c r="AA3026" s="44"/>
      <c r="AB3026" s="45">
        <v>22.502666473388672</v>
      </c>
      <c r="AC3026" s="45"/>
      <c r="AD3026" s="45">
        <v>1.1789172416065696E-10</v>
      </c>
      <c r="AE3026" s="45"/>
      <c r="AF3026" s="45">
        <v>24.185859680175781</v>
      </c>
      <c r="AG3026" s="45"/>
      <c r="AH3026" s="45">
        <v>17.101984024047852</v>
      </c>
      <c r="AI3026" s="45"/>
      <c r="AJ3026" s="45"/>
      <c r="AK3026" s="20">
        <v>4.8744069891526465E-10</v>
      </c>
    </row>
    <row r="3027" spans="2:37" ht="14.25" customHeight="1">
      <c r="B3027" s="2">
        <v>3.7999998778104782E-2</v>
      </c>
      <c r="D3027" s="44">
        <v>2.2799999266862869</v>
      </c>
      <c r="E3027" s="44"/>
      <c r="F3027" s="45">
        <v>4.7119688987731934</v>
      </c>
      <c r="G3027" s="45"/>
      <c r="H3027" s="45"/>
      <c r="I3027" s="45"/>
      <c r="J3027" s="45"/>
      <c r="K3027" s="45">
        <v>4.1159182728733867E-5</v>
      </c>
      <c r="L3027" s="45"/>
      <c r="M3027" s="45"/>
      <c r="N3027" s="45">
        <v>25.192073822021484</v>
      </c>
      <c r="O3027" s="45"/>
      <c r="P3027" s="45"/>
      <c r="Q3027" s="45"/>
      <c r="R3027" s="45">
        <v>17.813457489013672</v>
      </c>
      <c r="S3027" s="45"/>
      <c r="T3027" s="45"/>
      <c r="U3027" s="45"/>
      <c r="V3027" s="46">
        <v>1.6338175919372588E-4</v>
      </c>
      <c r="W3027" s="46"/>
      <c r="X3027" s="45">
        <v>7.6999999582767487E-2</v>
      </c>
      <c r="Y3027" s="45"/>
      <c r="Z3027" s="44">
        <v>4.6199999749660492</v>
      </c>
      <c r="AA3027" s="44"/>
      <c r="AB3027" s="45">
        <v>17.643489837646484</v>
      </c>
      <c r="AC3027" s="45"/>
      <c r="AD3027" s="45">
        <v>8.4414121526155128E-11</v>
      </c>
      <c r="AE3027" s="45"/>
      <c r="AF3027" s="45">
        <v>24.163467407226563</v>
      </c>
      <c r="AG3027" s="45"/>
      <c r="AH3027" s="45">
        <v>17.086151123046875</v>
      </c>
      <c r="AI3027" s="45"/>
      <c r="AJ3027" s="45"/>
      <c r="AK3027" s="20">
        <v>3.4934607984205002E-10</v>
      </c>
    </row>
    <row r="3028" spans="2:37" ht="13.5" customHeight="1">
      <c r="B3028" s="47" t="s">
        <v>11</v>
      </c>
      <c r="C3028" s="47"/>
      <c r="D3028" s="47"/>
      <c r="E3028" s="47"/>
    </row>
    <row r="3029" spans="2:37" ht="12.75" customHeight="1">
      <c r="B3029" s="39" t="s">
        <v>0</v>
      </c>
      <c r="C3029" s="39"/>
      <c r="D3029" s="39"/>
      <c r="E3029" s="39"/>
      <c r="F3029" s="39"/>
      <c r="G3029" s="1" t="s">
        <v>1</v>
      </c>
      <c r="H3029" s="40" t="s">
        <v>132</v>
      </c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</row>
    <row r="3030" spans="2:37" ht="12.75" customHeight="1">
      <c r="AB3030" s="39" t="s">
        <v>2</v>
      </c>
      <c r="AC3030" s="39"/>
      <c r="AD3030" s="39"/>
      <c r="AE3030" s="39"/>
      <c r="AF3030" s="39"/>
      <c r="AG3030" s="39"/>
    </row>
    <row r="3031" spans="2:37" ht="12" customHeight="1">
      <c r="B3031" s="39" t="s">
        <v>3</v>
      </c>
      <c r="C3031" s="39"/>
      <c r="D3031" s="39"/>
      <c r="E3031" s="39"/>
      <c r="G3031" s="1" t="s">
        <v>4</v>
      </c>
      <c r="H3031" s="41">
        <v>0.43999999761581421</v>
      </c>
      <c r="I3031" s="41"/>
      <c r="J3031" s="41"/>
      <c r="K3031" s="41"/>
      <c r="L3031" s="41"/>
      <c r="M3031" s="41"/>
      <c r="N3031" s="41"/>
      <c r="O3031" s="39" t="s">
        <v>21</v>
      </c>
      <c r="P3031" s="39"/>
      <c r="Q3031" s="39"/>
      <c r="R3031" s="39"/>
      <c r="S3031" s="1" t="s">
        <v>4</v>
      </c>
      <c r="T3031" s="42" t="s">
        <v>22</v>
      </c>
      <c r="U3031" s="42"/>
      <c r="V3031" s="42"/>
      <c r="W3031" s="42"/>
      <c r="X3031" s="42"/>
      <c r="Y3031" s="42"/>
      <c r="Z3031" s="42"/>
      <c r="AA3031" s="42"/>
      <c r="AB3031" s="39"/>
      <c r="AC3031" s="39"/>
      <c r="AD3031" s="39"/>
      <c r="AE3031" s="39"/>
      <c r="AF3031" s="39"/>
      <c r="AG3031" s="39"/>
    </row>
    <row r="3032" spans="2:37" ht="10.5" customHeight="1">
      <c r="AB3032" s="39"/>
      <c r="AC3032" s="39"/>
      <c r="AD3032" s="39"/>
      <c r="AE3032" s="39"/>
      <c r="AF3032" s="39"/>
      <c r="AG3032" s="39"/>
    </row>
    <row r="3033" spans="2:37" ht="12" customHeight="1">
      <c r="AB3033" s="39"/>
      <c r="AC3033" s="39"/>
      <c r="AD3033" s="39"/>
      <c r="AE3033" s="39"/>
      <c r="AF3033" s="39"/>
      <c r="AG3033" s="39"/>
    </row>
    <row r="3034" spans="2:37" ht="12" customHeight="1">
      <c r="AB3034" s="39"/>
      <c r="AC3034" s="39"/>
      <c r="AD3034" s="39"/>
      <c r="AE3034" s="39"/>
      <c r="AF3034" s="39"/>
      <c r="AG3034" s="39"/>
    </row>
    <row r="3035" spans="2:37" ht="6" customHeight="1"/>
    <row r="3036" spans="2:37" ht="3" customHeight="1">
      <c r="B3036" s="43" t="s">
        <v>5</v>
      </c>
      <c r="D3036" s="43" t="s">
        <v>23</v>
      </c>
      <c r="E3036" s="43"/>
      <c r="G3036" s="43" t="s">
        <v>6</v>
      </c>
      <c r="H3036" s="43"/>
      <c r="J3036" s="43" t="s">
        <v>7</v>
      </c>
      <c r="K3036" s="43"/>
      <c r="L3036" s="43"/>
      <c r="M3036" s="43"/>
      <c r="N3036" s="43" t="s">
        <v>8</v>
      </c>
      <c r="O3036" s="43"/>
      <c r="Q3036" s="43" t="s">
        <v>9</v>
      </c>
      <c r="R3036" s="43"/>
      <c r="S3036" s="43"/>
      <c r="T3036" s="43" t="s">
        <v>10</v>
      </c>
      <c r="U3036" s="43"/>
      <c r="X3036" s="43" t="s">
        <v>5</v>
      </c>
      <c r="Y3036" s="43"/>
      <c r="Z3036" s="43" t="s">
        <v>23</v>
      </c>
      <c r="AA3036" s="43"/>
      <c r="AB3036" s="43" t="s">
        <v>6</v>
      </c>
      <c r="AC3036" s="43" t="s">
        <v>7</v>
      </c>
      <c r="AE3036" s="43" t="s">
        <v>8</v>
      </c>
      <c r="AF3036" s="43" t="s">
        <v>9</v>
      </c>
      <c r="AG3036" s="43" t="s">
        <v>10</v>
      </c>
      <c r="AH3036" s="43"/>
    </row>
    <row r="3037" spans="2:37" ht="14.25" customHeight="1">
      <c r="B3037" s="43"/>
      <c r="D3037" s="43"/>
      <c r="E3037" s="43"/>
      <c r="G3037" s="43"/>
      <c r="H3037" s="43"/>
      <c r="J3037" s="43"/>
      <c r="K3037" s="43"/>
      <c r="L3037" s="43"/>
      <c r="M3037" s="43"/>
      <c r="N3037" s="43"/>
      <c r="O3037" s="43"/>
      <c r="Q3037" s="43"/>
      <c r="R3037" s="43"/>
      <c r="S3037" s="43"/>
      <c r="T3037" s="43"/>
      <c r="U3037" s="43"/>
      <c r="X3037" s="43"/>
      <c r="Y3037" s="43"/>
      <c r="Z3037" s="43"/>
      <c r="AA3037" s="43"/>
      <c r="AB3037" s="43"/>
      <c r="AC3037" s="43"/>
      <c r="AE3037" s="43"/>
      <c r="AF3037" s="43"/>
      <c r="AG3037" s="43"/>
      <c r="AH3037" s="43"/>
    </row>
    <row r="3038" spans="2:37">
      <c r="B3038" s="2">
        <v>7.8000001609325409E-2</v>
      </c>
      <c r="D3038" s="44">
        <v>4.6800000965595245</v>
      </c>
      <c r="E3038" s="44"/>
      <c r="F3038" s="45">
        <v>10.31828784942627</v>
      </c>
      <c r="G3038" s="45"/>
      <c r="H3038" s="45"/>
      <c r="I3038" s="45"/>
      <c r="J3038" s="45"/>
      <c r="K3038" s="45">
        <v>6.0447084837544907E-11</v>
      </c>
      <c r="L3038" s="45"/>
      <c r="M3038" s="45"/>
      <c r="N3038" s="45">
        <v>24.141256332397461</v>
      </c>
      <c r="O3038" s="45"/>
      <c r="P3038" s="45"/>
      <c r="Q3038" s="45"/>
      <c r="R3038" s="45">
        <v>17.070446014404297</v>
      </c>
      <c r="S3038" s="45"/>
      <c r="T3038" s="45"/>
      <c r="U3038" s="45"/>
      <c r="V3038" s="46">
        <v>2.5038915385522387E-10</v>
      </c>
      <c r="W3038" s="46"/>
    </row>
    <row r="3039" spans="2:37">
      <c r="B3039" s="2">
        <v>7.9000003635883331E-2</v>
      </c>
      <c r="D3039" s="44">
        <v>4.7400002181529999</v>
      </c>
      <c r="E3039" s="44"/>
      <c r="F3039" s="45">
        <v>1.5590708255767822</v>
      </c>
      <c r="G3039" s="45"/>
      <c r="H3039" s="45"/>
      <c r="I3039" s="45"/>
      <c r="J3039" s="45"/>
      <c r="K3039" s="45">
        <v>4.328758879124095E-11</v>
      </c>
      <c r="L3039" s="45"/>
      <c r="M3039" s="45"/>
      <c r="N3039" s="45">
        <v>24.119224548339844</v>
      </c>
      <c r="O3039" s="45"/>
      <c r="P3039" s="45"/>
      <c r="Q3039" s="45"/>
      <c r="R3039" s="45">
        <v>17.054866790771484</v>
      </c>
      <c r="S3039" s="45"/>
      <c r="T3039" s="45"/>
      <c r="U3039" s="45"/>
      <c r="V3039" s="46">
        <v>1.7947338060153584E-10</v>
      </c>
      <c r="W3039" s="46"/>
    </row>
    <row r="3040" spans="2:37">
      <c r="B3040" s="2">
        <v>7.9999998211860657E-2</v>
      </c>
      <c r="D3040" s="44">
        <v>4.7999998927116394</v>
      </c>
      <c r="E3040" s="44"/>
      <c r="F3040" s="45">
        <v>-7.4029192924499512</v>
      </c>
      <c r="G3040" s="45"/>
      <c r="H3040" s="45"/>
      <c r="I3040" s="45"/>
      <c r="J3040" s="45"/>
      <c r="K3040" s="45">
        <v>3.1001194666924192E-11</v>
      </c>
      <c r="L3040" s="45"/>
      <c r="M3040" s="45"/>
      <c r="N3040" s="45">
        <v>24.097370147705078</v>
      </c>
      <c r="O3040" s="45"/>
      <c r="P3040" s="45"/>
      <c r="Q3040" s="45"/>
      <c r="R3040" s="45">
        <v>17.039413452148438</v>
      </c>
      <c r="S3040" s="45"/>
      <c r="T3040" s="45"/>
      <c r="U3040" s="45"/>
      <c r="V3040" s="46">
        <v>1.2864970200254788E-10</v>
      </c>
      <c r="W3040" s="46"/>
    </row>
    <row r="3041" spans="2:23">
      <c r="B3041" s="2">
        <v>8.1000000238418579E-2</v>
      </c>
      <c r="D3041" s="44">
        <v>4.8600000143051147</v>
      </c>
      <c r="E3041" s="44"/>
      <c r="F3041" s="45">
        <v>-15.310243606567383</v>
      </c>
      <c r="G3041" s="45"/>
      <c r="H3041" s="45"/>
      <c r="I3041" s="45"/>
      <c r="J3041" s="45"/>
      <c r="K3041" s="45">
        <v>2.2203416188970593E-11</v>
      </c>
      <c r="L3041" s="45"/>
      <c r="M3041" s="45"/>
      <c r="N3041" s="45">
        <v>24.075691223144531</v>
      </c>
      <c r="O3041" s="45"/>
      <c r="P3041" s="45"/>
      <c r="Q3041" s="45"/>
      <c r="R3041" s="45">
        <v>17.024084091186523</v>
      </c>
      <c r="S3041" s="45"/>
      <c r="T3041" s="45"/>
      <c r="U3041" s="45"/>
      <c r="V3041" s="46">
        <v>9.2223374770217248E-11</v>
      </c>
      <c r="W3041" s="46"/>
    </row>
    <row r="3042" spans="2:23">
      <c r="B3042" s="2">
        <v>8.2000002264976501E-2</v>
      </c>
      <c r="D3042" s="44">
        <v>4.9200001358985901</v>
      </c>
      <c r="E3042" s="44"/>
      <c r="F3042" s="45">
        <v>-21.055660247802734</v>
      </c>
      <c r="G3042" s="45"/>
      <c r="H3042" s="45"/>
      <c r="I3042" s="45"/>
      <c r="J3042" s="45"/>
      <c r="K3042" s="45">
        <v>1.590328389811102E-11</v>
      </c>
      <c r="L3042" s="45"/>
      <c r="M3042" s="45"/>
      <c r="N3042" s="45">
        <v>24.054187774658203</v>
      </c>
      <c r="O3042" s="45"/>
      <c r="P3042" s="45"/>
      <c r="Q3042" s="45"/>
      <c r="R3042" s="45">
        <v>17.008878707885742</v>
      </c>
      <c r="S3042" s="45"/>
      <c r="T3042" s="45"/>
      <c r="U3042" s="45"/>
      <c r="V3042" s="46">
        <v>6.6114412555773328E-11</v>
      </c>
      <c r="W3042" s="46"/>
    </row>
    <row r="3043" spans="2:23">
      <c r="B3043" s="2">
        <v>8.2999996840953827E-2</v>
      </c>
      <c r="D3043" s="44">
        <v>4.9799998104572296</v>
      </c>
      <c r="E3043" s="44"/>
      <c r="F3043" s="45">
        <v>-23.837135314941406</v>
      </c>
      <c r="G3043" s="45"/>
      <c r="H3043" s="45"/>
      <c r="I3043" s="45"/>
      <c r="J3043" s="45"/>
      <c r="K3043" s="45">
        <v>1.1391444211528157E-11</v>
      </c>
      <c r="L3043" s="45"/>
      <c r="M3043" s="45"/>
      <c r="N3043" s="45">
        <v>24.032854080200195</v>
      </c>
      <c r="O3043" s="45"/>
      <c r="P3043" s="45"/>
      <c r="Q3043" s="45"/>
      <c r="R3043" s="45">
        <v>16.993793487548828</v>
      </c>
      <c r="S3043" s="45"/>
      <c r="T3043" s="45"/>
      <c r="U3043" s="45"/>
      <c r="V3043" s="46">
        <v>4.7399466296393911E-11</v>
      </c>
      <c r="W3043" s="46"/>
    </row>
    <row r="3044" spans="2:23">
      <c r="B3044" s="2">
        <v>8.3999998867511749E-2</v>
      </c>
      <c r="D3044" s="44">
        <v>5.039999932050705</v>
      </c>
      <c r="E3044" s="44"/>
      <c r="F3044" s="45">
        <v>-23.269779205322266</v>
      </c>
      <c r="G3044" s="45"/>
      <c r="H3044" s="45"/>
      <c r="I3044" s="45"/>
      <c r="J3044" s="45"/>
      <c r="K3044" s="45">
        <v>8.1600932608227872E-12</v>
      </c>
      <c r="L3044" s="45"/>
      <c r="M3044" s="45"/>
      <c r="N3044" s="45">
        <v>24.011692047119141</v>
      </c>
      <c r="O3044" s="45"/>
      <c r="P3044" s="45"/>
      <c r="Q3044" s="45"/>
      <c r="R3044" s="45">
        <v>16.978830337524414</v>
      </c>
      <c r="S3044" s="45"/>
      <c r="T3044" s="45"/>
      <c r="U3044" s="45"/>
      <c r="V3044" s="46">
        <v>3.3983833108708339E-11</v>
      </c>
      <c r="W3044" s="46"/>
    </row>
    <row r="3045" spans="2:23">
      <c r="B3045" s="2">
        <v>8.5000000894069672E-2</v>
      </c>
      <c r="D3045" s="44">
        <v>5.1000000536441803</v>
      </c>
      <c r="E3045" s="44"/>
      <c r="F3045" s="45">
        <v>-19.439075469970703</v>
      </c>
      <c r="G3045" s="45"/>
      <c r="H3045" s="45"/>
      <c r="I3045" s="45"/>
      <c r="J3045" s="45"/>
      <c r="K3045" s="45">
        <v>5.8456815776875004E-12</v>
      </c>
      <c r="L3045" s="45"/>
      <c r="M3045" s="45"/>
      <c r="N3045" s="45">
        <v>23.990697860717773</v>
      </c>
      <c r="O3045" s="45"/>
      <c r="P3045" s="45"/>
      <c r="Q3045" s="45"/>
      <c r="R3045" s="45">
        <v>16.963983535766602</v>
      </c>
      <c r="S3045" s="45"/>
      <c r="T3045" s="45"/>
      <c r="U3045" s="45"/>
      <c r="V3045" s="46">
        <v>2.4366451564783453E-11</v>
      </c>
      <c r="W3045" s="46"/>
    </row>
    <row r="3046" spans="2:23">
      <c r="B3046" s="2">
        <v>8.6000002920627594E-2</v>
      </c>
      <c r="D3046" s="44">
        <v>5.1600001752376556</v>
      </c>
      <c r="E3046" s="44"/>
      <c r="F3046" s="45">
        <v>-12.888076782226563</v>
      </c>
      <c r="G3046" s="45"/>
      <c r="H3046" s="45"/>
      <c r="I3046" s="45"/>
      <c r="J3046" s="45"/>
      <c r="K3046" s="45">
        <v>4.1879186750415354E-12</v>
      </c>
      <c r="L3046" s="45"/>
      <c r="M3046" s="45"/>
      <c r="N3046" s="45">
        <v>23.969869613647461</v>
      </c>
      <c r="O3046" s="45"/>
      <c r="P3046" s="45"/>
      <c r="Q3046" s="45"/>
      <c r="R3046" s="45">
        <v>16.949256896972656</v>
      </c>
      <c r="S3046" s="45"/>
      <c r="T3046" s="45"/>
      <c r="U3046" s="45"/>
      <c r="V3046" s="46">
        <v>1.7471595351037372E-11</v>
      </c>
      <c r="W3046" s="46"/>
    </row>
    <row r="3047" spans="2:23">
      <c r="B3047" s="2">
        <v>8.6999997496604919E-2</v>
      </c>
      <c r="D3047" s="44">
        <v>5.2199998497962952</v>
      </c>
      <c r="E3047" s="44"/>
      <c r="F3047" s="45">
        <v>-4.5404272079467773</v>
      </c>
      <c r="G3047" s="45"/>
      <c r="H3047" s="45"/>
      <c r="I3047" s="45"/>
      <c r="J3047" s="45"/>
      <c r="K3047" s="45">
        <v>3.0004321509985443E-12</v>
      </c>
      <c r="L3047" s="45"/>
      <c r="M3047" s="45"/>
      <c r="N3047" s="45">
        <v>23.949207305908203</v>
      </c>
      <c r="O3047" s="45"/>
      <c r="P3047" s="45"/>
      <c r="Q3047" s="45"/>
      <c r="R3047" s="45">
        <v>16.934646606445313</v>
      </c>
      <c r="S3047" s="45"/>
      <c r="T3047" s="45"/>
      <c r="U3047" s="45"/>
      <c r="V3047" s="46">
        <v>1.2528315190829531E-11</v>
      </c>
      <c r="W3047" s="46"/>
    </row>
    <row r="3048" spans="2:23">
      <c r="B3048" s="2">
        <v>8.7999999523162842E-2</v>
      </c>
      <c r="D3048" s="44">
        <v>5.2799999713897705</v>
      </c>
      <c r="E3048" s="44"/>
      <c r="F3048" s="45">
        <v>4.4298300743103027</v>
      </c>
      <c r="G3048" s="45"/>
      <c r="H3048" s="45"/>
      <c r="I3048" s="45"/>
      <c r="J3048" s="45"/>
      <c r="K3048" s="45">
        <v>2.1497664759451141E-12</v>
      </c>
      <c r="L3048" s="45"/>
      <c r="M3048" s="45"/>
      <c r="N3048" s="45">
        <v>23.928707122802734</v>
      </c>
      <c r="O3048" s="45"/>
      <c r="P3048" s="45"/>
      <c r="Q3048" s="45"/>
      <c r="R3048" s="45">
        <v>16.920150756835938</v>
      </c>
      <c r="S3048" s="45"/>
      <c r="T3048" s="45"/>
      <c r="U3048" s="45"/>
      <c r="V3048" s="46">
        <v>8.9840470132718231E-12</v>
      </c>
      <c r="W3048" s="46"/>
    </row>
    <row r="3049" spans="2:23">
      <c r="B3049" s="2">
        <v>8.9000001549720764E-2</v>
      </c>
      <c r="D3049" s="44">
        <v>5.3400000929832458</v>
      </c>
      <c r="E3049" s="44"/>
      <c r="F3049" s="45">
        <v>12.763344764709473</v>
      </c>
      <c r="G3049" s="45"/>
      <c r="H3049" s="45"/>
      <c r="I3049" s="45"/>
      <c r="J3049" s="45"/>
      <c r="K3049" s="45">
        <v>1.5403521557225131E-12</v>
      </c>
      <c r="L3049" s="45"/>
      <c r="M3049" s="45"/>
      <c r="N3049" s="45">
        <v>23.908369064331055</v>
      </c>
      <c r="O3049" s="45"/>
      <c r="P3049" s="45"/>
      <c r="Q3049" s="45"/>
      <c r="R3049" s="45">
        <v>16.905769348144531</v>
      </c>
      <c r="S3049" s="45"/>
      <c r="T3049" s="45"/>
      <c r="U3049" s="45"/>
      <c r="V3049" s="46">
        <v>6.442732198436163E-12</v>
      </c>
      <c r="W3049" s="46"/>
    </row>
    <row r="3050" spans="2:23">
      <c r="B3050" s="2">
        <v>9.0000003576278687E-2</v>
      </c>
      <c r="D3050" s="44">
        <v>5.4000002145767212</v>
      </c>
      <c r="E3050" s="44"/>
      <c r="F3050" s="45">
        <v>19.292228698730469</v>
      </c>
      <c r="G3050" s="45"/>
      <c r="H3050" s="45"/>
      <c r="I3050" s="45"/>
      <c r="J3050" s="45"/>
      <c r="K3050" s="45">
        <v>1.1037469766286834E-12</v>
      </c>
      <c r="L3050" s="45"/>
      <c r="M3050" s="45"/>
      <c r="N3050" s="45">
        <v>23.888191223144531</v>
      </c>
      <c r="O3050" s="45"/>
      <c r="P3050" s="45"/>
      <c r="Q3050" s="45"/>
      <c r="R3050" s="45">
        <v>16.891502380371094</v>
      </c>
      <c r="S3050" s="45"/>
      <c r="T3050" s="45"/>
      <c r="U3050" s="45"/>
      <c r="V3050" s="46">
        <v>4.6204711064146142E-12</v>
      </c>
      <c r="W3050" s="46"/>
    </row>
    <row r="3051" spans="2:23">
      <c r="B3051" s="2">
        <v>9.0999998152256012E-2</v>
      </c>
      <c r="D3051" s="44">
        <v>5.4599998891353607</v>
      </c>
      <c r="E3051" s="44"/>
      <c r="F3051" s="45">
        <v>23.10369873046875</v>
      </c>
      <c r="G3051" s="45"/>
      <c r="H3051" s="45"/>
      <c r="I3051" s="45"/>
      <c r="J3051" s="45"/>
      <c r="K3051" s="45">
        <v>7.9093220688164489E-13</v>
      </c>
      <c r="L3051" s="45"/>
      <c r="M3051" s="45"/>
      <c r="N3051" s="45">
        <v>23.868171691894531</v>
      </c>
      <c r="O3051" s="45"/>
      <c r="P3051" s="45"/>
      <c r="Q3051" s="45"/>
      <c r="R3051" s="45">
        <v>16.877346038818359</v>
      </c>
      <c r="S3051" s="45"/>
      <c r="T3051" s="45"/>
      <c r="U3051" s="45"/>
      <c r="V3051" s="46">
        <v>3.3137527010590473E-12</v>
      </c>
      <c r="W3051" s="46"/>
    </row>
    <row r="3052" spans="2:23">
      <c r="B3052" s="2">
        <v>9.2000000178813934E-2</v>
      </c>
      <c r="D3052" s="44">
        <v>5.5200000107288361</v>
      </c>
      <c r="E3052" s="44"/>
      <c r="F3052" s="45">
        <v>23.667661666870117</v>
      </c>
      <c r="G3052" s="45"/>
      <c r="H3052" s="45"/>
      <c r="I3052" s="45"/>
      <c r="J3052" s="45"/>
      <c r="K3052" s="45">
        <v>5.6679839858034264E-13</v>
      </c>
      <c r="L3052" s="45"/>
      <c r="M3052" s="45"/>
      <c r="N3052" s="45">
        <v>23.848308563232422</v>
      </c>
      <c r="O3052" s="45"/>
      <c r="P3052" s="45"/>
      <c r="Q3052" s="45"/>
      <c r="R3052" s="45">
        <v>16.863300323486328</v>
      </c>
      <c r="S3052" s="45"/>
      <c r="T3052" s="45"/>
      <c r="U3052" s="45"/>
      <c r="V3052" s="46">
        <v>2.3766819675502537E-12</v>
      </c>
      <c r="W3052" s="46"/>
    </row>
    <row r="3053" spans="2:23">
      <c r="B3053" s="2">
        <v>9.3000002205371857E-2</v>
      </c>
      <c r="D3053" s="44">
        <v>5.5800001323223114</v>
      </c>
      <c r="E3053" s="44"/>
      <c r="F3053" s="45">
        <v>20.910415649414063</v>
      </c>
      <c r="G3053" s="45"/>
      <c r="H3053" s="45"/>
      <c r="I3053" s="45"/>
      <c r="J3053" s="45"/>
      <c r="K3053" s="45">
        <v>4.0619742812386672E-13</v>
      </c>
      <c r="L3053" s="45"/>
      <c r="M3053" s="45"/>
      <c r="N3053" s="45">
        <v>23.82859992980957</v>
      </c>
      <c r="O3053" s="45"/>
      <c r="P3053" s="45"/>
      <c r="Q3053" s="45"/>
      <c r="R3053" s="45">
        <v>16.849365234375</v>
      </c>
      <c r="S3053" s="45"/>
      <c r="T3053" s="45"/>
      <c r="U3053" s="45"/>
      <c r="V3053" s="46">
        <v>1.704663320223343E-12</v>
      </c>
      <c r="W3053" s="46"/>
    </row>
    <row r="3054" spans="2:23">
      <c r="B3054" s="2">
        <v>9.3999996781349182E-2</v>
      </c>
      <c r="D3054" s="44">
        <v>5.6399998068809509</v>
      </c>
      <c r="E3054" s="44"/>
      <c r="F3054" s="45">
        <v>15.224233627319336</v>
      </c>
      <c r="G3054" s="45"/>
      <c r="H3054" s="45"/>
      <c r="I3054" s="45"/>
      <c r="J3054" s="45"/>
      <c r="K3054" s="45">
        <v>2.9111481563044717E-13</v>
      </c>
      <c r="L3054" s="45"/>
      <c r="M3054" s="45"/>
      <c r="N3054" s="45">
        <v>23.809045791625977</v>
      </c>
      <c r="O3054" s="45"/>
      <c r="P3054" s="45"/>
      <c r="Q3054" s="45"/>
      <c r="R3054" s="45">
        <v>16.835536956787109</v>
      </c>
      <c r="S3054" s="45"/>
      <c r="T3054" s="45"/>
      <c r="U3054" s="45"/>
      <c r="V3054" s="46">
        <v>1.2227068316161827E-12</v>
      </c>
      <c r="W3054" s="46"/>
    </row>
    <row r="3055" spans="2:23">
      <c r="B3055" s="2">
        <v>9.4999998807907104E-2</v>
      </c>
      <c r="D3055" s="44">
        <v>5.6999999284744263</v>
      </c>
      <c r="E3055" s="44"/>
      <c r="F3055" s="45">
        <v>7.4115695953369141</v>
      </c>
      <c r="G3055" s="45"/>
      <c r="H3055" s="45"/>
      <c r="I3055" s="45"/>
      <c r="J3055" s="45"/>
      <c r="K3055" s="45">
        <v>2.0864579053196664E-13</v>
      </c>
      <c r="L3055" s="45"/>
      <c r="M3055" s="45"/>
      <c r="N3055" s="45">
        <v>23.789642333984375</v>
      </c>
      <c r="O3055" s="45"/>
      <c r="P3055" s="45"/>
      <c r="Q3055" s="45"/>
      <c r="R3055" s="45">
        <v>16.821817398071289</v>
      </c>
      <c r="S3055" s="45"/>
      <c r="T3055" s="45"/>
      <c r="U3055" s="45"/>
      <c r="V3055" s="46">
        <v>8.7704469338076296E-13</v>
      </c>
      <c r="W3055" s="46"/>
    </row>
    <row r="3056" spans="2:23">
      <c r="B3056" s="2">
        <v>9.6000000834465027E-2</v>
      </c>
      <c r="D3056" s="44">
        <v>5.7600000500679016</v>
      </c>
      <c r="E3056" s="44"/>
      <c r="F3056" s="45">
        <v>-1.4281656742095947</v>
      </c>
      <c r="G3056" s="45"/>
      <c r="H3056" s="45"/>
      <c r="I3056" s="45"/>
      <c r="J3056" s="45"/>
      <c r="K3056" s="45">
        <v>1.4954525248342398E-13</v>
      </c>
      <c r="L3056" s="45"/>
      <c r="M3056" s="45"/>
      <c r="N3056" s="45">
        <v>23.770389556884766</v>
      </c>
      <c r="O3056" s="45"/>
      <c r="P3056" s="45"/>
      <c r="Q3056" s="45"/>
      <c r="R3056" s="45">
        <v>16.808204650878906</v>
      </c>
      <c r="S3056" s="45"/>
      <c r="T3056" s="45"/>
      <c r="U3056" s="45"/>
      <c r="V3056" s="46">
        <v>6.2912408572632361E-13</v>
      </c>
      <c r="W3056" s="46"/>
    </row>
    <row r="3057" spans="2:34">
      <c r="B3057" s="2">
        <v>9.7000002861022949E-2</v>
      </c>
      <c r="D3057" s="44">
        <v>5.820000171661377</v>
      </c>
      <c r="E3057" s="44"/>
      <c r="F3057" s="45">
        <v>-10.053284645080566</v>
      </c>
      <c r="G3057" s="45"/>
      <c r="H3057" s="45"/>
      <c r="I3057" s="45"/>
      <c r="J3057" s="45"/>
      <c r="K3057" s="45">
        <v>1.0718963423025224E-13</v>
      </c>
      <c r="L3057" s="45"/>
      <c r="M3057" s="45"/>
      <c r="N3057" s="45">
        <v>23.751287460327148</v>
      </c>
      <c r="O3057" s="45"/>
      <c r="P3057" s="45"/>
      <c r="Q3057" s="45"/>
      <c r="R3057" s="45">
        <v>16.794696807861328</v>
      </c>
      <c r="S3057" s="45"/>
      <c r="T3057" s="45"/>
      <c r="U3057" s="45"/>
      <c r="V3057" s="46">
        <v>4.5130031981442664E-13</v>
      </c>
      <c r="W3057" s="46"/>
    </row>
    <row r="3058" spans="2:34">
      <c r="B3058" s="2">
        <v>9.7999997437000275E-2</v>
      </c>
      <c r="D3058" s="44">
        <v>5.8799998462200165</v>
      </c>
      <c r="E3058" s="44"/>
      <c r="F3058" s="45">
        <v>-17.254207611083984</v>
      </c>
      <c r="G3058" s="45"/>
      <c r="H3058" s="45"/>
      <c r="I3058" s="45"/>
      <c r="J3058" s="45"/>
      <c r="K3058" s="45">
        <v>7.6833335429637301E-14</v>
      </c>
      <c r="L3058" s="45"/>
      <c r="M3058" s="45"/>
      <c r="N3058" s="45">
        <v>23.732330322265625</v>
      </c>
      <c r="O3058" s="45"/>
      <c r="P3058" s="45"/>
      <c r="Q3058" s="45"/>
      <c r="R3058" s="45">
        <v>16.781291961669922</v>
      </c>
      <c r="S3058" s="45"/>
      <c r="T3058" s="45"/>
      <c r="U3058" s="45"/>
      <c r="V3058" s="46">
        <v>3.2374962628291259E-13</v>
      </c>
      <c r="W3058" s="46"/>
    </row>
    <row r="3059" spans="2:34">
      <c r="B3059" s="2">
        <v>9.8999999463558197E-2</v>
      </c>
      <c r="D3059" s="44">
        <v>5.9399999678134918</v>
      </c>
      <c r="E3059" s="44"/>
      <c r="F3059" s="45">
        <v>-22.023069381713867</v>
      </c>
      <c r="G3059" s="45"/>
      <c r="H3059" s="45"/>
      <c r="I3059" s="45"/>
      <c r="J3059" s="45"/>
      <c r="K3059" s="45">
        <v>5.5076060899439394E-14</v>
      </c>
      <c r="L3059" s="45"/>
      <c r="M3059" s="45"/>
      <c r="N3059" s="45">
        <v>23.713520050048828</v>
      </c>
      <c r="O3059" s="45"/>
      <c r="P3059" s="45"/>
      <c r="Q3059" s="45"/>
      <c r="R3059" s="45">
        <v>16.767990112304688</v>
      </c>
      <c r="S3059" s="45"/>
      <c r="T3059" s="45"/>
      <c r="U3059" s="45"/>
      <c r="V3059" s="46">
        <v>2.3225594624615153E-13</v>
      </c>
      <c r="W3059" s="46"/>
    </row>
    <row r="3060" spans="2:34">
      <c r="B3060" s="2">
        <v>0.10000000149011612</v>
      </c>
      <c r="D3060" s="44">
        <v>6.0000000894069672</v>
      </c>
      <c r="E3060" s="44"/>
      <c r="F3060" s="45">
        <v>-23.694751739501953</v>
      </c>
      <c r="G3060" s="45"/>
      <c r="H3060" s="45"/>
      <c r="I3060" s="45"/>
      <c r="J3060" s="45"/>
      <c r="K3060" s="45">
        <v>3.948134069567226E-14</v>
      </c>
      <c r="L3060" s="45"/>
      <c r="M3060" s="45"/>
      <c r="N3060" s="45">
        <v>23.694852828979492</v>
      </c>
      <c r="O3060" s="45"/>
      <c r="P3060" s="45"/>
      <c r="Q3060" s="45"/>
      <c r="R3060" s="45">
        <v>16.754791259765625</v>
      </c>
      <c r="S3060" s="45"/>
      <c r="T3060" s="45"/>
      <c r="U3060" s="45"/>
      <c r="V3060" s="46">
        <v>1.6662412010044758E-13</v>
      </c>
      <c r="W3060" s="46"/>
    </row>
    <row r="3061" spans="2:34" ht="9.75" customHeight="1">
      <c r="B3061" s="2">
        <v>0.10100000351667404</v>
      </c>
      <c r="D3061" s="44">
        <v>6.0600002110004425</v>
      </c>
      <c r="E3061" s="44"/>
      <c r="F3061" s="45">
        <v>-22.039627075195313</v>
      </c>
      <c r="G3061" s="45"/>
      <c r="H3061" s="45"/>
      <c r="I3061" s="45"/>
      <c r="J3061" s="45"/>
      <c r="K3061" s="45">
        <v>2.8303253566796388E-14</v>
      </c>
      <c r="L3061" s="45"/>
      <c r="M3061" s="45"/>
      <c r="N3061" s="45">
        <v>23.676328659057617</v>
      </c>
      <c r="O3061" s="45"/>
      <c r="P3061" s="45"/>
      <c r="Q3061" s="45"/>
      <c r="R3061" s="45">
        <v>16.741693496704102</v>
      </c>
      <c r="S3061" s="45"/>
      <c r="T3061" s="45"/>
      <c r="U3061" s="45"/>
      <c r="V3061" s="46">
        <v>1.1954239681477574E-13</v>
      </c>
      <c r="W3061" s="46"/>
    </row>
    <row r="3062" spans="2:34" ht="5.25" customHeight="1"/>
    <row r="3063" spans="2:34" ht="172.5" customHeight="1"/>
    <row r="3064" spans="2:34" ht="16.5" customHeight="1"/>
    <row r="3065" spans="2:34" ht="12.75" customHeight="1">
      <c r="B3065" s="39" t="s">
        <v>0</v>
      </c>
      <c r="C3065" s="39"/>
      <c r="D3065" s="39"/>
      <c r="E3065" s="39"/>
      <c r="F3065" s="39"/>
      <c r="G3065" s="1" t="s">
        <v>1</v>
      </c>
      <c r="H3065" s="40" t="s">
        <v>133</v>
      </c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</row>
    <row r="3066" spans="2:34" ht="12.75" customHeight="1">
      <c r="AB3066" s="39" t="s">
        <v>2</v>
      </c>
      <c r="AC3066" s="39"/>
      <c r="AD3066" s="39"/>
      <c r="AE3066" s="39"/>
      <c r="AF3066" s="39"/>
      <c r="AG3066" s="39"/>
    </row>
    <row r="3067" spans="2:34" ht="12" customHeight="1">
      <c r="B3067" s="39" t="s">
        <v>3</v>
      </c>
      <c r="C3067" s="39"/>
      <c r="D3067" s="39"/>
      <c r="E3067" s="39"/>
      <c r="G3067" s="1" t="s">
        <v>4</v>
      </c>
      <c r="H3067" s="41">
        <v>0.43999999761581421</v>
      </c>
      <c r="I3067" s="41"/>
      <c r="J3067" s="41"/>
      <c r="K3067" s="41"/>
      <c r="L3067" s="41"/>
      <c r="M3067" s="41"/>
      <c r="N3067" s="41"/>
      <c r="O3067" s="39" t="s">
        <v>21</v>
      </c>
      <c r="P3067" s="39"/>
      <c r="Q3067" s="39"/>
      <c r="R3067" s="39"/>
      <c r="S3067" s="1" t="s">
        <v>4</v>
      </c>
      <c r="T3067" s="42" t="s">
        <v>22</v>
      </c>
      <c r="U3067" s="42"/>
      <c r="V3067" s="42"/>
      <c r="W3067" s="42"/>
      <c r="X3067" s="42"/>
      <c r="Y3067" s="42"/>
      <c r="Z3067" s="42"/>
      <c r="AA3067" s="42"/>
      <c r="AB3067" s="39"/>
      <c r="AC3067" s="39"/>
      <c r="AD3067" s="39"/>
      <c r="AE3067" s="39"/>
      <c r="AF3067" s="39"/>
      <c r="AG3067" s="39"/>
    </row>
    <row r="3068" spans="2:34" ht="10.5" customHeight="1">
      <c r="AB3068" s="39"/>
      <c r="AC3068" s="39"/>
      <c r="AD3068" s="39"/>
      <c r="AE3068" s="39"/>
      <c r="AF3068" s="39"/>
      <c r="AG3068" s="39"/>
    </row>
    <row r="3069" spans="2:34" ht="12" customHeight="1">
      <c r="AB3069" s="39"/>
      <c r="AC3069" s="39"/>
      <c r="AD3069" s="39"/>
      <c r="AE3069" s="39"/>
      <c r="AF3069" s="39"/>
      <c r="AG3069" s="39"/>
    </row>
    <row r="3070" spans="2:34" ht="12" customHeight="1">
      <c r="AB3070" s="39"/>
      <c r="AC3070" s="39"/>
      <c r="AD3070" s="39"/>
      <c r="AE3070" s="39"/>
      <c r="AF3070" s="39"/>
      <c r="AG3070" s="39"/>
    </row>
    <row r="3071" spans="2:34" ht="6" customHeight="1"/>
    <row r="3072" spans="2:34" ht="3" customHeight="1">
      <c r="B3072" s="43" t="s">
        <v>5</v>
      </c>
      <c r="D3072" s="43" t="s">
        <v>23</v>
      </c>
      <c r="E3072" s="43"/>
      <c r="G3072" s="43" t="s">
        <v>6</v>
      </c>
      <c r="H3072" s="43"/>
      <c r="J3072" s="43" t="s">
        <v>7</v>
      </c>
      <c r="K3072" s="43"/>
      <c r="L3072" s="43"/>
      <c r="M3072" s="43"/>
      <c r="N3072" s="43" t="s">
        <v>8</v>
      </c>
      <c r="O3072" s="43"/>
      <c r="Q3072" s="43" t="s">
        <v>9</v>
      </c>
      <c r="R3072" s="43"/>
      <c r="S3072" s="43"/>
      <c r="T3072" s="43" t="s">
        <v>10</v>
      </c>
      <c r="U3072" s="43"/>
      <c r="X3072" s="43" t="s">
        <v>5</v>
      </c>
      <c r="Y3072" s="43"/>
      <c r="Z3072" s="43" t="s">
        <v>23</v>
      </c>
      <c r="AA3072" s="43"/>
      <c r="AB3072" s="43" t="s">
        <v>6</v>
      </c>
      <c r="AC3072" s="43" t="s">
        <v>7</v>
      </c>
      <c r="AE3072" s="43" t="s">
        <v>8</v>
      </c>
      <c r="AF3072" s="43" t="s">
        <v>9</v>
      </c>
      <c r="AG3072" s="43" t="s">
        <v>10</v>
      </c>
      <c r="AH3072" s="43"/>
    </row>
    <row r="3073" spans="2:37" ht="14.25" customHeight="1">
      <c r="B3073" s="43"/>
      <c r="D3073" s="43"/>
      <c r="E3073" s="43"/>
      <c r="G3073" s="43"/>
      <c r="H3073" s="43"/>
      <c r="J3073" s="43"/>
      <c r="K3073" s="43"/>
      <c r="L3073" s="43"/>
      <c r="M3073" s="43"/>
      <c r="N3073" s="43"/>
      <c r="O3073" s="43"/>
      <c r="Q3073" s="43"/>
      <c r="R3073" s="43"/>
      <c r="S3073" s="43"/>
      <c r="T3073" s="43"/>
      <c r="U3073" s="43"/>
      <c r="X3073" s="43"/>
      <c r="Y3073" s="43"/>
      <c r="Z3073" s="43"/>
      <c r="AA3073" s="43"/>
      <c r="AB3073" s="43"/>
      <c r="AC3073" s="43"/>
      <c r="AE3073" s="43"/>
      <c r="AF3073" s="43"/>
      <c r="AG3073" s="43"/>
      <c r="AH3073" s="43"/>
    </row>
    <row r="3074" spans="2:37">
      <c r="B3074" s="2">
        <v>0</v>
      </c>
      <c r="D3074" s="44">
        <v>0</v>
      </c>
      <c r="E3074" s="44"/>
      <c r="F3074" s="45">
        <v>1.688317752268631E-5</v>
      </c>
      <c r="G3074" s="45"/>
      <c r="H3074" s="45"/>
      <c r="I3074" s="45"/>
      <c r="J3074" s="45"/>
      <c r="K3074" s="45">
        <v>26.600351333618164</v>
      </c>
      <c r="L3074" s="45"/>
      <c r="M3074" s="45"/>
      <c r="N3074" s="45">
        <v>53.200687408447266</v>
      </c>
      <c r="O3074" s="45"/>
      <c r="P3074" s="45"/>
      <c r="Q3074" s="45"/>
      <c r="R3074" s="45">
        <v>18.809276580810547</v>
      </c>
      <c r="S3074" s="45"/>
      <c r="T3074" s="45"/>
      <c r="U3074" s="45"/>
      <c r="V3074" s="46">
        <v>100.00006103515625</v>
      </c>
      <c r="W3074" s="46"/>
      <c r="X3074" s="45">
        <v>3.9000000804662704E-2</v>
      </c>
      <c r="Y3074" s="45"/>
      <c r="Z3074" s="44">
        <v>2.3400000482797623</v>
      </c>
      <c r="AA3074" s="44"/>
      <c r="AB3074" s="45">
        <v>13.474132537841797</v>
      </c>
      <c r="AC3074" s="45"/>
      <c r="AD3074" s="45">
        <v>2.9347171221161261E-5</v>
      </c>
      <c r="AE3074" s="45"/>
      <c r="AF3074" s="45">
        <v>25.161148071289063</v>
      </c>
      <c r="AG3074" s="45"/>
      <c r="AH3074" s="45">
        <v>17.791597366333008</v>
      </c>
      <c r="AI3074" s="45"/>
      <c r="AJ3074" s="45"/>
      <c r="AK3074" s="20">
        <v>1.1663699115160853E-4</v>
      </c>
    </row>
    <row r="3075" spans="2:37">
      <c r="B3075" s="2">
        <v>1.0000000474974513E-3</v>
      </c>
      <c r="D3075" s="44">
        <v>6.0000002849847078E-2</v>
      </c>
      <c r="E3075" s="44"/>
      <c r="F3075" s="45">
        <v>-7.3125052452087402</v>
      </c>
      <c r="G3075" s="45"/>
      <c r="H3075" s="45"/>
      <c r="I3075" s="45"/>
      <c r="J3075" s="45"/>
      <c r="K3075" s="45">
        <v>17.379114151000977</v>
      </c>
      <c r="L3075" s="45"/>
      <c r="M3075" s="45"/>
      <c r="N3075" s="45">
        <v>43.935691833496094</v>
      </c>
      <c r="O3075" s="45"/>
      <c r="P3075" s="45"/>
      <c r="Q3075" s="45"/>
      <c r="R3075" s="45">
        <v>18.778335571289063</v>
      </c>
      <c r="S3075" s="45"/>
      <c r="T3075" s="45"/>
      <c r="U3075" s="45"/>
      <c r="V3075" s="46">
        <v>65.441848754882813</v>
      </c>
      <c r="W3075" s="46"/>
      <c r="X3075" s="45">
        <v>3.9999999105930328E-2</v>
      </c>
      <c r="Y3075" s="45"/>
      <c r="Z3075" s="44">
        <v>2.3999999463558197</v>
      </c>
      <c r="AA3075" s="44"/>
      <c r="AB3075" s="45">
        <v>20.325136184692383</v>
      </c>
      <c r="AC3075" s="45"/>
      <c r="AD3075" s="45">
        <v>2.0928524463670328E-5</v>
      </c>
      <c r="AE3075" s="45"/>
      <c r="AF3075" s="45">
        <v>25.130498886108398</v>
      </c>
      <c r="AG3075" s="45"/>
      <c r="AH3075" s="45">
        <v>17.769931793212891</v>
      </c>
      <c r="AI3075" s="45"/>
      <c r="AJ3075" s="45"/>
      <c r="AK3075" s="20">
        <v>8.3279446698725224E-5</v>
      </c>
    </row>
    <row r="3076" spans="2:37">
      <c r="B3076" s="2">
        <v>2.0000000949949026E-3</v>
      </c>
      <c r="D3076" s="44">
        <v>0.12000000569969416</v>
      </c>
      <c r="E3076" s="44"/>
      <c r="F3076" s="45">
        <v>-7.7964777946472168</v>
      </c>
      <c r="G3076" s="45"/>
      <c r="H3076" s="45"/>
      <c r="I3076" s="45"/>
      <c r="J3076" s="45"/>
      <c r="K3076" s="45">
        <v>11.530601501464844</v>
      </c>
      <c r="L3076" s="45"/>
      <c r="M3076" s="45"/>
      <c r="N3076" s="45">
        <v>38.043834686279297</v>
      </c>
      <c r="O3076" s="45"/>
      <c r="P3076" s="45"/>
      <c r="Q3076" s="45"/>
      <c r="R3076" s="45">
        <v>18.747686386108398</v>
      </c>
      <c r="S3076" s="45"/>
      <c r="T3076" s="45"/>
      <c r="U3076" s="45"/>
      <c r="V3076" s="46">
        <v>43.489986419677734</v>
      </c>
      <c r="W3076" s="46"/>
      <c r="X3076" s="45">
        <v>4.1000001132488251E-2</v>
      </c>
      <c r="Y3076" s="45"/>
      <c r="Z3076" s="44">
        <v>2.460000067949295</v>
      </c>
      <c r="AA3076" s="44"/>
      <c r="AB3076" s="45">
        <v>24.308910369873047</v>
      </c>
      <c r="AC3076" s="45"/>
      <c r="AD3076" s="45">
        <v>1.4927328265912365E-5</v>
      </c>
      <c r="AE3076" s="45"/>
      <c r="AF3076" s="45">
        <v>25.100120544433594</v>
      </c>
      <c r="AG3076" s="45"/>
      <c r="AH3076" s="45">
        <v>17.748455047607422</v>
      </c>
      <c r="AI3076" s="45"/>
      <c r="AJ3076" s="45"/>
      <c r="AK3076" s="20">
        <v>5.9471174608916044E-5</v>
      </c>
    </row>
    <row r="3077" spans="2:37">
      <c r="B3077" s="2">
        <v>3.0000000260770321E-3</v>
      </c>
      <c r="D3077" s="44">
        <v>0.18000000156462193</v>
      </c>
      <c r="E3077" s="44"/>
      <c r="F3077" s="45">
        <v>-3.5183427333831787</v>
      </c>
      <c r="G3077" s="45"/>
      <c r="H3077" s="45"/>
      <c r="I3077" s="45"/>
      <c r="J3077" s="45"/>
      <c r="K3077" s="45">
        <v>7.7517142295837402</v>
      </c>
      <c r="L3077" s="45"/>
      <c r="M3077" s="45"/>
      <c r="N3077" s="45">
        <v>34.222007751464844</v>
      </c>
      <c r="O3077" s="45"/>
      <c r="P3077" s="45"/>
      <c r="Q3077" s="45"/>
      <c r="R3077" s="45">
        <v>18.717323303222656</v>
      </c>
      <c r="S3077" s="45"/>
      <c r="T3077" s="45"/>
      <c r="U3077" s="45"/>
      <c r="V3077" s="46">
        <v>29.284580230712891</v>
      </c>
      <c r="W3077" s="46"/>
      <c r="X3077" s="45">
        <v>4.1999999433755875E-2</v>
      </c>
      <c r="Y3077" s="45"/>
      <c r="Z3077" s="44">
        <v>2.5199999660253525</v>
      </c>
      <c r="AA3077" s="44"/>
      <c r="AB3077" s="45">
        <v>24.873735427856445</v>
      </c>
      <c r="AC3077" s="45"/>
      <c r="AD3077" s="45">
        <v>1.0648661373124924E-5</v>
      </c>
      <c r="AE3077" s="45"/>
      <c r="AF3077" s="45">
        <v>25.070009231567383</v>
      </c>
      <c r="AG3077" s="45"/>
      <c r="AH3077" s="45">
        <v>17.727165222167969</v>
      </c>
      <c r="AI3077" s="45"/>
      <c r="AJ3077" s="45"/>
      <c r="AK3077" s="20">
        <v>4.2475716327317059E-5</v>
      </c>
    </row>
    <row r="3078" spans="2:37">
      <c r="B3078" s="2">
        <v>4.0000001899898052E-3</v>
      </c>
      <c r="D3078" s="44">
        <v>0.24000001139938831</v>
      </c>
      <c r="E3078" s="44"/>
      <c r="F3078" s="45">
        <v>3.6101369857788086</v>
      </c>
      <c r="G3078" s="45"/>
      <c r="H3078" s="45"/>
      <c r="I3078" s="45"/>
      <c r="J3078" s="45"/>
      <c r="K3078" s="45">
        <v>5.2689356803894043</v>
      </c>
      <c r="L3078" s="45"/>
      <c r="M3078" s="45"/>
      <c r="N3078" s="45">
        <v>31.696693420410156</v>
      </c>
      <c r="O3078" s="45"/>
      <c r="P3078" s="45"/>
      <c r="Q3078" s="45"/>
      <c r="R3078" s="45">
        <v>18.687246322631836</v>
      </c>
      <c r="S3078" s="45"/>
      <c r="T3078" s="45"/>
      <c r="U3078" s="45"/>
      <c r="V3078" s="46">
        <v>19.937128067016602</v>
      </c>
      <c r="W3078" s="46"/>
      <c r="X3078" s="45">
        <v>4.3000001460313797E-2</v>
      </c>
      <c r="Y3078" s="45"/>
      <c r="Z3078" s="44">
        <v>2.5800000876188278</v>
      </c>
      <c r="AA3078" s="44"/>
      <c r="AB3078" s="45">
        <v>21.948617935180664</v>
      </c>
      <c r="AC3078" s="45"/>
      <c r="AD3078" s="45">
        <v>7.5975890467816498E-6</v>
      </c>
      <c r="AE3078" s="45"/>
      <c r="AF3078" s="45">
        <v>25.0401611328125</v>
      </c>
      <c r="AG3078" s="45"/>
      <c r="AH3078" s="45">
        <v>17.706062316894531</v>
      </c>
      <c r="AI3078" s="45"/>
      <c r="AJ3078" s="45"/>
      <c r="AK3078" s="20">
        <v>3.0341623642016202E-5</v>
      </c>
    </row>
    <row r="3079" spans="2:37">
      <c r="B3079" s="2">
        <v>4.999999888241291E-3</v>
      </c>
      <c r="D3079" s="44">
        <v>0.29999999329447746</v>
      </c>
      <c r="E3079" s="44"/>
      <c r="F3079" s="45">
        <v>11.768062591552734</v>
      </c>
      <c r="G3079" s="45"/>
      <c r="H3079" s="45"/>
      <c r="I3079" s="45"/>
      <c r="J3079" s="45"/>
      <c r="K3079" s="45">
        <v>3.6137826442718506</v>
      </c>
      <c r="L3079" s="45"/>
      <c r="M3079" s="45"/>
      <c r="N3079" s="45">
        <v>29.999401092529297</v>
      </c>
      <c r="O3079" s="45"/>
      <c r="P3079" s="45"/>
      <c r="Q3079" s="45"/>
      <c r="R3079" s="45">
        <v>18.657449722290039</v>
      </c>
      <c r="S3079" s="45"/>
      <c r="T3079" s="45"/>
      <c r="U3079" s="45"/>
      <c r="V3079" s="46">
        <v>13.69603157043457</v>
      </c>
      <c r="W3079" s="46"/>
      <c r="X3079" s="45">
        <v>4.3999999761581421E-2</v>
      </c>
      <c r="Y3079" s="45"/>
      <c r="Z3079" s="44">
        <v>2.6399999856948853</v>
      </c>
      <c r="AA3079" s="44"/>
      <c r="AB3079" s="45">
        <v>15.952082633972168</v>
      </c>
      <c r="AC3079" s="45"/>
      <c r="AD3079" s="45">
        <v>5.4215424825088121E-6</v>
      </c>
      <c r="AE3079" s="45"/>
      <c r="AF3079" s="45">
        <v>25.010574340820313</v>
      </c>
      <c r="AG3079" s="45"/>
      <c r="AH3079" s="45">
        <v>17.685142517089844</v>
      </c>
      <c r="AI3079" s="45"/>
      <c r="AJ3079" s="45"/>
      <c r="AK3079" s="20">
        <v>2.1677004042430781E-5</v>
      </c>
    </row>
    <row r="3080" spans="2:37">
      <c r="B3080" s="2">
        <v>6.0000000521540642E-3</v>
      </c>
      <c r="D3080" s="44">
        <v>0.36000000312924385</v>
      </c>
      <c r="E3080" s="44"/>
      <c r="F3080" s="45">
        <v>19.289464950561523</v>
      </c>
      <c r="G3080" s="45"/>
      <c r="H3080" s="45"/>
      <c r="I3080" s="45"/>
      <c r="J3080" s="45"/>
      <c r="K3080" s="45">
        <v>2.496647834777832</v>
      </c>
      <c r="L3080" s="45"/>
      <c r="M3080" s="45"/>
      <c r="N3080" s="45">
        <v>28.840518951416016</v>
      </c>
      <c r="O3080" s="45"/>
      <c r="P3080" s="45"/>
      <c r="Q3080" s="45"/>
      <c r="R3080" s="45">
        <v>18.6279296875</v>
      </c>
      <c r="S3080" s="45"/>
      <c r="T3080" s="45"/>
      <c r="U3080" s="45"/>
      <c r="V3080" s="46">
        <v>9.4771480560302734</v>
      </c>
      <c r="W3080" s="46"/>
      <c r="X3080" s="45">
        <v>4.5000001788139343E-2</v>
      </c>
      <c r="Y3080" s="45"/>
      <c r="Z3080" s="44">
        <v>2.7000001072883606</v>
      </c>
      <c r="AA3080" s="44"/>
      <c r="AB3080" s="45">
        <v>7.7323260307312012</v>
      </c>
      <c r="AC3080" s="45"/>
      <c r="AD3080" s="45">
        <v>3.8693196984240785E-6</v>
      </c>
      <c r="AE3080" s="45"/>
      <c r="AF3080" s="45">
        <v>24.981245040893555</v>
      </c>
      <c r="AG3080" s="45"/>
      <c r="AH3080" s="45">
        <v>17.664405822753906</v>
      </c>
      <c r="AI3080" s="45"/>
      <c r="AJ3080" s="45"/>
      <c r="AK3080" s="20">
        <v>1.5488900316995569E-5</v>
      </c>
    </row>
    <row r="3081" spans="2:37">
      <c r="B3081" s="2">
        <v>7.0000002160668373E-3</v>
      </c>
      <c r="D3081" s="44">
        <v>0.42000001296401024</v>
      </c>
      <c r="E3081" s="44"/>
      <c r="F3081" s="45">
        <v>24.784343719482422</v>
      </c>
      <c r="G3081" s="45"/>
      <c r="H3081" s="45"/>
      <c r="I3081" s="45"/>
      <c r="J3081" s="45"/>
      <c r="K3081" s="45">
        <v>1.7348768711090088</v>
      </c>
      <c r="L3081" s="45"/>
      <c r="M3081" s="45"/>
      <c r="N3081" s="45">
        <v>28.037391662597656</v>
      </c>
      <c r="O3081" s="45"/>
      <c r="P3081" s="45"/>
      <c r="Q3081" s="45"/>
      <c r="R3081" s="45">
        <v>18.598686218261719</v>
      </c>
      <c r="S3081" s="45"/>
      <c r="T3081" s="45"/>
      <c r="U3081" s="45"/>
      <c r="V3081" s="46">
        <v>6.5958595275878906</v>
      </c>
      <c r="W3081" s="46"/>
      <c r="X3081" s="45">
        <v>4.6000000089406967E-2</v>
      </c>
      <c r="Y3081" s="45"/>
      <c r="Z3081" s="44">
        <v>2.760000005364418</v>
      </c>
      <c r="AA3081" s="44"/>
      <c r="AB3081" s="45">
        <v>-1.5527180433273315</v>
      </c>
      <c r="AC3081" s="45"/>
      <c r="AD3081" s="45">
        <v>2.7619103093456943E-6</v>
      </c>
      <c r="AE3081" s="45"/>
      <c r="AF3081" s="45">
        <v>24.952171325683594</v>
      </c>
      <c r="AG3081" s="45"/>
      <c r="AH3081" s="45">
        <v>17.643848419189453</v>
      </c>
      <c r="AI3081" s="45"/>
      <c r="AJ3081" s="45"/>
      <c r="AK3081" s="20">
        <v>1.106881882151356E-5</v>
      </c>
    </row>
    <row r="3082" spans="2:37">
      <c r="B3082" s="2">
        <v>8.0000003799796104E-3</v>
      </c>
      <c r="D3082" s="44">
        <v>0.48000002279877663</v>
      </c>
      <c r="E3082" s="44"/>
      <c r="F3082" s="45">
        <v>27.265642166137695</v>
      </c>
      <c r="G3082" s="45"/>
      <c r="H3082" s="45"/>
      <c r="I3082" s="45"/>
      <c r="J3082" s="45"/>
      <c r="K3082" s="45">
        <v>1.2110735177993774</v>
      </c>
      <c r="L3082" s="45"/>
      <c r="M3082" s="45"/>
      <c r="N3082" s="45">
        <v>27.472616195678711</v>
      </c>
      <c r="O3082" s="45"/>
      <c r="P3082" s="45"/>
      <c r="Q3082" s="45"/>
      <c r="R3082" s="45">
        <v>18.56971549987793</v>
      </c>
      <c r="S3082" s="45"/>
      <c r="T3082" s="45"/>
      <c r="U3082" s="45"/>
      <c r="V3082" s="46">
        <v>4.6115856170654297</v>
      </c>
      <c r="W3082" s="46"/>
      <c r="X3082" s="45">
        <v>4.6999998390674591E-2</v>
      </c>
      <c r="Y3082" s="45"/>
      <c r="Z3082" s="44">
        <v>2.8199999034404755</v>
      </c>
      <c r="AA3082" s="44"/>
      <c r="AB3082" s="45">
        <v>-10.598450660705566</v>
      </c>
      <c r="AC3082" s="45"/>
      <c r="AD3082" s="45">
        <v>1.9717247141670668E-6</v>
      </c>
      <c r="AE3082" s="45"/>
      <c r="AF3082" s="45">
        <v>24.923349380493164</v>
      </c>
      <c r="AG3082" s="45"/>
      <c r="AH3082" s="45">
        <v>17.623468399047852</v>
      </c>
      <c r="AI3082" s="45"/>
      <c r="AJ3082" s="45"/>
      <c r="AK3082" s="20">
        <v>7.9111541708698496E-6</v>
      </c>
    </row>
    <row r="3083" spans="2:37">
      <c r="B3083" s="2">
        <v>8.999999612569809E-3</v>
      </c>
      <c r="D3083" s="44">
        <v>0.53999997675418854</v>
      </c>
      <c r="E3083" s="44"/>
      <c r="F3083" s="45">
        <v>26.245439529418945</v>
      </c>
      <c r="G3083" s="45"/>
      <c r="H3083" s="45"/>
      <c r="I3083" s="45"/>
      <c r="J3083" s="45"/>
      <c r="K3083" s="45">
        <v>0.84847664833068848</v>
      </c>
      <c r="L3083" s="45"/>
      <c r="M3083" s="45"/>
      <c r="N3083" s="45">
        <v>27.069427490234375</v>
      </c>
      <c r="O3083" s="45"/>
      <c r="P3083" s="45"/>
      <c r="Q3083" s="45"/>
      <c r="R3083" s="45">
        <v>18.541011810302734</v>
      </c>
      <c r="S3083" s="45"/>
      <c r="T3083" s="45"/>
      <c r="U3083" s="45"/>
      <c r="V3083" s="46">
        <v>3.235872745513916</v>
      </c>
      <c r="W3083" s="46"/>
      <c r="X3083" s="45">
        <v>4.8000000417232513E-2</v>
      </c>
      <c r="Y3083" s="45"/>
      <c r="Z3083" s="44">
        <v>2.8800000250339508</v>
      </c>
      <c r="AA3083" s="44"/>
      <c r="AB3083" s="45">
        <v>-18.136863708496094</v>
      </c>
      <c r="AC3083" s="45"/>
      <c r="AD3083" s="45">
        <v>1.4078073036216665E-6</v>
      </c>
      <c r="AE3083" s="45"/>
      <c r="AF3083" s="45">
        <v>24.894777297973633</v>
      </c>
      <c r="AG3083" s="45"/>
      <c r="AH3083" s="45">
        <v>17.603265762329102</v>
      </c>
      <c r="AI3083" s="45"/>
      <c r="AJ3083" s="45"/>
      <c r="AK3083" s="20">
        <v>5.6550306908320636E-6</v>
      </c>
    </row>
    <row r="3084" spans="2:37">
      <c r="B3084" s="2">
        <v>9.9999997764825821E-3</v>
      </c>
      <c r="D3084" s="44">
        <v>0.59999998658895493</v>
      </c>
      <c r="E3084" s="44"/>
      <c r="F3084" s="45">
        <v>21.776317596435547</v>
      </c>
      <c r="G3084" s="45"/>
      <c r="H3084" s="45"/>
      <c r="I3084" s="45"/>
      <c r="J3084" s="45"/>
      <c r="K3084" s="45">
        <v>0.59613156318664551</v>
      </c>
      <c r="L3084" s="45"/>
      <c r="M3084" s="45"/>
      <c r="N3084" s="45">
        <v>26.776866912841797</v>
      </c>
      <c r="O3084" s="45"/>
      <c r="P3084" s="45"/>
      <c r="Q3084" s="45"/>
      <c r="R3084" s="45">
        <v>18.512575149536133</v>
      </c>
      <c r="S3084" s="45"/>
      <c r="T3084" s="45"/>
      <c r="U3084" s="45"/>
      <c r="V3084" s="46">
        <v>2.2769854068756104</v>
      </c>
      <c r="W3084" s="46"/>
      <c r="X3084" s="45">
        <v>4.8999998718500137E-2</v>
      </c>
      <c r="Y3084" s="45"/>
      <c r="Z3084" s="44">
        <v>2.9399999231100082</v>
      </c>
      <c r="AA3084" s="44"/>
      <c r="AB3084" s="45">
        <v>-23.114231109619141</v>
      </c>
      <c r="AC3084" s="45"/>
      <c r="AD3084" s="45">
        <v>1.0053075811811141E-6</v>
      </c>
      <c r="AE3084" s="45"/>
      <c r="AF3084" s="45">
        <v>24.866451263427734</v>
      </c>
      <c r="AG3084" s="45"/>
      <c r="AH3084" s="45">
        <v>17.583234786987305</v>
      </c>
      <c r="AI3084" s="45"/>
      <c r="AJ3084" s="45"/>
      <c r="AK3084" s="20">
        <v>4.0428271859127562E-6</v>
      </c>
    </row>
    <row r="3085" spans="2:37">
      <c r="B3085" s="2">
        <v>1.0999999940395355E-2</v>
      </c>
      <c r="D3085" s="44">
        <v>0.65999999642372131</v>
      </c>
      <c r="E3085" s="44"/>
      <c r="F3085" s="45">
        <v>14.426128387451172</v>
      </c>
      <c r="G3085" s="45"/>
      <c r="H3085" s="45"/>
      <c r="I3085" s="45"/>
      <c r="J3085" s="45"/>
      <c r="K3085" s="45">
        <v>0.41977375745773315</v>
      </c>
      <c r="L3085" s="45"/>
      <c r="M3085" s="45"/>
      <c r="N3085" s="45">
        <v>26.560667037963867</v>
      </c>
      <c r="O3085" s="45"/>
      <c r="P3085" s="45"/>
      <c r="Q3085" s="45"/>
      <c r="R3085" s="45">
        <v>18.484403610229492</v>
      </c>
      <c r="S3085" s="45"/>
      <c r="T3085" s="45"/>
      <c r="U3085" s="45"/>
      <c r="V3085" s="46">
        <v>1.6058125495910645</v>
      </c>
      <c r="W3085" s="46"/>
      <c r="X3085" s="45">
        <v>5.000000074505806E-2</v>
      </c>
      <c r="Y3085" s="45"/>
      <c r="Z3085" s="44">
        <v>3.0000000447034836</v>
      </c>
      <c r="AA3085" s="44"/>
      <c r="AB3085" s="45">
        <v>-24.838361740112305</v>
      </c>
      <c r="AC3085" s="45"/>
      <c r="AD3085" s="45">
        <v>7.1797978762333514E-7</v>
      </c>
      <c r="AE3085" s="45"/>
      <c r="AF3085" s="45">
        <v>24.838369369506836</v>
      </c>
      <c r="AG3085" s="45"/>
      <c r="AH3085" s="45">
        <v>17.563379287719727</v>
      </c>
      <c r="AI3085" s="45"/>
      <c r="AJ3085" s="45"/>
      <c r="AK3085" s="20">
        <v>2.8906076749990461E-6</v>
      </c>
    </row>
    <row r="3086" spans="2:37">
      <c r="B3086" s="2">
        <v>1.2000000104308128E-2</v>
      </c>
      <c r="D3086" s="44">
        <v>0.7200000062584877</v>
      </c>
      <c r="E3086" s="44"/>
      <c r="F3086" s="45">
        <v>5.1863665580749512</v>
      </c>
      <c r="G3086" s="45"/>
      <c r="H3086" s="45"/>
      <c r="I3086" s="45"/>
      <c r="J3086" s="45"/>
      <c r="K3086" s="45">
        <v>0.29611220955848694</v>
      </c>
      <c r="L3086" s="45"/>
      <c r="M3086" s="45"/>
      <c r="N3086" s="45">
        <v>26.397531509399414</v>
      </c>
      <c r="O3086" s="45"/>
      <c r="P3086" s="45"/>
      <c r="Q3086" s="45"/>
      <c r="R3086" s="45">
        <v>18.456489562988281</v>
      </c>
      <c r="S3086" s="45"/>
      <c r="T3086" s="45"/>
      <c r="U3086" s="45"/>
      <c r="V3086" s="46">
        <v>1.1344679594039917</v>
      </c>
      <c r="W3086" s="46"/>
      <c r="X3086" s="45">
        <v>5.0999999046325684E-2</v>
      </c>
      <c r="Y3086" s="45"/>
      <c r="Z3086" s="44">
        <v>3.059999942779541</v>
      </c>
      <c r="AA3086" s="44"/>
      <c r="AB3086" s="45">
        <v>-23.074817657470703</v>
      </c>
      <c r="AC3086" s="45"/>
      <c r="AD3086" s="45">
        <v>5.1283956281622523E-7</v>
      </c>
      <c r="AE3086" s="45"/>
      <c r="AF3086" s="45">
        <v>24.810527801513672</v>
      </c>
      <c r="AG3086" s="45"/>
      <c r="AH3086" s="45">
        <v>17.543691635131836</v>
      </c>
      <c r="AI3086" s="45"/>
      <c r="AJ3086" s="45"/>
      <c r="AK3086" s="20">
        <v>2.0670240701292641E-6</v>
      </c>
    </row>
    <row r="3087" spans="2:37">
      <c r="B3087" s="2">
        <v>1.3000000268220901E-2</v>
      </c>
      <c r="D3087" s="44">
        <v>0.78000001609325409</v>
      </c>
      <c r="E3087" s="44"/>
      <c r="F3087" s="45">
        <v>-4.6749787330627441</v>
      </c>
      <c r="G3087" s="45"/>
      <c r="H3087" s="45"/>
      <c r="I3087" s="45"/>
      <c r="J3087" s="45"/>
      <c r="K3087" s="45">
        <v>0.2091745138168335</v>
      </c>
      <c r="L3087" s="45"/>
      <c r="M3087" s="45"/>
      <c r="N3087" s="45">
        <v>26.271482467651367</v>
      </c>
      <c r="O3087" s="45"/>
      <c r="P3087" s="45"/>
      <c r="Q3087" s="45"/>
      <c r="R3087" s="45">
        <v>18.428834915161133</v>
      </c>
      <c r="S3087" s="45"/>
      <c r="T3087" s="45"/>
      <c r="U3087" s="45"/>
      <c r="V3087" s="46">
        <v>0.80259400606155396</v>
      </c>
      <c r="W3087" s="46"/>
      <c r="X3087" s="45">
        <v>5.2000001072883606E-2</v>
      </c>
      <c r="Y3087" s="45"/>
      <c r="Z3087" s="44">
        <v>3.1200000643730164</v>
      </c>
      <c r="AA3087" s="44"/>
      <c r="AB3087" s="45">
        <v>-18.078752517700195</v>
      </c>
      <c r="AC3087" s="45"/>
      <c r="AD3087" s="45">
        <v>3.6635790934269608E-7</v>
      </c>
      <c r="AE3087" s="45"/>
      <c r="AF3087" s="45">
        <v>24.782926559448242</v>
      </c>
      <c r="AG3087" s="45"/>
      <c r="AH3087" s="45">
        <v>17.524173736572266</v>
      </c>
      <c r="AI3087" s="45"/>
      <c r="AJ3087" s="45"/>
      <c r="AK3087" s="20">
        <v>1.4782674497837434E-6</v>
      </c>
    </row>
    <row r="3088" spans="2:37">
      <c r="B3088" s="2">
        <v>1.4000000432133675E-2</v>
      </c>
      <c r="D3088" s="44">
        <v>0.84000002592802048</v>
      </c>
      <c r="E3088" s="44"/>
      <c r="F3088" s="45">
        <v>-13.79656982421875</v>
      </c>
      <c r="G3088" s="45"/>
      <c r="H3088" s="45"/>
      <c r="I3088" s="45"/>
      <c r="J3088" s="45"/>
      <c r="K3088" s="45">
        <v>0.14792874455451965</v>
      </c>
      <c r="L3088" s="45"/>
      <c r="M3088" s="45"/>
      <c r="N3088" s="45">
        <v>26.171485900878906</v>
      </c>
      <c r="O3088" s="45"/>
      <c r="P3088" s="45"/>
      <c r="Q3088" s="45"/>
      <c r="R3088" s="45">
        <v>18.401433944702148</v>
      </c>
      <c r="S3088" s="45"/>
      <c r="T3088" s="45"/>
      <c r="U3088" s="45"/>
      <c r="V3088" s="46">
        <v>0.56844162940979004</v>
      </c>
      <c r="W3088" s="46"/>
      <c r="X3088" s="45">
        <v>5.299999937415123E-2</v>
      </c>
      <c r="Y3088" s="45"/>
      <c r="Z3088" s="44">
        <v>3.1799999624490738</v>
      </c>
      <c r="AA3088" s="44"/>
      <c r="AB3088" s="45">
        <v>-10.55803394317627</v>
      </c>
      <c r="AC3088" s="45"/>
      <c r="AD3088" s="45">
        <v>2.6174782874477387E-7</v>
      </c>
      <c r="AE3088" s="45"/>
      <c r="AF3088" s="45">
        <v>24.755559921264648</v>
      </c>
      <c r="AG3088" s="45"/>
      <c r="AH3088" s="45">
        <v>17.504823684692383</v>
      </c>
      <c r="AI3088" s="45"/>
      <c r="AJ3088" s="45"/>
      <c r="AK3088" s="20">
        <v>1.0573295412541484E-6</v>
      </c>
    </row>
    <row r="3089" spans="2:37">
      <c r="B3089" s="2">
        <v>1.4999999664723873E-2</v>
      </c>
      <c r="D3089" s="44">
        <v>0.89999997988343239</v>
      </c>
      <c r="E3089" s="44"/>
      <c r="F3089" s="45">
        <v>-20.917903900146484</v>
      </c>
      <c r="G3089" s="45"/>
      <c r="H3089" s="45"/>
      <c r="I3089" s="45"/>
      <c r="J3089" s="45"/>
      <c r="K3089" s="45">
        <v>0.10471184551715851</v>
      </c>
      <c r="L3089" s="45"/>
      <c r="M3089" s="45"/>
      <c r="N3089" s="45">
        <v>26.089876174926758</v>
      </c>
      <c r="O3089" s="45"/>
      <c r="P3089" s="45"/>
      <c r="Q3089" s="45"/>
      <c r="R3089" s="45">
        <v>18.374284744262695</v>
      </c>
      <c r="S3089" s="45"/>
      <c r="T3089" s="45"/>
      <c r="U3089" s="45"/>
      <c r="V3089" s="46">
        <v>0.40296781063079834</v>
      </c>
      <c r="W3089" s="46"/>
      <c r="X3089" s="45">
        <v>5.4000001400709152E-2</v>
      </c>
      <c r="Y3089" s="45"/>
      <c r="Z3089" s="44">
        <v>3.2400000840425491</v>
      </c>
      <c r="AA3089" s="44"/>
      <c r="AB3089" s="45">
        <v>-1.5729852914810181</v>
      </c>
      <c r="AC3089" s="45"/>
      <c r="AD3089" s="45">
        <v>1.8703063631164696E-7</v>
      </c>
      <c r="AE3089" s="45"/>
      <c r="AF3089" s="45">
        <v>24.728425979614258</v>
      </c>
      <c r="AG3089" s="45"/>
      <c r="AH3089" s="45">
        <v>17.485637664794922</v>
      </c>
      <c r="AI3089" s="45"/>
      <c r="AJ3089" s="45"/>
      <c r="AK3089" s="20">
        <v>7.5633863616531016E-7</v>
      </c>
    </row>
    <row r="3090" spans="2:37">
      <c r="B3090" s="2">
        <v>1.6000000759959221E-2</v>
      </c>
      <c r="D3090" s="44">
        <v>0.96000004559755325</v>
      </c>
      <c r="E3090" s="44"/>
      <c r="F3090" s="45">
        <v>-25.05780029296875</v>
      </c>
      <c r="G3090" s="45"/>
      <c r="H3090" s="45"/>
      <c r="I3090" s="45"/>
      <c r="J3090" s="45"/>
      <c r="K3090" s="45">
        <v>7.41768479347229E-2</v>
      </c>
      <c r="L3090" s="45"/>
      <c r="M3090" s="45"/>
      <c r="N3090" s="45">
        <v>26.021299362182617</v>
      </c>
      <c r="O3090" s="45"/>
      <c r="P3090" s="45"/>
      <c r="Q3090" s="45"/>
      <c r="R3090" s="45">
        <v>18.347385406494141</v>
      </c>
      <c r="S3090" s="45"/>
      <c r="T3090" s="45"/>
      <c r="U3090" s="45"/>
      <c r="V3090" s="46">
        <v>0.28587695956230164</v>
      </c>
      <c r="W3090" s="46"/>
      <c r="X3090" s="45">
        <v>5.4999999701976776E-2</v>
      </c>
      <c r="Y3090" s="45"/>
      <c r="Z3090" s="44">
        <v>3.2999999821186066</v>
      </c>
      <c r="AA3090" s="44"/>
      <c r="AB3090" s="45">
        <v>7.613067626953125</v>
      </c>
      <c r="AC3090" s="45"/>
      <c r="AD3090" s="45">
        <v>1.3365749396143656E-7</v>
      </c>
      <c r="AE3090" s="45"/>
      <c r="AF3090" s="45">
        <v>24.70152473449707</v>
      </c>
      <c r="AG3090" s="45"/>
      <c r="AH3090" s="45">
        <v>17.466615676879883</v>
      </c>
      <c r="AI3090" s="45"/>
      <c r="AJ3090" s="45"/>
      <c r="AK3090" s="20">
        <v>5.4109005986902048E-7</v>
      </c>
    </row>
    <row r="3091" spans="2:37">
      <c r="B3091" s="2">
        <v>1.7000000923871994E-2</v>
      </c>
      <c r="D3091" s="44">
        <v>1.0200000554323196</v>
      </c>
      <c r="E3091" s="44"/>
      <c r="F3091" s="45">
        <v>-25.652553558349609</v>
      </c>
      <c r="G3091" s="45"/>
      <c r="H3091" s="45"/>
      <c r="I3091" s="45"/>
      <c r="J3091" s="45"/>
      <c r="K3091" s="45">
        <v>5.2579507231712341E-2</v>
      </c>
      <c r="L3091" s="45"/>
      <c r="M3091" s="45"/>
      <c r="N3091" s="45">
        <v>25.962007522583008</v>
      </c>
      <c r="O3091" s="45"/>
      <c r="P3091" s="45"/>
      <c r="Q3091" s="45"/>
      <c r="R3091" s="45">
        <v>18.320732116699219</v>
      </c>
      <c r="S3091" s="45"/>
      <c r="T3091" s="45"/>
      <c r="U3091" s="45"/>
      <c r="V3091" s="46">
        <v>0.20293579995632172</v>
      </c>
      <c r="W3091" s="46"/>
      <c r="X3091" s="45">
        <v>5.6000001728534698E-2</v>
      </c>
      <c r="Y3091" s="45"/>
      <c r="Z3091" s="44">
        <v>3.3600001037120819</v>
      </c>
      <c r="AA3091" s="44"/>
      <c r="AB3091" s="45">
        <v>15.71137809753418</v>
      </c>
      <c r="AC3091" s="45"/>
      <c r="AD3091" s="45">
        <v>9.5526431209691509E-8</v>
      </c>
      <c r="AE3091" s="45"/>
      <c r="AF3091" s="45">
        <v>24.67485237121582</v>
      </c>
      <c r="AG3091" s="45"/>
      <c r="AH3091" s="45">
        <v>17.447755813598633</v>
      </c>
      <c r="AI3091" s="45"/>
      <c r="AJ3091" s="45"/>
      <c r="AK3091" s="20">
        <v>3.8714085803803755E-7</v>
      </c>
    </row>
    <row r="3092" spans="2:37">
      <c r="B3092" s="2">
        <v>1.7999999225139618E-2</v>
      </c>
      <c r="D3092" s="44">
        <v>1.0799999535083771</v>
      </c>
      <c r="E3092" s="44"/>
      <c r="F3092" s="45">
        <v>-22.634719848632813</v>
      </c>
      <c r="G3092" s="45"/>
      <c r="H3092" s="45"/>
      <c r="I3092" s="45"/>
      <c r="J3092" s="45"/>
      <c r="K3092" s="45">
        <v>3.7290584295988083E-2</v>
      </c>
      <c r="L3092" s="45"/>
      <c r="M3092" s="45"/>
      <c r="N3092" s="45">
        <v>25.909370422363281</v>
      </c>
      <c r="O3092" s="45"/>
      <c r="P3092" s="45"/>
      <c r="Q3092" s="45"/>
      <c r="R3092" s="45">
        <v>18.294322967529297</v>
      </c>
      <c r="S3092" s="45"/>
      <c r="T3092" s="45"/>
      <c r="U3092" s="45"/>
      <c r="V3092" s="46">
        <v>0.14413446187973022</v>
      </c>
      <c r="W3092" s="46"/>
      <c r="X3092" s="45">
        <v>5.7000000029802322E-2</v>
      </c>
      <c r="Y3092" s="45"/>
      <c r="Z3092" s="44">
        <v>3.4200000017881393</v>
      </c>
      <c r="AA3092" s="44"/>
      <c r="AB3092" s="45">
        <v>21.588531494140625</v>
      </c>
      <c r="AC3092" s="45"/>
      <c r="AD3092" s="45">
        <v>6.8281380549706228E-8</v>
      </c>
      <c r="AE3092" s="45"/>
      <c r="AF3092" s="45">
        <v>24.648405075073242</v>
      </c>
      <c r="AG3092" s="45"/>
      <c r="AH3092" s="45">
        <v>17.429054260253906</v>
      </c>
      <c r="AI3092" s="45"/>
      <c r="AJ3092" s="45"/>
      <c r="AK3092" s="20">
        <v>2.770214848624164E-7</v>
      </c>
    </row>
    <row r="3093" spans="2:37">
      <c r="B3093" s="2">
        <v>1.8999999389052391E-2</v>
      </c>
      <c r="D3093" s="44">
        <v>1.1399999633431435</v>
      </c>
      <c r="E3093" s="44"/>
      <c r="F3093" s="45">
        <v>-16.441831588745117</v>
      </c>
      <c r="G3093" s="45"/>
      <c r="H3093" s="45"/>
      <c r="I3093" s="45"/>
      <c r="J3093" s="45"/>
      <c r="K3093" s="45">
        <v>2.6459697633981705E-2</v>
      </c>
      <c r="L3093" s="45"/>
      <c r="M3093" s="45"/>
      <c r="N3093" s="45">
        <v>25.861532211303711</v>
      </c>
      <c r="O3093" s="45"/>
      <c r="P3093" s="45"/>
      <c r="Q3093" s="45"/>
      <c r="R3093" s="45">
        <v>18.268156051635742</v>
      </c>
      <c r="S3093" s="45"/>
      <c r="T3093" s="45"/>
      <c r="U3093" s="45"/>
      <c r="V3093" s="46">
        <v>0.10241774469614029</v>
      </c>
      <c r="W3093" s="46"/>
      <c r="X3093" s="45">
        <v>5.7999998331069946E-2</v>
      </c>
      <c r="Y3093" s="45"/>
      <c r="Z3093" s="44">
        <v>3.4799998998641968</v>
      </c>
      <c r="AA3093" s="44"/>
      <c r="AB3093" s="45">
        <v>24.425041198730469</v>
      </c>
      <c r="AC3093" s="45"/>
      <c r="AD3093" s="45">
        <v>4.881218984564839E-8</v>
      </c>
      <c r="AE3093" s="45"/>
      <c r="AF3093" s="45">
        <v>24.622182846069336</v>
      </c>
      <c r="AG3093" s="45"/>
      <c r="AH3093" s="45">
        <v>17.410511016845703</v>
      </c>
      <c r="AI3093" s="45"/>
      <c r="AJ3093" s="45"/>
      <c r="AK3093" s="20">
        <v>1.9824477703878074E-7</v>
      </c>
    </row>
    <row r="3094" spans="2:37">
      <c r="B3094" s="2">
        <v>1.9999999552965164E-2</v>
      </c>
      <c r="D3094" s="44">
        <v>1.1999999731779099</v>
      </c>
      <c r="E3094" s="44"/>
      <c r="F3094" s="45">
        <v>-7.954096794128418</v>
      </c>
      <c r="G3094" s="45"/>
      <c r="H3094" s="45"/>
      <c r="I3094" s="45"/>
      <c r="J3094" s="45"/>
      <c r="K3094" s="45">
        <v>1.8782325088977814E-2</v>
      </c>
      <c r="L3094" s="45"/>
      <c r="M3094" s="45"/>
      <c r="N3094" s="45">
        <v>25.817184448242188</v>
      </c>
      <c r="O3094" s="45"/>
      <c r="P3094" s="45"/>
      <c r="Q3094" s="45"/>
      <c r="R3094" s="45">
        <v>18.242225646972656</v>
      </c>
      <c r="S3094" s="45"/>
      <c r="T3094" s="45"/>
      <c r="U3094" s="45"/>
      <c r="V3094" s="46">
        <v>7.280421257019043E-2</v>
      </c>
      <c r="W3094" s="46"/>
      <c r="X3094" s="45">
        <v>5.9000000357627869E-2</v>
      </c>
      <c r="Y3094" s="45"/>
      <c r="Z3094" s="44">
        <v>3.5400000214576721</v>
      </c>
      <c r="AA3094" s="44"/>
      <c r="AB3094" s="45">
        <v>23.829563140869141</v>
      </c>
      <c r="AC3094" s="45"/>
      <c r="AD3094" s="45">
        <v>3.4897993828053586E-8</v>
      </c>
      <c r="AE3094" s="45"/>
      <c r="AF3094" s="45">
        <v>24.596179962158203</v>
      </c>
      <c r="AG3094" s="45"/>
      <c r="AH3094" s="45">
        <v>17.392126083374023</v>
      </c>
      <c r="AI3094" s="45"/>
      <c r="AJ3094" s="45"/>
      <c r="AK3094" s="20">
        <v>1.418837882738444E-7</v>
      </c>
    </row>
    <row r="3095" spans="2:37">
      <c r="B3095" s="2">
        <v>2.0999999716877937E-2</v>
      </c>
      <c r="D3095" s="44">
        <v>1.2599999830126762</v>
      </c>
      <c r="E3095" s="44"/>
      <c r="F3095" s="45">
        <v>1.6299020051956177</v>
      </c>
      <c r="G3095" s="45"/>
      <c r="H3095" s="45"/>
      <c r="I3095" s="45"/>
      <c r="J3095" s="45"/>
      <c r="K3095" s="45">
        <v>1.3337478972971439E-2</v>
      </c>
      <c r="L3095" s="45"/>
      <c r="M3095" s="45"/>
      <c r="N3095" s="45">
        <v>25.77540397644043</v>
      </c>
      <c r="O3095" s="45"/>
      <c r="P3095" s="45"/>
      <c r="Q3095" s="45"/>
      <c r="R3095" s="45">
        <v>18.216531753540039</v>
      </c>
      <c r="S3095" s="45"/>
      <c r="T3095" s="45"/>
      <c r="U3095" s="45"/>
      <c r="V3095" s="46">
        <v>5.1771774888038635E-2</v>
      </c>
      <c r="W3095" s="46"/>
      <c r="X3095" s="45">
        <v>5.9999998658895493E-2</v>
      </c>
      <c r="Y3095" s="45"/>
      <c r="Z3095" s="44">
        <v>3.5999999195337296</v>
      </c>
      <c r="AA3095" s="44"/>
      <c r="AB3095" s="45">
        <v>19.892873764038086</v>
      </c>
      <c r="AC3095" s="45"/>
      <c r="AD3095" s="45">
        <v>2.4952704791303404E-8</v>
      </c>
      <c r="AE3095" s="45"/>
      <c r="AF3095" s="45">
        <v>24.570398330688477</v>
      </c>
      <c r="AG3095" s="45"/>
      <c r="AH3095" s="45">
        <v>17.373895645141602</v>
      </c>
      <c r="AI3095" s="45"/>
      <c r="AJ3095" s="45"/>
      <c r="AK3095" s="20">
        <v>1.0155596896765928E-7</v>
      </c>
    </row>
    <row r="3096" spans="2:37">
      <c r="B3096" s="2">
        <v>2.199999988079071E-2</v>
      </c>
      <c r="D3096" s="44">
        <v>1.3199999928474426</v>
      </c>
      <c r="E3096" s="44"/>
      <c r="F3096" s="45">
        <v>10.961874961853027</v>
      </c>
      <c r="G3096" s="45"/>
      <c r="H3096" s="45"/>
      <c r="I3096" s="45"/>
      <c r="J3096" s="45"/>
      <c r="K3096" s="45">
        <v>9.4742178916931152E-3</v>
      </c>
      <c r="L3096" s="45"/>
      <c r="M3096" s="45"/>
      <c r="N3096" s="45">
        <v>25.73553466796875</v>
      </c>
      <c r="O3096" s="45"/>
      <c r="P3096" s="45"/>
      <c r="Q3096" s="45"/>
      <c r="R3096" s="45">
        <v>18.191070556640625</v>
      </c>
      <c r="S3096" s="45"/>
      <c r="T3096" s="45"/>
      <c r="U3096" s="45"/>
      <c r="V3096" s="46">
        <v>3.6827318370342255E-2</v>
      </c>
      <c r="W3096" s="46"/>
      <c r="X3096" s="45">
        <v>6.1000000685453415E-2</v>
      </c>
      <c r="Y3096" s="45"/>
      <c r="Z3096" s="44">
        <v>3.6600000411272049</v>
      </c>
      <c r="AA3096" s="44"/>
      <c r="AB3096" s="45">
        <v>13.174111366271973</v>
      </c>
      <c r="AC3096" s="45"/>
      <c r="AD3096" s="45">
        <v>1.7843445831999816E-8</v>
      </c>
      <c r="AE3096" s="45"/>
      <c r="AF3096" s="45">
        <v>24.544832229614258</v>
      </c>
      <c r="AG3096" s="45"/>
      <c r="AH3096" s="45">
        <v>17.355817794799805</v>
      </c>
      <c r="AI3096" s="45"/>
      <c r="AJ3096" s="45"/>
      <c r="AK3096" s="20">
        <v>7.2697361019891105E-8</v>
      </c>
    </row>
    <row r="3097" spans="2:37">
      <c r="B3097" s="2">
        <v>2.3000000044703484E-2</v>
      </c>
      <c r="D3097" s="44">
        <v>1.380000002682209</v>
      </c>
      <c r="E3097" s="44"/>
      <c r="F3097" s="45">
        <v>18.733068466186523</v>
      </c>
      <c r="G3097" s="45"/>
      <c r="H3097" s="45"/>
      <c r="I3097" s="45"/>
      <c r="J3097" s="45"/>
      <c r="K3097" s="45">
        <v>6.7320405505597591E-3</v>
      </c>
      <c r="L3097" s="45"/>
      <c r="M3097" s="45"/>
      <c r="N3097" s="45">
        <v>25.697111129760742</v>
      </c>
      <c r="O3097" s="45"/>
      <c r="P3097" s="45"/>
      <c r="Q3097" s="45"/>
      <c r="R3097" s="45">
        <v>18.165842056274414</v>
      </c>
      <c r="S3097" s="45"/>
      <c r="T3097" s="45"/>
      <c r="U3097" s="45"/>
      <c r="V3097" s="46">
        <v>2.6204518973827362E-2</v>
      </c>
      <c r="W3097" s="46"/>
      <c r="X3097" s="45">
        <v>6.1999998986721039E-2</v>
      </c>
      <c r="Y3097" s="45"/>
      <c r="Z3097" s="44">
        <v>3.7199999392032623</v>
      </c>
      <c r="AA3097" s="44"/>
      <c r="AB3097" s="45">
        <v>4.6213889122009277</v>
      </c>
      <c r="AC3097" s="45"/>
      <c r="AD3097" s="45">
        <v>1.2760938972178337E-8</v>
      </c>
      <c r="AE3097" s="45"/>
      <c r="AF3097" s="45">
        <v>24.519481658935547</v>
      </c>
      <c r="AG3097" s="45"/>
      <c r="AH3097" s="45">
        <v>17.337890625</v>
      </c>
      <c r="AI3097" s="45"/>
      <c r="AJ3097" s="45"/>
      <c r="AK3097" s="20">
        <v>5.204408282111217E-8</v>
      </c>
    </row>
    <row r="3098" spans="2:37">
      <c r="B3098" s="2">
        <v>2.4000000208616257E-2</v>
      </c>
      <c r="D3098" s="44">
        <v>1.4400000125169754</v>
      </c>
      <c r="E3098" s="44"/>
      <c r="F3098" s="45">
        <v>23.857481002807617</v>
      </c>
      <c r="G3098" s="45"/>
      <c r="H3098" s="45"/>
      <c r="I3098" s="45"/>
      <c r="J3098" s="45"/>
      <c r="K3098" s="45">
        <v>4.7849183902144432E-3</v>
      </c>
      <c r="L3098" s="45"/>
      <c r="M3098" s="45"/>
      <c r="N3098" s="45">
        <v>25.659807205200195</v>
      </c>
      <c r="O3098" s="45"/>
      <c r="P3098" s="45"/>
      <c r="Q3098" s="45"/>
      <c r="R3098" s="45">
        <v>18.140840530395508</v>
      </c>
      <c r="S3098" s="45"/>
      <c r="T3098" s="45"/>
      <c r="U3098" s="45"/>
      <c r="V3098" s="46">
        <v>1.8651001155376434E-2</v>
      </c>
      <c r="W3098" s="46"/>
      <c r="X3098" s="45">
        <v>6.3000001013278961E-2</v>
      </c>
      <c r="Y3098" s="45"/>
      <c r="Z3098" s="44">
        <v>3.7800000607967377</v>
      </c>
      <c r="AA3098" s="44"/>
      <c r="AB3098" s="45">
        <v>-4.5619597434997559</v>
      </c>
      <c r="AC3098" s="45"/>
      <c r="AD3098" s="45">
        <v>9.1270058177883584E-9</v>
      </c>
      <c r="AE3098" s="45"/>
      <c r="AF3098" s="45">
        <v>24.494340896606445</v>
      </c>
      <c r="AG3098" s="45"/>
      <c r="AH3098" s="45">
        <v>17.320114135742188</v>
      </c>
      <c r="AI3098" s="45"/>
      <c r="AJ3098" s="45"/>
      <c r="AK3098" s="20">
        <v>3.7261692398260493E-8</v>
      </c>
    </row>
    <row r="3099" spans="2:37">
      <c r="B3099" s="2">
        <v>2.500000037252903E-2</v>
      </c>
      <c r="D3099" s="44">
        <v>1.5000000223517418</v>
      </c>
      <c r="E3099" s="44"/>
      <c r="F3099" s="45">
        <v>25.623386383056641</v>
      </c>
      <c r="G3099" s="45"/>
      <c r="H3099" s="45"/>
      <c r="I3099" s="45"/>
      <c r="J3099" s="45"/>
      <c r="K3099" s="45">
        <v>3.4018831793218851E-3</v>
      </c>
      <c r="L3099" s="45"/>
      <c r="M3099" s="45"/>
      <c r="N3099" s="45">
        <v>25.623386383056641</v>
      </c>
      <c r="O3099" s="45"/>
      <c r="P3099" s="45"/>
      <c r="Q3099" s="45"/>
      <c r="R3099" s="45">
        <v>18.116064071655273</v>
      </c>
      <c r="S3099" s="45"/>
      <c r="T3099" s="45"/>
      <c r="U3099" s="45"/>
      <c r="V3099" s="46">
        <v>1.3278241269290447E-2</v>
      </c>
      <c r="W3099" s="46"/>
      <c r="X3099" s="45">
        <v>6.4000003039836884E-2</v>
      </c>
      <c r="Y3099" s="45"/>
      <c r="Z3099" s="44">
        <v>3.840000182390213</v>
      </c>
      <c r="AA3099" s="44"/>
      <c r="AB3099" s="45">
        <v>-13.086645126342773</v>
      </c>
      <c r="AC3099" s="45"/>
      <c r="AD3099" s="45">
        <v>6.5285203909581924E-9</v>
      </c>
      <c r="AE3099" s="45"/>
      <c r="AF3099" s="45">
        <v>24.469411849975586</v>
      </c>
      <c r="AG3099" s="45"/>
      <c r="AH3099" s="45">
        <v>17.302488327026367</v>
      </c>
      <c r="AI3099" s="45"/>
      <c r="AJ3099" s="45"/>
      <c r="AK3099" s="20">
        <v>2.6680332609885227E-8</v>
      </c>
    </row>
    <row r="3100" spans="2:37">
      <c r="B3100" s="2">
        <v>2.6000000536441803E-2</v>
      </c>
      <c r="D3100" s="44">
        <v>1.5600000321865082</v>
      </c>
      <c r="E3100" s="44"/>
      <c r="F3100" s="45">
        <v>23.792007446289063</v>
      </c>
      <c r="G3100" s="45"/>
      <c r="H3100" s="45"/>
      <c r="I3100" s="45"/>
      <c r="J3100" s="45"/>
      <c r="K3100" s="45">
        <v>2.4192193523049355E-3</v>
      </c>
      <c r="L3100" s="45"/>
      <c r="M3100" s="45"/>
      <c r="N3100" s="45">
        <v>25.587680816650391</v>
      </c>
      <c r="O3100" s="45"/>
      <c r="P3100" s="45"/>
      <c r="Q3100" s="45"/>
      <c r="R3100" s="45">
        <v>18.091512680053711</v>
      </c>
      <c r="S3100" s="45"/>
      <c r="T3100" s="45"/>
      <c r="U3100" s="45"/>
      <c r="V3100" s="46">
        <v>9.4555187970399857E-3</v>
      </c>
      <c r="W3100" s="46"/>
      <c r="X3100" s="45">
        <v>6.4999997615814209E-2</v>
      </c>
      <c r="Y3100" s="45"/>
      <c r="Z3100" s="44">
        <v>3.8999998569488525</v>
      </c>
      <c r="AA3100" s="44"/>
      <c r="AB3100" s="45">
        <v>-19.758388519287109</v>
      </c>
      <c r="AC3100" s="45"/>
      <c r="AD3100" s="45">
        <v>4.6702588463176653E-9</v>
      </c>
      <c r="AE3100" s="45"/>
      <c r="AF3100" s="45">
        <v>24.444690704345703</v>
      </c>
      <c r="AG3100" s="45"/>
      <c r="AH3100" s="45">
        <v>17.285007476806641</v>
      </c>
      <c r="AI3100" s="45"/>
      <c r="AJ3100" s="45"/>
      <c r="AK3100" s="20">
        <v>1.910541058691706E-8</v>
      </c>
    </row>
    <row r="3101" spans="2:37">
      <c r="B3101" s="2">
        <v>2.7000000700354576E-2</v>
      </c>
      <c r="D3101" s="44">
        <v>1.6200000420212746</v>
      </c>
      <c r="E3101" s="44"/>
      <c r="F3101" s="45">
        <v>18.629648208618164</v>
      </c>
      <c r="G3101" s="45"/>
      <c r="H3101" s="45"/>
      <c r="I3101" s="45"/>
      <c r="J3101" s="45"/>
      <c r="K3101" s="45">
        <v>1.7208261415362358E-3</v>
      </c>
      <c r="L3101" s="45"/>
      <c r="M3101" s="45"/>
      <c r="N3101" s="45">
        <v>25.552574157714844</v>
      </c>
      <c r="O3101" s="45"/>
      <c r="P3101" s="45"/>
      <c r="Q3101" s="45"/>
      <c r="R3101" s="45">
        <v>18.067180633544922</v>
      </c>
      <c r="S3101" s="45"/>
      <c r="T3101" s="45"/>
      <c r="U3101" s="45"/>
      <c r="V3101" s="46">
        <v>6.7349066957831383E-3</v>
      </c>
      <c r="W3101" s="46"/>
      <c r="X3101" s="45">
        <v>6.5999999642372131E-2</v>
      </c>
      <c r="Y3101" s="45"/>
      <c r="Z3101" s="44">
        <v>3.9599999785423279</v>
      </c>
      <c r="AA3101" s="44"/>
      <c r="AB3101" s="45">
        <v>-23.645193099975586</v>
      </c>
      <c r="AC3101" s="45"/>
      <c r="AD3101" s="45">
        <v>3.3412259625720253E-9</v>
      </c>
      <c r="AE3101" s="45"/>
      <c r="AF3101" s="45">
        <v>24.420175552368164</v>
      </c>
      <c r="AG3101" s="45"/>
      <c r="AH3101" s="45">
        <v>17.267671585083008</v>
      </c>
      <c r="AI3101" s="45"/>
      <c r="AJ3101" s="45"/>
      <c r="AK3101" s="20">
        <v>1.3682235788792241E-8</v>
      </c>
    </row>
    <row r="3102" spans="2:37">
      <c r="B3102" s="2">
        <v>2.8000000864267349E-2</v>
      </c>
      <c r="D3102" s="44">
        <v>1.680000051856041</v>
      </c>
      <c r="E3102" s="44"/>
      <c r="F3102" s="45">
        <v>10.868958473205566</v>
      </c>
      <c r="G3102" s="45"/>
      <c r="H3102" s="45"/>
      <c r="I3102" s="45"/>
      <c r="J3102" s="45"/>
      <c r="K3102" s="45">
        <v>1.2243352830410004E-3</v>
      </c>
      <c r="L3102" s="45"/>
      <c r="M3102" s="45"/>
      <c r="N3102" s="45">
        <v>25.517976760864258</v>
      </c>
      <c r="O3102" s="45"/>
      <c r="P3102" s="45"/>
      <c r="Q3102" s="45"/>
      <c r="R3102" s="45">
        <v>18.043067932128906</v>
      </c>
      <c r="S3102" s="45"/>
      <c r="T3102" s="45"/>
      <c r="U3102" s="45"/>
      <c r="V3102" s="46">
        <v>4.7981627285480499E-3</v>
      </c>
      <c r="W3102" s="46"/>
      <c r="X3102" s="45">
        <v>6.7000001668930054E-2</v>
      </c>
      <c r="Y3102" s="45"/>
      <c r="Z3102" s="44">
        <v>4.0200001001358032</v>
      </c>
      <c r="AA3102" s="44"/>
      <c r="AB3102" s="45">
        <v>-24.20750617980957</v>
      </c>
      <c r="AC3102" s="45"/>
      <c r="AD3102" s="45">
        <v>2.3906088220115862E-9</v>
      </c>
      <c r="AE3102" s="45"/>
      <c r="AF3102" s="45">
        <v>24.395862579345703</v>
      </c>
      <c r="AG3102" s="45"/>
      <c r="AH3102" s="45">
        <v>17.250480651855469</v>
      </c>
      <c r="AI3102" s="45"/>
      <c r="AJ3102" s="45"/>
      <c r="AK3102" s="20">
        <v>9.7992387537715331E-9</v>
      </c>
    </row>
    <row r="3103" spans="2:37">
      <c r="B3103" s="2">
        <v>2.8999999165534973E-2</v>
      </c>
      <c r="D3103" s="44">
        <v>1.7399999499320984</v>
      </c>
      <c r="E3103" s="44"/>
      <c r="F3103" s="45">
        <v>1.6049575805664063</v>
      </c>
      <c r="G3103" s="45"/>
      <c r="H3103" s="45"/>
      <c r="I3103" s="45"/>
      <c r="J3103" s="45"/>
      <c r="K3103" s="45">
        <v>8.7128777522593737E-4</v>
      </c>
      <c r="L3103" s="45"/>
      <c r="M3103" s="45"/>
      <c r="N3103" s="45">
        <v>25.483829498291016</v>
      </c>
      <c r="O3103" s="45"/>
      <c r="P3103" s="45"/>
      <c r="Q3103" s="45"/>
      <c r="R3103" s="45">
        <v>18.019172668457031</v>
      </c>
      <c r="S3103" s="45"/>
      <c r="T3103" s="45"/>
      <c r="U3103" s="45"/>
      <c r="V3103" s="46">
        <v>3.4190998412668705E-3</v>
      </c>
      <c r="W3103" s="46"/>
      <c r="X3103" s="45">
        <v>6.8000003695487976E-2</v>
      </c>
      <c r="Y3103" s="45"/>
      <c r="Z3103" s="44">
        <v>4.0800002217292786</v>
      </c>
      <c r="AA3103" s="44"/>
      <c r="AB3103" s="45">
        <v>-21.373086929321289</v>
      </c>
      <c r="AC3103" s="45"/>
      <c r="AD3103" s="45">
        <v>1.7105983296517024E-9</v>
      </c>
      <c r="AE3103" s="45"/>
      <c r="AF3103" s="45">
        <v>24.37175178527832</v>
      </c>
      <c r="AG3103" s="45"/>
      <c r="AH3103" s="45">
        <v>17.233430862426758</v>
      </c>
      <c r="AI3103" s="45"/>
      <c r="AJ3103" s="45"/>
      <c r="AK3103" s="20">
        <v>7.0187744505290084E-9</v>
      </c>
    </row>
    <row r="3104" spans="2:37">
      <c r="B3104" s="2">
        <v>2.9999999329447746E-2</v>
      </c>
      <c r="D3104" s="44">
        <v>1.7999999597668648</v>
      </c>
      <c r="E3104" s="44"/>
      <c r="F3104" s="45">
        <v>-7.8594536781311035</v>
      </c>
      <c r="G3104" s="45"/>
      <c r="H3104" s="45"/>
      <c r="I3104" s="45"/>
      <c r="J3104" s="45"/>
      <c r="K3104" s="45">
        <v>6.201796350069344E-4</v>
      </c>
      <c r="L3104" s="45"/>
      <c r="M3104" s="45"/>
      <c r="N3104" s="45">
        <v>25.45008659362793</v>
      </c>
      <c r="O3104" s="45"/>
      <c r="P3104" s="45"/>
      <c r="Q3104" s="45"/>
      <c r="R3104" s="45">
        <v>17.995489120483398</v>
      </c>
      <c r="S3104" s="45"/>
      <c r="T3104" s="45"/>
      <c r="U3104" s="45"/>
      <c r="V3104" s="46">
        <v>2.4369063321501017E-3</v>
      </c>
      <c r="W3104" s="46"/>
      <c r="X3104" s="45">
        <v>6.8999998271465302E-2</v>
      </c>
      <c r="Y3104" s="45"/>
      <c r="Z3104" s="44">
        <v>4.1399998962879181</v>
      </c>
      <c r="AA3104" s="44"/>
      <c r="AB3104" s="45">
        <v>-15.546208381652832</v>
      </c>
      <c r="AC3104" s="45"/>
      <c r="AD3104" s="45">
        <v>1.2241184732530996E-9</v>
      </c>
      <c r="AE3104" s="45"/>
      <c r="AF3104" s="45">
        <v>24.34783935546875</v>
      </c>
      <c r="AG3104" s="45"/>
      <c r="AH3104" s="45">
        <v>17.216522216796875</v>
      </c>
      <c r="AI3104" s="45"/>
      <c r="AJ3104" s="45"/>
      <c r="AK3104" s="20">
        <v>5.0276267593574175E-9</v>
      </c>
    </row>
    <row r="3105" spans="2:37">
      <c r="B3105" s="2">
        <v>3.0999999493360519E-2</v>
      </c>
      <c r="D3105" s="44">
        <v>1.8599999696016312</v>
      </c>
      <c r="E3105" s="44"/>
      <c r="F3105" s="45">
        <v>-16.196697235107422</v>
      </c>
      <c r="G3105" s="45"/>
      <c r="H3105" s="45"/>
      <c r="I3105" s="45"/>
      <c r="J3105" s="45"/>
      <c r="K3105" s="45">
        <v>4.4153502676635981E-4</v>
      </c>
      <c r="L3105" s="45"/>
      <c r="M3105" s="45"/>
      <c r="N3105" s="45">
        <v>25.416713714599609</v>
      </c>
      <c r="O3105" s="45"/>
      <c r="P3105" s="45"/>
      <c r="Q3105" s="45"/>
      <c r="R3105" s="45">
        <v>17.972019195556641</v>
      </c>
      <c r="S3105" s="45"/>
      <c r="T3105" s="45"/>
      <c r="U3105" s="45"/>
      <c r="V3105" s="46">
        <v>1.7372139263898134E-3</v>
      </c>
      <c r="W3105" s="46"/>
      <c r="X3105" s="45">
        <v>7.0000000298023224E-2</v>
      </c>
      <c r="Y3105" s="45"/>
      <c r="Z3105" s="44">
        <v>4.2000000178813934</v>
      </c>
      <c r="AA3105" s="44"/>
      <c r="AB3105" s="45">
        <v>-7.550015926361084</v>
      </c>
      <c r="AC3105" s="45"/>
      <c r="AD3105" s="45">
        <v>8.7606005783058549E-10</v>
      </c>
      <c r="AE3105" s="45"/>
      <c r="AF3105" s="45">
        <v>24.324125289916992</v>
      </c>
      <c r="AG3105" s="45"/>
      <c r="AH3105" s="45">
        <v>17.199752807617188</v>
      </c>
      <c r="AI3105" s="45"/>
      <c r="AJ3105" s="45"/>
      <c r="AK3105" s="20">
        <v>3.6016098992064371E-9</v>
      </c>
    </row>
    <row r="3106" spans="2:37">
      <c r="B3106" s="2">
        <v>3.2000001519918442E-2</v>
      </c>
      <c r="D3106" s="44">
        <v>1.9200000911951065</v>
      </c>
      <c r="E3106" s="44"/>
      <c r="F3106" s="45">
        <v>-22.240692138671875</v>
      </c>
      <c r="G3106" s="45"/>
      <c r="H3106" s="45"/>
      <c r="I3106" s="45"/>
      <c r="J3106" s="45"/>
      <c r="K3106" s="45">
        <v>3.1441400642506778E-4</v>
      </c>
      <c r="L3106" s="45"/>
      <c r="M3106" s="45"/>
      <c r="N3106" s="45">
        <v>25.383689880371094</v>
      </c>
      <c r="O3106" s="45"/>
      <c r="P3106" s="45"/>
      <c r="Q3106" s="45"/>
      <c r="R3106" s="45">
        <v>17.948757171630859</v>
      </c>
      <c r="S3106" s="45"/>
      <c r="T3106" s="45"/>
      <c r="U3106" s="45"/>
      <c r="V3106" s="46">
        <v>1.2386611197143793E-3</v>
      </c>
      <c r="W3106" s="46"/>
      <c r="X3106" s="45">
        <v>7.1000002324581146E-2</v>
      </c>
      <c r="Y3106" s="45"/>
      <c r="Z3106" s="44">
        <v>4.2600001394748688</v>
      </c>
      <c r="AA3106" s="44"/>
      <c r="AB3106" s="45">
        <v>1.4897189140319824</v>
      </c>
      <c r="AC3106" s="45"/>
      <c r="AD3106" s="45">
        <v>6.2701571712509008E-10</v>
      </c>
      <c r="AE3106" s="45"/>
      <c r="AF3106" s="45">
        <v>24.300603866577148</v>
      </c>
      <c r="AG3106" s="45"/>
      <c r="AH3106" s="45">
        <v>17.183122634887695</v>
      </c>
      <c r="AI3106" s="45"/>
      <c r="AJ3106" s="45"/>
      <c r="AK3106" s="20">
        <v>2.5802473491154387E-9</v>
      </c>
    </row>
    <row r="3107" spans="2:37">
      <c r="B3107" s="2">
        <v>3.2999999821186066E-2</v>
      </c>
      <c r="D3107" s="44">
        <v>1.9799999892711639</v>
      </c>
      <c r="E3107" s="44"/>
      <c r="F3107" s="45">
        <v>-25.149904251098633</v>
      </c>
      <c r="G3107" s="45"/>
      <c r="H3107" s="45"/>
      <c r="I3107" s="45"/>
      <c r="J3107" s="45"/>
      <c r="K3107" s="45">
        <v>2.2393670224118978E-4</v>
      </c>
      <c r="L3107" s="45"/>
      <c r="M3107" s="45"/>
      <c r="N3107" s="45">
        <v>25.350996017456055</v>
      </c>
      <c r="O3107" s="45"/>
      <c r="P3107" s="45"/>
      <c r="Q3107" s="45"/>
      <c r="R3107" s="45">
        <v>17.925703048706055</v>
      </c>
      <c r="S3107" s="45"/>
      <c r="T3107" s="45"/>
      <c r="U3107" s="45"/>
      <c r="V3107" s="46">
        <v>8.8335259351879358E-4</v>
      </c>
      <c r="W3107" s="46"/>
      <c r="X3107" s="45">
        <v>7.1999996900558472E-2</v>
      </c>
      <c r="Y3107" s="45"/>
      <c r="Z3107" s="44">
        <v>4.3199998140335083</v>
      </c>
      <c r="AA3107" s="44"/>
      <c r="AB3107" s="45">
        <v>10.303064346313477</v>
      </c>
      <c r="AC3107" s="45"/>
      <c r="AD3107" s="45">
        <v>4.4880346661280157E-10</v>
      </c>
      <c r="AE3107" s="45"/>
      <c r="AF3107" s="45">
        <v>24.277276992797852</v>
      </c>
      <c r="AG3107" s="45"/>
      <c r="AH3107" s="45">
        <v>17.166627883911133</v>
      </c>
      <c r="AI3107" s="45"/>
      <c r="AJ3107" s="45"/>
      <c r="AK3107" s="20">
        <v>1.8486564501429825E-9</v>
      </c>
    </row>
    <row r="3108" spans="2:37">
      <c r="B3108" s="2">
        <v>3.4000001847743988E-2</v>
      </c>
      <c r="D3108" s="44">
        <v>2.0400001108646393</v>
      </c>
      <c r="E3108" s="44"/>
      <c r="F3108" s="45">
        <v>-24.524478912353516</v>
      </c>
      <c r="G3108" s="45"/>
      <c r="H3108" s="45"/>
      <c r="I3108" s="45"/>
      <c r="J3108" s="45"/>
      <c r="K3108" s="45">
        <v>1.5952657849993557E-4</v>
      </c>
      <c r="L3108" s="45"/>
      <c r="M3108" s="45"/>
      <c r="N3108" s="45">
        <v>25.31861686706543</v>
      </c>
      <c r="O3108" s="45"/>
      <c r="P3108" s="45"/>
      <c r="Q3108" s="45"/>
      <c r="R3108" s="45">
        <v>17.902853012084961</v>
      </c>
      <c r="S3108" s="45"/>
      <c r="T3108" s="45"/>
      <c r="U3108" s="45"/>
      <c r="V3108" s="46">
        <v>6.3008017605170608E-4</v>
      </c>
      <c r="W3108" s="46"/>
      <c r="X3108" s="45">
        <v>7.2999998927116394E-2</v>
      </c>
      <c r="Y3108" s="45"/>
      <c r="Z3108" s="44">
        <v>4.3799999356269836</v>
      </c>
      <c r="AA3108" s="44"/>
      <c r="AB3108" s="45">
        <v>17.654289245605469</v>
      </c>
      <c r="AC3108" s="45"/>
      <c r="AD3108" s="45">
        <v>3.2126720728165026E-10</v>
      </c>
      <c r="AE3108" s="45"/>
      <c r="AF3108" s="45">
        <v>24.254140853881836</v>
      </c>
      <c r="AG3108" s="45"/>
      <c r="AH3108" s="45">
        <v>17.1502685546875</v>
      </c>
      <c r="AI3108" s="45"/>
      <c r="AJ3108" s="45"/>
      <c r="AK3108" s="20">
        <v>1.3245869956435286E-9</v>
      </c>
    </row>
    <row r="3109" spans="2:37">
      <c r="B3109" s="2">
        <v>3.5000000149011612E-2</v>
      </c>
      <c r="D3109" s="44">
        <v>2.1000000089406967</v>
      </c>
      <c r="E3109" s="44"/>
      <c r="F3109" s="45">
        <v>-20.461154937744141</v>
      </c>
      <c r="G3109" s="45"/>
      <c r="H3109" s="45"/>
      <c r="I3109" s="45"/>
      <c r="J3109" s="45"/>
      <c r="K3109" s="45">
        <v>1.1366403487045318E-4</v>
      </c>
      <c r="L3109" s="45"/>
      <c r="M3109" s="45"/>
      <c r="N3109" s="45">
        <v>25.286542892456055</v>
      </c>
      <c r="O3109" s="45"/>
      <c r="P3109" s="45"/>
      <c r="Q3109" s="45"/>
      <c r="R3109" s="45">
        <v>17.880205154418945</v>
      </c>
      <c r="S3109" s="45"/>
      <c r="T3109" s="45"/>
      <c r="U3109" s="45"/>
      <c r="V3109" s="46">
        <v>4.4950610026717186E-4</v>
      </c>
      <c r="W3109" s="46"/>
      <c r="X3109" s="45">
        <v>7.4000000953674316E-2</v>
      </c>
      <c r="Y3109" s="45"/>
      <c r="Z3109" s="44">
        <v>4.440000057220459</v>
      </c>
      <c r="AA3109" s="44"/>
      <c r="AB3109" s="45">
        <v>22.515090942382813</v>
      </c>
      <c r="AC3109" s="45"/>
      <c r="AD3109" s="45">
        <v>2.2998959681164166E-10</v>
      </c>
      <c r="AE3109" s="45"/>
      <c r="AF3109" s="45">
        <v>24.231193542480469</v>
      </c>
      <c r="AG3109" s="45"/>
      <c r="AH3109" s="45">
        <v>17.134042739868164</v>
      </c>
      <c r="AI3109" s="45"/>
      <c r="AJ3109" s="45"/>
      <c r="AK3109" s="20">
        <v>9.4914676118662555E-10</v>
      </c>
    </row>
    <row r="3110" spans="2:37">
      <c r="B3110" s="2">
        <v>3.5999998450279236E-2</v>
      </c>
      <c r="D3110" s="44">
        <v>2.1599999070167542</v>
      </c>
      <c r="E3110" s="44"/>
      <c r="F3110" s="45">
        <v>-13.538446426391602</v>
      </c>
      <c r="G3110" s="45"/>
      <c r="H3110" s="45"/>
      <c r="I3110" s="45"/>
      <c r="J3110" s="45"/>
      <c r="K3110" s="45">
        <v>8.100154809653759E-5</v>
      </c>
      <c r="L3110" s="45"/>
      <c r="M3110" s="45"/>
      <c r="N3110" s="45">
        <v>25.254764556884766</v>
      </c>
      <c r="O3110" s="45"/>
      <c r="P3110" s="45"/>
      <c r="Q3110" s="45"/>
      <c r="R3110" s="45">
        <v>17.857757568359375</v>
      </c>
      <c r="S3110" s="45"/>
      <c r="T3110" s="45"/>
      <c r="U3110" s="45"/>
      <c r="V3110" s="46">
        <v>3.2073870534077287E-4</v>
      </c>
      <c r="W3110" s="46"/>
      <c r="X3110" s="45">
        <v>7.5000002980232239E-2</v>
      </c>
      <c r="Y3110" s="45"/>
      <c r="Z3110" s="44">
        <v>4.5000001788139343</v>
      </c>
      <c r="AA3110" s="44"/>
      <c r="AB3110" s="45">
        <v>24.208400726318359</v>
      </c>
      <c r="AC3110" s="45"/>
      <c r="AD3110" s="45">
        <v>1.6465721841552039E-10</v>
      </c>
      <c r="AE3110" s="45"/>
      <c r="AF3110" s="45">
        <v>24.20843505859375</v>
      </c>
      <c r="AG3110" s="45"/>
      <c r="AH3110" s="45">
        <v>17.117948532104492</v>
      </c>
      <c r="AI3110" s="45"/>
      <c r="AJ3110" s="45"/>
      <c r="AK3110" s="20">
        <v>6.8016464682685296E-10</v>
      </c>
    </row>
    <row r="3111" spans="2:37">
      <c r="B3111" s="2">
        <v>3.7000000476837158E-2</v>
      </c>
      <c r="D3111" s="44">
        <v>2.2200000286102295</v>
      </c>
      <c r="E3111" s="44"/>
      <c r="F3111" s="45">
        <v>-4.7343058586120605</v>
      </c>
      <c r="G3111" s="45"/>
      <c r="H3111" s="45"/>
      <c r="I3111" s="45"/>
      <c r="J3111" s="45"/>
      <c r="K3111" s="45">
        <v>5.7735353038879111E-5</v>
      </c>
      <c r="L3111" s="45"/>
      <c r="M3111" s="45"/>
      <c r="N3111" s="45">
        <v>25.223276138305664</v>
      </c>
      <c r="O3111" s="45"/>
      <c r="P3111" s="45"/>
      <c r="Q3111" s="45"/>
      <c r="R3111" s="45">
        <v>17.83551025390625</v>
      </c>
      <c r="S3111" s="45"/>
      <c r="T3111" s="45"/>
      <c r="U3111" s="45"/>
      <c r="V3111" s="46">
        <v>2.2889763931743801E-4</v>
      </c>
      <c r="W3111" s="46"/>
      <c r="X3111" s="45">
        <v>7.5999997556209564E-2</v>
      </c>
      <c r="Y3111" s="45"/>
      <c r="Z3111" s="44">
        <v>4.5599998533725739</v>
      </c>
      <c r="AA3111" s="44"/>
      <c r="AB3111" s="45">
        <v>22.502666473388672</v>
      </c>
      <c r="AC3111" s="45"/>
      <c r="AD3111" s="45">
        <v>1.1789172416065696E-10</v>
      </c>
      <c r="AE3111" s="45"/>
      <c r="AF3111" s="45">
        <v>24.185859680175781</v>
      </c>
      <c r="AG3111" s="45"/>
      <c r="AH3111" s="45">
        <v>17.101984024047852</v>
      </c>
      <c r="AI3111" s="45"/>
      <c r="AJ3111" s="45"/>
      <c r="AK3111" s="20">
        <v>4.8744069891526465E-10</v>
      </c>
    </row>
    <row r="3112" spans="2:37" ht="14.25" customHeight="1">
      <c r="B3112" s="2">
        <v>3.7999998778104782E-2</v>
      </c>
      <c r="D3112" s="44">
        <v>2.2799999266862869</v>
      </c>
      <c r="E3112" s="44"/>
      <c r="F3112" s="45">
        <v>4.7119688987731934</v>
      </c>
      <c r="G3112" s="45"/>
      <c r="H3112" s="45"/>
      <c r="I3112" s="45"/>
      <c r="J3112" s="45"/>
      <c r="K3112" s="45">
        <v>4.1159182728733867E-5</v>
      </c>
      <c r="L3112" s="45"/>
      <c r="M3112" s="45"/>
      <c r="N3112" s="45">
        <v>25.192073822021484</v>
      </c>
      <c r="O3112" s="45"/>
      <c r="P3112" s="45"/>
      <c r="Q3112" s="45"/>
      <c r="R3112" s="45">
        <v>17.813457489013672</v>
      </c>
      <c r="S3112" s="45"/>
      <c r="T3112" s="45"/>
      <c r="U3112" s="45"/>
      <c r="V3112" s="46">
        <v>1.6338175919372588E-4</v>
      </c>
      <c r="W3112" s="46"/>
      <c r="X3112" s="45">
        <v>7.6999999582767487E-2</v>
      </c>
      <c r="Y3112" s="45"/>
      <c r="Z3112" s="44">
        <v>4.6199999749660492</v>
      </c>
      <c r="AA3112" s="44"/>
      <c r="AB3112" s="45">
        <v>17.643489837646484</v>
      </c>
      <c r="AC3112" s="45"/>
      <c r="AD3112" s="45">
        <v>8.4414121526155128E-11</v>
      </c>
      <c r="AE3112" s="45"/>
      <c r="AF3112" s="45">
        <v>24.163467407226563</v>
      </c>
      <c r="AG3112" s="45"/>
      <c r="AH3112" s="45">
        <v>17.086151123046875</v>
      </c>
      <c r="AI3112" s="45"/>
      <c r="AJ3112" s="45"/>
      <c r="AK3112" s="20">
        <v>3.4934607984205002E-10</v>
      </c>
    </row>
    <row r="3113" spans="2:37" ht="13.5" customHeight="1">
      <c r="B3113" s="47" t="s">
        <v>11</v>
      </c>
      <c r="C3113" s="47"/>
      <c r="D3113" s="47"/>
      <c r="E3113" s="47"/>
    </row>
    <row r="3114" spans="2:37" ht="12.75" customHeight="1">
      <c r="B3114" s="39" t="s">
        <v>0</v>
      </c>
      <c r="C3114" s="39"/>
      <c r="D3114" s="39"/>
      <c r="E3114" s="39"/>
      <c r="F3114" s="39"/>
      <c r="G3114" s="1" t="s">
        <v>1</v>
      </c>
      <c r="H3114" s="40" t="s">
        <v>133</v>
      </c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</row>
    <row r="3115" spans="2:37" ht="12.75" customHeight="1">
      <c r="AB3115" s="39" t="s">
        <v>2</v>
      </c>
      <c r="AC3115" s="39"/>
      <c r="AD3115" s="39"/>
      <c r="AE3115" s="39"/>
      <c r="AF3115" s="39"/>
      <c r="AG3115" s="39"/>
    </row>
    <row r="3116" spans="2:37" ht="12" customHeight="1">
      <c r="B3116" s="39" t="s">
        <v>3</v>
      </c>
      <c r="C3116" s="39"/>
      <c r="D3116" s="39"/>
      <c r="E3116" s="39"/>
      <c r="G3116" s="1" t="s">
        <v>4</v>
      </c>
      <c r="H3116" s="41">
        <v>0.43999999761581421</v>
      </c>
      <c r="I3116" s="41"/>
      <c r="J3116" s="41"/>
      <c r="K3116" s="41"/>
      <c r="L3116" s="41"/>
      <c r="M3116" s="41"/>
      <c r="N3116" s="41"/>
      <c r="O3116" s="39" t="s">
        <v>21</v>
      </c>
      <c r="P3116" s="39"/>
      <c r="Q3116" s="39"/>
      <c r="R3116" s="39"/>
      <c r="S3116" s="1" t="s">
        <v>4</v>
      </c>
      <c r="T3116" s="42" t="s">
        <v>22</v>
      </c>
      <c r="U3116" s="42"/>
      <c r="V3116" s="42"/>
      <c r="W3116" s="42"/>
      <c r="X3116" s="42"/>
      <c r="Y3116" s="42"/>
      <c r="Z3116" s="42"/>
      <c r="AA3116" s="42"/>
      <c r="AB3116" s="39"/>
      <c r="AC3116" s="39"/>
      <c r="AD3116" s="39"/>
      <c r="AE3116" s="39"/>
      <c r="AF3116" s="39"/>
      <c r="AG3116" s="39"/>
    </row>
    <row r="3117" spans="2:37" ht="10.5" customHeight="1">
      <c r="AB3117" s="39"/>
      <c r="AC3117" s="39"/>
      <c r="AD3117" s="39"/>
      <c r="AE3117" s="39"/>
      <c r="AF3117" s="39"/>
      <c r="AG3117" s="39"/>
    </row>
    <row r="3118" spans="2:37" ht="12" customHeight="1">
      <c r="AB3118" s="39"/>
      <c r="AC3118" s="39"/>
      <c r="AD3118" s="39"/>
      <c r="AE3118" s="39"/>
      <c r="AF3118" s="39"/>
      <c r="AG3118" s="39"/>
    </row>
    <row r="3119" spans="2:37" ht="12" customHeight="1">
      <c r="AB3119" s="39"/>
      <c r="AC3119" s="39"/>
      <c r="AD3119" s="39"/>
      <c r="AE3119" s="39"/>
      <c r="AF3119" s="39"/>
      <c r="AG3119" s="39"/>
    </row>
    <row r="3120" spans="2:37" ht="6" customHeight="1"/>
    <row r="3121" spans="2:34" ht="3" customHeight="1">
      <c r="B3121" s="43" t="s">
        <v>5</v>
      </c>
      <c r="D3121" s="43" t="s">
        <v>23</v>
      </c>
      <c r="E3121" s="43"/>
      <c r="G3121" s="43" t="s">
        <v>6</v>
      </c>
      <c r="H3121" s="43"/>
      <c r="J3121" s="43" t="s">
        <v>7</v>
      </c>
      <c r="K3121" s="43"/>
      <c r="L3121" s="43"/>
      <c r="M3121" s="43"/>
      <c r="N3121" s="43" t="s">
        <v>8</v>
      </c>
      <c r="O3121" s="43"/>
      <c r="Q3121" s="43" t="s">
        <v>9</v>
      </c>
      <c r="R3121" s="43"/>
      <c r="S3121" s="43"/>
      <c r="T3121" s="43" t="s">
        <v>10</v>
      </c>
      <c r="U3121" s="43"/>
      <c r="X3121" s="43" t="s">
        <v>5</v>
      </c>
      <c r="Y3121" s="43"/>
      <c r="Z3121" s="43" t="s">
        <v>23</v>
      </c>
      <c r="AA3121" s="43"/>
      <c r="AB3121" s="43" t="s">
        <v>6</v>
      </c>
      <c r="AC3121" s="43" t="s">
        <v>7</v>
      </c>
      <c r="AE3121" s="43" t="s">
        <v>8</v>
      </c>
      <c r="AF3121" s="43" t="s">
        <v>9</v>
      </c>
      <c r="AG3121" s="43" t="s">
        <v>10</v>
      </c>
      <c r="AH3121" s="43"/>
    </row>
    <row r="3122" spans="2:34" ht="14.25" customHeight="1">
      <c r="B3122" s="43"/>
      <c r="D3122" s="43"/>
      <c r="E3122" s="43"/>
      <c r="G3122" s="43"/>
      <c r="H3122" s="43"/>
      <c r="J3122" s="43"/>
      <c r="K3122" s="43"/>
      <c r="L3122" s="43"/>
      <c r="M3122" s="43"/>
      <c r="N3122" s="43"/>
      <c r="O3122" s="43"/>
      <c r="Q3122" s="43"/>
      <c r="R3122" s="43"/>
      <c r="S3122" s="43"/>
      <c r="T3122" s="43"/>
      <c r="U3122" s="43"/>
      <c r="X3122" s="43"/>
      <c r="Y3122" s="43"/>
      <c r="Z3122" s="43"/>
      <c r="AA3122" s="43"/>
      <c r="AB3122" s="43"/>
      <c r="AC3122" s="43"/>
      <c r="AE3122" s="43"/>
      <c r="AF3122" s="43"/>
      <c r="AG3122" s="43"/>
      <c r="AH3122" s="43"/>
    </row>
    <row r="3123" spans="2:34">
      <c r="B3123" s="2">
        <v>7.8000001609325409E-2</v>
      </c>
      <c r="D3123" s="44">
        <v>4.6800000965595245</v>
      </c>
      <c r="E3123" s="44"/>
      <c r="F3123" s="45">
        <v>10.31828784942627</v>
      </c>
      <c r="G3123" s="45"/>
      <c r="H3123" s="45"/>
      <c r="I3123" s="45"/>
      <c r="J3123" s="45"/>
      <c r="K3123" s="45">
        <v>6.0447084837544907E-11</v>
      </c>
      <c r="L3123" s="45"/>
      <c r="M3123" s="45"/>
      <c r="N3123" s="45">
        <v>24.141256332397461</v>
      </c>
      <c r="O3123" s="45"/>
      <c r="P3123" s="45"/>
      <c r="Q3123" s="45"/>
      <c r="R3123" s="45">
        <v>17.070446014404297</v>
      </c>
      <c r="S3123" s="45"/>
      <c r="T3123" s="45"/>
      <c r="U3123" s="45"/>
      <c r="V3123" s="46">
        <v>2.5038915385522387E-10</v>
      </c>
      <c r="W3123" s="46"/>
    </row>
    <row r="3124" spans="2:34">
      <c r="B3124" s="2">
        <v>7.9000003635883331E-2</v>
      </c>
      <c r="D3124" s="44">
        <v>4.7400002181529999</v>
      </c>
      <c r="E3124" s="44"/>
      <c r="F3124" s="45">
        <v>1.5590708255767822</v>
      </c>
      <c r="G3124" s="45"/>
      <c r="H3124" s="45"/>
      <c r="I3124" s="45"/>
      <c r="J3124" s="45"/>
      <c r="K3124" s="45">
        <v>4.328758879124095E-11</v>
      </c>
      <c r="L3124" s="45"/>
      <c r="M3124" s="45"/>
      <c r="N3124" s="45">
        <v>24.119224548339844</v>
      </c>
      <c r="O3124" s="45"/>
      <c r="P3124" s="45"/>
      <c r="Q3124" s="45"/>
      <c r="R3124" s="45">
        <v>17.054866790771484</v>
      </c>
      <c r="S3124" s="45"/>
      <c r="T3124" s="45"/>
      <c r="U3124" s="45"/>
      <c r="V3124" s="46">
        <v>1.7947338060153584E-10</v>
      </c>
      <c r="W3124" s="46"/>
    </row>
    <row r="3125" spans="2:34">
      <c r="B3125" s="2">
        <v>7.9999998211860657E-2</v>
      </c>
      <c r="D3125" s="44">
        <v>4.7999998927116394</v>
      </c>
      <c r="E3125" s="44"/>
      <c r="F3125" s="45">
        <v>-7.4029192924499512</v>
      </c>
      <c r="G3125" s="45"/>
      <c r="H3125" s="45"/>
      <c r="I3125" s="45"/>
      <c r="J3125" s="45"/>
      <c r="K3125" s="45">
        <v>3.1001194666924192E-11</v>
      </c>
      <c r="L3125" s="45"/>
      <c r="M3125" s="45"/>
      <c r="N3125" s="45">
        <v>24.097370147705078</v>
      </c>
      <c r="O3125" s="45"/>
      <c r="P3125" s="45"/>
      <c r="Q3125" s="45"/>
      <c r="R3125" s="45">
        <v>17.039413452148438</v>
      </c>
      <c r="S3125" s="45"/>
      <c r="T3125" s="45"/>
      <c r="U3125" s="45"/>
      <c r="V3125" s="46">
        <v>1.2864970200254788E-10</v>
      </c>
      <c r="W3125" s="46"/>
    </row>
    <row r="3126" spans="2:34">
      <c r="B3126" s="2">
        <v>8.1000000238418579E-2</v>
      </c>
      <c r="D3126" s="44">
        <v>4.8600000143051147</v>
      </c>
      <c r="E3126" s="44"/>
      <c r="F3126" s="45">
        <v>-15.310243606567383</v>
      </c>
      <c r="G3126" s="45"/>
      <c r="H3126" s="45"/>
      <c r="I3126" s="45"/>
      <c r="J3126" s="45"/>
      <c r="K3126" s="45">
        <v>2.2203416188970593E-11</v>
      </c>
      <c r="L3126" s="45"/>
      <c r="M3126" s="45"/>
      <c r="N3126" s="45">
        <v>24.075691223144531</v>
      </c>
      <c r="O3126" s="45"/>
      <c r="P3126" s="45"/>
      <c r="Q3126" s="45"/>
      <c r="R3126" s="45">
        <v>17.024084091186523</v>
      </c>
      <c r="S3126" s="45"/>
      <c r="T3126" s="45"/>
      <c r="U3126" s="45"/>
      <c r="V3126" s="46">
        <v>9.2223374770217248E-11</v>
      </c>
      <c r="W3126" s="46"/>
    </row>
    <row r="3127" spans="2:34">
      <c r="B3127" s="2">
        <v>8.2000002264976501E-2</v>
      </c>
      <c r="D3127" s="44">
        <v>4.9200001358985901</v>
      </c>
      <c r="E3127" s="44"/>
      <c r="F3127" s="45">
        <v>-21.055660247802734</v>
      </c>
      <c r="G3127" s="45"/>
      <c r="H3127" s="45"/>
      <c r="I3127" s="45"/>
      <c r="J3127" s="45"/>
      <c r="K3127" s="45">
        <v>1.590328389811102E-11</v>
      </c>
      <c r="L3127" s="45"/>
      <c r="M3127" s="45"/>
      <c r="N3127" s="45">
        <v>24.054187774658203</v>
      </c>
      <c r="O3127" s="45"/>
      <c r="P3127" s="45"/>
      <c r="Q3127" s="45"/>
      <c r="R3127" s="45">
        <v>17.008878707885742</v>
      </c>
      <c r="S3127" s="45"/>
      <c r="T3127" s="45"/>
      <c r="U3127" s="45"/>
      <c r="V3127" s="46">
        <v>6.6114412555773328E-11</v>
      </c>
      <c r="W3127" s="46"/>
    </row>
    <row r="3128" spans="2:34">
      <c r="B3128" s="2">
        <v>8.2999996840953827E-2</v>
      </c>
      <c r="D3128" s="44">
        <v>4.9799998104572296</v>
      </c>
      <c r="E3128" s="44"/>
      <c r="F3128" s="45">
        <v>-23.837135314941406</v>
      </c>
      <c r="G3128" s="45"/>
      <c r="H3128" s="45"/>
      <c r="I3128" s="45"/>
      <c r="J3128" s="45"/>
      <c r="K3128" s="45">
        <v>1.1391444211528157E-11</v>
      </c>
      <c r="L3128" s="45"/>
      <c r="M3128" s="45"/>
      <c r="N3128" s="45">
        <v>24.032854080200195</v>
      </c>
      <c r="O3128" s="45"/>
      <c r="P3128" s="45"/>
      <c r="Q3128" s="45"/>
      <c r="R3128" s="45">
        <v>16.993793487548828</v>
      </c>
      <c r="S3128" s="45"/>
      <c r="T3128" s="45"/>
      <c r="U3128" s="45"/>
      <c r="V3128" s="46">
        <v>4.7399466296393911E-11</v>
      </c>
      <c r="W3128" s="46"/>
    </row>
    <row r="3129" spans="2:34">
      <c r="B3129" s="2">
        <v>8.3999998867511749E-2</v>
      </c>
      <c r="D3129" s="44">
        <v>5.039999932050705</v>
      </c>
      <c r="E3129" s="44"/>
      <c r="F3129" s="45">
        <v>-23.269779205322266</v>
      </c>
      <c r="G3129" s="45"/>
      <c r="H3129" s="45"/>
      <c r="I3129" s="45"/>
      <c r="J3129" s="45"/>
      <c r="K3129" s="45">
        <v>8.1600932608227872E-12</v>
      </c>
      <c r="L3129" s="45"/>
      <c r="M3129" s="45"/>
      <c r="N3129" s="45">
        <v>24.011692047119141</v>
      </c>
      <c r="O3129" s="45"/>
      <c r="P3129" s="45"/>
      <c r="Q3129" s="45"/>
      <c r="R3129" s="45">
        <v>16.978830337524414</v>
      </c>
      <c r="S3129" s="45"/>
      <c r="T3129" s="45"/>
      <c r="U3129" s="45"/>
      <c r="V3129" s="46">
        <v>3.3983833108708339E-11</v>
      </c>
      <c r="W3129" s="46"/>
    </row>
    <row r="3130" spans="2:34">
      <c r="B3130" s="2">
        <v>8.5000000894069672E-2</v>
      </c>
      <c r="D3130" s="44">
        <v>5.1000000536441803</v>
      </c>
      <c r="E3130" s="44"/>
      <c r="F3130" s="45">
        <v>-19.439075469970703</v>
      </c>
      <c r="G3130" s="45"/>
      <c r="H3130" s="45"/>
      <c r="I3130" s="45"/>
      <c r="J3130" s="45"/>
      <c r="K3130" s="45">
        <v>5.8456815776875004E-12</v>
      </c>
      <c r="L3130" s="45"/>
      <c r="M3130" s="45"/>
      <c r="N3130" s="45">
        <v>23.990697860717773</v>
      </c>
      <c r="O3130" s="45"/>
      <c r="P3130" s="45"/>
      <c r="Q3130" s="45"/>
      <c r="R3130" s="45">
        <v>16.963983535766602</v>
      </c>
      <c r="S3130" s="45"/>
      <c r="T3130" s="45"/>
      <c r="U3130" s="45"/>
      <c r="V3130" s="46">
        <v>2.4366451564783453E-11</v>
      </c>
      <c r="W3130" s="46"/>
    </row>
    <row r="3131" spans="2:34">
      <c r="B3131" s="2">
        <v>8.6000002920627594E-2</v>
      </c>
      <c r="D3131" s="44">
        <v>5.1600001752376556</v>
      </c>
      <c r="E3131" s="44"/>
      <c r="F3131" s="45">
        <v>-12.888076782226563</v>
      </c>
      <c r="G3131" s="45"/>
      <c r="H3131" s="45"/>
      <c r="I3131" s="45"/>
      <c r="J3131" s="45"/>
      <c r="K3131" s="45">
        <v>4.1879186750415354E-12</v>
      </c>
      <c r="L3131" s="45"/>
      <c r="M3131" s="45"/>
      <c r="N3131" s="45">
        <v>23.969869613647461</v>
      </c>
      <c r="O3131" s="45"/>
      <c r="P3131" s="45"/>
      <c r="Q3131" s="45"/>
      <c r="R3131" s="45">
        <v>16.949256896972656</v>
      </c>
      <c r="S3131" s="45"/>
      <c r="T3131" s="45"/>
      <c r="U3131" s="45"/>
      <c r="V3131" s="46">
        <v>1.7471595351037372E-11</v>
      </c>
      <c r="W3131" s="46"/>
    </row>
    <row r="3132" spans="2:34">
      <c r="B3132" s="2">
        <v>8.6999997496604919E-2</v>
      </c>
      <c r="D3132" s="44">
        <v>5.2199998497962952</v>
      </c>
      <c r="E3132" s="44"/>
      <c r="F3132" s="45">
        <v>-4.5404272079467773</v>
      </c>
      <c r="G3132" s="45"/>
      <c r="H3132" s="45"/>
      <c r="I3132" s="45"/>
      <c r="J3132" s="45"/>
      <c r="K3132" s="45">
        <v>3.0004321509985443E-12</v>
      </c>
      <c r="L3132" s="45"/>
      <c r="M3132" s="45"/>
      <c r="N3132" s="45">
        <v>23.949207305908203</v>
      </c>
      <c r="O3132" s="45"/>
      <c r="P3132" s="45"/>
      <c r="Q3132" s="45"/>
      <c r="R3132" s="45">
        <v>16.934646606445313</v>
      </c>
      <c r="S3132" s="45"/>
      <c r="T3132" s="45"/>
      <c r="U3132" s="45"/>
      <c r="V3132" s="46">
        <v>1.2528315190829531E-11</v>
      </c>
      <c r="W3132" s="46"/>
    </row>
    <row r="3133" spans="2:34">
      <c r="B3133" s="2">
        <v>8.7999999523162842E-2</v>
      </c>
      <c r="D3133" s="44">
        <v>5.2799999713897705</v>
      </c>
      <c r="E3133" s="44"/>
      <c r="F3133" s="45">
        <v>4.4298300743103027</v>
      </c>
      <c r="G3133" s="45"/>
      <c r="H3133" s="45"/>
      <c r="I3133" s="45"/>
      <c r="J3133" s="45"/>
      <c r="K3133" s="45">
        <v>2.1497664759451141E-12</v>
      </c>
      <c r="L3133" s="45"/>
      <c r="M3133" s="45"/>
      <c r="N3133" s="45">
        <v>23.928707122802734</v>
      </c>
      <c r="O3133" s="45"/>
      <c r="P3133" s="45"/>
      <c r="Q3133" s="45"/>
      <c r="R3133" s="45">
        <v>16.920150756835938</v>
      </c>
      <c r="S3133" s="45"/>
      <c r="T3133" s="45"/>
      <c r="U3133" s="45"/>
      <c r="V3133" s="46">
        <v>8.9840470132718231E-12</v>
      </c>
      <c r="W3133" s="46"/>
    </row>
    <row r="3134" spans="2:34">
      <c r="B3134" s="2">
        <v>8.9000001549720764E-2</v>
      </c>
      <c r="D3134" s="44">
        <v>5.3400000929832458</v>
      </c>
      <c r="E3134" s="44"/>
      <c r="F3134" s="45">
        <v>12.763344764709473</v>
      </c>
      <c r="G3134" s="45"/>
      <c r="H3134" s="45"/>
      <c r="I3134" s="45"/>
      <c r="J3134" s="45"/>
      <c r="K3134" s="45">
        <v>1.5403521557225131E-12</v>
      </c>
      <c r="L3134" s="45"/>
      <c r="M3134" s="45"/>
      <c r="N3134" s="45">
        <v>23.908369064331055</v>
      </c>
      <c r="O3134" s="45"/>
      <c r="P3134" s="45"/>
      <c r="Q3134" s="45"/>
      <c r="R3134" s="45">
        <v>16.905769348144531</v>
      </c>
      <c r="S3134" s="45"/>
      <c r="T3134" s="45"/>
      <c r="U3134" s="45"/>
      <c r="V3134" s="46">
        <v>6.442732198436163E-12</v>
      </c>
      <c r="W3134" s="46"/>
    </row>
    <row r="3135" spans="2:34">
      <c r="B3135" s="2">
        <v>9.0000003576278687E-2</v>
      </c>
      <c r="D3135" s="44">
        <v>5.4000002145767212</v>
      </c>
      <c r="E3135" s="44"/>
      <c r="F3135" s="45">
        <v>19.292228698730469</v>
      </c>
      <c r="G3135" s="45"/>
      <c r="H3135" s="45"/>
      <c r="I3135" s="45"/>
      <c r="J3135" s="45"/>
      <c r="K3135" s="45">
        <v>1.1037469766286834E-12</v>
      </c>
      <c r="L3135" s="45"/>
      <c r="M3135" s="45"/>
      <c r="N3135" s="45">
        <v>23.888191223144531</v>
      </c>
      <c r="O3135" s="45"/>
      <c r="P3135" s="45"/>
      <c r="Q3135" s="45"/>
      <c r="R3135" s="45">
        <v>16.891502380371094</v>
      </c>
      <c r="S3135" s="45"/>
      <c r="T3135" s="45"/>
      <c r="U3135" s="45"/>
      <c r="V3135" s="46">
        <v>4.6204711064146142E-12</v>
      </c>
      <c r="W3135" s="46"/>
    </row>
    <row r="3136" spans="2:34">
      <c r="B3136" s="2">
        <v>9.0999998152256012E-2</v>
      </c>
      <c r="D3136" s="44">
        <v>5.4599998891353607</v>
      </c>
      <c r="E3136" s="44"/>
      <c r="F3136" s="45">
        <v>23.10369873046875</v>
      </c>
      <c r="G3136" s="45"/>
      <c r="H3136" s="45"/>
      <c r="I3136" s="45"/>
      <c r="J3136" s="45"/>
      <c r="K3136" s="45">
        <v>7.9093220688164489E-13</v>
      </c>
      <c r="L3136" s="45"/>
      <c r="M3136" s="45"/>
      <c r="N3136" s="45">
        <v>23.868171691894531</v>
      </c>
      <c r="O3136" s="45"/>
      <c r="P3136" s="45"/>
      <c r="Q3136" s="45"/>
      <c r="R3136" s="45">
        <v>16.877346038818359</v>
      </c>
      <c r="S3136" s="45"/>
      <c r="T3136" s="45"/>
      <c r="U3136" s="45"/>
      <c r="V3136" s="46">
        <v>3.3137527010590473E-12</v>
      </c>
      <c r="W3136" s="46"/>
    </row>
    <row r="3137" spans="2:33">
      <c r="B3137" s="2">
        <v>9.2000000178813934E-2</v>
      </c>
      <c r="D3137" s="44">
        <v>5.5200000107288361</v>
      </c>
      <c r="E3137" s="44"/>
      <c r="F3137" s="45">
        <v>23.667661666870117</v>
      </c>
      <c r="G3137" s="45"/>
      <c r="H3137" s="45"/>
      <c r="I3137" s="45"/>
      <c r="J3137" s="45"/>
      <c r="K3137" s="45">
        <v>5.6679839858034264E-13</v>
      </c>
      <c r="L3137" s="45"/>
      <c r="M3137" s="45"/>
      <c r="N3137" s="45">
        <v>23.848308563232422</v>
      </c>
      <c r="O3137" s="45"/>
      <c r="P3137" s="45"/>
      <c r="Q3137" s="45"/>
      <c r="R3137" s="45">
        <v>16.863300323486328</v>
      </c>
      <c r="S3137" s="45"/>
      <c r="T3137" s="45"/>
      <c r="U3137" s="45"/>
      <c r="V3137" s="46">
        <v>2.3766819675502537E-12</v>
      </c>
      <c r="W3137" s="46"/>
    </row>
    <row r="3138" spans="2:33">
      <c r="B3138" s="2">
        <v>9.3000002205371857E-2</v>
      </c>
      <c r="D3138" s="44">
        <v>5.5800001323223114</v>
      </c>
      <c r="E3138" s="44"/>
      <c r="F3138" s="45">
        <v>20.910415649414063</v>
      </c>
      <c r="G3138" s="45"/>
      <c r="H3138" s="45"/>
      <c r="I3138" s="45"/>
      <c r="J3138" s="45"/>
      <c r="K3138" s="45">
        <v>4.0619742812386672E-13</v>
      </c>
      <c r="L3138" s="45"/>
      <c r="M3138" s="45"/>
      <c r="N3138" s="45">
        <v>23.82859992980957</v>
      </c>
      <c r="O3138" s="45"/>
      <c r="P3138" s="45"/>
      <c r="Q3138" s="45"/>
      <c r="R3138" s="45">
        <v>16.849365234375</v>
      </c>
      <c r="S3138" s="45"/>
      <c r="T3138" s="45"/>
      <c r="U3138" s="45"/>
      <c r="V3138" s="46">
        <v>1.704663320223343E-12</v>
      </c>
      <c r="W3138" s="46"/>
    </row>
    <row r="3139" spans="2:33">
      <c r="B3139" s="2">
        <v>9.3999996781349182E-2</v>
      </c>
      <c r="D3139" s="44">
        <v>5.6399998068809509</v>
      </c>
      <c r="E3139" s="44"/>
      <c r="F3139" s="45">
        <v>15.224233627319336</v>
      </c>
      <c r="G3139" s="45"/>
      <c r="H3139" s="45"/>
      <c r="I3139" s="45"/>
      <c r="J3139" s="45"/>
      <c r="K3139" s="45">
        <v>2.9111481563044717E-13</v>
      </c>
      <c r="L3139" s="45"/>
      <c r="M3139" s="45"/>
      <c r="N3139" s="45">
        <v>23.809045791625977</v>
      </c>
      <c r="O3139" s="45"/>
      <c r="P3139" s="45"/>
      <c r="Q3139" s="45"/>
      <c r="R3139" s="45">
        <v>16.835536956787109</v>
      </c>
      <c r="S3139" s="45"/>
      <c r="T3139" s="45"/>
      <c r="U3139" s="45"/>
      <c r="V3139" s="46">
        <v>1.2227068316161827E-12</v>
      </c>
      <c r="W3139" s="46"/>
    </row>
    <row r="3140" spans="2:33">
      <c r="B3140" s="2">
        <v>9.4999998807907104E-2</v>
      </c>
      <c r="D3140" s="44">
        <v>5.6999999284744263</v>
      </c>
      <c r="E3140" s="44"/>
      <c r="F3140" s="45">
        <v>7.4115695953369141</v>
      </c>
      <c r="G3140" s="45"/>
      <c r="H3140" s="45"/>
      <c r="I3140" s="45"/>
      <c r="J3140" s="45"/>
      <c r="K3140" s="45">
        <v>2.0864579053196664E-13</v>
      </c>
      <c r="L3140" s="45"/>
      <c r="M3140" s="45"/>
      <c r="N3140" s="45">
        <v>23.789642333984375</v>
      </c>
      <c r="O3140" s="45"/>
      <c r="P3140" s="45"/>
      <c r="Q3140" s="45"/>
      <c r="R3140" s="45">
        <v>16.821817398071289</v>
      </c>
      <c r="S3140" s="45"/>
      <c r="T3140" s="45"/>
      <c r="U3140" s="45"/>
      <c r="V3140" s="46">
        <v>8.7704469338076296E-13</v>
      </c>
      <c r="W3140" s="46"/>
    </row>
    <row r="3141" spans="2:33">
      <c r="B3141" s="2">
        <v>9.6000000834465027E-2</v>
      </c>
      <c r="D3141" s="44">
        <v>5.7600000500679016</v>
      </c>
      <c r="E3141" s="44"/>
      <c r="F3141" s="45">
        <v>-1.4281656742095947</v>
      </c>
      <c r="G3141" s="45"/>
      <c r="H3141" s="45"/>
      <c r="I3141" s="45"/>
      <c r="J3141" s="45"/>
      <c r="K3141" s="45">
        <v>1.4954525248342398E-13</v>
      </c>
      <c r="L3141" s="45"/>
      <c r="M3141" s="45"/>
      <c r="N3141" s="45">
        <v>23.770389556884766</v>
      </c>
      <c r="O3141" s="45"/>
      <c r="P3141" s="45"/>
      <c r="Q3141" s="45"/>
      <c r="R3141" s="45">
        <v>16.808204650878906</v>
      </c>
      <c r="S3141" s="45"/>
      <c r="T3141" s="45"/>
      <c r="U3141" s="45"/>
      <c r="V3141" s="46">
        <v>6.2912408572632361E-13</v>
      </c>
      <c r="W3141" s="46"/>
    </row>
    <row r="3142" spans="2:33">
      <c r="B3142" s="2">
        <v>9.7000002861022949E-2</v>
      </c>
      <c r="D3142" s="44">
        <v>5.820000171661377</v>
      </c>
      <c r="E3142" s="44"/>
      <c r="F3142" s="45">
        <v>-10.053284645080566</v>
      </c>
      <c r="G3142" s="45"/>
      <c r="H3142" s="45"/>
      <c r="I3142" s="45"/>
      <c r="J3142" s="45"/>
      <c r="K3142" s="45">
        <v>1.0718963423025224E-13</v>
      </c>
      <c r="L3142" s="45"/>
      <c r="M3142" s="45"/>
      <c r="N3142" s="45">
        <v>23.751287460327148</v>
      </c>
      <c r="O3142" s="45"/>
      <c r="P3142" s="45"/>
      <c r="Q3142" s="45"/>
      <c r="R3142" s="45">
        <v>16.794696807861328</v>
      </c>
      <c r="S3142" s="45"/>
      <c r="T3142" s="45"/>
      <c r="U3142" s="45"/>
      <c r="V3142" s="46">
        <v>4.5130031981442664E-13</v>
      </c>
      <c r="W3142" s="46"/>
    </row>
    <row r="3143" spans="2:33">
      <c r="B3143" s="2">
        <v>9.7999997437000275E-2</v>
      </c>
      <c r="D3143" s="44">
        <v>5.8799998462200165</v>
      </c>
      <c r="E3143" s="44"/>
      <c r="F3143" s="45">
        <v>-17.254207611083984</v>
      </c>
      <c r="G3143" s="45"/>
      <c r="H3143" s="45"/>
      <c r="I3143" s="45"/>
      <c r="J3143" s="45"/>
      <c r="K3143" s="45">
        <v>7.6833335429637301E-14</v>
      </c>
      <c r="L3143" s="45"/>
      <c r="M3143" s="45"/>
      <c r="N3143" s="45">
        <v>23.732330322265625</v>
      </c>
      <c r="O3143" s="45"/>
      <c r="P3143" s="45"/>
      <c r="Q3143" s="45"/>
      <c r="R3143" s="45">
        <v>16.781291961669922</v>
      </c>
      <c r="S3143" s="45"/>
      <c r="T3143" s="45"/>
      <c r="U3143" s="45"/>
      <c r="V3143" s="46">
        <v>3.2374962628291259E-13</v>
      </c>
      <c r="W3143" s="46"/>
    </row>
    <row r="3144" spans="2:33">
      <c r="B3144" s="2">
        <v>9.8999999463558197E-2</v>
      </c>
      <c r="D3144" s="44">
        <v>5.9399999678134918</v>
      </c>
      <c r="E3144" s="44"/>
      <c r="F3144" s="45">
        <v>-22.023069381713867</v>
      </c>
      <c r="G3144" s="45"/>
      <c r="H3144" s="45"/>
      <c r="I3144" s="45"/>
      <c r="J3144" s="45"/>
      <c r="K3144" s="45">
        <v>5.5076060899439394E-14</v>
      </c>
      <c r="L3144" s="45"/>
      <c r="M3144" s="45"/>
      <c r="N3144" s="45">
        <v>23.713520050048828</v>
      </c>
      <c r="O3144" s="45"/>
      <c r="P3144" s="45"/>
      <c r="Q3144" s="45"/>
      <c r="R3144" s="45">
        <v>16.767990112304688</v>
      </c>
      <c r="S3144" s="45"/>
      <c r="T3144" s="45"/>
      <c r="U3144" s="45"/>
      <c r="V3144" s="46">
        <v>2.3225594624615153E-13</v>
      </c>
      <c r="W3144" s="46"/>
    </row>
    <row r="3145" spans="2:33">
      <c r="B3145" s="2">
        <v>0.10000000149011612</v>
      </c>
      <c r="D3145" s="44">
        <v>6.0000000894069672</v>
      </c>
      <c r="E3145" s="44"/>
      <c r="F3145" s="45">
        <v>-23.694751739501953</v>
      </c>
      <c r="G3145" s="45"/>
      <c r="H3145" s="45"/>
      <c r="I3145" s="45"/>
      <c r="J3145" s="45"/>
      <c r="K3145" s="45">
        <v>3.948134069567226E-14</v>
      </c>
      <c r="L3145" s="45"/>
      <c r="M3145" s="45"/>
      <c r="N3145" s="45">
        <v>23.694852828979492</v>
      </c>
      <c r="O3145" s="45"/>
      <c r="P3145" s="45"/>
      <c r="Q3145" s="45"/>
      <c r="R3145" s="45">
        <v>16.754791259765625</v>
      </c>
      <c r="S3145" s="45"/>
      <c r="T3145" s="45"/>
      <c r="U3145" s="45"/>
      <c r="V3145" s="46">
        <v>1.6662412010044758E-13</v>
      </c>
      <c r="W3145" s="46"/>
    </row>
    <row r="3146" spans="2:33" ht="9.75" customHeight="1">
      <c r="B3146" s="2">
        <v>0.10100000351667404</v>
      </c>
      <c r="D3146" s="44">
        <v>6.0600002110004425</v>
      </c>
      <c r="E3146" s="44"/>
      <c r="F3146" s="45">
        <v>-22.039627075195313</v>
      </c>
      <c r="G3146" s="45"/>
      <c r="H3146" s="45"/>
      <c r="I3146" s="45"/>
      <c r="J3146" s="45"/>
      <c r="K3146" s="45">
        <v>2.8303253566796388E-14</v>
      </c>
      <c r="L3146" s="45"/>
      <c r="M3146" s="45"/>
      <c r="N3146" s="45">
        <v>23.676328659057617</v>
      </c>
      <c r="O3146" s="45"/>
      <c r="P3146" s="45"/>
      <c r="Q3146" s="45"/>
      <c r="R3146" s="45">
        <v>16.741693496704102</v>
      </c>
      <c r="S3146" s="45"/>
      <c r="T3146" s="45"/>
      <c r="U3146" s="45"/>
      <c r="V3146" s="46">
        <v>1.1954239681477574E-13</v>
      </c>
      <c r="W3146" s="46"/>
    </row>
    <row r="3147" spans="2:33" ht="5.25" customHeight="1"/>
    <row r="3148" spans="2:33" ht="172.5" customHeight="1"/>
    <row r="3149" spans="2:33" ht="16.5" customHeight="1"/>
    <row r="3150" spans="2:33" ht="12.75" customHeight="1">
      <c r="B3150" s="39" t="s">
        <v>0</v>
      </c>
      <c r="C3150" s="39"/>
      <c r="D3150" s="39"/>
      <c r="E3150" s="39"/>
      <c r="F3150" s="39"/>
      <c r="G3150" s="1" t="s">
        <v>1</v>
      </c>
      <c r="H3150" s="40" t="s">
        <v>134</v>
      </c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</row>
    <row r="3151" spans="2:33" ht="12.75" customHeight="1">
      <c r="AB3151" s="39" t="s">
        <v>2</v>
      </c>
      <c r="AC3151" s="39"/>
      <c r="AD3151" s="39"/>
      <c r="AE3151" s="39"/>
      <c r="AF3151" s="39"/>
      <c r="AG3151" s="39"/>
    </row>
    <row r="3152" spans="2:33" ht="12" customHeight="1">
      <c r="B3152" s="39" t="s">
        <v>3</v>
      </c>
      <c r="C3152" s="39"/>
      <c r="D3152" s="39"/>
      <c r="E3152" s="39"/>
      <c r="G3152" s="1" t="s">
        <v>4</v>
      </c>
      <c r="H3152" s="41">
        <v>0.43999999761581421</v>
      </c>
      <c r="I3152" s="41"/>
      <c r="J3152" s="41"/>
      <c r="K3152" s="41"/>
      <c r="L3152" s="41"/>
      <c r="M3152" s="41"/>
      <c r="N3152" s="41"/>
      <c r="O3152" s="39" t="s">
        <v>21</v>
      </c>
      <c r="P3152" s="39"/>
      <c r="Q3152" s="39"/>
      <c r="R3152" s="39"/>
      <c r="S3152" s="1" t="s">
        <v>4</v>
      </c>
      <c r="T3152" s="42" t="s">
        <v>22</v>
      </c>
      <c r="U3152" s="42"/>
      <c r="V3152" s="42"/>
      <c r="W3152" s="42"/>
      <c r="X3152" s="42"/>
      <c r="Y3152" s="42"/>
      <c r="Z3152" s="42"/>
      <c r="AA3152" s="42"/>
      <c r="AB3152" s="39"/>
      <c r="AC3152" s="39"/>
      <c r="AD3152" s="39"/>
      <c r="AE3152" s="39"/>
      <c r="AF3152" s="39"/>
      <c r="AG3152" s="39"/>
    </row>
    <row r="3153" spans="2:37" ht="10.5" customHeight="1">
      <c r="AB3153" s="39"/>
      <c r="AC3153" s="39"/>
      <c r="AD3153" s="39"/>
      <c r="AE3153" s="39"/>
      <c r="AF3153" s="39"/>
      <c r="AG3153" s="39"/>
    </row>
    <row r="3154" spans="2:37" ht="12" customHeight="1">
      <c r="AB3154" s="39"/>
      <c r="AC3154" s="39"/>
      <c r="AD3154" s="39"/>
      <c r="AE3154" s="39"/>
      <c r="AF3154" s="39"/>
      <c r="AG3154" s="39"/>
    </row>
    <row r="3155" spans="2:37" ht="12" customHeight="1">
      <c r="AB3155" s="39"/>
      <c r="AC3155" s="39"/>
      <c r="AD3155" s="39"/>
      <c r="AE3155" s="39"/>
      <c r="AF3155" s="39"/>
      <c r="AG3155" s="39"/>
    </row>
    <row r="3156" spans="2:37" ht="6" customHeight="1"/>
    <row r="3157" spans="2:37" ht="3" customHeight="1">
      <c r="B3157" s="43" t="s">
        <v>5</v>
      </c>
      <c r="D3157" s="43" t="s">
        <v>23</v>
      </c>
      <c r="E3157" s="43"/>
      <c r="G3157" s="43" t="s">
        <v>6</v>
      </c>
      <c r="H3157" s="43"/>
      <c r="J3157" s="43" t="s">
        <v>7</v>
      </c>
      <c r="K3157" s="43"/>
      <c r="L3157" s="43"/>
      <c r="M3157" s="43"/>
      <c r="N3157" s="43" t="s">
        <v>8</v>
      </c>
      <c r="O3157" s="43"/>
      <c r="Q3157" s="43" t="s">
        <v>9</v>
      </c>
      <c r="R3157" s="43"/>
      <c r="S3157" s="43"/>
      <c r="T3157" s="43" t="s">
        <v>10</v>
      </c>
      <c r="U3157" s="43"/>
      <c r="X3157" s="43" t="s">
        <v>5</v>
      </c>
      <c r="Y3157" s="43"/>
      <c r="Z3157" s="43" t="s">
        <v>23</v>
      </c>
      <c r="AA3157" s="43"/>
      <c r="AB3157" s="43" t="s">
        <v>6</v>
      </c>
      <c r="AC3157" s="43" t="s">
        <v>7</v>
      </c>
      <c r="AE3157" s="43" t="s">
        <v>8</v>
      </c>
      <c r="AF3157" s="43" t="s">
        <v>9</v>
      </c>
      <c r="AG3157" s="43" t="s">
        <v>10</v>
      </c>
      <c r="AH3157" s="43"/>
    </row>
    <row r="3158" spans="2:37" ht="14.25" customHeight="1">
      <c r="B3158" s="43"/>
      <c r="D3158" s="43"/>
      <c r="E3158" s="43"/>
      <c r="G3158" s="43"/>
      <c r="H3158" s="43"/>
      <c r="J3158" s="43"/>
      <c r="K3158" s="43"/>
      <c r="L3158" s="43"/>
      <c r="M3158" s="43"/>
      <c r="N3158" s="43"/>
      <c r="O3158" s="43"/>
      <c r="Q3158" s="43"/>
      <c r="R3158" s="43"/>
      <c r="S3158" s="43"/>
      <c r="T3158" s="43"/>
      <c r="U3158" s="43"/>
      <c r="X3158" s="43"/>
      <c r="Y3158" s="43"/>
      <c r="Z3158" s="43"/>
      <c r="AA3158" s="43"/>
      <c r="AB3158" s="43"/>
      <c r="AC3158" s="43"/>
      <c r="AE3158" s="43"/>
      <c r="AF3158" s="43"/>
      <c r="AG3158" s="43"/>
      <c r="AH3158" s="43"/>
    </row>
    <row r="3159" spans="2:37">
      <c r="B3159" s="2">
        <v>0</v>
      </c>
      <c r="D3159" s="44">
        <v>0</v>
      </c>
      <c r="E3159" s="44"/>
      <c r="F3159" s="45">
        <v>-5.1134280511178076E-5</v>
      </c>
      <c r="G3159" s="45"/>
      <c r="H3159" s="45"/>
      <c r="I3159" s="45"/>
      <c r="J3159" s="45"/>
      <c r="K3159" s="45">
        <v>2.4110183715820313</v>
      </c>
      <c r="L3159" s="45"/>
      <c r="M3159" s="45"/>
      <c r="N3159" s="45">
        <v>4.8220877647399902</v>
      </c>
      <c r="O3159" s="45"/>
      <c r="P3159" s="45"/>
      <c r="Q3159" s="45"/>
      <c r="R3159" s="45">
        <v>1.7048835754394531</v>
      </c>
      <c r="S3159" s="45"/>
      <c r="T3159" s="45"/>
      <c r="U3159" s="45"/>
      <c r="V3159" s="46">
        <v>99.997879028320313</v>
      </c>
      <c r="W3159" s="46"/>
      <c r="X3159" s="45">
        <v>3.9000000804662704E-2</v>
      </c>
      <c r="Y3159" s="45"/>
      <c r="Z3159" s="44">
        <v>2.3400000482797623</v>
      </c>
      <c r="AA3159" s="44"/>
      <c r="AB3159" s="45">
        <v>1.1635900735855103</v>
      </c>
      <c r="AC3159" s="45"/>
      <c r="AD3159" s="45">
        <v>9.1305805338476431E-41</v>
      </c>
      <c r="AE3159" s="45"/>
      <c r="AF3159" s="45">
        <v>2.2018976211547852</v>
      </c>
      <c r="AG3159" s="45"/>
      <c r="AH3159" s="45">
        <v>1.5569766759872437</v>
      </c>
      <c r="AI3159" s="45"/>
      <c r="AJ3159" s="45"/>
      <c r="AK3159" s="20">
        <v>4.1466663636914257E-39</v>
      </c>
    </row>
    <row r="3160" spans="2:37">
      <c r="B3160" s="2">
        <v>1.0000000474974513E-3</v>
      </c>
      <c r="D3160" s="44">
        <v>6.0000002849847078E-2</v>
      </c>
      <c r="E3160" s="44"/>
      <c r="F3160" s="45">
        <v>-2.1260342597961426</v>
      </c>
      <c r="G3160" s="45"/>
      <c r="H3160" s="45"/>
      <c r="I3160" s="45"/>
      <c r="J3160" s="45"/>
      <c r="K3160" s="45">
        <v>0.11019297689199448</v>
      </c>
      <c r="L3160" s="45"/>
      <c r="M3160" s="45"/>
      <c r="N3160" s="45">
        <v>2.5150749683380127</v>
      </c>
      <c r="O3160" s="45"/>
      <c r="P3160" s="45"/>
      <c r="Q3160" s="45"/>
      <c r="R3160" s="45">
        <v>1.7005082368850708</v>
      </c>
      <c r="S3160" s="45"/>
      <c r="T3160" s="45"/>
      <c r="U3160" s="45"/>
      <c r="V3160" s="46">
        <v>4.5820536613464355</v>
      </c>
      <c r="W3160" s="46"/>
      <c r="X3160" s="45">
        <v>3.9999999105930328E-2</v>
      </c>
      <c r="Y3160" s="45"/>
      <c r="Z3160" s="44">
        <v>2.3999999463558197</v>
      </c>
      <c r="AA3160" s="44"/>
      <c r="AB3160" s="45">
        <v>1.7660369873046875</v>
      </c>
      <c r="AC3160" s="45"/>
      <c r="AD3160" s="45">
        <v>8.6207881525262746E-42</v>
      </c>
      <c r="AE3160" s="45"/>
      <c r="AF3160" s="45">
        <v>2.1973080635070801</v>
      </c>
      <c r="AG3160" s="45"/>
      <c r="AH3160" s="45">
        <v>1.5537314414978027</v>
      </c>
      <c r="AI3160" s="45"/>
      <c r="AJ3160" s="45"/>
      <c r="AK3160" s="20">
        <v>3.9231872846009039E-40</v>
      </c>
    </row>
    <row r="3161" spans="2:37">
      <c r="B3161" s="2">
        <v>2.0000000949949026E-3</v>
      </c>
      <c r="D3161" s="44">
        <v>0.12000000569969416</v>
      </c>
      <c r="E3161" s="44"/>
      <c r="F3161" s="45">
        <v>-1.7405518293380737</v>
      </c>
      <c r="G3161" s="45"/>
      <c r="H3161" s="45"/>
      <c r="I3161" s="45"/>
      <c r="J3161" s="45"/>
      <c r="K3161" s="45">
        <v>8.8231693953275681E-3</v>
      </c>
      <c r="L3161" s="45"/>
      <c r="M3161" s="45"/>
      <c r="N3161" s="45">
        <v>2.4075658321380615</v>
      </c>
      <c r="O3161" s="45"/>
      <c r="P3161" s="45"/>
      <c r="Q3161" s="45"/>
      <c r="R3161" s="45">
        <v>1.6961671113967896</v>
      </c>
      <c r="S3161" s="45"/>
      <c r="T3161" s="45"/>
      <c r="U3161" s="45"/>
      <c r="V3161" s="46">
        <v>0.36782479286193848</v>
      </c>
      <c r="W3161" s="46"/>
      <c r="X3161" s="45">
        <v>4.1000001132488251E-2</v>
      </c>
      <c r="Y3161" s="45"/>
      <c r="Z3161" s="44">
        <v>2.460000067949295</v>
      </c>
      <c r="AA3161" s="44"/>
      <c r="AB3161" s="45">
        <v>2.1187713146209717</v>
      </c>
      <c r="AC3161" s="45"/>
      <c r="AD3161" s="45">
        <v>8.1415440777271872E-43</v>
      </c>
      <c r="AE3161" s="45"/>
      <c r="AF3161" s="45">
        <v>2.1927528381347656</v>
      </c>
      <c r="AG3161" s="45"/>
      <c r="AH3161" s="45">
        <v>1.5505102872848511</v>
      </c>
      <c r="AI3161" s="45"/>
      <c r="AJ3161" s="45"/>
      <c r="AK3161" s="20">
        <v>3.7117593723035755E-41</v>
      </c>
    </row>
    <row r="3162" spans="2:37">
      <c r="B3162" s="2">
        <v>3.0000000260770321E-3</v>
      </c>
      <c r="D3162" s="44">
        <v>0.18000000156462193</v>
      </c>
      <c r="E3162" s="44"/>
      <c r="F3162" s="45">
        <v>-1.0194445848464966</v>
      </c>
      <c r="G3162" s="45"/>
      <c r="H3162" s="45"/>
      <c r="I3162" s="45"/>
      <c r="J3162" s="45"/>
      <c r="K3162" s="45">
        <v>7.7101518400013447E-4</v>
      </c>
      <c r="L3162" s="45"/>
      <c r="M3162" s="45"/>
      <c r="N3162" s="45">
        <v>2.3934221267700195</v>
      </c>
      <c r="O3162" s="45"/>
      <c r="P3162" s="45"/>
      <c r="Q3162" s="45"/>
      <c r="R3162" s="45">
        <v>1.6918598413467407</v>
      </c>
      <c r="S3162" s="45"/>
      <c r="T3162" s="45"/>
      <c r="U3162" s="45"/>
      <c r="V3162" s="46">
        <v>3.2224304974079132E-2</v>
      </c>
      <c r="W3162" s="46"/>
      <c r="X3162" s="45">
        <v>4.1999999433755875E-2</v>
      </c>
      <c r="Y3162" s="45"/>
      <c r="Z3162" s="44">
        <v>2.5199999660253525</v>
      </c>
      <c r="AA3162" s="44"/>
      <c r="AB3162" s="45">
        <v>2.173459529876709</v>
      </c>
      <c r="AC3162" s="45"/>
      <c r="AD3162" s="45">
        <v>7.7071415537864939E-44</v>
      </c>
      <c r="AE3162" s="45"/>
      <c r="AF3162" s="45">
        <v>2.1882314682006836</v>
      </c>
      <c r="AG3162" s="45"/>
      <c r="AH3162" s="45">
        <v>1.5473132133483887</v>
      </c>
      <c r="AI3162" s="45"/>
      <c r="AJ3162" s="45"/>
      <c r="AK3162" s="20">
        <v>3.5116539515979916E-42</v>
      </c>
    </row>
    <row r="3163" spans="2:37">
      <c r="B3163" s="2">
        <v>4.0000001899898052E-3</v>
      </c>
      <c r="D3163" s="44">
        <v>0.24000001139938831</v>
      </c>
      <c r="E3163" s="44"/>
      <c r="F3163" s="45">
        <v>-0.15191932022571564</v>
      </c>
      <c r="G3163" s="45"/>
      <c r="H3163" s="45"/>
      <c r="I3163" s="45"/>
      <c r="J3163" s="45"/>
      <c r="K3163" s="45">
        <v>7.0296729973051697E-5</v>
      </c>
      <c r="L3163" s="45"/>
      <c r="M3163" s="45"/>
      <c r="N3163" s="45">
        <v>2.3866772651672363</v>
      </c>
      <c r="O3163" s="45"/>
      <c r="P3163" s="45"/>
      <c r="Q3163" s="45"/>
      <c r="R3163" s="45">
        <v>1.6875860691070557</v>
      </c>
      <c r="S3163" s="45"/>
      <c r="T3163" s="45"/>
      <c r="U3163" s="45"/>
      <c r="V3163" s="46">
        <v>2.9454673640429974E-3</v>
      </c>
      <c r="W3163" s="46"/>
      <c r="X3163" s="45">
        <v>4.3000001460313797E-2</v>
      </c>
      <c r="Y3163" s="45"/>
      <c r="Z3163" s="44">
        <v>2.5800000876188278</v>
      </c>
      <c r="AA3163" s="44"/>
      <c r="AB3163" s="45">
        <v>1.9236758947372437</v>
      </c>
      <c r="AC3163" s="45"/>
      <c r="AD3163" s="45">
        <v>7.0064923216240854E-45</v>
      </c>
      <c r="AE3163" s="45"/>
      <c r="AF3163" s="45">
        <v>2.1837437152862549</v>
      </c>
      <c r="AG3163" s="45"/>
      <c r="AH3163" s="45">
        <v>1.5441399812698364</v>
      </c>
      <c r="AI3163" s="45"/>
      <c r="AJ3163" s="45"/>
      <c r="AK3163" s="20">
        <v>3.3210773604498165E-43</v>
      </c>
    </row>
    <row r="3164" spans="2:37">
      <c r="B3164" s="2">
        <v>4.999999888241291E-3</v>
      </c>
      <c r="D3164" s="44">
        <v>0.29999999329447746</v>
      </c>
      <c r="E3164" s="44"/>
      <c r="F3164" s="45">
        <v>0.73313993215560913</v>
      </c>
      <c r="G3164" s="45"/>
      <c r="H3164" s="45"/>
      <c r="I3164" s="45"/>
      <c r="J3164" s="45"/>
      <c r="K3164" s="45">
        <v>6.5358258325431962E-6</v>
      </c>
      <c r="L3164" s="45"/>
      <c r="M3164" s="45"/>
      <c r="N3164" s="45">
        <v>2.3806164264678955</v>
      </c>
      <c r="O3164" s="45"/>
      <c r="P3164" s="45"/>
      <c r="Q3164" s="45"/>
      <c r="R3164" s="45">
        <v>1.6833454370498657</v>
      </c>
      <c r="S3164" s="45"/>
      <c r="T3164" s="45"/>
      <c r="U3164" s="45"/>
      <c r="V3164" s="46">
        <v>2.7454417431727052E-4</v>
      </c>
      <c r="W3164" s="46"/>
      <c r="X3164" s="45">
        <v>4.3999999761581421E-2</v>
      </c>
      <c r="Y3164" s="45"/>
      <c r="Z3164" s="44">
        <v>2.6399999856948853</v>
      </c>
      <c r="AA3164" s="44"/>
      <c r="AB3164" s="45">
        <v>1.4056283235549927</v>
      </c>
      <c r="AC3164" s="45"/>
      <c r="AD3164" s="45">
        <v>0</v>
      </c>
      <c r="AE3164" s="45"/>
      <c r="AF3164" s="45">
        <v>2.1792893409729004</v>
      </c>
      <c r="AG3164" s="45"/>
      <c r="AH3164" s="45">
        <v>1.5409902334213257</v>
      </c>
      <c r="AI3164" s="45"/>
      <c r="AJ3164" s="45"/>
      <c r="AK3164" s="20">
        <v>3.0828566215145976E-44</v>
      </c>
    </row>
    <row r="3165" spans="2:37">
      <c r="B3165" s="2">
        <v>6.0000000521540642E-3</v>
      </c>
      <c r="D3165" s="44">
        <v>0.36000000312924385</v>
      </c>
      <c r="E3165" s="44"/>
      <c r="F3165" s="45">
        <v>1.5112367868423462</v>
      </c>
      <c r="G3165" s="45"/>
      <c r="H3165" s="45"/>
      <c r="I3165" s="45"/>
      <c r="J3165" s="45"/>
      <c r="K3165" s="45">
        <v>6.1294906572584296E-7</v>
      </c>
      <c r="L3165" s="45"/>
      <c r="M3165" s="45"/>
      <c r="N3165" s="45">
        <v>2.3746600151062012</v>
      </c>
      <c r="O3165" s="45"/>
      <c r="P3165" s="45"/>
      <c r="Q3165" s="45"/>
      <c r="R3165" s="45">
        <v>1.6791378259658813</v>
      </c>
      <c r="S3165" s="45"/>
      <c r="T3165" s="45"/>
      <c r="U3165" s="45"/>
      <c r="V3165" s="46">
        <v>2.581208354968112E-5</v>
      </c>
      <c r="W3165" s="46"/>
      <c r="X3165" s="45">
        <v>4.5000001788139343E-2</v>
      </c>
      <c r="Y3165" s="45"/>
      <c r="Z3165" s="44">
        <v>2.7000001072883606</v>
      </c>
      <c r="AA3165" s="44"/>
      <c r="AB3165" s="45">
        <v>0.69291853904724121</v>
      </c>
      <c r="AC3165" s="45"/>
      <c r="AD3165" s="45">
        <v>0</v>
      </c>
      <c r="AE3165" s="45"/>
      <c r="AF3165" s="45">
        <v>2.174868106842041</v>
      </c>
      <c r="AG3165" s="45"/>
      <c r="AH3165" s="45">
        <v>1.5378639698028564</v>
      </c>
      <c r="AI3165" s="45"/>
      <c r="AJ3165" s="45"/>
      <c r="AK3165" s="20">
        <v>2.8025969286496341E-45</v>
      </c>
    </row>
    <row r="3166" spans="2:37">
      <c r="B3166" s="2">
        <v>7.0000002160668373E-3</v>
      </c>
      <c r="D3166" s="44">
        <v>0.42000001296401024</v>
      </c>
      <c r="E3166" s="44"/>
      <c r="F3166" s="45">
        <v>2.0739924907684326</v>
      </c>
      <c r="G3166" s="45"/>
      <c r="H3166" s="45"/>
      <c r="I3166" s="45"/>
      <c r="J3166" s="45"/>
      <c r="K3166" s="45">
        <v>5.7700500377677599E-8</v>
      </c>
      <c r="L3166" s="45"/>
      <c r="M3166" s="45"/>
      <c r="N3166" s="45">
        <v>2.3687551021575928</v>
      </c>
      <c r="O3166" s="45"/>
      <c r="P3166" s="45"/>
      <c r="Q3166" s="45"/>
      <c r="R3166" s="45">
        <v>1.6749627590179443</v>
      </c>
      <c r="S3166" s="45"/>
      <c r="T3166" s="45"/>
      <c r="U3166" s="45"/>
      <c r="V3166" s="46">
        <v>2.4358998871321091E-6</v>
      </c>
      <c r="W3166" s="46"/>
      <c r="X3166" s="45">
        <v>4.6000000089406967E-2</v>
      </c>
      <c r="Y3166" s="45"/>
      <c r="Z3166" s="44">
        <v>2.760000005364418</v>
      </c>
      <c r="AA3166" s="44"/>
      <c r="AB3166" s="45">
        <v>-0.11390957236289978</v>
      </c>
      <c r="AC3166" s="45"/>
      <c r="AD3166" s="45">
        <v>0</v>
      </c>
      <c r="AE3166" s="45"/>
      <c r="AF3166" s="45">
        <v>2.1704797744750977</v>
      </c>
      <c r="AG3166" s="45"/>
      <c r="AH3166" s="45">
        <v>1.5347608327865601</v>
      </c>
      <c r="AI3166" s="45"/>
      <c r="AJ3166" s="45"/>
      <c r="AK3166" s="20">
        <v>0</v>
      </c>
    </row>
    <row r="3167" spans="2:37">
      <c r="B3167" s="2">
        <v>8.0000003799796104E-3</v>
      </c>
      <c r="D3167" s="44">
        <v>0.48000002279877663</v>
      </c>
      <c r="E3167" s="44"/>
      <c r="F3167" s="45">
        <v>2.3437392711639404</v>
      </c>
      <c r="G3167" s="45"/>
      <c r="H3167" s="45"/>
      <c r="I3167" s="45"/>
      <c r="J3167" s="45"/>
      <c r="K3167" s="45">
        <v>5.4404778460082071E-9</v>
      </c>
      <c r="L3167" s="45"/>
      <c r="M3167" s="45"/>
      <c r="N3167" s="45">
        <v>2.3628964424133301</v>
      </c>
      <c r="O3167" s="45"/>
      <c r="P3167" s="45"/>
      <c r="Q3167" s="45"/>
      <c r="R3167" s="45">
        <v>1.6708199977874756</v>
      </c>
      <c r="S3167" s="45"/>
      <c r="T3167" s="45"/>
      <c r="U3167" s="45"/>
      <c r="V3167" s="46">
        <v>2.3024614392852527E-7</v>
      </c>
      <c r="W3167" s="46"/>
      <c r="X3167" s="45">
        <v>4.6999998390674591E-2</v>
      </c>
      <c r="Y3167" s="45"/>
      <c r="Z3167" s="44">
        <v>2.8199999034404755</v>
      </c>
      <c r="AA3167" s="44"/>
      <c r="AB3167" s="45">
        <v>-0.90154731273651123</v>
      </c>
      <c r="AC3167" s="45"/>
      <c r="AD3167" s="45">
        <v>0</v>
      </c>
      <c r="AE3167" s="45"/>
      <c r="AF3167" s="45">
        <v>2.166123628616333</v>
      </c>
      <c r="AG3167" s="45"/>
      <c r="AH3167" s="45">
        <v>1.5316808223724365</v>
      </c>
      <c r="AI3167" s="45"/>
      <c r="AJ3167" s="45"/>
      <c r="AK3167" s="20">
        <v>0</v>
      </c>
    </row>
    <row r="3168" spans="2:37">
      <c r="B3168" s="2">
        <v>8.999999612569809E-3</v>
      </c>
      <c r="D3168" s="44">
        <v>0.53999997675418854</v>
      </c>
      <c r="E3168" s="44"/>
      <c r="F3168" s="45">
        <v>2.2841856479644775</v>
      </c>
      <c r="G3168" s="45"/>
      <c r="H3168" s="45"/>
      <c r="I3168" s="45"/>
      <c r="J3168" s="45"/>
      <c r="K3168" s="45">
        <v>5.1332954553728882E-10</v>
      </c>
      <c r="L3168" s="45"/>
      <c r="M3168" s="45"/>
      <c r="N3168" s="45">
        <v>2.3570830821990967</v>
      </c>
      <c r="O3168" s="45"/>
      <c r="P3168" s="45"/>
      <c r="Q3168" s="45"/>
      <c r="R3168" s="45">
        <v>1.6667094230651855</v>
      </c>
      <c r="S3168" s="45"/>
      <c r="T3168" s="45"/>
      <c r="U3168" s="45"/>
      <c r="V3168" s="46">
        <v>2.1778170378183859E-8</v>
      </c>
      <c r="W3168" s="46"/>
      <c r="X3168" s="45">
        <v>4.8000000417232513E-2</v>
      </c>
      <c r="Y3168" s="45"/>
      <c r="Z3168" s="44">
        <v>2.8800000250339508</v>
      </c>
      <c r="AA3168" s="44"/>
      <c r="AB3168" s="45">
        <v>-1.5598273277282715</v>
      </c>
      <c r="AC3168" s="45"/>
      <c r="AD3168" s="45">
        <v>0</v>
      </c>
      <c r="AE3168" s="45"/>
      <c r="AF3168" s="45">
        <v>2.1617999076843262</v>
      </c>
      <c r="AG3168" s="45"/>
      <c r="AH3168" s="45">
        <v>1.5286234617233276</v>
      </c>
      <c r="AI3168" s="45"/>
      <c r="AJ3168" s="45"/>
      <c r="AK3168" s="20">
        <v>0</v>
      </c>
    </row>
    <row r="3169" spans="2:37">
      <c r="B3169" s="2">
        <v>9.9999997764825821E-3</v>
      </c>
      <c r="D3169" s="44">
        <v>0.59999998658895493</v>
      </c>
      <c r="E3169" s="44"/>
      <c r="F3169" s="45">
        <v>1.9052835702896118</v>
      </c>
      <c r="G3169" s="45"/>
      <c r="H3169" s="45"/>
      <c r="I3169" s="45"/>
      <c r="J3169" s="45"/>
      <c r="K3169" s="45">
        <v>4.8449071143874534E-11</v>
      </c>
      <c r="L3169" s="45"/>
      <c r="M3169" s="45"/>
      <c r="N3169" s="45">
        <v>2.3513145446777344</v>
      </c>
      <c r="O3169" s="45"/>
      <c r="P3169" s="45"/>
      <c r="Q3169" s="45"/>
      <c r="R3169" s="45">
        <v>1.6626304388046265</v>
      </c>
      <c r="S3169" s="45"/>
      <c r="T3169" s="45"/>
      <c r="U3169" s="45"/>
      <c r="V3169" s="46">
        <v>2.0605099848580721E-9</v>
      </c>
      <c r="W3169" s="46"/>
      <c r="X3169" s="45">
        <v>4.8999998718500137E-2</v>
      </c>
      <c r="Y3169" s="45"/>
      <c r="Z3169" s="44">
        <v>2.9399999231100082</v>
      </c>
      <c r="AA3169" s="44"/>
      <c r="AB3169" s="45">
        <v>-1.9971264600753784</v>
      </c>
      <c r="AC3169" s="45"/>
      <c r="AD3169" s="45">
        <v>0</v>
      </c>
      <c r="AE3169" s="45"/>
      <c r="AF3169" s="45">
        <v>2.157508373260498</v>
      </c>
      <c r="AG3169" s="45"/>
      <c r="AH3169" s="45">
        <v>1.5255887508392334</v>
      </c>
      <c r="AI3169" s="45"/>
      <c r="AJ3169" s="45"/>
      <c r="AK3169" s="20">
        <v>0</v>
      </c>
    </row>
    <row r="3170" spans="2:37">
      <c r="B3170" s="2">
        <v>1.0999999940395355E-2</v>
      </c>
      <c r="D3170" s="44">
        <v>0.65999999642372131</v>
      </c>
      <c r="E3170" s="44"/>
      <c r="F3170" s="45">
        <v>1.261608362197876</v>
      </c>
      <c r="G3170" s="45"/>
      <c r="H3170" s="45"/>
      <c r="I3170" s="45"/>
      <c r="J3170" s="45"/>
      <c r="K3170" s="45">
        <v>4.5733152508053987E-12</v>
      </c>
      <c r="L3170" s="45"/>
      <c r="M3170" s="45"/>
      <c r="N3170" s="45">
        <v>2.3455905914306641</v>
      </c>
      <c r="O3170" s="45"/>
      <c r="P3170" s="45"/>
      <c r="Q3170" s="45"/>
      <c r="R3170" s="45">
        <v>1.6585830450057983</v>
      </c>
      <c r="S3170" s="45"/>
      <c r="T3170" s="45"/>
      <c r="U3170" s="45"/>
      <c r="V3170" s="46">
        <v>1.9497499448295486E-10</v>
      </c>
      <c r="W3170" s="46"/>
      <c r="X3170" s="45">
        <v>5.000000074505806E-2</v>
      </c>
      <c r="Y3170" s="45"/>
      <c r="Z3170" s="44">
        <v>3.0000000447034836</v>
      </c>
      <c r="AA3170" s="44"/>
      <c r="AB3170" s="45">
        <v>-2.1531119346618652</v>
      </c>
      <c r="AC3170" s="45"/>
      <c r="AD3170" s="45">
        <v>0</v>
      </c>
      <c r="AE3170" s="45"/>
      <c r="AF3170" s="45">
        <v>2.1532483100891113</v>
      </c>
      <c r="AG3170" s="45"/>
      <c r="AH3170" s="45">
        <v>1.5225764513015747</v>
      </c>
      <c r="AI3170" s="45"/>
      <c r="AJ3170" s="45"/>
      <c r="AK3170" s="20">
        <v>0</v>
      </c>
    </row>
    <row r="3171" spans="2:37">
      <c r="B3171" s="2">
        <v>1.2000000104308128E-2</v>
      </c>
      <c r="D3171" s="44">
        <v>0.7200000062584877</v>
      </c>
      <c r="E3171" s="44"/>
      <c r="F3171" s="45">
        <v>0.44450750946998596</v>
      </c>
      <c r="G3171" s="45"/>
      <c r="H3171" s="45"/>
      <c r="I3171" s="45"/>
      <c r="J3171" s="45"/>
      <c r="K3171" s="45">
        <v>4.3171973699955568E-13</v>
      </c>
      <c r="L3171" s="45"/>
      <c r="M3171" s="45"/>
      <c r="N3171" s="45">
        <v>2.3399109840393066</v>
      </c>
      <c r="O3171" s="45"/>
      <c r="P3171" s="45"/>
      <c r="Q3171" s="45"/>
      <c r="R3171" s="45">
        <v>1.6545668840408325</v>
      </c>
      <c r="S3171" s="45"/>
      <c r="T3171" s="45"/>
      <c r="U3171" s="45"/>
      <c r="V3171" s="46">
        <v>1.8450263886138352E-11</v>
      </c>
      <c r="W3171" s="46"/>
      <c r="X3171" s="45">
        <v>5.0999999046325684E-2</v>
      </c>
      <c r="Y3171" s="45"/>
      <c r="Z3171" s="44">
        <v>3.059999942779541</v>
      </c>
      <c r="AA3171" s="44"/>
      <c r="AB3171" s="45">
        <v>-2.0070602893829346</v>
      </c>
      <c r="AC3171" s="45"/>
      <c r="AD3171" s="45">
        <v>0</v>
      </c>
      <c r="AE3171" s="45"/>
      <c r="AF3171" s="45">
        <v>2.149019718170166</v>
      </c>
      <c r="AG3171" s="45"/>
      <c r="AH3171" s="45">
        <v>1.5195863246917725</v>
      </c>
      <c r="AI3171" s="45"/>
      <c r="AJ3171" s="45"/>
      <c r="AK3171" s="20">
        <v>0</v>
      </c>
    </row>
    <row r="3172" spans="2:37">
      <c r="B3172" s="2">
        <v>1.3000000268220901E-2</v>
      </c>
      <c r="D3172" s="44">
        <v>0.78000001609325409</v>
      </c>
      <c r="E3172" s="44"/>
      <c r="F3172" s="45">
        <v>-0.43085497617721558</v>
      </c>
      <c r="G3172" s="45"/>
      <c r="H3172" s="45"/>
      <c r="I3172" s="45"/>
      <c r="J3172" s="45"/>
      <c r="K3172" s="45">
        <v>4.0755322294055985E-14</v>
      </c>
      <c r="L3172" s="45"/>
      <c r="M3172" s="45"/>
      <c r="N3172" s="45">
        <v>2.3342747688293457</v>
      </c>
      <c r="O3172" s="45"/>
      <c r="P3172" s="45"/>
      <c r="Q3172" s="45"/>
      <c r="R3172" s="45">
        <v>1.6505815982818604</v>
      </c>
      <c r="S3172" s="45"/>
      <c r="T3172" s="45"/>
      <c r="U3172" s="45"/>
      <c r="V3172" s="46">
        <v>1.7459521241963705E-12</v>
      </c>
      <c r="W3172" s="46"/>
      <c r="X3172" s="45">
        <v>5.2000001072883606E-2</v>
      </c>
      <c r="Y3172" s="45"/>
      <c r="Z3172" s="44">
        <v>3.1200000643730164</v>
      </c>
      <c r="AA3172" s="44"/>
      <c r="AB3172" s="45">
        <v>-1.5806001424789429</v>
      </c>
      <c r="AC3172" s="45"/>
      <c r="AD3172" s="45">
        <v>0</v>
      </c>
      <c r="AE3172" s="45"/>
      <c r="AF3172" s="45">
        <v>2.1448221206665039</v>
      </c>
      <c r="AG3172" s="45"/>
      <c r="AH3172" s="45">
        <v>1.5166182518005371</v>
      </c>
      <c r="AI3172" s="45"/>
      <c r="AJ3172" s="45"/>
      <c r="AK3172" s="20">
        <v>0</v>
      </c>
    </row>
    <row r="3173" spans="2:37">
      <c r="B3173" s="2">
        <v>1.4000000432133675E-2</v>
      </c>
      <c r="D3173" s="44">
        <v>0.84000002592802048</v>
      </c>
      <c r="E3173" s="44"/>
      <c r="F3173" s="45">
        <v>-1.2417209148406982</v>
      </c>
      <c r="G3173" s="45"/>
      <c r="H3173" s="45"/>
      <c r="I3173" s="45"/>
      <c r="J3173" s="45"/>
      <c r="K3173" s="45">
        <v>3.8474472631271073E-15</v>
      </c>
      <c r="L3173" s="45"/>
      <c r="M3173" s="45"/>
      <c r="N3173" s="45">
        <v>2.3286821842193604</v>
      </c>
      <c r="O3173" s="45"/>
      <c r="P3173" s="45"/>
      <c r="Q3173" s="45"/>
      <c r="R3173" s="45">
        <v>1.6466269493103027</v>
      </c>
      <c r="S3173" s="45"/>
      <c r="T3173" s="45"/>
      <c r="U3173" s="45"/>
      <c r="V3173" s="46">
        <v>1.6521992920928014E-13</v>
      </c>
      <c r="W3173" s="46"/>
      <c r="X3173" s="45">
        <v>5.299999937415123E-2</v>
      </c>
      <c r="Y3173" s="45"/>
      <c r="Z3173" s="44">
        <v>3.1799999624490738</v>
      </c>
      <c r="AA3173" s="44"/>
      <c r="AB3173" s="45">
        <v>-0.93452048301696777</v>
      </c>
      <c r="AC3173" s="45"/>
      <c r="AD3173" s="45">
        <v>0</v>
      </c>
      <c r="AE3173" s="45"/>
      <c r="AF3173" s="45">
        <v>2.140655517578125</v>
      </c>
      <c r="AG3173" s="45"/>
      <c r="AH3173" s="45">
        <v>1.5136721134185791</v>
      </c>
      <c r="AI3173" s="45"/>
      <c r="AJ3173" s="45"/>
      <c r="AK3173" s="20">
        <v>0</v>
      </c>
    </row>
    <row r="3174" spans="2:37">
      <c r="B3174" s="2">
        <v>1.4999999664723873E-2</v>
      </c>
      <c r="D3174" s="44">
        <v>0.89999997988343239</v>
      </c>
      <c r="E3174" s="44"/>
      <c r="F3174" s="45">
        <v>-1.874944806098938</v>
      </c>
      <c r="G3174" s="45"/>
      <c r="H3174" s="45"/>
      <c r="I3174" s="45"/>
      <c r="J3174" s="45"/>
      <c r="K3174" s="45">
        <v>3.6321558930718569E-16</v>
      </c>
      <c r="L3174" s="45"/>
      <c r="M3174" s="45"/>
      <c r="N3174" s="45">
        <v>2.3231325149536133</v>
      </c>
      <c r="O3174" s="45"/>
      <c r="P3174" s="45"/>
      <c r="Q3174" s="45"/>
      <c r="R3174" s="45">
        <v>1.6427026987075806</v>
      </c>
      <c r="S3174" s="45"/>
      <c r="T3174" s="45"/>
      <c r="U3174" s="45"/>
      <c r="V3174" s="46">
        <v>1.5634734040195428E-14</v>
      </c>
      <c r="W3174" s="46"/>
      <c r="X3174" s="45">
        <v>5.4000001400709152E-2</v>
      </c>
      <c r="Y3174" s="45"/>
      <c r="Z3174" s="44">
        <v>3.2400000840425491</v>
      </c>
      <c r="AA3174" s="44"/>
      <c r="AB3174" s="45">
        <v>-0.16011038422584534</v>
      </c>
      <c r="AC3174" s="45"/>
      <c r="AD3174" s="45">
        <v>0</v>
      </c>
      <c r="AE3174" s="45"/>
      <c r="AF3174" s="45">
        <v>2.1365196704864502</v>
      </c>
      <c r="AG3174" s="45"/>
      <c r="AH3174" s="45">
        <v>1.5107475519180298</v>
      </c>
      <c r="AI3174" s="45"/>
      <c r="AJ3174" s="45"/>
      <c r="AK3174" s="20">
        <v>0</v>
      </c>
    </row>
    <row r="3175" spans="2:37">
      <c r="B3175" s="2">
        <v>1.6000000759959221E-2</v>
      </c>
      <c r="D3175" s="44">
        <v>0.96000004559755325</v>
      </c>
      <c r="E3175" s="44"/>
      <c r="F3175" s="45">
        <v>-2.2427725791931152</v>
      </c>
      <c r="G3175" s="45"/>
      <c r="H3175" s="45"/>
      <c r="I3175" s="45"/>
      <c r="J3175" s="45"/>
      <c r="K3175" s="45">
        <v>3.4289309838062769E-17</v>
      </c>
      <c r="L3175" s="45"/>
      <c r="M3175" s="45"/>
      <c r="N3175" s="45">
        <v>2.3176252841949463</v>
      </c>
      <c r="O3175" s="45"/>
      <c r="P3175" s="45"/>
      <c r="Q3175" s="45"/>
      <c r="R3175" s="45">
        <v>1.6388086080551147</v>
      </c>
      <c r="S3175" s="45"/>
      <c r="T3175" s="45"/>
      <c r="U3175" s="45"/>
      <c r="V3175" s="46">
        <v>1.4795018610572457E-15</v>
      </c>
      <c r="W3175" s="46"/>
      <c r="X3175" s="45">
        <v>5.4999999701976776E-2</v>
      </c>
      <c r="Y3175" s="45"/>
      <c r="Z3175" s="44">
        <v>3.2999999821186066</v>
      </c>
      <c r="AA3175" s="44"/>
      <c r="AB3175" s="45">
        <v>0.63373357057571411</v>
      </c>
      <c r="AC3175" s="45"/>
      <c r="AD3175" s="45">
        <v>0</v>
      </c>
      <c r="AE3175" s="45"/>
      <c r="AF3175" s="45">
        <v>2.1324141025543213</v>
      </c>
      <c r="AG3175" s="45"/>
      <c r="AH3175" s="45">
        <v>1.5078444480895996</v>
      </c>
      <c r="AI3175" s="45"/>
      <c r="AJ3175" s="45"/>
      <c r="AK3175" s="20">
        <v>0</v>
      </c>
    </row>
    <row r="3176" spans="2:37">
      <c r="B3176" s="2">
        <v>1.7000000923871994E-2</v>
      </c>
      <c r="D3176" s="44">
        <v>1.0200000554323196</v>
      </c>
      <c r="E3176" s="44"/>
      <c r="F3176" s="45">
        <v>-2.2949953079223633</v>
      </c>
      <c r="G3176" s="45"/>
      <c r="H3176" s="45"/>
      <c r="I3176" s="45"/>
      <c r="J3176" s="45"/>
      <c r="K3176" s="45">
        <v>3.2370917110923156E-18</v>
      </c>
      <c r="L3176" s="45"/>
      <c r="M3176" s="45"/>
      <c r="N3176" s="45">
        <v>2.3121604919433594</v>
      </c>
      <c r="O3176" s="45"/>
      <c r="P3176" s="45"/>
      <c r="Q3176" s="45"/>
      <c r="R3176" s="45">
        <v>1.6349443197250366</v>
      </c>
      <c r="S3176" s="45"/>
      <c r="T3176" s="45"/>
      <c r="U3176" s="45"/>
      <c r="V3176" s="46">
        <v>1.400028994781111E-16</v>
      </c>
      <c r="W3176" s="46"/>
      <c r="X3176" s="45">
        <v>5.6000001728534698E-2</v>
      </c>
      <c r="Y3176" s="45"/>
      <c r="Z3176" s="44">
        <v>3.3600001037120819</v>
      </c>
      <c r="AA3176" s="44"/>
      <c r="AB3176" s="45">
        <v>1.3358139991760254</v>
      </c>
      <c r="AC3176" s="45"/>
      <c r="AD3176" s="45">
        <v>0</v>
      </c>
      <c r="AE3176" s="45"/>
      <c r="AF3176" s="45">
        <v>2.1283388137817383</v>
      </c>
      <c r="AG3176" s="45"/>
      <c r="AH3176" s="45">
        <v>1.504962682723999</v>
      </c>
      <c r="AI3176" s="45"/>
      <c r="AJ3176" s="45"/>
      <c r="AK3176" s="20">
        <v>0</v>
      </c>
    </row>
    <row r="3177" spans="2:37">
      <c r="B3177" s="2">
        <v>1.7999999225139618E-2</v>
      </c>
      <c r="D3177" s="44">
        <v>1.0799999535083771</v>
      </c>
      <c r="E3177" s="44"/>
      <c r="F3177" s="45">
        <v>-2.0257937908172607</v>
      </c>
      <c r="G3177" s="45"/>
      <c r="H3177" s="45"/>
      <c r="I3177" s="45"/>
      <c r="J3177" s="45"/>
      <c r="K3177" s="45">
        <v>3.0559978350679055E-19</v>
      </c>
      <c r="L3177" s="45"/>
      <c r="M3177" s="45"/>
      <c r="N3177" s="45">
        <v>2.3067374229431152</v>
      </c>
      <c r="O3177" s="45"/>
      <c r="P3177" s="45"/>
      <c r="Q3177" s="45"/>
      <c r="R3177" s="45">
        <v>1.6311095952987671</v>
      </c>
      <c r="S3177" s="45"/>
      <c r="T3177" s="45"/>
      <c r="U3177" s="45"/>
      <c r="V3177" s="46">
        <v>1.324814040708093E-17</v>
      </c>
      <c r="W3177" s="46"/>
      <c r="X3177" s="45">
        <v>5.7000000029802322E-2</v>
      </c>
      <c r="Y3177" s="45"/>
      <c r="Z3177" s="44">
        <v>3.4200000017881393</v>
      </c>
      <c r="AA3177" s="44"/>
      <c r="AB3177" s="45">
        <v>1.8482029438018799</v>
      </c>
      <c r="AC3177" s="45"/>
      <c r="AD3177" s="45">
        <v>0</v>
      </c>
      <c r="AE3177" s="45"/>
      <c r="AF3177" s="45">
        <v>2.1242930889129639</v>
      </c>
      <c r="AG3177" s="45"/>
      <c r="AH3177" s="45">
        <v>1.5021021366119385</v>
      </c>
      <c r="AI3177" s="45"/>
      <c r="AJ3177" s="45"/>
      <c r="AK3177" s="20">
        <v>0</v>
      </c>
    </row>
    <row r="3178" spans="2:37">
      <c r="B3178" s="2">
        <v>1.8999999389052391E-2</v>
      </c>
      <c r="D3178" s="44">
        <v>1.1399999633431435</v>
      </c>
      <c r="E3178" s="44"/>
      <c r="F3178" s="45">
        <v>-1.4743427038192749</v>
      </c>
      <c r="G3178" s="45"/>
      <c r="H3178" s="45"/>
      <c r="I3178" s="45"/>
      <c r="J3178" s="45"/>
      <c r="K3178" s="45">
        <v>2.8850466796935587E-20</v>
      </c>
      <c r="L3178" s="45"/>
      <c r="M3178" s="45"/>
      <c r="N3178" s="45">
        <v>2.3013556003570557</v>
      </c>
      <c r="O3178" s="45"/>
      <c r="P3178" s="45"/>
      <c r="Q3178" s="45"/>
      <c r="R3178" s="45">
        <v>1.6273041963577271</v>
      </c>
      <c r="S3178" s="45"/>
      <c r="T3178" s="45"/>
      <c r="U3178" s="45"/>
      <c r="V3178" s="46">
        <v>1.2536291312589486E-18</v>
      </c>
      <c r="W3178" s="46"/>
      <c r="X3178" s="45">
        <v>5.7999998331069946E-2</v>
      </c>
      <c r="Y3178" s="45"/>
      <c r="Z3178" s="44">
        <v>3.4799998998641968</v>
      </c>
      <c r="AA3178" s="44"/>
      <c r="AB3178" s="45">
        <v>2.0998947620391846</v>
      </c>
      <c r="AC3178" s="45"/>
      <c r="AD3178" s="45">
        <v>0</v>
      </c>
      <c r="AE3178" s="45"/>
      <c r="AF3178" s="45">
        <v>2.1202771663665771</v>
      </c>
      <c r="AG3178" s="45"/>
      <c r="AH3178" s="45">
        <v>1.4992623329162598</v>
      </c>
      <c r="AI3178" s="45"/>
      <c r="AJ3178" s="45"/>
      <c r="AK3178" s="20">
        <v>0</v>
      </c>
    </row>
    <row r="3179" spans="2:37">
      <c r="B3179" s="2">
        <v>1.9999999552965164E-2</v>
      </c>
      <c r="D3179" s="44">
        <v>1.1999999731779099</v>
      </c>
      <c r="E3179" s="44"/>
      <c r="F3179" s="45">
        <v>-0.71912074089050293</v>
      </c>
      <c r="G3179" s="45"/>
      <c r="H3179" s="45"/>
      <c r="I3179" s="45"/>
      <c r="J3179" s="45"/>
      <c r="K3179" s="45">
        <v>2.7236686697252214E-21</v>
      </c>
      <c r="L3179" s="45"/>
      <c r="M3179" s="45"/>
      <c r="N3179" s="45">
        <v>2.2960152626037598</v>
      </c>
      <c r="O3179" s="45"/>
      <c r="P3179" s="45"/>
      <c r="Q3179" s="45"/>
      <c r="R3179" s="45">
        <v>1.6235278844833374</v>
      </c>
      <c r="S3179" s="45"/>
      <c r="T3179" s="45"/>
      <c r="U3179" s="45"/>
      <c r="V3179" s="46">
        <v>1.1862589409804727E-19</v>
      </c>
      <c r="W3179" s="46"/>
      <c r="X3179" s="45">
        <v>5.9000000357627869E-2</v>
      </c>
      <c r="Y3179" s="45"/>
      <c r="Z3179" s="44">
        <v>3.5400000214576721</v>
      </c>
      <c r="AA3179" s="44"/>
      <c r="AB3179" s="45">
        <v>2.0566411018371582</v>
      </c>
      <c r="AC3179" s="45"/>
      <c r="AD3179" s="45">
        <v>0</v>
      </c>
      <c r="AE3179" s="45"/>
      <c r="AF3179" s="45">
        <v>2.1162905693054199</v>
      </c>
      <c r="AG3179" s="45"/>
      <c r="AH3179" s="45">
        <v>1.4964433908462524</v>
      </c>
      <c r="AI3179" s="45"/>
      <c r="AJ3179" s="45"/>
      <c r="AK3179" s="20">
        <v>0</v>
      </c>
    </row>
    <row r="3180" spans="2:37">
      <c r="B3180" s="2">
        <v>2.0999999716877937E-2</v>
      </c>
      <c r="D3180" s="44">
        <v>1.2599999830126762</v>
      </c>
      <c r="E3180" s="44"/>
      <c r="F3180" s="45">
        <v>0.1332508772611618</v>
      </c>
      <c r="G3180" s="45"/>
      <c r="H3180" s="45"/>
      <c r="I3180" s="45"/>
      <c r="J3180" s="45"/>
      <c r="K3180" s="45">
        <v>2.571327335318697E-22</v>
      </c>
      <c r="L3180" s="45"/>
      <c r="M3180" s="45"/>
      <c r="N3180" s="45">
        <v>2.2907154560089111</v>
      </c>
      <c r="O3180" s="45"/>
      <c r="P3180" s="45"/>
      <c r="Q3180" s="45"/>
      <c r="R3180" s="45">
        <v>1.619780421257019</v>
      </c>
      <c r="S3180" s="45"/>
      <c r="T3180" s="45"/>
      <c r="U3180" s="45"/>
      <c r="V3180" s="46">
        <v>1.1224996816503006E-20</v>
      </c>
      <c r="W3180" s="46"/>
      <c r="X3180" s="45">
        <v>5.9999998658895493E-2</v>
      </c>
      <c r="Y3180" s="45"/>
      <c r="Z3180" s="44">
        <v>3.5999999195337296</v>
      </c>
      <c r="AA3180" s="44"/>
      <c r="AB3180" s="45">
        <v>1.7256052494049072</v>
      </c>
      <c r="AC3180" s="45"/>
      <c r="AD3180" s="45">
        <v>0</v>
      </c>
      <c r="AE3180" s="45"/>
      <c r="AF3180" s="45">
        <v>2.1123330593109131</v>
      </c>
      <c r="AG3180" s="45"/>
      <c r="AH3180" s="45">
        <v>1.4936450719833374</v>
      </c>
      <c r="AI3180" s="45"/>
      <c r="AJ3180" s="45"/>
      <c r="AK3180" s="20">
        <v>0</v>
      </c>
    </row>
    <row r="3181" spans="2:37">
      <c r="B3181" s="2">
        <v>2.199999988079071E-2</v>
      </c>
      <c r="D3181" s="44">
        <v>1.3199999928474426</v>
      </c>
      <c r="E3181" s="44"/>
      <c r="F3181" s="45">
        <v>0.96305280923843384</v>
      </c>
      <c r="G3181" s="45"/>
      <c r="H3181" s="45"/>
      <c r="I3181" s="45"/>
      <c r="J3181" s="45"/>
      <c r="K3181" s="45">
        <v>2.4275163830206599E-23</v>
      </c>
      <c r="L3181" s="45"/>
      <c r="M3181" s="45"/>
      <c r="N3181" s="45">
        <v>2.2854561805725098</v>
      </c>
      <c r="O3181" s="45"/>
      <c r="P3181" s="45"/>
      <c r="Q3181" s="45"/>
      <c r="R3181" s="45">
        <v>1.6160615682601929</v>
      </c>
      <c r="S3181" s="45"/>
      <c r="T3181" s="45"/>
      <c r="U3181" s="45"/>
      <c r="V3181" s="46">
        <v>1.0621583705774953E-21</v>
      </c>
      <c r="W3181" s="46"/>
      <c r="X3181" s="45">
        <v>6.1000000685453415E-2</v>
      </c>
      <c r="Y3181" s="45"/>
      <c r="Z3181" s="44">
        <v>3.6600000411272049</v>
      </c>
      <c r="AA3181" s="44"/>
      <c r="AB3181" s="45">
        <v>1.1542036533355713</v>
      </c>
      <c r="AC3181" s="45"/>
      <c r="AD3181" s="45">
        <v>0</v>
      </c>
      <c r="AE3181" s="45"/>
      <c r="AF3181" s="45">
        <v>2.1084046363830566</v>
      </c>
      <c r="AG3181" s="45"/>
      <c r="AH3181" s="45">
        <v>1.4908671379089355</v>
      </c>
      <c r="AI3181" s="45"/>
      <c r="AJ3181" s="45"/>
      <c r="AK3181" s="20">
        <v>0</v>
      </c>
    </row>
    <row r="3182" spans="2:37">
      <c r="B3182" s="2">
        <v>2.3000000044703484E-2</v>
      </c>
      <c r="D3182" s="44">
        <v>1.380000002682209</v>
      </c>
      <c r="E3182" s="44"/>
      <c r="F3182" s="45">
        <v>1.6542743444442749</v>
      </c>
      <c r="G3182" s="45"/>
      <c r="H3182" s="45"/>
      <c r="I3182" s="45"/>
      <c r="J3182" s="45"/>
      <c r="K3182" s="45">
        <v>2.2917570894353331E-24</v>
      </c>
      <c r="L3182" s="45"/>
      <c r="M3182" s="45"/>
      <c r="N3182" s="45">
        <v>2.2802367210388184</v>
      </c>
      <c r="O3182" s="45"/>
      <c r="P3182" s="45"/>
      <c r="Q3182" s="45"/>
      <c r="R3182" s="45">
        <v>1.6123708486557007</v>
      </c>
      <c r="S3182" s="45"/>
      <c r="T3182" s="45"/>
      <c r="U3182" s="45"/>
      <c r="V3182" s="46">
        <v>1.0050522121557924E-22</v>
      </c>
      <c r="W3182" s="46"/>
      <c r="X3182" s="45">
        <v>6.1999998986721039E-2</v>
      </c>
      <c r="Y3182" s="45"/>
      <c r="Z3182" s="44">
        <v>3.7199999392032623</v>
      </c>
      <c r="AA3182" s="44"/>
      <c r="AB3182" s="45">
        <v>0.42331981658935547</v>
      </c>
      <c r="AC3182" s="45"/>
      <c r="AD3182" s="45">
        <v>0</v>
      </c>
      <c r="AE3182" s="45"/>
      <c r="AF3182" s="45">
        <v>2.1045045852661133</v>
      </c>
      <c r="AG3182" s="45"/>
      <c r="AH3182" s="45">
        <v>1.4881094694137573</v>
      </c>
      <c r="AI3182" s="45"/>
      <c r="AJ3182" s="45"/>
      <c r="AK3182" s="20">
        <v>0</v>
      </c>
    </row>
    <row r="3183" spans="2:37">
      <c r="B3183" s="2">
        <v>2.4000000208616257E-2</v>
      </c>
      <c r="D3183" s="44">
        <v>1.4400000125169754</v>
      </c>
      <c r="E3183" s="44"/>
      <c r="F3183" s="45">
        <v>2.1108243465423584</v>
      </c>
      <c r="G3183" s="45"/>
      <c r="H3183" s="45"/>
      <c r="I3183" s="45"/>
      <c r="J3183" s="45"/>
      <c r="K3183" s="45">
        <v>2.1635984509502881E-25</v>
      </c>
      <c r="L3183" s="45"/>
      <c r="M3183" s="45"/>
      <c r="N3183" s="45">
        <v>2.2750570774078369</v>
      </c>
      <c r="O3183" s="45"/>
      <c r="P3183" s="45"/>
      <c r="Q3183" s="45"/>
      <c r="R3183" s="45">
        <v>1.608708381652832</v>
      </c>
      <c r="S3183" s="45"/>
      <c r="T3183" s="45"/>
      <c r="U3183" s="45"/>
      <c r="V3183" s="46">
        <v>9.5100842438993199E-24</v>
      </c>
      <c r="W3183" s="46"/>
      <c r="X3183" s="45">
        <v>6.3000001013278961E-2</v>
      </c>
      <c r="Y3183" s="45"/>
      <c r="Z3183" s="44">
        <v>3.7800000607967377</v>
      </c>
      <c r="AA3183" s="44"/>
      <c r="AB3183" s="45">
        <v>-0.36413955688476563</v>
      </c>
      <c r="AC3183" s="45"/>
      <c r="AD3183" s="45">
        <v>0</v>
      </c>
      <c r="AE3183" s="45"/>
      <c r="AF3183" s="45">
        <v>2.1006331443786621</v>
      </c>
      <c r="AG3183" s="45"/>
      <c r="AH3183" s="45">
        <v>1.4853718280792236</v>
      </c>
      <c r="AI3183" s="45"/>
      <c r="AJ3183" s="45"/>
      <c r="AK3183" s="20">
        <v>0</v>
      </c>
    </row>
    <row r="3184" spans="2:37">
      <c r="B3184" s="2">
        <v>2.500000037252903E-2</v>
      </c>
      <c r="D3184" s="44">
        <v>1.5000000223517418</v>
      </c>
      <c r="E3184" s="44"/>
      <c r="F3184" s="45">
        <v>2.2698822021484375</v>
      </c>
      <c r="G3184" s="45"/>
      <c r="H3184" s="45"/>
      <c r="I3184" s="45"/>
      <c r="J3184" s="45"/>
      <c r="K3184" s="45">
        <v>2.0426144900722765E-26</v>
      </c>
      <c r="L3184" s="45"/>
      <c r="M3184" s="45"/>
      <c r="N3184" s="45">
        <v>2.2699167728424072</v>
      </c>
      <c r="O3184" s="45"/>
      <c r="P3184" s="45"/>
      <c r="Q3184" s="45"/>
      <c r="R3184" s="45">
        <v>1.6050735712051392</v>
      </c>
      <c r="S3184" s="45"/>
      <c r="T3184" s="45"/>
      <c r="U3184" s="45"/>
      <c r="V3184" s="46">
        <v>8.9986310091647082E-25</v>
      </c>
      <c r="W3184" s="46"/>
      <c r="X3184" s="45">
        <v>6.4000003039836884E-2</v>
      </c>
      <c r="Y3184" s="45"/>
      <c r="Z3184" s="44">
        <v>3.840000182390213</v>
      </c>
      <c r="AA3184" s="44"/>
      <c r="AB3184" s="45">
        <v>-1.0977280139923096</v>
      </c>
      <c r="AC3184" s="45"/>
      <c r="AD3184" s="45">
        <v>0</v>
      </c>
      <c r="AE3184" s="45"/>
      <c r="AF3184" s="45">
        <v>2.0967895984649658</v>
      </c>
      <c r="AG3184" s="45"/>
      <c r="AH3184" s="45">
        <v>1.4826542139053345</v>
      </c>
      <c r="AI3184" s="45"/>
      <c r="AJ3184" s="45"/>
      <c r="AK3184" s="20">
        <v>0</v>
      </c>
    </row>
    <row r="3185" spans="2:37">
      <c r="B3185" s="2">
        <v>2.6000000536441803E-2</v>
      </c>
      <c r="D3185" s="44">
        <v>1.5600000321865082</v>
      </c>
      <c r="E3185" s="44"/>
      <c r="F3185" s="45">
        <v>2.1105337142944336</v>
      </c>
      <c r="G3185" s="45"/>
      <c r="H3185" s="45"/>
      <c r="I3185" s="45"/>
      <c r="J3185" s="45"/>
      <c r="K3185" s="45">
        <v>1.9284030310288235E-27</v>
      </c>
      <c r="L3185" s="45"/>
      <c r="M3185" s="45"/>
      <c r="N3185" s="45">
        <v>2.2648155689239502</v>
      </c>
      <c r="O3185" s="45"/>
      <c r="P3185" s="45"/>
      <c r="Q3185" s="45"/>
      <c r="R3185" s="45">
        <v>1.6014664173126221</v>
      </c>
      <c r="S3185" s="45"/>
      <c r="T3185" s="45"/>
      <c r="U3185" s="45"/>
      <c r="V3185" s="46">
        <v>8.5146139376313274E-26</v>
      </c>
      <c r="W3185" s="46"/>
      <c r="X3185" s="45">
        <v>6.4999997615814209E-2</v>
      </c>
      <c r="Y3185" s="45"/>
      <c r="Z3185" s="44">
        <v>3.8999998569488525</v>
      </c>
      <c r="AA3185" s="44"/>
      <c r="AB3185" s="45">
        <v>-1.674944281578064</v>
      </c>
      <c r="AC3185" s="45"/>
      <c r="AD3185" s="45">
        <v>0</v>
      </c>
      <c r="AE3185" s="45"/>
      <c r="AF3185" s="45">
        <v>2.0929741859436035</v>
      </c>
      <c r="AG3185" s="45"/>
      <c r="AH3185" s="45">
        <v>1.4799562692642212</v>
      </c>
      <c r="AI3185" s="45"/>
      <c r="AJ3185" s="45"/>
      <c r="AK3185" s="20">
        <v>0</v>
      </c>
    </row>
    <row r="3186" spans="2:37">
      <c r="B3186" s="2">
        <v>2.7000000700354576E-2</v>
      </c>
      <c r="D3186" s="44">
        <v>1.6200000420212746</v>
      </c>
      <c r="E3186" s="44"/>
      <c r="F3186" s="45">
        <v>1.6565080881118774</v>
      </c>
      <c r="G3186" s="45"/>
      <c r="H3186" s="45"/>
      <c r="I3186" s="45"/>
      <c r="J3186" s="45"/>
      <c r="K3186" s="45">
        <v>1.8205845856947922E-28</v>
      </c>
      <c r="L3186" s="45"/>
      <c r="M3186" s="45"/>
      <c r="N3186" s="45">
        <v>2.2597529888153076</v>
      </c>
      <c r="O3186" s="45"/>
      <c r="P3186" s="45"/>
      <c r="Q3186" s="45"/>
      <c r="R3186" s="45">
        <v>1.5978866815567017</v>
      </c>
      <c r="S3186" s="45"/>
      <c r="T3186" s="45"/>
      <c r="U3186" s="45"/>
      <c r="V3186" s="46">
        <v>8.0565647804282624E-27</v>
      </c>
      <c r="W3186" s="46"/>
      <c r="X3186" s="45">
        <v>6.5999999642372131E-2</v>
      </c>
      <c r="Y3186" s="45"/>
      <c r="Z3186" s="44">
        <v>3.9599999785423279</v>
      </c>
      <c r="AA3186" s="44"/>
      <c r="AB3186" s="45">
        <v>-2.0155491828918457</v>
      </c>
      <c r="AC3186" s="45"/>
      <c r="AD3186" s="45">
        <v>0</v>
      </c>
      <c r="AE3186" s="45"/>
      <c r="AF3186" s="45">
        <v>2.089186429977417</v>
      </c>
      <c r="AG3186" s="45"/>
      <c r="AH3186" s="45">
        <v>1.4772778749465942</v>
      </c>
      <c r="AI3186" s="45"/>
      <c r="AJ3186" s="45"/>
      <c r="AK3186" s="20">
        <v>0</v>
      </c>
    </row>
    <row r="3187" spans="2:37">
      <c r="B3187" s="2">
        <v>2.8000000864267349E-2</v>
      </c>
      <c r="D3187" s="44">
        <v>1.680000051856041</v>
      </c>
      <c r="E3187" s="44"/>
      <c r="F3187" s="45">
        <v>0.97265732288360596</v>
      </c>
      <c r="G3187" s="45"/>
      <c r="H3187" s="45"/>
      <c r="I3187" s="45"/>
      <c r="J3187" s="45"/>
      <c r="K3187" s="45">
        <v>1.7188008432299727E-29</v>
      </c>
      <c r="L3187" s="45"/>
      <c r="M3187" s="45"/>
      <c r="N3187" s="45">
        <v>2.2547285556793213</v>
      </c>
      <c r="O3187" s="45"/>
      <c r="P3187" s="45"/>
      <c r="Q3187" s="45"/>
      <c r="R3187" s="45">
        <v>1.5943338871002197</v>
      </c>
      <c r="S3187" s="45"/>
      <c r="T3187" s="45"/>
      <c r="U3187" s="45"/>
      <c r="V3187" s="46">
        <v>7.6230936093220884E-28</v>
      </c>
      <c r="W3187" s="46"/>
      <c r="X3187" s="45">
        <v>6.7000001668930054E-2</v>
      </c>
      <c r="Y3187" s="45"/>
      <c r="Z3187" s="44">
        <v>4.0200001001358032</v>
      </c>
      <c r="AA3187" s="44"/>
      <c r="AB3187" s="45">
        <v>-2.0727148056030273</v>
      </c>
      <c r="AC3187" s="45"/>
      <c r="AD3187" s="45">
        <v>0</v>
      </c>
      <c r="AE3187" s="45"/>
      <c r="AF3187" s="45">
        <v>2.0854260921478271</v>
      </c>
      <c r="AG3187" s="45"/>
      <c r="AH3187" s="45">
        <v>1.4746189117431641</v>
      </c>
      <c r="AI3187" s="45"/>
      <c r="AJ3187" s="45"/>
      <c r="AK3187" s="20">
        <v>0</v>
      </c>
    </row>
    <row r="3188" spans="2:37">
      <c r="B3188" s="2">
        <v>2.8999999165534973E-2</v>
      </c>
      <c r="D3188" s="44">
        <v>1.7399999499320984</v>
      </c>
      <c r="E3188" s="44"/>
      <c r="F3188" s="45">
        <v>0.1557004302740097</v>
      </c>
      <c r="G3188" s="45"/>
      <c r="H3188" s="45"/>
      <c r="I3188" s="45"/>
      <c r="J3188" s="45"/>
      <c r="K3188" s="45">
        <v>1.6227137156604246E-30</v>
      </c>
      <c r="L3188" s="45"/>
      <c r="M3188" s="45"/>
      <c r="N3188" s="45">
        <v>2.2497422695159912</v>
      </c>
      <c r="O3188" s="45"/>
      <c r="P3188" s="45"/>
      <c r="Q3188" s="45"/>
      <c r="R3188" s="45">
        <v>1.5908080339431763</v>
      </c>
      <c r="S3188" s="45"/>
      <c r="T3188" s="45"/>
      <c r="U3188" s="45"/>
      <c r="V3188" s="46">
        <v>7.2128869015721344E-29</v>
      </c>
      <c r="W3188" s="46"/>
      <c r="X3188" s="45">
        <v>6.8000003695487976E-2</v>
      </c>
      <c r="Y3188" s="45"/>
      <c r="Z3188" s="44">
        <v>4.0800002217292786</v>
      </c>
      <c r="AA3188" s="44"/>
      <c r="AB3188" s="45">
        <v>-1.8394572734832764</v>
      </c>
      <c r="AC3188" s="45"/>
      <c r="AD3188" s="45">
        <v>0</v>
      </c>
      <c r="AE3188" s="45"/>
      <c r="AF3188" s="45">
        <v>2.0816929340362549</v>
      </c>
      <c r="AG3188" s="45"/>
      <c r="AH3188" s="45">
        <v>1.4719791412353516</v>
      </c>
      <c r="AI3188" s="45"/>
      <c r="AJ3188" s="45"/>
      <c r="AK3188" s="20">
        <v>0</v>
      </c>
    </row>
    <row r="3189" spans="2:37">
      <c r="B3189" s="2">
        <v>2.9999999329447746E-2</v>
      </c>
      <c r="D3189" s="44">
        <v>1.7999999597668648</v>
      </c>
      <c r="E3189" s="44"/>
      <c r="F3189" s="45">
        <v>-0.67944854497909546</v>
      </c>
      <c r="G3189" s="45"/>
      <c r="H3189" s="45"/>
      <c r="I3189" s="45"/>
      <c r="J3189" s="45"/>
      <c r="K3189" s="45">
        <v>1.5320040374619899E-31</v>
      </c>
      <c r="L3189" s="45"/>
      <c r="M3189" s="45"/>
      <c r="N3189" s="45">
        <v>2.2447936534881592</v>
      </c>
      <c r="O3189" s="45"/>
      <c r="P3189" s="45"/>
      <c r="Q3189" s="45"/>
      <c r="R3189" s="45">
        <v>1.5873088836669922</v>
      </c>
      <c r="S3189" s="45"/>
      <c r="T3189" s="45"/>
      <c r="U3189" s="45"/>
      <c r="V3189" s="46">
        <v>6.824698267540766E-30</v>
      </c>
      <c r="W3189" s="46"/>
      <c r="X3189" s="45">
        <v>6.8999998271465302E-2</v>
      </c>
      <c r="Y3189" s="45"/>
      <c r="Z3189" s="44">
        <v>4.1399998962879181</v>
      </c>
      <c r="AA3189" s="44"/>
      <c r="AB3189" s="45">
        <v>-1.3494714498519897</v>
      </c>
      <c r="AC3189" s="45"/>
      <c r="AD3189" s="45">
        <v>0</v>
      </c>
      <c r="AE3189" s="45"/>
      <c r="AF3189" s="45">
        <v>2.0779867172241211</v>
      </c>
      <c r="AG3189" s="45"/>
      <c r="AH3189" s="45">
        <v>1.4693585634231567</v>
      </c>
      <c r="AI3189" s="45"/>
      <c r="AJ3189" s="45"/>
      <c r="AK3189" s="20">
        <v>0</v>
      </c>
    </row>
    <row r="3190" spans="2:37">
      <c r="B3190" s="2">
        <v>3.0999999493360519E-2</v>
      </c>
      <c r="D3190" s="44">
        <v>1.8599999696016312</v>
      </c>
      <c r="E3190" s="44"/>
      <c r="F3190" s="45">
        <v>-1.4158370494842529</v>
      </c>
      <c r="G3190" s="45"/>
      <c r="H3190" s="45"/>
      <c r="I3190" s="45"/>
      <c r="J3190" s="45"/>
      <c r="K3190" s="45">
        <v>1.4463705670483722E-32</v>
      </c>
      <c r="L3190" s="45"/>
      <c r="M3190" s="45"/>
      <c r="N3190" s="45">
        <v>2.2398824691772461</v>
      </c>
      <c r="O3190" s="45"/>
      <c r="P3190" s="45"/>
      <c r="Q3190" s="45"/>
      <c r="R3190" s="45">
        <v>1.5838359594345093</v>
      </c>
      <c r="S3190" s="45"/>
      <c r="T3190" s="45"/>
      <c r="U3190" s="45"/>
      <c r="V3190" s="46">
        <v>6.4573501703381769E-31</v>
      </c>
      <c r="W3190" s="46"/>
      <c r="X3190" s="45">
        <v>7.0000000298023224E-2</v>
      </c>
      <c r="Y3190" s="45"/>
      <c r="Z3190" s="44">
        <v>4.2000000178813934</v>
      </c>
      <c r="AA3190" s="44"/>
      <c r="AB3190" s="45">
        <v>-0.67226922512054443</v>
      </c>
      <c r="AC3190" s="45"/>
      <c r="AD3190" s="45">
        <v>0</v>
      </c>
      <c r="AE3190" s="45"/>
      <c r="AF3190" s="45">
        <v>2.0743074417114258</v>
      </c>
      <c r="AG3190" s="45"/>
      <c r="AH3190" s="45">
        <v>1.4667569398880005</v>
      </c>
      <c r="AI3190" s="45"/>
      <c r="AJ3190" s="45"/>
      <c r="AK3190" s="20">
        <v>0</v>
      </c>
    </row>
    <row r="3191" spans="2:37">
      <c r="B3191" s="2">
        <v>3.2000001519918442E-2</v>
      </c>
      <c r="D3191" s="44">
        <v>1.9200000911951065</v>
      </c>
      <c r="E3191" s="44"/>
      <c r="F3191" s="45">
        <v>-1.9508438110351563</v>
      </c>
      <c r="G3191" s="45"/>
      <c r="H3191" s="45"/>
      <c r="I3191" s="45"/>
      <c r="J3191" s="45"/>
      <c r="K3191" s="45">
        <v>1.3655288083380495E-33</v>
      </c>
      <c r="L3191" s="45"/>
      <c r="M3191" s="45"/>
      <c r="N3191" s="45">
        <v>2.2350080013275146</v>
      </c>
      <c r="O3191" s="45"/>
      <c r="P3191" s="45"/>
      <c r="Q3191" s="45"/>
      <c r="R3191" s="45">
        <v>1.5803893804550171</v>
      </c>
      <c r="S3191" s="45"/>
      <c r="T3191" s="45"/>
      <c r="U3191" s="45"/>
      <c r="V3191" s="46">
        <v>6.1097265156940805E-32</v>
      </c>
      <c r="W3191" s="46"/>
      <c r="X3191" s="45">
        <v>7.1000002324581146E-2</v>
      </c>
      <c r="Y3191" s="45"/>
      <c r="Z3191" s="44">
        <v>4.2600001394748688</v>
      </c>
      <c r="AA3191" s="44"/>
      <c r="AB3191" s="45">
        <v>9.6676439046859741E-2</v>
      </c>
      <c r="AC3191" s="45"/>
      <c r="AD3191" s="45">
        <v>0</v>
      </c>
      <c r="AE3191" s="45"/>
      <c r="AF3191" s="45">
        <v>2.0706548690795898</v>
      </c>
      <c r="AG3191" s="45"/>
      <c r="AH3191" s="45">
        <v>1.4641740322113037</v>
      </c>
      <c r="AI3191" s="45"/>
      <c r="AJ3191" s="45"/>
      <c r="AK3191" s="20">
        <v>0</v>
      </c>
    </row>
    <row r="3192" spans="2:37">
      <c r="B3192" s="2">
        <v>3.2999999821186066E-2</v>
      </c>
      <c r="D3192" s="44">
        <v>1.9799999892711639</v>
      </c>
      <c r="E3192" s="44"/>
      <c r="F3192" s="45">
        <v>-2.2104732990264893</v>
      </c>
      <c r="G3192" s="45"/>
      <c r="H3192" s="45"/>
      <c r="I3192" s="45"/>
      <c r="J3192" s="45"/>
      <c r="K3192" s="45">
        <v>1.2892104575005115E-34</v>
      </c>
      <c r="L3192" s="45"/>
      <c r="M3192" s="45"/>
      <c r="N3192" s="45">
        <v>2.2301704883575439</v>
      </c>
      <c r="O3192" s="45"/>
      <c r="P3192" s="45"/>
      <c r="Q3192" s="45"/>
      <c r="R3192" s="45">
        <v>1.5769686698913574</v>
      </c>
      <c r="S3192" s="45"/>
      <c r="T3192" s="45"/>
      <c r="U3192" s="45"/>
      <c r="V3192" s="46">
        <v>5.7807711807089806E-33</v>
      </c>
      <c r="W3192" s="46"/>
      <c r="X3192" s="45">
        <v>7.1999996900558472E-2</v>
      </c>
      <c r="Y3192" s="45"/>
      <c r="Z3192" s="44">
        <v>4.3199998140335083</v>
      </c>
      <c r="AA3192" s="44"/>
      <c r="AB3192" s="45">
        <v>0.84938681125640869</v>
      </c>
      <c r="AC3192" s="45"/>
      <c r="AD3192" s="45">
        <v>0</v>
      </c>
      <c r="AE3192" s="45"/>
      <c r="AF3192" s="45">
        <v>2.067028284072876</v>
      </c>
      <c r="AG3192" s="45"/>
      <c r="AH3192" s="45">
        <v>1.4616097211837769</v>
      </c>
      <c r="AI3192" s="45"/>
      <c r="AJ3192" s="45"/>
      <c r="AK3192" s="20">
        <v>0</v>
      </c>
    </row>
    <row r="3193" spans="2:37">
      <c r="B3193" s="2">
        <v>3.4000001847743988E-2</v>
      </c>
      <c r="D3193" s="44">
        <v>2.0400001108646393</v>
      </c>
      <c r="E3193" s="44"/>
      <c r="F3193" s="45">
        <v>-2.1595823764801025</v>
      </c>
      <c r="G3193" s="45"/>
      <c r="H3193" s="45"/>
      <c r="I3193" s="45"/>
      <c r="J3193" s="45"/>
      <c r="K3193" s="45">
        <v>1.2171621243306466E-35</v>
      </c>
      <c r="L3193" s="45"/>
      <c r="M3193" s="45"/>
      <c r="N3193" s="45">
        <v>2.2253692150115967</v>
      </c>
      <c r="O3193" s="45"/>
      <c r="P3193" s="45"/>
      <c r="Q3193" s="45"/>
      <c r="R3193" s="45">
        <v>1.5735735893249512</v>
      </c>
      <c r="S3193" s="45"/>
      <c r="T3193" s="45"/>
      <c r="U3193" s="45"/>
      <c r="V3193" s="46">
        <v>5.4694842972349074E-34</v>
      </c>
      <c r="W3193" s="46"/>
      <c r="X3193" s="45">
        <v>7.2999998927116394E-2</v>
      </c>
      <c r="Y3193" s="45"/>
      <c r="Z3193" s="44">
        <v>4.3799999356269836</v>
      </c>
      <c r="AA3193" s="44"/>
      <c r="AB3193" s="45">
        <v>1.480534553527832</v>
      </c>
      <c r="AC3193" s="45"/>
      <c r="AD3193" s="45">
        <v>0</v>
      </c>
      <c r="AE3193" s="45"/>
      <c r="AF3193" s="45">
        <v>2.0634279251098633</v>
      </c>
      <c r="AG3193" s="45"/>
      <c r="AH3193" s="45">
        <v>1.4590640068054199</v>
      </c>
      <c r="AI3193" s="45"/>
      <c r="AJ3193" s="45"/>
      <c r="AK3193" s="20">
        <v>0</v>
      </c>
    </row>
    <row r="3194" spans="2:37">
      <c r="B3194" s="2">
        <v>3.5000000149011612E-2</v>
      </c>
      <c r="D3194" s="44">
        <v>2.1000000089406967</v>
      </c>
      <c r="E3194" s="44"/>
      <c r="F3194" s="45">
        <v>-1.8066297769546509</v>
      </c>
      <c r="G3194" s="45"/>
      <c r="H3194" s="45"/>
      <c r="I3194" s="45"/>
      <c r="J3194" s="45"/>
      <c r="K3194" s="45">
        <v>1.1491446483899797E-36</v>
      </c>
      <c r="L3194" s="45"/>
      <c r="M3194" s="45"/>
      <c r="N3194" s="45">
        <v>2.2206039428710938</v>
      </c>
      <c r="O3194" s="45"/>
      <c r="P3194" s="45"/>
      <c r="Q3194" s="45"/>
      <c r="R3194" s="45">
        <v>1.5702041387557983</v>
      </c>
      <c r="S3194" s="45"/>
      <c r="T3194" s="45"/>
      <c r="U3194" s="45"/>
      <c r="V3194" s="46">
        <v>5.174919303037636E-35</v>
      </c>
      <c r="W3194" s="46"/>
      <c r="X3194" s="45">
        <v>7.4000000953674316E-2</v>
      </c>
      <c r="Y3194" s="45"/>
      <c r="Z3194" s="44">
        <v>4.440000057220459</v>
      </c>
      <c r="AA3194" s="44"/>
      <c r="AB3194" s="45">
        <v>1.9021772146224976</v>
      </c>
      <c r="AC3194" s="45"/>
      <c r="AD3194" s="45">
        <v>0</v>
      </c>
      <c r="AE3194" s="45"/>
      <c r="AF3194" s="45">
        <v>2.0598535537719727</v>
      </c>
      <c r="AG3194" s="45"/>
      <c r="AH3194" s="45">
        <v>1.4565364122390747</v>
      </c>
      <c r="AI3194" s="45"/>
      <c r="AJ3194" s="45"/>
      <c r="AK3194" s="20">
        <v>0</v>
      </c>
    </row>
    <row r="3195" spans="2:37">
      <c r="B3195" s="2">
        <v>3.5999998450279236E-2</v>
      </c>
      <c r="D3195" s="44">
        <v>2.1599999070167542</v>
      </c>
      <c r="E3195" s="44"/>
      <c r="F3195" s="45">
        <v>-1.2023037672042847</v>
      </c>
      <c r="G3195" s="45"/>
      <c r="H3195" s="45"/>
      <c r="I3195" s="45"/>
      <c r="J3195" s="45"/>
      <c r="K3195" s="45">
        <v>1.0849322426047975E-37</v>
      </c>
      <c r="L3195" s="45"/>
      <c r="M3195" s="45"/>
      <c r="N3195" s="45">
        <v>2.2158744335174561</v>
      </c>
      <c r="O3195" s="45"/>
      <c r="P3195" s="45"/>
      <c r="Q3195" s="45"/>
      <c r="R3195" s="45">
        <v>1.5668598413467407</v>
      </c>
      <c r="S3195" s="45"/>
      <c r="T3195" s="45"/>
      <c r="U3195" s="45"/>
      <c r="V3195" s="46">
        <v>4.8961807790707521E-36</v>
      </c>
      <c r="W3195" s="46"/>
      <c r="X3195" s="45">
        <v>7.5000002980232239E-2</v>
      </c>
      <c r="Y3195" s="45"/>
      <c r="Z3195" s="44">
        <v>4.5000001788139343</v>
      </c>
      <c r="AA3195" s="44"/>
      <c r="AB3195" s="45">
        <v>2.0560059547424316</v>
      </c>
      <c r="AC3195" s="45"/>
      <c r="AD3195" s="45">
        <v>0</v>
      </c>
      <c r="AE3195" s="45"/>
      <c r="AF3195" s="45">
        <v>2.056304931640625</v>
      </c>
      <c r="AG3195" s="45"/>
      <c r="AH3195" s="45">
        <v>1.4540271759033203</v>
      </c>
      <c r="AI3195" s="45"/>
      <c r="AJ3195" s="45"/>
      <c r="AK3195" s="20">
        <v>0</v>
      </c>
    </row>
    <row r="3196" spans="2:37">
      <c r="B3196" s="2">
        <v>3.7000000476837158E-2</v>
      </c>
      <c r="D3196" s="44">
        <v>2.2200000286102295</v>
      </c>
      <c r="E3196" s="44"/>
      <c r="F3196" s="45">
        <v>-0.43225091695785522</v>
      </c>
      <c r="G3196" s="45"/>
      <c r="H3196" s="45"/>
      <c r="I3196" s="45"/>
      <c r="J3196" s="45"/>
      <c r="K3196" s="45">
        <v>1.0243117627524438E-38</v>
      </c>
      <c r="L3196" s="45"/>
      <c r="M3196" s="45"/>
      <c r="N3196" s="45">
        <v>2.2111804485321045</v>
      </c>
      <c r="O3196" s="45"/>
      <c r="P3196" s="45"/>
      <c r="Q3196" s="45"/>
      <c r="R3196" s="45">
        <v>1.5635406970977783</v>
      </c>
      <c r="S3196" s="45"/>
      <c r="T3196" s="45"/>
      <c r="U3196" s="45"/>
      <c r="V3196" s="46">
        <v>4.6324205348441348E-37</v>
      </c>
      <c r="W3196" s="46"/>
      <c r="X3196" s="45">
        <v>7.5999997556209564E-2</v>
      </c>
      <c r="Y3196" s="45"/>
      <c r="Z3196" s="44">
        <v>4.5599998533725739</v>
      </c>
      <c r="AA3196" s="44"/>
      <c r="AB3196" s="45">
        <v>1.9214048385620117</v>
      </c>
      <c r="AC3196" s="45"/>
      <c r="AD3196" s="45">
        <v>0</v>
      </c>
      <c r="AE3196" s="45"/>
      <c r="AF3196" s="45">
        <v>2.0527815818786621</v>
      </c>
      <c r="AG3196" s="45"/>
      <c r="AH3196" s="45">
        <v>1.4515358209609985</v>
      </c>
      <c r="AI3196" s="45"/>
      <c r="AJ3196" s="45"/>
      <c r="AK3196" s="20">
        <v>0</v>
      </c>
    </row>
    <row r="3197" spans="2:37" ht="14.25" customHeight="1">
      <c r="B3197" s="2">
        <v>3.7999998778104782E-2</v>
      </c>
      <c r="D3197" s="44">
        <v>2.2799999266862869</v>
      </c>
      <c r="E3197" s="44"/>
      <c r="F3197" s="45">
        <v>0.3950558602809906</v>
      </c>
      <c r="G3197" s="45"/>
      <c r="H3197" s="45"/>
      <c r="I3197" s="45"/>
      <c r="J3197" s="45"/>
      <c r="K3197" s="45">
        <v>9.6708231307987898E-40</v>
      </c>
      <c r="L3197" s="45"/>
      <c r="M3197" s="45"/>
      <c r="N3197" s="45">
        <v>2.2065215110778809</v>
      </c>
      <c r="O3197" s="45"/>
      <c r="P3197" s="45"/>
      <c r="Q3197" s="45"/>
      <c r="R3197" s="45">
        <v>1.5602463483810425</v>
      </c>
      <c r="S3197" s="45"/>
      <c r="T3197" s="45"/>
      <c r="U3197" s="45"/>
      <c r="V3197" s="46">
        <v>4.3828356016748731E-38</v>
      </c>
      <c r="W3197" s="46"/>
      <c r="X3197" s="45">
        <v>7.6999999582767487E-2</v>
      </c>
      <c r="Y3197" s="45"/>
      <c r="Z3197" s="44">
        <v>4.6199999749660492</v>
      </c>
      <c r="AA3197" s="44"/>
      <c r="AB3197" s="45">
        <v>1.5182071924209595</v>
      </c>
      <c r="AC3197" s="45"/>
      <c r="AD3197" s="45">
        <v>0</v>
      </c>
      <c r="AE3197" s="45"/>
      <c r="AF3197" s="45">
        <v>2.0492837429046631</v>
      </c>
      <c r="AG3197" s="45"/>
      <c r="AH3197" s="45">
        <v>1.4490624666213989</v>
      </c>
      <c r="AI3197" s="45"/>
      <c r="AJ3197" s="45"/>
      <c r="AK3197" s="20">
        <v>0</v>
      </c>
    </row>
    <row r="3198" spans="2:37" ht="13.5" customHeight="1">
      <c r="B3198" s="47" t="s">
        <v>11</v>
      </c>
      <c r="C3198" s="47"/>
      <c r="D3198" s="47"/>
      <c r="E3198" s="47"/>
    </row>
    <row r="3199" spans="2:37" ht="12.75" customHeight="1">
      <c r="B3199" s="39" t="s">
        <v>0</v>
      </c>
      <c r="C3199" s="39"/>
      <c r="D3199" s="39"/>
      <c r="E3199" s="39"/>
      <c r="F3199" s="39"/>
      <c r="G3199" s="1" t="s">
        <v>1</v>
      </c>
      <c r="H3199" s="40" t="s">
        <v>134</v>
      </c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</row>
    <row r="3200" spans="2:37" ht="12.75" customHeight="1">
      <c r="AB3200" s="39" t="s">
        <v>2</v>
      </c>
      <c r="AC3200" s="39"/>
      <c r="AD3200" s="39"/>
      <c r="AE3200" s="39"/>
      <c r="AF3200" s="39"/>
      <c r="AG3200" s="39"/>
    </row>
    <row r="3201" spans="2:34" ht="12" customHeight="1">
      <c r="B3201" s="39" t="s">
        <v>3</v>
      </c>
      <c r="C3201" s="39"/>
      <c r="D3201" s="39"/>
      <c r="E3201" s="39"/>
      <c r="G3201" s="1" t="s">
        <v>4</v>
      </c>
      <c r="H3201" s="41">
        <v>0.43999999761581421</v>
      </c>
      <c r="I3201" s="41"/>
      <c r="J3201" s="41"/>
      <c r="K3201" s="41"/>
      <c r="L3201" s="41"/>
      <c r="M3201" s="41"/>
      <c r="N3201" s="41"/>
      <c r="O3201" s="39" t="s">
        <v>21</v>
      </c>
      <c r="P3201" s="39"/>
      <c r="Q3201" s="39"/>
      <c r="R3201" s="39"/>
      <c r="S3201" s="1" t="s">
        <v>4</v>
      </c>
      <c r="T3201" s="42" t="s">
        <v>22</v>
      </c>
      <c r="U3201" s="42"/>
      <c r="V3201" s="42"/>
      <c r="W3201" s="42"/>
      <c r="X3201" s="42"/>
      <c r="Y3201" s="42"/>
      <c r="Z3201" s="42"/>
      <c r="AA3201" s="42"/>
      <c r="AB3201" s="39"/>
      <c r="AC3201" s="39"/>
      <c r="AD3201" s="39"/>
      <c r="AE3201" s="39"/>
      <c r="AF3201" s="39"/>
      <c r="AG3201" s="39"/>
    </row>
    <row r="3202" spans="2:34" ht="10.5" customHeight="1">
      <c r="AB3202" s="39"/>
      <c r="AC3202" s="39"/>
      <c r="AD3202" s="39"/>
      <c r="AE3202" s="39"/>
      <c r="AF3202" s="39"/>
      <c r="AG3202" s="39"/>
    </row>
    <row r="3203" spans="2:34" ht="12" customHeight="1">
      <c r="AB3203" s="39"/>
      <c r="AC3203" s="39"/>
      <c r="AD3203" s="39"/>
      <c r="AE3203" s="39"/>
      <c r="AF3203" s="39"/>
      <c r="AG3203" s="39"/>
    </row>
    <row r="3204" spans="2:34" ht="12" customHeight="1">
      <c r="AB3204" s="39"/>
      <c r="AC3204" s="39"/>
      <c r="AD3204" s="39"/>
      <c r="AE3204" s="39"/>
      <c r="AF3204" s="39"/>
      <c r="AG3204" s="39"/>
    </row>
    <row r="3205" spans="2:34" ht="6" customHeight="1"/>
    <row r="3206" spans="2:34" ht="3" customHeight="1">
      <c r="B3206" s="43" t="s">
        <v>5</v>
      </c>
      <c r="D3206" s="43" t="s">
        <v>23</v>
      </c>
      <c r="E3206" s="43"/>
      <c r="G3206" s="43" t="s">
        <v>6</v>
      </c>
      <c r="H3206" s="43"/>
      <c r="J3206" s="43" t="s">
        <v>7</v>
      </c>
      <c r="K3206" s="43"/>
      <c r="L3206" s="43"/>
      <c r="M3206" s="43"/>
      <c r="N3206" s="43" t="s">
        <v>8</v>
      </c>
      <c r="O3206" s="43"/>
      <c r="Q3206" s="43" t="s">
        <v>9</v>
      </c>
      <c r="R3206" s="43"/>
      <c r="S3206" s="43"/>
      <c r="T3206" s="43" t="s">
        <v>10</v>
      </c>
      <c r="U3206" s="43"/>
      <c r="X3206" s="43" t="s">
        <v>5</v>
      </c>
      <c r="Y3206" s="43"/>
      <c r="Z3206" s="43" t="s">
        <v>23</v>
      </c>
      <c r="AA3206" s="43"/>
      <c r="AB3206" s="43" t="s">
        <v>6</v>
      </c>
      <c r="AC3206" s="43" t="s">
        <v>7</v>
      </c>
      <c r="AE3206" s="43" t="s">
        <v>8</v>
      </c>
      <c r="AF3206" s="43" t="s">
        <v>9</v>
      </c>
      <c r="AG3206" s="43" t="s">
        <v>10</v>
      </c>
      <c r="AH3206" s="43"/>
    </row>
    <row r="3207" spans="2:34" ht="14.25" customHeight="1">
      <c r="B3207" s="43"/>
      <c r="D3207" s="43"/>
      <c r="E3207" s="43"/>
      <c r="G3207" s="43"/>
      <c r="H3207" s="43"/>
      <c r="J3207" s="43"/>
      <c r="K3207" s="43"/>
      <c r="L3207" s="43"/>
      <c r="M3207" s="43"/>
      <c r="N3207" s="43"/>
      <c r="O3207" s="43"/>
      <c r="Q3207" s="43"/>
      <c r="R3207" s="43"/>
      <c r="S3207" s="43"/>
      <c r="T3207" s="43"/>
      <c r="U3207" s="43"/>
      <c r="X3207" s="43"/>
      <c r="Y3207" s="43"/>
      <c r="Z3207" s="43"/>
      <c r="AA3207" s="43"/>
      <c r="AB3207" s="43"/>
      <c r="AC3207" s="43"/>
      <c r="AE3207" s="43"/>
      <c r="AF3207" s="43"/>
      <c r="AG3207" s="43"/>
      <c r="AH3207" s="43"/>
    </row>
    <row r="3208" spans="2:34">
      <c r="B3208" s="2">
        <v>7.8000001609325409E-2</v>
      </c>
      <c r="D3208" s="44">
        <v>4.6800000965595245</v>
      </c>
      <c r="E3208" s="44"/>
      <c r="F3208" s="45">
        <v>0.90378034114837646</v>
      </c>
      <c r="G3208" s="45"/>
      <c r="H3208" s="45"/>
      <c r="I3208" s="45"/>
      <c r="J3208" s="45"/>
      <c r="K3208" s="45">
        <v>0</v>
      </c>
      <c r="L3208" s="45"/>
      <c r="M3208" s="45"/>
      <c r="N3208" s="45">
        <v>2.0458109378814697</v>
      </c>
      <c r="O3208" s="45"/>
      <c r="P3208" s="45"/>
      <c r="Q3208" s="45"/>
      <c r="R3208" s="45">
        <v>1.4466067552566528</v>
      </c>
      <c r="S3208" s="45"/>
      <c r="T3208" s="45"/>
      <c r="U3208" s="45"/>
      <c r="V3208" s="46">
        <v>0</v>
      </c>
      <c r="W3208" s="46"/>
    </row>
    <row r="3209" spans="2:34">
      <c r="B3209" s="2">
        <v>7.9000003635883331E-2</v>
      </c>
      <c r="D3209" s="44">
        <v>4.7400002181529999</v>
      </c>
      <c r="E3209" s="44"/>
      <c r="F3209" s="45">
        <v>0.16486859321594238</v>
      </c>
      <c r="G3209" s="45"/>
      <c r="H3209" s="45"/>
      <c r="I3209" s="45"/>
      <c r="J3209" s="45"/>
      <c r="K3209" s="45">
        <v>0</v>
      </c>
      <c r="L3209" s="45"/>
      <c r="M3209" s="45"/>
      <c r="N3209" s="45">
        <v>2.0423626899719238</v>
      </c>
      <c r="O3209" s="45"/>
      <c r="P3209" s="45"/>
      <c r="Q3209" s="45"/>
      <c r="R3209" s="45">
        <v>1.4441685676574707</v>
      </c>
      <c r="S3209" s="45"/>
      <c r="T3209" s="45"/>
      <c r="U3209" s="45"/>
      <c r="V3209" s="46">
        <v>0</v>
      </c>
      <c r="W3209" s="46"/>
    </row>
    <row r="3210" spans="2:34">
      <c r="B3210" s="2">
        <v>7.9999998211860657E-2</v>
      </c>
      <c r="D3210" s="44">
        <v>4.7999998927116394</v>
      </c>
      <c r="E3210" s="44"/>
      <c r="F3210" s="45">
        <v>-0.59464889764785767</v>
      </c>
      <c r="G3210" s="45"/>
      <c r="H3210" s="45"/>
      <c r="I3210" s="45"/>
      <c r="J3210" s="45"/>
      <c r="K3210" s="45">
        <v>0</v>
      </c>
      <c r="L3210" s="45"/>
      <c r="M3210" s="45"/>
      <c r="N3210" s="45">
        <v>2.0389394760131836</v>
      </c>
      <c r="O3210" s="45"/>
      <c r="P3210" s="45"/>
      <c r="Q3210" s="45"/>
      <c r="R3210" s="45">
        <v>1.4417479038238525</v>
      </c>
      <c r="S3210" s="45"/>
      <c r="T3210" s="45"/>
      <c r="U3210" s="45"/>
      <c r="V3210" s="46">
        <v>0</v>
      </c>
      <c r="W3210" s="46"/>
    </row>
    <row r="3211" spans="2:34">
      <c r="B3211" s="2">
        <v>8.1000000238418579E-2</v>
      </c>
      <c r="D3211" s="44">
        <v>4.8600000143051147</v>
      </c>
      <c r="E3211" s="44"/>
      <c r="F3211" s="45">
        <v>-1.2683569192886353</v>
      </c>
      <c r="G3211" s="45"/>
      <c r="H3211" s="45"/>
      <c r="I3211" s="45"/>
      <c r="J3211" s="45"/>
      <c r="K3211" s="45">
        <v>0</v>
      </c>
      <c r="L3211" s="45"/>
      <c r="M3211" s="45"/>
      <c r="N3211" s="45">
        <v>2.0355405807495117</v>
      </c>
      <c r="O3211" s="45"/>
      <c r="P3211" s="45"/>
      <c r="Q3211" s="45"/>
      <c r="R3211" s="45">
        <v>1.4393445253372192</v>
      </c>
      <c r="S3211" s="45"/>
      <c r="T3211" s="45"/>
      <c r="U3211" s="45"/>
      <c r="V3211" s="46">
        <v>0</v>
      </c>
      <c r="W3211" s="46"/>
    </row>
    <row r="3212" spans="2:34">
      <c r="B3212" s="2">
        <v>8.2000002264976501E-2</v>
      </c>
      <c r="D3212" s="44">
        <v>4.9200001358985901</v>
      </c>
      <c r="E3212" s="44"/>
      <c r="F3212" s="45">
        <v>-1.7622089385986328</v>
      </c>
      <c r="G3212" s="45"/>
      <c r="H3212" s="45"/>
      <c r="I3212" s="45"/>
      <c r="J3212" s="45"/>
      <c r="K3212" s="45">
        <v>0</v>
      </c>
      <c r="L3212" s="45"/>
      <c r="M3212" s="45"/>
      <c r="N3212" s="45">
        <v>2.0321657657623291</v>
      </c>
      <c r="O3212" s="45"/>
      <c r="P3212" s="45"/>
      <c r="Q3212" s="45"/>
      <c r="R3212" s="45">
        <v>1.4369581937789917</v>
      </c>
      <c r="S3212" s="45"/>
      <c r="T3212" s="45"/>
      <c r="U3212" s="45"/>
      <c r="V3212" s="46">
        <v>0</v>
      </c>
      <c r="W3212" s="46"/>
    </row>
    <row r="3213" spans="2:34">
      <c r="B3213" s="2">
        <v>8.2999996840953827E-2</v>
      </c>
      <c r="D3213" s="44">
        <v>4.9799998104572296</v>
      </c>
      <c r="E3213" s="44"/>
      <c r="F3213" s="45">
        <v>-2.0076508522033691</v>
      </c>
      <c r="G3213" s="45"/>
      <c r="H3213" s="45"/>
      <c r="I3213" s="45"/>
      <c r="J3213" s="45"/>
      <c r="K3213" s="45">
        <v>0</v>
      </c>
      <c r="L3213" s="45"/>
      <c r="M3213" s="45"/>
      <c r="N3213" s="45">
        <v>2.0288152694702148</v>
      </c>
      <c r="O3213" s="45"/>
      <c r="P3213" s="45"/>
      <c r="Q3213" s="45"/>
      <c r="R3213" s="45">
        <v>1.4345889091491699</v>
      </c>
      <c r="S3213" s="45"/>
      <c r="T3213" s="45"/>
      <c r="U3213" s="45"/>
      <c r="V3213" s="46">
        <v>0</v>
      </c>
      <c r="W3213" s="46"/>
    </row>
    <row r="3214" spans="2:34">
      <c r="B3214" s="2">
        <v>8.3999998867511749E-2</v>
      </c>
      <c r="D3214" s="44">
        <v>5.039999932050705</v>
      </c>
      <c r="E3214" s="44"/>
      <c r="F3214" s="45">
        <v>-1.9711333513259888</v>
      </c>
      <c r="G3214" s="45"/>
      <c r="H3214" s="45"/>
      <c r="I3214" s="45"/>
      <c r="J3214" s="45"/>
      <c r="K3214" s="45">
        <v>0</v>
      </c>
      <c r="L3214" s="45"/>
      <c r="M3214" s="45"/>
      <c r="N3214" s="45">
        <v>2.0254883766174316</v>
      </c>
      <c r="O3214" s="45"/>
      <c r="P3214" s="45"/>
      <c r="Q3214" s="45"/>
      <c r="R3214" s="45">
        <v>1.4322365522384644</v>
      </c>
      <c r="S3214" s="45"/>
      <c r="T3214" s="45"/>
      <c r="U3214" s="45"/>
      <c r="V3214" s="46">
        <v>0</v>
      </c>
      <c r="W3214" s="46"/>
    </row>
    <row r="3215" spans="2:34">
      <c r="B3215" s="2">
        <v>8.5000000894069672E-2</v>
      </c>
      <c r="D3215" s="44">
        <v>5.1000000536441803</v>
      </c>
      <c r="E3215" s="44"/>
      <c r="F3215" s="45">
        <v>-1.6586934328079224</v>
      </c>
      <c r="G3215" s="45"/>
      <c r="H3215" s="45"/>
      <c r="I3215" s="45"/>
      <c r="J3215" s="45"/>
      <c r="K3215" s="45">
        <v>0</v>
      </c>
      <c r="L3215" s="45"/>
      <c r="M3215" s="45"/>
      <c r="N3215" s="45">
        <v>2.0221853256225586</v>
      </c>
      <c r="O3215" s="45"/>
      <c r="P3215" s="45"/>
      <c r="Q3215" s="45"/>
      <c r="R3215" s="45">
        <v>1.4299008846282959</v>
      </c>
      <c r="S3215" s="45"/>
      <c r="T3215" s="45"/>
      <c r="U3215" s="45"/>
      <c r="V3215" s="46">
        <v>0</v>
      </c>
      <c r="W3215" s="46"/>
    </row>
    <row r="3216" spans="2:34">
      <c r="B3216" s="2">
        <v>8.6000002920627594E-2</v>
      </c>
      <c r="D3216" s="44">
        <v>5.1600001752376556</v>
      </c>
      <c r="E3216" s="44"/>
      <c r="F3216" s="45">
        <v>-1.11497962474823</v>
      </c>
      <c r="G3216" s="45"/>
      <c r="H3216" s="45"/>
      <c r="I3216" s="45"/>
      <c r="J3216" s="45"/>
      <c r="K3216" s="45">
        <v>0</v>
      </c>
      <c r="L3216" s="45"/>
      <c r="M3216" s="45"/>
      <c r="N3216" s="45">
        <v>2.0189056396484375</v>
      </c>
      <c r="O3216" s="45"/>
      <c r="P3216" s="45"/>
      <c r="Q3216" s="45"/>
      <c r="R3216" s="45">
        <v>1.4275819063186646</v>
      </c>
      <c r="S3216" s="45"/>
      <c r="T3216" s="45"/>
      <c r="U3216" s="45"/>
      <c r="V3216" s="46">
        <v>0</v>
      </c>
      <c r="W3216" s="46"/>
    </row>
    <row r="3217" spans="2:23">
      <c r="B3217" s="2">
        <v>8.6999997496604919E-2</v>
      </c>
      <c r="D3217" s="44">
        <v>5.2199998497962952</v>
      </c>
      <c r="E3217" s="44"/>
      <c r="F3217" s="45">
        <v>-0.41687560081481934</v>
      </c>
      <c r="G3217" s="45"/>
      <c r="H3217" s="45"/>
      <c r="I3217" s="45"/>
      <c r="J3217" s="45"/>
      <c r="K3217" s="45">
        <v>0</v>
      </c>
      <c r="L3217" s="45"/>
      <c r="M3217" s="45"/>
      <c r="N3217" s="45">
        <v>2.0156493186950684</v>
      </c>
      <c r="O3217" s="45"/>
      <c r="P3217" s="45"/>
      <c r="Q3217" s="45"/>
      <c r="R3217" s="45">
        <v>1.4252792596817017</v>
      </c>
      <c r="S3217" s="45"/>
      <c r="T3217" s="45"/>
      <c r="U3217" s="45"/>
      <c r="V3217" s="46">
        <v>0</v>
      </c>
      <c r="W3217" s="46"/>
    </row>
    <row r="3218" spans="2:23">
      <c r="B3218" s="2">
        <v>8.7999999523162842E-2</v>
      </c>
      <c r="D3218" s="44">
        <v>5.2799999713897705</v>
      </c>
      <c r="E3218" s="44"/>
      <c r="F3218" s="45">
        <v>0.33736655116081238</v>
      </c>
      <c r="G3218" s="45"/>
      <c r="H3218" s="45"/>
      <c r="I3218" s="45"/>
      <c r="J3218" s="45"/>
      <c r="K3218" s="45">
        <v>0</v>
      </c>
      <c r="L3218" s="45"/>
      <c r="M3218" s="45"/>
      <c r="N3218" s="45">
        <v>2.012415885925293</v>
      </c>
      <c r="O3218" s="45"/>
      <c r="P3218" s="45"/>
      <c r="Q3218" s="45"/>
      <c r="R3218" s="45">
        <v>1.4229929447174072</v>
      </c>
      <c r="S3218" s="45"/>
      <c r="T3218" s="45"/>
      <c r="U3218" s="45"/>
      <c r="V3218" s="46">
        <v>0</v>
      </c>
      <c r="W3218" s="46"/>
    </row>
    <row r="3219" spans="2:23">
      <c r="B3219" s="2">
        <v>8.9000001549720764E-2</v>
      </c>
      <c r="D3219" s="44">
        <v>5.3400000929832458</v>
      </c>
      <c r="E3219" s="44"/>
      <c r="F3219" s="45">
        <v>1.0419504642486572</v>
      </c>
      <c r="G3219" s="45"/>
      <c r="H3219" s="45"/>
      <c r="I3219" s="45"/>
      <c r="J3219" s="45"/>
      <c r="K3219" s="45">
        <v>0</v>
      </c>
      <c r="L3219" s="45"/>
      <c r="M3219" s="45"/>
      <c r="N3219" s="45">
        <v>2.0092055797576904</v>
      </c>
      <c r="O3219" s="45"/>
      <c r="P3219" s="45"/>
      <c r="Q3219" s="45"/>
      <c r="R3219" s="45">
        <v>1.4207229614257813</v>
      </c>
      <c r="S3219" s="45"/>
      <c r="T3219" s="45"/>
      <c r="U3219" s="45"/>
      <c r="V3219" s="46">
        <v>0</v>
      </c>
      <c r="W3219" s="46"/>
    </row>
    <row r="3220" spans="2:23">
      <c r="B3220" s="2">
        <v>9.0000003576278687E-2</v>
      </c>
      <c r="D3220" s="44">
        <v>5.4000002145767212</v>
      </c>
      <c r="E3220" s="44"/>
      <c r="F3220" s="45">
        <v>1.5983704328536987</v>
      </c>
      <c r="G3220" s="45"/>
      <c r="H3220" s="45"/>
      <c r="I3220" s="45"/>
      <c r="J3220" s="45"/>
      <c r="K3220" s="45">
        <v>0</v>
      </c>
      <c r="L3220" s="45"/>
      <c r="M3220" s="45"/>
      <c r="N3220" s="45">
        <v>2.0060179233551025</v>
      </c>
      <c r="O3220" s="45"/>
      <c r="P3220" s="45"/>
      <c r="Q3220" s="45"/>
      <c r="R3220" s="45">
        <v>1.4184689521789551</v>
      </c>
      <c r="S3220" s="45"/>
      <c r="T3220" s="45"/>
      <c r="U3220" s="45"/>
      <c r="V3220" s="46">
        <v>0</v>
      </c>
      <c r="W3220" s="46"/>
    </row>
    <row r="3221" spans="2:23">
      <c r="B3221" s="2">
        <v>9.0999998152256012E-2</v>
      </c>
      <c r="D3221" s="44">
        <v>5.4599998891353607</v>
      </c>
      <c r="E3221" s="44"/>
      <c r="F3221" s="45">
        <v>1.9291788339614868</v>
      </c>
      <c r="G3221" s="45"/>
      <c r="H3221" s="45"/>
      <c r="I3221" s="45"/>
      <c r="J3221" s="45"/>
      <c r="K3221" s="45">
        <v>0</v>
      </c>
      <c r="L3221" s="45"/>
      <c r="M3221" s="45"/>
      <c r="N3221" s="45">
        <v>2.0028529167175293</v>
      </c>
      <c r="O3221" s="45"/>
      <c r="P3221" s="45"/>
      <c r="Q3221" s="45"/>
      <c r="R3221" s="45">
        <v>1.4162307977676392</v>
      </c>
      <c r="S3221" s="45"/>
      <c r="T3221" s="45"/>
      <c r="U3221" s="45"/>
      <c r="V3221" s="46">
        <v>0</v>
      </c>
      <c r="W3221" s="46"/>
    </row>
    <row r="3222" spans="2:23">
      <c r="B3222" s="2">
        <v>9.2000000178813934E-2</v>
      </c>
      <c r="D3222" s="44">
        <v>5.5200000107288361</v>
      </c>
      <c r="E3222" s="44"/>
      <c r="F3222" s="45">
        <v>1.9887622594833374</v>
      </c>
      <c r="G3222" s="45"/>
      <c r="H3222" s="45"/>
      <c r="I3222" s="45"/>
      <c r="J3222" s="45"/>
      <c r="K3222" s="45">
        <v>0</v>
      </c>
      <c r="L3222" s="45"/>
      <c r="M3222" s="45"/>
      <c r="N3222" s="45">
        <v>1.9997100830078125</v>
      </c>
      <c r="O3222" s="45"/>
      <c r="P3222" s="45"/>
      <c r="Q3222" s="45"/>
      <c r="R3222" s="45">
        <v>1.4140084981918335</v>
      </c>
      <c r="S3222" s="45"/>
      <c r="T3222" s="45"/>
      <c r="U3222" s="45"/>
      <c r="V3222" s="46">
        <v>0</v>
      </c>
      <c r="W3222" s="46"/>
    </row>
    <row r="3223" spans="2:23">
      <c r="B3223" s="2">
        <v>9.3000002205371857E-2</v>
      </c>
      <c r="D3223" s="44">
        <v>5.5800001323223114</v>
      </c>
      <c r="E3223" s="44"/>
      <c r="F3223" s="45">
        <v>1.7696267366409302</v>
      </c>
      <c r="G3223" s="45"/>
      <c r="H3223" s="45"/>
      <c r="I3223" s="45"/>
      <c r="J3223" s="45"/>
      <c r="K3223" s="45">
        <v>0</v>
      </c>
      <c r="L3223" s="45"/>
      <c r="M3223" s="45"/>
      <c r="N3223" s="45">
        <v>1.9965894222259521</v>
      </c>
      <c r="O3223" s="45"/>
      <c r="P3223" s="45"/>
      <c r="Q3223" s="45"/>
      <c r="R3223" s="45">
        <v>1.4118019342422485</v>
      </c>
      <c r="S3223" s="45"/>
      <c r="T3223" s="45"/>
      <c r="U3223" s="45"/>
      <c r="V3223" s="46">
        <v>0</v>
      </c>
      <c r="W3223" s="46"/>
    </row>
    <row r="3224" spans="2:23">
      <c r="B3224" s="2">
        <v>9.3999996781349182E-2</v>
      </c>
      <c r="D3224" s="44">
        <v>5.6399998068809509</v>
      </c>
      <c r="E3224" s="44"/>
      <c r="F3224" s="45">
        <v>1.3033283948898315</v>
      </c>
      <c r="G3224" s="45"/>
      <c r="H3224" s="45"/>
      <c r="I3224" s="45"/>
      <c r="J3224" s="45"/>
      <c r="K3224" s="45">
        <v>0</v>
      </c>
      <c r="L3224" s="45"/>
      <c r="M3224" s="45"/>
      <c r="N3224" s="45">
        <v>1.9934908151626587</v>
      </c>
      <c r="O3224" s="45"/>
      <c r="P3224" s="45"/>
      <c r="Q3224" s="45"/>
      <c r="R3224" s="45">
        <v>1.4096108675003052</v>
      </c>
      <c r="S3224" s="45"/>
      <c r="T3224" s="45"/>
      <c r="U3224" s="45"/>
      <c r="V3224" s="46">
        <v>0</v>
      </c>
      <c r="W3224" s="46"/>
    </row>
    <row r="3225" spans="2:23">
      <c r="B3225" s="2">
        <v>9.4999998807907104E-2</v>
      </c>
      <c r="D3225" s="44">
        <v>5.6999999284744263</v>
      </c>
      <c r="E3225" s="44"/>
      <c r="F3225" s="45">
        <v>0.65593314170837402</v>
      </c>
      <c r="G3225" s="45"/>
      <c r="H3225" s="45"/>
      <c r="I3225" s="45"/>
      <c r="J3225" s="45"/>
      <c r="K3225" s="45">
        <v>0</v>
      </c>
      <c r="L3225" s="45"/>
      <c r="M3225" s="45"/>
      <c r="N3225" s="45">
        <v>1.990414023399353</v>
      </c>
      <c r="O3225" s="45"/>
      <c r="P3225" s="45"/>
      <c r="Q3225" s="45"/>
      <c r="R3225" s="45">
        <v>1.4074352979660034</v>
      </c>
      <c r="S3225" s="45"/>
      <c r="T3225" s="45"/>
      <c r="U3225" s="45"/>
      <c r="V3225" s="46">
        <v>0</v>
      </c>
      <c r="W3225" s="46"/>
    </row>
    <row r="3226" spans="2:23">
      <c r="B3226" s="2">
        <v>9.6000000834465027E-2</v>
      </c>
      <c r="D3226" s="44">
        <v>5.7600000500679016</v>
      </c>
      <c r="E3226" s="44"/>
      <c r="F3226" s="45">
        <v>-8.1339374184608459E-2</v>
      </c>
      <c r="G3226" s="45"/>
      <c r="H3226" s="45"/>
      <c r="I3226" s="45"/>
      <c r="J3226" s="45"/>
      <c r="K3226" s="45">
        <v>0</v>
      </c>
      <c r="L3226" s="45"/>
      <c r="M3226" s="45"/>
      <c r="N3226" s="45">
        <v>1.9873589277267456</v>
      </c>
      <c r="O3226" s="45"/>
      <c r="P3226" s="45"/>
      <c r="Q3226" s="45"/>
      <c r="R3226" s="45">
        <v>1.4052749872207642</v>
      </c>
      <c r="S3226" s="45"/>
      <c r="T3226" s="45"/>
      <c r="U3226" s="45"/>
      <c r="V3226" s="46">
        <v>0</v>
      </c>
      <c r="W3226" s="46"/>
    </row>
    <row r="3227" spans="2:23">
      <c r="B3227" s="2">
        <v>9.7000002861022949E-2</v>
      </c>
      <c r="D3227" s="44">
        <v>5.820000171661377</v>
      </c>
      <c r="E3227" s="44"/>
      <c r="F3227" s="45">
        <v>-0.80496460199356079</v>
      </c>
      <c r="G3227" s="45"/>
      <c r="H3227" s="45"/>
      <c r="I3227" s="45"/>
      <c r="J3227" s="45"/>
      <c r="K3227" s="45">
        <v>0</v>
      </c>
      <c r="L3227" s="45"/>
      <c r="M3227" s="45"/>
      <c r="N3227" s="45">
        <v>1.9843251705169678</v>
      </c>
      <c r="O3227" s="45"/>
      <c r="P3227" s="45"/>
      <c r="Q3227" s="45"/>
      <c r="R3227" s="45">
        <v>1.4031298160552979</v>
      </c>
      <c r="S3227" s="45"/>
      <c r="T3227" s="45"/>
      <c r="U3227" s="45"/>
      <c r="V3227" s="46">
        <v>0</v>
      </c>
      <c r="W3227" s="46"/>
    </row>
    <row r="3228" spans="2:23">
      <c r="B3228" s="2">
        <v>9.7999997437000275E-2</v>
      </c>
      <c r="D3228" s="44">
        <v>5.8799998462200165</v>
      </c>
      <c r="E3228" s="44"/>
      <c r="F3228" s="45">
        <v>-1.4136455059051514</v>
      </c>
      <c r="G3228" s="45"/>
      <c r="H3228" s="45"/>
      <c r="I3228" s="45"/>
      <c r="J3228" s="45"/>
      <c r="K3228" s="45">
        <v>0</v>
      </c>
      <c r="L3228" s="45"/>
      <c r="M3228" s="45"/>
      <c r="N3228" s="45">
        <v>1.9813127517700195</v>
      </c>
      <c r="O3228" s="45"/>
      <c r="P3228" s="45"/>
      <c r="Q3228" s="45"/>
      <c r="R3228" s="45">
        <v>1.4009996652603149</v>
      </c>
      <c r="S3228" s="45"/>
      <c r="T3228" s="45"/>
      <c r="U3228" s="45"/>
      <c r="V3228" s="46">
        <v>0</v>
      </c>
      <c r="W3228" s="46"/>
    </row>
    <row r="3229" spans="2:23">
      <c r="B3229" s="2">
        <v>9.8999999463558197E-2</v>
      </c>
      <c r="D3229" s="44">
        <v>5.9399999678134918</v>
      </c>
      <c r="E3229" s="44"/>
      <c r="F3229" s="45">
        <v>-1.8224878311157227</v>
      </c>
      <c r="G3229" s="45"/>
      <c r="H3229" s="45"/>
      <c r="I3229" s="45"/>
      <c r="J3229" s="45"/>
      <c r="K3229" s="45">
        <v>0</v>
      </c>
      <c r="L3229" s="45"/>
      <c r="M3229" s="45"/>
      <c r="N3229" s="45">
        <v>1.9783215522766113</v>
      </c>
      <c r="O3229" s="45"/>
      <c r="P3229" s="45"/>
      <c r="Q3229" s="45"/>
      <c r="R3229" s="45">
        <v>1.3988845348358154</v>
      </c>
      <c r="S3229" s="45"/>
      <c r="T3229" s="45"/>
      <c r="U3229" s="45"/>
      <c r="V3229" s="46">
        <v>0</v>
      </c>
      <c r="W3229" s="46"/>
    </row>
    <row r="3230" spans="2:23">
      <c r="B3230" s="2">
        <v>0.10000000149011612</v>
      </c>
      <c r="D3230" s="44">
        <v>6.0000000894069672</v>
      </c>
      <c r="E3230" s="44"/>
      <c r="F3230" s="45">
        <v>-1.9748376607894897</v>
      </c>
      <c r="G3230" s="45"/>
      <c r="H3230" s="45"/>
      <c r="I3230" s="45"/>
      <c r="J3230" s="45"/>
      <c r="K3230" s="45">
        <v>0</v>
      </c>
      <c r="L3230" s="45"/>
      <c r="M3230" s="45"/>
      <c r="N3230" s="45">
        <v>1.9753512144088745</v>
      </c>
      <c r="O3230" s="45"/>
      <c r="P3230" s="45"/>
      <c r="Q3230" s="45"/>
      <c r="R3230" s="45">
        <v>1.3967841863632202</v>
      </c>
      <c r="S3230" s="45"/>
      <c r="T3230" s="45"/>
      <c r="U3230" s="45"/>
      <c r="V3230" s="46">
        <v>0</v>
      </c>
      <c r="W3230" s="46"/>
    </row>
    <row r="3231" spans="2:23" ht="9.75" customHeight="1">
      <c r="B3231" s="2">
        <v>0.10100000351667404</v>
      </c>
      <c r="D3231" s="44">
        <v>6.0600002110004425</v>
      </c>
      <c r="E3231" s="44"/>
      <c r="F3231" s="45">
        <v>-1.8501275777816772</v>
      </c>
      <c r="G3231" s="45"/>
      <c r="H3231" s="45"/>
      <c r="I3231" s="45"/>
      <c r="J3231" s="45"/>
      <c r="K3231" s="45">
        <v>0</v>
      </c>
      <c r="L3231" s="45"/>
      <c r="M3231" s="45"/>
      <c r="N3231" s="45">
        <v>1.9724016189575195</v>
      </c>
      <c r="O3231" s="45"/>
      <c r="P3231" s="45"/>
      <c r="Q3231" s="45"/>
      <c r="R3231" s="45">
        <v>1.3946986198425293</v>
      </c>
      <c r="S3231" s="45"/>
      <c r="T3231" s="45"/>
      <c r="U3231" s="45"/>
      <c r="V3231" s="46">
        <v>0</v>
      </c>
      <c r="W3231" s="46"/>
    </row>
    <row r="3232" spans="2:23" ht="5.25" customHeight="1"/>
    <row r="3233" spans="2:37" ht="172.5" customHeight="1"/>
    <row r="3234" spans="2:37" ht="16.5" customHeight="1"/>
    <row r="3235" spans="2:37" ht="12.75" customHeight="1">
      <c r="B3235" s="39" t="s">
        <v>0</v>
      </c>
      <c r="C3235" s="39"/>
      <c r="D3235" s="39"/>
      <c r="E3235" s="39"/>
      <c r="F3235" s="39"/>
      <c r="G3235" s="1" t="s">
        <v>1</v>
      </c>
      <c r="H3235" s="40" t="s">
        <v>89</v>
      </c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</row>
    <row r="3236" spans="2:37" ht="12.75" customHeight="1">
      <c r="AB3236" s="39" t="s">
        <v>2</v>
      </c>
      <c r="AC3236" s="39"/>
      <c r="AD3236" s="39"/>
      <c r="AE3236" s="39"/>
      <c r="AF3236" s="39"/>
      <c r="AG3236" s="39"/>
    </row>
    <row r="3237" spans="2:37" ht="12" customHeight="1">
      <c r="B3237" s="39" t="s">
        <v>3</v>
      </c>
      <c r="C3237" s="39"/>
      <c r="D3237" s="39"/>
      <c r="E3237" s="39"/>
      <c r="G3237" s="1" t="s">
        <v>4</v>
      </c>
      <c r="H3237" s="41">
        <v>0.43999999761581421</v>
      </c>
      <c r="I3237" s="41"/>
      <c r="J3237" s="41"/>
      <c r="K3237" s="41"/>
      <c r="L3237" s="41"/>
      <c r="M3237" s="41"/>
      <c r="N3237" s="41"/>
      <c r="O3237" s="39" t="s">
        <v>21</v>
      </c>
      <c r="P3237" s="39"/>
      <c r="Q3237" s="39"/>
      <c r="R3237" s="39"/>
      <c r="S3237" s="1" t="s">
        <v>4</v>
      </c>
      <c r="T3237" s="42" t="s">
        <v>22</v>
      </c>
      <c r="U3237" s="42"/>
      <c r="V3237" s="42"/>
      <c r="W3237" s="42"/>
      <c r="X3237" s="42"/>
      <c r="Y3237" s="42"/>
      <c r="Z3237" s="42"/>
      <c r="AA3237" s="42"/>
      <c r="AB3237" s="39"/>
      <c r="AC3237" s="39"/>
      <c r="AD3237" s="39"/>
      <c r="AE3237" s="39"/>
      <c r="AF3237" s="39"/>
      <c r="AG3237" s="39"/>
    </row>
    <row r="3238" spans="2:37" ht="10.5" customHeight="1">
      <c r="AB3238" s="39"/>
      <c r="AC3238" s="39"/>
      <c r="AD3238" s="39"/>
      <c r="AE3238" s="39"/>
      <c r="AF3238" s="39"/>
      <c r="AG3238" s="39"/>
    </row>
    <row r="3239" spans="2:37" ht="12" customHeight="1">
      <c r="AB3239" s="39"/>
      <c r="AC3239" s="39"/>
      <c r="AD3239" s="39"/>
      <c r="AE3239" s="39"/>
      <c r="AF3239" s="39"/>
      <c r="AG3239" s="39"/>
    </row>
    <row r="3240" spans="2:37" ht="12" customHeight="1">
      <c r="AB3240" s="39"/>
      <c r="AC3240" s="39"/>
      <c r="AD3240" s="39"/>
      <c r="AE3240" s="39"/>
      <c r="AF3240" s="39"/>
      <c r="AG3240" s="39"/>
    </row>
    <row r="3241" spans="2:37" ht="6" customHeight="1"/>
    <row r="3242" spans="2:37" ht="3" customHeight="1">
      <c r="B3242" s="43" t="s">
        <v>5</v>
      </c>
      <c r="D3242" s="43" t="s">
        <v>23</v>
      </c>
      <c r="E3242" s="43"/>
      <c r="G3242" s="43" t="s">
        <v>6</v>
      </c>
      <c r="H3242" s="43"/>
      <c r="J3242" s="43" t="s">
        <v>7</v>
      </c>
      <c r="K3242" s="43"/>
      <c r="L3242" s="43"/>
      <c r="M3242" s="43"/>
      <c r="N3242" s="43" t="s">
        <v>8</v>
      </c>
      <c r="O3242" s="43"/>
      <c r="Q3242" s="43" t="s">
        <v>9</v>
      </c>
      <c r="R3242" s="43"/>
      <c r="S3242" s="43"/>
      <c r="T3242" s="43" t="s">
        <v>10</v>
      </c>
      <c r="U3242" s="43"/>
      <c r="X3242" s="43" t="s">
        <v>5</v>
      </c>
      <c r="Y3242" s="43"/>
      <c r="Z3242" s="43" t="s">
        <v>23</v>
      </c>
      <c r="AA3242" s="43"/>
      <c r="AB3242" s="43" t="s">
        <v>6</v>
      </c>
      <c r="AC3242" s="43" t="s">
        <v>7</v>
      </c>
      <c r="AE3242" s="43" t="s">
        <v>8</v>
      </c>
      <c r="AF3242" s="43" t="s">
        <v>9</v>
      </c>
      <c r="AG3242" s="43" t="s">
        <v>10</v>
      </c>
      <c r="AH3242" s="43"/>
    </row>
    <row r="3243" spans="2:37" ht="14.25" customHeight="1">
      <c r="B3243" s="43"/>
      <c r="D3243" s="43"/>
      <c r="E3243" s="43"/>
      <c r="G3243" s="43"/>
      <c r="H3243" s="43"/>
      <c r="J3243" s="43"/>
      <c r="K3243" s="43"/>
      <c r="L3243" s="43"/>
      <c r="M3243" s="43"/>
      <c r="N3243" s="43"/>
      <c r="O3243" s="43"/>
      <c r="Q3243" s="43"/>
      <c r="R3243" s="43"/>
      <c r="S3243" s="43"/>
      <c r="T3243" s="43"/>
      <c r="U3243" s="43"/>
      <c r="X3243" s="43"/>
      <c r="Y3243" s="43"/>
      <c r="Z3243" s="43"/>
      <c r="AA3243" s="43"/>
      <c r="AB3243" s="43"/>
      <c r="AC3243" s="43"/>
      <c r="AE3243" s="43"/>
      <c r="AF3243" s="43"/>
      <c r="AG3243" s="43"/>
      <c r="AH3243" s="43"/>
    </row>
    <row r="3244" spans="2:37">
      <c r="B3244" s="2">
        <v>0</v>
      </c>
      <c r="D3244" s="44">
        <v>0</v>
      </c>
      <c r="E3244" s="44"/>
      <c r="F3244" s="45">
        <v>-7.6149968663230538E-5</v>
      </c>
      <c r="G3244" s="45"/>
      <c r="H3244" s="45"/>
      <c r="I3244" s="45"/>
      <c r="J3244" s="45"/>
      <c r="K3244" s="45">
        <v>86.754371643066406</v>
      </c>
      <c r="L3244" s="45"/>
      <c r="M3244" s="45"/>
      <c r="N3244" s="45">
        <v>173.50881958007813</v>
      </c>
      <c r="O3244" s="45"/>
      <c r="P3244" s="45"/>
      <c r="Q3244" s="45"/>
      <c r="R3244" s="45">
        <v>61.344657897949219</v>
      </c>
      <c r="S3244" s="45"/>
      <c r="T3244" s="45"/>
      <c r="U3244" s="45"/>
      <c r="V3244" s="46">
        <v>99.999908447265625</v>
      </c>
      <c r="W3244" s="46"/>
      <c r="X3244" s="45">
        <v>3.9000000804662704E-2</v>
      </c>
      <c r="Y3244" s="45"/>
      <c r="Z3244" s="44">
        <v>2.3400000482797623</v>
      </c>
      <c r="AA3244" s="44"/>
      <c r="AB3244" s="45">
        <v>54.810432434082031</v>
      </c>
      <c r="AC3244" s="45"/>
      <c r="AD3244" s="45">
        <v>12.153341293334961</v>
      </c>
      <c r="AE3244" s="45"/>
      <c r="AF3244" s="45">
        <v>92.051078796386719</v>
      </c>
      <c r="AG3244" s="45"/>
      <c r="AH3244" s="45">
        <v>56.496231079101563</v>
      </c>
      <c r="AI3244" s="45"/>
      <c r="AJ3244" s="45"/>
      <c r="AK3244" s="20">
        <v>15.21112060546875</v>
      </c>
    </row>
    <row r="3245" spans="2:37">
      <c r="B3245" s="2">
        <v>1.0000000474974513E-3</v>
      </c>
      <c r="D3245" s="44">
        <v>6.0000002849847078E-2</v>
      </c>
      <c r="E3245" s="44"/>
      <c r="F3245" s="45">
        <v>-8.9301727712154388E-2</v>
      </c>
      <c r="G3245" s="45"/>
      <c r="H3245" s="45"/>
      <c r="I3245" s="45"/>
      <c r="J3245" s="45"/>
      <c r="K3245" s="45">
        <v>80.3778076171875</v>
      </c>
      <c r="L3245" s="45"/>
      <c r="M3245" s="45"/>
      <c r="N3245" s="45">
        <v>166.92103576660156</v>
      </c>
      <c r="O3245" s="45"/>
      <c r="P3245" s="45"/>
      <c r="Q3245" s="45"/>
      <c r="R3245" s="45">
        <v>61.195301055908203</v>
      </c>
      <c r="S3245" s="45"/>
      <c r="T3245" s="45"/>
      <c r="U3245" s="45"/>
      <c r="V3245" s="46">
        <v>92.875907897949219</v>
      </c>
      <c r="W3245" s="46"/>
      <c r="X3245" s="45">
        <v>3.9999999105930328E-2</v>
      </c>
      <c r="Y3245" s="45"/>
      <c r="Z3245" s="44">
        <v>2.3999999463558197</v>
      </c>
      <c r="AA3245" s="44"/>
      <c r="AB3245" s="45">
        <v>76.085784912109375</v>
      </c>
      <c r="AC3245" s="45"/>
      <c r="AD3245" s="45">
        <v>11.674281120300293</v>
      </c>
      <c r="AE3245" s="45"/>
      <c r="AF3245" s="45">
        <v>91.428359985351563</v>
      </c>
      <c r="AG3245" s="45"/>
      <c r="AH3245" s="45">
        <v>56.3946533203125</v>
      </c>
      <c r="AI3245" s="45"/>
      <c r="AJ3245" s="45"/>
      <c r="AK3245" s="20">
        <v>14.637847900390625</v>
      </c>
    </row>
    <row r="3246" spans="2:37">
      <c r="B3246" s="2">
        <v>2.0000000949949026E-3</v>
      </c>
      <c r="D3246" s="44">
        <v>0.12000000569969416</v>
      </c>
      <c r="E3246" s="44"/>
      <c r="F3246" s="45">
        <v>11.734911918640137</v>
      </c>
      <c r="G3246" s="45"/>
      <c r="H3246" s="45"/>
      <c r="I3246" s="45"/>
      <c r="J3246" s="45"/>
      <c r="K3246" s="45">
        <v>74.674430847167969</v>
      </c>
      <c r="L3246" s="45"/>
      <c r="M3246" s="45"/>
      <c r="N3246" s="45">
        <v>161.00857543945313</v>
      </c>
      <c r="O3246" s="45"/>
      <c r="P3246" s="45"/>
      <c r="Q3246" s="45"/>
      <c r="R3246" s="45">
        <v>61.047454833984375</v>
      </c>
      <c r="S3246" s="45"/>
      <c r="T3246" s="45"/>
      <c r="U3246" s="45"/>
      <c r="V3246" s="46">
        <v>86.494674682617188</v>
      </c>
      <c r="W3246" s="46"/>
      <c r="X3246" s="45">
        <v>4.1000001132488251E-2</v>
      </c>
      <c r="Y3246" s="45"/>
      <c r="Z3246" s="44">
        <v>2.460000067949295</v>
      </c>
      <c r="AA3246" s="44"/>
      <c r="AB3246" s="45">
        <v>88.27764892578125</v>
      </c>
      <c r="AC3246" s="45"/>
      <c r="AD3246" s="45">
        <v>11.215538024902344</v>
      </c>
      <c r="AE3246" s="45"/>
      <c r="AF3246" s="45">
        <v>90.82733154296875</v>
      </c>
      <c r="AG3246" s="45"/>
      <c r="AH3246" s="45">
        <v>56.294040679931641</v>
      </c>
      <c r="AI3246" s="45"/>
      <c r="AJ3246" s="45"/>
      <c r="AK3246" s="20">
        <v>14.087783813476563</v>
      </c>
    </row>
    <row r="3247" spans="2:37">
      <c r="B3247" s="2">
        <v>3.0000000260770321E-3</v>
      </c>
      <c r="D3247" s="44">
        <v>0.18000000156462193</v>
      </c>
      <c r="E3247" s="44"/>
      <c r="F3247" s="45">
        <v>32.8763427734375</v>
      </c>
      <c r="G3247" s="45"/>
      <c r="H3247" s="45"/>
      <c r="I3247" s="45"/>
      <c r="J3247" s="45"/>
      <c r="K3247" s="45">
        <v>69.556777954101563</v>
      </c>
      <c r="L3247" s="45"/>
      <c r="M3247" s="45"/>
      <c r="N3247" s="45">
        <v>155.68394470214844</v>
      </c>
      <c r="O3247" s="45"/>
      <c r="P3247" s="45"/>
      <c r="Q3247" s="45"/>
      <c r="R3247" s="45">
        <v>60.901103973388672</v>
      </c>
      <c r="S3247" s="45"/>
      <c r="T3247" s="45"/>
      <c r="U3247" s="45"/>
      <c r="V3247" s="46">
        <v>80.76055908203125</v>
      </c>
      <c r="W3247" s="46"/>
      <c r="X3247" s="45">
        <v>4.1999999433755875E-2</v>
      </c>
      <c r="Y3247" s="45"/>
      <c r="Z3247" s="44">
        <v>2.5199999660253525</v>
      </c>
      <c r="AA3247" s="44"/>
      <c r="AB3247" s="45">
        <v>89.645164489746094</v>
      </c>
      <c r="AC3247" s="45"/>
      <c r="AD3247" s="45">
        <v>10.776123046875</v>
      </c>
      <c r="AE3247" s="45"/>
      <c r="AF3247" s="45">
        <v>90.246986389160156</v>
      </c>
      <c r="AG3247" s="45"/>
      <c r="AH3247" s="45">
        <v>56.194385528564453</v>
      </c>
      <c r="AI3247" s="45"/>
      <c r="AJ3247" s="45"/>
      <c r="AK3247" s="20">
        <v>13.559841156005859</v>
      </c>
    </row>
    <row r="3248" spans="2:37">
      <c r="B3248" s="2">
        <v>4.0000001899898052E-3</v>
      </c>
      <c r="D3248" s="44">
        <v>0.24000001139938831</v>
      </c>
      <c r="E3248" s="44"/>
      <c r="F3248" s="45">
        <v>59.540840148925781</v>
      </c>
      <c r="G3248" s="45"/>
      <c r="H3248" s="45"/>
      <c r="I3248" s="45"/>
      <c r="J3248" s="45"/>
      <c r="K3248" s="45">
        <v>64.949722290039063</v>
      </c>
      <c r="L3248" s="45"/>
      <c r="M3248" s="45"/>
      <c r="N3248" s="45">
        <v>150.87199401855469</v>
      </c>
      <c r="O3248" s="45"/>
      <c r="P3248" s="45"/>
      <c r="Q3248" s="45"/>
      <c r="R3248" s="45">
        <v>60.7562255859375</v>
      </c>
      <c r="S3248" s="45"/>
      <c r="T3248" s="45"/>
      <c r="U3248" s="45"/>
      <c r="V3248" s="46">
        <v>75.59124755859375</v>
      </c>
      <c r="W3248" s="46"/>
      <c r="X3248" s="45">
        <v>4.3000001460313797E-2</v>
      </c>
      <c r="Y3248" s="45"/>
      <c r="Z3248" s="44">
        <v>2.5800000876188278</v>
      </c>
      <c r="AA3248" s="44"/>
      <c r="AB3248" s="45">
        <v>79.972663879394531</v>
      </c>
      <c r="AC3248" s="45"/>
      <c r="AD3248" s="45">
        <v>10.355112075805664</v>
      </c>
      <c r="AE3248" s="45"/>
      <c r="AF3248" s="45">
        <v>89.686386108398438</v>
      </c>
      <c r="AG3248" s="45"/>
      <c r="AH3248" s="45">
        <v>56.095680236816406</v>
      </c>
      <c r="AI3248" s="45"/>
      <c r="AJ3248" s="45"/>
      <c r="AK3248" s="20">
        <v>13.053001403808594</v>
      </c>
    </row>
    <row r="3249" spans="2:37">
      <c r="B3249" s="2">
        <v>4.999999888241291E-3</v>
      </c>
      <c r="D3249" s="44">
        <v>0.29999999329447746</v>
      </c>
      <c r="E3249" s="44"/>
      <c r="F3249" s="45">
        <v>87.2608642578125</v>
      </c>
      <c r="G3249" s="45"/>
      <c r="H3249" s="45"/>
      <c r="I3249" s="45"/>
      <c r="J3249" s="45"/>
      <c r="K3249" s="45">
        <v>60.788688659667969</v>
      </c>
      <c r="L3249" s="45"/>
      <c r="M3249" s="45"/>
      <c r="N3249" s="45">
        <v>146.50814819335938</v>
      </c>
      <c r="O3249" s="45"/>
      <c r="P3249" s="45"/>
      <c r="Q3249" s="45"/>
      <c r="R3249" s="45">
        <v>60.612804412841797</v>
      </c>
      <c r="S3249" s="45"/>
      <c r="T3249" s="45"/>
      <c r="U3249" s="45"/>
      <c r="V3249" s="46">
        <v>70.915863037109375</v>
      </c>
      <c r="W3249" s="46"/>
      <c r="X3249" s="45">
        <v>4.3999999761581421E-2</v>
      </c>
      <c r="Y3249" s="45"/>
      <c r="Z3249" s="44">
        <v>2.6399999856948853</v>
      </c>
      <c r="AA3249" s="44"/>
      <c r="AB3249" s="45">
        <v>60.594326019287109</v>
      </c>
      <c r="AC3249" s="45"/>
      <c r="AD3249" s="45">
        <v>9.9516353607177734</v>
      </c>
      <c r="AE3249" s="45"/>
      <c r="AF3249" s="45">
        <v>89.144638061523438</v>
      </c>
      <c r="AG3249" s="45"/>
      <c r="AH3249" s="45">
        <v>55.997909545898438</v>
      </c>
      <c r="AI3249" s="45"/>
      <c r="AJ3249" s="45"/>
      <c r="AK3249" s="20">
        <v>12.566306114196777</v>
      </c>
    </row>
    <row r="3250" spans="2:37">
      <c r="B3250" s="2">
        <v>6.0000000521540642E-3</v>
      </c>
      <c r="D3250" s="44">
        <v>0.36000000312924385</v>
      </c>
      <c r="E3250" s="44"/>
      <c r="F3250" s="45">
        <v>111.51345062255859</v>
      </c>
      <c r="G3250" s="45"/>
      <c r="H3250" s="45"/>
      <c r="I3250" s="45"/>
      <c r="J3250" s="45"/>
      <c r="K3250" s="45">
        <v>57.018123626708984</v>
      </c>
      <c r="L3250" s="45"/>
      <c r="M3250" s="45"/>
      <c r="N3250" s="45">
        <v>142.53678894042969</v>
      </c>
      <c r="O3250" s="45"/>
      <c r="P3250" s="45"/>
      <c r="Q3250" s="45"/>
      <c r="R3250" s="45">
        <v>60.470829010009766</v>
      </c>
      <c r="S3250" s="45"/>
      <c r="T3250" s="45"/>
      <c r="U3250" s="45"/>
      <c r="V3250" s="46">
        <v>66.673309326171875</v>
      </c>
      <c r="W3250" s="46"/>
      <c r="X3250" s="45">
        <v>4.5000001788139343E-2</v>
      </c>
      <c r="Y3250" s="45"/>
      <c r="Z3250" s="44">
        <v>2.7000001072883606</v>
      </c>
      <c r="AA3250" s="44"/>
      <c r="AB3250" s="45">
        <v>34.2017822265625</v>
      </c>
      <c r="AC3250" s="45"/>
      <c r="AD3250" s="45">
        <v>9.564875602722168</v>
      </c>
      <c r="AE3250" s="45"/>
      <c r="AF3250" s="45">
        <v>88.620918273925781</v>
      </c>
      <c r="AG3250" s="45"/>
      <c r="AH3250" s="45">
        <v>55.901065826416016</v>
      </c>
      <c r="AI3250" s="45"/>
      <c r="AJ3250" s="45"/>
      <c r="AK3250" s="20">
        <v>12.098854064941406</v>
      </c>
    </row>
    <row r="3251" spans="2:37">
      <c r="B3251" s="2">
        <v>7.0000002160668373E-3</v>
      </c>
      <c r="D3251" s="44">
        <v>0.42000001296401024</v>
      </c>
      <c r="E3251" s="44"/>
      <c r="F3251" s="45">
        <v>128.34452819824219</v>
      </c>
      <c r="G3251" s="45"/>
      <c r="H3251" s="45"/>
      <c r="I3251" s="45"/>
      <c r="J3251" s="45"/>
      <c r="K3251" s="45">
        <v>53.590179443359375</v>
      </c>
      <c r="L3251" s="45"/>
      <c r="M3251" s="45"/>
      <c r="N3251" s="45">
        <v>138.91007995605469</v>
      </c>
      <c r="O3251" s="45"/>
      <c r="P3251" s="45"/>
      <c r="Q3251" s="45"/>
      <c r="R3251" s="45">
        <v>60.330276489257813</v>
      </c>
      <c r="S3251" s="45"/>
      <c r="T3251" s="45"/>
      <c r="U3251" s="45"/>
      <c r="V3251" s="46">
        <v>62.810882568359375</v>
      </c>
      <c r="W3251" s="46"/>
      <c r="X3251" s="45">
        <v>4.6000000089406967E-2</v>
      </c>
      <c r="Y3251" s="45"/>
      <c r="Z3251" s="44">
        <v>2.760000005364418</v>
      </c>
      <c r="AA3251" s="44"/>
      <c r="AB3251" s="45">
        <v>4.4622359275817871</v>
      </c>
      <c r="AC3251" s="45"/>
      <c r="AD3251" s="45">
        <v>9.194061279296875</v>
      </c>
      <c r="AE3251" s="45"/>
      <c r="AF3251" s="45">
        <v>88.114448547363281</v>
      </c>
      <c r="AG3251" s="45"/>
      <c r="AH3251" s="45">
        <v>55.805137634277344</v>
      </c>
      <c r="AI3251" s="45"/>
      <c r="AJ3251" s="45"/>
      <c r="AK3251" s="20">
        <v>11.649792671203613</v>
      </c>
    </row>
    <row r="3252" spans="2:37">
      <c r="B3252" s="2">
        <v>8.0000003799796104E-3</v>
      </c>
      <c r="D3252" s="44">
        <v>0.48000002279877663</v>
      </c>
      <c r="E3252" s="44"/>
      <c r="F3252" s="45">
        <v>134.91189575195313</v>
      </c>
      <c r="G3252" s="45"/>
      <c r="H3252" s="45"/>
      <c r="I3252" s="45"/>
      <c r="J3252" s="45"/>
      <c r="K3252" s="45">
        <v>50.463623046875</v>
      </c>
      <c r="L3252" s="45"/>
      <c r="M3252" s="45"/>
      <c r="N3252" s="45">
        <v>135.58674621582031</v>
      </c>
      <c r="O3252" s="45"/>
      <c r="P3252" s="45"/>
      <c r="Q3252" s="45"/>
      <c r="R3252" s="45">
        <v>60.191135406494141</v>
      </c>
      <c r="S3252" s="45"/>
      <c r="T3252" s="45"/>
      <c r="U3252" s="45"/>
      <c r="V3252" s="46">
        <v>59.283100128173828</v>
      </c>
      <c r="W3252" s="46"/>
      <c r="X3252" s="45">
        <v>4.6999998390674591E-2</v>
      </c>
      <c r="Y3252" s="45"/>
      <c r="Z3252" s="44">
        <v>2.8199999034404755</v>
      </c>
      <c r="AA3252" s="44"/>
      <c r="AB3252" s="45">
        <v>-24.498617172241211</v>
      </c>
      <c r="AC3252" s="45"/>
      <c r="AD3252" s="45">
        <v>8.8384647369384766</v>
      </c>
      <c r="AE3252" s="45"/>
      <c r="AF3252" s="45">
        <v>87.624465942382813</v>
      </c>
      <c r="AG3252" s="45"/>
      <c r="AH3252" s="45">
        <v>55.710117340087891</v>
      </c>
      <c r="AI3252" s="45"/>
      <c r="AJ3252" s="45"/>
      <c r="AK3252" s="20">
        <v>11.218317985534668</v>
      </c>
    </row>
    <row r="3253" spans="2:37">
      <c r="B3253" s="2">
        <v>8.999999612569809E-3</v>
      </c>
      <c r="D3253" s="44">
        <v>0.53999997675418854</v>
      </c>
      <c r="E3253" s="44"/>
      <c r="F3253" s="45">
        <v>129.87115478515625</v>
      </c>
      <c r="G3253" s="45"/>
      <c r="H3253" s="45"/>
      <c r="I3253" s="45"/>
      <c r="J3253" s="45"/>
      <c r="K3253" s="45">
        <v>47.602859497070313</v>
      </c>
      <c r="L3253" s="45"/>
      <c r="M3253" s="45"/>
      <c r="N3253" s="45">
        <v>132.53117370605469</v>
      </c>
      <c r="O3253" s="45"/>
      <c r="P3253" s="45"/>
      <c r="Q3253" s="45"/>
      <c r="R3253" s="45">
        <v>60.053382873535156</v>
      </c>
      <c r="S3253" s="45"/>
      <c r="T3253" s="45"/>
      <c r="U3253" s="45"/>
      <c r="V3253" s="46">
        <v>56.050636291503906</v>
      </c>
      <c r="W3253" s="46"/>
      <c r="X3253" s="45">
        <v>4.8000000417232513E-2</v>
      </c>
      <c r="Y3253" s="45"/>
      <c r="Z3253" s="44">
        <v>2.8800000250339508</v>
      </c>
      <c r="AA3253" s="44"/>
      <c r="AB3253" s="45">
        <v>-48.676116943359375</v>
      </c>
      <c r="AC3253" s="45"/>
      <c r="AD3253" s="45">
        <v>8.4973993301391602</v>
      </c>
      <c r="AE3253" s="45"/>
      <c r="AF3253" s="45">
        <v>87.150291442871094</v>
      </c>
      <c r="AG3253" s="45"/>
      <c r="AH3253" s="45">
        <v>55.615993499755859</v>
      </c>
      <c r="AI3253" s="45"/>
      <c r="AJ3253" s="45"/>
      <c r="AK3253" s="20">
        <v>10.803670883178711</v>
      </c>
    </row>
    <row r="3254" spans="2:37">
      <c r="B3254" s="2">
        <v>9.9999997764825821E-3</v>
      </c>
      <c r="D3254" s="44">
        <v>0.59999998658895493</v>
      </c>
      <c r="E3254" s="44"/>
      <c r="F3254" s="45">
        <v>113.55123901367188</v>
      </c>
      <c r="G3254" s="45"/>
      <c r="H3254" s="45"/>
      <c r="I3254" s="45"/>
      <c r="J3254" s="45"/>
      <c r="K3254" s="45">
        <v>44.977134704589844</v>
      </c>
      <c r="L3254" s="45"/>
      <c r="M3254" s="45"/>
      <c r="N3254" s="45">
        <v>129.71258544921875</v>
      </c>
      <c r="O3254" s="45"/>
      <c r="P3254" s="45"/>
      <c r="Q3254" s="45"/>
      <c r="R3254" s="45">
        <v>59.917011260986328</v>
      </c>
      <c r="S3254" s="45"/>
      <c r="T3254" s="45"/>
      <c r="U3254" s="45"/>
      <c r="V3254" s="46">
        <v>53.079479217529297</v>
      </c>
      <c r="W3254" s="46"/>
      <c r="X3254" s="45">
        <v>4.8999998718500137E-2</v>
      </c>
      <c r="Y3254" s="45"/>
      <c r="Z3254" s="44">
        <v>2.9399999231100082</v>
      </c>
      <c r="AA3254" s="44"/>
      <c r="AB3254" s="45">
        <v>-64.747215270996094</v>
      </c>
      <c r="AC3254" s="45"/>
      <c r="AD3254" s="45">
        <v>8.1702146530151367</v>
      </c>
      <c r="AE3254" s="45"/>
      <c r="AF3254" s="45">
        <v>86.691246032714844</v>
      </c>
      <c r="AG3254" s="45"/>
      <c r="AH3254" s="45">
        <v>55.522750854492188</v>
      </c>
      <c r="AI3254" s="45"/>
      <c r="AJ3254" s="45"/>
      <c r="AK3254" s="20">
        <v>10.405129432678223</v>
      </c>
    </row>
    <row r="3255" spans="2:37">
      <c r="B3255" s="2">
        <v>1.0999999940395355E-2</v>
      </c>
      <c r="D3255" s="44">
        <v>0.65999999642372131</v>
      </c>
      <c r="E3255" s="44"/>
      <c r="F3255" s="45">
        <v>87.895706176757813</v>
      </c>
      <c r="G3255" s="45"/>
      <c r="H3255" s="45"/>
      <c r="I3255" s="45"/>
      <c r="J3255" s="45"/>
      <c r="K3255" s="45">
        <v>42.559844970703125</v>
      </c>
      <c r="L3255" s="45"/>
      <c r="M3255" s="45"/>
      <c r="N3255" s="45">
        <v>127.10436248779297</v>
      </c>
      <c r="O3255" s="45"/>
      <c r="P3255" s="45"/>
      <c r="Q3255" s="45"/>
      <c r="R3255" s="45">
        <v>59.782001495361328</v>
      </c>
      <c r="S3255" s="45"/>
      <c r="T3255" s="45"/>
      <c r="U3255" s="45"/>
      <c r="V3255" s="46">
        <v>50.340160369873047</v>
      </c>
      <c r="W3255" s="46"/>
      <c r="X3255" s="45">
        <v>5.000000074505806E-2</v>
      </c>
      <c r="Y3255" s="45"/>
      <c r="Z3255" s="44">
        <v>3.0000000447034836</v>
      </c>
      <c r="AA3255" s="44"/>
      <c r="AB3255" s="45">
        <v>-70.533714294433594</v>
      </c>
      <c r="AC3255" s="45"/>
      <c r="AD3255" s="45">
        <v>7.8562955856323242</v>
      </c>
      <c r="AE3255" s="45"/>
      <c r="AF3255" s="45">
        <v>86.2467041015625</v>
      </c>
      <c r="AG3255" s="45"/>
      <c r="AH3255" s="45">
        <v>55.430389404296875</v>
      </c>
      <c r="AI3255" s="45"/>
      <c r="AJ3255" s="45"/>
      <c r="AK3255" s="20">
        <v>10.022010803222656</v>
      </c>
    </row>
    <row r="3256" spans="2:37">
      <c r="B3256" s="2">
        <v>1.2000000104308128E-2</v>
      </c>
      <c r="D3256" s="44">
        <v>0.7200000062584877</v>
      </c>
      <c r="E3256" s="44"/>
      <c r="F3256" s="45">
        <v>56.179012298583984</v>
      </c>
      <c r="G3256" s="45"/>
      <c r="H3256" s="45"/>
      <c r="I3256" s="45"/>
      <c r="J3256" s="45"/>
      <c r="K3256" s="45">
        <v>40.327934265136719</v>
      </c>
      <c r="L3256" s="45"/>
      <c r="M3256" s="45"/>
      <c r="N3256" s="45">
        <v>124.68341827392578</v>
      </c>
      <c r="O3256" s="45"/>
      <c r="P3256" s="45"/>
      <c r="Q3256" s="45"/>
      <c r="R3256" s="45">
        <v>59.648338317871094</v>
      </c>
      <c r="S3256" s="45"/>
      <c r="T3256" s="45"/>
      <c r="U3256" s="45"/>
      <c r="V3256" s="46">
        <v>47.807125091552734</v>
      </c>
      <c r="W3256" s="46"/>
      <c r="X3256" s="45">
        <v>5.0999999046325684E-2</v>
      </c>
      <c r="Y3256" s="45"/>
      <c r="Z3256" s="44">
        <v>3.059999942779541</v>
      </c>
      <c r="AA3256" s="44"/>
      <c r="AB3256" s="45">
        <v>-65.3035888671875</v>
      </c>
      <c r="AC3256" s="45"/>
      <c r="AD3256" s="45">
        <v>7.5550575256347656</v>
      </c>
      <c r="AE3256" s="45"/>
      <c r="AF3256" s="45">
        <v>85.816070556640625</v>
      </c>
      <c r="AG3256" s="45"/>
      <c r="AH3256" s="45">
        <v>55.338890075683594</v>
      </c>
      <c r="AI3256" s="45"/>
      <c r="AJ3256" s="45"/>
      <c r="AK3256" s="20">
        <v>9.6536674499511719</v>
      </c>
    </row>
    <row r="3257" spans="2:37">
      <c r="B3257" s="2">
        <v>1.3000000268220901E-2</v>
      </c>
      <c r="D3257" s="44">
        <v>0.78000001609325409</v>
      </c>
      <c r="E3257" s="44"/>
      <c r="F3257" s="45">
        <v>22.538467407226563</v>
      </c>
      <c r="G3257" s="45"/>
      <c r="H3257" s="45"/>
      <c r="I3257" s="45"/>
      <c r="J3257" s="45"/>
      <c r="K3257" s="45">
        <v>38.261394500732422</v>
      </c>
      <c r="L3257" s="45"/>
      <c r="M3257" s="45"/>
      <c r="N3257" s="45">
        <v>122.42973327636719</v>
      </c>
      <c r="O3257" s="45"/>
      <c r="P3257" s="45"/>
      <c r="Q3257" s="45"/>
      <c r="R3257" s="45">
        <v>59.516002655029297</v>
      </c>
      <c r="S3257" s="45"/>
      <c r="T3257" s="45"/>
      <c r="U3257" s="45"/>
      <c r="V3257" s="46">
        <v>45.458183288574219</v>
      </c>
      <c r="W3257" s="46"/>
      <c r="X3257" s="45">
        <v>5.2000001072883606E-2</v>
      </c>
      <c r="Y3257" s="45"/>
      <c r="Z3257" s="44">
        <v>3.1200000643730164</v>
      </c>
      <c r="AA3257" s="44"/>
      <c r="AB3257" s="45">
        <v>-49.868789672851563</v>
      </c>
      <c r="AC3257" s="45"/>
      <c r="AD3257" s="45">
        <v>7.2659468650817871</v>
      </c>
      <c r="AE3257" s="45"/>
      <c r="AF3257" s="45">
        <v>85.398773193359375</v>
      </c>
      <c r="AG3257" s="45"/>
      <c r="AH3257" s="45">
        <v>55.248252868652344</v>
      </c>
      <c r="AI3257" s="45"/>
      <c r="AJ3257" s="45"/>
      <c r="AK3257" s="20">
        <v>9.2994804382324219</v>
      </c>
    </row>
    <row r="3258" spans="2:37">
      <c r="B3258" s="2">
        <v>1.4000000432133675E-2</v>
      </c>
      <c r="D3258" s="44">
        <v>0.84000002592802048</v>
      </c>
      <c r="E3258" s="44"/>
      <c r="F3258" s="45">
        <v>-8.6120357513427734</v>
      </c>
      <c r="G3258" s="45"/>
      <c r="H3258" s="45"/>
      <c r="I3258" s="45"/>
      <c r="J3258" s="45"/>
      <c r="K3258" s="45">
        <v>36.342838287353516</v>
      </c>
      <c r="L3258" s="45"/>
      <c r="M3258" s="45"/>
      <c r="N3258" s="45">
        <v>120.32588958740234</v>
      </c>
      <c r="O3258" s="45"/>
      <c r="P3258" s="45"/>
      <c r="Q3258" s="45"/>
      <c r="R3258" s="45">
        <v>59.384983062744141</v>
      </c>
      <c r="S3258" s="45"/>
      <c r="T3258" s="45"/>
      <c r="U3258" s="45"/>
      <c r="V3258" s="46">
        <v>43.274017333984375</v>
      </c>
      <c r="W3258" s="46"/>
      <c r="X3258" s="45">
        <v>5.299999937415123E-2</v>
      </c>
      <c r="Y3258" s="45"/>
      <c r="Z3258" s="44">
        <v>3.1799999624490738</v>
      </c>
      <c r="AA3258" s="44"/>
      <c r="AB3258" s="45">
        <v>-26.466482162475586</v>
      </c>
      <c r="AC3258" s="45"/>
      <c r="AD3258" s="45">
        <v>6.9884376525878906</v>
      </c>
      <c r="AE3258" s="45"/>
      <c r="AF3258" s="45">
        <v>84.994277954101563</v>
      </c>
      <c r="AG3258" s="45"/>
      <c r="AH3258" s="45">
        <v>55.158458709716797</v>
      </c>
      <c r="AI3258" s="45"/>
      <c r="AJ3258" s="45"/>
      <c r="AK3258" s="20">
        <v>8.9588651657104492</v>
      </c>
    </row>
    <row r="3259" spans="2:37">
      <c r="B3259" s="2">
        <v>1.4999999664723873E-2</v>
      </c>
      <c r="D3259" s="44">
        <v>0.89999997988343239</v>
      </c>
      <c r="E3259" s="44"/>
      <c r="F3259" s="45">
        <v>-33.203903198242188</v>
      </c>
      <c r="G3259" s="45"/>
      <c r="H3259" s="45"/>
      <c r="I3259" s="45"/>
      <c r="J3259" s="45"/>
      <c r="K3259" s="45">
        <v>34.557117462158203</v>
      </c>
      <c r="L3259" s="45"/>
      <c r="M3259" s="45"/>
      <c r="N3259" s="45">
        <v>118.35671234130859</v>
      </c>
      <c r="O3259" s="45"/>
      <c r="P3259" s="45"/>
      <c r="Q3259" s="45"/>
      <c r="R3259" s="45">
        <v>59.255264282226563</v>
      </c>
      <c r="S3259" s="45"/>
      <c r="T3259" s="45"/>
      <c r="U3259" s="45"/>
      <c r="V3259" s="46">
        <v>41.237804412841797</v>
      </c>
      <c r="W3259" s="46"/>
      <c r="X3259" s="45">
        <v>5.4000001400709152E-2</v>
      </c>
      <c r="Y3259" s="45"/>
      <c r="Z3259" s="44">
        <v>3.2400000840425491</v>
      </c>
      <c r="AA3259" s="44"/>
      <c r="AB3259" s="45">
        <v>1.5588877201080322</v>
      </c>
      <c r="AC3259" s="45"/>
      <c r="AD3259" s="45">
        <v>6.7220301628112793</v>
      </c>
      <c r="AE3259" s="45"/>
      <c r="AF3259" s="45">
        <v>84.602066040039063</v>
      </c>
      <c r="AG3259" s="45"/>
      <c r="AH3259" s="45">
        <v>55.069503784179688</v>
      </c>
      <c r="AI3259" s="45"/>
      <c r="AJ3259" s="45"/>
      <c r="AK3259" s="20">
        <v>8.6312618255615234</v>
      </c>
    </row>
    <row r="3260" spans="2:37">
      <c r="B3260" s="2">
        <v>1.6000000759959221E-2</v>
      </c>
      <c r="D3260" s="44">
        <v>0.96000004559755325</v>
      </c>
      <c r="E3260" s="44"/>
      <c r="F3260" s="45">
        <v>-48.084304809570313</v>
      </c>
      <c r="G3260" s="45"/>
      <c r="H3260" s="45"/>
      <c r="I3260" s="45"/>
      <c r="J3260" s="45"/>
      <c r="K3260" s="45">
        <v>32.891014099121094</v>
      </c>
      <c r="L3260" s="45"/>
      <c r="M3260" s="45"/>
      <c r="N3260" s="45">
        <v>116.50897979736328</v>
      </c>
      <c r="O3260" s="45"/>
      <c r="P3260" s="45"/>
      <c r="Q3260" s="45"/>
      <c r="R3260" s="45">
        <v>59.1268310546875</v>
      </c>
      <c r="S3260" s="45"/>
      <c r="T3260" s="45"/>
      <c r="U3260" s="45"/>
      <c r="V3260" s="46">
        <v>39.334865570068359</v>
      </c>
      <c r="W3260" s="46"/>
      <c r="X3260" s="45">
        <v>5.4999999701976776E-2</v>
      </c>
      <c r="Y3260" s="45"/>
      <c r="Z3260" s="44">
        <v>3.2999999821186066</v>
      </c>
      <c r="AA3260" s="44"/>
      <c r="AB3260" s="45">
        <v>30.227621078491211</v>
      </c>
      <c r="AC3260" s="45"/>
      <c r="AD3260" s="45">
        <v>6.4662480354309082</v>
      </c>
      <c r="AE3260" s="45"/>
      <c r="AF3260" s="45">
        <v>84.221656799316406</v>
      </c>
      <c r="AG3260" s="45"/>
      <c r="AH3260" s="45">
        <v>54.981376647949219</v>
      </c>
      <c r="AI3260" s="45"/>
      <c r="AJ3260" s="45"/>
      <c r="AK3260" s="20">
        <v>8.3161392211914063</v>
      </c>
    </row>
    <row r="3261" spans="2:37">
      <c r="B3261" s="2">
        <v>1.7000000923871994E-2</v>
      </c>
      <c r="D3261" s="44">
        <v>1.0200000554323196</v>
      </c>
      <c r="E3261" s="44"/>
      <c r="F3261" s="45">
        <v>-51.455635070800781</v>
      </c>
      <c r="G3261" s="45"/>
      <c r="H3261" s="45"/>
      <c r="I3261" s="45"/>
      <c r="J3261" s="45"/>
      <c r="K3261" s="45">
        <v>31.332979202270508</v>
      </c>
      <c r="L3261" s="45"/>
      <c r="M3261" s="45"/>
      <c r="N3261" s="45">
        <v>114.77111053466797</v>
      </c>
      <c r="O3261" s="45"/>
      <c r="P3261" s="45"/>
      <c r="Q3261" s="45"/>
      <c r="R3261" s="45">
        <v>58.999671936035156</v>
      </c>
      <c r="S3261" s="45"/>
      <c r="T3261" s="45"/>
      <c r="U3261" s="45"/>
      <c r="V3261" s="46">
        <v>37.552349090576172</v>
      </c>
      <c r="W3261" s="46"/>
      <c r="X3261" s="45">
        <v>5.6000001728534698E-2</v>
      </c>
      <c r="Y3261" s="45"/>
      <c r="Z3261" s="44">
        <v>3.3600001037120819</v>
      </c>
      <c r="AA3261" s="44"/>
      <c r="AB3261" s="45">
        <v>55.484188079833984</v>
      </c>
      <c r="AC3261" s="45"/>
      <c r="AD3261" s="45">
        <v>6.2206392288208008</v>
      </c>
      <c r="AE3261" s="45"/>
      <c r="AF3261" s="45">
        <v>83.852584838867188</v>
      </c>
      <c r="AG3261" s="45"/>
      <c r="AH3261" s="45">
        <v>54.894073486328125</v>
      </c>
      <c r="AI3261" s="45"/>
      <c r="AJ3261" s="45"/>
      <c r="AK3261" s="20">
        <v>8.0129890441894531</v>
      </c>
    </row>
    <row r="3262" spans="2:37">
      <c r="B3262" s="2">
        <v>1.7999999225139618E-2</v>
      </c>
      <c r="D3262" s="44">
        <v>1.0799999535083771</v>
      </c>
      <c r="E3262" s="44"/>
      <c r="F3262" s="45">
        <v>-43.123123168945313</v>
      </c>
      <c r="G3262" s="45"/>
      <c r="H3262" s="45"/>
      <c r="I3262" s="45"/>
      <c r="J3262" s="45"/>
      <c r="K3262" s="45">
        <v>29.872886657714844</v>
      </c>
      <c r="L3262" s="45"/>
      <c r="M3262" s="45"/>
      <c r="N3262" s="45">
        <v>113.13296508789063</v>
      </c>
      <c r="O3262" s="45"/>
      <c r="P3262" s="45"/>
      <c r="Q3262" s="45"/>
      <c r="R3262" s="45">
        <v>58.873764038085938</v>
      </c>
      <c r="S3262" s="45"/>
      <c r="T3262" s="45"/>
      <c r="U3262" s="45"/>
      <c r="V3262" s="46">
        <v>35.879005432128906</v>
      </c>
      <c r="W3262" s="46"/>
      <c r="X3262" s="45">
        <v>5.7000000029802322E-2</v>
      </c>
      <c r="Y3262" s="45"/>
      <c r="Z3262" s="44">
        <v>3.4200000017881393</v>
      </c>
      <c r="AA3262" s="44"/>
      <c r="AB3262" s="45">
        <v>73.765495300292969</v>
      </c>
      <c r="AC3262" s="45"/>
      <c r="AD3262" s="45">
        <v>5.9847726821899414</v>
      </c>
      <c r="AE3262" s="45"/>
      <c r="AF3262" s="45">
        <v>83.494392395019531</v>
      </c>
      <c r="AG3262" s="45"/>
      <c r="AH3262" s="45">
        <v>54.807579040527344</v>
      </c>
      <c r="AI3262" s="45"/>
      <c r="AJ3262" s="45"/>
      <c r="AK3262" s="20">
        <v>7.7213287353515625</v>
      </c>
    </row>
    <row r="3263" spans="2:37">
      <c r="B3263" s="2">
        <v>1.8999999389052391E-2</v>
      </c>
      <c r="D3263" s="44">
        <v>1.1399999633431435</v>
      </c>
      <c r="E3263" s="44"/>
      <c r="F3263" s="45">
        <v>-24.516803741455078</v>
      </c>
      <c r="G3263" s="45"/>
      <c r="H3263" s="45"/>
      <c r="I3263" s="45"/>
      <c r="J3263" s="45"/>
      <c r="K3263" s="45">
        <v>28.50184440612793</v>
      </c>
      <c r="L3263" s="45"/>
      <c r="M3263" s="45"/>
      <c r="N3263" s="45">
        <v>111.58562469482422</v>
      </c>
      <c r="O3263" s="45"/>
      <c r="P3263" s="45"/>
      <c r="Q3263" s="45"/>
      <c r="R3263" s="45">
        <v>58.749103546142578</v>
      </c>
      <c r="S3263" s="45"/>
      <c r="T3263" s="45"/>
      <c r="U3263" s="45"/>
      <c r="V3263" s="46">
        <v>34.304946899414063</v>
      </c>
      <c r="W3263" s="46"/>
      <c r="X3263" s="45">
        <v>5.7999998331069946E-2</v>
      </c>
      <c r="Y3263" s="45"/>
      <c r="Z3263" s="44">
        <v>3.4799998998641968</v>
      </c>
      <c r="AA3263" s="44"/>
      <c r="AB3263" s="45">
        <v>82.498382568359375</v>
      </c>
      <c r="AC3263" s="45"/>
      <c r="AD3263" s="45">
        <v>5.7582368850708008</v>
      </c>
      <c r="AE3263" s="45"/>
      <c r="AF3263" s="45">
        <v>83.14666748046875</v>
      </c>
      <c r="AG3263" s="45"/>
      <c r="AH3263" s="45">
        <v>54.721885681152344</v>
      </c>
      <c r="AI3263" s="45"/>
      <c r="AJ3263" s="45"/>
      <c r="AK3263" s="20">
        <v>7.4406948089599609</v>
      </c>
    </row>
    <row r="3264" spans="2:37">
      <c r="B3264" s="2">
        <v>1.9999999552965164E-2</v>
      </c>
      <c r="D3264" s="44">
        <v>1.1999999731779099</v>
      </c>
      <c r="E3264" s="44"/>
      <c r="F3264" s="45">
        <v>1.5142308473587036</v>
      </c>
      <c r="G3264" s="45"/>
      <c r="H3264" s="45"/>
      <c r="I3264" s="45"/>
      <c r="J3264" s="45"/>
      <c r="K3264" s="45">
        <v>27.212024688720703</v>
      </c>
      <c r="L3264" s="45"/>
      <c r="M3264" s="45"/>
      <c r="N3264" s="45">
        <v>110.12123870849609</v>
      </c>
      <c r="O3264" s="45"/>
      <c r="P3264" s="45"/>
      <c r="Q3264" s="45"/>
      <c r="R3264" s="45">
        <v>58.625667572021484</v>
      </c>
      <c r="S3264" s="45"/>
      <c r="T3264" s="45"/>
      <c r="U3264" s="45"/>
      <c r="V3264" s="46">
        <v>32.82147216796875</v>
      </c>
      <c r="W3264" s="46"/>
      <c r="X3264" s="45">
        <v>5.9000000357627869E-2</v>
      </c>
      <c r="Y3264" s="45"/>
      <c r="Z3264" s="44">
        <v>3.5400000214576721</v>
      </c>
      <c r="AA3264" s="44"/>
      <c r="AB3264" s="45">
        <v>80.456871032714844</v>
      </c>
      <c r="AC3264" s="45"/>
      <c r="AD3264" s="45">
        <v>5.5406413078308105</v>
      </c>
      <c r="AE3264" s="45"/>
      <c r="AF3264" s="45">
        <v>82.809005737304688</v>
      </c>
      <c r="AG3264" s="45"/>
      <c r="AH3264" s="45">
        <v>54.636981964111328</v>
      </c>
      <c r="AI3264" s="45"/>
      <c r="AJ3264" s="45"/>
      <c r="AK3264" s="20">
        <v>7.1706461906433105</v>
      </c>
    </row>
    <row r="3265" spans="2:37">
      <c r="B3265" s="2">
        <v>2.0999999716877937E-2</v>
      </c>
      <c r="D3265" s="44">
        <v>1.2599999830126762</v>
      </c>
      <c r="E3265" s="44"/>
      <c r="F3265" s="45">
        <v>31.10548210144043</v>
      </c>
      <c r="G3265" s="45"/>
      <c r="H3265" s="45"/>
      <c r="I3265" s="45"/>
      <c r="J3265" s="45"/>
      <c r="K3265" s="45">
        <v>25.996515274047852</v>
      </c>
      <c r="L3265" s="45"/>
      <c r="M3265" s="45"/>
      <c r="N3265" s="45">
        <v>108.73287963867188</v>
      </c>
      <c r="O3265" s="45"/>
      <c r="P3265" s="45"/>
      <c r="Q3265" s="45"/>
      <c r="R3265" s="45">
        <v>58.503448486328125</v>
      </c>
      <c r="S3265" s="45"/>
      <c r="T3265" s="45"/>
      <c r="U3265" s="45"/>
      <c r="V3265" s="46">
        <v>31.420904159545898</v>
      </c>
      <c r="W3265" s="46"/>
      <c r="X3265" s="45">
        <v>5.9999998658895493E-2</v>
      </c>
      <c r="Y3265" s="45"/>
      <c r="Z3265" s="44">
        <v>3.5999999195337296</v>
      </c>
      <c r="AA3265" s="44"/>
      <c r="AB3265" s="45">
        <v>67.929656982421875</v>
      </c>
      <c r="AC3265" s="45"/>
      <c r="AD3265" s="45">
        <v>5.331611156463623</v>
      </c>
      <c r="AE3265" s="45"/>
      <c r="AF3265" s="45">
        <v>82.48101806640625</v>
      </c>
      <c r="AG3265" s="45"/>
      <c r="AH3265" s="45">
        <v>54.552867889404297</v>
      </c>
      <c r="AI3265" s="45"/>
      <c r="AJ3265" s="45"/>
      <c r="AK3265" s="20">
        <v>6.9107608795166016</v>
      </c>
    </row>
    <row r="3266" spans="2:37">
      <c r="B3266" s="2">
        <v>2.199999988079071E-2</v>
      </c>
      <c r="D3266" s="44">
        <v>1.3199999928474426</v>
      </c>
      <c r="E3266" s="44"/>
      <c r="F3266" s="45">
        <v>59.921268463134766</v>
      </c>
      <c r="G3266" s="45"/>
      <c r="H3266" s="45"/>
      <c r="I3266" s="45"/>
      <c r="J3266" s="45"/>
      <c r="K3266" s="45">
        <v>24.849199295043945</v>
      </c>
      <c r="L3266" s="45"/>
      <c r="M3266" s="45"/>
      <c r="N3266" s="45">
        <v>107.41442108154297</v>
      </c>
      <c r="O3266" s="45"/>
      <c r="P3266" s="45"/>
      <c r="Q3266" s="45"/>
      <c r="R3266" s="45">
        <v>58.382427215576172</v>
      </c>
      <c r="S3266" s="45"/>
      <c r="T3266" s="45"/>
      <c r="U3266" s="45"/>
      <c r="V3266" s="46">
        <v>30.09644889831543</v>
      </c>
      <c r="W3266" s="46"/>
      <c r="X3266" s="45">
        <v>6.1000000685453415E-2</v>
      </c>
      <c r="Y3266" s="45"/>
      <c r="Z3266" s="44">
        <v>3.6600000411272049</v>
      </c>
      <c r="AA3266" s="44"/>
      <c r="AB3266" s="45">
        <v>46.674900054931641</v>
      </c>
      <c r="AC3266" s="45"/>
      <c r="AD3266" s="45">
        <v>5.1307907104492188</v>
      </c>
      <c r="AE3266" s="45"/>
      <c r="AF3266" s="45">
        <v>82.162338256835938</v>
      </c>
      <c r="AG3266" s="45"/>
      <c r="AH3266" s="45">
        <v>54.469528198242188</v>
      </c>
      <c r="AI3266" s="45"/>
      <c r="AJ3266" s="45"/>
      <c r="AK3266" s="20">
        <v>6.6606359481811523</v>
      </c>
    </row>
    <row r="3267" spans="2:37">
      <c r="B3267" s="2">
        <v>2.3000000044703484E-2</v>
      </c>
      <c r="D3267" s="44">
        <v>1.380000002682209</v>
      </c>
      <c r="E3267" s="44"/>
      <c r="F3267" s="45">
        <v>83.762748718261719</v>
      </c>
      <c r="G3267" s="45"/>
      <c r="H3267" s="45"/>
      <c r="I3267" s="45"/>
      <c r="J3267" s="45"/>
      <c r="K3267" s="45">
        <v>23.764650344848633</v>
      </c>
      <c r="L3267" s="45"/>
      <c r="M3267" s="45"/>
      <c r="N3267" s="45">
        <v>106.160400390625</v>
      </c>
      <c r="O3267" s="45"/>
      <c r="P3267" s="45"/>
      <c r="Q3267" s="45"/>
      <c r="R3267" s="45">
        <v>58.262596130371094</v>
      </c>
      <c r="S3267" s="45"/>
      <c r="T3267" s="45"/>
      <c r="U3267" s="45"/>
      <c r="V3267" s="46">
        <v>28.842082977294922</v>
      </c>
      <c r="W3267" s="46"/>
      <c r="X3267" s="45">
        <v>6.1999998986721039E-2</v>
      </c>
      <c r="Y3267" s="45"/>
      <c r="Z3267" s="44">
        <v>3.7199999392032623</v>
      </c>
      <c r="AA3267" s="44"/>
      <c r="AB3267" s="45">
        <v>19.669330596923828</v>
      </c>
      <c r="AC3267" s="45"/>
      <c r="AD3267" s="45">
        <v>4.9378390312194824</v>
      </c>
      <c r="AE3267" s="45"/>
      <c r="AF3267" s="45">
        <v>81.852607727050781</v>
      </c>
      <c r="AG3267" s="45"/>
      <c r="AH3267" s="45">
        <v>54.386955261230469</v>
      </c>
      <c r="AI3267" s="45"/>
      <c r="AJ3267" s="45"/>
      <c r="AK3267" s="20">
        <v>6.419884204864502</v>
      </c>
    </row>
    <row r="3268" spans="2:37">
      <c r="B3268" s="2">
        <v>2.4000000208616257E-2</v>
      </c>
      <c r="D3268" s="44">
        <v>1.4400000125169754</v>
      </c>
      <c r="E3268" s="44"/>
      <c r="F3268" s="45">
        <v>99.154365539550781</v>
      </c>
      <c r="G3268" s="45"/>
      <c r="H3268" s="45"/>
      <c r="I3268" s="45"/>
      <c r="J3268" s="45"/>
      <c r="K3268" s="45">
        <v>22.738033294677734</v>
      </c>
      <c r="L3268" s="45"/>
      <c r="M3268" s="45"/>
      <c r="N3268" s="45">
        <v>104.96597290039063</v>
      </c>
      <c r="O3268" s="45"/>
      <c r="P3268" s="45"/>
      <c r="Q3268" s="45"/>
      <c r="R3268" s="45">
        <v>58.143936157226563</v>
      </c>
      <c r="S3268" s="45"/>
      <c r="T3268" s="45"/>
      <c r="U3268" s="45"/>
      <c r="V3268" s="46">
        <v>27.652442932128906</v>
      </c>
      <c r="W3268" s="46"/>
      <c r="X3268" s="45">
        <v>6.3000001013278961E-2</v>
      </c>
      <c r="Y3268" s="45"/>
      <c r="Z3268" s="44">
        <v>3.7800000607967377</v>
      </c>
      <c r="AA3268" s="44"/>
      <c r="AB3268" s="45">
        <v>-9.3124933242797852</v>
      </c>
      <c r="AC3268" s="45"/>
      <c r="AD3268" s="45">
        <v>4.7524318695068359</v>
      </c>
      <c r="AE3268" s="45"/>
      <c r="AF3268" s="45">
        <v>81.551498413085938</v>
      </c>
      <c r="AG3268" s="45"/>
      <c r="AH3268" s="45">
        <v>54.305141448974609</v>
      </c>
      <c r="AI3268" s="45"/>
      <c r="AJ3268" s="45"/>
      <c r="AK3268" s="20">
        <v>6.1881375312805176</v>
      </c>
    </row>
    <row r="3269" spans="2:37">
      <c r="B3269" s="2">
        <v>2.500000037252903E-2</v>
      </c>
      <c r="D3269" s="44">
        <v>1.5000000223517418</v>
      </c>
      <c r="E3269" s="44"/>
      <c r="F3269" s="45">
        <v>103.82674407958984</v>
      </c>
      <c r="G3269" s="45"/>
      <c r="H3269" s="45"/>
      <c r="I3269" s="45"/>
      <c r="J3269" s="45"/>
      <c r="K3269" s="45">
        <v>21.765035629272461</v>
      </c>
      <c r="L3269" s="45"/>
      <c r="M3269" s="45"/>
      <c r="N3269" s="45">
        <v>103.82681274414063</v>
      </c>
      <c r="O3269" s="45"/>
      <c r="P3269" s="45"/>
      <c r="Q3269" s="45"/>
      <c r="R3269" s="45">
        <v>58.026435852050781</v>
      </c>
      <c r="S3269" s="45"/>
      <c r="T3269" s="45"/>
      <c r="U3269" s="45"/>
      <c r="V3269" s="46">
        <v>26.522747039794922</v>
      </c>
      <c r="W3269" s="46"/>
      <c r="X3269" s="45">
        <v>6.4000003039836884E-2</v>
      </c>
      <c r="Y3269" s="45"/>
      <c r="Z3269" s="44">
        <v>3.840000182390213</v>
      </c>
      <c r="AA3269" s="44"/>
      <c r="AB3269" s="45">
        <v>-36.229457855224609</v>
      </c>
      <c r="AC3269" s="45"/>
      <c r="AD3269" s="45">
        <v>4.5742583274841309</v>
      </c>
      <c r="AE3269" s="45"/>
      <c r="AF3269" s="45">
        <v>81.258682250976563</v>
      </c>
      <c r="AG3269" s="45"/>
      <c r="AH3269" s="45">
        <v>54.224079132080078</v>
      </c>
      <c r="AI3269" s="45"/>
      <c r="AJ3269" s="45"/>
      <c r="AK3269" s="20">
        <v>5.9650421142578125</v>
      </c>
    </row>
    <row r="3270" spans="2:37">
      <c r="B3270" s="2">
        <v>2.6000000536441803E-2</v>
      </c>
      <c r="D3270" s="44">
        <v>1.5600000321865082</v>
      </c>
      <c r="E3270" s="44"/>
      <c r="F3270" s="45">
        <v>97.02880859375</v>
      </c>
      <c r="G3270" s="45"/>
      <c r="H3270" s="45"/>
      <c r="I3270" s="45"/>
      <c r="J3270" s="45"/>
      <c r="K3270" s="45">
        <v>20.841794967651367</v>
      </c>
      <c r="L3270" s="45"/>
      <c r="M3270" s="45"/>
      <c r="N3270" s="45">
        <v>102.73902130126953</v>
      </c>
      <c r="O3270" s="45"/>
      <c r="P3270" s="45"/>
      <c r="Q3270" s="45"/>
      <c r="R3270" s="45">
        <v>57.910083770751953</v>
      </c>
      <c r="S3270" s="45"/>
      <c r="T3270" s="45"/>
      <c r="U3270" s="45"/>
      <c r="V3270" s="46">
        <v>25.44871711730957</v>
      </c>
      <c r="W3270" s="46"/>
      <c r="X3270" s="45">
        <v>6.4999997615814209E-2</v>
      </c>
      <c r="Y3270" s="45"/>
      <c r="Z3270" s="44">
        <v>3.8999998569488525</v>
      </c>
      <c r="AA3270" s="44"/>
      <c r="AB3270" s="45">
        <v>-57.340869903564453</v>
      </c>
      <c r="AC3270" s="45"/>
      <c r="AD3270" s="45">
        <v>4.4030213356018066</v>
      </c>
      <c r="AE3270" s="45"/>
      <c r="AF3270" s="45">
        <v>80.973854064941406</v>
      </c>
      <c r="AG3270" s="45"/>
      <c r="AH3270" s="45">
        <v>54.143756866455078</v>
      </c>
      <c r="AI3270" s="45"/>
      <c r="AJ3270" s="45"/>
      <c r="AK3270" s="20">
        <v>5.7502593994140625</v>
      </c>
    </row>
    <row r="3271" spans="2:37">
      <c r="B3271" s="2">
        <v>2.7000000700354576E-2</v>
      </c>
      <c r="D3271" s="44">
        <v>1.6200000420212746</v>
      </c>
      <c r="E3271" s="44"/>
      <c r="F3271" s="45">
        <v>79.626228332519531</v>
      </c>
      <c r="G3271" s="45"/>
      <c r="H3271" s="45"/>
      <c r="I3271" s="45"/>
      <c r="J3271" s="45"/>
      <c r="K3271" s="45">
        <v>19.964836120605469</v>
      </c>
      <c r="L3271" s="45"/>
      <c r="M3271" s="45"/>
      <c r="N3271" s="45">
        <v>101.69911956787109</v>
      </c>
      <c r="O3271" s="45"/>
      <c r="P3271" s="45"/>
      <c r="Q3271" s="45"/>
      <c r="R3271" s="45">
        <v>57.794868469238281</v>
      </c>
      <c r="S3271" s="45"/>
      <c r="T3271" s="45"/>
      <c r="U3271" s="45"/>
      <c r="V3271" s="46">
        <v>24.426513671875</v>
      </c>
      <c r="W3271" s="46"/>
      <c r="X3271" s="45">
        <v>6.5999999642372131E-2</v>
      </c>
      <c r="Y3271" s="45"/>
      <c r="Z3271" s="44">
        <v>3.9599999785423279</v>
      </c>
      <c r="AA3271" s="44"/>
      <c r="AB3271" s="45">
        <v>-69.729629516601563</v>
      </c>
      <c r="AC3271" s="45"/>
      <c r="AD3271" s="45">
        <v>4.2384381294250488</v>
      </c>
      <c r="AE3271" s="45"/>
      <c r="AF3271" s="45">
        <v>80.696723937988281</v>
      </c>
      <c r="AG3271" s="45"/>
      <c r="AH3271" s="45">
        <v>54.064170837402344</v>
      </c>
      <c r="AI3271" s="45"/>
      <c r="AJ3271" s="45"/>
      <c r="AK3271" s="20">
        <v>5.5434646606445313</v>
      </c>
    </row>
    <row r="3272" spans="2:37">
      <c r="B3272" s="2">
        <v>2.8000000864267349E-2</v>
      </c>
      <c r="D3272" s="44">
        <v>1.680000051856041</v>
      </c>
      <c r="E3272" s="44"/>
      <c r="F3272" s="45">
        <v>53.973178863525391</v>
      </c>
      <c r="G3272" s="45"/>
      <c r="H3272" s="45"/>
      <c r="I3272" s="45"/>
      <c r="J3272" s="45"/>
      <c r="K3272" s="45">
        <v>19.131038665771484</v>
      </c>
      <c r="L3272" s="45"/>
      <c r="M3272" s="45"/>
      <c r="N3272" s="45">
        <v>100.70396423339844</v>
      </c>
      <c r="O3272" s="45"/>
      <c r="P3272" s="45"/>
      <c r="Q3272" s="45"/>
      <c r="R3272" s="45">
        <v>57.680770874023438</v>
      </c>
      <c r="S3272" s="45"/>
      <c r="T3272" s="45"/>
      <c r="U3272" s="45"/>
      <c r="V3272" s="46">
        <v>23.452680587768555</v>
      </c>
      <c r="W3272" s="46"/>
      <c r="X3272" s="45">
        <v>6.7000001668930054E-2</v>
      </c>
      <c r="Y3272" s="45"/>
      <c r="Z3272" s="44">
        <v>4.0200001001358032</v>
      </c>
      <c r="AA3272" s="44"/>
      <c r="AB3272" s="45">
        <v>-71.708526611328125</v>
      </c>
      <c r="AC3272" s="45"/>
      <c r="AD3272" s="45">
        <v>4.0802364349365234</v>
      </c>
      <c r="AE3272" s="45"/>
      <c r="AF3272" s="45">
        <v>80.426994323730469</v>
      </c>
      <c r="AG3272" s="45"/>
      <c r="AH3272" s="45">
        <v>53.985309600830078</v>
      </c>
      <c r="AI3272" s="45"/>
      <c r="AJ3272" s="45"/>
      <c r="AK3272" s="20">
        <v>5.3443479537963867</v>
      </c>
    </row>
    <row r="3273" spans="2:37">
      <c r="B3273" s="2">
        <v>2.8999999165534973E-2</v>
      </c>
      <c r="D3273" s="44">
        <v>1.7399999499320984</v>
      </c>
      <c r="E3273" s="44"/>
      <c r="F3273" s="45">
        <v>23.576271057128906</v>
      </c>
      <c r="G3273" s="45"/>
      <c r="H3273" s="45"/>
      <c r="I3273" s="45"/>
      <c r="J3273" s="45"/>
      <c r="K3273" s="45">
        <v>18.337570190429688</v>
      </c>
      <c r="L3273" s="45"/>
      <c r="M3273" s="45"/>
      <c r="N3273" s="45">
        <v>99.750709533691406</v>
      </c>
      <c r="O3273" s="45"/>
      <c r="P3273" s="45"/>
      <c r="Q3273" s="45"/>
      <c r="R3273" s="45">
        <v>57.567783355712891</v>
      </c>
      <c r="S3273" s="45"/>
      <c r="T3273" s="45"/>
      <c r="U3273" s="45"/>
      <c r="V3273" s="46">
        <v>22.524091720581055</v>
      </c>
      <c r="W3273" s="46"/>
      <c r="X3273" s="45">
        <v>6.8000003695487976E-2</v>
      </c>
      <c r="Y3273" s="45"/>
      <c r="Z3273" s="44">
        <v>4.0800002217292786</v>
      </c>
      <c r="AA3273" s="44"/>
      <c r="AB3273" s="45">
        <v>-63.053028106689453</v>
      </c>
      <c r="AC3273" s="45"/>
      <c r="AD3273" s="45">
        <v>3.9281575679779053</v>
      </c>
      <c r="AE3273" s="45"/>
      <c r="AF3273" s="45">
        <v>80.164405822753906</v>
      </c>
      <c r="AG3273" s="45"/>
      <c r="AH3273" s="45">
        <v>53.907169342041016</v>
      </c>
      <c r="AI3273" s="45"/>
      <c r="AJ3273" s="45"/>
      <c r="AK3273" s="20">
        <v>5.152611255645752</v>
      </c>
    </row>
    <row r="3274" spans="2:37">
      <c r="B3274" s="2">
        <v>2.9999999329447746E-2</v>
      </c>
      <c r="D3274" s="44">
        <v>1.7999999597668648</v>
      </c>
      <c r="E3274" s="44"/>
      <c r="F3274" s="45">
        <v>-7.4013943672180176</v>
      </c>
      <c r="G3274" s="45"/>
      <c r="H3274" s="45"/>
      <c r="I3274" s="45"/>
      <c r="J3274" s="45"/>
      <c r="K3274" s="45">
        <v>17.581871032714844</v>
      </c>
      <c r="L3274" s="45"/>
      <c r="M3274" s="45"/>
      <c r="N3274" s="45">
        <v>98.836776733398438</v>
      </c>
      <c r="O3274" s="45"/>
      <c r="P3274" s="45"/>
      <c r="Q3274" s="45"/>
      <c r="R3274" s="45">
        <v>57.455894470214844</v>
      </c>
      <c r="S3274" s="45"/>
      <c r="T3274" s="45"/>
      <c r="U3274" s="45"/>
      <c r="V3274" s="46">
        <v>21.637920379638672</v>
      </c>
      <c r="W3274" s="46"/>
      <c r="X3274" s="45">
        <v>6.8999998271465302E-2</v>
      </c>
      <c r="Y3274" s="45"/>
      <c r="Z3274" s="44">
        <v>4.1399998962879181</v>
      </c>
      <c r="AA3274" s="44"/>
      <c r="AB3274" s="45">
        <v>-45.028495788574219</v>
      </c>
      <c r="AC3274" s="45"/>
      <c r="AD3274" s="45">
        <v>3.7819530963897705</v>
      </c>
      <c r="AE3274" s="45"/>
      <c r="AF3274" s="45">
        <v>79.908699035644531</v>
      </c>
      <c r="AG3274" s="45"/>
      <c r="AH3274" s="45">
        <v>53.829738616943359</v>
      </c>
      <c r="AI3274" s="45"/>
      <c r="AJ3274" s="45"/>
      <c r="AK3274" s="20">
        <v>4.9679689407348633</v>
      </c>
    </row>
    <row r="3275" spans="2:37">
      <c r="B3275" s="2">
        <v>3.0999999493360519E-2</v>
      </c>
      <c r="D3275" s="44">
        <v>1.8599999696016312</v>
      </c>
      <c r="E3275" s="44"/>
      <c r="F3275" s="45">
        <v>-34.726142883300781</v>
      </c>
      <c r="G3275" s="45"/>
      <c r="H3275" s="45"/>
      <c r="I3275" s="45"/>
      <c r="J3275" s="45"/>
      <c r="K3275" s="45">
        <v>16.861610412597656</v>
      </c>
      <c r="L3275" s="45"/>
      <c r="M3275" s="45"/>
      <c r="N3275" s="45">
        <v>97.959808349609375</v>
      </c>
      <c r="O3275" s="45"/>
      <c r="P3275" s="45"/>
      <c r="Q3275" s="45"/>
      <c r="R3275" s="45">
        <v>57.345088958740234</v>
      </c>
      <c r="S3275" s="45"/>
      <c r="T3275" s="45"/>
      <c r="U3275" s="45"/>
      <c r="V3275" s="46">
        <v>20.791597366333008</v>
      </c>
      <c r="W3275" s="46"/>
      <c r="X3275" s="45">
        <v>7.0000000298023224E-2</v>
      </c>
      <c r="Y3275" s="45"/>
      <c r="Z3275" s="44">
        <v>4.2000000178813934</v>
      </c>
      <c r="AA3275" s="44"/>
      <c r="AB3275" s="45">
        <v>-20.208635330200195</v>
      </c>
      <c r="AC3275" s="45"/>
      <c r="AD3275" s="45">
        <v>3.6413857936859131</v>
      </c>
      <c r="AE3275" s="45"/>
      <c r="AF3275" s="45">
        <v>79.659622192382813</v>
      </c>
      <c r="AG3275" s="45"/>
      <c r="AH3275" s="45">
        <v>53.753009796142578</v>
      </c>
      <c r="AI3275" s="45"/>
      <c r="AJ3275" s="45"/>
      <c r="AK3275" s="20">
        <v>4.7901477813720703</v>
      </c>
    </row>
    <row r="3276" spans="2:37">
      <c r="B3276" s="2">
        <v>3.2000001519918442E-2</v>
      </c>
      <c r="D3276" s="44">
        <v>1.9200000911951065</v>
      </c>
      <c r="E3276" s="44"/>
      <c r="F3276" s="45">
        <v>-54.687164306640625</v>
      </c>
      <c r="G3276" s="45"/>
      <c r="H3276" s="45"/>
      <c r="I3276" s="45"/>
      <c r="J3276" s="45"/>
      <c r="K3276" s="45">
        <v>16.174661636352539</v>
      </c>
      <c r="L3276" s="45"/>
      <c r="M3276" s="45"/>
      <c r="N3276" s="45">
        <v>97.11767578125</v>
      </c>
      <c r="O3276" s="45"/>
      <c r="P3276" s="45"/>
      <c r="Q3276" s="45"/>
      <c r="R3276" s="45">
        <v>57.2353515625</v>
      </c>
      <c r="S3276" s="45"/>
      <c r="T3276" s="45"/>
      <c r="U3276" s="45"/>
      <c r="V3276" s="46">
        <v>19.982776641845703</v>
      </c>
      <c r="W3276" s="46"/>
      <c r="X3276" s="45">
        <v>7.1000002324581146E-2</v>
      </c>
      <c r="Y3276" s="45"/>
      <c r="Z3276" s="44">
        <v>4.2600001394748688</v>
      </c>
      <c r="AA3276" s="44"/>
      <c r="AB3276" s="45">
        <v>7.888819694519043</v>
      </c>
      <c r="AC3276" s="45"/>
      <c r="AD3276" s="45">
        <v>3.5062282085418701</v>
      </c>
      <c r="AE3276" s="45"/>
      <c r="AF3276" s="45">
        <v>79.416938781738281</v>
      </c>
      <c r="AG3276" s="45"/>
      <c r="AH3276" s="45">
        <v>53.676975250244141</v>
      </c>
      <c r="AI3276" s="45"/>
      <c r="AJ3276" s="45"/>
      <c r="AK3276" s="20">
        <v>4.6188850402832031</v>
      </c>
    </row>
    <row r="3277" spans="2:37">
      <c r="B3277" s="2">
        <v>3.2999999821186066E-2</v>
      </c>
      <c r="D3277" s="44">
        <v>1.9799999892711639</v>
      </c>
      <c r="E3277" s="44"/>
      <c r="F3277" s="45">
        <v>-64.614433288574219</v>
      </c>
      <c r="G3277" s="45"/>
      <c r="H3277" s="45"/>
      <c r="I3277" s="45"/>
      <c r="J3277" s="45"/>
      <c r="K3277" s="45">
        <v>15.519075393676758</v>
      </c>
      <c r="L3277" s="45"/>
      <c r="M3277" s="45"/>
      <c r="N3277" s="45">
        <v>96.308395385742188</v>
      </c>
      <c r="O3277" s="45"/>
      <c r="P3277" s="45"/>
      <c r="Q3277" s="45"/>
      <c r="R3277" s="45">
        <v>57.126678466796875</v>
      </c>
      <c r="S3277" s="45"/>
      <c r="T3277" s="45"/>
      <c r="U3277" s="45"/>
      <c r="V3277" s="46">
        <v>19.209314346313477</v>
      </c>
      <c r="W3277" s="46"/>
      <c r="X3277" s="45">
        <v>7.1999996900558472E-2</v>
      </c>
      <c r="Y3277" s="45"/>
      <c r="Z3277" s="44">
        <v>4.3199998140335083</v>
      </c>
      <c r="AA3277" s="44"/>
      <c r="AB3277" s="45">
        <v>35.297618865966797</v>
      </c>
      <c r="AC3277" s="45"/>
      <c r="AD3277" s="45">
        <v>3.376262903213501</v>
      </c>
      <c r="AE3277" s="45"/>
      <c r="AF3277" s="45">
        <v>79.180419921875</v>
      </c>
      <c r="AG3277" s="45"/>
      <c r="AH3277" s="45">
        <v>53.601631164550781</v>
      </c>
      <c r="AI3277" s="45"/>
      <c r="AJ3277" s="45"/>
      <c r="AK3277" s="20">
        <v>4.4539284706115723</v>
      </c>
    </row>
    <row r="3278" spans="2:37">
      <c r="B3278" s="2">
        <v>3.4000001847743988E-2</v>
      </c>
      <c r="D3278" s="44">
        <v>2.0400001108646393</v>
      </c>
      <c r="E3278" s="44"/>
      <c r="F3278" s="45">
        <v>-63.248886108398438</v>
      </c>
      <c r="G3278" s="45"/>
      <c r="H3278" s="45"/>
      <c r="I3278" s="45"/>
      <c r="J3278" s="45"/>
      <c r="K3278" s="45">
        <v>14.893069267272949</v>
      </c>
      <c r="L3278" s="45"/>
      <c r="M3278" s="45"/>
      <c r="N3278" s="45">
        <v>95.530181884765625</v>
      </c>
      <c r="O3278" s="45"/>
      <c r="P3278" s="45"/>
      <c r="Q3278" s="45"/>
      <c r="R3278" s="45">
        <v>57.019050598144531</v>
      </c>
      <c r="S3278" s="45"/>
      <c r="T3278" s="45"/>
      <c r="U3278" s="45"/>
      <c r="V3278" s="46">
        <v>18.469247817993164</v>
      </c>
      <c r="W3278" s="46"/>
      <c r="X3278" s="45">
        <v>7.2999998927116394E-2</v>
      </c>
      <c r="Y3278" s="45"/>
      <c r="Z3278" s="44">
        <v>4.3799999356269836</v>
      </c>
      <c r="AA3278" s="44"/>
      <c r="AB3278" s="45">
        <v>58.159927368164063</v>
      </c>
      <c r="AC3278" s="45"/>
      <c r="AD3278" s="45">
        <v>3.25128173828125</v>
      </c>
      <c r="AE3278" s="45"/>
      <c r="AF3278" s="45">
        <v>78.949844360351563</v>
      </c>
      <c r="AG3278" s="45"/>
      <c r="AH3278" s="45">
        <v>53.526966094970703</v>
      </c>
      <c r="AI3278" s="45"/>
      <c r="AJ3278" s="45"/>
      <c r="AK3278" s="20">
        <v>4.2950372695922852</v>
      </c>
    </row>
    <row r="3279" spans="2:37">
      <c r="B3279" s="2">
        <v>3.5000000149011612E-2</v>
      </c>
      <c r="D3279" s="44">
        <v>2.1000000089406967</v>
      </c>
      <c r="E3279" s="44"/>
      <c r="F3279" s="45">
        <v>-50.913631439208984</v>
      </c>
      <c r="G3279" s="45"/>
      <c r="H3279" s="45"/>
      <c r="I3279" s="45"/>
      <c r="J3279" s="45"/>
      <c r="K3279" s="45">
        <v>14.294997215270996</v>
      </c>
      <c r="L3279" s="45"/>
      <c r="M3279" s="45"/>
      <c r="N3279" s="45">
        <v>94.7813720703125</v>
      </c>
      <c r="O3279" s="45"/>
      <c r="P3279" s="45"/>
      <c r="Q3279" s="45"/>
      <c r="R3279" s="45">
        <v>56.912460327148438</v>
      </c>
      <c r="S3279" s="45"/>
      <c r="T3279" s="45"/>
      <c r="U3279" s="45"/>
      <c r="V3279" s="46">
        <v>17.760766983032227</v>
      </c>
      <c r="W3279" s="46"/>
      <c r="X3279" s="45">
        <v>7.4000000953674316E-2</v>
      </c>
      <c r="Y3279" s="45"/>
      <c r="Z3279" s="44">
        <v>4.440000057220459</v>
      </c>
      <c r="AA3279" s="44"/>
      <c r="AB3279" s="45">
        <v>73.266517639160156</v>
      </c>
      <c r="AC3279" s="45"/>
      <c r="AD3279" s="45">
        <v>3.1310849189758301</v>
      </c>
      <c r="AE3279" s="45"/>
      <c r="AF3279" s="45">
        <v>78.725006103515625</v>
      </c>
      <c r="AG3279" s="45"/>
      <c r="AH3279" s="45">
        <v>53.452976226806641</v>
      </c>
      <c r="AI3279" s="45"/>
      <c r="AJ3279" s="45"/>
      <c r="AK3279" s="20">
        <v>4.1419796943664551</v>
      </c>
    </row>
    <row r="3280" spans="2:37">
      <c r="B3280" s="2">
        <v>3.5999998450279236E-2</v>
      </c>
      <c r="D3280" s="44">
        <v>2.1599999070167542</v>
      </c>
      <c r="E3280" s="44"/>
      <c r="F3280" s="45">
        <v>-29.462982177734375</v>
      </c>
      <c r="G3280" s="45"/>
      <c r="H3280" s="45"/>
      <c r="I3280" s="45"/>
      <c r="J3280" s="45"/>
      <c r="K3280" s="45">
        <v>13.723342895507813</v>
      </c>
      <c r="L3280" s="45"/>
      <c r="M3280" s="45"/>
      <c r="N3280" s="45">
        <v>94.0604248046875</v>
      </c>
      <c r="O3280" s="45"/>
      <c r="P3280" s="45"/>
      <c r="Q3280" s="45"/>
      <c r="R3280" s="45">
        <v>56.806896209716797</v>
      </c>
      <c r="S3280" s="45"/>
      <c r="T3280" s="45"/>
      <c r="U3280" s="45"/>
      <c r="V3280" s="46">
        <v>17.082202911376953</v>
      </c>
      <c r="W3280" s="46"/>
      <c r="X3280" s="45">
        <v>7.5000002980232239E-2</v>
      </c>
      <c r="Y3280" s="45"/>
      <c r="Z3280" s="44">
        <v>4.5000001788139343</v>
      </c>
      <c r="AA3280" s="44"/>
      <c r="AB3280" s="45">
        <v>78.504585266113281</v>
      </c>
      <c r="AC3280" s="45"/>
      <c r="AD3280" s="45">
        <v>3.01548171043396</v>
      </c>
      <c r="AE3280" s="45"/>
      <c r="AF3280" s="45">
        <v>78.505706787109375</v>
      </c>
      <c r="AG3280" s="45"/>
      <c r="AH3280" s="45">
        <v>53.379650115966797</v>
      </c>
      <c r="AI3280" s="45"/>
      <c r="AJ3280" s="45"/>
      <c r="AK3280" s="20">
        <v>3.9945328235626221</v>
      </c>
    </row>
    <row r="3281" spans="2:37">
      <c r="B3281" s="2">
        <v>3.7000000476837158E-2</v>
      </c>
      <c r="D3281" s="44">
        <v>2.2200000286102295</v>
      </c>
      <c r="E3281" s="44"/>
      <c r="F3281" s="45">
        <v>-2.0172772407531738</v>
      </c>
      <c r="G3281" s="45"/>
      <c r="H3281" s="45"/>
      <c r="I3281" s="45"/>
      <c r="J3281" s="45"/>
      <c r="K3281" s="45">
        <v>13.176701545715332</v>
      </c>
      <c r="L3281" s="45"/>
      <c r="M3281" s="45"/>
      <c r="N3281" s="45">
        <v>93.365921020507813</v>
      </c>
      <c r="O3281" s="45"/>
      <c r="P3281" s="45"/>
      <c r="Q3281" s="45"/>
      <c r="R3281" s="45">
        <v>56.702342987060547</v>
      </c>
      <c r="S3281" s="45"/>
      <c r="T3281" s="45"/>
      <c r="U3281" s="45"/>
      <c r="V3281" s="46">
        <v>16.432010650634766</v>
      </c>
      <c r="W3281" s="46"/>
      <c r="X3281" s="45">
        <v>7.5999997556209564E-2</v>
      </c>
      <c r="Y3281" s="45"/>
      <c r="Z3281" s="44">
        <v>4.5599998533725739</v>
      </c>
      <c r="AA3281" s="44"/>
      <c r="AB3281" s="45">
        <v>73.15069580078125</v>
      </c>
      <c r="AC3281" s="45"/>
      <c r="AD3281" s="45">
        <v>2.9042892456054688</v>
      </c>
      <c r="AE3281" s="45"/>
      <c r="AF3281" s="45">
        <v>78.291748046875</v>
      </c>
      <c r="AG3281" s="45"/>
      <c r="AH3281" s="45">
        <v>53.306983947753906</v>
      </c>
      <c r="AI3281" s="45"/>
      <c r="AJ3281" s="45"/>
      <c r="AK3281" s="20">
        <v>3.8524832725524902</v>
      </c>
    </row>
    <row r="3282" spans="2:37" ht="14.25" customHeight="1">
      <c r="B3282" s="2">
        <v>3.7999998778104782E-2</v>
      </c>
      <c r="D3282" s="44">
        <v>2.2799999266862869</v>
      </c>
      <c r="E3282" s="44"/>
      <c r="F3282" s="45">
        <v>27.478584289550781</v>
      </c>
      <c r="G3282" s="45"/>
      <c r="H3282" s="45"/>
      <c r="I3282" s="45"/>
      <c r="J3282" s="45"/>
      <c r="K3282" s="45">
        <v>12.65377140045166</v>
      </c>
      <c r="L3282" s="45"/>
      <c r="M3282" s="45"/>
      <c r="N3282" s="45">
        <v>92.696548461914063</v>
      </c>
      <c r="O3282" s="45"/>
      <c r="P3282" s="45"/>
      <c r="Q3282" s="45"/>
      <c r="R3282" s="45">
        <v>56.598793029785156</v>
      </c>
      <c r="S3282" s="45"/>
      <c r="T3282" s="45"/>
      <c r="U3282" s="45"/>
      <c r="V3282" s="46">
        <v>15.808760643005371</v>
      </c>
      <c r="W3282" s="46"/>
      <c r="X3282" s="45">
        <v>7.6999999582767487E-2</v>
      </c>
      <c r="Y3282" s="45"/>
      <c r="Z3282" s="44">
        <v>4.6199999749660492</v>
      </c>
      <c r="AA3282" s="44"/>
      <c r="AB3282" s="45">
        <v>57.96832275390625</v>
      </c>
      <c r="AC3282" s="45"/>
      <c r="AD3282" s="45">
        <v>2.7973320484161377</v>
      </c>
      <c r="AE3282" s="45"/>
      <c r="AF3282" s="45">
        <v>78.08294677734375</v>
      </c>
      <c r="AG3282" s="45"/>
      <c r="AH3282" s="45">
        <v>53.234966278076172</v>
      </c>
      <c r="AI3282" s="45"/>
      <c r="AJ3282" s="45"/>
      <c r="AK3282" s="20">
        <v>3.7156262397766113</v>
      </c>
    </row>
    <row r="3283" spans="2:37" ht="13.5" customHeight="1">
      <c r="B3283" s="47" t="s">
        <v>11</v>
      </c>
      <c r="C3283" s="47"/>
      <c r="D3283" s="47"/>
      <c r="E3283" s="47"/>
    </row>
    <row r="3284" spans="2:37" ht="12.75" customHeight="1">
      <c r="B3284" s="39" t="s">
        <v>0</v>
      </c>
      <c r="C3284" s="39"/>
      <c r="D3284" s="39"/>
      <c r="E3284" s="39"/>
      <c r="F3284" s="39"/>
      <c r="G3284" s="1" t="s">
        <v>1</v>
      </c>
      <c r="H3284" s="40" t="s">
        <v>89</v>
      </c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</row>
    <row r="3285" spans="2:37" ht="12.75" customHeight="1">
      <c r="AB3285" s="39" t="s">
        <v>2</v>
      </c>
      <c r="AC3285" s="39"/>
      <c r="AD3285" s="39"/>
      <c r="AE3285" s="39"/>
      <c r="AF3285" s="39"/>
      <c r="AG3285" s="39"/>
    </row>
    <row r="3286" spans="2:37" ht="12" customHeight="1">
      <c r="B3286" s="39" t="s">
        <v>3</v>
      </c>
      <c r="C3286" s="39"/>
      <c r="D3286" s="39"/>
      <c r="E3286" s="39"/>
      <c r="G3286" s="1" t="s">
        <v>4</v>
      </c>
      <c r="H3286" s="41">
        <v>0.43999999761581421</v>
      </c>
      <c r="I3286" s="41"/>
      <c r="J3286" s="41"/>
      <c r="K3286" s="41"/>
      <c r="L3286" s="41"/>
      <c r="M3286" s="41"/>
      <c r="N3286" s="41"/>
      <c r="O3286" s="39" t="s">
        <v>21</v>
      </c>
      <c r="P3286" s="39"/>
      <c r="Q3286" s="39"/>
      <c r="R3286" s="39"/>
      <c r="S3286" s="1" t="s">
        <v>4</v>
      </c>
      <c r="T3286" s="42" t="s">
        <v>22</v>
      </c>
      <c r="U3286" s="42"/>
      <c r="V3286" s="42"/>
      <c r="W3286" s="42"/>
      <c r="X3286" s="42"/>
      <c r="Y3286" s="42"/>
      <c r="Z3286" s="42"/>
      <c r="AA3286" s="42"/>
      <c r="AB3286" s="39"/>
      <c r="AC3286" s="39"/>
      <c r="AD3286" s="39"/>
      <c r="AE3286" s="39"/>
      <c r="AF3286" s="39"/>
      <c r="AG3286" s="39"/>
    </row>
    <row r="3287" spans="2:37" ht="10.5" customHeight="1">
      <c r="AB3287" s="39"/>
      <c r="AC3287" s="39"/>
      <c r="AD3287" s="39"/>
      <c r="AE3287" s="39"/>
      <c r="AF3287" s="39"/>
      <c r="AG3287" s="39"/>
    </row>
    <row r="3288" spans="2:37" ht="12" customHeight="1">
      <c r="AB3288" s="39"/>
      <c r="AC3288" s="39"/>
      <c r="AD3288" s="39"/>
      <c r="AE3288" s="39"/>
      <c r="AF3288" s="39"/>
      <c r="AG3288" s="39"/>
    </row>
    <row r="3289" spans="2:37" ht="12" customHeight="1">
      <c r="AB3289" s="39"/>
      <c r="AC3289" s="39"/>
      <c r="AD3289" s="39"/>
      <c r="AE3289" s="39"/>
      <c r="AF3289" s="39"/>
      <c r="AG3289" s="39"/>
    </row>
    <row r="3290" spans="2:37" ht="6" customHeight="1"/>
    <row r="3291" spans="2:37" ht="3" customHeight="1">
      <c r="B3291" s="43" t="s">
        <v>5</v>
      </c>
      <c r="D3291" s="43" t="s">
        <v>23</v>
      </c>
      <c r="E3291" s="43"/>
      <c r="G3291" s="43" t="s">
        <v>6</v>
      </c>
      <c r="H3291" s="43"/>
      <c r="J3291" s="43" t="s">
        <v>7</v>
      </c>
      <c r="K3291" s="43"/>
      <c r="L3291" s="43"/>
      <c r="M3291" s="43"/>
      <c r="N3291" s="43" t="s">
        <v>8</v>
      </c>
      <c r="O3291" s="43"/>
      <c r="Q3291" s="43" t="s">
        <v>9</v>
      </c>
      <c r="R3291" s="43"/>
      <c r="S3291" s="43"/>
      <c r="T3291" s="43" t="s">
        <v>10</v>
      </c>
      <c r="U3291" s="43"/>
      <c r="X3291" s="43" t="s">
        <v>5</v>
      </c>
      <c r="Y3291" s="43"/>
      <c r="Z3291" s="43" t="s">
        <v>23</v>
      </c>
      <c r="AA3291" s="43"/>
      <c r="AB3291" s="43" t="s">
        <v>6</v>
      </c>
      <c r="AC3291" s="43" t="s">
        <v>7</v>
      </c>
      <c r="AE3291" s="43" t="s">
        <v>8</v>
      </c>
      <c r="AF3291" s="43" t="s">
        <v>9</v>
      </c>
      <c r="AG3291" s="43" t="s">
        <v>10</v>
      </c>
      <c r="AH3291" s="43"/>
    </row>
    <row r="3292" spans="2:37" ht="14.25" customHeight="1">
      <c r="B3292" s="43"/>
      <c r="D3292" s="43"/>
      <c r="E3292" s="43"/>
      <c r="G3292" s="43"/>
      <c r="H3292" s="43"/>
      <c r="J3292" s="43"/>
      <c r="K3292" s="43"/>
      <c r="L3292" s="43"/>
      <c r="M3292" s="43"/>
      <c r="N3292" s="43"/>
      <c r="O3292" s="43"/>
      <c r="Q3292" s="43"/>
      <c r="R3292" s="43"/>
      <c r="S3292" s="43"/>
      <c r="T3292" s="43"/>
      <c r="U3292" s="43"/>
      <c r="X3292" s="43"/>
      <c r="Y3292" s="43"/>
      <c r="Z3292" s="43"/>
      <c r="AA3292" s="43"/>
      <c r="AB3292" s="43"/>
      <c r="AC3292" s="43"/>
      <c r="AE3292" s="43"/>
      <c r="AF3292" s="43"/>
      <c r="AG3292" s="43"/>
      <c r="AH3292" s="43"/>
    </row>
    <row r="3293" spans="2:37">
      <c r="B3293" s="2">
        <v>7.8000001609325409E-2</v>
      </c>
      <c r="D3293" s="44">
        <v>4.6800000965595245</v>
      </c>
      <c r="E3293" s="44"/>
      <c r="F3293" s="45">
        <v>35.096817016601563</v>
      </c>
      <c r="G3293" s="45"/>
      <c r="H3293" s="45"/>
      <c r="I3293" s="45"/>
      <c r="J3293" s="45"/>
      <c r="K3293" s="45">
        <v>2.6944420337677002</v>
      </c>
      <c r="L3293" s="45"/>
      <c r="M3293" s="45"/>
      <c r="N3293" s="45">
        <v>77.879119873046875</v>
      </c>
      <c r="O3293" s="45"/>
      <c r="P3293" s="45"/>
      <c r="Q3293" s="45"/>
      <c r="R3293" s="45">
        <v>53.163597106933594</v>
      </c>
      <c r="S3293" s="45"/>
      <c r="T3293" s="45"/>
      <c r="U3293" s="45"/>
      <c r="V3293" s="46">
        <v>3.5837650299072266</v>
      </c>
      <c r="W3293" s="46"/>
    </row>
    <row r="3294" spans="2:37">
      <c r="B3294" s="2">
        <v>7.9000003635883331E-2</v>
      </c>
      <c r="D3294" s="44">
        <v>4.7400002181529999</v>
      </c>
      <c r="E3294" s="44"/>
      <c r="F3294" s="45">
        <v>7.7478713989257813</v>
      </c>
      <c r="G3294" s="45"/>
      <c r="H3294" s="45"/>
      <c r="I3294" s="45"/>
      <c r="J3294" s="45"/>
      <c r="K3294" s="45">
        <v>2.5954585075378418</v>
      </c>
      <c r="L3294" s="45"/>
      <c r="M3294" s="45"/>
      <c r="N3294" s="45">
        <v>77.680107116699219</v>
      </c>
      <c r="O3294" s="45"/>
      <c r="P3294" s="45"/>
      <c r="Q3294" s="45"/>
      <c r="R3294" s="45">
        <v>53.092861175537109</v>
      </c>
      <c r="S3294" s="45"/>
      <c r="T3294" s="45"/>
      <c r="U3294" s="45"/>
      <c r="V3294" s="46">
        <v>3.4567103385925293</v>
      </c>
      <c r="W3294" s="46"/>
    </row>
    <row r="3295" spans="2:37">
      <c r="B3295" s="2">
        <v>7.9999998211860657E-2</v>
      </c>
      <c r="D3295" s="44">
        <v>4.7999998927116394</v>
      </c>
      <c r="E3295" s="44"/>
      <c r="F3295" s="45">
        <v>-20.24737548828125</v>
      </c>
      <c r="G3295" s="45"/>
      <c r="H3295" s="45"/>
      <c r="I3295" s="45"/>
      <c r="J3295" s="45"/>
      <c r="K3295" s="45">
        <v>2.5002272129058838</v>
      </c>
      <c r="L3295" s="45"/>
      <c r="M3295" s="45"/>
      <c r="N3295" s="45">
        <v>77.485733032226563</v>
      </c>
      <c r="O3295" s="45"/>
      <c r="P3295" s="45"/>
      <c r="Q3295" s="45"/>
      <c r="R3295" s="45">
        <v>53.022758483886719</v>
      </c>
      <c r="S3295" s="45"/>
      <c r="T3295" s="45"/>
      <c r="U3295" s="45"/>
      <c r="V3295" s="46">
        <v>3.3342807292938232</v>
      </c>
      <c r="W3295" s="46"/>
    </row>
    <row r="3296" spans="2:37">
      <c r="B3296" s="2">
        <v>8.1000000238418579E-2</v>
      </c>
      <c r="D3296" s="44">
        <v>4.8600000143051147</v>
      </c>
      <c r="E3296" s="44"/>
      <c r="F3296" s="45">
        <v>-44.976844787597656</v>
      </c>
      <c r="G3296" s="45"/>
      <c r="H3296" s="45"/>
      <c r="I3296" s="45"/>
      <c r="J3296" s="45"/>
      <c r="K3296" s="45">
        <v>2.4086000919342041</v>
      </c>
      <c r="L3296" s="45"/>
      <c r="M3296" s="45"/>
      <c r="N3296" s="45">
        <v>77.295845031738281</v>
      </c>
      <c r="O3296" s="45"/>
      <c r="P3296" s="45"/>
      <c r="Q3296" s="45"/>
      <c r="R3296" s="45">
        <v>52.953277587890625</v>
      </c>
      <c r="S3296" s="45"/>
      <c r="T3296" s="45"/>
      <c r="U3296" s="45"/>
      <c r="V3296" s="46">
        <v>3.2163023948669434</v>
      </c>
      <c r="W3296" s="46"/>
    </row>
    <row r="3297" spans="2:23">
      <c r="B3297" s="2">
        <v>8.2000002264976501E-2</v>
      </c>
      <c r="D3297" s="44">
        <v>4.9200001358985901</v>
      </c>
      <c r="E3297" s="44"/>
      <c r="F3297" s="45">
        <v>-62.99591064453125</v>
      </c>
      <c r="G3297" s="45"/>
      <c r="H3297" s="45"/>
      <c r="I3297" s="45"/>
      <c r="J3297" s="45"/>
      <c r="K3297" s="45">
        <v>2.3204355239868164</v>
      </c>
      <c r="L3297" s="45"/>
      <c r="M3297" s="45"/>
      <c r="N3297" s="45">
        <v>77.110298156738281</v>
      </c>
      <c r="O3297" s="45"/>
      <c r="P3297" s="45"/>
      <c r="Q3297" s="45"/>
      <c r="R3297" s="45">
        <v>52.884414672851563</v>
      </c>
      <c r="S3297" s="45"/>
      <c r="T3297" s="45"/>
      <c r="U3297" s="45"/>
      <c r="V3297" s="46">
        <v>3.102607250213623</v>
      </c>
      <c r="W3297" s="46"/>
    </row>
    <row r="3298" spans="2:23">
      <c r="B3298" s="2">
        <v>8.2999996840953827E-2</v>
      </c>
      <c r="D3298" s="44">
        <v>4.9799998104572296</v>
      </c>
      <c r="E3298" s="44"/>
      <c r="F3298" s="45">
        <v>-71.808891296386719</v>
      </c>
      <c r="G3298" s="45"/>
      <c r="H3298" s="45"/>
      <c r="I3298" s="45"/>
      <c r="J3298" s="45"/>
      <c r="K3298" s="45">
        <v>2.2355976104736328</v>
      </c>
      <c r="L3298" s="45"/>
      <c r="M3298" s="45"/>
      <c r="N3298" s="45">
        <v>76.928932189941406</v>
      </c>
      <c r="O3298" s="45"/>
      <c r="P3298" s="45"/>
      <c r="Q3298" s="45"/>
      <c r="R3298" s="45">
        <v>52.816165924072266</v>
      </c>
      <c r="S3298" s="45"/>
      <c r="T3298" s="45"/>
      <c r="U3298" s="45"/>
      <c r="V3298" s="46">
        <v>2.993034839630127</v>
      </c>
      <c r="W3298" s="46"/>
    </row>
    <row r="3299" spans="2:23">
      <c r="B3299" s="2">
        <v>8.3999998867511749E-2</v>
      </c>
      <c r="D3299" s="44">
        <v>5.039999932050705</v>
      </c>
      <c r="E3299" s="44"/>
      <c r="F3299" s="45">
        <v>-70.216278076171875</v>
      </c>
      <c r="G3299" s="45"/>
      <c r="H3299" s="45"/>
      <c r="I3299" s="45"/>
      <c r="J3299" s="45"/>
      <c r="K3299" s="45">
        <v>2.1539559364318848</v>
      </c>
      <c r="L3299" s="45"/>
      <c r="M3299" s="45"/>
      <c r="N3299" s="45">
        <v>76.751625061035156</v>
      </c>
      <c r="O3299" s="45"/>
      <c r="P3299" s="45"/>
      <c r="Q3299" s="45"/>
      <c r="R3299" s="45">
        <v>52.748516082763672</v>
      </c>
      <c r="S3299" s="45"/>
      <c r="T3299" s="45"/>
      <c r="U3299" s="45"/>
      <c r="V3299" s="46">
        <v>2.8874306678771973</v>
      </c>
      <c r="W3299" s="46"/>
    </row>
    <row r="3300" spans="2:23">
      <c r="B3300" s="2">
        <v>8.5000000894069672E-2</v>
      </c>
      <c r="D3300" s="44">
        <v>5.1000000536441803</v>
      </c>
      <c r="E3300" s="44"/>
      <c r="F3300" s="45">
        <v>-58.479537963867188</v>
      </c>
      <c r="G3300" s="45"/>
      <c r="H3300" s="45"/>
      <c r="I3300" s="45"/>
      <c r="J3300" s="45"/>
      <c r="K3300" s="45">
        <v>2.075385570526123</v>
      </c>
      <c r="L3300" s="45"/>
      <c r="M3300" s="45"/>
      <c r="N3300" s="45">
        <v>76.578231811523438</v>
      </c>
      <c r="O3300" s="45"/>
      <c r="P3300" s="45"/>
      <c r="Q3300" s="45"/>
      <c r="R3300" s="45">
        <v>52.681468963623047</v>
      </c>
      <c r="S3300" s="45"/>
      <c r="T3300" s="45"/>
      <c r="U3300" s="45"/>
      <c r="V3300" s="46">
        <v>2.7856459617614746</v>
      </c>
      <c r="W3300" s="46"/>
    </row>
    <row r="3301" spans="2:23">
      <c r="B3301" s="2">
        <v>8.6000002920627594E-2</v>
      </c>
      <c r="D3301" s="44">
        <v>5.1600001752376556</v>
      </c>
      <c r="E3301" s="44"/>
      <c r="F3301" s="45">
        <v>-38.28070068359375</v>
      </c>
      <c r="G3301" s="45"/>
      <c r="H3301" s="45"/>
      <c r="I3301" s="45"/>
      <c r="J3301" s="45"/>
      <c r="K3301" s="45">
        <v>1.9997665882110596</v>
      </c>
      <c r="L3301" s="45"/>
      <c r="M3301" s="45"/>
      <c r="N3301" s="45">
        <v>76.408622741699219</v>
      </c>
      <c r="O3301" s="45"/>
      <c r="P3301" s="45"/>
      <c r="Q3301" s="45"/>
      <c r="R3301" s="45">
        <v>52.615009307861328</v>
      </c>
      <c r="S3301" s="45"/>
      <c r="T3301" s="45"/>
      <c r="U3301" s="45"/>
      <c r="V3301" s="46">
        <v>2.6875383853912354</v>
      </c>
      <c r="W3301" s="46"/>
    </row>
    <row r="3302" spans="2:23">
      <c r="B3302" s="2">
        <v>8.6999997496604919E-2</v>
      </c>
      <c r="D3302" s="44">
        <v>5.2199998497962952</v>
      </c>
      <c r="E3302" s="44"/>
      <c r="F3302" s="45">
        <v>-12.483099937438965</v>
      </c>
      <c r="G3302" s="45"/>
      <c r="H3302" s="45"/>
      <c r="I3302" s="45"/>
      <c r="J3302" s="45"/>
      <c r="K3302" s="45">
        <v>1.9269839525222778</v>
      </c>
      <c r="L3302" s="45"/>
      <c r="M3302" s="45"/>
      <c r="N3302" s="45">
        <v>76.242683410644531</v>
      </c>
      <c r="O3302" s="45"/>
      <c r="P3302" s="45"/>
      <c r="Q3302" s="45"/>
      <c r="R3302" s="45">
        <v>52.54913330078125</v>
      </c>
      <c r="S3302" s="45"/>
      <c r="T3302" s="45"/>
      <c r="U3302" s="45"/>
      <c r="V3302" s="46">
        <v>2.5929703712463379</v>
      </c>
      <c r="W3302" s="46"/>
    </row>
    <row r="3303" spans="2:23">
      <c r="B3303" s="2">
        <v>8.7999999523162842E-2</v>
      </c>
      <c r="D3303" s="44">
        <v>5.2799999713897705</v>
      </c>
      <c r="E3303" s="44"/>
      <c r="F3303" s="45">
        <v>15.27286434173584</v>
      </c>
      <c r="G3303" s="45"/>
      <c r="H3303" s="45"/>
      <c r="I3303" s="45"/>
      <c r="J3303" s="45"/>
      <c r="K3303" s="45">
        <v>1.8569276332855225</v>
      </c>
      <c r="L3303" s="45"/>
      <c r="M3303" s="45"/>
      <c r="N3303" s="45">
        <v>76.080284118652344</v>
      </c>
      <c r="O3303" s="45"/>
      <c r="P3303" s="45"/>
      <c r="Q3303" s="45"/>
      <c r="R3303" s="45">
        <v>52.483837127685547</v>
      </c>
      <c r="S3303" s="45"/>
      <c r="T3303" s="45"/>
      <c r="U3303" s="45"/>
      <c r="V3303" s="46">
        <v>2.5018103122711182</v>
      </c>
      <c r="W3303" s="46"/>
    </row>
    <row r="3304" spans="2:23">
      <c r="B3304" s="2">
        <v>8.9000001549720764E-2</v>
      </c>
      <c r="D3304" s="44">
        <v>5.3400000929832458</v>
      </c>
      <c r="E3304" s="44"/>
      <c r="F3304" s="45">
        <v>41.081783294677734</v>
      </c>
      <c r="G3304" s="45"/>
      <c r="H3304" s="45"/>
      <c r="I3304" s="45"/>
      <c r="J3304" s="45"/>
      <c r="K3304" s="45">
        <v>1.7894915342330933</v>
      </c>
      <c r="L3304" s="45"/>
      <c r="M3304" s="45"/>
      <c r="N3304" s="45">
        <v>75.921318054199219</v>
      </c>
      <c r="O3304" s="45"/>
      <c r="P3304" s="45"/>
      <c r="Q3304" s="45"/>
      <c r="R3304" s="45">
        <v>52.419116973876953</v>
      </c>
      <c r="S3304" s="45"/>
      <c r="T3304" s="45"/>
      <c r="U3304" s="45"/>
      <c r="V3304" s="46">
        <v>2.4139316082000732</v>
      </c>
      <c r="W3304" s="46"/>
    </row>
    <row r="3305" spans="2:23">
      <c r="B3305" s="2">
        <v>9.0000003576278687E-2</v>
      </c>
      <c r="D3305" s="44">
        <v>5.4000002145767212</v>
      </c>
      <c r="E3305" s="44"/>
      <c r="F3305" s="45">
        <v>61.321182250976563</v>
      </c>
      <c r="G3305" s="45"/>
      <c r="H3305" s="45"/>
      <c r="I3305" s="45"/>
      <c r="J3305" s="45"/>
      <c r="K3305" s="45">
        <v>1.7245742082595825</v>
      </c>
      <c r="L3305" s="45"/>
      <c r="M3305" s="45"/>
      <c r="N3305" s="45">
        <v>75.765670776367188</v>
      </c>
      <c r="O3305" s="45"/>
      <c r="P3305" s="45"/>
      <c r="Q3305" s="45"/>
      <c r="R3305" s="45">
        <v>52.354961395263672</v>
      </c>
      <c r="S3305" s="45"/>
      <c r="T3305" s="45"/>
      <c r="U3305" s="45"/>
      <c r="V3305" s="46">
        <v>2.3292121887207031</v>
      </c>
      <c r="W3305" s="46"/>
    </row>
    <row r="3306" spans="2:23">
      <c r="B3306" s="2">
        <v>9.0999998152256012E-2</v>
      </c>
      <c r="D3306" s="44">
        <v>5.4599998891353607</v>
      </c>
      <c r="E3306" s="44"/>
      <c r="F3306" s="45">
        <v>73.158447265625</v>
      </c>
      <c r="G3306" s="45"/>
      <c r="H3306" s="45"/>
      <c r="I3306" s="45"/>
      <c r="J3306" s="45"/>
      <c r="K3306" s="45">
        <v>1.6620782613754272</v>
      </c>
      <c r="L3306" s="45"/>
      <c r="M3306" s="45"/>
      <c r="N3306" s="45">
        <v>75.613235473632813</v>
      </c>
      <c r="O3306" s="45"/>
      <c r="P3306" s="45"/>
      <c r="Q3306" s="45"/>
      <c r="R3306" s="45">
        <v>52.291362762451172</v>
      </c>
      <c r="S3306" s="45"/>
      <c r="T3306" s="45"/>
      <c r="U3306" s="45"/>
      <c r="V3306" s="46">
        <v>2.247535228729248</v>
      </c>
      <c r="W3306" s="46"/>
    </row>
    <row r="3307" spans="2:23">
      <c r="B3307" s="2">
        <v>9.2000000178813934E-2</v>
      </c>
      <c r="D3307" s="44">
        <v>5.5200000107288361</v>
      </c>
      <c r="E3307" s="44"/>
      <c r="F3307" s="45">
        <v>74.945846557617188</v>
      </c>
      <c r="G3307" s="45"/>
      <c r="H3307" s="45"/>
      <c r="I3307" s="45"/>
      <c r="J3307" s="45"/>
      <c r="K3307" s="45">
        <v>1.6019101142883301</v>
      </c>
      <c r="L3307" s="45"/>
      <c r="M3307" s="45"/>
      <c r="N3307" s="45">
        <v>75.463912963867188</v>
      </c>
      <c r="O3307" s="45"/>
      <c r="P3307" s="45"/>
      <c r="Q3307" s="45"/>
      <c r="R3307" s="45">
        <v>52.228321075439453</v>
      </c>
      <c r="S3307" s="45"/>
      <c r="T3307" s="45"/>
      <c r="U3307" s="45"/>
      <c r="V3307" s="46">
        <v>2.168787956237793</v>
      </c>
      <c r="W3307" s="46"/>
    </row>
    <row r="3308" spans="2:23">
      <c r="B3308" s="2">
        <v>9.3000002205371857E-2</v>
      </c>
      <c r="D3308" s="44">
        <v>5.5800001323223114</v>
      </c>
      <c r="E3308" s="44"/>
      <c r="F3308" s="45">
        <v>66.448532104492188</v>
      </c>
      <c r="G3308" s="45"/>
      <c r="H3308" s="45"/>
      <c r="I3308" s="45"/>
      <c r="J3308" s="45"/>
      <c r="K3308" s="45">
        <v>1.5439801216125488</v>
      </c>
      <c r="L3308" s="45"/>
      <c r="M3308" s="45"/>
      <c r="N3308" s="45">
        <v>75.317604064941406</v>
      </c>
      <c r="O3308" s="45"/>
      <c r="P3308" s="45"/>
      <c r="Q3308" s="45"/>
      <c r="R3308" s="45">
        <v>52.165828704833984</v>
      </c>
      <c r="S3308" s="45"/>
      <c r="T3308" s="45"/>
      <c r="U3308" s="45"/>
      <c r="V3308" s="46">
        <v>2.0928621292114258</v>
      </c>
      <c r="W3308" s="46"/>
    </row>
    <row r="3309" spans="2:23">
      <c r="B3309" s="2">
        <v>9.3999996781349182E-2</v>
      </c>
      <c r="D3309" s="44">
        <v>5.6399998068809509</v>
      </c>
      <c r="E3309" s="44"/>
      <c r="F3309" s="45">
        <v>48.874073028564453</v>
      </c>
      <c r="G3309" s="45"/>
      <c r="H3309" s="45"/>
      <c r="I3309" s="45"/>
      <c r="J3309" s="45"/>
      <c r="K3309" s="45">
        <v>1.4882022142410278</v>
      </c>
      <c r="L3309" s="45"/>
      <c r="M3309" s="45"/>
      <c r="N3309" s="45">
        <v>75.174217224121094</v>
      </c>
      <c r="O3309" s="45"/>
      <c r="P3309" s="45"/>
      <c r="Q3309" s="45"/>
      <c r="R3309" s="45">
        <v>52.103878021240234</v>
      </c>
      <c r="S3309" s="45"/>
      <c r="T3309" s="45"/>
      <c r="U3309" s="45"/>
      <c r="V3309" s="46">
        <v>2.0196535587310791</v>
      </c>
      <c r="W3309" s="46"/>
    </row>
    <row r="3310" spans="2:23">
      <c r="B3310" s="2">
        <v>9.4999998807907104E-2</v>
      </c>
      <c r="D3310" s="44">
        <v>5.6999999284744263</v>
      </c>
      <c r="E3310" s="44"/>
      <c r="F3310" s="45">
        <v>24.699714660644531</v>
      </c>
      <c r="G3310" s="45"/>
      <c r="H3310" s="45"/>
      <c r="I3310" s="45"/>
      <c r="J3310" s="45"/>
      <c r="K3310" s="45">
        <v>1.4344935417175293</v>
      </c>
      <c r="L3310" s="45"/>
      <c r="M3310" s="45"/>
      <c r="N3310" s="45">
        <v>75.033653259277344</v>
      </c>
      <c r="O3310" s="45"/>
      <c r="P3310" s="45"/>
      <c r="Q3310" s="45"/>
      <c r="R3310" s="45">
        <v>52.042465209960938</v>
      </c>
      <c r="S3310" s="45"/>
      <c r="T3310" s="45"/>
      <c r="U3310" s="45"/>
      <c r="V3310" s="46">
        <v>1.9490624666213989</v>
      </c>
      <c r="W3310" s="46"/>
    </row>
    <row r="3311" spans="2:23">
      <c r="B3311" s="2">
        <v>9.6000000834465027E-2</v>
      </c>
      <c r="D3311" s="44">
        <v>5.7600000500679016</v>
      </c>
      <c r="E3311" s="44"/>
      <c r="F3311" s="45">
        <v>-2.6777858734130859</v>
      </c>
      <c r="G3311" s="45"/>
      <c r="H3311" s="45"/>
      <c r="I3311" s="45"/>
      <c r="J3311" s="45"/>
      <c r="K3311" s="45">
        <v>1.3827749490737915</v>
      </c>
      <c r="L3311" s="45"/>
      <c r="M3311" s="45"/>
      <c r="N3311" s="45">
        <v>74.895835876464844</v>
      </c>
      <c r="O3311" s="45"/>
      <c r="P3311" s="45"/>
      <c r="Q3311" s="45"/>
      <c r="R3311" s="45">
        <v>51.981582641601563</v>
      </c>
      <c r="S3311" s="45"/>
      <c r="T3311" s="45"/>
      <c r="U3311" s="45"/>
      <c r="V3311" s="46">
        <v>1.8809921741485596</v>
      </c>
      <c r="W3311" s="46"/>
    </row>
    <row r="3312" spans="2:23">
      <c r="B3312" s="2">
        <v>9.7000002861022949E-2</v>
      </c>
      <c r="D3312" s="44">
        <v>5.820000171661377</v>
      </c>
      <c r="E3312" s="44"/>
      <c r="F3312" s="45">
        <v>-29.420406341552734</v>
      </c>
      <c r="G3312" s="45"/>
      <c r="H3312" s="45"/>
      <c r="I3312" s="45"/>
      <c r="J3312" s="45"/>
      <c r="K3312" s="45">
        <v>1.3329700231552124</v>
      </c>
      <c r="L3312" s="45"/>
      <c r="M3312" s="45"/>
      <c r="N3312" s="45">
        <v>74.760673522949219</v>
      </c>
      <c r="O3312" s="45"/>
      <c r="P3312" s="45"/>
      <c r="Q3312" s="45"/>
      <c r="R3312" s="45">
        <v>51.921226501464844</v>
      </c>
      <c r="S3312" s="45"/>
      <c r="T3312" s="45"/>
      <c r="U3312" s="45"/>
      <c r="V3312" s="46">
        <v>1.8153501749038696</v>
      </c>
      <c r="W3312" s="46"/>
    </row>
    <row r="3313" spans="2:34">
      <c r="B3313" s="2">
        <v>9.7999997437000275E-2</v>
      </c>
      <c r="D3313" s="44">
        <v>5.8799998462200165</v>
      </c>
      <c r="E3313" s="44"/>
      <c r="F3313" s="45">
        <v>-51.787788391113281</v>
      </c>
      <c r="G3313" s="45"/>
      <c r="H3313" s="45"/>
      <c r="I3313" s="45"/>
      <c r="J3313" s="45"/>
      <c r="K3313" s="45">
        <v>1.2850056886672974</v>
      </c>
      <c r="L3313" s="45"/>
      <c r="M3313" s="45"/>
      <c r="N3313" s="45">
        <v>74.628089904785156</v>
      </c>
      <c r="O3313" s="45"/>
      <c r="P3313" s="45"/>
      <c r="Q3313" s="45"/>
      <c r="R3313" s="45">
        <v>51.861392974853516</v>
      </c>
      <c r="S3313" s="45"/>
      <c r="T3313" s="45"/>
      <c r="U3313" s="45"/>
      <c r="V3313" s="46">
        <v>1.7520475387573242</v>
      </c>
      <c r="W3313" s="46"/>
    </row>
    <row r="3314" spans="2:34">
      <c r="B3314" s="2">
        <v>9.8999999463558197E-2</v>
      </c>
      <c r="D3314" s="44">
        <v>5.9399999678134918</v>
      </c>
      <c r="E3314" s="44"/>
      <c r="F3314" s="45">
        <v>-66.661231994628906</v>
      </c>
      <c r="G3314" s="45"/>
      <c r="H3314" s="45"/>
      <c r="I3314" s="45"/>
      <c r="J3314" s="45"/>
      <c r="K3314" s="45">
        <v>1.2388116121292114</v>
      </c>
      <c r="L3314" s="45"/>
      <c r="M3314" s="45"/>
      <c r="N3314" s="45">
        <v>74.498001098632813</v>
      </c>
      <c r="O3314" s="45"/>
      <c r="P3314" s="45"/>
      <c r="Q3314" s="45"/>
      <c r="R3314" s="45">
        <v>51.802070617675781</v>
      </c>
      <c r="S3314" s="45"/>
      <c r="T3314" s="45"/>
      <c r="U3314" s="45"/>
      <c r="V3314" s="46">
        <v>1.6909983158111572</v>
      </c>
      <c r="W3314" s="46"/>
    </row>
    <row r="3315" spans="2:34">
      <c r="B3315" s="2">
        <v>0.10000000149011612</v>
      </c>
      <c r="D3315" s="44">
        <v>6.0000000894069672</v>
      </c>
      <c r="E3315" s="44"/>
      <c r="F3315" s="45">
        <v>-71.979362487792969</v>
      </c>
      <c r="G3315" s="45"/>
      <c r="H3315" s="45"/>
      <c r="I3315" s="45"/>
      <c r="J3315" s="45"/>
      <c r="K3315" s="45">
        <v>1.1943205595016479</v>
      </c>
      <c r="L3315" s="45"/>
      <c r="M3315" s="45"/>
      <c r="N3315" s="45">
        <v>74.370338439941406</v>
      </c>
      <c r="O3315" s="45"/>
      <c r="P3315" s="45"/>
      <c r="Q3315" s="45"/>
      <c r="R3315" s="45">
        <v>51.743259429931641</v>
      </c>
      <c r="S3315" s="45"/>
      <c r="T3315" s="45"/>
      <c r="U3315" s="45"/>
      <c r="V3315" s="46">
        <v>1.6321201324462891</v>
      </c>
      <c r="W3315" s="46"/>
    </row>
    <row r="3316" spans="2:34" ht="9.75" customHeight="1">
      <c r="B3316" s="2">
        <v>0.10100000351667404</v>
      </c>
      <c r="D3316" s="44">
        <v>6.0600002110004425</v>
      </c>
      <c r="E3316" s="44"/>
      <c r="F3316" s="45">
        <v>-67.024642944335938</v>
      </c>
      <c r="G3316" s="45"/>
      <c r="H3316" s="45"/>
      <c r="I3316" s="45"/>
      <c r="J3316" s="45"/>
      <c r="K3316" s="45">
        <v>1.1514674425125122</v>
      </c>
      <c r="L3316" s="45"/>
      <c r="M3316" s="45"/>
      <c r="N3316" s="45">
        <v>74.245025634765625</v>
      </c>
      <c r="O3316" s="45"/>
      <c r="P3316" s="45"/>
      <c r="Q3316" s="45"/>
      <c r="R3316" s="45">
        <v>51.684951782226563</v>
      </c>
      <c r="S3316" s="45"/>
      <c r="T3316" s="45"/>
      <c r="U3316" s="45"/>
      <c r="V3316" s="46">
        <v>1.5753337144851685</v>
      </c>
      <c r="W3316" s="46"/>
    </row>
    <row r="3317" spans="2:34" ht="5.25" customHeight="1"/>
    <row r="3318" spans="2:34" ht="172.5" customHeight="1"/>
    <row r="3319" spans="2:34" ht="16.5" customHeight="1"/>
    <row r="3320" spans="2:34" ht="12.75" customHeight="1">
      <c r="B3320" s="39" t="s">
        <v>0</v>
      </c>
      <c r="C3320" s="39"/>
      <c r="D3320" s="39"/>
      <c r="E3320" s="39"/>
      <c r="F3320" s="39"/>
      <c r="G3320" s="1" t="s">
        <v>1</v>
      </c>
      <c r="H3320" s="40" t="s">
        <v>90</v>
      </c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</row>
    <row r="3321" spans="2:34" ht="12.75" customHeight="1">
      <c r="AB3321" s="39" t="s">
        <v>2</v>
      </c>
      <c r="AC3321" s="39"/>
      <c r="AD3321" s="39"/>
      <c r="AE3321" s="39"/>
      <c r="AF3321" s="39"/>
      <c r="AG3321" s="39"/>
    </row>
    <row r="3322" spans="2:34" ht="12" customHeight="1">
      <c r="B3322" s="39" t="s">
        <v>3</v>
      </c>
      <c r="C3322" s="39"/>
      <c r="D3322" s="39"/>
      <c r="E3322" s="39"/>
      <c r="G3322" s="1" t="s">
        <v>4</v>
      </c>
      <c r="H3322" s="41">
        <v>6.5999999046325684</v>
      </c>
      <c r="I3322" s="41"/>
      <c r="J3322" s="41"/>
      <c r="K3322" s="41"/>
      <c r="L3322" s="41"/>
      <c r="M3322" s="41"/>
      <c r="N3322" s="41"/>
      <c r="O3322" s="39" t="s">
        <v>21</v>
      </c>
      <c r="P3322" s="39"/>
      <c r="Q3322" s="39"/>
      <c r="R3322" s="39"/>
      <c r="S3322" s="1" t="s">
        <v>4</v>
      </c>
      <c r="T3322" s="42" t="s">
        <v>24</v>
      </c>
      <c r="U3322" s="42"/>
      <c r="V3322" s="42"/>
      <c r="W3322" s="42"/>
      <c r="X3322" s="42"/>
      <c r="Y3322" s="42"/>
      <c r="Z3322" s="42"/>
      <c r="AA3322" s="42"/>
      <c r="AB3322" s="39"/>
      <c r="AC3322" s="39"/>
      <c r="AD3322" s="39"/>
      <c r="AE3322" s="39"/>
      <c r="AF3322" s="39"/>
      <c r="AG3322" s="39"/>
    </row>
    <row r="3323" spans="2:34" ht="10.5" customHeight="1">
      <c r="AB3323" s="39"/>
      <c r="AC3323" s="39"/>
      <c r="AD3323" s="39"/>
      <c r="AE3323" s="39"/>
      <c r="AF3323" s="39"/>
      <c r="AG3323" s="39"/>
    </row>
    <row r="3324" spans="2:34" ht="12" customHeight="1">
      <c r="AB3324" s="39"/>
      <c r="AC3324" s="39"/>
      <c r="AD3324" s="39"/>
      <c r="AE3324" s="39"/>
      <c r="AF3324" s="39"/>
      <c r="AG3324" s="39"/>
    </row>
    <row r="3325" spans="2:34" ht="12" customHeight="1">
      <c r="AB3325" s="39"/>
      <c r="AC3325" s="39"/>
      <c r="AD3325" s="39"/>
      <c r="AE3325" s="39"/>
      <c r="AF3325" s="39"/>
      <c r="AG3325" s="39"/>
    </row>
    <row r="3326" spans="2:34" ht="6" customHeight="1"/>
    <row r="3327" spans="2:34" ht="3" customHeight="1">
      <c r="B3327" s="43" t="s">
        <v>5</v>
      </c>
      <c r="D3327" s="43" t="s">
        <v>23</v>
      </c>
      <c r="E3327" s="43"/>
      <c r="G3327" s="43" t="s">
        <v>6</v>
      </c>
      <c r="H3327" s="43"/>
      <c r="J3327" s="43" t="s">
        <v>7</v>
      </c>
      <c r="K3327" s="43"/>
      <c r="L3327" s="43"/>
      <c r="M3327" s="43"/>
      <c r="N3327" s="43" t="s">
        <v>8</v>
      </c>
      <c r="O3327" s="43"/>
      <c r="Q3327" s="43" t="s">
        <v>9</v>
      </c>
      <c r="R3327" s="43"/>
      <c r="S3327" s="43"/>
      <c r="T3327" s="43" t="s">
        <v>10</v>
      </c>
      <c r="U3327" s="43"/>
      <c r="X3327" s="43" t="s">
        <v>5</v>
      </c>
      <c r="Y3327" s="43"/>
      <c r="Z3327" s="43" t="s">
        <v>23</v>
      </c>
      <c r="AA3327" s="43"/>
      <c r="AB3327" s="43" t="s">
        <v>6</v>
      </c>
      <c r="AC3327" s="43" t="s">
        <v>7</v>
      </c>
      <c r="AE3327" s="43" t="s">
        <v>8</v>
      </c>
      <c r="AF3327" s="43" t="s">
        <v>9</v>
      </c>
      <c r="AG3327" s="43" t="s">
        <v>10</v>
      </c>
      <c r="AH3327" s="43"/>
    </row>
    <row r="3328" spans="2:34" ht="14.25" customHeight="1">
      <c r="B3328" s="43"/>
      <c r="D3328" s="43"/>
      <c r="E3328" s="43"/>
      <c r="G3328" s="43"/>
      <c r="H3328" s="43"/>
      <c r="J3328" s="43"/>
      <c r="K3328" s="43"/>
      <c r="L3328" s="43"/>
      <c r="M3328" s="43"/>
      <c r="N3328" s="43"/>
      <c r="O3328" s="43"/>
      <c r="Q3328" s="43"/>
      <c r="R3328" s="43"/>
      <c r="S3328" s="43"/>
      <c r="T3328" s="43"/>
      <c r="U3328" s="43"/>
      <c r="X3328" s="43"/>
      <c r="Y3328" s="43"/>
      <c r="Z3328" s="43"/>
      <c r="AA3328" s="43"/>
      <c r="AB3328" s="43"/>
      <c r="AC3328" s="43"/>
      <c r="AE3328" s="43"/>
      <c r="AF3328" s="43"/>
      <c r="AG3328" s="43"/>
      <c r="AH3328" s="43"/>
    </row>
    <row r="3329" spans="2:37">
      <c r="B3329" s="2">
        <v>0</v>
      </c>
      <c r="D3329" s="44">
        <v>0</v>
      </c>
      <c r="E3329" s="44"/>
      <c r="F3329" s="45">
        <v>-6.6723720237860107E-7</v>
      </c>
      <c r="G3329" s="45"/>
      <c r="H3329" s="45"/>
      <c r="I3329" s="45"/>
      <c r="J3329" s="45"/>
      <c r="K3329" s="45">
        <v>33.510353088378906</v>
      </c>
      <c r="L3329" s="45"/>
      <c r="M3329" s="45"/>
      <c r="N3329" s="45">
        <v>67.020706176757813</v>
      </c>
      <c r="O3329" s="45"/>
      <c r="P3329" s="45"/>
      <c r="Q3329" s="45"/>
      <c r="R3329" s="45">
        <v>23.695398330688477</v>
      </c>
      <c r="S3329" s="45"/>
      <c r="T3329" s="45"/>
      <c r="U3329" s="45"/>
      <c r="V3329" s="46">
        <v>100</v>
      </c>
      <c r="W3329" s="46"/>
      <c r="X3329" s="45">
        <v>3.9000000804662704E-2</v>
      </c>
      <c r="Y3329" s="45"/>
      <c r="Z3329" s="44">
        <v>2.3400000482797623</v>
      </c>
      <c r="AA3329" s="44"/>
      <c r="AB3329" s="45">
        <v>25.678501129150391</v>
      </c>
      <c r="AC3329" s="45"/>
      <c r="AD3329" s="45">
        <v>12.150455474853516</v>
      </c>
      <c r="AE3329" s="45"/>
      <c r="AF3329" s="45">
        <v>37.06646728515625</v>
      </c>
      <c r="AG3329" s="45"/>
      <c r="AH3329" s="45">
        <v>17.618280410766602</v>
      </c>
      <c r="AI3329" s="45"/>
      <c r="AJ3329" s="45"/>
      <c r="AK3329" s="20">
        <v>48.765651702880859</v>
      </c>
    </row>
    <row r="3330" spans="2:37">
      <c r="B3330" s="2">
        <v>1.0000000474974513E-3</v>
      </c>
      <c r="D3330" s="44">
        <v>6.0000002849847078E-2</v>
      </c>
      <c r="E3330" s="44"/>
      <c r="F3330" s="45">
        <v>1.2076717615127563</v>
      </c>
      <c r="G3330" s="45"/>
      <c r="H3330" s="45"/>
      <c r="I3330" s="45"/>
      <c r="J3330" s="45"/>
      <c r="K3330" s="45">
        <v>32.094902038574219</v>
      </c>
      <c r="L3330" s="45"/>
      <c r="M3330" s="45"/>
      <c r="N3330" s="45">
        <v>65.318405151367188</v>
      </c>
      <c r="O3330" s="45"/>
      <c r="P3330" s="45"/>
      <c r="Q3330" s="45"/>
      <c r="R3330" s="45">
        <v>23.492565155029297</v>
      </c>
      <c r="S3330" s="45"/>
      <c r="T3330" s="45"/>
      <c r="U3330" s="45"/>
      <c r="V3330" s="46">
        <v>96.603004455566406</v>
      </c>
      <c r="W3330" s="46"/>
      <c r="X3330" s="45">
        <v>3.9999999105930328E-2</v>
      </c>
      <c r="Y3330" s="45"/>
      <c r="Z3330" s="44">
        <v>2.3999999463558197</v>
      </c>
      <c r="AA3330" s="44"/>
      <c r="AB3330" s="45">
        <v>32.065616607666016</v>
      </c>
      <c r="AC3330" s="45"/>
      <c r="AD3330" s="45">
        <v>11.916779518127441</v>
      </c>
      <c r="AE3330" s="45"/>
      <c r="AF3330" s="45">
        <v>36.667999267578125</v>
      </c>
      <c r="AG3330" s="45"/>
      <c r="AH3330" s="45">
        <v>17.50175666809082</v>
      </c>
      <c r="AI3330" s="45"/>
      <c r="AJ3330" s="45"/>
      <c r="AK3330" s="20">
        <v>48.146228790283203</v>
      </c>
    </row>
    <row r="3331" spans="2:37">
      <c r="B3331" s="2">
        <v>2.0000000949949026E-3</v>
      </c>
      <c r="D3331" s="44">
        <v>0.12000000569969416</v>
      </c>
      <c r="E3331" s="44"/>
      <c r="F3331" s="45">
        <v>6.7988395690917969</v>
      </c>
      <c r="G3331" s="45"/>
      <c r="H3331" s="45"/>
      <c r="I3331" s="45"/>
      <c r="J3331" s="45"/>
      <c r="K3331" s="45">
        <v>30.800014495849609</v>
      </c>
      <c r="L3331" s="45"/>
      <c r="M3331" s="45"/>
      <c r="N3331" s="45">
        <v>63.740982055664063</v>
      </c>
      <c r="O3331" s="45"/>
      <c r="P3331" s="45"/>
      <c r="Q3331" s="45"/>
      <c r="R3331" s="45">
        <v>23.292781829833984</v>
      </c>
      <c r="S3331" s="45"/>
      <c r="T3331" s="45"/>
      <c r="U3331" s="45"/>
      <c r="V3331" s="46">
        <v>93.500633239746094</v>
      </c>
      <c r="W3331" s="46"/>
      <c r="X3331" s="45">
        <v>4.1000001132488251E-2</v>
      </c>
      <c r="Y3331" s="45"/>
      <c r="Z3331" s="44">
        <v>2.460000067949295</v>
      </c>
      <c r="AA3331" s="44"/>
      <c r="AB3331" s="45">
        <v>35.557643890380859</v>
      </c>
      <c r="AC3331" s="45"/>
      <c r="AD3331" s="45">
        <v>11.688750267028809</v>
      </c>
      <c r="AE3331" s="45"/>
      <c r="AF3331" s="45">
        <v>36.277336120605469</v>
      </c>
      <c r="AG3331" s="45"/>
      <c r="AH3331" s="45">
        <v>17.386756896972656</v>
      </c>
      <c r="AI3331" s="45"/>
      <c r="AJ3331" s="45"/>
      <c r="AK3331" s="20">
        <v>47.537300109863281</v>
      </c>
    </row>
    <row r="3332" spans="2:37">
      <c r="B3332" s="2">
        <v>3.0000000260770321E-3</v>
      </c>
      <c r="D3332" s="44">
        <v>0.18000000156462193</v>
      </c>
      <c r="E3332" s="44"/>
      <c r="F3332" s="45">
        <v>15.727660179138184</v>
      </c>
      <c r="G3332" s="45"/>
      <c r="H3332" s="45"/>
      <c r="I3332" s="45"/>
      <c r="J3332" s="45"/>
      <c r="K3332" s="45">
        <v>29.611732482910156</v>
      </c>
      <c r="L3332" s="45"/>
      <c r="M3332" s="45"/>
      <c r="N3332" s="45">
        <v>62.274402618408203</v>
      </c>
      <c r="O3332" s="45"/>
      <c r="P3332" s="45"/>
      <c r="Q3332" s="45"/>
      <c r="R3332" s="45">
        <v>23.095996856689453</v>
      </c>
      <c r="S3332" s="45"/>
      <c r="T3332" s="45"/>
      <c r="U3332" s="45"/>
      <c r="V3332" s="46">
        <v>90.659248352050781</v>
      </c>
      <c r="W3332" s="46"/>
      <c r="X3332" s="45">
        <v>4.1999999433755875E-2</v>
      </c>
      <c r="Y3332" s="45"/>
      <c r="Z3332" s="44">
        <v>2.5199999660253525</v>
      </c>
      <c r="AA3332" s="44"/>
      <c r="AB3332" s="45">
        <v>35.673255920410156</v>
      </c>
      <c r="AC3332" s="45"/>
      <c r="AD3332" s="45">
        <v>11.466170310974121</v>
      </c>
      <c r="AE3332" s="45"/>
      <c r="AF3332" s="45">
        <v>35.894241333007813</v>
      </c>
      <c r="AG3332" s="45"/>
      <c r="AH3332" s="45">
        <v>17.27325439453125</v>
      </c>
      <c r="AI3332" s="45"/>
      <c r="AJ3332" s="45"/>
      <c r="AK3332" s="20">
        <v>46.938499450683594</v>
      </c>
    </row>
    <row r="3333" spans="2:37">
      <c r="B3333" s="2">
        <v>4.0000001899898052E-3</v>
      </c>
      <c r="D3333" s="44">
        <v>0.24000001139938831</v>
      </c>
      <c r="E3333" s="44"/>
      <c r="F3333" s="45">
        <v>26.517574310302734</v>
      </c>
      <c r="G3333" s="45"/>
      <c r="H3333" s="45"/>
      <c r="I3333" s="45"/>
      <c r="J3333" s="45"/>
      <c r="K3333" s="45">
        <v>28.517848968505859</v>
      </c>
      <c r="L3333" s="45"/>
      <c r="M3333" s="45"/>
      <c r="N3333" s="45">
        <v>60.906383514404297</v>
      </c>
      <c r="O3333" s="45"/>
      <c r="P3333" s="45"/>
      <c r="Q3333" s="45"/>
      <c r="R3333" s="45">
        <v>22.902154922485352</v>
      </c>
      <c r="S3333" s="45"/>
      <c r="T3333" s="45"/>
      <c r="U3333" s="45"/>
      <c r="V3333" s="46">
        <v>88.049201965332031</v>
      </c>
      <c r="W3333" s="46"/>
      <c r="X3333" s="45">
        <v>4.3000001460313797E-2</v>
      </c>
      <c r="Y3333" s="45"/>
      <c r="Z3333" s="44">
        <v>2.5800000876188278</v>
      </c>
      <c r="AA3333" s="44"/>
      <c r="AB3333" s="45">
        <v>32.409152984619141</v>
      </c>
      <c r="AC3333" s="45"/>
      <c r="AD3333" s="45">
        <v>11.248851776123047</v>
      </c>
      <c r="AE3333" s="45"/>
      <c r="AF3333" s="45">
        <v>35.518489837646484</v>
      </c>
      <c r="AG3333" s="45"/>
      <c r="AH3333" s="45">
        <v>17.161226272583008</v>
      </c>
      <c r="AI3333" s="45"/>
      <c r="AJ3333" s="45"/>
      <c r="AK3333" s="20">
        <v>46.349483489990234</v>
      </c>
    </row>
    <row r="3334" spans="2:37">
      <c r="B3334" s="2">
        <v>4.999999888241291E-3</v>
      </c>
      <c r="D3334" s="44">
        <v>0.29999999329447746</v>
      </c>
      <c r="E3334" s="44"/>
      <c r="F3334" s="45">
        <v>37.472141265869141</v>
      </c>
      <c r="G3334" s="45"/>
      <c r="H3334" s="45"/>
      <c r="I3334" s="45"/>
      <c r="J3334" s="45"/>
      <c r="K3334" s="45">
        <v>27.507682800292969</v>
      </c>
      <c r="L3334" s="45"/>
      <c r="M3334" s="45"/>
      <c r="N3334" s="45">
        <v>59.626171112060547</v>
      </c>
      <c r="O3334" s="45"/>
      <c r="P3334" s="45"/>
      <c r="Q3334" s="45"/>
      <c r="R3334" s="45">
        <v>22.711200714111328</v>
      </c>
      <c r="S3334" s="45"/>
      <c r="T3334" s="45"/>
      <c r="U3334" s="45"/>
      <c r="V3334" s="46">
        <v>85.644386291503906</v>
      </c>
      <c r="W3334" s="46"/>
      <c r="X3334" s="45">
        <v>4.3999999761581421E-2</v>
      </c>
      <c r="Y3334" s="45"/>
      <c r="Z3334" s="44">
        <v>2.6399999856948853</v>
      </c>
      <c r="AA3334" s="44"/>
      <c r="AB3334" s="45">
        <v>26.234237670898438</v>
      </c>
      <c r="AC3334" s="45"/>
      <c r="AD3334" s="45">
        <v>11.03662109375</v>
      </c>
      <c r="AE3334" s="45"/>
      <c r="AF3334" s="45">
        <v>35.149871826171875</v>
      </c>
      <c r="AG3334" s="45"/>
      <c r="AH3334" s="45">
        <v>17.050643920898438</v>
      </c>
      <c r="AI3334" s="45"/>
      <c r="AJ3334" s="45"/>
      <c r="AK3334" s="20">
        <v>45.769939422607422</v>
      </c>
    </row>
    <row r="3335" spans="2:37">
      <c r="B3335" s="2">
        <v>6.0000000521540642E-3</v>
      </c>
      <c r="D3335" s="44">
        <v>0.36000000312924385</v>
      </c>
      <c r="E3335" s="44"/>
      <c r="F3335" s="45">
        <v>46.913112640380859</v>
      </c>
      <c r="G3335" s="45"/>
      <c r="H3335" s="45"/>
      <c r="I3335" s="45"/>
      <c r="J3335" s="45"/>
      <c r="K3335" s="45">
        <v>26.57188606262207</v>
      </c>
      <c r="L3335" s="45"/>
      <c r="M3335" s="45"/>
      <c r="N3335" s="45">
        <v>58.424335479736328</v>
      </c>
      <c r="O3335" s="45"/>
      <c r="P3335" s="45"/>
      <c r="Q3335" s="45"/>
      <c r="R3335" s="45">
        <v>22.52308464050293</v>
      </c>
      <c r="S3335" s="45"/>
      <c r="T3335" s="45"/>
      <c r="U3335" s="45"/>
      <c r="V3335" s="46">
        <v>83.421791076660156</v>
      </c>
      <c r="W3335" s="46"/>
      <c r="X3335" s="45">
        <v>4.5000001788139343E-2</v>
      </c>
      <c r="Y3335" s="45"/>
      <c r="Z3335" s="44">
        <v>2.7000001072883606</v>
      </c>
      <c r="AA3335" s="44"/>
      <c r="AB3335" s="45">
        <v>18.018123626708984</v>
      </c>
      <c r="AC3335" s="45"/>
      <c r="AD3335" s="45">
        <v>10.829312324523926</v>
      </c>
      <c r="AE3335" s="45"/>
      <c r="AF3335" s="45">
        <v>34.788192749023438</v>
      </c>
      <c r="AG3335" s="45"/>
      <c r="AH3335" s="45">
        <v>16.941486358642578</v>
      </c>
      <c r="AI3335" s="45"/>
      <c r="AJ3335" s="45"/>
      <c r="AK3335" s="20">
        <v>45.199577331542969</v>
      </c>
    </row>
    <row r="3336" spans="2:37">
      <c r="B3336" s="2">
        <v>7.0000002160668373E-3</v>
      </c>
      <c r="D3336" s="44">
        <v>0.42000001296401024</v>
      </c>
      <c r="E3336" s="44"/>
      <c r="F3336" s="45">
        <v>53.412246704101563</v>
      </c>
      <c r="G3336" s="45"/>
      <c r="H3336" s="45"/>
      <c r="I3336" s="45"/>
      <c r="J3336" s="45"/>
      <c r="K3336" s="45">
        <v>25.7022705078125</v>
      </c>
      <c r="L3336" s="45"/>
      <c r="M3336" s="45"/>
      <c r="N3336" s="45">
        <v>57.292625427246094</v>
      </c>
      <c r="O3336" s="45"/>
      <c r="P3336" s="45"/>
      <c r="Q3336" s="45"/>
      <c r="R3336" s="45">
        <v>22.33775520324707</v>
      </c>
      <c r="S3336" s="45"/>
      <c r="T3336" s="45"/>
      <c r="U3336" s="45"/>
      <c r="V3336" s="46">
        <v>81.361129760742188</v>
      </c>
      <c r="W3336" s="46"/>
      <c r="X3336" s="45">
        <v>4.6000000089406967E-2</v>
      </c>
      <c r="Y3336" s="45"/>
      <c r="Z3336" s="44">
        <v>2.760000005364418</v>
      </c>
      <c r="AA3336" s="44"/>
      <c r="AB3336" s="45">
        <v>8.9046945571899414</v>
      </c>
      <c r="AC3336" s="45"/>
      <c r="AD3336" s="45">
        <v>10.626769065856934</v>
      </c>
      <c r="AE3336" s="45"/>
      <c r="AF3336" s="45">
        <v>34.433250427246094</v>
      </c>
      <c r="AG3336" s="45"/>
      <c r="AH3336" s="45">
        <v>16.83372688293457</v>
      </c>
      <c r="AI3336" s="45"/>
      <c r="AJ3336" s="45"/>
      <c r="AK3336" s="20">
        <v>44.638126373291016</v>
      </c>
    </row>
    <row r="3337" spans="2:37">
      <c r="B3337" s="2">
        <v>8.0000003799796104E-3</v>
      </c>
      <c r="D3337" s="44">
        <v>0.48000002279877663</v>
      </c>
      <c r="E3337" s="44"/>
      <c r="F3337" s="45">
        <v>55.984649658203125</v>
      </c>
      <c r="G3337" s="45"/>
      <c r="H3337" s="45"/>
      <c r="I3337" s="45"/>
      <c r="J3337" s="45"/>
      <c r="K3337" s="45">
        <v>24.891666412353516</v>
      </c>
      <c r="L3337" s="45"/>
      <c r="M3337" s="45"/>
      <c r="N3337" s="45">
        <v>56.223796844482422</v>
      </c>
      <c r="O3337" s="45"/>
      <c r="P3337" s="45"/>
      <c r="Q3337" s="45"/>
      <c r="R3337" s="45">
        <v>22.155160903930664</v>
      </c>
      <c r="S3337" s="45"/>
      <c r="T3337" s="45"/>
      <c r="U3337" s="45"/>
      <c r="V3337" s="46">
        <v>79.444541931152344</v>
      </c>
      <c r="W3337" s="46"/>
      <c r="X3337" s="45">
        <v>4.6999998390674591E-2</v>
      </c>
      <c r="Y3337" s="45"/>
      <c r="Z3337" s="44">
        <v>2.8199999034404755</v>
      </c>
      <c r="AA3337" s="44"/>
      <c r="AB3337" s="45">
        <v>0.14909350872039795</v>
      </c>
      <c r="AC3337" s="45"/>
      <c r="AD3337" s="45">
        <v>10.42884349822998</v>
      </c>
      <c r="AE3337" s="45"/>
      <c r="AF3337" s="45">
        <v>34.084877014160156</v>
      </c>
      <c r="AG3337" s="45"/>
      <c r="AH3337" s="45">
        <v>16.727340698242188</v>
      </c>
      <c r="AI3337" s="45"/>
      <c r="AJ3337" s="45"/>
      <c r="AK3337" s="20">
        <v>44.085342407226563</v>
      </c>
    </row>
    <row r="3338" spans="2:37">
      <c r="B3338" s="2">
        <v>8.999999612569809E-3</v>
      </c>
      <c r="D3338" s="44">
        <v>0.53999997675418854</v>
      </c>
      <c r="E3338" s="44"/>
      <c r="F3338" s="45">
        <v>54.217453002929688</v>
      </c>
      <c r="G3338" s="45"/>
      <c r="H3338" s="45"/>
      <c r="I3338" s="45"/>
      <c r="J3338" s="45"/>
      <c r="K3338" s="45">
        <v>24.133781433105469</v>
      </c>
      <c r="L3338" s="45"/>
      <c r="M3338" s="45"/>
      <c r="N3338" s="45">
        <v>55.21148681640625</v>
      </c>
      <c r="O3338" s="45"/>
      <c r="P3338" s="45"/>
      <c r="Q3338" s="45"/>
      <c r="R3338" s="45">
        <v>21.975254058837891</v>
      </c>
      <c r="S3338" s="45"/>
      <c r="T3338" s="45"/>
      <c r="U3338" s="45"/>
      <c r="V3338" s="46">
        <v>77.656257629394531</v>
      </c>
      <c r="W3338" s="46"/>
      <c r="X3338" s="45">
        <v>4.8000000417232513E-2</v>
      </c>
      <c r="Y3338" s="45"/>
      <c r="Z3338" s="44">
        <v>2.8800000250339508</v>
      </c>
      <c r="AA3338" s="44"/>
      <c r="AB3338" s="45">
        <v>-7.0587077140808105</v>
      </c>
      <c r="AC3338" s="45"/>
      <c r="AD3338" s="45">
        <v>10.235394477844238</v>
      </c>
      <c r="AE3338" s="45"/>
      <c r="AF3338" s="45">
        <v>33.742889404296875</v>
      </c>
      <c r="AG3338" s="45"/>
      <c r="AH3338" s="45">
        <v>16.622308731079102</v>
      </c>
      <c r="AI3338" s="45"/>
      <c r="AJ3338" s="45"/>
      <c r="AK3338" s="20">
        <v>43.540988922119141</v>
      </c>
    </row>
    <row r="3339" spans="2:37">
      <c r="B3339" s="2">
        <v>9.9999997764825821E-3</v>
      </c>
      <c r="D3339" s="44">
        <v>0.59999998658895493</v>
      </c>
      <c r="E3339" s="44"/>
      <c r="F3339" s="45">
        <v>48.316978454589844</v>
      </c>
      <c r="G3339" s="45"/>
      <c r="H3339" s="45"/>
      <c r="I3339" s="45"/>
      <c r="J3339" s="45"/>
      <c r="K3339" s="45">
        <v>23.423103332519531</v>
      </c>
      <c r="L3339" s="45"/>
      <c r="M3339" s="45"/>
      <c r="N3339" s="45">
        <v>54.250110626220703</v>
      </c>
      <c r="O3339" s="45"/>
      <c r="P3339" s="45"/>
      <c r="Q3339" s="45"/>
      <c r="R3339" s="45">
        <v>21.79798698425293</v>
      </c>
      <c r="S3339" s="45"/>
      <c r="T3339" s="45"/>
      <c r="U3339" s="45"/>
      <c r="V3339" s="46">
        <v>75.982406616210938</v>
      </c>
      <c r="W3339" s="46"/>
      <c r="X3339" s="45">
        <v>4.8999998718500137E-2</v>
      </c>
      <c r="Y3339" s="45"/>
      <c r="Z3339" s="44">
        <v>2.9399999231100082</v>
      </c>
      <c r="AA3339" s="44"/>
      <c r="AB3339" s="45">
        <v>-11.759029388427734</v>
      </c>
      <c r="AC3339" s="45"/>
      <c r="AD3339" s="45">
        <v>10.046289443969727</v>
      </c>
      <c r="AE3339" s="45"/>
      <c r="AF3339" s="45">
        <v>33.407123565673828</v>
      </c>
      <c r="AG3339" s="45"/>
      <c r="AH3339" s="45">
        <v>16.518604278564453</v>
      </c>
      <c r="AI3339" s="45"/>
      <c r="AJ3339" s="45"/>
      <c r="AK3339" s="20">
        <v>43.004844665527344</v>
      </c>
    </row>
    <row r="3340" spans="2:37">
      <c r="B3340" s="2">
        <v>1.0999999940395355E-2</v>
      </c>
      <c r="D3340" s="44">
        <v>0.65999999642372131</v>
      </c>
      <c r="E3340" s="44"/>
      <c r="F3340" s="45">
        <v>39.069114685058594</v>
      </c>
      <c r="G3340" s="45"/>
      <c r="H3340" s="45"/>
      <c r="I3340" s="45"/>
      <c r="J3340" s="45"/>
      <c r="K3340" s="45">
        <v>22.754785537719727</v>
      </c>
      <c r="L3340" s="45"/>
      <c r="M3340" s="45"/>
      <c r="N3340" s="45">
        <v>53.334762573242188</v>
      </c>
      <c r="O3340" s="45"/>
      <c r="P3340" s="45"/>
      <c r="Q3340" s="45"/>
      <c r="R3340" s="45">
        <v>21.623311996459961</v>
      </c>
      <c r="S3340" s="45"/>
      <c r="T3340" s="45"/>
      <c r="U3340" s="45"/>
      <c r="V3340" s="46">
        <v>74.410728454589844</v>
      </c>
      <c r="W3340" s="46"/>
      <c r="X3340" s="45">
        <v>5.000000074505806E-2</v>
      </c>
      <c r="Y3340" s="45"/>
      <c r="Z3340" s="44">
        <v>3.0000000447034836</v>
      </c>
      <c r="AA3340" s="44"/>
      <c r="AB3340" s="45">
        <v>-13.353425025939941</v>
      </c>
      <c r="AC3340" s="45"/>
      <c r="AD3340" s="45">
        <v>9.8614006042480469</v>
      </c>
      <c r="AE3340" s="45"/>
      <c r="AF3340" s="45">
        <v>33.077419281005859</v>
      </c>
      <c r="AG3340" s="45"/>
      <c r="AH3340" s="45">
        <v>16.416206359863281</v>
      </c>
      <c r="AI3340" s="45"/>
      <c r="AJ3340" s="45"/>
      <c r="AK3340" s="20">
        <v>42.476703643798828</v>
      </c>
    </row>
    <row r="3341" spans="2:37">
      <c r="B3341" s="2">
        <v>1.2000000104308128E-2</v>
      </c>
      <c r="D3341" s="44">
        <v>0.7200000062584877</v>
      </c>
      <c r="E3341" s="44"/>
      <c r="F3341" s="45">
        <v>27.719841003417969</v>
      </c>
      <c r="G3341" s="45"/>
      <c r="H3341" s="45"/>
      <c r="I3341" s="45"/>
      <c r="J3341" s="45"/>
      <c r="K3341" s="45">
        <v>22.12457275390625</v>
      </c>
      <c r="L3341" s="45"/>
      <c r="M3341" s="45"/>
      <c r="N3341" s="45">
        <v>52.461124420166016</v>
      </c>
      <c r="O3341" s="45"/>
      <c r="P3341" s="45"/>
      <c r="Q3341" s="45"/>
      <c r="R3341" s="45">
        <v>21.451179504394531</v>
      </c>
      <c r="S3341" s="45"/>
      <c r="T3341" s="45"/>
      <c r="U3341" s="45"/>
      <c r="V3341" s="46">
        <v>72.930419921875</v>
      </c>
      <c r="W3341" s="46"/>
      <c r="X3341" s="45">
        <v>5.0999999046325684E-2</v>
      </c>
      <c r="Y3341" s="45"/>
      <c r="Z3341" s="44">
        <v>3.059999942779541</v>
      </c>
      <c r="AA3341" s="44"/>
      <c r="AB3341" s="45">
        <v>-11.683645248413086</v>
      </c>
      <c r="AC3341" s="45"/>
      <c r="AD3341" s="45">
        <v>9.6806049346923828</v>
      </c>
      <c r="AE3341" s="45"/>
      <c r="AF3341" s="45">
        <v>32.753631591796875</v>
      </c>
      <c r="AG3341" s="45"/>
      <c r="AH3341" s="45">
        <v>16.315092086791992</v>
      </c>
      <c r="AI3341" s="45"/>
      <c r="AJ3341" s="45"/>
      <c r="AK3341" s="20">
        <v>41.956375122070313</v>
      </c>
    </row>
    <row r="3342" spans="2:37">
      <c r="B3342" s="2">
        <v>1.3000000268220901E-2</v>
      </c>
      <c r="D3342" s="44">
        <v>0.78000001609325409</v>
      </c>
      <c r="E3342" s="44"/>
      <c r="F3342" s="45">
        <v>15.793769836425781</v>
      </c>
      <c r="G3342" s="45"/>
      <c r="H3342" s="45"/>
      <c r="I3342" s="45"/>
      <c r="J3342" s="45"/>
      <c r="K3342" s="45">
        <v>21.528726577758789</v>
      </c>
      <c r="L3342" s="45"/>
      <c r="M3342" s="45"/>
      <c r="N3342" s="45">
        <v>51.625381469726563</v>
      </c>
      <c r="O3342" s="45"/>
      <c r="P3342" s="45"/>
      <c r="Q3342" s="45"/>
      <c r="R3342" s="45">
        <v>21.281549453735352</v>
      </c>
      <c r="S3342" s="45"/>
      <c r="T3342" s="45"/>
      <c r="U3342" s="45"/>
      <c r="V3342" s="46">
        <v>71.531959533691406</v>
      </c>
      <c r="W3342" s="46"/>
      <c r="X3342" s="45">
        <v>5.2000001072883606E-2</v>
      </c>
      <c r="Y3342" s="45"/>
      <c r="Z3342" s="44">
        <v>3.1200000643730164</v>
      </c>
      <c r="AA3342" s="44"/>
      <c r="AB3342" s="45">
        <v>-7.0482630729675293</v>
      </c>
      <c r="AC3342" s="45"/>
      <c r="AD3342" s="45">
        <v>9.5037879943847656</v>
      </c>
      <c r="AE3342" s="45"/>
      <c r="AF3342" s="45">
        <v>32.435604095458984</v>
      </c>
      <c r="AG3342" s="45"/>
      <c r="AH3342" s="45">
        <v>16.215242385864258</v>
      </c>
      <c r="AI3342" s="45"/>
      <c r="AJ3342" s="45"/>
      <c r="AK3342" s="20">
        <v>41.443679809570313</v>
      </c>
    </row>
    <row r="3343" spans="2:37">
      <c r="B3343" s="2">
        <v>1.4000000432133675E-2</v>
      </c>
      <c r="D3343" s="44">
        <v>0.84000002592802048</v>
      </c>
      <c r="E3343" s="44"/>
      <c r="F3343" s="45">
        <v>4.876896858215332</v>
      </c>
      <c r="G3343" s="45"/>
      <c r="H3343" s="45"/>
      <c r="I3343" s="45"/>
      <c r="J3343" s="45"/>
      <c r="K3343" s="45">
        <v>20.963953018188477</v>
      </c>
      <c r="L3343" s="45"/>
      <c r="M3343" s="45"/>
      <c r="N3343" s="45">
        <v>50.824184417724609</v>
      </c>
      <c r="O3343" s="45"/>
      <c r="P3343" s="45"/>
      <c r="Q3343" s="45"/>
      <c r="R3343" s="45">
        <v>21.114372253417969</v>
      </c>
      <c r="S3343" s="45"/>
      <c r="T3343" s="45"/>
      <c r="U3343" s="45"/>
      <c r="V3343" s="46">
        <v>70.206932067871094</v>
      </c>
      <c r="W3343" s="46"/>
      <c r="X3343" s="45">
        <v>5.299999937415123E-2</v>
      </c>
      <c r="Y3343" s="45"/>
      <c r="Z3343" s="44">
        <v>3.1799999624490738</v>
      </c>
      <c r="AA3343" s="44"/>
      <c r="AB3343" s="45">
        <v>-0.15543109178543091</v>
      </c>
      <c r="AC3343" s="45"/>
      <c r="AD3343" s="45">
        <v>9.3308372497558594</v>
      </c>
      <c r="AE3343" s="45"/>
      <c r="AF3343" s="45">
        <v>32.123199462890625</v>
      </c>
      <c r="AG3343" s="45"/>
      <c r="AH3343" s="45">
        <v>16.116632461547852</v>
      </c>
      <c r="AI3343" s="45"/>
      <c r="AJ3343" s="45"/>
      <c r="AK3343" s="20">
        <v>40.938438415527344</v>
      </c>
    </row>
    <row r="3344" spans="2:37">
      <c r="B3344" s="2">
        <v>1.4999999664723873E-2</v>
      </c>
      <c r="D3344" s="44">
        <v>0.89999997988343239</v>
      </c>
      <c r="E3344" s="44"/>
      <c r="F3344" s="45">
        <v>-3.605668306350708</v>
      </c>
      <c r="G3344" s="45"/>
      <c r="H3344" s="45"/>
      <c r="I3344" s="45"/>
      <c r="J3344" s="45"/>
      <c r="K3344" s="45">
        <v>20.427350997924805</v>
      </c>
      <c r="L3344" s="45"/>
      <c r="M3344" s="45"/>
      <c r="N3344" s="45">
        <v>50.054569244384766</v>
      </c>
      <c r="O3344" s="45"/>
      <c r="P3344" s="45"/>
      <c r="Q3344" s="45"/>
      <c r="R3344" s="45">
        <v>20.949607849121094</v>
      </c>
      <c r="S3344" s="45"/>
      <c r="T3344" s="45"/>
      <c r="U3344" s="45"/>
      <c r="V3344" s="46">
        <v>68.947921752929688</v>
      </c>
      <c r="W3344" s="46"/>
      <c r="X3344" s="45">
        <v>5.4000001400709152E-2</v>
      </c>
      <c r="Y3344" s="45"/>
      <c r="Z3344" s="44">
        <v>3.2400000840425491</v>
      </c>
      <c r="AA3344" s="44"/>
      <c r="AB3344" s="45">
        <v>7.9808773994445801</v>
      </c>
      <c r="AC3344" s="45"/>
      <c r="AD3344" s="45">
        <v>9.1616458892822266</v>
      </c>
      <c r="AE3344" s="45"/>
      <c r="AF3344" s="45">
        <v>31.816280364990234</v>
      </c>
      <c r="AG3344" s="45"/>
      <c r="AH3344" s="45">
        <v>16.019245147705078</v>
      </c>
      <c r="AI3344" s="45"/>
      <c r="AJ3344" s="45"/>
      <c r="AK3344" s="20">
        <v>40.44049072265625</v>
      </c>
    </row>
    <row r="3345" spans="2:37">
      <c r="B3345" s="2">
        <v>1.6000000759959221E-2</v>
      </c>
      <c r="D3345" s="44">
        <v>0.96000004559755325</v>
      </c>
      <c r="E3345" s="44"/>
      <c r="F3345" s="45">
        <v>-8.5860357284545898</v>
      </c>
      <c r="G3345" s="45"/>
      <c r="H3345" s="45"/>
      <c r="I3345" s="45"/>
      <c r="J3345" s="45"/>
      <c r="K3345" s="45">
        <v>19.916362762451172</v>
      </c>
      <c r="L3345" s="45"/>
      <c r="M3345" s="45"/>
      <c r="N3345" s="45">
        <v>49.313919067382813</v>
      </c>
      <c r="O3345" s="45"/>
      <c r="P3345" s="45"/>
      <c r="Q3345" s="45"/>
      <c r="R3345" s="45">
        <v>20.787210464477539</v>
      </c>
      <c r="S3345" s="45"/>
      <c r="T3345" s="45"/>
      <c r="U3345" s="45"/>
      <c r="V3345" s="46">
        <v>67.748359680175781</v>
      </c>
      <c r="W3345" s="46"/>
      <c r="X3345" s="45">
        <v>5.4999999701976776E-2</v>
      </c>
      <c r="Y3345" s="45"/>
      <c r="Z3345" s="44">
        <v>3.2999999821186066</v>
      </c>
      <c r="AA3345" s="44"/>
      <c r="AB3345" s="45">
        <v>16.185983657836914</v>
      </c>
      <c r="AC3345" s="45"/>
      <c r="AD3345" s="45">
        <v>8.9961109161376953</v>
      </c>
      <c r="AE3345" s="45"/>
      <c r="AF3345" s="45">
        <v>31.514715194702148</v>
      </c>
      <c r="AG3345" s="45"/>
      <c r="AH3345" s="45">
        <v>15.92305850982666</v>
      </c>
      <c r="AI3345" s="45"/>
      <c r="AJ3345" s="45"/>
      <c r="AK3345" s="20">
        <v>39.949680328369141</v>
      </c>
    </row>
    <row r="3346" spans="2:37">
      <c r="B3346" s="2">
        <v>1.7000000923871994E-2</v>
      </c>
      <c r="D3346" s="44">
        <v>1.0200000554323196</v>
      </c>
      <c r="E3346" s="44"/>
      <c r="F3346" s="45">
        <v>-9.4970388412475586</v>
      </c>
      <c r="G3346" s="45"/>
      <c r="H3346" s="45"/>
      <c r="I3346" s="45"/>
      <c r="J3346" s="45"/>
      <c r="K3346" s="45">
        <v>19.428728103637695</v>
      </c>
      <c r="L3346" s="45"/>
      <c r="M3346" s="45"/>
      <c r="N3346" s="45">
        <v>48.599910736083984</v>
      </c>
      <c r="O3346" s="45"/>
      <c r="P3346" s="45"/>
      <c r="Q3346" s="45"/>
      <c r="R3346" s="45">
        <v>20.627140045166016</v>
      </c>
      <c r="S3346" s="45"/>
      <c r="T3346" s="45"/>
      <c r="U3346" s="45"/>
      <c r="V3346" s="46">
        <v>66.602470397949219</v>
      </c>
      <c r="W3346" s="46"/>
      <c r="X3346" s="45">
        <v>5.6000001728534698E-2</v>
      </c>
      <c r="Y3346" s="45"/>
      <c r="Z3346" s="44">
        <v>3.3600001037120819</v>
      </c>
      <c r="AA3346" s="44"/>
      <c r="AB3346" s="45">
        <v>23.290266036987305</v>
      </c>
      <c r="AC3346" s="45"/>
      <c r="AD3346" s="45">
        <v>8.8341341018676758</v>
      </c>
      <c r="AE3346" s="45"/>
      <c r="AF3346" s="45">
        <v>31.218379974365234</v>
      </c>
      <c r="AG3346" s="45"/>
      <c r="AH3346" s="45">
        <v>15.828051567077637</v>
      </c>
      <c r="AI3346" s="45"/>
      <c r="AJ3346" s="45"/>
      <c r="AK3346" s="20">
        <v>39.465854644775391</v>
      </c>
    </row>
    <row r="3347" spans="2:37">
      <c r="B3347" s="2">
        <v>1.7999999225139618E-2</v>
      </c>
      <c r="D3347" s="44">
        <v>1.0799999535083771</v>
      </c>
      <c r="E3347" s="44"/>
      <c r="F3347" s="45">
        <v>-6.3438024520874023</v>
      </c>
      <c r="G3347" s="45"/>
      <c r="H3347" s="45"/>
      <c r="I3347" s="45"/>
      <c r="J3347" s="45"/>
      <c r="K3347" s="45">
        <v>18.96245002746582</v>
      </c>
      <c r="L3347" s="45"/>
      <c r="M3347" s="45"/>
      <c r="N3347" s="45">
        <v>47.910488128662109</v>
      </c>
      <c r="O3347" s="45"/>
      <c r="P3347" s="45"/>
      <c r="Q3347" s="45"/>
      <c r="R3347" s="45">
        <v>20.469354629516602</v>
      </c>
      <c r="S3347" s="45"/>
      <c r="T3347" s="45"/>
      <c r="U3347" s="45"/>
      <c r="V3347" s="46">
        <v>65.505126953125</v>
      </c>
      <c r="W3347" s="46"/>
      <c r="X3347" s="45">
        <v>5.7000000029802322E-2</v>
      </c>
      <c r="Y3347" s="45"/>
      <c r="Z3347" s="44">
        <v>3.4200000017881393</v>
      </c>
      <c r="AA3347" s="44"/>
      <c r="AB3347" s="45">
        <v>28.292219161987305</v>
      </c>
      <c r="AC3347" s="45"/>
      <c r="AD3347" s="45">
        <v>8.6756210327148438</v>
      </c>
      <c r="AE3347" s="45"/>
      <c r="AF3347" s="45">
        <v>30.927148818969727</v>
      </c>
      <c r="AG3347" s="45"/>
      <c r="AH3347" s="45">
        <v>15.734206199645996</v>
      </c>
      <c r="AI3347" s="45"/>
      <c r="AJ3347" s="45"/>
      <c r="AK3347" s="20">
        <v>38.988876342773438</v>
      </c>
    </row>
    <row r="3348" spans="2:37">
      <c r="B3348" s="2">
        <v>1.8999999389052391E-2</v>
      </c>
      <c r="D3348" s="44">
        <v>1.1399999633431435</v>
      </c>
      <c r="E3348" s="44"/>
      <c r="F3348" s="45">
        <v>0.3054700493812561</v>
      </c>
      <c r="G3348" s="45"/>
      <c r="H3348" s="45"/>
      <c r="I3348" s="45"/>
      <c r="J3348" s="45"/>
      <c r="K3348" s="45">
        <v>18.515762329101563</v>
      </c>
      <c r="L3348" s="45"/>
      <c r="M3348" s="45"/>
      <c r="N3348" s="45">
        <v>47.243831634521484</v>
      </c>
      <c r="O3348" s="45"/>
      <c r="P3348" s="45"/>
      <c r="Q3348" s="45"/>
      <c r="R3348" s="45">
        <v>20.313814163208008</v>
      </c>
      <c r="S3348" s="45"/>
      <c r="T3348" s="45"/>
      <c r="U3348" s="45"/>
      <c r="V3348" s="46">
        <v>64.451805114746094</v>
      </c>
      <c r="W3348" s="46"/>
      <c r="X3348" s="45">
        <v>5.7999998331069946E-2</v>
      </c>
      <c r="Y3348" s="45"/>
      <c r="Z3348" s="44">
        <v>3.4799998998641968</v>
      </c>
      <c r="AA3348" s="44"/>
      <c r="AB3348" s="45">
        <v>30.496122360229492</v>
      </c>
      <c r="AC3348" s="45"/>
      <c r="AD3348" s="45">
        <v>8.5204792022705078</v>
      </c>
      <c r="AE3348" s="45"/>
      <c r="AF3348" s="45">
        <v>30.640903472900391</v>
      </c>
      <c r="AG3348" s="45"/>
      <c r="AH3348" s="45">
        <v>15.641502380371094</v>
      </c>
      <c r="AI3348" s="45"/>
      <c r="AJ3348" s="45"/>
      <c r="AK3348" s="20">
        <v>38.518608093261719</v>
      </c>
    </row>
    <row r="3349" spans="2:37">
      <c r="B3349" s="2">
        <v>1.9999999552965164E-2</v>
      </c>
      <c r="D3349" s="44">
        <v>1.1999999731779099</v>
      </c>
      <c r="E3349" s="44"/>
      <c r="F3349" s="45">
        <v>9.406951904296875</v>
      </c>
      <c r="G3349" s="45"/>
      <c r="H3349" s="45"/>
      <c r="I3349" s="45"/>
      <c r="J3349" s="45"/>
      <c r="K3349" s="45">
        <v>18.087095260620117</v>
      </c>
      <c r="L3349" s="45"/>
      <c r="M3349" s="45"/>
      <c r="N3349" s="45">
        <v>46.598316192626953</v>
      </c>
      <c r="O3349" s="45"/>
      <c r="P3349" s="45"/>
      <c r="Q3349" s="45"/>
      <c r="R3349" s="45">
        <v>20.160476684570313</v>
      </c>
      <c r="S3349" s="45"/>
      <c r="T3349" s="45"/>
      <c r="U3349" s="45"/>
      <c r="V3349" s="46">
        <v>63.438514709472656</v>
      </c>
      <c r="W3349" s="46"/>
      <c r="X3349" s="45">
        <v>5.9000000357627869E-2</v>
      </c>
      <c r="Y3349" s="45"/>
      <c r="Z3349" s="44">
        <v>3.5400000214576721</v>
      </c>
      <c r="AA3349" s="44"/>
      <c r="AB3349" s="45">
        <v>29.605449676513672</v>
      </c>
      <c r="AC3349" s="45"/>
      <c r="AD3349" s="45">
        <v>8.368621826171875</v>
      </c>
      <c r="AE3349" s="45"/>
      <c r="AF3349" s="45">
        <v>30.359531402587891</v>
      </c>
      <c r="AG3349" s="45"/>
      <c r="AH3349" s="45">
        <v>15.549921035766602</v>
      </c>
      <c r="AI3349" s="45"/>
      <c r="AJ3349" s="45"/>
      <c r="AK3349" s="20">
        <v>38.054912567138672</v>
      </c>
    </row>
    <row r="3350" spans="2:37">
      <c r="B3350" s="2">
        <v>2.0999999716877937E-2</v>
      </c>
      <c r="D3350" s="44">
        <v>1.2599999830126762</v>
      </c>
      <c r="E3350" s="44"/>
      <c r="F3350" s="45">
        <v>19.593530654907227</v>
      </c>
      <c r="G3350" s="45"/>
      <c r="H3350" s="45"/>
      <c r="I3350" s="45"/>
      <c r="J3350" s="45"/>
      <c r="K3350" s="45">
        <v>17.675056457519531</v>
      </c>
      <c r="L3350" s="45"/>
      <c r="M3350" s="45"/>
      <c r="N3350" s="45">
        <v>45.972488403320313</v>
      </c>
      <c r="O3350" s="45"/>
      <c r="P3350" s="45"/>
      <c r="Q3350" s="45"/>
      <c r="R3350" s="45">
        <v>20.009305953979492</v>
      </c>
      <c r="S3350" s="45"/>
      <c r="T3350" s="45"/>
      <c r="U3350" s="45"/>
      <c r="V3350" s="46">
        <v>62.461696624755859</v>
      </c>
      <c r="W3350" s="46"/>
      <c r="X3350" s="45">
        <v>5.9999998658895493E-2</v>
      </c>
      <c r="Y3350" s="45"/>
      <c r="Z3350" s="44">
        <v>3.5999999195337296</v>
      </c>
      <c r="AA3350" s="44"/>
      <c r="AB3350" s="45">
        <v>25.759515762329102</v>
      </c>
      <c r="AC3350" s="45"/>
      <c r="AD3350" s="45">
        <v>8.2199621200561523</v>
      </c>
      <c r="AE3350" s="45"/>
      <c r="AF3350" s="45">
        <v>30.082918167114258</v>
      </c>
      <c r="AG3350" s="45"/>
      <c r="AH3350" s="45">
        <v>15.459444999694824</v>
      </c>
      <c r="AI3350" s="45"/>
      <c r="AJ3350" s="45"/>
      <c r="AK3350" s="20">
        <v>37.597671508789063</v>
      </c>
    </row>
    <row r="3351" spans="2:37">
      <c r="B3351" s="2">
        <v>2.199999988079071E-2</v>
      </c>
      <c r="D3351" s="44">
        <v>1.3199999928474426</v>
      </c>
      <c r="E3351" s="44"/>
      <c r="F3351" s="45">
        <v>29.36985969543457</v>
      </c>
      <c r="G3351" s="45"/>
      <c r="H3351" s="45"/>
      <c r="I3351" s="45"/>
      <c r="J3351" s="45"/>
      <c r="K3351" s="45">
        <v>17.278409957885742</v>
      </c>
      <c r="L3351" s="45"/>
      <c r="M3351" s="45"/>
      <c r="N3351" s="45">
        <v>45.365062713623047</v>
      </c>
      <c r="O3351" s="45"/>
      <c r="P3351" s="45"/>
      <c r="Q3351" s="45"/>
      <c r="R3351" s="45">
        <v>19.860263824462891</v>
      </c>
      <c r="S3351" s="45"/>
      <c r="T3351" s="45"/>
      <c r="U3351" s="45"/>
      <c r="V3351" s="46">
        <v>61.518222808837891</v>
      </c>
      <c r="W3351" s="46"/>
      <c r="X3351" s="45">
        <v>6.1000000685453415E-2</v>
      </c>
      <c r="Y3351" s="45"/>
      <c r="Z3351" s="44">
        <v>3.6600000411272049</v>
      </c>
      <c r="AA3351" s="44"/>
      <c r="AB3351" s="45">
        <v>19.508926391601563</v>
      </c>
      <c r="AC3351" s="45"/>
      <c r="AD3351" s="45">
        <v>8.0744199752807617</v>
      </c>
      <c r="AE3351" s="45"/>
      <c r="AF3351" s="45">
        <v>29.810958862304688</v>
      </c>
      <c r="AG3351" s="45"/>
      <c r="AH3351" s="45">
        <v>15.370054244995117</v>
      </c>
      <c r="AI3351" s="45"/>
      <c r="AJ3351" s="45"/>
      <c r="AK3351" s="20">
        <v>37.146759033203125</v>
      </c>
    </row>
    <row r="3352" spans="2:37">
      <c r="B3352" s="2">
        <v>2.3000000044703484E-2</v>
      </c>
      <c r="D3352" s="44">
        <v>1.380000002682209</v>
      </c>
      <c r="E3352" s="44"/>
      <c r="F3352" s="45">
        <v>37.322349548339844</v>
      </c>
      <c r="G3352" s="45"/>
      <c r="H3352" s="45"/>
      <c r="I3352" s="45"/>
      <c r="J3352" s="45"/>
      <c r="K3352" s="45">
        <v>16.896049499511719</v>
      </c>
      <c r="L3352" s="45"/>
      <c r="M3352" s="45"/>
      <c r="N3352" s="45">
        <v>44.774879455566406</v>
      </c>
      <c r="O3352" s="45"/>
      <c r="P3352" s="45"/>
      <c r="Q3352" s="45"/>
      <c r="R3352" s="45">
        <v>19.713310241699219</v>
      </c>
      <c r="S3352" s="45"/>
      <c r="T3352" s="45"/>
      <c r="U3352" s="45"/>
      <c r="V3352" s="46">
        <v>60.605304718017578</v>
      </c>
      <c r="W3352" s="46"/>
      <c r="X3352" s="45">
        <v>6.1999998986721039E-2</v>
      </c>
      <c r="Y3352" s="45"/>
      <c r="Z3352" s="44">
        <v>3.7199999392032623</v>
      </c>
      <c r="AA3352" s="44"/>
      <c r="AB3352" s="45">
        <v>11.733966827392578</v>
      </c>
      <c r="AC3352" s="45"/>
      <c r="AD3352" s="45">
        <v>7.9319138526916504</v>
      </c>
      <c r="AE3352" s="45"/>
      <c r="AF3352" s="45">
        <v>29.543544769287109</v>
      </c>
      <c r="AG3352" s="45"/>
      <c r="AH3352" s="45">
        <v>15.281731605529785</v>
      </c>
      <c r="AI3352" s="45"/>
      <c r="AJ3352" s="45"/>
      <c r="AK3352" s="20">
        <v>36.702060699462891</v>
      </c>
    </row>
    <row r="3353" spans="2:37">
      <c r="B3353" s="2">
        <v>2.4000000208616257E-2</v>
      </c>
      <c r="D3353" s="44">
        <v>1.4400000125169754</v>
      </c>
      <c r="E3353" s="44"/>
      <c r="F3353" s="45">
        <v>42.314659118652344</v>
      </c>
      <c r="G3353" s="45"/>
      <c r="H3353" s="45"/>
      <c r="I3353" s="45"/>
      <c r="J3353" s="45"/>
      <c r="K3353" s="45">
        <v>16.52699089050293</v>
      </c>
      <c r="L3353" s="45"/>
      <c r="M3353" s="45"/>
      <c r="N3353" s="45">
        <v>44.200901031494141</v>
      </c>
      <c r="O3353" s="45"/>
      <c r="P3353" s="45"/>
      <c r="Q3353" s="45"/>
      <c r="R3353" s="45">
        <v>19.568408966064453</v>
      </c>
      <c r="S3353" s="45"/>
      <c r="T3353" s="45"/>
      <c r="U3353" s="45"/>
      <c r="V3353" s="46">
        <v>59.720478057861328</v>
      </c>
      <c r="W3353" s="46"/>
      <c r="X3353" s="45">
        <v>6.3000001013278961E-2</v>
      </c>
      <c r="Y3353" s="45"/>
      <c r="Z3353" s="44">
        <v>3.7800000607967377</v>
      </c>
      <c r="AA3353" s="44"/>
      <c r="AB3353" s="45">
        <v>3.5179774761199951</v>
      </c>
      <c r="AC3353" s="45"/>
      <c r="AD3353" s="45">
        <v>7.7923684120178223</v>
      </c>
      <c r="AE3353" s="45"/>
      <c r="AF3353" s="45">
        <v>29.28057861328125</v>
      </c>
      <c r="AG3353" s="45"/>
      <c r="AH3353" s="45">
        <v>15.194458961486816</v>
      </c>
      <c r="AI3353" s="45"/>
      <c r="AJ3353" s="45"/>
      <c r="AK3353" s="20">
        <v>36.263458251953125</v>
      </c>
    </row>
    <row r="3354" spans="2:37">
      <c r="B3354" s="2">
        <v>2.500000037252903E-2</v>
      </c>
      <c r="D3354" s="44">
        <v>1.5000000223517418</v>
      </c>
      <c r="E3354" s="44"/>
      <c r="F3354" s="45">
        <v>43.6417236328125</v>
      </c>
      <c r="G3354" s="45"/>
      <c r="H3354" s="45"/>
      <c r="I3354" s="45"/>
      <c r="J3354" s="45"/>
      <c r="K3354" s="45">
        <v>16.170352935791016</v>
      </c>
      <c r="L3354" s="45"/>
      <c r="M3354" s="45"/>
      <c r="N3354" s="45">
        <v>43.642192840576172</v>
      </c>
      <c r="O3354" s="45"/>
      <c r="P3354" s="45"/>
      <c r="Q3354" s="45"/>
      <c r="R3354" s="45">
        <v>19.425525665283203</v>
      </c>
      <c r="S3354" s="45"/>
      <c r="T3354" s="45"/>
      <c r="U3354" s="45"/>
      <c r="V3354" s="46">
        <v>58.861549377441406</v>
      </c>
      <c r="W3354" s="46"/>
      <c r="X3354" s="45">
        <v>6.4000003039836884E-2</v>
      </c>
      <c r="Y3354" s="45"/>
      <c r="Z3354" s="44">
        <v>3.840000182390213</v>
      </c>
      <c r="AA3354" s="44"/>
      <c r="AB3354" s="45">
        <v>-4.0061345100402832</v>
      </c>
      <c r="AC3354" s="45"/>
      <c r="AD3354" s="45">
        <v>7.6557087898254395</v>
      </c>
      <c r="AE3354" s="45"/>
      <c r="AF3354" s="45">
        <v>29.02195930480957</v>
      </c>
      <c r="AG3354" s="45"/>
      <c r="AH3354" s="45">
        <v>15.108221054077148</v>
      </c>
      <c r="AI3354" s="45"/>
      <c r="AJ3354" s="45"/>
      <c r="AK3354" s="20">
        <v>35.830848693847656</v>
      </c>
    </row>
    <row r="3355" spans="2:37">
      <c r="B3355" s="2">
        <v>2.6000000536441803E-2</v>
      </c>
      <c r="D3355" s="44">
        <v>1.5600000321865082</v>
      </c>
      <c r="E3355" s="44"/>
      <c r="F3355" s="45">
        <v>41.121494293212891</v>
      </c>
      <c r="G3355" s="45"/>
      <c r="H3355" s="45"/>
      <c r="I3355" s="45"/>
      <c r="J3355" s="45"/>
      <c r="K3355" s="45">
        <v>15.825342178344727</v>
      </c>
      <c r="L3355" s="45"/>
      <c r="M3355" s="45"/>
      <c r="N3355" s="45">
        <v>43.097919464111328</v>
      </c>
      <c r="O3355" s="45"/>
      <c r="P3355" s="45"/>
      <c r="Q3355" s="45"/>
      <c r="R3355" s="45">
        <v>19.284624099731445</v>
      </c>
      <c r="S3355" s="45"/>
      <c r="T3355" s="45"/>
      <c r="U3355" s="45"/>
      <c r="V3355" s="46">
        <v>58.026576995849609</v>
      </c>
      <c r="W3355" s="46"/>
      <c r="X3355" s="45">
        <v>6.4999997615814209E-2</v>
      </c>
      <c r="Y3355" s="45"/>
      <c r="Z3355" s="44">
        <v>3.8999998569488525</v>
      </c>
      <c r="AA3355" s="44"/>
      <c r="AB3355" s="45">
        <v>-9.8145294189453125</v>
      </c>
      <c r="AC3355" s="45"/>
      <c r="AD3355" s="45">
        <v>7.5218634605407715</v>
      </c>
      <c r="AE3355" s="45"/>
      <c r="AF3355" s="45">
        <v>28.76759147644043</v>
      </c>
      <c r="AG3355" s="45"/>
      <c r="AH3355" s="45">
        <v>15.022998809814453</v>
      </c>
      <c r="AI3355" s="45"/>
      <c r="AJ3355" s="45"/>
      <c r="AK3355" s="20">
        <v>35.404121398925781</v>
      </c>
    </row>
    <row r="3356" spans="2:37">
      <c r="B3356" s="2">
        <v>2.7000000700354576E-2</v>
      </c>
      <c r="D3356" s="44">
        <v>1.6200000420212746</v>
      </c>
      <c r="E3356" s="44"/>
      <c r="F3356" s="45">
        <v>35.112545013427734</v>
      </c>
      <c r="G3356" s="45"/>
      <c r="H3356" s="45"/>
      <c r="I3356" s="45"/>
      <c r="J3356" s="45"/>
      <c r="K3356" s="45">
        <v>15.491250991821289</v>
      </c>
      <c r="L3356" s="45"/>
      <c r="M3356" s="45"/>
      <c r="N3356" s="45">
        <v>42.567314147949219</v>
      </c>
      <c r="O3356" s="45"/>
      <c r="P3356" s="45"/>
      <c r="Q3356" s="45"/>
      <c r="R3356" s="45">
        <v>19.145669937133789</v>
      </c>
      <c r="S3356" s="45"/>
      <c r="T3356" s="45"/>
      <c r="U3356" s="45"/>
      <c r="V3356" s="46">
        <v>57.213821411132813</v>
      </c>
      <c r="W3356" s="46"/>
      <c r="X3356" s="45">
        <v>6.5999999642372131E-2</v>
      </c>
      <c r="Y3356" s="45"/>
      <c r="Z3356" s="44">
        <v>3.9599999785423279</v>
      </c>
      <c r="AA3356" s="44"/>
      <c r="AB3356" s="45">
        <v>-13.13405704498291</v>
      </c>
      <c r="AC3356" s="45"/>
      <c r="AD3356" s="45">
        <v>7.3907623291015625</v>
      </c>
      <c r="AE3356" s="45"/>
      <c r="AF3356" s="45">
        <v>28.517383575439453</v>
      </c>
      <c r="AG3356" s="45"/>
      <c r="AH3356" s="45">
        <v>14.938776969909668</v>
      </c>
      <c r="AI3356" s="45"/>
      <c r="AJ3356" s="45"/>
      <c r="AK3356" s="20">
        <v>34.983173370361328</v>
      </c>
    </row>
    <row r="3357" spans="2:37">
      <c r="B3357" s="2">
        <v>2.8000000864267349E-2</v>
      </c>
      <c r="D3357" s="44">
        <v>1.680000051856041</v>
      </c>
      <c r="E3357" s="44"/>
      <c r="F3357" s="45">
        <v>26.456178665161133</v>
      </c>
      <c r="G3357" s="45"/>
      <c r="H3357" s="45"/>
      <c r="I3357" s="45"/>
      <c r="J3357" s="45"/>
      <c r="K3357" s="45">
        <v>15.167437553405762</v>
      </c>
      <c r="L3357" s="45"/>
      <c r="M3357" s="45"/>
      <c r="N3357" s="45">
        <v>42.049694061279297</v>
      </c>
      <c r="O3357" s="45"/>
      <c r="P3357" s="45"/>
      <c r="Q3357" s="45"/>
      <c r="R3357" s="45">
        <v>19.008626937866211</v>
      </c>
      <c r="S3357" s="45"/>
      <c r="T3357" s="45"/>
      <c r="U3357" s="45"/>
      <c r="V3357" s="46">
        <v>56.421741485595703</v>
      </c>
      <c r="W3357" s="46"/>
      <c r="X3357" s="45">
        <v>6.7000001668930054E-2</v>
      </c>
      <c r="Y3357" s="45"/>
      <c r="Z3357" s="44">
        <v>4.0200001001358032</v>
      </c>
      <c r="AA3357" s="44"/>
      <c r="AB3357" s="45">
        <v>-13.547313690185547</v>
      </c>
      <c r="AC3357" s="45"/>
      <c r="AD3357" s="45">
        <v>7.2623386383056641</v>
      </c>
      <c r="AE3357" s="45"/>
      <c r="AF3357" s="45">
        <v>28.271242141723633</v>
      </c>
      <c r="AG3357" s="45"/>
      <c r="AH3357" s="45">
        <v>14.855538368225098</v>
      </c>
      <c r="AI3357" s="45"/>
      <c r="AJ3357" s="45"/>
      <c r="AK3357" s="20">
        <v>34.567905426025391</v>
      </c>
    </row>
    <row r="3358" spans="2:37">
      <c r="B3358" s="2">
        <v>2.8999999165534973E-2</v>
      </c>
      <c r="D3358" s="44">
        <v>1.7399999499320984</v>
      </c>
      <c r="E3358" s="44"/>
      <c r="F3358" s="45">
        <v>16.352182388305664</v>
      </c>
      <c r="G3358" s="45"/>
      <c r="H3358" s="45"/>
      <c r="I3358" s="45"/>
      <c r="J3358" s="45"/>
      <c r="K3358" s="45">
        <v>14.853323936462402</v>
      </c>
      <c r="L3358" s="45"/>
      <c r="M3358" s="45"/>
      <c r="N3358" s="45">
        <v>41.54443359375</v>
      </c>
      <c r="O3358" s="45"/>
      <c r="P3358" s="45"/>
      <c r="Q3358" s="45"/>
      <c r="R3358" s="45">
        <v>18.873464584350586</v>
      </c>
      <c r="S3358" s="45"/>
      <c r="T3358" s="45"/>
      <c r="U3358" s="45"/>
      <c r="V3358" s="46">
        <v>55.648960113525391</v>
      </c>
      <c r="W3358" s="46"/>
      <c r="X3358" s="45">
        <v>6.8000003695487976E-2</v>
      </c>
      <c r="Y3358" s="45"/>
      <c r="Z3358" s="44">
        <v>4.0800002217292786</v>
      </c>
      <c r="AA3358" s="44"/>
      <c r="AB3358" s="45">
        <v>-11.046904563903809</v>
      </c>
      <c r="AC3358" s="45"/>
      <c r="AD3358" s="45">
        <v>7.1365256309509277</v>
      </c>
      <c r="AE3358" s="45"/>
      <c r="AF3358" s="45">
        <v>28.029081344604492</v>
      </c>
      <c r="AG3358" s="45"/>
      <c r="AH3358" s="45">
        <v>14.773268699645996</v>
      </c>
      <c r="AI3358" s="45"/>
      <c r="AJ3358" s="45"/>
      <c r="AK3358" s="20">
        <v>34.158222198486328</v>
      </c>
    </row>
    <row r="3359" spans="2:37">
      <c r="B3359" s="2">
        <v>2.9999999329447746E-2</v>
      </c>
      <c r="D3359" s="44">
        <v>1.7999999597668648</v>
      </c>
      <c r="E3359" s="44"/>
      <c r="F3359" s="45">
        <v>6.1864581108093262</v>
      </c>
      <c r="G3359" s="45"/>
      <c r="H3359" s="45"/>
      <c r="I3359" s="45"/>
      <c r="J3359" s="45"/>
      <c r="K3359" s="45">
        <v>14.548386573791504</v>
      </c>
      <c r="L3359" s="45"/>
      <c r="M3359" s="45"/>
      <c r="N3359" s="45">
        <v>41.050956726074219</v>
      </c>
      <c r="O3359" s="45"/>
      <c r="P3359" s="45"/>
      <c r="Q3359" s="45"/>
      <c r="R3359" s="45">
        <v>18.740146636962891</v>
      </c>
      <c r="S3359" s="45"/>
      <c r="T3359" s="45"/>
      <c r="U3359" s="45"/>
      <c r="V3359" s="46">
        <v>54.894245147705078</v>
      </c>
      <c r="W3359" s="46"/>
      <c r="X3359" s="45">
        <v>6.8999998271465302E-2</v>
      </c>
      <c r="Y3359" s="45"/>
      <c r="Z3359" s="44">
        <v>4.1399998962879181</v>
      </c>
      <c r="AA3359" s="44"/>
      <c r="AB3359" s="45">
        <v>-6.0319151878356934</v>
      </c>
      <c r="AC3359" s="45"/>
      <c r="AD3359" s="45">
        <v>7.0132608413696289</v>
      </c>
      <c r="AE3359" s="45"/>
      <c r="AF3359" s="45">
        <v>27.790815353393555</v>
      </c>
      <c r="AG3359" s="45"/>
      <c r="AH3359" s="45">
        <v>14.691949844360352</v>
      </c>
      <c r="AI3359" s="45"/>
      <c r="AJ3359" s="45"/>
      <c r="AK3359" s="20">
        <v>33.754024505615234</v>
      </c>
    </row>
    <row r="3360" spans="2:37">
      <c r="B3360" s="2">
        <v>3.0999999493360519E-2</v>
      </c>
      <c r="D3360" s="44">
        <v>1.8599999696016312</v>
      </c>
      <c r="E3360" s="44"/>
      <c r="F3360" s="45">
        <v>-2.664787769317627</v>
      </c>
      <c r="G3360" s="45"/>
      <c r="H3360" s="45"/>
      <c r="I3360" s="45"/>
      <c r="J3360" s="45"/>
      <c r="K3360" s="45">
        <v>14.252148628234863</v>
      </c>
      <c r="L3360" s="45"/>
      <c r="M3360" s="45"/>
      <c r="N3360" s="45">
        <v>40.568748474121094</v>
      </c>
      <c r="O3360" s="45"/>
      <c r="P3360" s="45"/>
      <c r="Q3360" s="45"/>
      <c r="R3360" s="45">
        <v>18.608644485473633</v>
      </c>
      <c r="S3360" s="45"/>
      <c r="T3360" s="45"/>
      <c r="U3360" s="45"/>
      <c r="V3360" s="46">
        <v>54.156501770019531</v>
      </c>
      <c r="W3360" s="46"/>
      <c r="X3360" s="45">
        <v>7.0000000298023224E-2</v>
      </c>
      <c r="Y3360" s="45"/>
      <c r="Z3360" s="44">
        <v>4.2000000178813934</v>
      </c>
      <c r="AA3360" s="44"/>
      <c r="AB3360" s="45">
        <v>0.75227218866348267</v>
      </c>
      <c r="AC3360" s="45"/>
      <c r="AD3360" s="45">
        <v>6.8924827575683594</v>
      </c>
      <c r="AE3360" s="45"/>
      <c r="AF3360" s="45">
        <v>27.556360244750977</v>
      </c>
      <c r="AG3360" s="45"/>
      <c r="AH3360" s="45">
        <v>14.611568450927734</v>
      </c>
      <c r="AI3360" s="45"/>
      <c r="AJ3360" s="45"/>
      <c r="AK3360" s="20">
        <v>33.355224609375</v>
      </c>
    </row>
    <row r="3361" spans="2:37">
      <c r="B3361" s="2">
        <v>3.2000001519918442E-2</v>
      </c>
      <c r="D3361" s="44">
        <v>1.9200000911951065</v>
      </c>
      <c r="E3361" s="44"/>
      <c r="F3361" s="45">
        <v>-9.0267200469970703</v>
      </c>
      <c r="G3361" s="45"/>
      <c r="H3361" s="45"/>
      <c r="I3361" s="45"/>
      <c r="J3361" s="45"/>
      <c r="K3361" s="45">
        <v>13.964179992675781</v>
      </c>
      <c r="L3361" s="45"/>
      <c r="M3361" s="45"/>
      <c r="N3361" s="45">
        <v>40.097328186035156</v>
      </c>
      <c r="O3361" s="45"/>
      <c r="P3361" s="45"/>
      <c r="Q3361" s="45"/>
      <c r="R3361" s="45">
        <v>18.478925704956055</v>
      </c>
      <c r="S3361" s="45"/>
      <c r="T3361" s="45"/>
      <c r="U3361" s="45"/>
      <c r="V3361" s="46">
        <v>53.434741973876953</v>
      </c>
      <c r="W3361" s="46"/>
      <c r="X3361" s="45">
        <v>7.1000002324581146E-2</v>
      </c>
      <c r="Y3361" s="45"/>
      <c r="Z3361" s="44">
        <v>4.2600001394748688</v>
      </c>
      <c r="AA3361" s="44"/>
      <c r="AB3361" s="45">
        <v>8.3217973709106445</v>
      </c>
      <c r="AC3361" s="45"/>
      <c r="AD3361" s="45">
        <v>6.7741308212280273</v>
      </c>
      <c r="AE3361" s="45"/>
      <c r="AF3361" s="45">
        <v>27.32563591003418</v>
      </c>
      <c r="AG3361" s="45"/>
      <c r="AH3361" s="45">
        <v>14.532108306884766</v>
      </c>
      <c r="AI3361" s="45"/>
      <c r="AJ3361" s="45"/>
      <c r="AK3361" s="20">
        <v>32.961727142333984</v>
      </c>
    </row>
    <row r="3362" spans="2:37">
      <c r="B3362" s="2">
        <v>3.2999999821186066E-2</v>
      </c>
      <c r="D3362" s="44">
        <v>1.9799999892711639</v>
      </c>
      <c r="E3362" s="44"/>
      <c r="F3362" s="45">
        <v>-12.086816787719727</v>
      </c>
      <c r="G3362" s="45"/>
      <c r="H3362" s="45"/>
      <c r="I3362" s="45"/>
      <c r="J3362" s="45"/>
      <c r="K3362" s="45">
        <v>13.684082984924316</v>
      </c>
      <c r="L3362" s="45"/>
      <c r="M3362" s="45"/>
      <c r="N3362" s="45">
        <v>39.636257171630859</v>
      </c>
      <c r="O3362" s="45"/>
      <c r="P3362" s="45"/>
      <c r="Q3362" s="45"/>
      <c r="R3362" s="45">
        <v>18.350957870483398</v>
      </c>
      <c r="S3362" s="45"/>
      <c r="T3362" s="45"/>
      <c r="U3362" s="45"/>
      <c r="V3362" s="46">
        <v>52.728076934814453</v>
      </c>
      <c r="W3362" s="46"/>
      <c r="X3362" s="45">
        <v>7.1999996900558472E-2</v>
      </c>
      <c r="Y3362" s="45"/>
      <c r="Z3362" s="44">
        <v>4.3199998140335083</v>
      </c>
      <c r="AA3362" s="44"/>
      <c r="AB3362" s="45">
        <v>15.594222068786621</v>
      </c>
      <c r="AC3362" s="45"/>
      <c r="AD3362" s="45">
        <v>6.6581478118896484</v>
      </c>
      <c r="AE3362" s="45"/>
      <c r="AF3362" s="45">
        <v>27.098560333251953</v>
      </c>
      <c r="AG3362" s="45"/>
      <c r="AH3362" s="45">
        <v>14.453554153442383</v>
      </c>
      <c r="AI3362" s="45"/>
      <c r="AJ3362" s="45"/>
      <c r="AK3362" s="20">
        <v>32.573448181152344</v>
      </c>
    </row>
    <row r="3363" spans="2:37">
      <c r="B3363" s="2">
        <v>3.4000001847743988E-2</v>
      </c>
      <c r="D3363" s="44">
        <v>2.0400001108646393</v>
      </c>
      <c r="E3363" s="44"/>
      <c r="F3363" s="45">
        <v>-11.503094673156738</v>
      </c>
      <c r="G3363" s="45"/>
      <c r="H3363" s="45"/>
      <c r="I3363" s="45"/>
      <c r="J3363" s="45"/>
      <c r="K3363" s="45">
        <v>13.411496162414551</v>
      </c>
      <c r="L3363" s="45"/>
      <c r="M3363" s="45"/>
      <c r="N3363" s="45">
        <v>39.185131072998047</v>
      </c>
      <c r="O3363" s="45"/>
      <c r="P3363" s="45"/>
      <c r="Q3363" s="45"/>
      <c r="R3363" s="45">
        <v>18.224712371826172</v>
      </c>
      <c r="S3363" s="45"/>
      <c r="T3363" s="45"/>
      <c r="U3363" s="45"/>
      <c r="V3363" s="46">
        <v>52.035717010498047</v>
      </c>
      <c r="W3363" s="46"/>
      <c r="X3363" s="45">
        <v>7.2999998927116394E-2</v>
      </c>
      <c r="Y3363" s="45"/>
      <c r="Z3363" s="44">
        <v>4.3799999356269836</v>
      </c>
      <c r="AA3363" s="44"/>
      <c r="AB3363" s="45">
        <v>21.540657043457031</v>
      </c>
      <c r="AC3363" s="45"/>
      <c r="AD3363" s="45">
        <v>6.5444765090942383</v>
      </c>
      <c r="AE3363" s="45"/>
      <c r="AF3363" s="45">
        <v>26.875059127807617</v>
      </c>
      <c r="AG3363" s="45"/>
      <c r="AH3363" s="45">
        <v>14.375893592834473</v>
      </c>
      <c r="AI3363" s="45"/>
      <c r="AJ3363" s="45"/>
      <c r="AK3363" s="20">
        <v>32.190303802490234</v>
      </c>
    </row>
    <row r="3364" spans="2:37">
      <c r="B3364" s="2">
        <v>3.5000000149011612E-2</v>
      </c>
      <c r="D3364" s="44">
        <v>2.1000000089406967</v>
      </c>
      <c r="E3364" s="44"/>
      <c r="F3364" s="45">
        <v>-7.4453063011169434</v>
      </c>
      <c r="G3364" s="45"/>
      <c r="H3364" s="45"/>
      <c r="I3364" s="45"/>
      <c r="J3364" s="45"/>
      <c r="K3364" s="45">
        <v>13.146088600158691</v>
      </c>
      <c r="L3364" s="45"/>
      <c r="M3364" s="45"/>
      <c r="N3364" s="45">
        <v>38.743576049804688</v>
      </c>
      <c r="O3364" s="45"/>
      <c r="P3364" s="45"/>
      <c r="Q3364" s="45"/>
      <c r="R3364" s="45">
        <v>18.10015869140625</v>
      </c>
      <c r="S3364" s="45"/>
      <c r="T3364" s="45"/>
      <c r="U3364" s="45"/>
      <c r="V3364" s="46">
        <v>51.356945037841797</v>
      </c>
      <c r="W3364" s="46"/>
      <c r="X3364" s="45">
        <v>7.4000000953674316E-2</v>
      </c>
      <c r="Y3364" s="45"/>
      <c r="Z3364" s="44">
        <v>4.440000057220459</v>
      </c>
      <c r="AA3364" s="44"/>
      <c r="AB3364" s="45">
        <v>25.328765869140625</v>
      </c>
      <c r="AC3364" s="45"/>
      <c r="AD3364" s="45">
        <v>6.4330625534057617</v>
      </c>
      <c r="AE3364" s="45"/>
      <c r="AF3364" s="45">
        <v>26.655057907104492</v>
      </c>
      <c r="AG3364" s="45"/>
      <c r="AH3364" s="45">
        <v>14.299110412597656</v>
      </c>
      <c r="AI3364" s="45"/>
      <c r="AJ3364" s="45"/>
      <c r="AK3364" s="20">
        <v>31.812204360961914</v>
      </c>
    </row>
    <row r="3365" spans="2:37">
      <c r="B3365" s="2">
        <v>3.5999998450279236E-2</v>
      </c>
      <c r="D3365" s="44">
        <v>2.1599999070167542</v>
      </c>
      <c r="E3365" s="44"/>
      <c r="F3365" s="45">
        <v>-0.56429779529571533</v>
      </c>
      <c r="G3365" s="45"/>
      <c r="H3365" s="45"/>
      <c r="I3365" s="45"/>
      <c r="J3365" s="45"/>
      <c r="K3365" s="45">
        <v>12.887553215026855</v>
      </c>
      <c r="L3365" s="45"/>
      <c r="M3365" s="45"/>
      <c r="N3365" s="45">
        <v>38.311244964599609</v>
      </c>
      <c r="O3365" s="45"/>
      <c r="P3365" s="45"/>
      <c r="Q3365" s="45"/>
      <c r="R3365" s="45">
        <v>17.977266311645508</v>
      </c>
      <c r="S3365" s="45"/>
      <c r="T3365" s="45"/>
      <c r="U3365" s="45"/>
      <c r="V3365" s="46">
        <v>50.691112518310547</v>
      </c>
      <c r="W3365" s="46"/>
      <c r="X3365" s="45">
        <v>7.5000002980232239E-2</v>
      </c>
      <c r="Y3365" s="45"/>
      <c r="Z3365" s="44">
        <v>4.5000001788139343</v>
      </c>
      <c r="AA3365" s="44"/>
      <c r="AB3365" s="45">
        <v>26.436813354492188</v>
      </c>
      <c r="AC3365" s="45"/>
      <c r="AD3365" s="45">
        <v>6.3238530158996582</v>
      </c>
      <c r="AE3365" s="45"/>
      <c r="AF3365" s="45">
        <v>26.438482284545898</v>
      </c>
      <c r="AG3365" s="45"/>
      <c r="AH3365" s="45">
        <v>14.223191261291504</v>
      </c>
      <c r="AI3365" s="45"/>
      <c r="AJ3365" s="45"/>
      <c r="AK3365" s="20">
        <v>31.43907356262207</v>
      </c>
    </row>
    <row r="3366" spans="2:37">
      <c r="B3366" s="2">
        <v>3.7000000476837158E-2</v>
      </c>
      <c r="D3366" s="44">
        <v>2.2200000286102295</v>
      </c>
      <c r="E3366" s="44"/>
      <c r="F3366" s="45">
        <v>8.1052207946777344</v>
      </c>
      <c r="G3366" s="45"/>
      <c r="H3366" s="45"/>
      <c r="I3366" s="45"/>
      <c r="J3366" s="45"/>
      <c r="K3366" s="45">
        <v>12.63560676574707</v>
      </c>
      <c r="L3366" s="45"/>
      <c r="M3366" s="45"/>
      <c r="N3366" s="45">
        <v>37.887813568115234</v>
      </c>
      <c r="O3366" s="45"/>
      <c r="P3366" s="45"/>
      <c r="Q3366" s="45"/>
      <c r="R3366" s="45">
        <v>17.856008529663086</v>
      </c>
      <c r="S3366" s="45"/>
      <c r="T3366" s="45"/>
      <c r="U3366" s="45"/>
      <c r="V3366" s="46">
        <v>50.037631988525391</v>
      </c>
      <c r="W3366" s="46"/>
      <c r="X3366" s="45">
        <v>7.5999997556209564E-2</v>
      </c>
      <c r="Y3366" s="45"/>
      <c r="Z3366" s="44">
        <v>4.5599998533725739</v>
      </c>
      <c r="AA3366" s="44"/>
      <c r="AB3366" s="45">
        <v>24.723152160644531</v>
      </c>
      <c r="AC3366" s="45"/>
      <c r="AD3366" s="45">
        <v>6.2167959213256836</v>
      </c>
      <c r="AE3366" s="45"/>
      <c r="AF3366" s="45">
        <v>26.225261688232422</v>
      </c>
      <c r="AG3366" s="45"/>
      <c r="AH3366" s="45">
        <v>14.14812183380127</v>
      </c>
      <c r="AI3366" s="45"/>
      <c r="AJ3366" s="45"/>
      <c r="AK3366" s="20">
        <v>31.070827484130859</v>
      </c>
    </row>
    <row r="3367" spans="2:37" ht="14.25" customHeight="1">
      <c r="B3367" s="2">
        <v>3.7999998778104782E-2</v>
      </c>
      <c r="D3367" s="44">
        <v>2.2799999266862869</v>
      </c>
      <c r="E3367" s="44"/>
      <c r="F3367" s="45">
        <v>17.294046401977539</v>
      </c>
      <c r="G3367" s="45"/>
      <c r="H3367" s="45"/>
      <c r="I3367" s="45"/>
      <c r="J3367" s="45"/>
      <c r="K3367" s="45">
        <v>12.389988899230957</v>
      </c>
      <c r="L3367" s="45"/>
      <c r="M3367" s="45"/>
      <c r="N3367" s="45">
        <v>37.472980499267578</v>
      </c>
      <c r="O3367" s="45"/>
      <c r="P3367" s="45"/>
      <c r="Q3367" s="45"/>
      <c r="R3367" s="45">
        <v>17.736354827880859</v>
      </c>
      <c r="S3367" s="45"/>
      <c r="T3367" s="45"/>
      <c r="U3367" s="45"/>
      <c r="V3367" s="46">
        <v>49.395973205566406</v>
      </c>
      <c r="W3367" s="46"/>
      <c r="X3367" s="45">
        <v>7.6999999582767487E-2</v>
      </c>
      <c r="Y3367" s="45"/>
      <c r="Z3367" s="44">
        <v>4.6199999749660492</v>
      </c>
      <c r="AA3367" s="44"/>
      <c r="AB3367" s="45">
        <v>20.44195556640625</v>
      </c>
      <c r="AC3367" s="45"/>
      <c r="AD3367" s="45">
        <v>6.1118407249450684</v>
      </c>
      <c r="AE3367" s="45"/>
      <c r="AF3367" s="45">
        <v>26.015325546264648</v>
      </c>
      <c r="AG3367" s="45"/>
      <c r="AH3367" s="45">
        <v>14.07388973236084</v>
      </c>
      <c r="AI3367" s="45"/>
      <c r="AJ3367" s="45"/>
      <c r="AK3367" s="20">
        <v>30.707389831542969</v>
      </c>
    </row>
    <row r="3368" spans="2:37" ht="13.5" customHeight="1">
      <c r="B3368" s="47" t="s">
        <v>11</v>
      </c>
      <c r="C3368" s="47"/>
      <c r="D3368" s="47"/>
      <c r="E3368" s="47"/>
    </row>
    <row r="3369" spans="2:37" ht="12.75" customHeight="1">
      <c r="B3369" s="39" t="s">
        <v>0</v>
      </c>
      <c r="C3369" s="39"/>
      <c r="D3369" s="39"/>
      <c r="E3369" s="39"/>
      <c r="F3369" s="39"/>
      <c r="G3369" s="1" t="s">
        <v>1</v>
      </c>
      <c r="H3369" s="40" t="s">
        <v>90</v>
      </c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</row>
    <row r="3370" spans="2:37" ht="12.75" customHeight="1">
      <c r="AB3370" s="39" t="s">
        <v>2</v>
      </c>
      <c r="AC3370" s="39"/>
      <c r="AD3370" s="39"/>
      <c r="AE3370" s="39"/>
      <c r="AF3370" s="39"/>
      <c r="AG3370" s="39"/>
    </row>
    <row r="3371" spans="2:37" ht="12" customHeight="1">
      <c r="B3371" s="39" t="s">
        <v>3</v>
      </c>
      <c r="C3371" s="39"/>
      <c r="D3371" s="39"/>
      <c r="E3371" s="39"/>
      <c r="G3371" s="1" t="s">
        <v>4</v>
      </c>
      <c r="H3371" s="41">
        <v>6.5999999046325684</v>
      </c>
      <c r="I3371" s="41"/>
      <c r="J3371" s="41"/>
      <c r="K3371" s="41"/>
      <c r="L3371" s="41"/>
      <c r="M3371" s="41"/>
      <c r="N3371" s="41"/>
      <c r="O3371" s="39" t="s">
        <v>21</v>
      </c>
      <c r="P3371" s="39"/>
      <c r="Q3371" s="39"/>
      <c r="R3371" s="39"/>
      <c r="S3371" s="1" t="s">
        <v>4</v>
      </c>
      <c r="T3371" s="42" t="s">
        <v>24</v>
      </c>
      <c r="U3371" s="42"/>
      <c r="V3371" s="42"/>
      <c r="W3371" s="42"/>
      <c r="X3371" s="42"/>
      <c r="Y3371" s="42"/>
      <c r="Z3371" s="42"/>
      <c r="AA3371" s="42"/>
      <c r="AB3371" s="39"/>
      <c r="AC3371" s="39"/>
      <c r="AD3371" s="39"/>
      <c r="AE3371" s="39"/>
      <c r="AF3371" s="39"/>
      <c r="AG3371" s="39"/>
    </row>
    <row r="3372" spans="2:37" ht="10.5" customHeight="1">
      <c r="AB3372" s="39"/>
      <c r="AC3372" s="39"/>
      <c r="AD3372" s="39"/>
      <c r="AE3372" s="39"/>
      <c r="AF3372" s="39"/>
      <c r="AG3372" s="39"/>
    </row>
    <row r="3373" spans="2:37" ht="12" customHeight="1">
      <c r="AB3373" s="39"/>
      <c r="AC3373" s="39"/>
      <c r="AD3373" s="39"/>
      <c r="AE3373" s="39"/>
      <c r="AF3373" s="39"/>
      <c r="AG3373" s="39"/>
    </row>
    <row r="3374" spans="2:37" ht="12" customHeight="1">
      <c r="AB3374" s="39"/>
      <c r="AC3374" s="39"/>
      <c r="AD3374" s="39"/>
      <c r="AE3374" s="39"/>
      <c r="AF3374" s="39"/>
      <c r="AG3374" s="39"/>
    </row>
    <row r="3375" spans="2:37" ht="6" customHeight="1"/>
    <row r="3376" spans="2:37" ht="3" customHeight="1">
      <c r="B3376" s="43" t="s">
        <v>5</v>
      </c>
      <c r="D3376" s="43" t="s">
        <v>23</v>
      </c>
      <c r="E3376" s="43"/>
      <c r="G3376" s="43" t="s">
        <v>6</v>
      </c>
      <c r="H3376" s="43"/>
      <c r="J3376" s="43" t="s">
        <v>7</v>
      </c>
      <c r="K3376" s="43"/>
      <c r="L3376" s="43"/>
      <c r="M3376" s="43"/>
      <c r="N3376" s="43" t="s">
        <v>8</v>
      </c>
      <c r="O3376" s="43"/>
      <c r="Q3376" s="43" t="s">
        <v>9</v>
      </c>
      <c r="R3376" s="43"/>
      <c r="S3376" s="43"/>
      <c r="T3376" s="43" t="s">
        <v>10</v>
      </c>
      <c r="U3376" s="43"/>
      <c r="X3376" s="43" t="s">
        <v>5</v>
      </c>
      <c r="Y3376" s="43"/>
      <c r="Z3376" s="43" t="s">
        <v>23</v>
      </c>
      <c r="AA3376" s="43"/>
      <c r="AB3376" s="43" t="s">
        <v>6</v>
      </c>
      <c r="AC3376" s="43" t="s">
        <v>7</v>
      </c>
      <c r="AE3376" s="43" t="s">
        <v>8</v>
      </c>
      <c r="AF3376" s="43" t="s">
        <v>9</v>
      </c>
      <c r="AG3376" s="43" t="s">
        <v>10</v>
      </c>
      <c r="AH3376" s="43"/>
    </row>
    <row r="3377" spans="2:34" ht="14.25" customHeight="1">
      <c r="B3377" s="43"/>
      <c r="D3377" s="43"/>
      <c r="E3377" s="43"/>
      <c r="G3377" s="43"/>
      <c r="H3377" s="43"/>
      <c r="J3377" s="43"/>
      <c r="K3377" s="43"/>
      <c r="L3377" s="43"/>
      <c r="M3377" s="43"/>
      <c r="N3377" s="43"/>
      <c r="O3377" s="43"/>
      <c r="Q3377" s="43"/>
      <c r="R3377" s="43"/>
      <c r="S3377" s="43"/>
      <c r="T3377" s="43"/>
      <c r="U3377" s="43"/>
      <c r="X3377" s="43"/>
      <c r="Y3377" s="43"/>
      <c r="Z3377" s="43"/>
      <c r="AA3377" s="43"/>
      <c r="AB3377" s="43"/>
      <c r="AC3377" s="43"/>
      <c r="AE3377" s="43"/>
      <c r="AF3377" s="43"/>
      <c r="AG3377" s="43"/>
      <c r="AH3377" s="43"/>
    </row>
    <row r="3378" spans="2:34">
      <c r="B3378" s="2">
        <v>7.8000001609325409E-2</v>
      </c>
      <c r="D3378" s="44">
        <v>4.6800000965595245</v>
      </c>
      <c r="E3378" s="44"/>
      <c r="F3378" s="45">
        <v>14.203554153442383</v>
      </c>
      <c r="G3378" s="45"/>
      <c r="H3378" s="45"/>
      <c r="I3378" s="45"/>
      <c r="J3378" s="45"/>
      <c r="K3378" s="45">
        <v>6.008939266204834</v>
      </c>
      <c r="L3378" s="45"/>
      <c r="M3378" s="45"/>
      <c r="N3378" s="45">
        <v>25.808609008789063</v>
      </c>
      <c r="O3378" s="45"/>
      <c r="P3378" s="45"/>
      <c r="Q3378" s="45"/>
      <c r="R3378" s="45">
        <v>14.000480651855469</v>
      </c>
      <c r="S3378" s="45"/>
      <c r="T3378" s="45"/>
      <c r="U3378" s="45"/>
      <c r="V3378" s="46">
        <v>30.348684310913086</v>
      </c>
      <c r="W3378" s="46"/>
    </row>
    <row r="3379" spans="2:34">
      <c r="B3379" s="2">
        <v>7.9000003635883331E-2</v>
      </c>
      <c r="D3379" s="44">
        <v>4.7400002181529999</v>
      </c>
      <c r="E3379" s="44"/>
      <c r="F3379" s="45">
        <v>6.885493278503418</v>
      </c>
      <c r="G3379" s="45"/>
      <c r="H3379" s="45"/>
      <c r="I3379" s="45"/>
      <c r="J3379" s="45"/>
      <c r="K3379" s="45">
        <v>5.908043384552002</v>
      </c>
      <c r="L3379" s="45"/>
      <c r="M3379" s="45"/>
      <c r="N3379" s="45">
        <v>25.605043411254883</v>
      </c>
      <c r="O3379" s="45"/>
      <c r="P3379" s="45"/>
      <c r="Q3379" s="45"/>
      <c r="R3379" s="45">
        <v>13.927882194519043</v>
      </c>
      <c r="S3379" s="45"/>
      <c r="T3379" s="45"/>
      <c r="U3379" s="45"/>
      <c r="V3379" s="46">
        <v>29.994636535644531</v>
      </c>
      <c r="W3379" s="46"/>
    </row>
    <row r="3380" spans="2:34">
      <c r="B3380" s="2">
        <v>7.9999998211860657E-2</v>
      </c>
      <c r="D3380" s="44">
        <v>4.7999998927116394</v>
      </c>
      <c r="E3380" s="44"/>
      <c r="F3380" s="45">
        <v>-0.4927506148815155</v>
      </c>
      <c r="G3380" s="45"/>
      <c r="H3380" s="45"/>
      <c r="I3380" s="45"/>
      <c r="J3380" s="45"/>
      <c r="K3380" s="45">
        <v>5.8091068267822266</v>
      </c>
      <c r="L3380" s="45"/>
      <c r="M3380" s="45"/>
      <c r="N3380" s="45">
        <v>25.404563903808594</v>
      </c>
      <c r="O3380" s="45"/>
      <c r="P3380" s="45"/>
      <c r="Q3380" s="45"/>
      <c r="R3380" s="45">
        <v>13.856081008911133</v>
      </c>
      <c r="S3380" s="45"/>
      <c r="T3380" s="45"/>
      <c r="U3380" s="45"/>
      <c r="V3380" s="46">
        <v>29.645170211791992</v>
      </c>
      <c r="W3380" s="46"/>
    </row>
    <row r="3381" spans="2:34">
      <c r="B3381" s="2">
        <v>8.1000000238418579E-2</v>
      </c>
      <c r="D3381" s="44">
        <v>4.8600000143051147</v>
      </c>
      <c r="E3381" s="44"/>
      <c r="F3381" s="45">
        <v>-6.9135632514953613</v>
      </c>
      <c r="G3381" s="45"/>
      <c r="H3381" s="45"/>
      <c r="I3381" s="45"/>
      <c r="J3381" s="45"/>
      <c r="K3381" s="45">
        <v>5.7120847702026367</v>
      </c>
      <c r="L3381" s="45"/>
      <c r="M3381" s="45"/>
      <c r="N3381" s="45">
        <v>25.207111358642578</v>
      </c>
      <c r="O3381" s="45"/>
      <c r="P3381" s="45"/>
      <c r="Q3381" s="45"/>
      <c r="R3381" s="45">
        <v>13.785064697265625</v>
      </c>
      <c r="S3381" s="45"/>
      <c r="T3381" s="45"/>
      <c r="U3381" s="45"/>
      <c r="V3381" s="46">
        <v>29.300216674804688</v>
      </c>
      <c r="W3381" s="46"/>
    </row>
    <row r="3382" spans="2:34">
      <c r="B3382" s="2">
        <v>8.2000002264976501E-2</v>
      </c>
      <c r="D3382" s="44">
        <v>4.9200001358985901</v>
      </c>
      <c r="E3382" s="44"/>
      <c r="F3382" s="45">
        <v>-11.503232955932617</v>
      </c>
      <c r="G3382" s="45"/>
      <c r="H3382" s="45"/>
      <c r="I3382" s="45"/>
      <c r="J3382" s="45"/>
      <c r="K3382" s="45">
        <v>5.6169338226318359</v>
      </c>
      <c r="L3382" s="45"/>
      <c r="M3382" s="45"/>
      <c r="N3382" s="45">
        <v>25.01262092590332</v>
      </c>
      <c r="O3382" s="45"/>
      <c r="P3382" s="45"/>
      <c r="Q3382" s="45"/>
      <c r="R3382" s="45">
        <v>13.714821815490723</v>
      </c>
      <c r="S3382" s="45"/>
      <c r="T3382" s="45"/>
      <c r="U3382" s="45"/>
      <c r="V3382" s="46">
        <v>28.959705352783203</v>
      </c>
      <c r="W3382" s="46"/>
    </row>
    <row r="3383" spans="2:34">
      <c r="B3383" s="2">
        <v>8.2999996840953827E-2</v>
      </c>
      <c r="D3383" s="44">
        <v>4.9799998104572296</v>
      </c>
      <c r="E3383" s="44"/>
      <c r="F3383" s="45">
        <v>-13.65245532989502</v>
      </c>
      <c r="G3383" s="45"/>
      <c r="H3383" s="45"/>
      <c r="I3383" s="45"/>
      <c r="J3383" s="45"/>
      <c r="K3383" s="45">
        <v>5.5236105918884277</v>
      </c>
      <c r="L3383" s="45"/>
      <c r="M3383" s="45"/>
      <c r="N3383" s="45">
        <v>24.821035385131836</v>
      </c>
      <c r="O3383" s="45"/>
      <c r="P3383" s="45"/>
      <c r="Q3383" s="45"/>
      <c r="R3383" s="45">
        <v>13.645339012145996</v>
      </c>
      <c r="S3383" s="45"/>
      <c r="T3383" s="45"/>
      <c r="U3383" s="45"/>
      <c r="V3383" s="46">
        <v>28.623565673828125</v>
      </c>
      <c r="W3383" s="46"/>
    </row>
    <row r="3384" spans="2:34">
      <c r="B3384" s="2">
        <v>8.3999998867511749E-2</v>
      </c>
      <c r="D3384" s="44">
        <v>5.039999932050705</v>
      </c>
      <c r="E3384" s="44"/>
      <c r="F3384" s="45">
        <v>-13.098700523376465</v>
      </c>
      <c r="G3384" s="45"/>
      <c r="H3384" s="45"/>
      <c r="I3384" s="45"/>
      <c r="J3384" s="45"/>
      <c r="K3384" s="45">
        <v>5.4320745468139648</v>
      </c>
      <c r="L3384" s="45"/>
      <c r="M3384" s="45"/>
      <c r="N3384" s="45">
        <v>24.632295608520508</v>
      </c>
      <c r="O3384" s="45"/>
      <c r="P3384" s="45"/>
      <c r="Q3384" s="45"/>
      <c r="R3384" s="45">
        <v>13.576605796813965</v>
      </c>
      <c r="S3384" s="45"/>
      <c r="T3384" s="45"/>
      <c r="U3384" s="45"/>
      <c r="V3384" s="46">
        <v>28.291730880737305</v>
      </c>
      <c r="W3384" s="46"/>
    </row>
    <row r="3385" spans="2:34">
      <c r="B3385" s="2">
        <v>8.5000000894069672E-2</v>
      </c>
      <c r="D3385" s="44">
        <v>5.1000000536441803</v>
      </c>
      <c r="E3385" s="44"/>
      <c r="F3385" s="45">
        <v>-9.9593639373779297</v>
      </c>
      <c r="G3385" s="45"/>
      <c r="H3385" s="45"/>
      <c r="I3385" s="45"/>
      <c r="J3385" s="45"/>
      <c r="K3385" s="45">
        <v>5.3422846794128418</v>
      </c>
      <c r="L3385" s="45"/>
      <c r="M3385" s="45"/>
      <c r="N3385" s="45">
        <v>24.446344375610352</v>
      </c>
      <c r="O3385" s="45"/>
      <c r="P3385" s="45"/>
      <c r="Q3385" s="45"/>
      <c r="R3385" s="45">
        <v>13.508609771728516</v>
      </c>
      <c r="S3385" s="45"/>
      <c r="T3385" s="45"/>
      <c r="U3385" s="45"/>
      <c r="V3385" s="46">
        <v>27.964134216308594</v>
      </c>
      <c r="W3385" s="46"/>
    </row>
    <row r="3386" spans="2:34">
      <c r="B3386" s="2">
        <v>8.6000002920627594E-2</v>
      </c>
      <c r="D3386" s="44">
        <v>5.1600001752376556</v>
      </c>
      <c r="E3386" s="44"/>
      <c r="F3386" s="45">
        <v>-4.7115468978881836</v>
      </c>
      <c r="G3386" s="45"/>
      <c r="H3386" s="45"/>
      <c r="I3386" s="45"/>
      <c r="J3386" s="45"/>
      <c r="K3386" s="45">
        <v>5.2542018890380859</v>
      </c>
      <c r="L3386" s="45"/>
      <c r="M3386" s="45"/>
      <c r="N3386" s="45">
        <v>24.263126373291016</v>
      </c>
      <c r="O3386" s="45"/>
      <c r="P3386" s="45"/>
      <c r="Q3386" s="45"/>
      <c r="R3386" s="45">
        <v>13.441338539123535</v>
      </c>
      <c r="S3386" s="45"/>
      <c r="T3386" s="45"/>
      <c r="U3386" s="45"/>
      <c r="V3386" s="46">
        <v>27.640710830688477</v>
      </c>
      <c r="W3386" s="46"/>
    </row>
    <row r="3387" spans="2:34">
      <c r="B3387" s="2">
        <v>8.6999997496604919E-2</v>
      </c>
      <c r="D3387" s="44">
        <v>5.2199998497962952</v>
      </c>
      <c r="E3387" s="44"/>
      <c r="F3387" s="45">
        <v>1.8781507015228271</v>
      </c>
      <c r="G3387" s="45"/>
      <c r="H3387" s="45"/>
      <c r="I3387" s="45"/>
      <c r="J3387" s="45"/>
      <c r="K3387" s="45">
        <v>5.1677875518798828</v>
      </c>
      <c r="L3387" s="45"/>
      <c r="M3387" s="45"/>
      <c r="N3387" s="45">
        <v>24.082586288452148</v>
      </c>
      <c r="O3387" s="45"/>
      <c r="P3387" s="45"/>
      <c r="Q3387" s="45"/>
      <c r="R3387" s="45">
        <v>13.374782562255859</v>
      </c>
      <c r="S3387" s="45"/>
      <c r="T3387" s="45"/>
      <c r="U3387" s="45"/>
      <c r="V3387" s="46">
        <v>27.32139778137207</v>
      </c>
      <c r="W3387" s="46"/>
    </row>
    <row r="3388" spans="2:34">
      <c r="B3388" s="2">
        <v>8.7999999523162842E-2</v>
      </c>
      <c r="D3388" s="44">
        <v>5.2799999713897705</v>
      </c>
      <c r="E3388" s="44"/>
      <c r="F3388" s="45">
        <v>8.8635425567626953</v>
      </c>
      <c r="G3388" s="45"/>
      <c r="H3388" s="45"/>
      <c r="I3388" s="45"/>
      <c r="J3388" s="45"/>
      <c r="K3388" s="45">
        <v>5.0830049514770508</v>
      </c>
      <c r="L3388" s="45"/>
      <c r="M3388" s="45"/>
      <c r="N3388" s="45">
        <v>23.904674530029297</v>
      </c>
      <c r="O3388" s="45"/>
      <c r="P3388" s="45"/>
      <c r="Q3388" s="45"/>
      <c r="R3388" s="45">
        <v>13.308930397033691</v>
      </c>
      <c r="S3388" s="45"/>
      <c r="T3388" s="45"/>
      <c r="U3388" s="45"/>
      <c r="V3388" s="46">
        <v>27.006132125854492</v>
      </c>
      <c r="W3388" s="46"/>
    </row>
    <row r="3389" spans="2:34">
      <c r="B3389" s="2">
        <v>8.9000001549720764E-2</v>
      </c>
      <c r="D3389" s="44">
        <v>5.3400000929832458</v>
      </c>
      <c r="E3389" s="44"/>
      <c r="F3389" s="45">
        <v>15.252741813659668</v>
      </c>
      <c r="G3389" s="45"/>
      <c r="H3389" s="45"/>
      <c r="I3389" s="45"/>
      <c r="J3389" s="45"/>
      <c r="K3389" s="45">
        <v>4.9998178482055664</v>
      </c>
      <c r="L3389" s="45"/>
      <c r="M3389" s="45"/>
      <c r="N3389" s="45">
        <v>23.729337692260742</v>
      </c>
      <c r="O3389" s="45"/>
      <c r="P3389" s="45"/>
      <c r="Q3389" s="45"/>
      <c r="R3389" s="45">
        <v>13.243770599365234</v>
      </c>
      <c r="S3389" s="45"/>
      <c r="T3389" s="45"/>
      <c r="U3389" s="45"/>
      <c r="V3389" s="46">
        <v>26.694852828979492</v>
      </c>
      <c r="W3389" s="46"/>
    </row>
    <row r="3390" spans="2:34">
      <c r="B3390" s="2">
        <v>9.0000003576278687E-2</v>
      </c>
      <c r="D3390" s="44">
        <v>5.4000002145767212</v>
      </c>
      <c r="E3390" s="44"/>
      <c r="F3390" s="45">
        <v>20.147106170654297</v>
      </c>
      <c r="G3390" s="45"/>
      <c r="H3390" s="45"/>
      <c r="I3390" s="45"/>
      <c r="J3390" s="45"/>
      <c r="K3390" s="45">
        <v>4.9181904792785645</v>
      </c>
      <c r="L3390" s="45"/>
      <c r="M3390" s="45"/>
      <c r="N3390" s="45">
        <v>23.556524276733398</v>
      </c>
      <c r="O3390" s="45"/>
      <c r="P3390" s="45"/>
      <c r="Q3390" s="45"/>
      <c r="R3390" s="45">
        <v>13.179292678833008</v>
      </c>
      <c r="S3390" s="45"/>
      <c r="T3390" s="45"/>
      <c r="U3390" s="45"/>
      <c r="V3390" s="46">
        <v>26.387500762939453</v>
      </c>
      <c r="W3390" s="46"/>
    </row>
    <row r="3391" spans="2:34">
      <c r="B3391" s="2">
        <v>9.0999998152256012E-2</v>
      </c>
      <c r="D3391" s="44">
        <v>5.4599998891353607</v>
      </c>
      <c r="E3391" s="44"/>
      <c r="F3391" s="45">
        <v>22.865793228149414</v>
      </c>
      <c r="G3391" s="45"/>
      <c r="H3391" s="45"/>
      <c r="I3391" s="45"/>
      <c r="J3391" s="45"/>
      <c r="K3391" s="45">
        <v>4.8380885124206543</v>
      </c>
      <c r="L3391" s="45"/>
      <c r="M3391" s="45"/>
      <c r="N3391" s="45">
        <v>23.386186599731445</v>
      </c>
      <c r="O3391" s="45"/>
      <c r="P3391" s="45"/>
      <c r="Q3391" s="45"/>
      <c r="R3391" s="45">
        <v>13.115486145019531</v>
      </c>
      <c r="S3391" s="45"/>
      <c r="T3391" s="45"/>
      <c r="U3391" s="45"/>
      <c r="V3391" s="46">
        <v>26.084014892578125</v>
      </c>
      <c r="W3391" s="46"/>
    </row>
    <row r="3392" spans="2:34">
      <c r="B3392" s="2">
        <v>9.2000000178813934E-2</v>
      </c>
      <c r="D3392" s="44">
        <v>5.5200000107288361</v>
      </c>
      <c r="E3392" s="44"/>
      <c r="F3392" s="45">
        <v>23.038713455200195</v>
      </c>
      <c r="G3392" s="45"/>
      <c r="H3392" s="45"/>
      <c r="I3392" s="45"/>
      <c r="J3392" s="45"/>
      <c r="K3392" s="45">
        <v>4.7594790458679199</v>
      </c>
      <c r="L3392" s="45"/>
      <c r="M3392" s="45"/>
      <c r="N3392" s="45">
        <v>23.218276977539063</v>
      </c>
      <c r="O3392" s="45"/>
      <c r="P3392" s="45"/>
      <c r="Q3392" s="45"/>
      <c r="R3392" s="45">
        <v>13.052341461181641</v>
      </c>
      <c r="S3392" s="45"/>
      <c r="T3392" s="45"/>
      <c r="U3392" s="45"/>
      <c r="V3392" s="46">
        <v>25.784337997436523</v>
      </c>
      <c r="W3392" s="46"/>
    </row>
    <row r="3393" spans="2:33">
      <c r="B3393" s="2">
        <v>9.3000002205371857E-2</v>
      </c>
      <c r="D3393" s="44">
        <v>5.5800001323223114</v>
      </c>
      <c r="E3393" s="44"/>
      <c r="F3393" s="45">
        <v>20.655191421508789</v>
      </c>
      <c r="G3393" s="45"/>
      <c r="H3393" s="45"/>
      <c r="I3393" s="45"/>
      <c r="J3393" s="45"/>
      <c r="K3393" s="45">
        <v>4.6823282241821289</v>
      </c>
      <c r="L3393" s="45"/>
      <c r="M3393" s="45"/>
      <c r="N3393" s="45">
        <v>23.05274772644043</v>
      </c>
      <c r="O3393" s="45"/>
      <c r="P3393" s="45"/>
      <c r="Q3393" s="45"/>
      <c r="R3393" s="45">
        <v>12.989848136901855</v>
      </c>
      <c r="S3393" s="45"/>
      <c r="T3393" s="45"/>
      <c r="U3393" s="45"/>
      <c r="V3393" s="46">
        <v>25.488412857055664</v>
      </c>
      <c r="W3393" s="46"/>
    </row>
    <row r="3394" spans="2:33">
      <c r="B3394" s="2">
        <v>9.3999996781349182E-2</v>
      </c>
      <c r="D3394" s="44">
        <v>5.6399998068809509</v>
      </c>
      <c r="E3394" s="44"/>
      <c r="F3394" s="45">
        <v>16.061990737915039</v>
      </c>
      <c r="G3394" s="45"/>
      <c r="H3394" s="45"/>
      <c r="I3394" s="45"/>
      <c r="J3394" s="45"/>
      <c r="K3394" s="45">
        <v>4.6066055297851563</v>
      </c>
      <c r="L3394" s="45"/>
      <c r="M3394" s="45"/>
      <c r="N3394" s="45">
        <v>22.889553070068359</v>
      </c>
      <c r="O3394" s="45"/>
      <c r="P3394" s="45"/>
      <c r="Q3394" s="45"/>
      <c r="R3394" s="45">
        <v>12.927995681762695</v>
      </c>
      <c r="S3394" s="45"/>
      <c r="T3394" s="45"/>
      <c r="U3394" s="45"/>
      <c r="V3394" s="46">
        <v>25.196186065673828</v>
      </c>
      <c r="W3394" s="46"/>
    </row>
    <row r="3395" spans="2:33">
      <c r="B3395" s="2">
        <v>9.4999998807907104E-2</v>
      </c>
      <c r="D3395" s="44">
        <v>5.6999999284744263</v>
      </c>
      <c r="E3395" s="44"/>
      <c r="F3395" s="45">
        <v>9.9114627838134766</v>
      </c>
      <c r="G3395" s="45"/>
      <c r="H3395" s="45"/>
      <c r="I3395" s="45"/>
      <c r="J3395" s="45"/>
      <c r="K3395" s="45">
        <v>4.5322785377502441</v>
      </c>
      <c r="L3395" s="45"/>
      <c r="M3395" s="45"/>
      <c r="N3395" s="45">
        <v>22.728647232055664</v>
      </c>
      <c r="O3395" s="45"/>
      <c r="P3395" s="45"/>
      <c r="Q3395" s="45"/>
      <c r="R3395" s="45">
        <v>12.866775512695313</v>
      </c>
      <c r="S3395" s="45"/>
      <c r="T3395" s="45"/>
      <c r="U3395" s="45"/>
      <c r="V3395" s="46">
        <v>24.907600402832031</v>
      </c>
      <c r="W3395" s="46"/>
    </row>
    <row r="3396" spans="2:33">
      <c r="B3396" s="2">
        <v>9.6000000834465027E-2</v>
      </c>
      <c r="D3396" s="44">
        <v>5.7600000500679016</v>
      </c>
      <c r="E3396" s="44"/>
      <c r="F3396" s="45">
        <v>3.067523717880249</v>
      </c>
      <c r="G3396" s="45"/>
      <c r="H3396" s="45"/>
      <c r="I3396" s="45"/>
      <c r="J3396" s="45"/>
      <c r="K3396" s="45">
        <v>4.4593181610107422</v>
      </c>
      <c r="L3396" s="45"/>
      <c r="M3396" s="45"/>
      <c r="N3396" s="45">
        <v>22.569988250732422</v>
      </c>
      <c r="O3396" s="45"/>
      <c r="P3396" s="45"/>
      <c r="Q3396" s="45"/>
      <c r="R3396" s="45">
        <v>12.806177139282227</v>
      </c>
      <c r="S3396" s="45"/>
      <c r="T3396" s="45"/>
      <c r="U3396" s="45"/>
      <c r="V3396" s="46">
        <v>24.622602462768555</v>
      </c>
      <c r="W3396" s="46"/>
    </row>
    <row r="3397" spans="2:33">
      <c r="B3397" s="2">
        <v>9.7000002861022949E-2</v>
      </c>
      <c r="D3397" s="44">
        <v>5.820000171661377</v>
      </c>
      <c r="E3397" s="44"/>
      <c r="F3397" s="45">
        <v>-3.5170013904571533</v>
      </c>
      <c r="G3397" s="45"/>
      <c r="H3397" s="45"/>
      <c r="I3397" s="45"/>
      <c r="J3397" s="45"/>
      <c r="K3397" s="45">
        <v>4.3876943588256836</v>
      </c>
      <c r="L3397" s="45"/>
      <c r="M3397" s="45"/>
      <c r="N3397" s="45">
        <v>22.413532257080078</v>
      </c>
      <c r="O3397" s="45"/>
      <c r="P3397" s="45"/>
      <c r="Q3397" s="45"/>
      <c r="R3397" s="45">
        <v>12.74619197845459</v>
      </c>
      <c r="S3397" s="45"/>
      <c r="T3397" s="45"/>
      <c r="U3397" s="45"/>
      <c r="V3397" s="46">
        <v>24.341140747070313</v>
      </c>
      <c r="W3397" s="46"/>
    </row>
    <row r="3398" spans="2:33">
      <c r="B3398" s="2">
        <v>9.7999997437000275E-2</v>
      </c>
      <c r="D3398" s="44">
        <v>5.8799998462200165</v>
      </c>
      <c r="E3398" s="44"/>
      <c r="F3398" s="45">
        <v>-8.9342927932739258</v>
      </c>
      <c r="G3398" s="45"/>
      <c r="H3398" s="45"/>
      <c r="I3398" s="45"/>
      <c r="J3398" s="45"/>
      <c r="K3398" s="45">
        <v>4.3173789978027344</v>
      </c>
      <c r="L3398" s="45"/>
      <c r="M3398" s="45"/>
      <c r="N3398" s="45">
        <v>22.259237289428711</v>
      </c>
      <c r="O3398" s="45"/>
      <c r="P3398" s="45"/>
      <c r="Q3398" s="45"/>
      <c r="R3398" s="45">
        <v>12.686810493469238</v>
      </c>
      <c r="S3398" s="45"/>
      <c r="T3398" s="45"/>
      <c r="U3398" s="45"/>
      <c r="V3398" s="46">
        <v>24.063163757324219</v>
      </c>
      <c r="W3398" s="46"/>
    </row>
    <row r="3399" spans="2:33">
      <c r="B3399" s="2">
        <v>9.8999999463558197E-2</v>
      </c>
      <c r="D3399" s="44">
        <v>5.9399999678134918</v>
      </c>
      <c r="E3399" s="44"/>
      <c r="F3399" s="45">
        <v>-12.447910308837891</v>
      </c>
      <c r="G3399" s="45"/>
      <c r="H3399" s="45"/>
      <c r="I3399" s="45"/>
      <c r="J3399" s="45"/>
      <c r="K3399" s="45">
        <v>4.2483429908752441</v>
      </c>
      <c r="L3399" s="45"/>
      <c r="M3399" s="45"/>
      <c r="N3399" s="45">
        <v>22.107065200805664</v>
      </c>
      <c r="O3399" s="45"/>
      <c r="P3399" s="45"/>
      <c r="Q3399" s="45"/>
      <c r="R3399" s="45">
        <v>12.628023147583008</v>
      </c>
      <c r="S3399" s="45"/>
      <c r="T3399" s="45"/>
      <c r="U3399" s="45"/>
      <c r="V3399" s="46">
        <v>23.788618087768555</v>
      </c>
      <c r="W3399" s="46"/>
    </row>
    <row r="3400" spans="2:33">
      <c r="B3400" s="2">
        <v>0.10000000149011612</v>
      </c>
      <c r="D3400" s="44">
        <v>6.0000000894069672</v>
      </c>
      <c r="E3400" s="44"/>
      <c r="F3400" s="45">
        <v>-13.59405517578125</v>
      </c>
      <c r="G3400" s="45"/>
      <c r="H3400" s="45"/>
      <c r="I3400" s="45"/>
      <c r="J3400" s="45"/>
      <c r="K3400" s="45">
        <v>4.1805601119995117</v>
      </c>
      <c r="L3400" s="45"/>
      <c r="M3400" s="45"/>
      <c r="N3400" s="45">
        <v>21.956972122192383</v>
      </c>
      <c r="O3400" s="45"/>
      <c r="P3400" s="45"/>
      <c r="Q3400" s="45"/>
      <c r="R3400" s="45">
        <v>12.569822311401367</v>
      </c>
      <c r="S3400" s="45"/>
      <c r="T3400" s="45"/>
      <c r="U3400" s="45"/>
      <c r="V3400" s="46">
        <v>23.5174560546875</v>
      </c>
      <c r="W3400" s="46"/>
    </row>
    <row r="3401" spans="2:33" ht="9.75" customHeight="1">
      <c r="B3401" s="2">
        <v>0.10100000351667404</v>
      </c>
      <c r="D3401" s="44">
        <v>6.0600002110004425</v>
      </c>
      <c r="E3401" s="44"/>
      <c r="F3401" s="45">
        <v>-12.243824005126953</v>
      </c>
      <c r="G3401" s="45"/>
      <c r="H3401" s="45"/>
      <c r="I3401" s="45"/>
      <c r="J3401" s="45"/>
      <c r="K3401" s="45">
        <v>4.1140027046203613</v>
      </c>
      <c r="L3401" s="45"/>
      <c r="M3401" s="45"/>
      <c r="N3401" s="45">
        <v>21.808921813964844</v>
      </c>
      <c r="O3401" s="45"/>
      <c r="P3401" s="45"/>
      <c r="Q3401" s="45"/>
      <c r="R3401" s="45">
        <v>12.512197494506836</v>
      </c>
      <c r="S3401" s="45"/>
      <c r="T3401" s="45"/>
      <c r="U3401" s="45"/>
      <c r="V3401" s="46">
        <v>23.249626159667969</v>
      </c>
      <c r="W3401" s="46"/>
    </row>
    <row r="3402" spans="2:33" ht="5.25" customHeight="1"/>
    <row r="3403" spans="2:33" ht="172.5" customHeight="1"/>
    <row r="3404" spans="2:33" ht="16.5" customHeight="1"/>
    <row r="3405" spans="2:33" ht="12.75" customHeight="1">
      <c r="B3405" s="39" t="s">
        <v>0</v>
      </c>
      <c r="C3405" s="39"/>
      <c r="D3405" s="39"/>
      <c r="E3405" s="39"/>
      <c r="F3405" s="39"/>
      <c r="G3405" s="1" t="s">
        <v>1</v>
      </c>
      <c r="H3405" s="40" t="s">
        <v>91</v>
      </c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</row>
    <row r="3406" spans="2:33" ht="12.75" customHeight="1">
      <c r="AB3406" s="39" t="s">
        <v>2</v>
      </c>
      <c r="AC3406" s="39"/>
      <c r="AD3406" s="39"/>
      <c r="AE3406" s="39"/>
      <c r="AF3406" s="39"/>
      <c r="AG3406" s="39"/>
    </row>
    <row r="3407" spans="2:33" ht="12" customHeight="1">
      <c r="B3407" s="39" t="s">
        <v>3</v>
      </c>
      <c r="C3407" s="39"/>
      <c r="D3407" s="39"/>
      <c r="E3407" s="39"/>
      <c r="G3407" s="1" t="s">
        <v>4</v>
      </c>
      <c r="H3407" s="41">
        <v>6.5999999046325684</v>
      </c>
      <c r="I3407" s="41"/>
      <c r="J3407" s="41"/>
      <c r="K3407" s="41"/>
      <c r="L3407" s="41"/>
      <c r="M3407" s="41"/>
      <c r="N3407" s="41"/>
      <c r="O3407" s="39" t="s">
        <v>21</v>
      </c>
      <c r="P3407" s="39"/>
      <c r="Q3407" s="39"/>
      <c r="R3407" s="39"/>
      <c r="S3407" s="1" t="s">
        <v>4</v>
      </c>
      <c r="T3407" s="42" t="s">
        <v>24</v>
      </c>
      <c r="U3407" s="42"/>
      <c r="V3407" s="42"/>
      <c r="W3407" s="42"/>
      <c r="X3407" s="42"/>
      <c r="Y3407" s="42"/>
      <c r="Z3407" s="42"/>
      <c r="AA3407" s="42"/>
      <c r="AB3407" s="39"/>
      <c r="AC3407" s="39"/>
      <c r="AD3407" s="39"/>
      <c r="AE3407" s="39"/>
      <c r="AF3407" s="39"/>
      <c r="AG3407" s="39"/>
    </row>
    <row r="3408" spans="2:33" ht="10.5" customHeight="1">
      <c r="AB3408" s="39"/>
      <c r="AC3408" s="39"/>
      <c r="AD3408" s="39"/>
      <c r="AE3408" s="39"/>
      <c r="AF3408" s="39"/>
      <c r="AG3408" s="39"/>
    </row>
    <row r="3409" spans="2:37" ht="12" customHeight="1">
      <c r="AB3409" s="39"/>
      <c r="AC3409" s="39"/>
      <c r="AD3409" s="39"/>
      <c r="AE3409" s="39"/>
      <c r="AF3409" s="39"/>
      <c r="AG3409" s="39"/>
    </row>
    <row r="3410" spans="2:37" ht="12" customHeight="1">
      <c r="AB3410" s="39"/>
      <c r="AC3410" s="39"/>
      <c r="AD3410" s="39"/>
      <c r="AE3410" s="39"/>
      <c r="AF3410" s="39"/>
      <c r="AG3410" s="39"/>
    </row>
    <row r="3411" spans="2:37" ht="6" customHeight="1"/>
    <row r="3412" spans="2:37" ht="3" customHeight="1">
      <c r="B3412" s="43" t="s">
        <v>5</v>
      </c>
      <c r="D3412" s="43" t="s">
        <v>23</v>
      </c>
      <c r="E3412" s="43"/>
      <c r="G3412" s="43" t="s">
        <v>6</v>
      </c>
      <c r="H3412" s="43"/>
      <c r="J3412" s="43" t="s">
        <v>7</v>
      </c>
      <c r="K3412" s="43"/>
      <c r="L3412" s="43"/>
      <c r="M3412" s="43"/>
      <c r="N3412" s="43" t="s">
        <v>8</v>
      </c>
      <c r="O3412" s="43"/>
      <c r="Q3412" s="43" t="s">
        <v>9</v>
      </c>
      <c r="R3412" s="43"/>
      <c r="S3412" s="43"/>
      <c r="T3412" s="43" t="s">
        <v>10</v>
      </c>
      <c r="U3412" s="43"/>
      <c r="X3412" s="43" t="s">
        <v>5</v>
      </c>
      <c r="Y3412" s="43"/>
      <c r="Z3412" s="43" t="s">
        <v>23</v>
      </c>
      <c r="AA3412" s="43"/>
      <c r="AB3412" s="43" t="s">
        <v>6</v>
      </c>
      <c r="AC3412" s="43" t="s">
        <v>7</v>
      </c>
      <c r="AE3412" s="43" t="s">
        <v>8</v>
      </c>
      <c r="AF3412" s="43" t="s">
        <v>9</v>
      </c>
      <c r="AG3412" s="43" t="s">
        <v>10</v>
      </c>
      <c r="AH3412" s="43"/>
    </row>
    <row r="3413" spans="2:37" ht="14.25" customHeight="1">
      <c r="B3413" s="43"/>
      <c r="D3413" s="43"/>
      <c r="E3413" s="43"/>
      <c r="G3413" s="43"/>
      <c r="H3413" s="43"/>
      <c r="J3413" s="43"/>
      <c r="K3413" s="43"/>
      <c r="L3413" s="43"/>
      <c r="M3413" s="43"/>
      <c r="N3413" s="43"/>
      <c r="O3413" s="43"/>
      <c r="Q3413" s="43"/>
      <c r="R3413" s="43"/>
      <c r="S3413" s="43"/>
      <c r="T3413" s="43"/>
      <c r="U3413" s="43"/>
      <c r="X3413" s="43"/>
      <c r="Y3413" s="43"/>
      <c r="Z3413" s="43"/>
      <c r="AA3413" s="43"/>
      <c r="AB3413" s="43"/>
      <c r="AC3413" s="43"/>
      <c r="AE3413" s="43"/>
      <c r="AF3413" s="43"/>
      <c r="AG3413" s="43"/>
      <c r="AH3413" s="43"/>
    </row>
    <row r="3414" spans="2:37">
      <c r="B3414" s="2">
        <v>0</v>
      </c>
      <c r="D3414" s="44">
        <v>0</v>
      </c>
      <c r="E3414" s="44"/>
      <c r="F3414" s="45">
        <v>-6.6723720237860107E-7</v>
      </c>
      <c r="G3414" s="45"/>
      <c r="H3414" s="45"/>
      <c r="I3414" s="45"/>
      <c r="J3414" s="45"/>
      <c r="K3414" s="45">
        <v>33.510353088378906</v>
      </c>
      <c r="L3414" s="45"/>
      <c r="M3414" s="45"/>
      <c r="N3414" s="45">
        <v>67.020706176757813</v>
      </c>
      <c r="O3414" s="45"/>
      <c r="P3414" s="45"/>
      <c r="Q3414" s="45"/>
      <c r="R3414" s="45">
        <v>23.695398330688477</v>
      </c>
      <c r="S3414" s="45"/>
      <c r="T3414" s="45"/>
      <c r="U3414" s="45"/>
      <c r="V3414" s="46">
        <v>100</v>
      </c>
      <c r="W3414" s="46"/>
      <c r="X3414" s="45">
        <v>3.9000000804662704E-2</v>
      </c>
      <c r="Y3414" s="45"/>
      <c r="Z3414" s="44">
        <v>2.3400000482797623</v>
      </c>
      <c r="AA3414" s="44"/>
      <c r="AB3414" s="45">
        <v>25.678501129150391</v>
      </c>
      <c r="AC3414" s="45"/>
      <c r="AD3414" s="45">
        <v>12.150455474853516</v>
      </c>
      <c r="AE3414" s="45"/>
      <c r="AF3414" s="45">
        <v>37.06646728515625</v>
      </c>
      <c r="AG3414" s="45"/>
      <c r="AH3414" s="45">
        <v>17.618280410766602</v>
      </c>
      <c r="AI3414" s="45"/>
      <c r="AJ3414" s="45"/>
      <c r="AK3414" s="20">
        <v>48.765651702880859</v>
      </c>
    </row>
    <row r="3415" spans="2:37">
      <c r="B3415" s="2">
        <v>1.0000000474974513E-3</v>
      </c>
      <c r="D3415" s="44">
        <v>6.0000002849847078E-2</v>
      </c>
      <c r="E3415" s="44"/>
      <c r="F3415" s="45">
        <v>1.2076717615127563</v>
      </c>
      <c r="G3415" s="45"/>
      <c r="H3415" s="45"/>
      <c r="I3415" s="45"/>
      <c r="J3415" s="45"/>
      <c r="K3415" s="45">
        <v>32.094902038574219</v>
      </c>
      <c r="L3415" s="45"/>
      <c r="M3415" s="45"/>
      <c r="N3415" s="45">
        <v>65.318405151367188</v>
      </c>
      <c r="O3415" s="45"/>
      <c r="P3415" s="45"/>
      <c r="Q3415" s="45"/>
      <c r="R3415" s="45">
        <v>23.492565155029297</v>
      </c>
      <c r="S3415" s="45"/>
      <c r="T3415" s="45"/>
      <c r="U3415" s="45"/>
      <c r="V3415" s="46">
        <v>96.603004455566406</v>
      </c>
      <c r="W3415" s="46"/>
      <c r="X3415" s="45">
        <v>3.9999999105930328E-2</v>
      </c>
      <c r="Y3415" s="45"/>
      <c r="Z3415" s="44">
        <v>2.3999999463558197</v>
      </c>
      <c r="AA3415" s="44"/>
      <c r="AB3415" s="45">
        <v>32.065616607666016</v>
      </c>
      <c r="AC3415" s="45"/>
      <c r="AD3415" s="45">
        <v>11.916779518127441</v>
      </c>
      <c r="AE3415" s="45"/>
      <c r="AF3415" s="45">
        <v>36.667999267578125</v>
      </c>
      <c r="AG3415" s="45"/>
      <c r="AH3415" s="45">
        <v>17.50175666809082</v>
      </c>
      <c r="AI3415" s="45"/>
      <c r="AJ3415" s="45"/>
      <c r="AK3415" s="20">
        <v>48.146228790283203</v>
      </c>
    </row>
    <row r="3416" spans="2:37">
      <c r="B3416" s="2">
        <v>2.0000000949949026E-3</v>
      </c>
      <c r="D3416" s="44">
        <v>0.12000000569969416</v>
      </c>
      <c r="E3416" s="44"/>
      <c r="F3416" s="45">
        <v>6.7988395690917969</v>
      </c>
      <c r="G3416" s="45"/>
      <c r="H3416" s="45"/>
      <c r="I3416" s="45"/>
      <c r="J3416" s="45"/>
      <c r="K3416" s="45">
        <v>30.800014495849609</v>
      </c>
      <c r="L3416" s="45"/>
      <c r="M3416" s="45"/>
      <c r="N3416" s="45">
        <v>63.740982055664063</v>
      </c>
      <c r="O3416" s="45"/>
      <c r="P3416" s="45"/>
      <c r="Q3416" s="45"/>
      <c r="R3416" s="45">
        <v>23.292781829833984</v>
      </c>
      <c r="S3416" s="45"/>
      <c r="T3416" s="45"/>
      <c r="U3416" s="45"/>
      <c r="V3416" s="46">
        <v>93.500633239746094</v>
      </c>
      <c r="W3416" s="46"/>
      <c r="X3416" s="45">
        <v>4.1000001132488251E-2</v>
      </c>
      <c r="Y3416" s="45"/>
      <c r="Z3416" s="44">
        <v>2.460000067949295</v>
      </c>
      <c r="AA3416" s="44"/>
      <c r="AB3416" s="45">
        <v>35.557643890380859</v>
      </c>
      <c r="AC3416" s="45"/>
      <c r="AD3416" s="45">
        <v>11.688750267028809</v>
      </c>
      <c r="AE3416" s="45"/>
      <c r="AF3416" s="45">
        <v>36.277336120605469</v>
      </c>
      <c r="AG3416" s="45"/>
      <c r="AH3416" s="45">
        <v>17.386756896972656</v>
      </c>
      <c r="AI3416" s="45"/>
      <c r="AJ3416" s="45"/>
      <c r="AK3416" s="20">
        <v>47.537300109863281</v>
      </c>
    </row>
    <row r="3417" spans="2:37">
      <c r="B3417" s="2">
        <v>3.0000000260770321E-3</v>
      </c>
      <c r="D3417" s="44">
        <v>0.18000000156462193</v>
      </c>
      <c r="E3417" s="44"/>
      <c r="F3417" s="45">
        <v>15.727660179138184</v>
      </c>
      <c r="G3417" s="45"/>
      <c r="H3417" s="45"/>
      <c r="I3417" s="45"/>
      <c r="J3417" s="45"/>
      <c r="K3417" s="45">
        <v>29.611732482910156</v>
      </c>
      <c r="L3417" s="45"/>
      <c r="M3417" s="45"/>
      <c r="N3417" s="45">
        <v>62.274402618408203</v>
      </c>
      <c r="O3417" s="45"/>
      <c r="P3417" s="45"/>
      <c r="Q3417" s="45"/>
      <c r="R3417" s="45">
        <v>23.095996856689453</v>
      </c>
      <c r="S3417" s="45"/>
      <c r="T3417" s="45"/>
      <c r="U3417" s="45"/>
      <c r="V3417" s="46">
        <v>90.659248352050781</v>
      </c>
      <c r="W3417" s="46"/>
      <c r="X3417" s="45">
        <v>4.1999999433755875E-2</v>
      </c>
      <c r="Y3417" s="45"/>
      <c r="Z3417" s="44">
        <v>2.5199999660253525</v>
      </c>
      <c r="AA3417" s="44"/>
      <c r="AB3417" s="45">
        <v>35.673255920410156</v>
      </c>
      <c r="AC3417" s="45"/>
      <c r="AD3417" s="45">
        <v>11.466170310974121</v>
      </c>
      <c r="AE3417" s="45"/>
      <c r="AF3417" s="45">
        <v>35.894241333007813</v>
      </c>
      <c r="AG3417" s="45"/>
      <c r="AH3417" s="45">
        <v>17.27325439453125</v>
      </c>
      <c r="AI3417" s="45"/>
      <c r="AJ3417" s="45"/>
      <c r="AK3417" s="20">
        <v>46.938499450683594</v>
      </c>
    </row>
    <row r="3418" spans="2:37">
      <c r="B3418" s="2">
        <v>4.0000001899898052E-3</v>
      </c>
      <c r="D3418" s="44">
        <v>0.24000001139938831</v>
      </c>
      <c r="E3418" s="44"/>
      <c r="F3418" s="45">
        <v>26.517574310302734</v>
      </c>
      <c r="G3418" s="45"/>
      <c r="H3418" s="45"/>
      <c r="I3418" s="45"/>
      <c r="J3418" s="45"/>
      <c r="K3418" s="45">
        <v>28.517848968505859</v>
      </c>
      <c r="L3418" s="45"/>
      <c r="M3418" s="45"/>
      <c r="N3418" s="45">
        <v>60.906383514404297</v>
      </c>
      <c r="O3418" s="45"/>
      <c r="P3418" s="45"/>
      <c r="Q3418" s="45"/>
      <c r="R3418" s="45">
        <v>22.902154922485352</v>
      </c>
      <c r="S3418" s="45"/>
      <c r="T3418" s="45"/>
      <c r="U3418" s="45"/>
      <c r="V3418" s="46">
        <v>88.049201965332031</v>
      </c>
      <c r="W3418" s="46"/>
      <c r="X3418" s="45">
        <v>4.3000001460313797E-2</v>
      </c>
      <c r="Y3418" s="45"/>
      <c r="Z3418" s="44">
        <v>2.5800000876188278</v>
      </c>
      <c r="AA3418" s="44"/>
      <c r="AB3418" s="45">
        <v>32.409152984619141</v>
      </c>
      <c r="AC3418" s="45"/>
      <c r="AD3418" s="45">
        <v>11.248851776123047</v>
      </c>
      <c r="AE3418" s="45"/>
      <c r="AF3418" s="45">
        <v>35.518489837646484</v>
      </c>
      <c r="AG3418" s="45"/>
      <c r="AH3418" s="45">
        <v>17.161226272583008</v>
      </c>
      <c r="AI3418" s="45"/>
      <c r="AJ3418" s="45"/>
      <c r="AK3418" s="20">
        <v>46.349483489990234</v>
      </c>
    </row>
    <row r="3419" spans="2:37">
      <c r="B3419" s="2">
        <v>4.999999888241291E-3</v>
      </c>
      <c r="D3419" s="44">
        <v>0.29999999329447746</v>
      </c>
      <c r="E3419" s="44"/>
      <c r="F3419" s="45">
        <v>37.472141265869141</v>
      </c>
      <c r="G3419" s="45"/>
      <c r="H3419" s="45"/>
      <c r="I3419" s="45"/>
      <c r="J3419" s="45"/>
      <c r="K3419" s="45">
        <v>27.507682800292969</v>
      </c>
      <c r="L3419" s="45"/>
      <c r="M3419" s="45"/>
      <c r="N3419" s="45">
        <v>59.626171112060547</v>
      </c>
      <c r="O3419" s="45"/>
      <c r="P3419" s="45"/>
      <c r="Q3419" s="45"/>
      <c r="R3419" s="45">
        <v>22.711200714111328</v>
      </c>
      <c r="S3419" s="45"/>
      <c r="T3419" s="45"/>
      <c r="U3419" s="45"/>
      <c r="V3419" s="46">
        <v>85.644386291503906</v>
      </c>
      <c r="W3419" s="46"/>
      <c r="X3419" s="45">
        <v>4.3999999761581421E-2</v>
      </c>
      <c r="Y3419" s="45"/>
      <c r="Z3419" s="44">
        <v>2.6399999856948853</v>
      </c>
      <c r="AA3419" s="44"/>
      <c r="AB3419" s="45">
        <v>26.234237670898438</v>
      </c>
      <c r="AC3419" s="45"/>
      <c r="AD3419" s="45">
        <v>11.03662109375</v>
      </c>
      <c r="AE3419" s="45"/>
      <c r="AF3419" s="45">
        <v>35.149871826171875</v>
      </c>
      <c r="AG3419" s="45"/>
      <c r="AH3419" s="45">
        <v>17.050643920898438</v>
      </c>
      <c r="AI3419" s="45"/>
      <c r="AJ3419" s="45"/>
      <c r="AK3419" s="20">
        <v>45.769939422607422</v>
      </c>
    </row>
    <row r="3420" spans="2:37">
      <c r="B3420" s="2">
        <v>6.0000000521540642E-3</v>
      </c>
      <c r="D3420" s="44">
        <v>0.36000000312924385</v>
      </c>
      <c r="E3420" s="44"/>
      <c r="F3420" s="45">
        <v>46.913112640380859</v>
      </c>
      <c r="G3420" s="45"/>
      <c r="H3420" s="45"/>
      <c r="I3420" s="45"/>
      <c r="J3420" s="45"/>
      <c r="K3420" s="45">
        <v>26.57188606262207</v>
      </c>
      <c r="L3420" s="45"/>
      <c r="M3420" s="45"/>
      <c r="N3420" s="45">
        <v>58.424335479736328</v>
      </c>
      <c r="O3420" s="45"/>
      <c r="P3420" s="45"/>
      <c r="Q3420" s="45"/>
      <c r="R3420" s="45">
        <v>22.52308464050293</v>
      </c>
      <c r="S3420" s="45"/>
      <c r="T3420" s="45"/>
      <c r="U3420" s="45"/>
      <c r="V3420" s="46">
        <v>83.421791076660156</v>
      </c>
      <c r="W3420" s="46"/>
      <c r="X3420" s="45">
        <v>4.5000001788139343E-2</v>
      </c>
      <c r="Y3420" s="45"/>
      <c r="Z3420" s="44">
        <v>2.7000001072883606</v>
      </c>
      <c r="AA3420" s="44"/>
      <c r="AB3420" s="45">
        <v>18.018123626708984</v>
      </c>
      <c r="AC3420" s="45"/>
      <c r="AD3420" s="45">
        <v>10.829312324523926</v>
      </c>
      <c r="AE3420" s="45"/>
      <c r="AF3420" s="45">
        <v>34.788192749023438</v>
      </c>
      <c r="AG3420" s="45"/>
      <c r="AH3420" s="45">
        <v>16.941486358642578</v>
      </c>
      <c r="AI3420" s="45"/>
      <c r="AJ3420" s="45"/>
      <c r="AK3420" s="20">
        <v>45.199577331542969</v>
      </c>
    </row>
    <row r="3421" spans="2:37">
      <c r="B3421" s="2">
        <v>7.0000002160668373E-3</v>
      </c>
      <c r="D3421" s="44">
        <v>0.42000001296401024</v>
      </c>
      <c r="E3421" s="44"/>
      <c r="F3421" s="45">
        <v>53.412246704101563</v>
      </c>
      <c r="G3421" s="45"/>
      <c r="H3421" s="45"/>
      <c r="I3421" s="45"/>
      <c r="J3421" s="45"/>
      <c r="K3421" s="45">
        <v>25.7022705078125</v>
      </c>
      <c r="L3421" s="45"/>
      <c r="M3421" s="45"/>
      <c r="N3421" s="45">
        <v>57.292625427246094</v>
      </c>
      <c r="O3421" s="45"/>
      <c r="P3421" s="45"/>
      <c r="Q3421" s="45"/>
      <c r="R3421" s="45">
        <v>22.33775520324707</v>
      </c>
      <c r="S3421" s="45"/>
      <c r="T3421" s="45"/>
      <c r="U3421" s="45"/>
      <c r="V3421" s="46">
        <v>81.361129760742188</v>
      </c>
      <c r="W3421" s="46"/>
      <c r="X3421" s="45">
        <v>4.6000000089406967E-2</v>
      </c>
      <c r="Y3421" s="45"/>
      <c r="Z3421" s="44">
        <v>2.760000005364418</v>
      </c>
      <c r="AA3421" s="44"/>
      <c r="AB3421" s="45">
        <v>8.9046945571899414</v>
      </c>
      <c r="AC3421" s="45"/>
      <c r="AD3421" s="45">
        <v>10.626769065856934</v>
      </c>
      <c r="AE3421" s="45"/>
      <c r="AF3421" s="45">
        <v>34.433250427246094</v>
      </c>
      <c r="AG3421" s="45"/>
      <c r="AH3421" s="45">
        <v>16.83372688293457</v>
      </c>
      <c r="AI3421" s="45"/>
      <c r="AJ3421" s="45"/>
      <c r="AK3421" s="20">
        <v>44.638126373291016</v>
      </c>
    </row>
    <row r="3422" spans="2:37">
      <c r="B3422" s="2">
        <v>8.0000003799796104E-3</v>
      </c>
      <c r="D3422" s="44">
        <v>0.48000002279877663</v>
      </c>
      <c r="E3422" s="44"/>
      <c r="F3422" s="45">
        <v>55.984649658203125</v>
      </c>
      <c r="G3422" s="45"/>
      <c r="H3422" s="45"/>
      <c r="I3422" s="45"/>
      <c r="J3422" s="45"/>
      <c r="K3422" s="45">
        <v>24.891666412353516</v>
      </c>
      <c r="L3422" s="45"/>
      <c r="M3422" s="45"/>
      <c r="N3422" s="45">
        <v>56.223796844482422</v>
      </c>
      <c r="O3422" s="45"/>
      <c r="P3422" s="45"/>
      <c r="Q3422" s="45"/>
      <c r="R3422" s="45">
        <v>22.155160903930664</v>
      </c>
      <c r="S3422" s="45"/>
      <c r="T3422" s="45"/>
      <c r="U3422" s="45"/>
      <c r="V3422" s="46">
        <v>79.444541931152344</v>
      </c>
      <c r="W3422" s="46"/>
      <c r="X3422" s="45">
        <v>4.6999998390674591E-2</v>
      </c>
      <c r="Y3422" s="45"/>
      <c r="Z3422" s="44">
        <v>2.8199999034404755</v>
      </c>
      <c r="AA3422" s="44"/>
      <c r="AB3422" s="45">
        <v>0.14909350872039795</v>
      </c>
      <c r="AC3422" s="45"/>
      <c r="AD3422" s="45">
        <v>10.42884349822998</v>
      </c>
      <c r="AE3422" s="45"/>
      <c r="AF3422" s="45">
        <v>34.084877014160156</v>
      </c>
      <c r="AG3422" s="45"/>
      <c r="AH3422" s="45">
        <v>16.727340698242188</v>
      </c>
      <c r="AI3422" s="45"/>
      <c r="AJ3422" s="45"/>
      <c r="AK3422" s="20">
        <v>44.085342407226563</v>
      </c>
    </row>
    <row r="3423" spans="2:37">
      <c r="B3423" s="2">
        <v>8.999999612569809E-3</v>
      </c>
      <c r="D3423" s="44">
        <v>0.53999997675418854</v>
      </c>
      <c r="E3423" s="44"/>
      <c r="F3423" s="45">
        <v>54.217453002929688</v>
      </c>
      <c r="G3423" s="45"/>
      <c r="H3423" s="45"/>
      <c r="I3423" s="45"/>
      <c r="J3423" s="45"/>
      <c r="K3423" s="45">
        <v>24.133781433105469</v>
      </c>
      <c r="L3423" s="45"/>
      <c r="M3423" s="45"/>
      <c r="N3423" s="45">
        <v>55.21148681640625</v>
      </c>
      <c r="O3423" s="45"/>
      <c r="P3423" s="45"/>
      <c r="Q3423" s="45"/>
      <c r="R3423" s="45">
        <v>21.975254058837891</v>
      </c>
      <c r="S3423" s="45"/>
      <c r="T3423" s="45"/>
      <c r="U3423" s="45"/>
      <c r="V3423" s="46">
        <v>77.656257629394531</v>
      </c>
      <c r="W3423" s="46"/>
      <c r="X3423" s="45">
        <v>4.8000000417232513E-2</v>
      </c>
      <c r="Y3423" s="45"/>
      <c r="Z3423" s="44">
        <v>2.8800000250339508</v>
      </c>
      <c r="AA3423" s="44"/>
      <c r="AB3423" s="45">
        <v>-7.0587077140808105</v>
      </c>
      <c r="AC3423" s="45"/>
      <c r="AD3423" s="45">
        <v>10.235394477844238</v>
      </c>
      <c r="AE3423" s="45"/>
      <c r="AF3423" s="45">
        <v>33.742889404296875</v>
      </c>
      <c r="AG3423" s="45"/>
      <c r="AH3423" s="45">
        <v>16.622308731079102</v>
      </c>
      <c r="AI3423" s="45"/>
      <c r="AJ3423" s="45"/>
      <c r="AK3423" s="20">
        <v>43.540988922119141</v>
      </c>
    </row>
    <row r="3424" spans="2:37">
      <c r="B3424" s="2">
        <v>9.9999997764825821E-3</v>
      </c>
      <c r="D3424" s="44">
        <v>0.59999998658895493</v>
      </c>
      <c r="E3424" s="44"/>
      <c r="F3424" s="45">
        <v>48.316978454589844</v>
      </c>
      <c r="G3424" s="45"/>
      <c r="H3424" s="45"/>
      <c r="I3424" s="45"/>
      <c r="J3424" s="45"/>
      <c r="K3424" s="45">
        <v>23.423103332519531</v>
      </c>
      <c r="L3424" s="45"/>
      <c r="M3424" s="45"/>
      <c r="N3424" s="45">
        <v>54.250110626220703</v>
      </c>
      <c r="O3424" s="45"/>
      <c r="P3424" s="45"/>
      <c r="Q3424" s="45"/>
      <c r="R3424" s="45">
        <v>21.79798698425293</v>
      </c>
      <c r="S3424" s="45"/>
      <c r="T3424" s="45"/>
      <c r="U3424" s="45"/>
      <c r="V3424" s="46">
        <v>75.982406616210938</v>
      </c>
      <c r="W3424" s="46"/>
      <c r="X3424" s="45">
        <v>4.8999998718500137E-2</v>
      </c>
      <c r="Y3424" s="45"/>
      <c r="Z3424" s="44">
        <v>2.9399999231100082</v>
      </c>
      <c r="AA3424" s="44"/>
      <c r="AB3424" s="45">
        <v>-11.759029388427734</v>
      </c>
      <c r="AC3424" s="45"/>
      <c r="AD3424" s="45">
        <v>10.046289443969727</v>
      </c>
      <c r="AE3424" s="45"/>
      <c r="AF3424" s="45">
        <v>33.407123565673828</v>
      </c>
      <c r="AG3424" s="45"/>
      <c r="AH3424" s="45">
        <v>16.518604278564453</v>
      </c>
      <c r="AI3424" s="45"/>
      <c r="AJ3424" s="45"/>
      <c r="AK3424" s="20">
        <v>43.004844665527344</v>
      </c>
    </row>
    <row r="3425" spans="2:37">
      <c r="B3425" s="2">
        <v>1.0999999940395355E-2</v>
      </c>
      <c r="D3425" s="44">
        <v>0.65999999642372131</v>
      </c>
      <c r="E3425" s="44"/>
      <c r="F3425" s="45">
        <v>39.069114685058594</v>
      </c>
      <c r="G3425" s="45"/>
      <c r="H3425" s="45"/>
      <c r="I3425" s="45"/>
      <c r="J3425" s="45"/>
      <c r="K3425" s="45">
        <v>22.754785537719727</v>
      </c>
      <c r="L3425" s="45"/>
      <c r="M3425" s="45"/>
      <c r="N3425" s="45">
        <v>53.334762573242188</v>
      </c>
      <c r="O3425" s="45"/>
      <c r="P3425" s="45"/>
      <c r="Q3425" s="45"/>
      <c r="R3425" s="45">
        <v>21.623311996459961</v>
      </c>
      <c r="S3425" s="45"/>
      <c r="T3425" s="45"/>
      <c r="U3425" s="45"/>
      <c r="V3425" s="46">
        <v>74.410728454589844</v>
      </c>
      <c r="W3425" s="46"/>
      <c r="X3425" s="45">
        <v>5.000000074505806E-2</v>
      </c>
      <c r="Y3425" s="45"/>
      <c r="Z3425" s="44">
        <v>3.0000000447034836</v>
      </c>
      <c r="AA3425" s="44"/>
      <c r="AB3425" s="45">
        <v>-13.353425025939941</v>
      </c>
      <c r="AC3425" s="45"/>
      <c r="AD3425" s="45">
        <v>9.8614006042480469</v>
      </c>
      <c r="AE3425" s="45"/>
      <c r="AF3425" s="45">
        <v>33.077419281005859</v>
      </c>
      <c r="AG3425" s="45"/>
      <c r="AH3425" s="45">
        <v>16.416206359863281</v>
      </c>
      <c r="AI3425" s="45"/>
      <c r="AJ3425" s="45"/>
      <c r="AK3425" s="20">
        <v>42.476703643798828</v>
      </c>
    </row>
    <row r="3426" spans="2:37">
      <c r="B3426" s="2">
        <v>1.2000000104308128E-2</v>
      </c>
      <c r="D3426" s="44">
        <v>0.7200000062584877</v>
      </c>
      <c r="E3426" s="44"/>
      <c r="F3426" s="45">
        <v>27.719841003417969</v>
      </c>
      <c r="G3426" s="45"/>
      <c r="H3426" s="45"/>
      <c r="I3426" s="45"/>
      <c r="J3426" s="45"/>
      <c r="K3426" s="45">
        <v>22.12457275390625</v>
      </c>
      <c r="L3426" s="45"/>
      <c r="M3426" s="45"/>
      <c r="N3426" s="45">
        <v>52.461124420166016</v>
      </c>
      <c r="O3426" s="45"/>
      <c r="P3426" s="45"/>
      <c r="Q3426" s="45"/>
      <c r="R3426" s="45">
        <v>21.451179504394531</v>
      </c>
      <c r="S3426" s="45"/>
      <c r="T3426" s="45"/>
      <c r="U3426" s="45"/>
      <c r="V3426" s="46">
        <v>72.930419921875</v>
      </c>
      <c r="W3426" s="46"/>
      <c r="X3426" s="45">
        <v>5.0999999046325684E-2</v>
      </c>
      <c r="Y3426" s="45"/>
      <c r="Z3426" s="44">
        <v>3.059999942779541</v>
      </c>
      <c r="AA3426" s="44"/>
      <c r="AB3426" s="45">
        <v>-11.683645248413086</v>
      </c>
      <c r="AC3426" s="45"/>
      <c r="AD3426" s="45">
        <v>9.6806049346923828</v>
      </c>
      <c r="AE3426" s="45"/>
      <c r="AF3426" s="45">
        <v>32.753631591796875</v>
      </c>
      <c r="AG3426" s="45"/>
      <c r="AH3426" s="45">
        <v>16.315092086791992</v>
      </c>
      <c r="AI3426" s="45"/>
      <c r="AJ3426" s="45"/>
      <c r="AK3426" s="20">
        <v>41.956375122070313</v>
      </c>
    </row>
    <row r="3427" spans="2:37">
      <c r="B3427" s="2">
        <v>1.3000000268220901E-2</v>
      </c>
      <c r="D3427" s="44">
        <v>0.78000001609325409</v>
      </c>
      <c r="E3427" s="44"/>
      <c r="F3427" s="45">
        <v>15.793769836425781</v>
      </c>
      <c r="G3427" s="45"/>
      <c r="H3427" s="45"/>
      <c r="I3427" s="45"/>
      <c r="J3427" s="45"/>
      <c r="K3427" s="45">
        <v>21.528726577758789</v>
      </c>
      <c r="L3427" s="45"/>
      <c r="M3427" s="45"/>
      <c r="N3427" s="45">
        <v>51.625381469726563</v>
      </c>
      <c r="O3427" s="45"/>
      <c r="P3427" s="45"/>
      <c r="Q3427" s="45"/>
      <c r="R3427" s="45">
        <v>21.281549453735352</v>
      </c>
      <c r="S3427" s="45"/>
      <c r="T3427" s="45"/>
      <c r="U3427" s="45"/>
      <c r="V3427" s="46">
        <v>71.531959533691406</v>
      </c>
      <c r="W3427" s="46"/>
      <c r="X3427" s="45">
        <v>5.2000001072883606E-2</v>
      </c>
      <c r="Y3427" s="45"/>
      <c r="Z3427" s="44">
        <v>3.1200000643730164</v>
      </c>
      <c r="AA3427" s="44"/>
      <c r="AB3427" s="45">
        <v>-7.0482630729675293</v>
      </c>
      <c r="AC3427" s="45"/>
      <c r="AD3427" s="45">
        <v>9.5037879943847656</v>
      </c>
      <c r="AE3427" s="45"/>
      <c r="AF3427" s="45">
        <v>32.435604095458984</v>
      </c>
      <c r="AG3427" s="45"/>
      <c r="AH3427" s="45">
        <v>16.215242385864258</v>
      </c>
      <c r="AI3427" s="45"/>
      <c r="AJ3427" s="45"/>
      <c r="AK3427" s="20">
        <v>41.443679809570313</v>
      </c>
    </row>
    <row r="3428" spans="2:37">
      <c r="B3428" s="2">
        <v>1.4000000432133675E-2</v>
      </c>
      <c r="D3428" s="44">
        <v>0.84000002592802048</v>
      </c>
      <c r="E3428" s="44"/>
      <c r="F3428" s="45">
        <v>4.876896858215332</v>
      </c>
      <c r="G3428" s="45"/>
      <c r="H3428" s="45"/>
      <c r="I3428" s="45"/>
      <c r="J3428" s="45"/>
      <c r="K3428" s="45">
        <v>20.963953018188477</v>
      </c>
      <c r="L3428" s="45"/>
      <c r="M3428" s="45"/>
      <c r="N3428" s="45">
        <v>50.824184417724609</v>
      </c>
      <c r="O3428" s="45"/>
      <c r="P3428" s="45"/>
      <c r="Q3428" s="45"/>
      <c r="R3428" s="45">
        <v>21.114372253417969</v>
      </c>
      <c r="S3428" s="45"/>
      <c r="T3428" s="45"/>
      <c r="U3428" s="45"/>
      <c r="V3428" s="46">
        <v>70.206932067871094</v>
      </c>
      <c r="W3428" s="46"/>
      <c r="X3428" s="45">
        <v>5.299999937415123E-2</v>
      </c>
      <c r="Y3428" s="45"/>
      <c r="Z3428" s="44">
        <v>3.1799999624490738</v>
      </c>
      <c r="AA3428" s="44"/>
      <c r="AB3428" s="45">
        <v>-0.15543109178543091</v>
      </c>
      <c r="AC3428" s="45"/>
      <c r="AD3428" s="45">
        <v>9.3308372497558594</v>
      </c>
      <c r="AE3428" s="45"/>
      <c r="AF3428" s="45">
        <v>32.123199462890625</v>
      </c>
      <c r="AG3428" s="45"/>
      <c r="AH3428" s="45">
        <v>16.116632461547852</v>
      </c>
      <c r="AI3428" s="45"/>
      <c r="AJ3428" s="45"/>
      <c r="AK3428" s="20">
        <v>40.938438415527344</v>
      </c>
    </row>
    <row r="3429" spans="2:37">
      <c r="B3429" s="2">
        <v>1.4999999664723873E-2</v>
      </c>
      <c r="D3429" s="44">
        <v>0.89999997988343239</v>
      </c>
      <c r="E3429" s="44"/>
      <c r="F3429" s="45">
        <v>-3.605668306350708</v>
      </c>
      <c r="G3429" s="45"/>
      <c r="H3429" s="45"/>
      <c r="I3429" s="45"/>
      <c r="J3429" s="45"/>
      <c r="K3429" s="45">
        <v>20.427350997924805</v>
      </c>
      <c r="L3429" s="45"/>
      <c r="M3429" s="45"/>
      <c r="N3429" s="45">
        <v>50.054569244384766</v>
      </c>
      <c r="O3429" s="45"/>
      <c r="P3429" s="45"/>
      <c r="Q3429" s="45"/>
      <c r="R3429" s="45">
        <v>20.949607849121094</v>
      </c>
      <c r="S3429" s="45"/>
      <c r="T3429" s="45"/>
      <c r="U3429" s="45"/>
      <c r="V3429" s="46">
        <v>68.947921752929688</v>
      </c>
      <c r="W3429" s="46"/>
      <c r="X3429" s="45">
        <v>5.4000001400709152E-2</v>
      </c>
      <c r="Y3429" s="45"/>
      <c r="Z3429" s="44">
        <v>3.2400000840425491</v>
      </c>
      <c r="AA3429" s="44"/>
      <c r="AB3429" s="45">
        <v>7.9808773994445801</v>
      </c>
      <c r="AC3429" s="45"/>
      <c r="AD3429" s="45">
        <v>9.1616458892822266</v>
      </c>
      <c r="AE3429" s="45"/>
      <c r="AF3429" s="45">
        <v>31.816280364990234</v>
      </c>
      <c r="AG3429" s="45"/>
      <c r="AH3429" s="45">
        <v>16.019245147705078</v>
      </c>
      <c r="AI3429" s="45"/>
      <c r="AJ3429" s="45"/>
      <c r="AK3429" s="20">
        <v>40.44049072265625</v>
      </c>
    </row>
    <row r="3430" spans="2:37">
      <c r="B3430" s="2">
        <v>1.6000000759959221E-2</v>
      </c>
      <c r="D3430" s="44">
        <v>0.96000004559755325</v>
      </c>
      <c r="E3430" s="44"/>
      <c r="F3430" s="45">
        <v>-8.5860357284545898</v>
      </c>
      <c r="G3430" s="45"/>
      <c r="H3430" s="45"/>
      <c r="I3430" s="45"/>
      <c r="J3430" s="45"/>
      <c r="K3430" s="45">
        <v>19.916362762451172</v>
      </c>
      <c r="L3430" s="45"/>
      <c r="M3430" s="45"/>
      <c r="N3430" s="45">
        <v>49.313919067382813</v>
      </c>
      <c r="O3430" s="45"/>
      <c r="P3430" s="45"/>
      <c r="Q3430" s="45"/>
      <c r="R3430" s="45">
        <v>20.787210464477539</v>
      </c>
      <c r="S3430" s="45"/>
      <c r="T3430" s="45"/>
      <c r="U3430" s="45"/>
      <c r="V3430" s="46">
        <v>67.748359680175781</v>
      </c>
      <c r="W3430" s="46"/>
      <c r="X3430" s="45">
        <v>5.4999999701976776E-2</v>
      </c>
      <c r="Y3430" s="45"/>
      <c r="Z3430" s="44">
        <v>3.2999999821186066</v>
      </c>
      <c r="AA3430" s="44"/>
      <c r="AB3430" s="45">
        <v>16.185983657836914</v>
      </c>
      <c r="AC3430" s="45"/>
      <c r="AD3430" s="45">
        <v>8.9961109161376953</v>
      </c>
      <c r="AE3430" s="45"/>
      <c r="AF3430" s="45">
        <v>31.514715194702148</v>
      </c>
      <c r="AG3430" s="45"/>
      <c r="AH3430" s="45">
        <v>15.92305850982666</v>
      </c>
      <c r="AI3430" s="45"/>
      <c r="AJ3430" s="45"/>
      <c r="AK3430" s="20">
        <v>39.949680328369141</v>
      </c>
    </row>
    <row r="3431" spans="2:37">
      <c r="B3431" s="2">
        <v>1.7000000923871994E-2</v>
      </c>
      <c r="D3431" s="44">
        <v>1.0200000554323196</v>
      </c>
      <c r="E3431" s="44"/>
      <c r="F3431" s="45">
        <v>-9.4970388412475586</v>
      </c>
      <c r="G3431" s="45"/>
      <c r="H3431" s="45"/>
      <c r="I3431" s="45"/>
      <c r="J3431" s="45"/>
      <c r="K3431" s="45">
        <v>19.428728103637695</v>
      </c>
      <c r="L3431" s="45"/>
      <c r="M3431" s="45"/>
      <c r="N3431" s="45">
        <v>48.599910736083984</v>
      </c>
      <c r="O3431" s="45"/>
      <c r="P3431" s="45"/>
      <c r="Q3431" s="45"/>
      <c r="R3431" s="45">
        <v>20.627140045166016</v>
      </c>
      <c r="S3431" s="45"/>
      <c r="T3431" s="45"/>
      <c r="U3431" s="45"/>
      <c r="V3431" s="46">
        <v>66.602470397949219</v>
      </c>
      <c r="W3431" s="46"/>
      <c r="X3431" s="45">
        <v>5.6000001728534698E-2</v>
      </c>
      <c r="Y3431" s="45"/>
      <c r="Z3431" s="44">
        <v>3.3600001037120819</v>
      </c>
      <c r="AA3431" s="44"/>
      <c r="AB3431" s="45">
        <v>23.290266036987305</v>
      </c>
      <c r="AC3431" s="45"/>
      <c r="AD3431" s="45">
        <v>8.8341341018676758</v>
      </c>
      <c r="AE3431" s="45"/>
      <c r="AF3431" s="45">
        <v>31.218379974365234</v>
      </c>
      <c r="AG3431" s="45"/>
      <c r="AH3431" s="45">
        <v>15.828051567077637</v>
      </c>
      <c r="AI3431" s="45"/>
      <c r="AJ3431" s="45"/>
      <c r="AK3431" s="20">
        <v>39.465854644775391</v>
      </c>
    </row>
    <row r="3432" spans="2:37">
      <c r="B3432" s="2">
        <v>1.7999999225139618E-2</v>
      </c>
      <c r="D3432" s="44">
        <v>1.0799999535083771</v>
      </c>
      <c r="E3432" s="44"/>
      <c r="F3432" s="45">
        <v>-6.3438024520874023</v>
      </c>
      <c r="G3432" s="45"/>
      <c r="H3432" s="45"/>
      <c r="I3432" s="45"/>
      <c r="J3432" s="45"/>
      <c r="K3432" s="45">
        <v>18.96245002746582</v>
      </c>
      <c r="L3432" s="45"/>
      <c r="M3432" s="45"/>
      <c r="N3432" s="45">
        <v>47.910488128662109</v>
      </c>
      <c r="O3432" s="45"/>
      <c r="P3432" s="45"/>
      <c r="Q3432" s="45"/>
      <c r="R3432" s="45">
        <v>20.469354629516602</v>
      </c>
      <c r="S3432" s="45"/>
      <c r="T3432" s="45"/>
      <c r="U3432" s="45"/>
      <c r="V3432" s="46">
        <v>65.505126953125</v>
      </c>
      <c r="W3432" s="46"/>
      <c r="X3432" s="45">
        <v>5.7000000029802322E-2</v>
      </c>
      <c r="Y3432" s="45"/>
      <c r="Z3432" s="44">
        <v>3.4200000017881393</v>
      </c>
      <c r="AA3432" s="44"/>
      <c r="AB3432" s="45">
        <v>28.292219161987305</v>
      </c>
      <c r="AC3432" s="45"/>
      <c r="AD3432" s="45">
        <v>8.6756210327148438</v>
      </c>
      <c r="AE3432" s="45"/>
      <c r="AF3432" s="45">
        <v>30.927148818969727</v>
      </c>
      <c r="AG3432" s="45"/>
      <c r="AH3432" s="45">
        <v>15.734206199645996</v>
      </c>
      <c r="AI3432" s="45"/>
      <c r="AJ3432" s="45"/>
      <c r="AK3432" s="20">
        <v>38.988876342773438</v>
      </c>
    </row>
    <row r="3433" spans="2:37">
      <c r="B3433" s="2">
        <v>1.8999999389052391E-2</v>
      </c>
      <c r="D3433" s="44">
        <v>1.1399999633431435</v>
      </c>
      <c r="E3433" s="44"/>
      <c r="F3433" s="45">
        <v>0.3054700493812561</v>
      </c>
      <c r="G3433" s="45"/>
      <c r="H3433" s="45"/>
      <c r="I3433" s="45"/>
      <c r="J3433" s="45"/>
      <c r="K3433" s="45">
        <v>18.515762329101563</v>
      </c>
      <c r="L3433" s="45"/>
      <c r="M3433" s="45"/>
      <c r="N3433" s="45">
        <v>47.243831634521484</v>
      </c>
      <c r="O3433" s="45"/>
      <c r="P3433" s="45"/>
      <c r="Q3433" s="45"/>
      <c r="R3433" s="45">
        <v>20.313814163208008</v>
      </c>
      <c r="S3433" s="45"/>
      <c r="T3433" s="45"/>
      <c r="U3433" s="45"/>
      <c r="V3433" s="46">
        <v>64.451805114746094</v>
      </c>
      <c r="W3433" s="46"/>
      <c r="X3433" s="45">
        <v>5.7999998331069946E-2</v>
      </c>
      <c r="Y3433" s="45"/>
      <c r="Z3433" s="44">
        <v>3.4799998998641968</v>
      </c>
      <c r="AA3433" s="44"/>
      <c r="AB3433" s="45">
        <v>30.496122360229492</v>
      </c>
      <c r="AC3433" s="45"/>
      <c r="AD3433" s="45">
        <v>8.5204792022705078</v>
      </c>
      <c r="AE3433" s="45"/>
      <c r="AF3433" s="45">
        <v>30.640903472900391</v>
      </c>
      <c r="AG3433" s="45"/>
      <c r="AH3433" s="45">
        <v>15.641502380371094</v>
      </c>
      <c r="AI3433" s="45"/>
      <c r="AJ3433" s="45"/>
      <c r="AK3433" s="20">
        <v>38.518608093261719</v>
      </c>
    </row>
    <row r="3434" spans="2:37">
      <c r="B3434" s="2">
        <v>1.9999999552965164E-2</v>
      </c>
      <c r="D3434" s="44">
        <v>1.1999999731779099</v>
      </c>
      <c r="E3434" s="44"/>
      <c r="F3434" s="45">
        <v>9.406951904296875</v>
      </c>
      <c r="G3434" s="45"/>
      <c r="H3434" s="45"/>
      <c r="I3434" s="45"/>
      <c r="J3434" s="45"/>
      <c r="K3434" s="45">
        <v>18.087095260620117</v>
      </c>
      <c r="L3434" s="45"/>
      <c r="M3434" s="45"/>
      <c r="N3434" s="45">
        <v>46.598316192626953</v>
      </c>
      <c r="O3434" s="45"/>
      <c r="P3434" s="45"/>
      <c r="Q3434" s="45"/>
      <c r="R3434" s="45">
        <v>20.160476684570313</v>
      </c>
      <c r="S3434" s="45"/>
      <c r="T3434" s="45"/>
      <c r="U3434" s="45"/>
      <c r="V3434" s="46">
        <v>63.438514709472656</v>
      </c>
      <c r="W3434" s="46"/>
      <c r="X3434" s="45">
        <v>5.9000000357627869E-2</v>
      </c>
      <c r="Y3434" s="45"/>
      <c r="Z3434" s="44">
        <v>3.5400000214576721</v>
      </c>
      <c r="AA3434" s="44"/>
      <c r="AB3434" s="45">
        <v>29.605449676513672</v>
      </c>
      <c r="AC3434" s="45"/>
      <c r="AD3434" s="45">
        <v>8.368621826171875</v>
      </c>
      <c r="AE3434" s="45"/>
      <c r="AF3434" s="45">
        <v>30.359531402587891</v>
      </c>
      <c r="AG3434" s="45"/>
      <c r="AH3434" s="45">
        <v>15.549921035766602</v>
      </c>
      <c r="AI3434" s="45"/>
      <c r="AJ3434" s="45"/>
      <c r="AK3434" s="20">
        <v>38.054912567138672</v>
      </c>
    </row>
    <row r="3435" spans="2:37">
      <c r="B3435" s="2">
        <v>2.0999999716877937E-2</v>
      </c>
      <c r="D3435" s="44">
        <v>1.2599999830126762</v>
      </c>
      <c r="E3435" s="44"/>
      <c r="F3435" s="45">
        <v>19.593530654907227</v>
      </c>
      <c r="G3435" s="45"/>
      <c r="H3435" s="45"/>
      <c r="I3435" s="45"/>
      <c r="J3435" s="45"/>
      <c r="K3435" s="45">
        <v>17.675056457519531</v>
      </c>
      <c r="L3435" s="45"/>
      <c r="M3435" s="45"/>
      <c r="N3435" s="45">
        <v>45.972488403320313</v>
      </c>
      <c r="O3435" s="45"/>
      <c r="P3435" s="45"/>
      <c r="Q3435" s="45"/>
      <c r="R3435" s="45">
        <v>20.009305953979492</v>
      </c>
      <c r="S3435" s="45"/>
      <c r="T3435" s="45"/>
      <c r="U3435" s="45"/>
      <c r="V3435" s="46">
        <v>62.461696624755859</v>
      </c>
      <c r="W3435" s="46"/>
      <c r="X3435" s="45">
        <v>5.9999998658895493E-2</v>
      </c>
      <c r="Y3435" s="45"/>
      <c r="Z3435" s="44">
        <v>3.5999999195337296</v>
      </c>
      <c r="AA3435" s="44"/>
      <c r="AB3435" s="45">
        <v>25.759515762329102</v>
      </c>
      <c r="AC3435" s="45"/>
      <c r="AD3435" s="45">
        <v>8.2199621200561523</v>
      </c>
      <c r="AE3435" s="45"/>
      <c r="AF3435" s="45">
        <v>30.082918167114258</v>
      </c>
      <c r="AG3435" s="45"/>
      <c r="AH3435" s="45">
        <v>15.459444999694824</v>
      </c>
      <c r="AI3435" s="45"/>
      <c r="AJ3435" s="45"/>
      <c r="AK3435" s="20">
        <v>37.597671508789063</v>
      </c>
    </row>
    <row r="3436" spans="2:37">
      <c r="B3436" s="2">
        <v>2.199999988079071E-2</v>
      </c>
      <c r="D3436" s="44">
        <v>1.3199999928474426</v>
      </c>
      <c r="E3436" s="44"/>
      <c r="F3436" s="45">
        <v>29.36985969543457</v>
      </c>
      <c r="G3436" s="45"/>
      <c r="H3436" s="45"/>
      <c r="I3436" s="45"/>
      <c r="J3436" s="45"/>
      <c r="K3436" s="45">
        <v>17.278409957885742</v>
      </c>
      <c r="L3436" s="45"/>
      <c r="M3436" s="45"/>
      <c r="N3436" s="45">
        <v>45.365062713623047</v>
      </c>
      <c r="O3436" s="45"/>
      <c r="P3436" s="45"/>
      <c r="Q3436" s="45"/>
      <c r="R3436" s="45">
        <v>19.860263824462891</v>
      </c>
      <c r="S3436" s="45"/>
      <c r="T3436" s="45"/>
      <c r="U3436" s="45"/>
      <c r="V3436" s="46">
        <v>61.518222808837891</v>
      </c>
      <c r="W3436" s="46"/>
      <c r="X3436" s="45">
        <v>6.1000000685453415E-2</v>
      </c>
      <c r="Y3436" s="45"/>
      <c r="Z3436" s="44">
        <v>3.6600000411272049</v>
      </c>
      <c r="AA3436" s="44"/>
      <c r="AB3436" s="45">
        <v>19.508926391601563</v>
      </c>
      <c r="AC3436" s="45"/>
      <c r="AD3436" s="45">
        <v>8.0744199752807617</v>
      </c>
      <c r="AE3436" s="45"/>
      <c r="AF3436" s="45">
        <v>29.810958862304688</v>
      </c>
      <c r="AG3436" s="45"/>
      <c r="AH3436" s="45">
        <v>15.370054244995117</v>
      </c>
      <c r="AI3436" s="45"/>
      <c r="AJ3436" s="45"/>
      <c r="AK3436" s="20">
        <v>37.146759033203125</v>
      </c>
    </row>
    <row r="3437" spans="2:37">
      <c r="B3437" s="2">
        <v>2.3000000044703484E-2</v>
      </c>
      <c r="D3437" s="44">
        <v>1.380000002682209</v>
      </c>
      <c r="E3437" s="44"/>
      <c r="F3437" s="45">
        <v>37.322349548339844</v>
      </c>
      <c r="G3437" s="45"/>
      <c r="H3437" s="45"/>
      <c r="I3437" s="45"/>
      <c r="J3437" s="45"/>
      <c r="K3437" s="45">
        <v>16.896049499511719</v>
      </c>
      <c r="L3437" s="45"/>
      <c r="M3437" s="45"/>
      <c r="N3437" s="45">
        <v>44.774879455566406</v>
      </c>
      <c r="O3437" s="45"/>
      <c r="P3437" s="45"/>
      <c r="Q3437" s="45"/>
      <c r="R3437" s="45">
        <v>19.713310241699219</v>
      </c>
      <c r="S3437" s="45"/>
      <c r="T3437" s="45"/>
      <c r="U3437" s="45"/>
      <c r="V3437" s="46">
        <v>60.605304718017578</v>
      </c>
      <c r="W3437" s="46"/>
      <c r="X3437" s="45">
        <v>6.1999998986721039E-2</v>
      </c>
      <c r="Y3437" s="45"/>
      <c r="Z3437" s="44">
        <v>3.7199999392032623</v>
      </c>
      <c r="AA3437" s="44"/>
      <c r="AB3437" s="45">
        <v>11.733966827392578</v>
      </c>
      <c r="AC3437" s="45"/>
      <c r="AD3437" s="45">
        <v>7.9319138526916504</v>
      </c>
      <c r="AE3437" s="45"/>
      <c r="AF3437" s="45">
        <v>29.543544769287109</v>
      </c>
      <c r="AG3437" s="45"/>
      <c r="AH3437" s="45">
        <v>15.281731605529785</v>
      </c>
      <c r="AI3437" s="45"/>
      <c r="AJ3437" s="45"/>
      <c r="AK3437" s="20">
        <v>36.702060699462891</v>
      </c>
    </row>
    <row r="3438" spans="2:37">
      <c r="B3438" s="2">
        <v>2.4000000208616257E-2</v>
      </c>
      <c r="D3438" s="44">
        <v>1.4400000125169754</v>
      </c>
      <c r="E3438" s="44"/>
      <c r="F3438" s="45">
        <v>42.314659118652344</v>
      </c>
      <c r="G3438" s="45"/>
      <c r="H3438" s="45"/>
      <c r="I3438" s="45"/>
      <c r="J3438" s="45"/>
      <c r="K3438" s="45">
        <v>16.52699089050293</v>
      </c>
      <c r="L3438" s="45"/>
      <c r="M3438" s="45"/>
      <c r="N3438" s="45">
        <v>44.200901031494141</v>
      </c>
      <c r="O3438" s="45"/>
      <c r="P3438" s="45"/>
      <c r="Q3438" s="45"/>
      <c r="R3438" s="45">
        <v>19.568408966064453</v>
      </c>
      <c r="S3438" s="45"/>
      <c r="T3438" s="45"/>
      <c r="U3438" s="45"/>
      <c r="V3438" s="46">
        <v>59.720478057861328</v>
      </c>
      <c r="W3438" s="46"/>
      <c r="X3438" s="45">
        <v>6.3000001013278961E-2</v>
      </c>
      <c r="Y3438" s="45"/>
      <c r="Z3438" s="44">
        <v>3.7800000607967377</v>
      </c>
      <c r="AA3438" s="44"/>
      <c r="AB3438" s="45">
        <v>3.5179774761199951</v>
      </c>
      <c r="AC3438" s="45"/>
      <c r="AD3438" s="45">
        <v>7.7923684120178223</v>
      </c>
      <c r="AE3438" s="45"/>
      <c r="AF3438" s="45">
        <v>29.28057861328125</v>
      </c>
      <c r="AG3438" s="45"/>
      <c r="AH3438" s="45">
        <v>15.194458961486816</v>
      </c>
      <c r="AI3438" s="45"/>
      <c r="AJ3438" s="45"/>
      <c r="AK3438" s="20">
        <v>36.263458251953125</v>
      </c>
    </row>
    <row r="3439" spans="2:37">
      <c r="B3439" s="2">
        <v>2.500000037252903E-2</v>
      </c>
      <c r="D3439" s="44">
        <v>1.5000000223517418</v>
      </c>
      <c r="E3439" s="44"/>
      <c r="F3439" s="45">
        <v>43.6417236328125</v>
      </c>
      <c r="G3439" s="45"/>
      <c r="H3439" s="45"/>
      <c r="I3439" s="45"/>
      <c r="J3439" s="45"/>
      <c r="K3439" s="45">
        <v>16.170352935791016</v>
      </c>
      <c r="L3439" s="45"/>
      <c r="M3439" s="45"/>
      <c r="N3439" s="45">
        <v>43.642192840576172</v>
      </c>
      <c r="O3439" s="45"/>
      <c r="P3439" s="45"/>
      <c r="Q3439" s="45"/>
      <c r="R3439" s="45">
        <v>19.425525665283203</v>
      </c>
      <c r="S3439" s="45"/>
      <c r="T3439" s="45"/>
      <c r="U3439" s="45"/>
      <c r="V3439" s="46">
        <v>58.861549377441406</v>
      </c>
      <c r="W3439" s="46"/>
      <c r="X3439" s="45">
        <v>6.4000003039836884E-2</v>
      </c>
      <c r="Y3439" s="45"/>
      <c r="Z3439" s="44">
        <v>3.840000182390213</v>
      </c>
      <c r="AA3439" s="44"/>
      <c r="AB3439" s="45">
        <v>-4.0061345100402832</v>
      </c>
      <c r="AC3439" s="45"/>
      <c r="AD3439" s="45">
        <v>7.6557087898254395</v>
      </c>
      <c r="AE3439" s="45"/>
      <c r="AF3439" s="45">
        <v>29.02195930480957</v>
      </c>
      <c r="AG3439" s="45"/>
      <c r="AH3439" s="45">
        <v>15.108221054077148</v>
      </c>
      <c r="AI3439" s="45"/>
      <c r="AJ3439" s="45"/>
      <c r="AK3439" s="20">
        <v>35.830848693847656</v>
      </c>
    </row>
    <row r="3440" spans="2:37">
      <c r="B3440" s="2">
        <v>2.6000000536441803E-2</v>
      </c>
      <c r="D3440" s="44">
        <v>1.5600000321865082</v>
      </c>
      <c r="E3440" s="44"/>
      <c r="F3440" s="45">
        <v>41.121494293212891</v>
      </c>
      <c r="G3440" s="45"/>
      <c r="H3440" s="45"/>
      <c r="I3440" s="45"/>
      <c r="J3440" s="45"/>
      <c r="K3440" s="45">
        <v>15.825342178344727</v>
      </c>
      <c r="L3440" s="45"/>
      <c r="M3440" s="45"/>
      <c r="N3440" s="45">
        <v>43.097919464111328</v>
      </c>
      <c r="O3440" s="45"/>
      <c r="P3440" s="45"/>
      <c r="Q3440" s="45"/>
      <c r="R3440" s="45">
        <v>19.284624099731445</v>
      </c>
      <c r="S3440" s="45"/>
      <c r="T3440" s="45"/>
      <c r="U3440" s="45"/>
      <c r="V3440" s="46">
        <v>58.026576995849609</v>
      </c>
      <c r="W3440" s="46"/>
      <c r="X3440" s="45">
        <v>6.4999997615814209E-2</v>
      </c>
      <c r="Y3440" s="45"/>
      <c r="Z3440" s="44">
        <v>3.8999998569488525</v>
      </c>
      <c r="AA3440" s="44"/>
      <c r="AB3440" s="45">
        <v>-9.8145294189453125</v>
      </c>
      <c r="AC3440" s="45"/>
      <c r="AD3440" s="45">
        <v>7.5218634605407715</v>
      </c>
      <c r="AE3440" s="45"/>
      <c r="AF3440" s="45">
        <v>28.76759147644043</v>
      </c>
      <c r="AG3440" s="45"/>
      <c r="AH3440" s="45">
        <v>15.022998809814453</v>
      </c>
      <c r="AI3440" s="45"/>
      <c r="AJ3440" s="45"/>
      <c r="AK3440" s="20">
        <v>35.404121398925781</v>
      </c>
    </row>
    <row r="3441" spans="2:37">
      <c r="B3441" s="2">
        <v>2.7000000700354576E-2</v>
      </c>
      <c r="D3441" s="44">
        <v>1.6200000420212746</v>
      </c>
      <c r="E3441" s="44"/>
      <c r="F3441" s="45">
        <v>35.112545013427734</v>
      </c>
      <c r="G3441" s="45"/>
      <c r="H3441" s="45"/>
      <c r="I3441" s="45"/>
      <c r="J3441" s="45"/>
      <c r="K3441" s="45">
        <v>15.491250991821289</v>
      </c>
      <c r="L3441" s="45"/>
      <c r="M3441" s="45"/>
      <c r="N3441" s="45">
        <v>42.567314147949219</v>
      </c>
      <c r="O3441" s="45"/>
      <c r="P3441" s="45"/>
      <c r="Q3441" s="45"/>
      <c r="R3441" s="45">
        <v>19.145669937133789</v>
      </c>
      <c r="S3441" s="45"/>
      <c r="T3441" s="45"/>
      <c r="U3441" s="45"/>
      <c r="V3441" s="46">
        <v>57.213821411132813</v>
      </c>
      <c r="W3441" s="46"/>
      <c r="X3441" s="45">
        <v>6.5999999642372131E-2</v>
      </c>
      <c r="Y3441" s="45"/>
      <c r="Z3441" s="44">
        <v>3.9599999785423279</v>
      </c>
      <c r="AA3441" s="44"/>
      <c r="AB3441" s="45">
        <v>-13.13405704498291</v>
      </c>
      <c r="AC3441" s="45"/>
      <c r="AD3441" s="45">
        <v>7.3907623291015625</v>
      </c>
      <c r="AE3441" s="45"/>
      <c r="AF3441" s="45">
        <v>28.517383575439453</v>
      </c>
      <c r="AG3441" s="45"/>
      <c r="AH3441" s="45">
        <v>14.938776969909668</v>
      </c>
      <c r="AI3441" s="45"/>
      <c r="AJ3441" s="45"/>
      <c r="AK3441" s="20">
        <v>34.983173370361328</v>
      </c>
    </row>
    <row r="3442" spans="2:37">
      <c r="B3442" s="2">
        <v>2.8000000864267349E-2</v>
      </c>
      <c r="D3442" s="44">
        <v>1.680000051856041</v>
      </c>
      <c r="E3442" s="44"/>
      <c r="F3442" s="45">
        <v>26.456178665161133</v>
      </c>
      <c r="G3442" s="45"/>
      <c r="H3442" s="45"/>
      <c r="I3442" s="45"/>
      <c r="J3442" s="45"/>
      <c r="K3442" s="45">
        <v>15.167437553405762</v>
      </c>
      <c r="L3442" s="45"/>
      <c r="M3442" s="45"/>
      <c r="N3442" s="45">
        <v>42.049694061279297</v>
      </c>
      <c r="O3442" s="45"/>
      <c r="P3442" s="45"/>
      <c r="Q3442" s="45"/>
      <c r="R3442" s="45">
        <v>19.008626937866211</v>
      </c>
      <c r="S3442" s="45"/>
      <c r="T3442" s="45"/>
      <c r="U3442" s="45"/>
      <c r="V3442" s="46">
        <v>56.421741485595703</v>
      </c>
      <c r="W3442" s="46"/>
      <c r="X3442" s="45">
        <v>6.7000001668930054E-2</v>
      </c>
      <c r="Y3442" s="45"/>
      <c r="Z3442" s="44">
        <v>4.0200001001358032</v>
      </c>
      <c r="AA3442" s="44"/>
      <c r="AB3442" s="45">
        <v>-13.547313690185547</v>
      </c>
      <c r="AC3442" s="45"/>
      <c r="AD3442" s="45">
        <v>7.2623386383056641</v>
      </c>
      <c r="AE3442" s="45"/>
      <c r="AF3442" s="45">
        <v>28.271242141723633</v>
      </c>
      <c r="AG3442" s="45"/>
      <c r="AH3442" s="45">
        <v>14.855538368225098</v>
      </c>
      <c r="AI3442" s="45"/>
      <c r="AJ3442" s="45"/>
      <c r="AK3442" s="20">
        <v>34.567905426025391</v>
      </c>
    </row>
    <row r="3443" spans="2:37">
      <c r="B3443" s="2">
        <v>2.8999999165534973E-2</v>
      </c>
      <c r="D3443" s="44">
        <v>1.7399999499320984</v>
      </c>
      <c r="E3443" s="44"/>
      <c r="F3443" s="45">
        <v>16.352182388305664</v>
      </c>
      <c r="G3443" s="45"/>
      <c r="H3443" s="45"/>
      <c r="I3443" s="45"/>
      <c r="J3443" s="45"/>
      <c r="K3443" s="45">
        <v>14.853323936462402</v>
      </c>
      <c r="L3443" s="45"/>
      <c r="M3443" s="45"/>
      <c r="N3443" s="45">
        <v>41.54443359375</v>
      </c>
      <c r="O3443" s="45"/>
      <c r="P3443" s="45"/>
      <c r="Q3443" s="45"/>
      <c r="R3443" s="45">
        <v>18.873464584350586</v>
      </c>
      <c r="S3443" s="45"/>
      <c r="T3443" s="45"/>
      <c r="U3443" s="45"/>
      <c r="V3443" s="46">
        <v>55.648960113525391</v>
      </c>
      <c r="W3443" s="46"/>
      <c r="X3443" s="45">
        <v>6.8000003695487976E-2</v>
      </c>
      <c r="Y3443" s="45"/>
      <c r="Z3443" s="44">
        <v>4.0800002217292786</v>
      </c>
      <c r="AA3443" s="44"/>
      <c r="AB3443" s="45">
        <v>-11.046904563903809</v>
      </c>
      <c r="AC3443" s="45"/>
      <c r="AD3443" s="45">
        <v>7.1365256309509277</v>
      </c>
      <c r="AE3443" s="45"/>
      <c r="AF3443" s="45">
        <v>28.029081344604492</v>
      </c>
      <c r="AG3443" s="45"/>
      <c r="AH3443" s="45">
        <v>14.773268699645996</v>
      </c>
      <c r="AI3443" s="45"/>
      <c r="AJ3443" s="45"/>
      <c r="AK3443" s="20">
        <v>34.158222198486328</v>
      </c>
    </row>
    <row r="3444" spans="2:37">
      <c r="B3444" s="2">
        <v>2.9999999329447746E-2</v>
      </c>
      <c r="D3444" s="44">
        <v>1.7999999597668648</v>
      </c>
      <c r="E3444" s="44"/>
      <c r="F3444" s="45">
        <v>6.1864581108093262</v>
      </c>
      <c r="G3444" s="45"/>
      <c r="H3444" s="45"/>
      <c r="I3444" s="45"/>
      <c r="J3444" s="45"/>
      <c r="K3444" s="45">
        <v>14.548386573791504</v>
      </c>
      <c r="L3444" s="45"/>
      <c r="M3444" s="45"/>
      <c r="N3444" s="45">
        <v>41.050956726074219</v>
      </c>
      <c r="O3444" s="45"/>
      <c r="P3444" s="45"/>
      <c r="Q3444" s="45"/>
      <c r="R3444" s="45">
        <v>18.740146636962891</v>
      </c>
      <c r="S3444" s="45"/>
      <c r="T3444" s="45"/>
      <c r="U3444" s="45"/>
      <c r="V3444" s="46">
        <v>54.894245147705078</v>
      </c>
      <c r="W3444" s="46"/>
      <c r="X3444" s="45">
        <v>6.8999998271465302E-2</v>
      </c>
      <c r="Y3444" s="45"/>
      <c r="Z3444" s="44">
        <v>4.1399998962879181</v>
      </c>
      <c r="AA3444" s="44"/>
      <c r="AB3444" s="45">
        <v>-6.0319151878356934</v>
      </c>
      <c r="AC3444" s="45"/>
      <c r="AD3444" s="45">
        <v>7.0132608413696289</v>
      </c>
      <c r="AE3444" s="45"/>
      <c r="AF3444" s="45">
        <v>27.790815353393555</v>
      </c>
      <c r="AG3444" s="45"/>
      <c r="AH3444" s="45">
        <v>14.691949844360352</v>
      </c>
      <c r="AI3444" s="45"/>
      <c r="AJ3444" s="45"/>
      <c r="AK3444" s="20">
        <v>33.754024505615234</v>
      </c>
    </row>
    <row r="3445" spans="2:37">
      <c r="B3445" s="2">
        <v>3.0999999493360519E-2</v>
      </c>
      <c r="D3445" s="44">
        <v>1.8599999696016312</v>
      </c>
      <c r="E3445" s="44"/>
      <c r="F3445" s="45">
        <v>-2.664787769317627</v>
      </c>
      <c r="G3445" s="45"/>
      <c r="H3445" s="45"/>
      <c r="I3445" s="45"/>
      <c r="J3445" s="45"/>
      <c r="K3445" s="45">
        <v>14.252148628234863</v>
      </c>
      <c r="L3445" s="45"/>
      <c r="M3445" s="45"/>
      <c r="N3445" s="45">
        <v>40.568748474121094</v>
      </c>
      <c r="O3445" s="45"/>
      <c r="P3445" s="45"/>
      <c r="Q3445" s="45"/>
      <c r="R3445" s="45">
        <v>18.608644485473633</v>
      </c>
      <c r="S3445" s="45"/>
      <c r="T3445" s="45"/>
      <c r="U3445" s="45"/>
      <c r="V3445" s="46">
        <v>54.156501770019531</v>
      </c>
      <c r="W3445" s="46"/>
      <c r="X3445" s="45">
        <v>7.0000000298023224E-2</v>
      </c>
      <c r="Y3445" s="45"/>
      <c r="Z3445" s="44">
        <v>4.2000000178813934</v>
      </c>
      <c r="AA3445" s="44"/>
      <c r="AB3445" s="45">
        <v>0.75227218866348267</v>
      </c>
      <c r="AC3445" s="45"/>
      <c r="AD3445" s="45">
        <v>6.8924827575683594</v>
      </c>
      <c r="AE3445" s="45"/>
      <c r="AF3445" s="45">
        <v>27.556360244750977</v>
      </c>
      <c r="AG3445" s="45"/>
      <c r="AH3445" s="45">
        <v>14.611568450927734</v>
      </c>
      <c r="AI3445" s="45"/>
      <c r="AJ3445" s="45"/>
      <c r="AK3445" s="20">
        <v>33.355224609375</v>
      </c>
    </row>
    <row r="3446" spans="2:37">
      <c r="B3446" s="2">
        <v>3.2000001519918442E-2</v>
      </c>
      <c r="D3446" s="44">
        <v>1.9200000911951065</v>
      </c>
      <c r="E3446" s="44"/>
      <c r="F3446" s="45">
        <v>-9.0267200469970703</v>
      </c>
      <c r="G3446" s="45"/>
      <c r="H3446" s="45"/>
      <c r="I3446" s="45"/>
      <c r="J3446" s="45"/>
      <c r="K3446" s="45">
        <v>13.964179992675781</v>
      </c>
      <c r="L3446" s="45"/>
      <c r="M3446" s="45"/>
      <c r="N3446" s="45">
        <v>40.097328186035156</v>
      </c>
      <c r="O3446" s="45"/>
      <c r="P3446" s="45"/>
      <c r="Q3446" s="45"/>
      <c r="R3446" s="45">
        <v>18.478925704956055</v>
      </c>
      <c r="S3446" s="45"/>
      <c r="T3446" s="45"/>
      <c r="U3446" s="45"/>
      <c r="V3446" s="46">
        <v>53.434741973876953</v>
      </c>
      <c r="W3446" s="46"/>
      <c r="X3446" s="45">
        <v>7.1000002324581146E-2</v>
      </c>
      <c r="Y3446" s="45"/>
      <c r="Z3446" s="44">
        <v>4.2600001394748688</v>
      </c>
      <c r="AA3446" s="44"/>
      <c r="AB3446" s="45">
        <v>8.3217973709106445</v>
      </c>
      <c r="AC3446" s="45"/>
      <c r="AD3446" s="45">
        <v>6.7741308212280273</v>
      </c>
      <c r="AE3446" s="45"/>
      <c r="AF3446" s="45">
        <v>27.32563591003418</v>
      </c>
      <c r="AG3446" s="45"/>
      <c r="AH3446" s="45">
        <v>14.532108306884766</v>
      </c>
      <c r="AI3446" s="45"/>
      <c r="AJ3446" s="45"/>
      <c r="AK3446" s="20">
        <v>32.961727142333984</v>
      </c>
    </row>
    <row r="3447" spans="2:37">
      <c r="B3447" s="2">
        <v>3.2999999821186066E-2</v>
      </c>
      <c r="D3447" s="44">
        <v>1.9799999892711639</v>
      </c>
      <c r="E3447" s="44"/>
      <c r="F3447" s="45">
        <v>-12.086816787719727</v>
      </c>
      <c r="G3447" s="45"/>
      <c r="H3447" s="45"/>
      <c r="I3447" s="45"/>
      <c r="J3447" s="45"/>
      <c r="K3447" s="45">
        <v>13.684082984924316</v>
      </c>
      <c r="L3447" s="45"/>
      <c r="M3447" s="45"/>
      <c r="N3447" s="45">
        <v>39.636257171630859</v>
      </c>
      <c r="O3447" s="45"/>
      <c r="P3447" s="45"/>
      <c r="Q3447" s="45"/>
      <c r="R3447" s="45">
        <v>18.350957870483398</v>
      </c>
      <c r="S3447" s="45"/>
      <c r="T3447" s="45"/>
      <c r="U3447" s="45"/>
      <c r="V3447" s="46">
        <v>52.728076934814453</v>
      </c>
      <c r="W3447" s="46"/>
      <c r="X3447" s="45">
        <v>7.1999996900558472E-2</v>
      </c>
      <c r="Y3447" s="45"/>
      <c r="Z3447" s="44">
        <v>4.3199998140335083</v>
      </c>
      <c r="AA3447" s="44"/>
      <c r="AB3447" s="45">
        <v>15.594222068786621</v>
      </c>
      <c r="AC3447" s="45"/>
      <c r="AD3447" s="45">
        <v>6.6581478118896484</v>
      </c>
      <c r="AE3447" s="45"/>
      <c r="AF3447" s="45">
        <v>27.098560333251953</v>
      </c>
      <c r="AG3447" s="45"/>
      <c r="AH3447" s="45">
        <v>14.453554153442383</v>
      </c>
      <c r="AI3447" s="45"/>
      <c r="AJ3447" s="45"/>
      <c r="AK3447" s="20">
        <v>32.573448181152344</v>
      </c>
    </row>
    <row r="3448" spans="2:37">
      <c r="B3448" s="2">
        <v>3.4000001847743988E-2</v>
      </c>
      <c r="D3448" s="44">
        <v>2.0400001108646393</v>
      </c>
      <c r="E3448" s="44"/>
      <c r="F3448" s="45">
        <v>-11.503094673156738</v>
      </c>
      <c r="G3448" s="45"/>
      <c r="H3448" s="45"/>
      <c r="I3448" s="45"/>
      <c r="J3448" s="45"/>
      <c r="K3448" s="45">
        <v>13.411496162414551</v>
      </c>
      <c r="L3448" s="45"/>
      <c r="M3448" s="45"/>
      <c r="N3448" s="45">
        <v>39.185131072998047</v>
      </c>
      <c r="O3448" s="45"/>
      <c r="P3448" s="45"/>
      <c r="Q3448" s="45"/>
      <c r="R3448" s="45">
        <v>18.224712371826172</v>
      </c>
      <c r="S3448" s="45"/>
      <c r="T3448" s="45"/>
      <c r="U3448" s="45"/>
      <c r="V3448" s="46">
        <v>52.035717010498047</v>
      </c>
      <c r="W3448" s="46"/>
      <c r="X3448" s="45">
        <v>7.2999998927116394E-2</v>
      </c>
      <c r="Y3448" s="45"/>
      <c r="Z3448" s="44">
        <v>4.3799999356269836</v>
      </c>
      <c r="AA3448" s="44"/>
      <c r="AB3448" s="45">
        <v>21.540657043457031</v>
      </c>
      <c r="AC3448" s="45"/>
      <c r="AD3448" s="45">
        <v>6.5444765090942383</v>
      </c>
      <c r="AE3448" s="45"/>
      <c r="AF3448" s="45">
        <v>26.875059127807617</v>
      </c>
      <c r="AG3448" s="45"/>
      <c r="AH3448" s="45">
        <v>14.375893592834473</v>
      </c>
      <c r="AI3448" s="45"/>
      <c r="AJ3448" s="45"/>
      <c r="AK3448" s="20">
        <v>32.190303802490234</v>
      </c>
    </row>
    <row r="3449" spans="2:37">
      <c r="B3449" s="2">
        <v>3.5000000149011612E-2</v>
      </c>
      <c r="D3449" s="44">
        <v>2.1000000089406967</v>
      </c>
      <c r="E3449" s="44"/>
      <c r="F3449" s="45">
        <v>-7.4453063011169434</v>
      </c>
      <c r="G3449" s="45"/>
      <c r="H3449" s="45"/>
      <c r="I3449" s="45"/>
      <c r="J3449" s="45"/>
      <c r="K3449" s="45">
        <v>13.146088600158691</v>
      </c>
      <c r="L3449" s="45"/>
      <c r="M3449" s="45"/>
      <c r="N3449" s="45">
        <v>38.743576049804688</v>
      </c>
      <c r="O3449" s="45"/>
      <c r="P3449" s="45"/>
      <c r="Q3449" s="45"/>
      <c r="R3449" s="45">
        <v>18.10015869140625</v>
      </c>
      <c r="S3449" s="45"/>
      <c r="T3449" s="45"/>
      <c r="U3449" s="45"/>
      <c r="V3449" s="46">
        <v>51.356945037841797</v>
      </c>
      <c r="W3449" s="46"/>
      <c r="X3449" s="45">
        <v>7.4000000953674316E-2</v>
      </c>
      <c r="Y3449" s="45"/>
      <c r="Z3449" s="44">
        <v>4.440000057220459</v>
      </c>
      <c r="AA3449" s="44"/>
      <c r="AB3449" s="45">
        <v>25.328765869140625</v>
      </c>
      <c r="AC3449" s="45"/>
      <c r="AD3449" s="45">
        <v>6.4330625534057617</v>
      </c>
      <c r="AE3449" s="45"/>
      <c r="AF3449" s="45">
        <v>26.655057907104492</v>
      </c>
      <c r="AG3449" s="45"/>
      <c r="AH3449" s="45">
        <v>14.299110412597656</v>
      </c>
      <c r="AI3449" s="45"/>
      <c r="AJ3449" s="45"/>
      <c r="AK3449" s="20">
        <v>31.812204360961914</v>
      </c>
    </row>
    <row r="3450" spans="2:37">
      <c r="B3450" s="2">
        <v>3.5999998450279236E-2</v>
      </c>
      <c r="D3450" s="44">
        <v>2.1599999070167542</v>
      </c>
      <c r="E3450" s="44"/>
      <c r="F3450" s="45">
        <v>-0.56429779529571533</v>
      </c>
      <c r="G3450" s="45"/>
      <c r="H3450" s="45"/>
      <c r="I3450" s="45"/>
      <c r="J3450" s="45"/>
      <c r="K3450" s="45">
        <v>12.887553215026855</v>
      </c>
      <c r="L3450" s="45"/>
      <c r="M3450" s="45"/>
      <c r="N3450" s="45">
        <v>38.311244964599609</v>
      </c>
      <c r="O3450" s="45"/>
      <c r="P3450" s="45"/>
      <c r="Q3450" s="45"/>
      <c r="R3450" s="45">
        <v>17.977266311645508</v>
      </c>
      <c r="S3450" s="45"/>
      <c r="T3450" s="45"/>
      <c r="U3450" s="45"/>
      <c r="V3450" s="46">
        <v>50.691112518310547</v>
      </c>
      <c r="W3450" s="46"/>
      <c r="X3450" s="45">
        <v>7.5000002980232239E-2</v>
      </c>
      <c r="Y3450" s="45"/>
      <c r="Z3450" s="44">
        <v>4.5000001788139343</v>
      </c>
      <c r="AA3450" s="44"/>
      <c r="AB3450" s="45">
        <v>26.436813354492188</v>
      </c>
      <c r="AC3450" s="45"/>
      <c r="AD3450" s="45">
        <v>6.3238530158996582</v>
      </c>
      <c r="AE3450" s="45"/>
      <c r="AF3450" s="45">
        <v>26.438482284545898</v>
      </c>
      <c r="AG3450" s="45"/>
      <c r="AH3450" s="45">
        <v>14.223191261291504</v>
      </c>
      <c r="AI3450" s="45"/>
      <c r="AJ3450" s="45"/>
      <c r="AK3450" s="20">
        <v>31.43907356262207</v>
      </c>
    </row>
    <row r="3451" spans="2:37">
      <c r="B3451" s="2">
        <v>3.7000000476837158E-2</v>
      </c>
      <c r="D3451" s="44">
        <v>2.2200000286102295</v>
      </c>
      <c r="E3451" s="44"/>
      <c r="F3451" s="45">
        <v>8.1052207946777344</v>
      </c>
      <c r="G3451" s="45"/>
      <c r="H3451" s="45"/>
      <c r="I3451" s="45"/>
      <c r="J3451" s="45"/>
      <c r="K3451" s="45">
        <v>12.63560676574707</v>
      </c>
      <c r="L3451" s="45"/>
      <c r="M3451" s="45"/>
      <c r="N3451" s="45">
        <v>37.887813568115234</v>
      </c>
      <c r="O3451" s="45"/>
      <c r="P3451" s="45"/>
      <c r="Q3451" s="45"/>
      <c r="R3451" s="45">
        <v>17.856008529663086</v>
      </c>
      <c r="S3451" s="45"/>
      <c r="T3451" s="45"/>
      <c r="U3451" s="45"/>
      <c r="V3451" s="46">
        <v>50.037631988525391</v>
      </c>
      <c r="W3451" s="46"/>
      <c r="X3451" s="45">
        <v>7.5999997556209564E-2</v>
      </c>
      <c r="Y3451" s="45"/>
      <c r="Z3451" s="44">
        <v>4.5599998533725739</v>
      </c>
      <c r="AA3451" s="44"/>
      <c r="AB3451" s="45">
        <v>24.723152160644531</v>
      </c>
      <c r="AC3451" s="45"/>
      <c r="AD3451" s="45">
        <v>6.2167959213256836</v>
      </c>
      <c r="AE3451" s="45"/>
      <c r="AF3451" s="45">
        <v>26.225261688232422</v>
      </c>
      <c r="AG3451" s="45"/>
      <c r="AH3451" s="45">
        <v>14.14812183380127</v>
      </c>
      <c r="AI3451" s="45"/>
      <c r="AJ3451" s="45"/>
      <c r="AK3451" s="20">
        <v>31.070827484130859</v>
      </c>
    </row>
    <row r="3452" spans="2:37" ht="14.25" customHeight="1">
      <c r="B3452" s="2">
        <v>3.7999998778104782E-2</v>
      </c>
      <c r="D3452" s="44">
        <v>2.2799999266862869</v>
      </c>
      <c r="E3452" s="44"/>
      <c r="F3452" s="45">
        <v>17.294046401977539</v>
      </c>
      <c r="G3452" s="45"/>
      <c r="H3452" s="45"/>
      <c r="I3452" s="45"/>
      <c r="J3452" s="45"/>
      <c r="K3452" s="45">
        <v>12.389988899230957</v>
      </c>
      <c r="L3452" s="45"/>
      <c r="M3452" s="45"/>
      <c r="N3452" s="45">
        <v>37.472980499267578</v>
      </c>
      <c r="O3452" s="45"/>
      <c r="P3452" s="45"/>
      <c r="Q3452" s="45"/>
      <c r="R3452" s="45">
        <v>17.736354827880859</v>
      </c>
      <c r="S3452" s="45"/>
      <c r="T3452" s="45"/>
      <c r="U3452" s="45"/>
      <c r="V3452" s="46">
        <v>49.395973205566406</v>
      </c>
      <c r="W3452" s="46"/>
      <c r="X3452" s="45">
        <v>7.6999999582767487E-2</v>
      </c>
      <c r="Y3452" s="45"/>
      <c r="Z3452" s="44">
        <v>4.6199999749660492</v>
      </c>
      <c r="AA3452" s="44"/>
      <c r="AB3452" s="45">
        <v>20.44195556640625</v>
      </c>
      <c r="AC3452" s="45"/>
      <c r="AD3452" s="45">
        <v>6.1118407249450684</v>
      </c>
      <c r="AE3452" s="45"/>
      <c r="AF3452" s="45">
        <v>26.015325546264648</v>
      </c>
      <c r="AG3452" s="45"/>
      <c r="AH3452" s="45">
        <v>14.07388973236084</v>
      </c>
      <c r="AI3452" s="45"/>
      <c r="AJ3452" s="45"/>
      <c r="AK3452" s="20">
        <v>30.707389831542969</v>
      </c>
    </row>
    <row r="3453" spans="2:37" ht="13.5" customHeight="1">
      <c r="B3453" s="47" t="s">
        <v>11</v>
      </c>
      <c r="C3453" s="47"/>
      <c r="D3453" s="47"/>
      <c r="E3453" s="47"/>
    </row>
    <row r="3454" spans="2:37" ht="12.75" customHeight="1">
      <c r="B3454" s="39" t="s">
        <v>0</v>
      </c>
      <c r="C3454" s="39"/>
      <c r="D3454" s="39"/>
      <c r="E3454" s="39"/>
      <c r="F3454" s="39"/>
      <c r="G3454" s="1" t="s">
        <v>1</v>
      </c>
      <c r="H3454" s="40" t="s">
        <v>91</v>
      </c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</row>
    <row r="3455" spans="2:37" ht="12.75" customHeight="1">
      <c r="AB3455" s="39" t="s">
        <v>2</v>
      </c>
      <c r="AC3455" s="39"/>
      <c r="AD3455" s="39"/>
      <c r="AE3455" s="39"/>
      <c r="AF3455" s="39"/>
      <c r="AG3455" s="39"/>
    </row>
    <row r="3456" spans="2:37" ht="12" customHeight="1">
      <c r="B3456" s="39" t="s">
        <v>3</v>
      </c>
      <c r="C3456" s="39"/>
      <c r="D3456" s="39"/>
      <c r="E3456" s="39"/>
      <c r="G3456" s="1" t="s">
        <v>4</v>
      </c>
      <c r="H3456" s="41">
        <v>6.5999999046325684</v>
      </c>
      <c r="I3456" s="41"/>
      <c r="J3456" s="41"/>
      <c r="K3456" s="41"/>
      <c r="L3456" s="41"/>
      <c r="M3456" s="41"/>
      <c r="N3456" s="41"/>
      <c r="O3456" s="39" t="s">
        <v>21</v>
      </c>
      <c r="P3456" s="39"/>
      <c r="Q3456" s="39"/>
      <c r="R3456" s="39"/>
      <c r="S3456" s="1" t="s">
        <v>4</v>
      </c>
      <c r="T3456" s="42" t="s">
        <v>24</v>
      </c>
      <c r="U3456" s="42"/>
      <c r="V3456" s="42"/>
      <c r="W3456" s="42"/>
      <c r="X3456" s="42"/>
      <c r="Y3456" s="42"/>
      <c r="Z3456" s="42"/>
      <c r="AA3456" s="42"/>
      <c r="AB3456" s="39"/>
      <c r="AC3456" s="39"/>
      <c r="AD3456" s="39"/>
      <c r="AE3456" s="39"/>
      <c r="AF3456" s="39"/>
      <c r="AG3456" s="39"/>
    </row>
    <row r="3457" spans="2:34" ht="10.5" customHeight="1">
      <c r="AB3457" s="39"/>
      <c r="AC3457" s="39"/>
      <c r="AD3457" s="39"/>
      <c r="AE3457" s="39"/>
      <c r="AF3457" s="39"/>
      <c r="AG3457" s="39"/>
    </row>
    <row r="3458" spans="2:34" ht="12" customHeight="1">
      <c r="AB3458" s="39"/>
      <c r="AC3458" s="39"/>
      <c r="AD3458" s="39"/>
      <c r="AE3458" s="39"/>
      <c r="AF3458" s="39"/>
      <c r="AG3458" s="39"/>
    </row>
    <row r="3459" spans="2:34" ht="12" customHeight="1">
      <c r="AB3459" s="39"/>
      <c r="AC3459" s="39"/>
      <c r="AD3459" s="39"/>
      <c r="AE3459" s="39"/>
      <c r="AF3459" s="39"/>
      <c r="AG3459" s="39"/>
    </row>
    <row r="3460" spans="2:34" ht="6" customHeight="1"/>
    <row r="3461" spans="2:34" ht="3" customHeight="1">
      <c r="B3461" s="43" t="s">
        <v>5</v>
      </c>
      <c r="D3461" s="43" t="s">
        <v>23</v>
      </c>
      <c r="E3461" s="43"/>
      <c r="G3461" s="43" t="s">
        <v>6</v>
      </c>
      <c r="H3461" s="43"/>
      <c r="J3461" s="43" t="s">
        <v>7</v>
      </c>
      <c r="K3461" s="43"/>
      <c r="L3461" s="43"/>
      <c r="M3461" s="43"/>
      <c r="N3461" s="43" t="s">
        <v>8</v>
      </c>
      <c r="O3461" s="43"/>
      <c r="Q3461" s="43" t="s">
        <v>9</v>
      </c>
      <c r="R3461" s="43"/>
      <c r="S3461" s="43"/>
      <c r="T3461" s="43" t="s">
        <v>10</v>
      </c>
      <c r="U3461" s="43"/>
      <c r="X3461" s="43" t="s">
        <v>5</v>
      </c>
      <c r="Y3461" s="43"/>
      <c r="Z3461" s="43" t="s">
        <v>23</v>
      </c>
      <c r="AA3461" s="43"/>
      <c r="AB3461" s="43" t="s">
        <v>6</v>
      </c>
      <c r="AC3461" s="43" t="s">
        <v>7</v>
      </c>
      <c r="AE3461" s="43" t="s">
        <v>8</v>
      </c>
      <c r="AF3461" s="43" t="s">
        <v>9</v>
      </c>
      <c r="AG3461" s="43" t="s">
        <v>10</v>
      </c>
      <c r="AH3461" s="43"/>
    </row>
    <row r="3462" spans="2:34" ht="14.25" customHeight="1">
      <c r="B3462" s="43"/>
      <c r="D3462" s="43"/>
      <c r="E3462" s="43"/>
      <c r="G3462" s="43"/>
      <c r="H3462" s="43"/>
      <c r="J3462" s="43"/>
      <c r="K3462" s="43"/>
      <c r="L3462" s="43"/>
      <c r="M3462" s="43"/>
      <c r="N3462" s="43"/>
      <c r="O3462" s="43"/>
      <c r="Q3462" s="43"/>
      <c r="R3462" s="43"/>
      <c r="S3462" s="43"/>
      <c r="T3462" s="43"/>
      <c r="U3462" s="43"/>
      <c r="X3462" s="43"/>
      <c r="Y3462" s="43"/>
      <c r="Z3462" s="43"/>
      <c r="AA3462" s="43"/>
      <c r="AB3462" s="43"/>
      <c r="AC3462" s="43"/>
      <c r="AE3462" s="43"/>
      <c r="AF3462" s="43"/>
      <c r="AG3462" s="43"/>
      <c r="AH3462" s="43"/>
    </row>
    <row r="3463" spans="2:34">
      <c r="B3463" s="2">
        <v>7.8000001609325409E-2</v>
      </c>
      <c r="D3463" s="44">
        <v>4.6800000965595245</v>
      </c>
      <c r="E3463" s="44"/>
      <c r="F3463" s="45">
        <v>14.203554153442383</v>
      </c>
      <c r="G3463" s="45"/>
      <c r="H3463" s="45"/>
      <c r="I3463" s="45"/>
      <c r="J3463" s="45"/>
      <c r="K3463" s="45">
        <v>6.008939266204834</v>
      </c>
      <c r="L3463" s="45"/>
      <c r="M3463" s="45"/>
      <c r="N3463" s="45">
        <v>25.808609008789063</v>
      </c>
      <c r="O3463" s="45"/>
      <c r="P3463" s="45"/>
      <c r="Q3463" s="45"/>
      <c r="R3463" s="45">
        <v>14.000480651855469</v>
      </c>
      <c r="S3463" s="45"/>
      <c r="T3463" s="45"/>
      <c r="U3463" s="45"/>
      <c r="V3463" s="46">
        <v>30.348684310913086</v>
      </c>
      <c r="W3463" s="46"/>
    </row>
    <row r="3464" spans="2:34">
      <c r="B3464" s="2">
        <v>7.9000003635883331E-2</v>
      </c>
      <c r="D3464" s="44">
        <v>4.7400002181529999</v>
      </c>
      <c r="E3464" s="44"/>
      <c r="F3464" s="45">
        <v>6.885493278503418</v>
      </c>
      <c r="G3464" s="45"/>
      <c r="H3464" s="45"/>
      <c r="I3464" s="45"/>
      <c r="J3464" s="45"/>
      <c r="K3464" s="45">
        <v>5.908043384552002</v>
      </c>
      <c r="L3464" s="45"/>
      <c r="M3464" s="45"/>
      <c r="N3464" s="45">
        <v>25.605043411254883</v>
      </c>
      <c r="O3464" s="45"/>
      <c r="P3464" s="45"/>
      <c r="Q3464" s="45"/>
      <c r="R3464" s="45">
        <v>13.927882194519043</v>
      </c>
      <c r="S3464" s="45"/>
      <c r="T3464" s="45"/>
      <c r="U3464" s="45"/>
      <c r="V3464" s="46">
        <v>29.994636535644531</v>
      </c>
      <c r="W3464" s="46"/>
    </row>
    <row r="3465" spans="2:34">
      <c r="B3465" s="2">
        <v>7.9999998211860657E-2</v>
      </c>
      <c r="D3465" s="44">
        <v>4.7999998927116394</v>
      </c>
      <c r="E3465" s="44"/>
      <c r="F3465" s="45">
        <v>-0.4927506148815155</v>
      </c>
      <c r="G3465" s="45"/>
      <c r="H3465" s="45"/>
      <c r="I3465" s="45"/>
      <c r="J3465" s="45"/>
      <c r="K3465" s="45">
        <v>5.8091068267822266</v>
      </c>
      <c r="L3465" s="45"/>
      <c r="M3465" s="45"/>
      <c r="N3465" s="45">
        <v>25.404563903808594</v>
      </c>
      <c r="O3465" s="45"/>
      <c r="P3465" s="45"/>
      <c r="Q3465" s="45"/>
      <c r="R3465" s="45">
        <v>13.856081008911133</v>
      </c>
      <c r="S3465" s="45"/>
      <c r="T3465" s="45"/>
      <c r="U3465" s="45"/>
      <c r="V3465" s="46">
        <v>29.645170211791992</v>
      </c>
      <c r="W3465" s="46"/>
    </row>
    <row r="3466" spans="2:34">
      <c r="B3466" s="2">
        <v>8.1000000238418579E-2</v>
      </c>
      <c r="D3466" s="44">
        <v>4.8600000143051147</v>
      </c>
      <c r="E3466" s="44"/>
      <c r="F3466" s="45">
        <v>-6.9135632514953613</v>
      </c>
      <c r="G3466" s="45"/>
      <c r="H3466" s="45"/>
      <c r="I3466" s="45"/>
      <c r="J3466" s="45"/>
      <c r="K3466" s="45">
        <v>5.7120847702026367</v>
      </c>
      <c r="L3466" s="45"/>
      <c r="M3466" s="45"/>
      <c r="N3466" s="45">
        <v>25.207111358642578</v>
      </c>
      <c r="O3466" s="45"/>
      <c r="P3466" s="45"/>
      <c r="Q3466" s="45"/>
      <c r="R3466" s="45">
        <v>13.785064697265625</v>
      </c>
      <c r="S3466" s="45"/>
      <c r="T3466" s="45"/>
      <c r="U3466" s="45"/>
      <c r="V3466" s="46">
        <v>29.300216674804688</v>
      </c>
      <c r="W3466" s="46"/>
    </row>
    <row r="3467" spans="2:34">
      <c r="B3467" s="2">
        <v>8.2000002264976501E-2</v>
      </c>
      <c r="D3467" s="44">
        <v>4.9200001358985901</v>
      </c>
      <c r="E3467" s="44"/>
      <c r="F3467" s="45">
        <v>-11.503232955932617</v>
      </c>
      <c r="G3467" s="45"/>
      <c r="H3467" s="45"/>
      <c r="I3467" s="45"/>
      <c r="J3467" s="45"/>
      <c r="K3467" s="45">
        <v>5.6169338226318359</v>
      </c>
      <c r="L3467" s="45"/>
      <c r="M3467" s="45"/>
      <c r="N3467" s="45">
        <v>25.01262092590332</v>
      </c>
      <c r="O3467" s="45"/>
      <c r="P3467" s="45"/>
      <c r="Q3467" s="45"/>
      <c r="R3467" s="45">
        <v>13.714821815490723</v>
      </c>
      <c r="S3467" s="45"/>
      <c r="T3467" s="45"/>
      <c r="U3467" s="45"/>
      <c r="V3467" s="46">
        <v>28.959705352783203</v>
      </c>
      <c r="W3467" s="46"/>
    </row>
    <row r="3468" spans="2:34">
      <c r="B3468" s="2">
        <v>8.2999996840953827E-2</v>
      </c>
      <c r="D3468" s="44">
        <v>4.9799998104572296</v>
      </c>
      <c r="E3468" s="44"/>
      <c r="F3468" s="45">
        <v>-13.65245532989502</v>
      </c>
      <c r="G3468" s="45"/>
      <c r="H3468" s="45"/>
      <c r="I3468" s="45"/>
      <c r="J3468" s="45"/>
      <c r="K3468" s="45">
        <v>5.5236105918884277</v>
      </c>
      <c r="L3468" s="45"/>
      <c r="M3468" s="45"/>
      <c r="N3468" s="45">
        <v>24.821035385131836</v>
      </c>
      <c r="O3468" s="45"/>
      <c r="P3468" s="45"/>
      <c r="Q3468" s="45"/>
      <c r="R3468" s="45">
        <v>13.645339012145996</v>
      </c>
      <c r="S3468" s="45"/>
      <c r="T3468" s="45"/>
      <c r="U3468" s="45"/>
      <c r="V3468" s="46">
        <v>28.623565673828125</v>
      </c>
      <c r="W3468" s="46"/>
    </row>
    <row r="3469" spans="2:34">
      <c r="B3469" s="2">
        <v>8.3999998867511749E-2</v>
      </c>
      <c r="D3469" s="44">
        <v>5.039999932050705</v>
      </c>
      <c r="E3469" s="44"/>
      <c r="F3469" s="45">
        <v>-13.098700523376465</v>
      </c>
      <c r="G3469" s="45"/>
      <c r="H3469" s="45"/>
      <c r="I3469" s="45"/>
      <c r="J3469" s="45"/>
      <c r="K3469" s="45">
        <v>5.4320745468139648</v>
      </c>
      <c r="L3469" s="45"/>
      <c r="M3469" s="45"/>
      <c r="N3469" s="45">
        <v>24.632295608520508</v>
      </c>
      <c r="O3469" s="45"/>
      <c r="P3469" s="45"/>
      <c r="Q3469" s="45"/>
      <c r="R3469" s="45">
        <v>13.576605796813965</v>
      </c>
      <c r="S3469" s="45"/>
      <c r="T3469" s="45"/>
      <c r="U3469" s="45"/>
      <c r="V3469" s="46">
        <v>28.291730880737305</v>
      </c>
      <c r="W3469" s="46"/>
    </row>
    <row r="3470" spans="2:34">
      <c r="B3470" s="2">
        <v>8.5000000894069672E-2</v>
      </c>
      <c r="D3470" s="44">
        <v>5.1000000536441803</v>
      </c>
      <c r="E3470" s="44"/>
      <c r="F3470" s="45">
        <v>-9.9593639373779297</v>
      </c>
      <c r="G3470" s="45"/>
      <c r="H3470" s="45"/>
      <c r="I3470" s="45"/>
      <c r="J3470" s="45"/>
      <c r="K3470" s="45">
        <v>5.3422846794128418</v>
      </c>
      <c r="L3470" s="45"/>
      <c r="M3470" s="45"/>
      <c r="N3470" s="45">
        <v>24.446344375610352</v>
      </c>
      <c r="O3470" s="45"/>
      <c r="P3470" s="45"/>
      <c r="Q3470" s="45"/>
      <c r="R3470" s="45">
        <v>13.508609771728516</v>
      </c>
      <c r="S3470" s="45"/>
      <c r="T3470" s="45"/>
      <c r="U3470" s="45"/>
      <c r="V3470" s="46">
        <v>27.964134216308594</v>
      </c>
      <c r="W3470" s="46"/>
    </row>
    <row r="3471" spans="2:34">
      <c r="B3471" s="2">
        <v>8.6000002920627594E-2</v>
      </c>
      <c r="D3471" s="44">
        <v>5.1600001752376556</v>
      </c>
      <c r="E3471" s="44"/>
      <c r="F3471" s="45">
        <v>-4.7115468978881836</v>
      </c>
      <c r="G3471" s="45"/>
      <c r="H3471" s="45"/>
      <c r="I3471" s="45"/>
      <c r="J3471" s="45"/>
      <c r="K3471" s="45">
        <v>5.2542018890380859</v>
      </c>
      <c r="L3471" s="45"/>
      <c r="M3471" s="45"/>
      <c r="N3471" s="45">
        <v>24.263126373291016</v>
      </c>
      <c r="O3471" s="45"/>
      <c r="P3471" s="45"/>
      <c r="Q3471" s="45"/>
      <c r="R3471" s="45">
        <v>13.441338539123535</v>
      </c>
      <c r="S3471" s="45"/>
      <c r="T3471" s="45"/>
      <c r="U3471" s="45"/>
      <c r="V3471" s="46">
        <v>27.640710830688477</v>
      </c>
      <c r="W3471" s="46"/>
    </row>
    <row r="3472" spans="2:34">
      <c r="B3472" s="2">
        <v>8.6999997496604919E-2</v>
      </c>
      <c r="D3472" s="44">
        <v>5.2199998497962952</v>
      </c>
      <c r="E3472" s="44"/>
      <c r="F3472" s="45">
        <v>1.8781507015228271</v>
      </c>
      <c r="G3472" s="45"/>
      <c r="H3472" s="45"/>
      <c r="I3472" s="45"/>
      <c r="J3472" s="45"/>
      <c r="K3472" s="45">
        <v>5.1677875518798828</v>
      </c>
      <c r="L3472" s="45"/>
      <c r="M3472" s="45"/>
      <c r="N3472" s="45">
        <v>24.082586288452148</v>
      </c>
      <c r="O3472" s="45"/>
      <c r="P3472" s="45"/>
      <c r="Q3472" s="45"/>
      <c r="R3472" s="45">
        <v>13.374782562255859</v>
      </c>
      <c r="S3472" s="45"/>
      <c r="T3472" s="45"/>
      <c r="U3472" s="45"/>
      <c r="V3472" s="46">
        <v>27.32139778137207</v>
      </c>
      <c r="W3472" s="46"/>
    </row>
    <row r="3473" spans="2:23">
      <c r="B3473" s="2">
        <v>8.7999999523162842E-2</v>
      </c>
      <c r="D3473" s="44">
        <v>5.2799999713897705</v>
      </c>
      <c r="E3473" s="44"/>
      <c r="F3473" s="45">
        <v>8.8635425567626953</v>
      </c>
      <c r="G3473" s="45"/>
      <c r="H3473" s="45"/>
      <c r="I3473" s="45"/>
      <c r="J3473" s="45"/>
      <c r="K3473" s="45">
        <v>5.0830049514770508</v>
      </c>
      <c r="L3473" s="45"/>
      <c r="M3473" s="45"/>
      <c r="N3473" s="45">
        <v>23.904674530029297</v>
      </c>
      <c r="O3473" s="45"/>
      <c r="P3473" s="45"/>
      <c r="Q3473" s="45"/>
      <c r="R3473" s="45">
        <v>13.308930397033691</v>
      </c>
      <c r="S3473" s="45"/>
      <c r="T3473" s="45"/>
      <c r="U3473" s="45"/>
      <c r="V3473" s="46">
        <v>27.006132125854492</v>
      </c>
      <c r="W3473" s="46"/>
    </row>
    <row r="3474" spans="2:23">
      <c r="B3474" s="2">
        <v>8.9000001549720764E-2</v>
      </c>
      <c r="D3474" s="44">
        <v>5.3400000929832458</v>
      </c>
      <c r="E3474" s="44"/>
      <c r="F3474" s="45">
        <v>15.252741813659668</v>
      </c>
      <c r="G3474" s="45"/>
      <c r="H3474" s="45"/>
      <c r="I3474" s="45"/>
      <c r="J3474" s="45"/>
      <c r="K3474" s="45">
        <v>4.9998178482055664</v>
      </c>
      <c r="L3474" s="45"/>
      <c r="M3474" s="45"/>
      <c r="N3474" s="45">
        <v>23.729337692260742</v>
      </c>
      <c r="O3474" s="45"/>
      <c r="P3474" s="45"/>
      <c r="Q3474" s="45"/>
      <c r="R3474" s="45">
        <v>13.243770599365234</v>
      </c>
      <c r="S3474" s="45"/>
      <c r="T3474" s="45"/>
      <c r="U3474" s="45"/>
      <c r="V3474" s="46">
        <v>26.694852828979492</v>
      </c>
      <c r="W3474" s="46"/>
    </row>
    <row r="3475" spans="2:23">
      <c r="B3475" s="2">
        <v>9.0000003576278687E-2</v>
      </c>
      <c r="D3475" s="44">
        <v>5.4000002145767212</v>
      </c>
      <c r="E3475" s="44"/>
      <c r="F3475" s="45">
        <v>20.147106170654297</v>
      </c>
      <c r="G3475" s="45"/>
      <c r="H3475" s="45"/>
      <c r="I3475" s="45"/>
      <c r="J3475" s="45"/>
      <c r="K3475" s="45">
        <v>4.9181904792785645</v>
      </c>
      <c r="L3475" s="45"/>
      <c r="M3475" s="45"/>
      <c r="N3475" s="45">
        <v>23.556524276733398</v>
      </c>
      <c r="O3475" s="45"/>
      <c r="P3475" s="45"/>
      <c r="Q3475" s="45"/>
      <c r="R3475" s="45">
        <v>13.179292678833008</v>
      </c>
      <c r="S3475" s="45"/>
      <c r="T3475" s="45"/>
      <c r="U3475" s="45"/>
      <c r="V3475" s="46">
        <v>26.387500762939453</v>
      </c>
      <c r="W3475" s="46"/>
    </row>
    <row r="3476" spans="2:23">
      <c r="B3476" s="2">
        <v>9.0999998152256012E-2</v>
      </c>
      <c r="D3476" s="44">
        <v>5.4599998891353607</v>
      </c>
      <c r="E3476" s="44"/>
      <c r="F3476" s="45">
        <v>22.865793228149414</v>
      </c>
      <c r="G3476" s="45"/>
      <c r="H3476" s="45"/>
      <c r="I3476" s="45"/>
      <c r="J3476" s="45"/>
      <c r="K3476" s="45">
        <v>4.8380885124206543</v>
      </c>
      <c r="L3476" s="45"/>
      <c r="M3476" s="45"/>
      <c r="N3476" s="45">
        <v>23.386186599731445</v>
      </c>
      <c r="O3476" s="45"/>
      <c r="P3476" s="45"/>
      <c r="Q3476" s="45"/>
      <c r="R3476" s="45">
        <v>13.115486145019531</v>
      </c>
      <c r="S3476" s="45"/>
      <c r="T3476" s="45"/>
      <c r="U3476" s="45"/>
      <c r="V3476" s="46">
        <v>26.084014892578125</v>
      </c>
      <c r="W3476" s="46"/>
    </row>
    <row r="3477" spans="2:23">
      <c r="B3477" s="2">
        <v>9.2000000178813934E-2</v>
      </c>
      <c r="D3477" s="44">
        <v>5.5200000107288361</v>
      </c>
      <c r="E3477" s="44"/>
      <c r="F3477" s="45">
        <v>23.038713455200195</v>
      </c>
      <c r="G3477" s="45"/>
      <c r="H3477" s="45"/>
      <c r="I3477" s="45"/>
      <c r="J3477" s="45"/>
      <c r="K3477" s="45">
        <v>4.7594790458679199</v>
      </c>
      <c r="L3477" s="45"/>
      <c r="M3477" s="45"/>
      <c r="N3477" s="45">
        <v>23.218276977539063</v>
      </c>
      <c r="O3477" s="45"/>
      <c r="P3477" s="45"/>
      <c r="Q3477" s="45"/>
      <c r="R3477" s="45">
        <v>13.052341461181641</v>
      </c>
      <c r="S3477" s="45"/>
      <c r="T3477" s="45"/>
      <c r="U3477" s="45"/>
      <c r="V3477" s="46">
        <v>25.784337997436523</v>
      </c>
      <c r="W3477" s="46"/>
    </row>
    <row r="3478" spans="2:23">
      <c r="B3478" s="2">
        <v>9.3000002205371857E-2</v>
      </c>
      <c r="D3478" s="44">
        <v>5.5800001323223114</v>
      </c>
      <c r="E3478" s="44"/>
      <c r="F3478" s="45">
        <v>20.655191421508789</v>
      </c>
      <c r="G3478" s="45"/>
      <c r="H3478" s="45"/>
      <c r="I3478" s="45"/>
      <c r="J3478" s="45"/>
      <c r="K3478" s="45">
        <v>4.6823282241821289</v>
      </c>
      <c r="L3478" s="45"/>
      <c r="M3478" s="45"/>
      <c r="N3478" s="45">
        <v>23.05274772644043</v>
      </c>
      <c r="O3478" s="45"/>
      <c r="P3478" s="45"/>
      <c r="Q3478" s="45"/>
      <c r="R3478" s="45">
        <v>12.989848136901855</v>
      </c>
      <c r="S3478" s="45"/>
      <c r="T3478" s="45"/>
      <c r="U3478" s="45"/>
      <c r="V3478" s="46">
        <v>25.488412857055664</v>
      </c>
      <c r="W3478" s="46"/>
    </row>
    <row r="3479" spans="2:23">
      <c r="B3479" s="2">
        <v>9.3999996781349182E-2</v>
      </c>
      <c r="D3479" s="44">
        <v>5.6399998068809509</v>
      </c>
      <c r="E3479" s="44"/>
      <c r="F3479" s="45">
        <v>16.061990737915039</v>
      </c>
      <c r="G3479" s="45"/>
      <c r="H3479" s="45"/>
      <c r="I3479" s="45"/>
      <c r="J3479" s="45"/>
      <c r="K3479" s="45">
        <v>4.6066055297851563</v>
      </c>
      <c r="L3479" s="45"/>
      <c r="M3479" s="45"/>
      <c r="N3479" s="45">
        <v>22.889553070068359</v>
      </c>
      <c r="O3479" s="45"/>
      <c r="P3479" s="45"/>
      <c r="Q3479" s="45"/>
      <c r="R3479" s="45">
        <v>12.927995681762695</v>
      </c>
      <c r="S3479" s="45"/>
      <c r="T3479" s="45"/>
      <c r="U3479" s="45"/>
      <c r="V3479" s="46">
        <v>25.196186065673828</v>
      </c>
      <c r="W3479" s="46"/>
    </row>
    <row r="3480" spans="2:23">
      <c r="B3480" s="2">
        <v>9.4999998807907104E-2</v>
      </c>
      <c r="D3480" s="44">
        <v>5.6999999284744263</v>
      </c>
      <c r="E3480" s="44"/>
      <c r="F3480" s="45">
        <v>9.9114627838134766</v>
      </c>
      <c r="G3480" s="45"/>
      <c r="H3480" s="45"/>
      <c r="I3480" s="45"/>
      <c r="J3480" s="45"/>
      <c r="K3480" s="45">
        <v>4.5322785377502441</v>
      </c>
      <c r="L3480" s="45"/>
      <c r="M3480" s="45"/>
      <c r="N3480" s="45">
        <v>22.728647232055664</v>
      </c>
      <c r="O3480" s="45"/>
      <c r="P3480" s="45"/>
      <c r="Q3480" s="45"/>
      <c r="R3480" s="45">
        <v>12.866775512695313</v>
      </c>
      <c r="S3480" s="45"/>
      <c r="T3480" s="45"/>
      <c r="U3480" s="45"/>
      <c r="V3480" s="46">
        <v>24.907600402832031</v>
      </c>
      <c r="W3480" s="46"/>
    </row>
    <row r="3481" spans="2:23">
      <c r="B3481" s="2">
        <v>9.6000000834465027E-2</v>
      </c>
      <c r="D3481" s="44">
        <v>5.7600000500679016</v>
      </c>
      <c r="E3481" s="44"/>
      <c r="F3481" s="45">
        <v>3.067523717880249</v>
      </c>
      <c r="G3481" s="45"/>
      <c r="H3481" s="45"/>
      <c r="I3481" s="45"/>
      <c r="J3481" s="45"/>
      <c r="K3481" s="45">
        <v>4.4593181610107422</v>
      </c>
      <c r="L3481" s="45"/>
      <c r="M3481" s="45"/>
      <c r="N3481" s="45">
        <v>22.569988250732422</v>
      </c>
      <c r="O3481" s="45"/>
      <c r="P3481" s="45"/>
      <c r="Q3481" s="45"/>
      <c r="R3481" s="45">
        <v>12.806177139282227</v>
      </c>
      <c r="S3481" s="45"/>
      <c r="T3481" s="45"/>
      <c r="U3481" s="45"/>
      <c r="V3481" s="46">
        <v>24.622602462768555</v>
      </c>
      <c r="W3481" s="46"/>
    </row>
    <row r="3482" spans="2:23">
      <c r="B3482" s="2">
        <v>9.7000002861022949E-2</v>
      </c>
      <c r="D3482" s="44">
        <v>5.820000171661377</v>
      </c>
      <c r="E3482" s="44"/>
      <c r="F3482" s="45">
        <v>-3.5170013904571533</v>
      </c>
      <c r="G3482" s="45"/>
      <c r="H3482" s="45"/>
      <c r="I3482" s="45"/>
      <c r="J3482" s="45"/>
      <c r="K3482" s="45">
        <v>4.3876943588256836</v>
      </c>
      <c r="L3482" s="45"/>
      <c r="M3482" s="45"/>
      <c r="N3482" s="45">
        <v>22.413532257080078</v>
      </c>
      <c r="O3482" s="45"/>
      <c r="P3482" s="45"/>
      <c r="Q3482" s="45"/>
      <c r="R3482" s="45">
        <v>12.74619197845459</v>
      </c>
      <c r="S3482" s="45"/>
      <c r="T3482" s="45"/>
      <c r="U3482" s="45"/>
      <c r="V3482" s="46">
        <v>24.341140747070313</v>
      </c>
      <c r="W3482" s="46"/>
    </row>
    <row r="3483" spans="2:23">
      <c r="B3483" s="2">
        <v>9.7999997437000275E-2</v>
      </c>
      <c r="D3483" s="44">
        <v>5.8799998462200165</v>
      </c>
      <c r="E3483" s="44"/>
      <c r="F3483" s="45">
        <v>-8.9342927932739258</v>
      </c>
      <c r="G3483" s="45"/>
      <c r="H3483" s="45"/>
      <c r="I3483" s="45"/>
      <c r="J3483" s="45"/>
      <c r="K3483" s="45">
        <v>4.3173789978027344</v>
      </c>
      <c r="L3483" s="45"/>
      <c r="M3483" s="45"/>
      <c r="N3483" s="45">
        <v>22.259237289428711</v>
      </c>
      <c r="O3483" s="45"/>
      <c r="P3483" s="45"/>
      <c r="Q3483" s="45"/>
      <c r="R3483" s="45">
        <v>12.686810493469238</v>
      </c>
      <c r="S3483" s="45"/>
      <c r="T3483" s="45"/>
      <c r="U3483" s="45"/>
      <c r="V3483" s="46">
        <v>24.063163757324219</v>
      </c>
      <c r="W3483" s="46"/>
    </row>
    <row r="3484" spans="2:23">
      <c r="B3484" s="2">
        <v>9.8999999463558197E-2</v>
      </c>
      <c r="D3484" s="44">
        <v>5.9399999678134918</v>
      </c>
      <c r="E3484" s="44"/>
      <c r="F3484" s="45">
        <v>-12.447910308837891</v>
      </c>
      <c r="G3484" s="45"/>
      <c r="H3484" s="45"/>
      <c r="I3484" s="45"/>
      <c r="J3484" s="45"/>
      <c r="K3484" s="45">
        <v>4.2483429908752441</v>
      </c>
      <c r="L3484" s="45"/>
      <c r="M3484" s="45"/>
      <c r="N3484" s="45">
        <v>22.107065200805664</v>
      </c>
      <c r="O3484" s="45"/>
      <c r="P3484" s="45"/>
      <c r="Q3484" s="45"/>
      <c r="R3484" s="45">
        <v>12.628023147583008</v>
      </c>
      <c r="S3484" s="45"/>
      <c r="T3484" s="45"/>
      <c r="U3484" s="45"/>
      <c r="V3484" s="46">
        <v>23.788618087768555</v>
      </c>
      <c r="W3484" s="46"/>
    </row>
    <row r="3485" spans="2:23">
      <c r="B3485" s="2">
        <v>0.10000000149011612</v>
      </c>
      <c r="D3485" s="44">
        <v>6.0000000894069672</v>
      </c>
      <c r="E3485" s="44"/>
      <c r="F3485" s="45">
        <v>-13.59405517578125</v>
      </c>
      <c r="G3485" s="45"/>
      <c r="H3485" s="45"/>
      <c r="I3485" s="45"/>
      <c r="J3485" s="45"/>
      <c r="K3485" s="45">
        <v>4.1805601119995117</v>
      </c>
      <c r="L3485" s="45"/>
      <c r="M3485" s="45"/>
      <c r="N3485" s="45">
        <v>21.956972122192383</v>
      </c>
      <c r="O3485" s="45"/>
      <c r="P3485" s="45"/>
      <c r="Q3485" s="45"/>
      <c r="R3485" s="45">
        <v>12.569822311401367</v>
      </c>
      <c r="S3485" s="45"/>
      <c r="T3485" s="45"/>
      <c r="U3485" s="45"/>
      <c r="V3485" s="46">
        <v>23.5174560546875</v>
      </c>
      <c r="W3485" s="46"/>
    </row>
    <row r="3486" spans="2:23" ht="9.75" customHeight="1">
      <c r="B3486" s="2">
        <v>0.10100000351667404</v>
      </c>
      <c r="D3486" s="44">
        <v>6.0600002110004425</v>
      </c>
      <c r="E3486" s="44"/>
      <c r="F3486" s="45">
        <v>-12.243824005126953</v>
      </c>
      <c r="G3486" s="45"/>
      <c r="H3486" s="45"/>
      <c r="I3486" s="45"/>
      <c r="J3486" s="45"/>
      <c r="K3486" s="45">
        <v>4.1140027046203613</v>
      </c>
      <c r="L3486" s="45"/>
      <c r="M3486" s="45"/>
      <c r="N3486" s="45">
        <v>21.808921813964844</v>
      </c>
      <c r="O3486" s="45"/>
      <c r="P3486" s="45"/>
      <c r="Q3486" s="45"/>
      <c r="R3486" s="45">
        <v>12.512197494506836</v>
      </c>
      <c r="S3486" s="45"/>
      <c r="T3486" s="45"/>
      <c r="U3486" s="45"/>
      <c r="V3486" s="46">
        <v>23.249626159667969</v>
      </c>
      <c r="W3486" s="46"/>
    </row>
    <row r="3487" spans="2:23" ht="5.25" customHeight="1"/>
    <row r="3488" spans="2:23" ht="172.5" customHeight="1"/>
    <row r="3489" spans="2:37" ht="16.5" customHeight="1"/>
    <row r="3490" spans="2:37" ht="12.75" customHeight="1">
      <c r="B3490" s="39" t="s">
        <v>0</v>
      </c>
      <c r="C3490" s="39"/>
      <c r="D3490" s="39"/>
      <c r="E3490" s="39"/>
      <c r="F3490" s="39"/>
      <c r="G3490" s="1" t="s">
        <v>1</v>
      </c>
      <c r="H3490" s="40" t="s">
        <v>92</v>
      </c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</row>
    <row r="3491" spans="2:37" ht="12.75" customHeight="1">
      <c r="AB3491" s="39" t="s">
        <v>2</v>
      </c>
      <c r="AC3491" s="39"/>
      <c r="AD3491" s="39"/>
      <c r="AE3491" s="39"/>
      <c r="AF3491" s="39"/>
      <c r="AG3491" s="39"/>
    </row>
    <row r="3492" spans="2:37" ht="12" customHeight="1">
      <c r="B3492" s="39" t="s">
        <v>3</v>
      </c>
      <c r="C3492" s="39"/>
      <c r="D3492" s="39"/>
      <c r="E3492" s="39"/>
      <c r="G3492" s="1" t="s">
        <v>4</v>
      </c>
      <c r="H3492" s="41">
        <v>0.43999999761581421</v>
      </c>
      <c r="I3492" s="41"/>
      <c r="J3492" s="41"/>
      <c r="K3492" s="41"/>
      <c r="L3492" s="41"/>
      <c r="M3492" s="41"/>
      <c r="N3492" s="41"/>
      <c r="O3492" s="39" t="s">
        <v>21</v>
      </c>
      <c r="P3492" s="39"/>
      <c r="Q3492" s="39"/>
      <c r="R3492" s="39"/>
      <c r="S3492" s="1" t="s">
        <v>4</v>
      </c>
      <c r="T3492" s="42" t="s">
        <v>22</v>
      </c>
      <c r="U3492" s="42"/>
      <c r="V3492" s="42"/>
      <c r="W3492" s="42"/>
      <c r="X3492" s="42"/>
      <c r="Y3492" s="42"/>
      <c r="Z3492" s="42"/>
      <c r="AA3492" s="42"/>
      <c r="AB3492" s="39"/>
      <c r="AC3492" s="39"/>
      <c r="AD3492" s="39"/>
      <c r="AE3492" s="39"/>
      <c r="AF3492" s="39"/>
      <c r="AG3492" s="39"/>
    </row>
    <row r="3493" spans="2:37" ht="10.5" customHeight="1">
      <c r="AB3493" s="39"/>
      <c r="AC3493" s="39"/>
      <c r="AD3493" s="39"/>
      <c r="AE3493" s="39"/>
      <c r="AF3493" s="39"/>
      <c r="AG3493" s="39"/>
    </row>
    <row r="3494" spans="2:37" ht="12" customHeight="1">
      <c r="AB3494" s="39"/>
      <c r="AC3494" s="39"/>
      <c r="AD3494" s="39"/>
      <c r="AE3494" s="39"/>
      <c r="AF3494" s="39"/>
      <c r="AG3494" s="39"/>
    </row>
    <row r="3495" spans="2:37" ht="12" customHeight="1">
      <c r="AB3495" s="39"/>
      <c r="AC3495" s="39"/>
      <c r="AD3495" s="39"/>
      <c r="AE3495" s="39"/>
      <c r="AF3495" s="39"/>
      <c r="AG3495" s="39"/>
    </row>
    <row r="3496" spans="2:37" ht="6" customHeight="1"/>
    <row r="3497" spans="2:37" ht="3" customHeight="1">
      <c r="B3497" s="43" t="s">
        <v>5</v>
      </c>
      <c r="D3497" s="43" t="s">
        <v>23</v>
      </c>
      <c r="E3497" s="43"/>
      <c r="G3497" s="43" t="s">
        <v>6</v>
      </c>
      <c r="H3497" s="43"/>
      <c r="J3497" s="43" t="s">
        <v>7</v>
      </c>
      <c r="K3497" s="43"/>
      <c r="L3497" s="43"/>
      <c r="M3497" s="43"/>
      <c r="N3497" s="43" t="s">
        <v>8</v>
      </c>
      <c r="O3497" s="43"/>
      <c r="Q3497" s="43" t="s">
        <v>9</v>
      </c>
      <c r="R3497" s="43"/>
      <c r="S3497" s="43"/>
      <c r="T3497" s="43" t="s">
        <v>10</v>
      </c>
      <c r="U3497" s="43"/>
      <c r="X3497" s="43" t="s">
        <v>5</v>
      </c>
      <c r="Y3497" s="43"/>
      <c r="Z3497" s="43" t="s">
        <v>23</v>
      </c>
      <c r="AA3497" s="43"/>
      <c r="AB3497" s="43" t="s">
        <v>6</v>
      </c>
      <c r="AC3497" s="43" t="s">
        <v>7</v>
      </c>
      <c r="AE3497" s="43" t="s">
        <v>8</v>
      </c>
      <c r="AF3497" s="43" t="s">
        <v>9</v>
      </c>
      <c r="AG3497" s="43" t="s">
        <v>10</v>
      </c>
      <c r="AH3497" s="43"/>
    </row>
    <row r="3498" spans="2:37" ht="14.25" customHeight="1">
      <c r="B3498" s="43"/>
      <c r="D3498" s="43"/>
      <c r="E3498" s="43"/>
      <c r="G3498" s="43"/>
      <c r="H3498" s="43"/>
      <c r="J3498" s="43"/>
      <c r="K3498" s="43"/>
      <c r="L3498" s="43"/>
      <c r="M3498" s="43"/>
      <c r="N3498" s="43"/>
      <c r="O3498" s="43"/>
      <c r="Q3498" s="43"/>
      <c r="R3498" s="43"/>
      <c r="S3498" s="43"/>
      <c r="T3498" s="43"/>
      <c r="U3498" s="43"/>
      <c r="X3498" s="43"/>
      <c r="Y3498" s="43"/>
      <c r="Z3498" s="43"/>
      <c r="AA3498" s="43"/>
      <c r="AB3498" s="43"/>
      <c r="AC3498" s="43"/>
      <c r="AE3498" s="43"/>
      <c r="AF3498" s="43"/>
      <c r="AG3498" s="43"/>
      <c r="AH3498" s="43"/>
    </row>
    <row r="3499" spans="2:37">
      <c r="B3499" s="2">
        <v>0</v>
      </c>
      <c r="D3499" s="44">
        <v>0</v>
      </c>
      <c r="E3499" s="44"/>
      <c r="F3499" s="45">
        <v>-7.6149968663230538E-5</v>
      </c>
      <c r="G3499" s="45"/>
      <c r="H3499" s="45"/>
      <c r="I3499" s="45"/>
      <c r="J3499" s="45"/>
      <c r="K3499" s="45">
        <v>86.754371643066406</v>
      </c>
      <c r="L3499" s="45"/>
      <c r="M3499" s="45"/>
      <c r="N3499" s="45">
        <v>173.50881958007813</v>
      </c>
      <c r="O3499" s="45"/>
      <c r="P3499" s="45"/>
      <c r="Q3499" s="45"/>
      <c r="R3499" s="45">
        <v>61.344657897949219</v>
      </c>
      <c r="S3499" s="45"/>
      <c r="T3499" s="45"/>
      <c r="U3499" s="45"/>
      <c r="V3499" s="46">
        <v>99.999908447265625</v>
      </c>
      <c r="W3499" s="46"/>
      <c r="X3499" s="45">
        <v>3.9000000804662704E-2</v>
      </c>
      <c r="Y3499" s="45"/>
      <c r="Z3499" s="44">
        <v>2.3400000482797623</v>
      </c>
      <c r="AA3499" s="44"/>
      <c r="AB3499" s="45">
        <v>54.810432434082031</v>
      </c>
      <c r="AC3499" s="45"/>
      <c r="AD3499" s="45">
        <v>12.153341293334961</v>
      </c>
      <c r="AE3499" s="45"/>
      <c r="AF3499" s="45">
        <v>92.051078796386719</v>
      </c>
      <c r="AG3499" s="45"/>
      <c r="AH3499" s="45">
        <v>56.496231079101563</v>
      </c>
      <c r="AI3499" s="45"/>
      <c r="AJ3499" s="45"/>
      <c r="AK3499" s="20">
        <v>15.21112060546875</v>
      </c>
    </row>
    <row r="3500" spans="2:37">
      <c r="B3500" s="2">
        <v>1.0000000474974513E-3</v>
      </c>
      <c r="D3500" s="44">
        <v>6.0000002849847078E-2</v>
      </c>
      <c r="E3500" s="44"/>
      <c r="F3500" s="45">
        <v>-8.9301727712154388E-2</v>
      </c>
      <c r="G3500" s="45"/>
      <c r="H3500" s="45"/>
      <c r="I3500" s="45"/>
      <c r="J3500" s="45"/>
      <c r="K3500" s="45">
        <v>80.3778076171875</v>
      </c>
      <c r="L3500" s="45"/>
      <c r="M3500" s="45"/>
      <c r="N3500" s="45">
        <v>166.92103576660156</v>
      </c>
      <c r="O3500" s="45"/>
      <c r="P3500" s="45"/>
      <c r="Q3500" s="45"/>
      <c r="R3500" s="45">
        <v>61.195301055908203</v>
      </c>
      <c r="S3500" s="45"/>
      <c r="T3500" s="45"/>
      <c r="U3500" s="45"/>
      <c r="V3500" s="46">
        <v>92.875907897949219</v>
      </c>
      <c r="W3500" s="46"/>
      <c r="X3500" s="45">
        <v>3.9999999105930328E-2</v>
      </c>
      <c r="Y3500" s="45"/>
      <c r="Z3500" s="44">
        <v>2.3999999463558197</v>
      </c>
      <c r="AA3500" s="44"/>
      <c r="AB3500" s="45">
        <v>76.085784912109375</v>
      </c>
      <c r="AC3500" s="45"/>
      <c r="AD3500" s="45">
        <v>11.674281120300293</v>
      </c>
      <c r="AE3500" s="45"/>
      <c r="AF3500" s="45">
        <v>91.428359985351563</v>
      </c>
      <c r="AG3500" s="45"/>
      <c r="AH3500" s="45">
        <v>56.3946533203125</v>
      </c>
      <c r="AI3500" s="45"/>
      <c r="AJ3500" s="45"/>
      <c r="AK3500" s="20">
        <v>14.637847900390625</v>
      </c>
    </row>
    <row r="3501" spans="2:37">
      <c r="B3501" s="2">
        <v>2.0000000949949026E-3</v>
      </c>
      <c r="D3501" s="44">
        <v>0.12000000569969416</v>
      </c>
      <c r="E3501" s="44"/>
      <c r="F3501" s="45">
        <v>11.734911918640137</v>
      </c>
      <c r="G3501" s="45"/>
      <c r="H3501" s="45"/>
      <c r="I3501" s="45"/>
      <c r="J3501" s="45"/>
      <c r="K3501" s="45">
        <v>74.674430847167969</v>
      </c>
      <c r="L3501" s="45"/>
      <c r="M3501" s="45"/>
      <c r="N3501" s="45">
        <v>161.00857543945313</v>
      </c>
      <c r="O3501" s="45"/>
      <c r="P3501" s="45"/>
      <c r="Q3501" s="45"/>
      <c r="R3501" s="45">
        <v>61.047454833984375</v>
      </c>
      <c r="S3501" s="45"/>
      <c r="T3501" s="45"/>
      <c r="U3501" s="45"/>
      <c r="V3501" s="46">
        <v>86.494674682617188</v>
      </c>
      <c r="W3501" s="46"/>
      <c r="X3501" s="45">
        <v>4.1000001132488251E-2</v>
      </c>
      <c r="Y3501" s="45"/>
      <c r="Z3501" s="44">
        <v>2.460000067949295</v>
      </c>
      <c r="AA3501" s="44"/>
      <c r="AB3501" s="45">
        <v>88.27764892578125</v>
      </c>
      <c r="AC3501" s="45"/>
      <c r="AD3501" s="45">
        <v>11.215538024902344</v>
      </c>
      <c r="AE3501" s="45"/>
      <c r="AF3501" s="45">
        <v>90.82733154296875</v>
      </c>
      <c r="AG3501" s="45"/>
      <c r="AH3501" s="45">
        <v>56.294040679931641</v>
      </c>
      <c r="AI3501" s="45"/>
      <c r="AJ3501" s="45"/>
      <c r="AK3501" s="20">
        <v>14.087783813476563</v>
      </c>
    </row>
    <row r="3502" spans="2:37">
      <c r="B3502" s="2">
        <v>3.0000000260770321E-3</v>
      </c>
      <c r="D3502" s="44">
        <v>0.18000000156462193</v>
      </c>
      <c r="E3502" s="44"/>
      <c r="F3502" s="45">
        <v>32.8763427734375</v>
      </c>
      <c r="G3502" s="45"/>
      <c r="H3502" s="45"/>
      <c r="I3502" s="45"/>
      <c r="J3502" s="45"/>
      <c r="K3502" s="45">
        <v>69.556777954101563</v>
      </c>
      <c r="L3502" s="45"/>
      <c r="M3502" s="45"/>
      <c r="N3502" s="45">
        <v>155.68394470214844</v>
      </c>
      <c r="O3502" s="45"/>
      <c r="P3502" s="45"/>
      <c r="Q3502" s="45"/>
      <c r="R3502" s="45">
        <v>60.901103973388672</v>
      </c>
      <c r="S3502" s="45"/>
      <c r="T3502" s="45"/>
      <c r="U3502" s="45"/>
      <c r="V3502" s="46">
        <v>80.76055908203125</v>
      </c>
      <c r="W3502" s="46"/>
      <c r="X3502" s="45">
        <v>4.1999999433755875E-2</v>
      </c>
      <c r="Y3502" s="45"/>
      <c r="Z3502" s="44">
        <v>2.5199999660253525</v>
      </c>
      <c r="AA3502" s="44"/>
      <c r="AB3502" s="45">
        <v>89.645164489746094</v>
      </c>
      <c r="AC3502" s="45"/>
      <c r="AD3502" s="45">
        <v>10.776123046875</v>
      </c>
      <c r="AE3502" s="45"/>
      <c r="AF3502" s="45">
        <v>90.246986389160156</v>
      </c>
      <c r="AG3502" s="45"/>
      <c r="AH3502" s="45">
        <v>56.194385528564453</v>
      </c>
      <c r="AI3502" s="45"/>
      <c r="AJ3502" s="45"/>
      <c r="AK3502" s="20">
        <v>13.559841156005859</v>
      </c>
    </row>
    <row r="3503" spans="2:37">
      <c r="B3503" s="2">
        <v>4.0000001899898052E-3</v>
      </c>
      <c r="D3503" s="44">
        <v>0.24000001139938831</v>
      </c>
      <c r="E3503" s="44"/>
      <c r="F3503" s="45">
        <v>59.540840148925781</v>
      </c>
      <c r="G3503" s="45"/>
      <c r="H3503" s="45"/>
      <c r="I3503" s="45"/>
      <c r="J3503" s="45"/>
      <c r="K3503" s="45">
        <v>64.949722290039063</v>
      </c>
      <c r="L3503" s="45"/>
      <c r="M3503" s="45"/>
      <c r="N3503" s="45">
        <v>150.87199401855469</v>
      </c>
      <c r="O3503" s="45"/>
      <c r="P3503" s="45"/>
      <c r="Q3503" s="45"/>
      <c r="R3503" s="45">
        <v>60.7562255859375</v>
      </c>
      <c r="S3503" s="45"/>
      <c r="T3503" s="45"/>
      <c r="U3503" s="45"/>
      <c r="V3503" s="46">
        <v>75.59124755859375</v>
      </c>
      <c r="W3503" s="46"/>
      <c r="X3503" s="45">
        <v>4.3000001460313797E-2</v>
      </c>
      <c r="Y3503" s="45"/>
      <c r="Z3503" s="44">
        <v>2.5800000876188278</v>
      </c>
      <c r="AA3503" s="44"/>
      <c r="AB3503" s="45">
        <v>79.972663879394531</v>
      </c>
      <c r="AC3503" s="45"/>
      <c r="AD3503" s="45">
        <v>10.355112075805664</v>
      </c>
      <c r="AE3503" s="45"/>
      <c r="AF3503" s="45">
        <v>89.686386108398438</v>
      </c>
      <c r="AG3503" s="45"/>
      <c r="AH3503" s="45">
        <v>56.095680236816406</v>
      </c>
      <c r="AI3503" s="45"/>
      <c r="AJ3503" s="45"/>
      <c r="AK3503" s="20">
        <v>13.053001403808594</v>
      </c>
    </row>
    <row r="3504" spans="2:37">
      <c r="B3504" s="2">
        <v>4.999999888241291E-3</v>
      </c>
      <c r="D3504" s="44">
        <v>0.29999999329447746</v>
      </c>
      <c r="E3504" s="44"/>
      <c r="F3504" s="45">
        <v>87.2608642578125</v>
      </c>
      <c r="G3504" s="45"/>
      <c r="H3504" s="45"/>
      <c r="I3504" s="45"/>
      <c r="J3504" s="45"/>
      <c r="K3504" s="45">
        <v>60.788688659667969</v>
      </c>
      <c r="L3504" s="45"/>
      <c r="M3504" s="45"/>
      <c r="N3504" s="45">
        <v>146.50814819335938</v>
      </c>
      <c r="O3504" s="45"/>
      <c r="P3504" s="45"/>
      <c r="Q3504" s="45"/>
      <c r="R3504" s="45">
        <v>60.612804412841797</v>
      </c>
      <c r="S3504" s="45"/>
      <c r="T3504" s="45"/>
      <c r="U3504" s="45"/>
      <c r="V3504" s="46">
        <v>70.915863037109375</v>
      </c>
      <c r="W3504" s="46"/>
      <c r="X3504" s="45">
        <v>4.3999999761581421E-2</v>
      </c>
      <c r="Y3504" s="45"/>
      <c r="Z3504" s="44">
        <v>2.6399999856948853</v>
      </c>
      <c r="AA3504" s="44"/>
      <c r="AB3504" s="45">
        <v>60.594326019287109</v>
      </c>
      <c r="AC3504" s="45"/>
      <c r="AD3504" s="45">
        <v>9.9516353607177734</v>
      </c>
      <c r="AE3504" s="45"/>
      <c r="AF3504" s="45">
        <v>89.144638061523438</v>
      </c>
      <c r="AG3504" s="45"/>
      <c r="AH3504" s="45">
        <v>55.997909545898438</v>
      </c>
      <c r="AI3504" s="45"/>
      <c r="AJ3504" s="45"/>
      <c r="AK3504" s="20">
        <v>12.566306114196777</v>
      </c>
    </row>
    <row r="3505" spans="2:37">
      <c r="B3505" s="2">
        <v>6.0000000521540642E-3</v>
      </c>
      <c r="D3505" s="44">
        <v>0.36000000312924385</v>
      </c>
      <c r="E3505" s="44"/>
      <c r="F3505" s="45">
        <v>111.51345062255859</v>
      </c>
      <c r="G3505" s="45"/>
      <c r="H3505" s="45"/>
      <c r="I3505" s="45"/>
      <c r="J3505" s="45"/>
      <c r="K3505" s="45">
        <v>57.018123626708984</v>
      </c>
      <c r="L3505" s="45"/>
      <c r="M3505" s="45"/>
      <c r="N3505" s="45">
        <v>142.53678894042969</v>
      </c>
      <c r="O3505" s="45"/>
      <c r="P3505" s="45"/>
      <c r="Q3505" s="45"/>
      <c r="R3505" s="45">
        <v>60.470829010009766</v>
      </c>
      <c r="S3505" s="45"/>
      <c r="T3505" s="45"/>
      <c r="U3505" s="45"/>
      <c r="V3505" s="46">
        <v>66.673309326171875</v>
      </c>
      <c r="W3505" s="46"/>
      <c r="X3505" s="45">
        <v>4.5000001788139343E-2</v>
      </c>
      <c r="Y3505" s="45"/>
      <c r="Z3505" s="44">
        <v>2.7000001072883606</v>
      </c>
      <c r="AA3505" s="44"/>
      <c r="AB3505" s="45">
        <v>34.2017822265625</v>
      </c>
      <c r="AC3505" s="45"/>
      <c r="AD3505" s="45">
        <v>9.564875602722168</v>
      </c>
      <c r="AE3505" s="45"/>
      <c r="AF3505" s="45">
        <v>88.620918273925781</v>
      </c>
      <c r="AG3505" s="45"/>
      <c r="AH3505" s="45">
        <v>55.901065826416016</v>
      </c>
      <c r="AI3505" s="45"/>
      <c r="AJ3505" s="45"/>
      <c r="AK3505" s="20">
        <v>12.098854064941406</v>
      </c>
    </row>
    <row r="3506" spans="2:37">
      <c r="B3506" s="2">
        <v>7.0000002160668373E-3</v>
      </c>
      <c r="D3506" s="44">
        <v>0.42000001296401024</v>
      </c>
      <c r="E3506" s="44"/>
      <c r="F3506" s="45">
        <v>128.34452819824219</v>
      </c>
      <c r="G3506" s="45"/>
      <c r="H3506" s="45"/>
      <c r="I3506" s="45"/>
      <c r="J3506" s="45"/>
      <c r="K3506" s="45">
        <v>53.590179443359375</v>
      </c>
      <c r="L3506" s="45"/>
      <c r="M3506" s="45"/>
      <c r="N3506" s="45">
        <v>138.91007995605469</v>
      </c>
      <c r="O3506" s="45"/>
      <c r="P3506" s="45"/>
      <c r="Q3506" s="45"/>
      <c r="R3506" s="45">
        <v>60.330276489257813</v>
      </c>
      <c r="S3506" s="45"/>
      <c r="T3506" s="45"/>
      <c r="U3506" s="45"/>
      <c r="V3506" s="46">
        <v>62.810882568359375</v>
      </c>
      <c r="W3506" s="46"/>
      <c r="X3506" s="45">
        <v>4.6000000089406967E-2</v>
      </c>
      <c r="Y3506" s="45"/>
      <c r="Z3506" s="44">
        <v>2.760000005364418</v>
      </c>
      <c r="AA3506" s="44"/>
      <c r="AB3506" s="45">
        <v>4.4622359275817871</v>
      </c>
      <c r="AC3506" s="45"/>
      <c r="AD3506" s="45">
        <v>9.194061279296875</v>
      </c>
      <c r="AE3506" s="45"/>
      <c r="AF3506" s="45">
        <v>88.114448547363281</v>
      </c>
      <c r="AG3506" s="45"/>
      <c r="AH3506" s="45">
        <v>55.805137634277344</v>
      </c>
      <c r="AI3506" s="45"/>
      <c r="AJ3506" s="45"/>
      <c r="AK3506" s="20">
        <v>11.649792671203613</v>
      </c>
    </row>
    <row r="3507" spans="2:37">
      <c r="B3507" s="2">
        <v>8.0000003799796104E-3</v>
      </c>
      <c r="D3507" s="44">
        <v>0.48000002279877663</v>
      </c>
      <c r="E3507" s="44"/>
      <c r="F3507" s="45">
        <v>134.91189575195313</v>
      </c>
      <c r="G3507" s="45"/>
      <c r="H3507" s="45"/>
      <c r="I3507" s="45"/>
      <c r="J3507" s="45"/>
      <c r="K3507" s="45">
        <v>50.463623046875</v>
      </c>
      <c r="L3507" s="45"/>
      <c r="M3507" s="45"/>
      <c r="N3507" s="45">
        <v>135.58674621582031</v>
      </c>
      <c r="O3507" s="45"/>
      <c r="P3507" s="45"/>
      <c r="Q3507" s="45"/>
      <c r="R3507" s="45">
        <v>60.191135406494141</v>
      </c>
      <c r="S3507" s="45"/>
      <c r="T3507" s="45"/>
      <c r="U3507" s="45"/>
      <c r="V3507" s="46">
        <v>59.283100128173828</v>
      </c>
      <c r="W3507" s="46"/>
      <c r="X3507" s="45">
        <v>4.6999998390674591E-2</v>
      </c>
      <c r="Y3507" s="45"/>
      <c r="Z3507" s="44">
        <v>2.8199999034404755</v>
      </c>
      <c r="AA3507" s="44"/>
      <c r="AB3507" s="45">
        <v>-24.498617172241211</v>
      </c>
      <c r="AC3507" s="45"/>
      <c r="AD3507" s="45">
        <v>8.8384647369384766</v>
      </c>
      <c r="AE3507" s="45"/>
      <c r="AF3507" s="45">
        <v>87.624465942382813</v>
      </c>
      <c r="AG3507" s="45"/>
      <c r="AH3507" s="45">
        <v>55.710117340087891</v>
      </c>
      <c r="AI3507" s="45"/>
      <c r="AJ3507" s="45"/>
      <c r="AK3507" s="20">
        <v>11.218317985534668</v>
      </c>
    </row>
    <row r="3508" spans="2:37">
      <c r="B3508" s="2">
        <v>8.999999612569809E-3</v>
      </c>
      <c r="D3508" s="44">
        <v>0.53999997675418854</v>
      </c>
      <c r="E3508" s="44"/>
      <c r="F3508" s="45">
        <v>129.87115478515625</v>
      </c>
      <c r="G3508" s="45"/>
      <c r="H3508" s="45"/>
      <c r="I3508" s="45"/>
      <c r="J3508" s="45"/>
      <c r="K3508" s="45">
        <v>47.602859497070313</v>
      </c>
      <c r="L3508" s="45"/>
      <c r="M3508" s="45"/>
      <c r="N3508" s="45">
        <v>132.53117370605469</v>
      </c>
      <c r="O3508" s="45"/>
      <c r="P3508" s="45"/>
      <c r="Q3508" s="45"/>
      <c r="R3508" s="45">
        <v>60.053382873535156</v>
      </c>
      <c r="S3508" s="45"/>
      <c r="T3508" s="45"/>
      <c r="U3508" s="45"/>
      <c r="V3508" s="46">
        <v>56.050636291503906</v>
      </c>
      <c r="W3508" s="46"/>
      <c r="X3508" s="45">
        <v>4.8000000417232513E-2</v>
      </c>
      <c r="Y3508" s="45"/>
      <c r="Z3508" s="44">
        <v>2.8800000250339508</v>
      </c>
      <c r="AA3508" s="44"/>
      <c r="AB3508" s="45">
        <v>-48.676116943359375</v>
      </c>
      <c r="AC3508" s="45"/>
      <c r="AD3508" s="45">
        <v>8.4973993301391602</v>
      </c>
      <c r="AE3508" s="45"/>
      <c r="AF3508" s="45">
        <v>87.150291442871094</v>
      </c>
      <c r="AG3508" s="45"/>
      <c r="AH3508" s="45">
        <v>55.615993499755859</v>
      </c>
      <c r="AI3508" s="45"/>
      <c r="AJ3508" s="45"/>
      <c r="AK3508" s="20">
        <v>10.803670883178711</v>
      </c>
    </row>
    <row r="3509" spans="2:37">
      <c r="B3509" s="2">
        <v>9.9999997764825821E-3</v>
      </c>
      <c r="D3509" s="44">
        <v>0.59999998658895493</v>
      </c>
      <c r="E3509" s="44"/>
      <c r="F3509" s="45">
        <v>113.55123901367188</v>
      </c>
      <c r="G3509" s="45"/>
      <c r="H3509" s="45"/>
      <c r="I3509" s="45"/>
      <c r="J3509" s="45"/>
      <c r="K3509" s="45">
        <v>44.977134704589844</v>
      </c>
      <c r="L3509" s="45"/>
      <c r="M3509" s="45"/>
      <c r="N3509" s="45">
        <v>129.71258544921875</v>
      </c>
      <c r="O3509" s="45"/>
      <c r="P3509" s="45"/>
      <c r="Q3509" s="45"/>
      <c r="R3509" s="45">
        <v>59.917011260986328</v>
      </c>
      <c r="S3509" s="45"/>
      <c r="T3509" s="45"/>
      <c r="U3509" s="45"/>
      <c r="V3509" s="46">
        <v>53.079479217529297</v>
      </c>
      <c r="W3509" s="46"/>
      <c r="X3509" s="45">
        <v>4.8999998718500137E-2</v>
      </c>
      <c r="Y3509" s="45"/>
      <c r="Z3509" s="44">
        <v>2.9399999231100082</v>
      </c>
      <c r="AA3509" s="44"/>
      <c r="AB3509" s="45">
        <v>-64.747215270996094</v>
      </c>
      <c r="AC3509" s="45"/>
      <c r="AD3509" s="45">
        <v>8.1702146530151367</v>
      </c>
      <c r="AE3509" s="45"/>
      <c r="AF3509" s="45">
        <v>86.691246032714844</v>
      </c>
      <c r="AG3509" s="45"/>
      <c r="AH3509" s="45">
        <v>55.522750854492188</v>
      </c>
      <c r="AI3509" s="45"/>
      <c r="AJ3509" s="45"/>
      <c r="AK3509" s="20">
        <v>10.405129432678223</v>
      </c>
    </row>
    <row r="3510" spans="2:37">
      <c r="B3510" s="2">
        <v>1.0999999940395355E-2</v>
      </c>
      <c r="D3510" s="44">
        <v>0.65999999642372131</v>
      </c>
      <c r="E3510" s="44"/>
      <c r="F3510" s="45">
        <v>87.895706176757813</v>
      </c>
      <c r="G3510" s="45"/>
      <c r="H3510" s="45"/>
      <c r="I3510" s="45"/>
      <c r="J3510" s="45"/>
      <c r="K3510" s="45">
        <v>42.559844970703125</v>
      </c>
      <c r="L3510" s="45"/>
      <c r="M3510" s="45"/>
      <c r="N3510" s="45">
        <v>127.10436248779297</v>
      </c>
      <c r="O3510" s="45"/>
      <c r="P3510" s="45"/>
      <c r="Q3510" s="45"/>
      <c r="R3510" s="45">
        <v>59.782001495361328</v>
      </c>
      <c r="S3510" s="45"/>
      <c r="T3510" s="45"/>
      <c r="U3510" s="45"/>
      <c r="V3510" s="46">
        <v>50.340160369873047</v>
      </c>
      <c r="W3510" s="46"/>
      <c r="X3510" s="45">
        <v>5.000000074505806E-2</v>
      </c>
      <c r="Y3510" s="45"/>
      <c r="Z3510" s="44">
        <v>3.0000000447034836</v>
      </c>
      <c r="AA3510" s="44"/>
      <c r="AB3510" s="45">
        <v>-70.533714294433594</v>
      </c>
      <c r="AC3510" s="45"/>
      <c r="AD3510" s="45">
        <v>7.8562955856323242</v>
      </c>
      <c r="AE3510" s="45"/>
      <c r="AF3510" s="45">
        <v>86.2467041015625</v>
      </c>
      <c r="AG3510" s="45"/>
      <c r="AH3510" s="45">
        <v>55.430389404296875</v>
      </c>
      <c r="AI3510" s="45"/>
      <c r="AJ3510" s="45"/>
      <c r="AK3510" s="20">
        <v>10.022010803222656</v>
      </c>
    </row>
    <row r="3511" spans="2:37">
      <c r="B3511" s="2">
        <v>1.2000000104308128E-2</v>
      </c>
      <c r="D3511" s="44">
        <v>0.7200000062584877</v>
      </c>
      <c r="E3511" s="44"/>
      <c r="F3511" s="45">
        <v>56.179012298583984</v>
      </c>
      <c r="G3511" s="45"/>
      <c r="H3511" s="45"/>
      <c r="I3511" s="45"/>
      <c r="J3511" s="45"/>
      <c r="K3511" s="45">
        <v>40.327934265136719</v>
      </c>
      <c r="L3511" s="45"/>
      <c r="M3511" s="45"/>
      <c r="N3511" s="45">
        <v>124.68341827392578</v>
      </c>
      <c r="O3511" s="45"/>
      <c r="P3511" s="45"/>
      <c r="Q3511" s="45"/>
      <c r="R3511" s="45">
        <v>59.648338317871094</v>
      </c>
      <c r="S3511" s="45"/>
      <c r="T3511" s="45"/>
      <c r="U3511" s="45"/>
      <c r="V3511" s="46">
        <v>47.807125091552734</v>
      </c>
      <c r="W3511" s="46"/>
      <c r="X3511" s="45">
        <v>5.0999999046325684E-2</v>
      </c>
      <c r="Y3511" s="45"/>
      <c r="Z3511" s="44">
        <v>3.059999942779541</v>
      </c>
      <c r="AA3511" s="44"/>
      <c r="AB3511" s="45">
        <v>-65.3035888671875</v>
      </c>
      <c r="AC3511" s="45"/>
      <c r="AD3511" s="45">
        <v>7.5550575256347656</v>
      </c>
      <c r="AE3511" s="45"/>
      <c r="AF3511" s="45">
        <v>85.816070556640625</v>
      </c>
      <c r="AG3511" s="45"/>
      <c r="AH3511" s="45">
        <v>55.338890075683594</v>
      </c>
      <c r="AI3511" s="45"/>
      <c r="AJ3511" s="45"/>
      <c r="AK3511" s="20">
        <v>9.6536674499511719</v>
      </c>
    </row>
    <row r="3512" spans="2:37">
      <c r="B3512" s="2">
        <v>1.3000000268220901E-2</v>
      </c>
      <c r="D3512" s="44">
        <v>0.78000001609325409</v>
      </c>
      <c r="E3512" s="44"/>
      <c r="F3512" s="45">
        <v>22.538467407226563</v>
      </c>
      <c r="G3512" s="45"/>
      <c r="H3512" s="45"/>
      <c r="I3512" s="45"/>
      <c r="J3512" s="45"/>
      <c r="K3512" s="45">
        <v>38.261394500732422</v>
      </c>
      <c r="L3512" s="45"/>
      <c r="M3512" s="45"/>
      <c r="N3512" s="45">
        <v>122.42973327636719</v>
      </c>
      <c r="O3512" s="45"/>
      <c r="P3512" s="45"/>
      <c r="Q3512" s="45"/>
      <c r="R3512" s="45">
        <v>59.516002655029297</v>
      </c>
      <c r="S3512" s="45"/>
      <c r="T3512" s="45"/>
      <c r="U3512" s="45"/>
      <c r="V3512" s="46">
        <v>45.458183288574219</v>
      </c>
      <c r="W3512" s="46"/>
      <c r="X3512" s="45">
        <v>5.2000001072883606E-2</v>
      </c>
      <c r="Y3512" s="45"/>
      <c r="Z3512" s="44">
        <v>3.1200000643730164</v>
      </c>
      <c r="AA3512" s="44"/>
      <c r="AB3512" s="45">
        <v>-49.868789672851563</v>
      </c>
      <c r="AC3512" s="45"/>
      <c r="AD3512" s="45">
        <v>7.2659468650817871</v>
      </c>
      <c r="AE3512" s="45"/>
      <c r="AF3512" s="45">
        <v>85.398773193359375</v>
      </c>
      <c r="AG3512" s="45"/>
      <c r="AH3512" s="45">
        <v>55.248252868652344</v>
      </c>
      <c r="AI3512" s="45"/>
      <c r="AJ3512" s="45"/>
      <c r="AK3512" s="20">
        <v>9.2994804382324219</v>
      </c>
    </row>
    <row r="3513" spans="2:37">
      <c r="B3513" s="2">
        <v>1.4000000432133675E-2</v>
      </c>
      <c r="D3513" s="44">
        <v>0.84000002592802048</v>
      </c>
      <c r="E3513" s="44"/>
      <c r="F3513" s="45">
        <v>-8.6120357513427734</v>
      </c>
      <c r="G3513" s="45"/>
      <c r="H3513" s="45"/>
      <c r="I3513" s="45"/>
      <c r="J3513" s="45"/>
      <c r="K3513" s="45">
        <v>36.342838287353516</v>
      </c>
      <c r="L3513" s="45"/>
      <c r="M3513" s="45"/>
      <c r="N3513" s="45">
        <v>120.32588958740234</v>
      </c>
      <c r="O3513" s="45"/>
      <c r="P3513" s="45"/>
      <c r="Q3513" s="45"/>
      <c r="R3513" s="45">
        <v>59.384983062744141</v>
      </c>
      <c r="S3513" s="45"/>
      <c r="T3513" s="45"/>
      <c r="U3513" s="45"/>
      <c r="V3513" s="46">
        <v>43.274017333984375</v>
      </c>
      <c r="W3513" s="46"/>
      <c r="X3513" s="45">
        <v>5.299999937415123E-2</v>
      </c>
      <c r="Y3513" s="45"/>
      <c r="Z3513" s="44">
        <v>3.1799999624490738</v>
      </c>
      <c r="AA3513" s="44"/>
      <c r="AB3513" s="45">
        <v>-26.466482162475586</v>
      </c>
      <c r="AC3513" s="45"/>
      <c r="AD3513" s="45">
        <v>6.9884376525878906</v>
      </c>
      <c r="AE3513" s="45"/>
      <c r="AF3513" s="45">
        <v>84.994277954101563</v>
      </c>
      <c r="AG3513" s="45"/>
      <c r="AH3513" s="45">
        <v>55.158458709716797</v>
      </c>
      <c r="AI3513" s="45"/>
      <c r="AJ3513" s="45"/>
      <c r="AK3513" s="20">
        <v>8.9588651657104492</v>
      </c>
    </row>
    <row r="3514" spans="2:37">
      <c r="B3514" s="2">
        <v>1.4999999664723873E-2</v>
      </c>
      <c r="D3514" s="44">
        <v>0.89999997988343239</v>
      </c>
      <c r="E3514" s="44"/>
      <c r="F3514" s="45">
        <v>-33.203903198242188</v>
      </c>
      <c r="G3514" s="45"/>
      <c r="H3514" s="45"/>
      <c r="I3514" s="45"/>
      <c r="J3514" s="45"/>
      <c r="K3514" s="45">
        <v>34.557117462158203</v>
      </c>
      <c r="L3514" s="45"/>
      <c r="M3514" s="45"/>
      <c r="N3514" s="45">
        <v>118.35671234130859</v>
      </c>
      <c r="O3514" s="45"/>
      <c r="P3514" s="45"/>
      <c r="Q3514" s="45"/>
      <c r="R3514" s="45">
        <v>59.255264282226563</v>
      </c>
      <c r="S3514" s="45"/>
      <c r="T3514" s="45"/>
      <c r="U3514" s="45"/>
      <c r="V3514" s="46">
        <v>41.237804412841797</v>
      </c>
      <c r="W3514" s="46"/>
      <c r="X3514" s="45">
        <v>5.4000001400709152E-2</v>
      </c>
      <c r="Y3514" s="45"/>
      <c r="Z3514" s="44">
        <v>3.2400000840425491</v>
      </c>
      <c r="AA3514" s="44"/>
      <c r="AB3514" s="45">
        <v>1.5588877201080322</v>
      </c>
      <c r="AC3514" s="45"/>
      <c r="AD3514" s="45">
        <v>6.7220301628112793</v>
      </c>
      <c r="AE3514" s="45"/>
      <c r="AF3514" s="45">
        <v>84.602066040039063</v>
      </c>
      <c r="AG3514" s="45"/>
      <c r="AH3514" s="45">
        <v>55.069503784179688</v>
      </c>
      <c r="AI3514" s="45"/>
      <c r="AJ3514" s="45"/>
      <c r="AK3514" s="20">
        <v>8.6312618255615234</v>
      </c>
    </row>
    <row r="3515" spans="2:37">
      <c r="B3515" s="2">
        <v>1.6000000759959221E-2</v>
      </c>
      <c r="D3515" s="44">
        <v>0.96000004559755325</v>
      </c>
      <c r="E3515" s="44"/>
      <c r="F3515" s="45">
        <v>-48.084304809570313</v>
      </c>
      <c r="G3515" s="45"/>
      <c r="H3515" s="45"/>
      <c r="I3515" s="45"/>
      <c r="J3515" s="45"/>
      <c r="K3515" s="45">
        <v>32.891014099121094</v>
      </c>
      <c r="L3515" s="45"/>
      <c r="M3515" s="45"/>
      <c r="N3515" s="45">
        <v>116.50897979736328</v>
      </c>
      <c r="O3515" s="45"/>
      <c r="P3515" s="45"/>
      <c r="Q3515" s="45"/>
      <c r="R3515" s="45">
        <v>59.1268310546875</v>
      </c>
      <c r="S3515" s="45"/>
      <c r="T3515" s="45"/>
      <c r="U3515" s="45"/>
      <c r="V3515" s="46">
        <v>39.334865570068359</v>
      </c>
      <c r="W3515" s="46"/>
      <c r="X3515" s="45">
        <v>5.4999999701976776E-2</v>
      </c>
      <c r="Y3515" s="45"/>
      <c r="Z3515" s="44">
        <v>3.2999999821186066</v>
      </c>
      <c r="AA3515" s="44"/>
      <c r="AB3515" s="45">
        <v>30.227621078491211</v>
      </c>
      <c r="AC3515" s="45"/>
      <c r="AD3515" s="45">
        <v>6.4662480354309082</v>
      </c>
      <c r="AE3515" s="45"/>
      <c r="AF3515" s="45">
        <v>84.221656799316406</v>
      </c>
      <c r="AG3515" s="45"/>
      <c r="AH3515" s="45">
        <v>54.981376647949219</v>
      </c>
      <c r="AI3515" s="45"/>
      <c r="AJ3515" s="45"/>
      <c r="AK3515" s="20">
        <v>8.3161392211914063</v>
      </c>
    </row>
    <row r="3516" spans="2:37">
      <c r="B3516" s="2">
        <v>1.7000000923871994E-2</v>
      </c>
      <c r="D3516" s="44">
        <v>1.0200000554323196</v>
      </c>
      <c r="E3516" s="44"/>
      <c r="F3516" s="45">
        <v>-51.455635070800781</v>
      </c>
      <c r="G3516" s="45"/>
      <c r="H3516" s="45"/>
      <c r="I3516" s="45"/>
      <c r="J3516" s="45"/>
      <c r="K3516" s="45">
        <v>31.332979202270508</v>
      </c>
      <c r="L3516" s="45"/>
      <c r="M3516" s="45"/>
      <c r="N3516" s="45">
        <v>114.77111053466797</v>
      </c>
      <c r="O3516" s="45"/>
      <c r="P3516" s="45"/>
      <c r="Q3516" s="45"/>
      <c r="R3516" s="45">
        <v>58.999671936035156</v>
      </c>
      <c r="S3516" s="45"/>
      <c r="T3516" s="45"/>
      <c r="U3516" s="45"/>
      <c r="V3516" s="46">
        <v>37.552349090576172</v>
      </c>
      <c r="W3516" s="46"/>
      <c r="X3516" s="45">
        <v>5.6000001728534698E-2</v>
      </c>
      <c r="Y3516" s="45"/>
      <c r="Z3516" s="44">
        <v>3.3600001037120819</v>
      </c>
      <c r="AA3516" s="44"/>
      <c r="AB3516" s="45">
        <v>55.484188079833984</v>
      </c>
      <c r="AC3516" s="45"/>
      <c r="AD3516" s="45">
        <v>6.2206392288208008</v>
      </c>
      <c r="AE3516" s="45"/>
      <c r="AF3516" s="45">
        <v>83.852584838867188</v>
      </c>
      <c r="AG3516" s="45"/>
      <c r="AH3516" s="45">
        <v>54.894073486328125</v>
      </c>
      <c r="AI3516" s="45"/>
      <c r="AJ3516" s="45"/>
      <c r="AK3516" s="20">
        <v>8.0129890441894531</v>
      </c>
    </row>
    <row r="3517" spans="2:37">
      <c r="B3517" s="2">
        <v>1.7999999225139618E-2</v>
      </c>
      <c r="D3517" s="44">
        <v>1.0799999535083771</v>
      </c>
      <c r="E3517" s="44"/>
      <c r="F3517" s="45">
        <v>-43.123123168945313</v>
      </c>
      <c r="G3517" s="45"/>
      <c r="H3517" s="45"/>
      <c r="I3517" s="45"/>
      <c r="J3517" s="45"/>
      <c r="K3517" s="45">
        <v>29.872886657714844</v>
      </c>
      <c r="L3517" s="45"/>
      <c r="M3517" s="45"/>
      <c r="N3517" s="45">
        <v>113.13296508789063</v>
      </c>
      <c r="O3517" s="45"/>
      <c r="P3517" s="45"/>
      <c r="Q3517" s="45"/>
      <c r="R3517" s="45">
        <v>58.873764038085938</v>
      </c>
      <c r="S3517" s="45"/>
      <c r="T3517" s="45"/>
      <c r="U3517" s="45"/>
      <c r="V3517" s="46">
        <v>35.879005432128906</v>
      </c>
      <c r="W3517" s="46"/>
      <c r="X3517" s="45">
        <v>5.7000000029802322E-2</v>
      </c>
      <c r="Y3517" s="45"/>
      <c r="Z3517" s="44">
        <v>3.4200000017881393</v>
      </c>
      <c r="AA3517" s="44"/>
      <c r="AB3517" s="45">
        <v>73.765495300292969</v>
      </c>
      <c r="AC3517" s="45"/>
      <c r="AD3517" s="45">
        <v>5.9847726821899414</v>
      </c>
      <c r="AE3517" s="45"/>
      <c r="AF3517" s="45">
        <v>83.494392395019531</v>
      </c>
      <c r="AG3517" s="45"/>
      <c r="AH3517" s="45">
        <v>54.807579040527344</v>
      </c>
      <c r="AI3517" s="45"/>
      <c r="AJ3517" s="45"/>
      <c r="AK3517" s="20">
        <v>7.7213287353515625</v>
      </c>
    </row>
    <row r="3518" spans="2:37">
      <c r="B3518" s="2">
        <v>1.8999999389052391E-2</v>
      </c>
      <c r="D3518" s="44">
        <v>1.1399999633431435</v>
      </c>
      <c r="E3518" s="44"/>
      <c r="F3518" s="45">
        <v>-24.516803741455078</v>
      </c>
      <c r="G3518" s="45"/>
      <c r="H3518" s="45"/>
      <c r="I3518" s="45"/>
      <c r="J3518" s="45"/>
      <c r="K3518" s="45">
        <v>28.50184440612793</v>
      </c>
      <c r="L3518" s="45"/>
      <c r="M3518" s="45"/>
      <c r="N3518" s="45">
        <v>111.58562469482422</v>
      </c>
      <c r="O3518" s="45"/>
      <c r="P3518" s="45"/>
      <c r="Q3518" s="45"/>
      <c r="R3518" s="45">
        <v>58.749103546142578</v>
      </c>
      <c r="S3518" s="45"/>
      <c r="T3518" s="45"/>
      <c r="U3518" s="45"/>
      <c r="V3518" s="46">
        <v>34.304946899414063</v>
      </c>
      <c r="W3518" s="46"/>
      <c r="X3518" s="45">
        <v>5.7999998331069946E-2</v>
      </c>
      <c r="Y3518" s="45"/>
      <c r="Z3518" s="44">
        <v>3.4799998998641968</v>
      </c>
      <c r="AA3518" s="44"/>
      <c r="AB3518" s="45">
        <v>82.498382568359375</v>
      </c>
      <c r="AC3518" s="45"/>
      <c r="AD3518" s="45">
        <v>5.7582368850708008</v>
      </c>
      <c r="AE3518" s="45"/>
      <c r="AF3518" s="45">
        <v>83.14666748046875</v>
      </c>
      <c r="AG3518" s="45"/>
      <c r="AH3518" s="45">
        <v>54.721885681152344</v>
      </c>
      <c r="AI3518" s="45"/>
      <c r="AJ3518" s="45"/>
      <c r="AK3518" s="20">
        <v>7.4406948089599609</v>
      </c>
    </row>
    <row r="3519" spans="2:37">
      <c r="B3519" s="2">
        <v>1.9999999552965164E-2</v>
      </c>
      <c r="D3519" s="44">
        <v>1.1999999731779099</v>
      </c>
      <c r="E3519" s="44"/>
      <c r="F3519" s="45">
        <v>1.5142308473587036</v>
      </c>
      <c r="G3519" s="45"/>
      <c r="H3519" s="45"/>
      <c r="I3519" s="45"/>
      <c r="J3519" s="45"/>
      <c r="K3519" s="45">
        <v>27.212024688720703</v>
      </c>
      <c r="L3519" s="45"/>
      <c r="M3519" s="45"/>
      <c r="N3519" s="45">
        <v>110.12123870849609</v>
      </c>
      <c r="O3519" s="45"/>
      <c r="P3519" s="45"/>
      <c r="Q3519" s="45"/>
      <c r="R3519" s="45">
        <v>58.625667572021484</v>
      </c>
      <c r="S3519" s="45"/>
      <c r="T3519" s="45"/>
      <c r="U3519" s="45"/>
      <c r="V3519" s="46">
        <v>32.82147216796875</v>
      </c>
      <c r="W3519" s="46"/>
      <c r="X3519" s="45">
        <v>5.9000000357627869E-2</v>
      </c>
      <c r="Y3519" s="45"/>
      <c r="Z3519" s="44">
        <v>3.5400000214576721</v>
      </c>
      <c r="AA3519" s="44"/>
      <c r="AB3519" s="45">
        <v>80.456871032714844</v>
      </c>
      <c r="AC3519" s="45"/>
      <c r="AD3519" s="45">
        <v>5.5406413078308105</v>
      </c>
      <c r="AE3519" s="45"/>
      <c r="AF3519" s="45">
        <v>82.809005737304688</v>
      </c>
      <c r="AG3519" s="45"/>
      <c r="AH3519" s="45">
        <v>54.636981964111328</v>
      </c>
      <c r="AI3519" s="45"/>
      <c r="AJ3519" s="45"/>
      <c r="AK3519" s="20">
        <v>7.1706461906433105</v>
      </c>
    </row>
    <row r="3520" spans="2:37">
      <c r="B3520" s="2">
        <v>2.0999999716877937E-2</v>
      </c>
      <c r="D3520" s="44">
        <v>1.2599999830126762</v>
      </c>
      <c r="E3520" s="44"/>
      <c r="F3520" s="45">
        <v>31.10548210144043</v>
      </c>
      <c r="G3520" s="45"/>
      <c r="H3520" s="45"/>
      <c r="I3520" s="45"/>
      <c r="J3520" s="45"/>
      <c r="K3520" s="45">
        <v>25.996515274047852</v>
      </c>
      <c r="L3520" s="45"/>
      <c r="M3520" s="45"/>
      <c r="N3520" s="45">
        <v>108.73287963867188</v>
      </c>
      <c r="O3520" s="45"/>
      <c r="P3520" s="45"/>
      <c r="Q3520" s="45"/>
      <c r="R3520" s="45">
        <v>58.503448486328125</v>
      </c>
      <c r="S3520" s="45"/>
      <c r="T3520" s="45"/>
      <c r="U3520" s="45"/>
      <c r="V3520" s="46">
        <v>31.420904159545898</v>
      </c>
      <c r="W3520" s="46"/>
      <c r="X3520" s="45">
        <v>5.9999998658895493E-2</v>
      </c>
      <c r="Y3520" s="45"/>
      <c r="Z3520" s="44">
        <v>3.5999999195337296</v>
      </c>
      <c r="AA3520" s="44"/>
      <c r="AB3520" s="45">
        <v>67.929656982421875</v>
      </c>
      <c r="AC3520" s="45"/>
      <c r="AD3520" s="45">
        <v>5.331611156463623</v>
      </c>
      <c r="AE3520" s="45"/>
      <c r="AF3520" s="45">
        <v>82.48101806640625</v>
      </c>
      <c r="AG3520" s="45"/>
      <c r="AH3520" s="45">
        <v>54.552867889404297</v>
      </c>
      <c r="AI3520" s="45"/>
      <c r="AJ3520" s="45"/>
      <c r="AK3520" s="20">
        <v>6.9107608795166016</v>
      </c>
    </row>
    <row r="3521" spans="2:37">
      <c r="B3521" s="2">
        <v>2.199999988079071E-2</v>
      </c>
      <c r="D3521" s="44">
        <v>1.3199999928474426</v>
      </c>
      <c r="E3521" s="44"/>
      <c r="F3521" s="45">
        <v>59.921268463134766</v>
      </c>
      <c r="G3521" s="45"/>
      <c r="H3521" s="45"/>
      <c r="I3521" s="45"/>
      <c r="J3521" s="45"/>
      <c r="K3521" s="45">
        <v>24.849199295043945</v>
      </c>
      <c r="L3521" s="45"/>
      <c r="M3521" s="45"/>
      <c r="N3521" s="45">
        <v>107.41442108154297</v>
      </c>
      <c r="O3521" s="45"/>
      <c r="P3521" s="45"/>
      <c r="Q3521" s="45"/>
      <c r="R3521" s="45">
        <v>58.382427215576172</v>
      </c>
      <c r="S3521" s="45"/>
      <c r="T3521" s="45"/>
      <c r="U3521" s="45"/>
      <c r="V3521" s="46">
        <v>30.09644889831543</v>
      </c>
      <c r="W3521" s="46"/>
      <c r="X3521" s="45">
        <v>6.1000000685453415E-2</v>
      </c>
      <c r="Y3521" s="45"/>
      <c r="Z3521" s="44">
        <v>3.6600000411272049</v>
      </c>
      <c r="AA3521" s="44"/>
      <c r="AB3521" s="45">
        <v>46.674900054931641</v>
      </c>
      <c r="AC3521" s="45"/>
      <c r="AD3521" s="45">
        <v>5.1307907104492188</v>
      </c>
      <c r="AE3521" s="45"/>
      <c r="AF3521" s="45">
        <v>82.162338256835938</v>
      </c>
      <c r="AG3521" s="45"/>
      <c r="AH3521" s="45">
        <v>54.469528198242188</v>
      </c>
      <c r="AI3521" s="45"/>
      <c r="AJ3521" s="45"/>
      <c r="AK3521" s="20">
        <v>6.6606359481811523</v>
      </c>
    </row>
    <row r="3522" spans="2:37">
      <c r="B3522" s="2">
        <v>2.3000000044703484E-2</v>
      </c>
      <c r="D3522" s="44">
        <v>1.380000002682209</v>
      </c>
      <c r="E3522" s="44"/>
      <c r="F3522" s="45">
        <v>83.762748718261719</v>
      </c>
      <c r="G3522" s="45"/>
      <c r="H3522" s="45"/>
      <c r="I3522" s="45"/>
      <c r="J3522" s="45"/>
      <c r="K3522" s="45">
        <v>23.764650344848633</v>
      </c>
      <c r="L3522" s="45"/>
      <c r="M3522" s="45"/>
      <c r="N3522" s="45">
        <v>106.160400390625</v>
      </c>
      <c r="O3522" s="45"/>
      <c r="P3522" s="45"/>
      <c r="Q3522" s="45"/>
      <c r="R3522" s="45">
        <v>58.262596130371094</v>
      </c>
      <c r="S3522" s="45"/>
      <c r="T3522" s="45"/>
      <c r="U3522" s="45"/>
      <c r="V3522" s="46">
        <v>28.842082977294922</v>
      </c>
      <c r="W3522" s="46"/>
      <c r="X3522" s="45">
        <v>6.1999998986721039E-2</v>
      </c>
      <c r="Y3522" s="45"/>
      <c r="Z3522" s="44">
        <v>3.7199999392032623</v>
      </c>
      <c r="AA3522" s="44"/>
      <c r="AB3522" s="45">
        <v>19.669330596923828</v>
      </c>
      <c r="AC3522" s="45"/>
      <c r="AD3522" s="45">
        <v>4.9378390312194824</v>
      </c>
      <c r="AE3522" s="45"/>
      <c r="AF3522" s="45">
        <v>81.852607727050781</v>
      </c>
      <c r="AG3522" s="45"/>
      <c r="AH3522" s="45">
        <v>54.386955261230469</v>
      </c>
      <c r="AI3522" s="45"/>
      <c r="AJ3522" s="45"/>
      <c r="AK3522" s="20">
        <v>6.419884204864502</v>
      </c>
    </row>
    <row r="3523" spans="2:37">
      <c r="B3523" s="2">
        <v>2.4000000208616257E-2</v>
      </c>
      <c r="D3523" s="44">
        <v>1.4400000125169754</v>
      </c>
      <c r="E3523" s="44"/>
      <c r="F3523" s="45">
        <v>99.154365539550781</v>
      </c>
      <c r="G3523" s="45"/>
      <c r="H3523" s="45"/>
      <c r="I3523" s="45"/>
      <c r="J3523" s="45"/>
      <c r="K3523" s="45">
        <v>22.738033294677734</v>
      </c>
      <c r="L3523" s="45"/>
      <c r="M3523" s="45"/>
      <c r="N3523" s="45">
        <v>104.96597290039063</v>
      </c>
      <c r="O3523" s="45"/>
      <c r="P3523" s="45"/>
      <c r="Q3523" s="45"/>
      <c r="R3523" s="45">
        <v>58.143936157226563</v>
      </c>
      <c r="S3523" s="45"/>
      <c r="T3523" s="45"/>
      <c r="U3523" s="45"/>
      <c r="V3523" s="46">
        <v>27.652442932128906</v>
      </c>
      <c r="W3523" s="46"/>
      <c r="X3523" s="45">
        <v>6.3000001013278961E-2</v>
      </c>
      <c r="Y3523" s="45"/>
      <c r="Z3523" s="44">
        <v>3.7800000607967377</v>
      </c>
      <c r="AA3523" s="44"/>
      <c r="AB3523" s="45">
        <v>-9.3124933242797852</v>
      </c>
      <c r="AC3523" s="45"/>
      <c r="AD3523" s="45">
        <v>4.7524318695068359</v>
      </c>
      <c r="AE3523" s="45"/>
      <c r="AF3523" s="45">
        <v>81.551498413085938</v>
      </c>
      <c r="AG3523" s="45"/>
      <c r="AH3523" s="45">
        <v>54.305141448974609</v>
      </c>
      <c r="AI3523" s="45"/>
      <c r="AJ3523" s="45"/>
      <c r="AK3523" s="20">
        <v>6.1881375312805176</v>
      </c>
    </row>
    <row r="3524" spans="2:37">
      <c r="B3524" s="2">
        <v>2.500000037252903E-2</v>
      </c>
      <c r="D3524" s="44">
        <v>1.5000000223517418</v>
      </c>
      <c r="E3524" s="44"/>
      <c r="F3524" s="45">
        <v>103.82674407958984</v>
      </c>
      <c r="G3524" s="45"/>
      <c r="H3524" s="45"/>
      <c r="I3524" s="45"/>
      <c r="J3524" s="45"/>
      <c r="K3524" s="45">
        <v>21.765035629272461</v>
      </c>
      <c r="L3524" s="45"/>
      <c r="M3524" s="45"/>
      <c r="N3524" s="45">
        <v>103.82681274414063</v>
      </c>
      <c r="O3524" s="45"/>
      <c r="P3524" s="45"/>
      <c r="Q3524" s="45"/>
      <c r="R3524" s="45">
        <v>58.026435852050781</v>
      </c>
      <c r="S3524" s="45"/>
      <c r="T3524" s="45"/>
      <c r="U3524" s="45"/>
      <c r="V3524" s="46">
        <v>26.522747039794922</v>
      </c>
      <c r="W3524" s="46"/>
      <c r="X3524" s="45">
        <v>6.4000003039836884E-2</v>
      </c>
      <c r="Y3524" s="45"/>
      <c r="Z3524" s="44">
        <v>3.840000182390213</v>
      </c>
      <c r="AA3524" s="44"/>
      <c r="AB3524" s="45">
        <v>-36.229457855224609</v>
      </c>
      <c r="AC3524" s="45"/>
      <c r="AD3524" s="45">
        <v>4.5742583274841309</v>
      </c>
      <c r="AE3524" s="45"/>
      <c r="AF3524" s="45">
        <v>81.258682250976563</v>
      </c>
      <c r="AG3524" s="45"/>
      <c r="AH3524" s="45">
        <v>54.224079132080078</v>
      </c>
      <c r="AI3524" s="45"/>
      <c r="AJ3524" s="45"/>
      <c r="AK3524" s="20">
        <v>5.9650421142578125</v>
      </c>
    </row>
    <row r="3525" spans="2:37">
      <c r="B3525" s="2">
        <v>2.6000000536441803E-2</v>
      </c>
      <c r="D3525" s="44">
        <v>1.5600000321865082</v>
      </c>
      <c r="E3525" s="44"/>
      <c r="F3525" s="45">
        <v>97.02880859375</v>
      </c>
      <c r="G3525" s="45"/>
      <c r="H3525" s="45"/>
      <c r="I3525" s="45"/>
      <c r="J3525" s="45"/>
      <c r="K3525" s="45">
        <v>20.841794967651367</v>
      </c>
      <c r="L3525" s="45"/>
      <c r="M3525" s="45"/>
      <c r="N3525" s="45">
        <v>102.73902130126953</v>
      </c>
      <c r="O3525" s="45"/>
      <c r="P3525" s="45"/>
      <c r="Q3525" s="45"/>
      <c r="R3525" s="45">
        <v>57.910083770751953</v>
      </c>
      <c r="S3525" s="45"/>
      <c r="T3525" s="45"/>
      <c r="U3525" s="45"/>
      <c r="V3525" s="46">
        <v>25.44871711730957</v>
      </c>
      <c r="W3525" s="46"/>
      <c r="X3525" s="45">
        <v>6.4999997615814209E-2</v>
      </c>
      <c r="Y3525" s="45"/>
      <c r="Z3525" s="44">
        <v>3.8999998569488525</v>
      </c>
      <c r="AA3525" s="44"/>
      <c r="AB3525" s="45">
        <v>-57.340869903564453</v>
      </c>
      <c r="AC3525" s="45"/>
      <c r="AD3525" s="45">
        <v>4.4030213356018066</v>
      </c>
      <c r="AE3525" s="45"/>
      <c r="AF3525" s="45">
        <v>80.973854064941406</v>
      </c>
      <c r="AG3525" s="45"/>
      <c r="AH3525" s="45">
        <v>54.143756866455078</v>
      </c>
      <c r="AI3525" s="45"/>
      <c r="AJ3525" s="45"/>
      <c r="AK3525" s="20">
        <v>5.7502593994140625</v>
      </c>
    </row>
    <row r="3526" spans="2:37">
      <c r="B3526" s="2">
        <v>2.7000000700354576E-2</v>
      </c>
      <c r="D3526" s="44">
        <v>1.6200000420212746</v>
      </c>
      <c r="E3526" s="44"/>
      <c r="F3526" s="45">
        <v>79.626228332519531</v>
      </c>
      <c r="G3526" s="45"/>
      <c r="H3526" s="45"/>
      <c r="I3526" s="45"/>
      <c r="J3526" s="45"/>
      <c r="K3526" s="45">
        <v>19.964836120605469</v>
      </c>
      <c r="L3526" s="45"/>
      <c r="M3526" s="45"/>
      <c r="N3526" s="45">
        <v>101.69911956787109</v>
      </c>
      <c r="O3526" s="45"/>
      <c r="P3526" s="45"/>
      <c r="Q3526" s="45"/>
      <c r="R3526" s="45">
        <v>57.794868469238281</v>
      </c>
      <c r="S3526" s="45"/>
      <c r="T3526" s="45"/>
      <c r="U3526" s="45"/>
      <c r="V3526" s="46">
        <v>24.426513671875</v>
      </c>
      <c r="W3526" s="46"/>
      <c r="X3526" s="45">
        <v>6.5999999642372131E-2</v>
      </c>
      <c r="Y3526" s="45"/>
      <c r="Z3526" s="44">
        <v>3.9599999785423279</v>
      </c>
      <c r="AA3526" s="44"/>
      <c r="AB3526" s="45">
        <v>-69.729629516601563</v>
      </c>
      <c r="AC3526" s="45"/>
      <c r="AD3526" s="45">
        <v>4.2384381294250488</v>
      </c>
      <c r="AE3526" s="45"/>
      <c r="AF3526" s="45">
        <v>80.696723937988281</v>
      </c>
      <c r="AG3526" s="45"/>
      <c r="AH3526" s="45">
        <v>54.064170837402344</v>
      </c>
      <c r="AI3526" s="45"/>
      <c r="AJ3526" s="45"/>
      <c r="AK3526" s="20">
        <v>5.5434646606445313</v>
      </c>
    </row>
    <row r="3527" spans="2:37">
      <c r="B3527" s="2">
        <v>2.8000000864267349E-2</v>
      </c>
      <c r="D3527" s="44">
        <v>1.680000051856041</v>
      </c>
      <c r="E3527" s="44"/>
      <c r="F3527" s="45">
        <v>53.973178863525391</v>
      </c>
      <c r="G3527" s="45"/>
      <c r="H3527" s="45"/>
      <c r="I3527" s="45"/>
      <c r="J3527" s="45"/>
      <c r="K3527" s="45">
        <v>19.131038665771484</v>
      </c>
      <c r="L3527" s="45"/>
      <c r="M3527" s="45"/>
      <c r="N3527" s="45">
        <v>100.70396423339844</v>
      </c>
      <c r="O3527" s="45"/>
      <c r="P3527" s="45"/>
      <c r="Q3527" s="45"/>
      <c r="R3527" s="45">
        <v>57.680770874023438</v>
      </c>
      <c r="S3527" s="45"/>
      <c r="T3527" s="45"/>
      <c r="U3527" s="45"/>
      <c r="V3527" s="46">
        <v>23.452680587768555</v>
      </c>
      <c r="W3527" s="46"/>
      <c r="X3527" s="45">
        <v>6.7000001668930054E-2</v>
      </c>
      <c r="Y3527" s="45"/>
      <c r="Z3527" s="44">
        <v>4.0200001001358032</v>
      </c>
      <c r="AA3527" s="44"/>
      <c r="AB3527" s="45">
        <v>-71.708526611328125</v>
      </c>
      <c r="AC3527" s="45"/>
      <c r="AD3527" s="45">
        <v>4.0802364349365234</v>
      </c>
      <c r="AE3527" s="45"/>
      <c r="AF3527" s="45">
        <v>80.426994323730469</v>
      </c>
      <c r="AG3527" s="45"/>
      <c r="AH3527" s="45">
        <v>53.985309600830078</v>
      </c>
      <c r="AI3527" s="45"/>
      <c r="AJ3527" s="45"/>
      <c r="AK3527" s="20">
        <v>5.3443479537963867</v>
      </c>
    </row>
    <row r="3528" spans="2:37">
      <c r="B3528" s="2">
        <v>2.8999999165534973E-2</v>
      </c>
      <c r="D3528" s="44">
        <v>1.7399999499320984</v>
      </c>
      <c r="E3528" s="44"/>
      <c r="F3528" s="45">
        <v>23.576271057128906</v>
      </c>
      <c r="G3528" s="45"/>
      <c r="H3528" s="45"/>
      <c r="I3528" s="45"/>
      <c r="J3528" s="45"/>
      <c r="K3528" s="45">
        <v>18.337570190429688</v>
      </c>
      <c r="L3528" s="45"/>
      <c r="M3528" s="45"/>
      <c r="N3528" s="45">
        <v>99.750709533691406</v>
      </c>
      <c r="O3528" s="45"/>
      <c r="P3528" s="45"/>
      <c r="Q3528" s="45"/>
      <c r="R3528" s="45">
        <v>57.567783355712891</v>
      </c>
      <c r="S3528" s="45"/>
      <c r="T3528" s="45"/>
      <c r="U3528" s="45"/>
      <c r="V3528" s="46">
        <v>22.524091720581055</v>
      </c>
      <c r="W3528" s="46"/>
      <c r="X3528" s="45">
        <v>6.8000003695487976E-2</v>
      </c>
      <c r="Y3528" s="45"/>
      <c r="Z3528" s="44">
        <v>4.0800002217292786</v>
      </c>
      <c r="AA3528" s="44"/>
      <c r="AB3528" s="45">
        <v>-63.053028106689453</v>
      </c>
      <c r="AC3528" s="45"/>
      <c r="AD3528" s="45">
        <v>3.9281575679779053</v>
      </c>
      <c r="AE3528" s="45"/>
      <c r="AF3528" s="45">
        <v>80.164405822753906</v>
      </c>
      <c r="AG3528" s="45"/>
      <c r="AH3528" s="45">
        <v>53.907169342041016</v>
      </c>
      <c r="AI3528" s="45"/>
      <c r="AJ3528" s="45"/>
      <c r="AK3528" s="20">
        <v>5.152611255645752</v>
      </c>
    </row>
    <row r="3529" spans="2:37">
      <c r="B3529" s="2">
        <v>2.9999999329447746E-2</v>
      </c>
      <c r="D3529" s="44">
        <v>1.7999999597668648</v>
      </c>
      <c r="E3529" s="44"/>
      <c r="F3529" s="45">
        <v>-7.4013943672180176</v>
      </c>
      <c r="G3529" s="45"/>
      <c r="H3529" s="45"/>
      <c r="I3529" s="45"/>
      <c r="J3529" s="45"/>
      <c r="K3529" s="45">
        <v>17.581871032714844</v>
      </c>
      <c r="L3529" s="45"/>
      <c r="M3529" s="45"/>
      <c r="N3529" s="45">
        <v>98.836776733398438</v>
      </c>
      <c r="O3529" s="45"/>
      <c r="P3529" s="45"/>
      <c r="Q3529" s="45"/>
      <c r="R3529" s="45">
        <v>57.455894470214844</v>
      </c>
      <c r="S3529" s="45"/>
      <c r="T3529" s="45"/>
      <c r="U3529" s="45"/>
      <c r="V3529" s="46">
        <v>21.637920379638672</v>
      </c>
      <c r="W3529" s="46"/>
      <c r="X3529" s="45">
        <v>6.8999998271465302E-2</v>
      </c>
      <c r="Y3529" s="45"/>
      <c r="Z3529" s="44">
        <v>4.1399998962879181</v>
      </c>
      <c r="AA3529" s="44"/>
      <c r="AB3529" s="45">
        <v>-45.028495788574219</v>
      </c>
      <c r="AC3529" s="45"/>
      <c r="AD3529" s="45">
        <v>3.7819530963897705</v>
      </c>
      <c r="AE3529" s="45"/>
      <c r="AF3529" s="45">
        <v>79.908699035644531</v>
      </c>
      <c r="AG3529" s="45"/>
      <c r="AH3529" s="45">
        <v>53.829738616943359</v>
      </c>
      <c r="AI3529" s="45"/>
      <c r="AJ3529" s="45"/>
      <c r="AK3529" s="20">
        <v>4.9679689407348633</v>
      </c>
    </row>
    <row r="3530" spans="2:37">
      <c r="B3530" s="2">
        <v>3.0999999493360519E-2</v>
      </c>
      <c r="D3530" s="44">
        <v>1.8599999696016312</v>
      </c>
      <c r="E3530" s="44"/>
      <c r="F3530" s="45">
        <v>-34.726142883300781</v>
      </c>
      <c r="G3530" s="45"/>
      <c r="H3530" s="45"/>
      <c r="I3530" s="45"/>
      <c r="J3530" s="45"/>
      <c r="K3530" s="45">
        <v>16.861610412597656</v>
      </c>
      <c r="L3530" s="45"/>
      <c r="M3530" s="45"/>
      <c r="N3530" s="45">
        <v>97.959808349609375</v>
      </c>
      <c r="O3530" s="45"/>
      <c r="P3530" s="45"/>
      <c r="Q3530" s="45"/>
      <c r="R3530" s="45">
        <v>57.345088958740234</v>
      </c>
      <c r="S3530" s="45"/>
      <c r="T3530" s="45"/>
      <c r="U3530" s="45"/>
      <c r="V3530" s="46">
        <v>20.791597366333008</v>
      </c>
      <c r="W3530" s="46"/>
      <c r="X3530" s="45">
        <v>7.0000000298023224E-2</v>
      </c>
      <c r="Y3530" s="45"/>
      <c r="Z3530" s="44">
        <v>4.2000000178813934</v>
      </c>
      <c r="AA3530" s="44"/>
      <c r="AB3530" s="45">
        <v>-20.208635330200195</v>
      </c>
      <c r="AC3530" s="45"/>
      <c r="AD3530" s="45">
        <v>3.6413857936859131</v>
      </c>
      <c r="AE3530" s="45"/>
      <c r="AF3530" s="45">
        <v>79.659622192382813</v>
      </c>
      <c r="AG3530" s="45"/>
      <c r="AH3530" s="45">
        <v>53.753009796142578</v>
      </c>
      <c r="AI3530" s="45"/>
      <c r="AJ3530" s="45"/>
      <c r="AK3530" s="20">
        <v>4.7901477813720703</v>
      </c>
    </row>
    <row r="3531" spans="2:37">
      <c r="B3531" s="2">
        <v>3.2000001519918442E-2</v>
      </c>
      <c r="D3531" s="44">
        <v>1.9200000911951065</v>
      </c>
      <c r="E3531" s="44"/>
      <c r="F3531" s="45">
        <v>-54.687164306640625</v>
      </c>
      <c r="G3531" s="45"/>
      <c r="H3531" s="45"/>
      <c r="I3531" s="45"/>
      <c r="J3531" s="45"/>
      <c r="K3531" s="45">
        <v>16.174661636352539</v>
      </c>
      <c r="L3531" s="45"/>
      <c r="M3531" s="45"/>
      <c r="N3531" s="45">
        <v>97.11767578125</v>
      </c>
      <c r="O3531" s="45"/>
      <c r="P3531" s="45"/>
      <c r="Q3531" s="45"/>
      <c r="R3531" s="45">
        <v>57.2353515625</v>
      </c>
      <c r="S3531" s="45"/>
      <c r="T3531" s="45"/>
      <c r="U3531" s="45"/>
      <c r="V3531" s="46">
        <v>19.982776641845703</v>
      </c>
      <c r="W3531" s="46"/>
      <c r="X3531" s="45">
        <v>7.1000002324581146E-2</v>
      </c>
      <c r="Y3531" s="45"/>
      <c r="Z3531" s="44">
        <v>4.2600001394748688</v>
      </c>
      <c r="AA3531" s="44"/>
      <c r="AB3531" s="45">
        <v>7.888819694519043</v>
      </c>
      <c r="AC3531" s="45"/>
      <c r="AD3531" s="45">
        <v>3.5062282085418701</v>
      </c>
      <c r="AE3531" s="45"/>
      <c r="AF3531" s="45">
        <v>79.416938781738281</v>
      </c>
      <c r="AG3531" s="45"/>
      <c r="AH3531" s="45">
        <v>53.676975250244141</v>
      </c>
      <c r="AI3531" s="45"/>
      <c r="AJ3531" s="45"/>
      <c r="AK3531" s="20">
        <v>4.6188850402832031</v>
      </c>
    </row>
    <row r="3532" spans="2:37">
      <c r="B3532" s="2">
        <v>3.2999999821186066E-2</v>
      </c>
      <c r="D3532" s="44">
        <v>1.9799999892711639</v>
      </c>
      <c r="E3532" s="44"/>
      <c r="F3532" s="45">
        <v>-64.614433288574219</v>
      </c>
      <c r="G3532" s="45"/>
      <c r="H3532" s="45"/>
      <c r="I3532" s="45"/>
      <c r="J3532" s="45"/>
      <c r="K3532" s="45">
        <v>15.519075393676758</v>
      </c>
      <c r="L3532" s="45"/>
      <c r="M3532" s="45"/>
      <c r="N3532" s="45">
        <v>96.308395385742188</v>
      </c>
      <c r="O3532" s="45"/>
      <c r="P3532" s="45"/>
      <c r="Q3532" s="45"/>
      <c r="R3532" s="45">
        <v>57.126678466796875</v>
      </c>
      <c r="S3532" s="45"/>
      <c r="T3532" s="45"/>
      <c r="U3532" s="45"/>
      <c r="V3532" s="46">
        <v>19.209314346313477</v>
      </c>
      <c r="W3532" s="46"/>
      <c r="X3532" s="45">
        <v>7.1999996900558472E-2</v>
      </c>
      <c r="Y3532" s="45"/>
      <c r="Z3532" s="44">
        <v>4.3199998140335083</v>
      </c>
      <c r="AA3532" s="44"/>
      <c r="AB3532" s="45">
        <v>35.297618865966797</v>
      </c>
      <c r="AC3532" s="45"/>
      <c r="AD3532" s="45">
        <v>3.376262903213501</v>
      </c>
      <c r="AE3532" s="45"/>
      <c r="AF3532" s="45">
        <v>79.180419921875</v>
      </c>
      <c r="AG3532" s="45"/>
      <c r="AH3532" s="45">
        <v>53.601631164550781</v>
      </c>
      <c r="AI3532" s="45"/>
      <c r="AJ3532" s="45"/>
      <c r="AK3532" s="20">
        <v>4.4539284706115723</v>
      </c>
    </row>
    <row r="3533" spans="2:37">
      <c r="B3533" s="2">
        <v>3.4000001847743988E-2</v>
      </c>
      <c r="D3533" s="44">
        <v>2.0400001108646393</v>
      </c>
      <c r="E3533" s="44"/>
      <c r="F3533" s="45">
        <v>-63.248886108398438</v>
      </c>
      <c r="G3533" s="45"/>
      <c r="H3533" s="45"/>
      <c r="I3533" s="45"/>
      <c r="J3533" s="45"/>
      <c r="K3533" s="45">
        <v>14.893069267272949</v>
      </c>
      <c r="L3533" s="45"/>
      <c r="M3533" s="45"/>
      <c r="N3533" s="45">
        <v>95.530181884765625</v>
      </c>
      <c r="O3533" s="45"/>
      <c r="P3533" s="45"/>
      <c r="Q3533" s="45"/>
      <c r="R3533" s="45">
        <v>57.019050598144531</v>
      </c>
      <c r="S3533" s="45"/>
      <c r="T3533" s="45"/>
      <c r="U3533" s="45"/>
      <c r="V3533" s="46">
        <v>18.469247817993164</v>
      </c>
      <c r="W3533" s="46"/>
      <c r="X3533" s="45">
        <v>7.2999998927116394E-2</v>
      </c>
      <c r="Y3533" s="45"/>
      <c r="Z3533" s="44">
        <v>4.3799999356269836</v>
      </c>
      <c r="AA3533" s="44"/>
      <c r="AB3533" s="45">
        <v>58.159927368164063</v>
      </c>
      <c r="AC3533" s="45"/>
      <c r="AD3533" s="45">
        <v>3.25128173828125</v>
      </c>
      <c r="AE3533" s="45"/>
      <c r="AF3533" s="45">
        <v>78.949844360351563</v>
      </c>
      <c r="AG3533" s="45"/>
      <c r="AH3533" s="45">
        <v>53.526966094970703</v>
      </c>
      <c r="AI3533" s="45"/>
      <c r="AJ3533" s="45"/>
      <c r="AK3533" s="20">
        <v>4.2950372695922852</v>
      </c>
    </row>
    <row r="3534" spans="2:37">
      <c r="B3534" s="2">
        <v>3.5000000149011612E-2</v>
      </c>
      <c r="D3534" s="44">
        <v>2.1000000089406967</v>
      </c>
      <c r="E3534" s="44"/>
      <c r="F3534" s="45">
        <v>-50.913631439208984</v>
      </c>
      <c r="G3534" s="45"/>
      <c r="H3534" s="45"/>
      <c r="I3534" s="45"/>
      <c r="J3534" s="45"/>
      <c r="K3534" s="45">
        <v>14.294997215270996</v>
      </c>
      <c r="L3534" s="45"/>
      <c r="M3534" s="45"/>
      <c r="N3534" s="45">
        <v>94.7813720703125</v>
      </c>
      <c r="O3534" s="45"/>
      <c r="P3534" s="45"/>
      <c r="Q3534" s="45"/>
      <c r="R3534" s="45">
        <v>56.912460327148438</v>
      </c>
      <c r="S3534" s="45"/>
      <c r="T3534" s="45"/>
      <c r="U3534" s="45"/>
      <c r="V3534" s="46">
        <v>17.760766983032227</v>
      </c>
      <c r="W3534" s="46"/>
      <c r="X3534" s="45">
        <v>7.4000000953674316E-2</v>
      </c>
      <c r="Y3534" s="45"/>
      <c r="Z3534" s="44">
        <v>4.440000057220459</v>
      </c>
      <c r="AA3534" s="44"/>
      <c r="AB3534" s="45">
        <v>73.266517639160156</v>
      </c>
      <c r="AC3534" s="45"/>
      <c r="AD3534" s="45">
        <v>3.1310849189758301</v>
      </c>
      <c r="AE3534" s="45"/>
      <c r="AF3534" s="45">
        <v>78.725006103515625</v>
      </c>
      <c r="AG3534" s="45"/>
      <c r="AH3534" s="45">
        <v>53.452976226806641</v>
      </c>
      <c r="AI3534" s="45"/>
      <c r="AJ3534" s="45"/>
      <c r="AK3534" s="20">
        <v>4.1419796943664551</v>
      </c>
    </row>
    <row r="3535" spans="2:37">
      <c r="B3535" s="2">
        <v>3.5999998450279236E-2</v>
      </c>
      <c r="D3535" s="44">
        <v>2.1599999070167542</v>
      </c>
      <c r="E3535" s="44"/>
      <c r="F3535" s="45">
        <v>-29.462982177734375</v>
      </c>
      <c r="G3535" s="45"/>
      <c r="H3535" s="45"/>
      <c r="I3535" s="45"/>
      <c r="J3535" s="45"/>
      <c r="K3535" s="45">
        <v>13.723342895507813</v>
      </c>
      <c r="L3535" s="45"/>
      <c r="M3535" s="45"/>
      <c r="N3535" s="45">
        <v>94.0604248046875</v>
      </c>
      <c r="O3535" s="45"/>
      <c r="P3535" s="45"/>
      <c r="Q3535" s="45"/>
      <c r="R3535" s="45">
        <v>56.806896209716797</v>
      </c>
      <c r="S3535" s="45"/>
      <c r="T3535" s="45"/>
      <c r="U3535" s="45"/>
      <c r="V3535" s="46">
        <v>17.082202911376953</v>
      </c>
      <c r="W3535" s="46"/>
      <c r="X3535" s="45">
        <v>7.5000002980232239E-2</v>
      </c>
      <c r="Y3535" s="45"/>
      <c r="Z3535" s="44">
        <v>4.5000001788139343</v>
      </c>
      <c r="AA3535" s="44"/>
      <c r="AB3535" s="45">
        <v>78.504585266113281</v>
      </c>
      <c r="AC3535" s="45"/>
      <c r="AD3535" s="45">
        <v>3.01548171043396</v>
      </c>
      <c r="AE3535" s="45"/>
      <c r="AF3535" s="45">
        <v>78.505706787109375</v>
      </c>
      <c r="AG3535" s="45"/>
      <c r="AH3535" s="45">
        <v>53.379650115966797</v>
      </c>
      <c r="AI3535" s="45"/>
      <c r="AJ3535" s="45"/>
      <c r="AK3535" s="20">
        <v>3.9945328235626221</v>
      </c>
    </row>
    <row r="3536" spans="2:37">
      <c r="B3536" s="2">
        <v>3.7000000476837158E-2</v>
      </c>
      <c r="D3536" s="44">
        <v>2.2200000286102295</v>
      </c>
      <c r="E3536" s="44"/>
      <c r="F3536" s="45">
        <v>-2.0172772407531738</v>
      </c>
      <c r="G3536" s="45"/>
      <c r="H3536" s="45"/>
      <c r="I3536" s="45"/>
      <c r="J3536" s="45"/>
      <c r="K3536" s="45">
        <v>13.176701545715332</v>
      </c>
      <c r="L3536" s="45"/>
      <c r="M3536" s="45"/>
      <c r="N3536" s="45">
        <v>93.365921020507813</v>
      </c>
      <c r="O3536" s="45"/>
      <c r="P3536" s="45"/>
      <c r="Q3536" s="45"/>
      <c r="R3536" s="45">
        <v>56.702342987060547</v>
      </c>
      <c r="S3536" s="45"/>
      <c r="T3536" s="45"/>
      <c r="U3536" s="45"/>
      <c r="V3536" s="46">
        <v>16.432010650634766</v>
      </c>
      <c r="W3536" s="46"/>
      <c r="X3536" s="45">
        <v>7.5999997556209564E-2</v>
      </c>
      <c r="Y3536" s="45"/>
      <c r="Z3536" s="44">
        <v>4.5599998533725739</v>
      </c>
      <c r="AA3536" s="44"/>
      <c r="AB3536" s="45">
        <v>73.15069580078125</v>
      </c>
      <c r="AC3536" s="45"/>
      <c r="AD3536" s="45">
        <v>2.9042892456054688</v>
      </c>
      <c r="AE3536" s="45"/>
      <c r="AF3536" s="45">
        <v>78.291748046875</v>
      </c>
      <c r="AG3536" s="45"/>
      <c r="AH3536" s="45">
        <v>53.306983947753906</v>
      </c>
      <c r="AI3536" s="45"/>
      <c r="AJ3536" s="45"/>
      <c r="AK3536" s="20">
        <v>3.8524832725524902</v>
      </c>
    </row>
    <row r="3537" spans="2:37" ht="14.25" customHeight="1">
      <c r="B3537" s="2">
        <v>3.7999998778104782E-2</v>
      </c>
      <c r="D3537" s="44">
        <v>2.2799999266862869</v>
      </c>
      <c r="E3537" s="44"/>
      <c r="F3537" s="45">
        <v>27.478584289550781</v>
      </c>
      <c r="G3537" s="45"/>
      <c r="H3537" s="45"/>
      <c r="I3537" s="45"/>
      <c r="J3537" s="45"/>
      <c r="K3537" s="45">
        <v>12.65377140045166</v>
      </c>
      <c r="L3537" s="45"/>
      <c r="M3537" s="45"/>
      <c r="N3537" s="45">
        <v>92.696548461914063</v>
      </c>
      <c r="O3537" s="45"/>
      <c r="P3537" s="45"/>
      <c r="Q3537" s="45"/>
      <c r="R3537" s="45">
        <v>56.598793029785156</v>
      </c>
      <c r="S3537" s="45"/>
      <c r="T3537" s="45"/>
      <c r="U3537" s="45"/>
      <c r="V3537" s="46">
        <v>15.808760643005371</v>
      </c>
      <c r="W3537" s="46"/>
      <c r="X3537" s="45">
        <v>7.6999999582767487E-2</v>
      </c>
      <c r="Y3537" s="45"/>
      <c r="Z3537" s="44">
        <v>4.6199999749660492</v>
      </c>
      <c r="AA3537" s="44"/>
      <c r="AB3537" s="45">
        <v>57.96832275390625</v>
      </c>
      <c r="AC3537" s="45"/>
      <c r="AD3537" s="45">
        <v>2.7973320484161377</v>
      </c>
      <c r="AE3537" s="45"/>
      <c r="AF3537" s="45">
        <v>78.08294677734375</v>
      </c>
      <c r="AG3537" s="45"/>
      <c r="AH3537" s="45">
        <v>53.234966278076172</v>
      </c>
      <c r="AI3537" s="45"/>
      <c r="AJ3537" s="45"/>
      <c r="AK3537" s="20">
        <v>3.7156262397766113</v>
      </c>
    </row>
    <row r="3538" spans="2:37" ht="13.5" customHeight="1">
      <c r="B3538" s="47" t="s">
        <v>11</v>
      </c>
      <c r="C3538" s="47"/>
      <c r="D3538" s="47"/>
      <c r="E3538" s="47"/>
    </row>
    <row r="3539" spans="2:37" ht="12.75" customHeight="1">
      <c r="B3539" s="39" t="s">
        <v>0</v>
      </c>
      <c r="C3539" s="39"/>
      <c r="D3539" s="39"/>
      <c r="E3539" s="39"/>
      <c r="F3539" s="39"/>
      <c r="G3539" s="1" t="s">
        <v>1</v>
      </c>
      <c r="H3539" s="40" t="s">
        <v>92</v>
      </c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</row>
    <row r="3540" spans="2:37" ht="12.75" customHeight="1">
      <c r="AB3540" s="39" t="s">
        <v>2</v>
      </c>
      <c r="AC3540" s="39"/>
      <c r="AD3540" s="39"/>
      <c r="AE3540" s="39"/>
      <c r="AF3540" s="39"/>
      <c r="AG3540" s="39"/>
    </row>
    <row r="3541" spans="2:37" ht="12" customHeight="1">
      <c r="B3541" s="39" t="s">
        <v>3</v>
      </c>
      <c r="C3541" s="39"/>
      <c r="D3541" s="39"/>
      <c r="E3541" s="39"/>
      <c r="G3541" s="1" t="s">
        <v>4</v>
      </c>
      <c r="H3541" s="41">
        <v>0.43999999761581421</v>
      </c>
      <c r="I3541" s="41"/>
      <c r="J3541" s="41"/>
      <c r="K3541" s="41"/>
      <c r="L3541" s="41"/>
      <c r="M3541" s="41"/>
      <c r="N3541" s="41"/>
      <c r="O3541" s="39" t="s">
        <v>21</v>
      </c>
      <c r="P3541" s="39"/>
      <c r="Q3541" s="39"/>
      <c r="R3541" s="39"/>
      <c r="S3541" s="1" t="s">
        <v>4</v>
      </c>
      <c r="T3541" s="42" t="s">
        <v>22</v>
      </c>
      <c r="U3541" s="42"/>
      <c r="V3541" s="42"/>
      <c r="W3541" s="42"/>
      <c r="X3541" s="42"/>
      <c r="Y3541" s="42"/>
      <c r="Z3541" s="42"/>
      <c r="AA3541" s="42"/>
      <c r="AB3541" s="39"/>
      <c r="AC3541" s="39"/>
      <c r="AD3541" s="39"/>
      <c r="AE3541" s="39"/>
      <c r="AF3541" s="39"/>
      <c r="AG3541" s="39"/>
    </row>
    <row r="3542" spans="2:37" ht="10.5" customHeight="1">
      <c r="AB3542" s="39"/>
      <c r="AC3542" s="39"/>
      <c r="AD3542" s="39"/>
      <c r="AE3542" s="39"/>
      <c r="AF3542" s="39"/>
      <c r="AG3542" s="39"/>
    </row>
    <row r="3543" spans="2:37" ht="12" customHeight="1">
      <c r="AB3543" s="39"/>
      <c r="AC3543" s="39"/>
      <c r="AD3543" s="39"/>
      <c r="AE3543" s="39"/>
      <c r="AF3543" s="39"/>
      <c r="AG3543" s="39"/>
    </row>
    <row r="3544" spans="2:37" ht="12" customHeight="1">
      <c r="AB3544" s="39"/>
      <c r="AC3544" s="39"/>
      <c r="AD3544" s="39"/>
      <c r="AE3544" s="39"/>
      <c r="AF3544" s="39"/>
      <c r="AG3544" s="39"/>
    </row>
    <row r="3545" spans="2:37" ht="6" customHeight="1"/>
    <row r="3546" spans="2:37" ht="3" customHeight="1">
      <c r="B3546" s="43" t="s">
        <v>5</v>
      </c>
      <c r="D3546" s="43" t="s">
        <v>23</v>
      </c>
      <c r="E3546" s="43"/>
      <c r="G3546" s="43" t="s">
        <v>6</v>
      </c>
      <c r="H3546" s="43"/>
      <c r="J3546" s="43" t="s">
        <v>7</v>
      </c>
      <c r="K3546" s="43"/>
      <c r="L3546" s="43"/>
      <c r="M3546" s="43"/>
      <c r="N3546" s="43" t="s">
        <v>8</v>
      </c>
      <c r="O3546" s="43"/>
      <c r="Q3546" s="43" t="s">
        <v>9</v>
      </c>
      <c r="R3546" s="43"/>
      <c r="S3546" s="43"/>
      <c r="T3546" s="43" t="s">
        <v>10</v>
      </c>
      <c r="U3546" s="43"/>
      <c r="X3546" s="43" t="s">
        <v>5</v>
      </c>
      <c r="Y3546" s="43"/>
      <c r="Z3546" s="43" t="s">
        <v>23</v>
      </c>
      <c r="AA3546" s="43"/>
      <c r="AB3546" s="43" t="s">
        <v>6</v>
      </c>
      <c r="AC3546" s="43" t="s">
        <v>7</v>
      </c>
      <c r="AE3546" s="43" t="s">
        <v>8</v>
      </c>
      <c r="AF3546" s="43" t="s">
        <v>9</v>
      </c>
      <c r="AG3546" s="43" t="s">
        <v>10</v>
      </c>
      <c r="AH3546" s="43"/>
    </row>
    <row r="3547" spans="2:37" ht="14.25" customHeight="1">
      <c r="B3547" s="43"/>
      <c r="D3547" s="43"/>
      <c r="E3547" s="43"/>
      <c r="G3547" s="43"/>
      <c r="H3547" s="43"/>
      <c r="J3547" s="43"/>
      <c r="K3547" s="43"/>
      <c r="L3547" s="43"/>
      <c r="M3547" s="43"/>
      <c r="N3547" s="43"/>
      <c r="O3547" s="43"/>
      <c r="Q3547" s="43"/>
      <c r="R3547" s="43"/>
      <c r="S3547" s="43"/>
      <c r="T3547" s="43"/>
      <c r="U3547" s="43"/>
      <c r="X3547" s="43"/>
      <c r="Y3547" s="43"/>
      <c r="Z3547" s="43"/>
      <c r="AA3547" s="43"/>
      <c r="AB3547" s="43"/>
      <c r="AC3547" s="43"/>
      <c r="AE3547" s="43"/>
      <c r="AF3547" s="43"/>
      <c r="AG3547" s="43"/>
      <c r="AH3547" s="43"/>
    </row>
    <row r="3548" spans="2:37">
      <c r="B3548" s="2">
        <v>7.8000001609325409E-2</v>
      </c>
      <c r="D3548" s="44">
        <v>4.6800000965595245</v>
      </c>
      <c r="E3548" s="44"/>
      <c r="F3548" s="45">
        <v>35.096817016601563</v>
      </c>
      <c r="G3548" s="45"/>
      <c r="H3548" s="45"/>
      <c r="I3548" s="45"/>
      <c r="J3548" s="45"/>
      <c r="K3548" s="45">
        <v>2.6944420337677002</v>
      </c>
      <c r="L3548" s="45"/>
      <c r="M3548" s="45"/>
      <c r="N3548" s="45">
        <v>77.879119873046875</v>
      </c>
      <c r="O3548" s="45"/>
      <c r="P3548" s="45"/>
      <c r="Q3548" s="45"/>
      <c r="R3548" s="45">
        <v>53.163597106933594</v>
      </c>
      <c r="S3548" s="45"/>
      <c r="T3548" s="45"/>
      <c r="U3548" s="45"/>
      <c r="V3548" s="46">
        <v>3.5837650299072266</v>
      </c>
      <c r="W3548" s="46"/>
    </row>
    <row r="3549" spans="2:37">
      <c r="B3549" s="2">
        <v>7.9000003635883331E-2</v>
      </c>
      <c r="D3549" s="44">
        <v>4.7400002181529999</v>
      </c>
      <c r="E3549" s="44"/>
      <c r="F3549" s="45">
        <v>7.7478713989257813</v>
      </c>
      <c r="G3549" s="45"/>
      <c r="H3549" s="45"/>
      <c r="I3549" s="45"/>
      <c r="J3549" s="45"/>
      <c r="K3549" s="45">
        <v>2.5954585075378418</v>
      </c>
      <c r="L3549" s="45"/>
      <c r="M3549" s="45"/>
      <c r="N3549" s="45">
        <v>77.680107116699219</v>
      </c>
      <c r="O3549" s="45"/>
      <c r="P3549" s="45"/>
      <c r="Q3549" s="45"/>
      <c r="R3549" s="45">
        <v>53.092861175537109</v>
      </c>
      <c r="S3549" s="45"/>
      <c r="T3549" s="45"/>
      <c r="U3549" s="45"/>
      <c r="V3549" s="46">
        <v>3.4567103385925293</v>
      </c>
      <c r="W3549" s="46"/>
    </row>
    <row r="3550" spans="2:37">
      <c r="B3550" s="2">
        <v>7.9999998211860657E-2</v>
      </c>
      <c r="D3550" s="44">
        <v>4.7999998927116394</v>
      </c>
      <c r="E3550" s="44"/>
      <c r="F3550" s="45">
        <v>-20.24737548828125</v>
      </c>
      <c r="G3550" s="45"/>
      <c r="H3550" s="45"/>
      <c r="I3550" s="45"/>
      <c r="J3550" s="45"/>
      <c r="K3550" s="45">
        <v>2.5002272129058838</v>
      </c>
      <c r="L3550" s="45"/>
      <c r="M3550" s="45"/>
      <c r="N3550" s="45">
        <v>77.485733032226563</v>
      </c>
      <c r="O3550" s="45"/>
      <c r="P3550" s="45"/>
      <c r="Q3550" s="45"/>
      <c r="R3550" s="45">
        <v>53.022758483886719</v>
      </c>
      <c r="S3550" s="45"/>
      <c r="T3550" s="45"/>
      <c r="U3550" s="45"/>
      <c r="V3550" s="46">
        <v>3.3342807292938232</v>
      </c>
      <c r="W3550" s="46"/>
    </row>
    <row r="3551" spans="2:37">
      <c r="B3551" s="2">
        <v>8.1000000238418579E-2</v>
      </c>
      <c r="D3551" s="44">
        <v>4.8600000143051147</v>
      </c>
      <c r="E3551" s="44"/>
      <c r="F3551" s="45">
        <v>-44.976844787597656</v>
      </c>
      <c r="G3551" s="45"/>
      <c r="H3551" s="45"/>
      <c r="I3551" s="45"/>
      <c r="J3551" s="45"/>
      <c r="K3551" s="45">
        <v>2.4086000919342041</v>
      </c>
      <c r="L3551" s="45"/>
      <c r="M3551" s="45"/>
      <c r="N3551" s="45">
        <v>77.295845031738281</v>
      </c>
      <c r="O3551" s="45"/>
      <c r="P3551" s="45"/>
      <c r="Q3551" s="45"/>
      <c r="R3551" s="45">
        <v>52.953277587890625</v>
      </c>
      <c r="S3551" s="45"/>
      <c r="T3551" s="45"/>
      <c r="U3551" s="45"/>
      <c r="V3551" s="46">
        <v>3.2163023948669434</v>
      </c>
      <c r="W3551" s="46"/>
    </row>
    <row r="3552" spans="2:37">
      <c r="B3552" s="2">
        <v>8.2000002264976501E-2</v>
      </c>
      <c r="D3552" s="44">
        <v>4.9200001358985901</v>
      </c>
      <c r="E3552" s="44"/>
      <c r="F3552" s="45">
        <v>-62.99591064453125</v>
      </c>
      <c r="G3552" s="45"/>
      <c r="H3552" s="45"/>
      <c r="I3552" s="45"/>
      <c r="J3552" s="45"/>
      <c r="K3552" s="45">
        <v>2.3204355239868164</v>
      </c>
      <c r="L3552" s="45"/>
      <c r="M3552" s="45"/>
      <c r="N3552" s="45">
        <v>77.110298156738281</v>
      </c>
      <c r="O3552" s="45"/>
      <c r="P3552" s="45"/>
      <c r="Q3552" s="45"/>
      <c r="R3552" s="45">
        <v>52.884414672851563</v>
      </c>
      <c r="S3552" s="45"/>
      <c r="T3552" s="45"/>
      <c r="U3552" s="45"/>
      <c r="V3552" s="46">
        <v>3.102607250213623</v>
      </c>
      <c r="W3552" s="46"/>
    </row>
    <row r="3553" spans="2:23">
      <c r="B3553" s="2">
        <v>8.2999996840953827E-2</v>
      </c>
      <c r="D3553" s="44">
        <v>4.9799998104572296</v>
      </c>
      <c r="E3553" s="44"/>
      <c r="F3553" s="45">
        <v>-71.808891296386719</v>
      </c>
      <c r="G3553" s="45"/>
      <c r="H3553" s="45"/>
      <c r="I3553" s="45"/>
      <c r="J3553" s="45"/>
      <c r="K3553" s="45">
        <v>2.2355976104736328</v>
      </c>
      <c r="L3553" s="45"/>
      <c r="M3553" s="45"/>
      <c r="N3553" s="45">
        <v>76.928932189941406</v>
      </c>
      <c r="O3553" s="45"/>
      <c r="P3553" s="45"/>
      <c r="Q3553" s="45"/>
      <c r="R3553" s="45">
        <v>52.816165924072266</v>
      </c>
      <c r="S3553" s="45"/>
      <c r="T3553" s="45"/>
      <c r="U3553" s="45"/>
      <c r="V3553" s="46">
        <v>2.993034839630127</v>
      </c>
      <c r="W3553" s="46"/>
    </row>
    <row r="3554" spans="2:23">
      <c r="B3554" s="2">
        <v>8.3999998867511749E-2</v>
      </c>
      <c r="D3554" s="44">
        <v>5.039999932050705</v>
      </c>
      <c r="E3554" s="44"/>
      <c r="F3554" s="45">
        <v>-70.216278076171875</v>
      </c>
      <c r="G3554" s="45"/>
      <c r="H3554" s="45"/>
      <c r="I3554" s="45"/>
      <c r="J3554" s="45"/>
      <c r="K3554" s="45">
        <v>2.1539559364318848</v>
      </c>
      <c r="L3554" s="45"/>
      <c r="M3554" s="45"/>
      <c r="N3554" s="45">
        <v>76.751625061035156</v>
      </c>
      <c r="O3554" s="45"/>
      <c r="P3554" s="45"/>
      <c r="Q3554" s="45"/>
      <c r="R3554" s="45">
        <v>52.748516082763672</v>
      </c>
      <c r="S3554" s="45"/>
      <c r="T3554" s="45"/>
      <c r="U3554" s="45"/>
      <c r="V3554" s="46">
        <v>2.8874306678771973</v>
      </c>
      <c r="W3554" s="46"/>
    </row>
    <row r="3555" spans="2:23">
      <c r="B3555" s="2">
        <v>8.5000000894069672E-2</v>
      </c>
      <c r="D3555" s="44">
        <v>5.1000000536441803</v>
      </c>
      <c r="E3555" s="44"/>
      <c r="F3555" s="45">
        <v>-58.479537963867188</v>
      </c>
      <c r="G3555" s="45"/>
      <c r="H3555" s="45"/>
      <c r="I3555" s="45"/>
      <c r="J3555" s="45"/>
      <c r="K3555" s="45">
        <v>2.075385570526123</v>
      </c>
      <c r="L3555" s="45"/>
      <c r="M3555" s="45"/>
      <c r="N3555" s="45">
        <v>76.578231811523438</v>
      </c>
      <c r="O3555" s="45"/>
      <c r="P3555" s="45"/>
      <c r="Q3555" s="45"/>
      <c r="R3555" s="45">
        <v>52.681468963623047</v>
      </c>
      <c r="S3555" s="45"/>
      <c r="T3555" s="45"/>
      <c r="U3555" s="45"/>
      <c r="V3555" s="46">
        <v>2.7856459617614746</v>
      </c>
      <c r="W3555" s="46"/>
    </row>
    <row r="3556" spans="2:23">
      <c r="B3556" s="2">
        <v>8.6000002920627594E-2</v>
      </c>
      <c r="D3556" s="44">
        <v>5.1600001752376556</v>
      </c>
      <c r="E3556" s="44"/>
      <c r="F3556" s="45">
        <v>-38.28070068359375</v>
      </c>
      <c r="G3556" s="45"/>
      <c r="H3556" s="45"/>
      <c r="I3556" s="45"/>
      <c r="J3556" s="45"/>
      <c r="K3556" s="45">
        <v>1.9997665882110596</v>
      </c>
      <c r="L3556" s="45"/>
      <c r="M3556" s="45"/>
      <c r="N3556" s="45">
        <v>76.408622741699219</v>
      </c>
      <c r="O3556" s="45"/>
      <c r="P3556" s="45"/>
      <c r="Q3556" s="45"/>
      <c r="R3556" s="45">
        <v>52.615009307861328</v>
      </c>
      <c r="S3556" s="45"/>
      <c r="T3556" s="45"/>
      <c r="U3556" s="45"/>
      <c r="V3556" s="46">
        <v>2.6875383853912354</v>
      </c>
      <c r="W3556" s="46"/>
    </row>
    <row r="3557" spans="2:23">
      <c r="B3557" s="2">
        <v>8.6999997496604919E-2</v>
      </c>
      <c r="D3557" s="44">
        <v>5.2199998497962952</v>
      </c>
      <c r="E3557" s="44"/>
      <c r="F3557" s="45">
        <v>-12.483099937438965</v>
      </c>
      <c r="G3557" s="45"/>
      <c r="H3557" s="45"/>
      <c r="I3557" s="45"/>
      <c r="J3557" s="45"/>
      <c r="K3557" s="45">
        <v>1.9269839525222778</v>
      </c>
      <c r="L3557" s="45"/>
      <c r="M3557" s="45"/>
      <c r="N3557" s="45">
        <v>76.242683410644531</v>
      </c>
      <c r="O3557" s="45"/>
      <c r="P3557" s="45"/>
      <c r="Q3557" s="45"/>
      <c r="R3557" s="45">
        <v>52.54913330078125</v>
      </c>
      <c r="S3557" s="45"/>
      <c r="T3557" s="45"/>
      <c r="U3557" s="45"/>
      <c r="V3557" s="46">
        <v>2.5929703712463379</v>
      </c>
      <c r="W3557" s="46"/>
    </row>
    <row r="3558" spans="2:23">
      <c r="B3558" s="2">
        <v>8.7999999523162842E-2</v>
      </c>
      <c r="D3558" s="44">
        <v>5.2799999713897705</v>
      </c>
      <c r="E3558" s="44"/>
      <c r="F3558" s="45">
        <v>15.27286434173584</v>
      </c>
      <c r="G3558" s="45"/>
      <c r="H3558" s="45"/>
      <c r="I3558" s="45"/>
      <c r="J3558" s="45"/>
      <c r="K3558" s="45">
        <v>1.8569276332855225</v>
      </c>
      <c r="L3558" s="45"/>
      <c r="M3558" s="45"/>
      <c r="N3558" s="45">
        <v>76.080284118652344</v>
      </c>
      <c r="O3558" s="45"/>
      <c r="P3558" s="45"/>
      <c r="Q3558" s="45"/>
      <c r="R3558" s="45">
        <v>52.483837127685547</v>
      </c>
      <c r="S3558" s="45"/>
      <c r="T3558" s="45"/>
      <c r="U3558" s="45"/>
      <c r="V3558" s="46">
        <v>2.5018103122711182</v>
      </c>
      <c r="W3558" s="46"/>
    </row>
    <row r="3559" spans="2:23">
      <c r="B3559" s="2">
        <v>8.9000001549720764E-2</v>
      </c>
      <c r="D3559" s="44">
        <v>5.3400000929832458</v>
      </c>
      <c r="E3559" s="44"/>
      <c r="F3559" s="45">
        <v>41.081783294677734</v>
      </c>
      <c r="G3559" s="45"/>
      <c r="H3559" s="45"/>
      <c r="I3559" s="45"/>
      <c r="J3559" s="45"/>
      <c r="K3559" s="45">
        <v>1.7894915342330933</v>
      </c>
      <c r="L3559" s="45"/>
      <c r="M3559" s="45"/>
      <c r="N3559" s="45">
        <v>75.921318054199219</v>
      </c>
      <c r="O3559" s="45"/>
      <c r="P3559" s="45"/>
      <c r="Q3559" s="45"/>
      <c r="R3559" s="45">
        <v>52.419116973876953</v>
      </c>
      <c r="S3559" s="45"/>
      <c r="T3559" s="45"/>
      <c r="U3559" s="45"/>
      <c r="V3559" s="46">
        <v>2.4139316082000732</v>
      </c>
      <c r="W3559" s="46"/>
    </row>
    <row r="3560" spans="2:23">
      <c r="B3560" s="2">
        <v>9.0000003576278687E-2</v>
      </c>
      <c r="D3560" s="44">
        <v>5.4000002145767212</v>
      </c>
      <c r="E3560" s="44"/>
      <c r="F3560" s="45">
        <v>61.321182250976563</v>
      </c>
      <c r="G3560" s="45"/>
      <c r="H3560" s="45"/>
      <c r="I3560" s="45"/>
      <c r="J3560" s="45"/>
      <c r="K3560" s="45">
        <v>1.7245742082595825</v>
      </c>
      <c r="L3560" s="45"/>
      <c r="M3560" s="45"/>
      <c r="N3560" s="45">
        <v>75.765670776367188</v>
      </c>
      <c r="O3560" s="45"/>
      <c r="P3560" s="45"/>
      <c r="Q3560" s="45"/>
      <c r="R3560" s="45">
        <v>52.354961395263672</v>
      </c>
      <c r="S3560" s="45"/>
      <c r="T3560" s="45"/>
      <c r="U3560" s="45"/>
      <c r="V3560" s="46">
        <v>2.3292121887207031</v>
      </c>
      <c r="W3560" s="46"/>
    </row>
    <row r="3561" spans="2:23">
      <c r="B3561" s="2">
        <v>9.0999998152256012E-2</v>
      </c>
      <c r="D3561" s="44">
        <v>5.4599998891353607</v>
      </c>
      <c r="E3561" s="44"/>
      <c r="F3561" s="45">
        <v>73.158447265625</v>
      </c>
      <c r="G3561" s="45"/>
      <c r="H3561" s="45"/>
      <c r="I3561" s="45"/>
      <c r="J3561" s="45"/>
      <c r="K3561" s="45">
        <v>1.6620782613754272</v>
      </c>
      <c r="L3561" s="45"/>
      <c r="M3561" s="45"/>
      <c r="N3561" s="45">
        <v>75.613235473632813</v>
      </c>
      <c r="O3561" s="45"/>
      <c r="P3561" s="45"/>
      <c r="Q3561" s="45"/>
      <c r="R3561" s="45">
        <v>52.291362762451172</v>
      </c>
      <c r="S3561" s="45"/>
      <c r="T3561" s="45"/>
      <c r="U3561" s="45"/>
      <c r="V3561" s="46">
        <v>2.247535228729248</v>
      </c>
      <c r="W3561" s="46"/>
    </row>
    <row r="3562" spans="2:23">
      <c r="B3562" s="2">
        <v>9.2000000178813934E-2</v>
      </c>
      <c r="D3562" s="44">
        <v>5.5200000107288361</v>
      </c>
      <c r="E3562" s="44"/>
      <c r="F3562" s="45">
        <v>74.945846557617188</v>
      </c>
      <c r="G3562" s="45"/>
      <c r="H3562" s="45"/>
      <c r="I3562" s="45"/>
      <c r="J3562" s="45"/>
      <c r="K3562" s="45">
        <v>1.6019101142883301</v>
      </c>
      <c r="L3562" s="45"/>
      <c r="M3562" s="45"/>
      <c r="N3562" s="45">
        <v>75.463912963867188</v>
      </c>
      <c r="O3562" s="45"/>
      <c r="P3562" s="45"/>
      <c r="Q3562" s="45"/>
      <c r="R3562" s="45">
        <v>52.228321075439453</v>
      </c>
      <c r="S3562" s="45"/>
      <c r="T3562" s="45"/>
      <c r="U3562" s="45"/>
      <c r="V3562" s="46">
        <v>2.168787956237793</v>
      </c>
      <c r="W3562" s="46"/>
    </row>
    <row r="3563" spans="2:23">
      <c r="B3563" s="2">
        <v>9.3000002205371857E-2</v>
      </c>
      <c r="D3563" s="44">
        <v>5.5800001323223114</v>
      </c>
      <c r="E3563" s="44"/>
      <c r="F3563" s="45">
        <v>66.448532104492188</v>
      </c>
      <c r="G3563" s="45"/>
      <c r="H3563" s="45"/>
      <c r="I3563" s="45"/>
      <c r="J3563" s="45"/>
      <c r="K3563" s="45">
        <v>1.5439801216125488</v>
      </c>
      <c r="L3563" s="45"/>
      <c r="M3563" s="45"/>
      <c r="N3563" s="45">
        <v>75.317604064941406</v>
      </c>
      <c r="O3563" s="45"/>
      <c r="P3563" s="45"/>
      <c r="Q3563" s="45"/>
      <c r="R3563" s="45">
        <v>52.165828704833984</v>
      </c>
      <c r="S3563" s="45"/>
      <c r="T3563" s="45"/>
      <c r="U3563" s="45"/>
      <c r="V3563" s="46">
        <v>2.0928621292114258</v>
      </c>
      <c r="W3563" s="46"/>
    </row>
    <row r="3564" spans="2:23">
      <c r="B3564" s="2">
        <v>9.3999996781349182E-2</v>
      </c>
      <c r="D3564" s="44">
        <v>5.6399998068809509</v>
      </c>
      <c r="E3564" s="44"/>
      <c r="F3564" s="45">
        <v>48.874073028564453</v>
      </c>
      <c r="G3564" s="45"/>
      <c r="H3564" s="45"/>
      <c r="I3564" s="45"/>
      <c r="J3564" s="45"/>
      <c r="K3564" s="45">
        <v>1.4882022142410278</v>
      </c>
      <c r="L3564" s="45"/>
      <c r="M3564" s="45"/>
      <c r="N3564" s="45">
        <v>75.174217224121094</v>
      </c>
      <c r="O3564" s="45"/>
      <c r="P3564" s="45"/>
      <c r="Q3564" s="45"/>
      <c r="R3564" s="45">
        <v>52.103878021240234</v>
      </c>
      <c r="S3564" s="45"/>
      <c r="T3564" s="45"/>
      <c r="U3564" s="45"/>
      <c r="V3564" s="46">
        <v>2.0196535587310791</v>
      </c>
      <c r="W3564" s="46"/>
    </row>
    <row r="3565" spans="2:23">
      <c r="B3565" s="2">
        <v>9.4999998807907104E-2</v>
      </c>
      <c r="D3565" s="44">
        <v>5.6999999284744263</v>
      </c>
      <c r="E3565" s="44"/>
      <c r="F3565" s="45">
        <v>24.699714660644531</v>
      </c>
      <c r="G3565" s="45"/>
      <c r="H3565" s="45"/>
      <c r="I3565" s="45"/>
      <c r="J3565" s="45"/>
      <c r="K3565" s="45">
        <v>1.4344935417175293</v>
      </c>
      <c r="L3565" s="45"/>
      <c r="M3565" s="45"/>
      <c r="N3565" s="45">
        <v>75.033653259277344</v>
      </c>
      <c r="O3565" s="45"/>
      <c r="P3565" s="45"/>
      <c r="Q3565" s="45"/>
      <c r="R3565" s="45">
        <v>52.042465209960938</v>
      </c>
      <c r="S3565" s="45"/>
      <c r="T3565" s="45"/>
      <c r="U3565" s="45"/>
      <c r="V3565" s="46">
        <v>1.9490624666213989</v>
      </c>
      <c r="W3565" s="46"/>
    </row>
    <row r="3566" spans="2:23">
      <c r="B3566" s="2">
        <v>9.6000000834465027E-2</v>
      </c>
      <c r="D3566" s="44">
        <v>5.7600000500679016</v>
      </c>
      <c r="E3566" s="44"/>
      <c r="F3566" s="45">
        <v>-2.6777858734130859</v>
      </c>
      <c r="G3566" s="45"/>
      <c r="H3566" s="45"/>
      <c r="I3566" s="45"/>
      <c r="J3566" s="45"/>
      <c r="K3566" s="45">
        <v>1.3827749490737915</v>
      </c>
      <c r="L3566" s="45"/>
      <c r="M3566" s="45"/>
      <c r="N3566" s="45">
        <v>74.895835876464844</v>
      </c>
      <c r="O3566" s="45"/>
      <c r="P3566" s="45"/>
      <c r="Q3566" s="45"/>
      <c r="R3566" s="45">
        <v>51.981582641601563</v>
      </c>
      <c r="S3566" s="45"/>
      <c r="T3566" s="45"/>
      <c r="U3566" s="45"/>
      <c r="V3566" s="46">
        <v>1.8809921741485596</v>
      </c>
      <c r="W3566" s="46"/>
    </row>
    <row r="3567" spans="2:23">
      <c r="B3567" s="2">
        <v>9.7000002861022949E-2</v>
      </c>
      <c r="D3567" s="44">
        <v>5.820000171661377</v>
      </c>
      <c r="E3567" s="44"/>
      <c r="F3567" s="45">
        <v>-29.420406341552734</v>
      </c>
      <c r="G3567" s="45"/>
      <c r="H3567" s="45"/>
      <c r="I3567" s="45"/>
      <c r="J3567" s="45"/>
      <c r="K3567" s="45">
        <v>1.3329700231552124</v>
      </c>
      <c r="L3567" s="45"/>
      <c r="M3567" s="45"/>
      <c r="N3567" s="45">
        <v>74.760673522949219</v>
      </c>
      <c r="O3567" s="45"/>
      <c r="P3567" s="45"/>
      <c r="Q3567" s="45"/>
      <c r="R3567" s="45">
        <v>51.921226501464844</v>
      </c>
      <c r="S3567" s="45"/>
      <c r="T3567" s="45"/>
      <c r="U3567" s="45"/>
      <c r="V3567" s="46">
        <v>1.8153501749038696</v>
      </c>
      <c r="W3567" s="46"/>
    </row>
    <row r="3568" spans="2:23">
      <c r="B3568" s="2">
        <v>9.7999997437000275E-2</v>
      </c>
      <c r="D3568" s="44">
        <v>5.8799998462200165</v>
      </c>
      <c r="E3568" s="44"/>
      <c r="F3568" s="45">
        <v>-51.787788391113281</v>
      </c>
      <c r="G3568" s="45"/>
      <c r="H3568" s="45"/>
      <c r="I3568" s="45"/>
      <c r="J3568" s="45"/>
      <c r="K3568" s="45">
        <v>1.2850056886672974</v>
      </c>
      <c r="L3568" s="45"/>
      <c r="M3568" s="45"/>
      <c r="N3568" s="45">
        <v>74.628089904785156</v>
      </c>
      <c r="O3568" s="45"/>
      <c r="P3568" s="45"/>
      <c r="Q3568" s="45"/>
      <c r="R3568" s="45">
        <v>51.861392974853516</v>
      </c>
      <c r="S3568" s="45"/>
      <c r="T3568" s="45"/>
      <c r="U3568" s="45"/>
      <c r="V3568" s="46">
        <v>1.7520475387573242</v>
      </c>
      <c r="W3568" s="46"/>
    </row>
    <row r="3569" spans="2:37">
      <c r="B3569" s="2">
        <v>9.8999999463558197E-2</v>
      </c>
      <c r="D3569" s="44">
        <v>5.9399999678134918</v>
      </c>
      <c r="E3569" s="44"/>
      <c r="F3569" s="45">
        <v>-66.661231994628906</v>
      </c>
      <c r="G3569" s="45"/>
      <c r="H3569" s="45"/>
      <c r="I3569" s="45"/>
      <c r="J3569" s="45"/>
      <c r="K3569" s="45">
        <v>1.2388116121292114</v>
      </c>
      <c r="L3569" s="45"/>
      <c r="M3569" s="45"/>
      <c r="N3569" s="45">
        <v>74.498001098632813</v>
      </c>
      <c r="O3569" s="45"/>
      <c r="P3569" s="45"/>
      <c r="Q3569" s="45"/>
      <c r="R3569" s="45">
        <v>51.802070617675781</v>
      </c>
      <c r="S3569" s="45"/>
      <c r="T3569" s="45"/>
      <c r="U3569" s="45"/>
      <c r="V3569" s="46">
        <v>1.6909983158111572</v>
      </c>
      <c r="W3569" s="46"/>
    </row>
    <row r="3570" spans="2:37">
      <c r="B3570" s="2">
        <v>0.10000000149011612</v>
      </c>
      <c r="D3570" s="44">
        <v>6.0000000894069672</v>
      </c>
      <c r="E3570" s="44"/>
      <c r="F3570" s="45">
        <v>-71.979362487792969</v>
      </c>
      <c r="G3570" s="45"/>
      <c r="H3570" s="45"/>
      <c r="I3570" s="45"/>
      <c r="J3570" s="45"/>
      <c r="K3570" s="45">
        <v>1.1943205595016479</v>
      </c>
      <c r="L3570" s="45"/>
      <c r="M3570" s="45"/>
      <c r="N3570" s="45">
        <v>74.370338439941406</v>
      </c>
      <c r="O3570" s="45"/>
      <c r="P3570" s="45"/>
      <c r="Q3570" s="45"/>
      <c r="R3570" s="45">
        <v>51.743259429931641</v>
      </c>
      <c r="S3570" s="45"/>
      <c r="T3570" s="45"/>
      <c r="U3570" s="45"/>
      <c r="V3570" s="46">
        <v>1.6321201324462891</v>
      </c>
      <c r="W3570" s="46"/>
    </row>
    <row r="3571" spans="2:37" ht="9.75" customHeight="1">
      <c r="B3571" s="2">
        <v>0.10100000351667404</v>
      </c>
      <c r="D3571" s="44">
        <v>6.0600002110004425</v>
      </c>
      <c r="E3571" s="44"/>
      <c r="F3571" s="45">
        <v>-67.024642944335938</v>
      </c>
      <c r="G3571" s="45"/>
      <c r="H3571" s="45"/>
      <c r="I3571" s="45"/>
      <c r="J3571" s="45"/>
      <c r="K3571" s="45">
        <v>1.1514674425125122</v>
      </c>
      <c r="L3571" s="45"/>
      <c r="M3571" s="45"/>
      <c r="N3571" s="45">
        <v>74.245025634765625</v>
      </c>
      <c r="O3571" s="45"/>
      <c r="P3571" s="45"/>
      <c r="Q3571" s="45"/>
      <c r="R3571" s="45">
        <v>51.684951782226563</v>
      </c>
      <c r="S3571" s="45"/>
      <c r="T3571" s="45"/>
      <c r="U3571" s="45"/>
      <c r="V3571" s="46">
        <v>1.5753337144851685</v>
      </c>
      <c r="W3571" s="46"/>
    </row>
    <row r="3572" spans="2:37" ht="5.25" customHeight="1"/>
    <row r="3573" spans="2:37" ht="172.5" customHeight="1"/>
    <row r="3574" spans="2:37" ht="16.5" customHeight="1"/>
    <row r="3575" spans="2:37" ht="12.75" customHeight="1">
      <c r="B3575" s="39" t="s">
        <v>0</v>
      </c>
      <c r="C3575" s="39"/>
      <c r="D3575" s="39"/>
      <c r="E3575" s="39"/>
      <c r="F3575" s="39"/>
      <c r="G3575" s="1" t="s">
        <v>1</v>
      </c>
      <c r="H3575" s="40" t="s">
        <v>93</v>
      </c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</row>
    <row r="3576" spans="2:37" ht="12.75" customHeight="1">
      <c r="AB3576" s="39" t="s">
        <v>2</v>
      </c>
      <c r="AC3576" s="39"/>
      <c r="AD3576" s="39"/>
      <c r="AE3576" s="39"/>
      <c r="AF3576" s="39"/>
      <c r="AG3576" s="39"/>
    </row>
    <row r="3577" spans="2:37" ht="12" customHeight="1">
      <c r="B3577" s="39" t="s">
        <v>3</v>
      </c>
      <c r="C3577" s="39"/>
      <c r="D3577" s="39"/>
      <c r="E3577" s="39"/>
      <c r="G3577" s="1" t="s">
        <v>4</v>
      </c>
      <c r="H3577" s="41">
        <v>6.5999999046325684</v>
      </c>
      <c r="I3577" s="41"/>
      <c r="J3577" s="41"/>
      <c r="K3577" s="41"/>
      <c r="L3577" s="41"/>
      <c r="M3577" s="41"/>
      <c r="N3577" s="41"/>
      <c r="O3577" s="39" t="s">
        <v>21</v>
      </c>
      <c r="P3577" s="39"/>
      <c r="Q3577" s="39"/>
      <c r="R3577" s="39"/>
      <c r="S3577" s="1" t="s">
        <v>4</v>
      </c>
      <c r="T3577" s="42" t="s">
        <v>24</v>
      </c>
      <c r="U3577" s="42"/>
      <c r="V3577" s="42"/>
      <c r="W3577" s="42"/>
      <c r="X3577" s="42"/>
      <c r="Y3577" s="42"/>
      <c r="Z3577" s="42"/>
      <c r="AA3577" s="42"/>
      <c r="AB3577" s="39"/>
      <c r="AC3577" s="39"/>
      <c r="AD3577" s="39"/>
      <c r="AE3577" s="39"/>
      <c r="AF3577" s="39"/>
      <c r="AG3577" s="39"/>
    </row>
    <row r="3578" spans="2:37" ht="10.5" customHeight="1">
      <c r="AB3578" s="39"/>
      <c r="AC3578" s="39"/>
      <c r="AD3578" s="39"/>
      <c r="AE3578" s="39"/>
      <c r="AF3578" s="39"/>
      <c r="AG3578" s="39"/>
    </row>
    <row r="3579" spans="2:37" ht="12" customHeight="1">
      <c r="AB3579" s="39"/>
      <c r="AC3579" s="39"/>
      <c r="AD3579" s="39"/>
      <c r="AE3579" s="39"/>
      <c r="AF3579" s="39"/>
      <c r="AG3579" s="39"/>
    </row>
    <row r="3580" spans="2:37" ht="12" customHeight="1">
      <c r="AB3580" s="39"/>
      <c r="AC3580" s="39"/>
      <c r="AD3580" s="39"/>
      <c r="AE3580" s="39"/>
      <c r="AF3580" s="39"/>
      <c r="AG3580" s="39"/>
    </row>
    <row r="3581" spans="2:37" ht="6" customHeight="1"/>
    <row r="3582" spans="2:37" ht="3" customHeight="1">
      <c r="B3582" s="43" t="s">
        <v>5</v>
      </c>
      <c r="D3582" s="43" t="s">
        <v>23</v>
      </c>
      <c r="E3582" s="43"/>
      <c r="G3582" s="43" t="s">
        <v>6</v>
      </c>
      <c r="H3582" s="43"/>
      <c r="J3582" s="43" t="s">
        <v>7</v>
      </c>
      <c r="K3582" s="43"/>
      <c r="L3582" s="43"/>
      <c r="M3582" s="43"/>
      <c r="N3582" s="43" t="s">
        <v>8</v>
      </c>
      <c r="O3582" s="43"/>
      <c r="Q3582" s="43" t="s">
        <v>9</v>
      </c>
      <c r="R3582" s="43"/>
      <c r="S3582" s="43"/>
      <c r="T3582" s="43" t="s">
        <v>10</v>
      </c>
      <c r="U3582" s="43"/>
      <c r="X3582" s="43" t="s">
        <v>5</v>
      </c>
      <c r="Y3582" s="43"/>
      <c r="Z3582" s="43" t="s">
        <v>23</v>
      </c>
      <c r="AA3582" s="43"/>
      <c r="AB3582" s="43" t="s">
        <v>6</v>
      </c>
      <c r="AC3582" s="43" t="s">
        <v>7</v>
      </c>
      <c r="AE3582" s="43" t="s">
        <v>8</v>
      </c>
      <c r="AF3582" s="43" t="s">
        <v>9</v>
      </c>
      <c r="AG3582" s="43" t="s">
        <v>10</v>
      </c>
      <c r="AH3582" s="43"/>
    </row>
    <row r="3583" spans="2:37" ht="14.25" customHeight="1">
      <c r="B3583" s="43"/>
      <c r="D3583" s="43"/>
      <c r="E3583" s="43"/>
      <c r="G3583" s="43"/>
      <c r="H3583" s="43"/>
      <c r="J3583" s="43"/>
      <c r="K3583" s="43"/>
      <c r="L3583" s="43"/>
      <c r="M3583" s="43"/>
      <c r="N3583" s="43"/>
      <c r="O3583" s="43"/>
      <c r="Q3583" s="43"/>
      <c r="R3583" s="43"/>
      <c r="S3583" s="43"/>
      <c r="T3583" s="43"/>
      <c r="U3583" s="43"/>
      <c r="X3583" s="43"/>
      <c r="Y3583" s="43"/>
      <c r="Z3583" s="43"/>
      <c r="AA3583" s="43"/>
      <c r="AB3583" s="43"/>
      <c r="AC3583" s="43"/>
      <c r="AE3583" s="43"/>
      <c r="AF3583" s="43"/>
      <c r="AG3583" s="43"/>
      <c r="AH3583" s="43"/>
    </row>
    <row r="3584" spans="2:37">
      <c r="B3584" s="2">
        <v>0</v>
      </c>
      <c r="D3584" s="44">
        <v>0</v>
      </c>
      <c r="E3584" s="44"/>
      <c r="F3584" s="45">
        <v>-6.6723720237860107E-7</v>
      </c>
      <c r="G3584" s="45"/>
      <c r="H3584" s="45"/>
      <c r="I3584" s="45"/>
      <c r="J3584" s="45"/>
      <c r="K3584" s="45">
        <v>33.510353088378906</v>
      </c>
      <c r="L3584" s="45"/>
      <c r="M3584" s="45"/>
      <c r="N3584" s="45">
        <v>67.020706176757813</v>
      </c>
      <c r="O3584" s="45"/>
      <c r="P3584" s="45"/>
      <c r="Q3584" s="45"/>
      <c r="R3584" s="45">
        <v>23.695398330688477</v>
      </c>
      <c r="S3584" s="45"/>
      <c r="T3584" s="45"/>
      <c r="U3584" s="45"/>
      <c r="V3584" s="46">
        <v>100</v>
      </c>
      <c r="W3584" s="46"/>
      <c r="X3584" s="45">
        <v>3.9000000804662704E-2</v>
      </c>
      <c r="Y3584" s="45"/>
      <c r="Z3584" s="44">
        <v>2.3400000482797623</v>
      </c>
      <c r="AA3584" s="44"/>
      <c r="AB3584" s="45">
        <v>25.678501129150391</v>
      </c>
      <c r="AC3584" s="45"/>
      <c r="AD3584" s="45">
        <v>12.150455474853516</v>
      </c>
      <c r="AE3584" s="45"/>
      <c r="AF3584" s="45">
        <v>37.06646728515625</v>
      </c>
      <c r="AG3584" s="45"/>
      <c r="AH3584" s="45">
        <v>17.618280410766602</v>
      </c>
      <c r="AI3584" s="45"/>
      <c r="AJ3584" s="45"/>
      <c r="AK3584" s="20">
        <v>48.765651702880859</v>
      </c>
    </row>
    <row r="3585" spans="2:37">
      <c r="B3585" s="2">
        <v>1.0000000474974513E-3</v>
      </c>
      <c r="D3585" s="44">
        <v>6.0000002849847078E-2</v>
      </c>
      <c r="E3585" s="44"/>
      <c r="F3585" s="45">
        <v>1.2076717615127563</v>
      </c>
      <c r="G3585" s="45"/>
      <c r="H3585" s="45"/>
      <c r="I3585" s="45"/>
      <c r="J3585" s="45"/>
      <c r="K3585" s="45">
        <v>32.094902038574219</v>
      </c>
      <c r="L3585" s="45"/>
      <c r="M3585" s="45"/>
      <c r="N3585" s="45">
        <v>65.318405151367188</v>
      </c>
      <c r="O3585" s="45"/>
      <c r="P3585" s="45"/>
      <c r="Q3585" s="45"/>
      <c r="R3585" s="45">
        <v>23.492565155029297</v>
      </c>
      <c r="S3585" s="45"/>
      <c r="T3585" s="45"/>
      <c r="U3585" s="45"/>
      <c r="V3585" s="46">
        <v>96.603004455566406</v>
      </c>
      <c r="W3585" s="46"/>
      <c r="X3585" s="45">
        <v>3.9999999105930328E-2</v>
      </c>
      <c r="Y3585" s="45"/>
      <c r="Z3585" s="44">
        <v>2.3999999463558197</v>
      </c>
      <c r="AA3585" s="44"/>
      <c r="AB3585" s="45">
        <v>32.065616607666016</v>
      </c>
      <c r="AC3585" s="45"/>
      <c r="AD3585" s="45">
        <v>11.916779518127441</v>
      </c>
      <c r="AE3585" s="45"/>
      <c r="AF3585" s="45">
        <v>36.667999267578125</v>
      </c>
      <c r="AG3585" s="45"/>
      <c r="AH3585" s="45">
        <v>17.50175666809082</v>
      </c>
      <c r="AI3585" s="45"/>
      <c r="AJ3585" s="45"/>
      <c r="AK3585" s="20">
        <v>48.146228790283203</v>
      </c>
    </row>
    <row r="3586" spans="2:37">
      <c r="B3586" s="2">
        <v>2.0000000949949026E-3</v>
      </c>
      <c r="D3586" s="44">
        <v>0.12000000569969416</v>
      </c>
      <c r="E3586" s="44"/>
      <c r="F3586" s="45">
        <v>6.7988395690917969</v>
      </c>
      <c r="G3586" s="45"/>
      <c r="H3586" s="45"/>
      <c r="I3586" s="45"/>
      <c r="J3586" s="45"/>
      <c r="K3586" s="45">
        <v>30.800014495849609</v>
      </c>
      <c r="L3586" s="45"/>
      <c r="M3586" s="45"/>
      <c r="N3586" s="45">
        <v>63.740982055664063</v>
      </c>
      <c r="O3586" s="45"/>
      <c r="P3586" s="45"/>
      <c r="Q3586" s="45"/>
      <c r="R3586" s="45">
        <v>23.292781829833984</v>
      </c>
      <c r="S3586" s="45"/>
      <c r="T3586" s="45"/>
      <c r="U3586" s="45"/>
      <c r="V3586" s="46">
        <v>93.500633239746094</v>
      </c>
      <c r="W3586" s="46"/>
      <c r="X3586" s="45">
        <v>4.1000001132488251E-2</v>
      </c>
      <c r="Y3586" s="45"/>
      <c r="Z3586" s="44">
        <v>2.460000067949295</v>
      </c>
      <c r="AA3586" s="44"/>
      <c r="AB3586" s="45">
        <v>35.557643890380859</v>
      </c>
      <c r="AC3586" s="45"/>
      <c r="AD3586" s="45">
        <v>11.688750267028809</v>
      </c>
      <c r="AE3586" s="45"/>
      <c r="AF3586" s="45">
        <v>36.277336120605469</v>
      </c>
      <c r="AG3586" s="45"/>
      <c r="AH3586" s="45">
        <v>17.386756896972656</v>
      </c>
      <c r="AI3586" s="45"/>
      <c r="AJ3586" s="45"/>
      <c r="AK3586" s="20">
        <v>47.537300109863281</v>
      </c>
    </row>
    <row r="3587" spans="2:37">
      <c r="B3587" s="2">
        <v>3.0000000260770321E-3</v>
      </c>
      <c r="D3587" s="44">
        <v>0.18000000156462193</v>
      </c>
      <c r="E3587" s="44"/>
      <c r="F3587" s="45">
        <v>15.727660179138184</v>
      </c>
      <c r="G3587" s="45"/>
      <c r="H3587" s="45"/>
      <c r="I3587" s="45"/>
      <c r="J3587" s="45"/>
      <c r="K3587" s="45">
        <v>29.611732482910156</v>
      </c>
      <c r="L3587" s="45"/>
      <c r="M3587" s="45"/>
      <c r="N3587" s="45">
        <v>62.274402618408203</v>
      </c>
      <c r="O3587" s="45"/>
      <c r="P3587" s="45"/>
      <c r="Q3587" s="45"/>
      <c r="R3587" s="45">
        <v>23.095996856689453</v>
      </c>
      <c r="S3587" s="45"/>
      <c r="T3587" s="45"/>
      <c r="U3587" s="45"/>
      <c r="V3587" s="46">
        <v>90.659248352050781</v>
      </c>
      <c r="W3587" s="46"/>
      <c r="X3587" s="45">
        <v>4.1999999433755875E-2</v>
      </c>
      <c r="Y3587" s="45"/>
      <c r="Z3587" s="44">
        <v>2.5199999660253525</v>
      </c>
      <c r="AA3587" s="44"/>
      <c r="AB3587" s="45">
        <v>35.673255920410156</v>
      </c>
      <c r="AC3587" s="45"/>
      <c r="AD3587" s="45">
        <v>11.466170310974121</v>
      </c>
      <c r="AE3587" s="45"/>
      <c r="AF3587" s="45">
        <v>35.894241333007813</v>
      </c>
      <c r="AG3587" s="45"/>
      <c r="AH3587" s="45">
        <v>17.27325439453125</v>
      </c>
      <c r="AI3587" s="45"/>
      <c r="AJ3587" s="45"/>
      <c r="AK3587" s="20">
        <v>46.938499450683594</v>
      </c>
    </row>
    <row r="3588" spans="2:37">
      <c r="B3588" s="2">
        <v>4.0000001899898052E-3</v>
      </c>
      <c r="D3588" s="44">
        <v>0.24000001139938831</v>
      </c>
      <c r="E3588" s="44"/>
      <c r="F3588" s="45">
        <v>26.517574310302734</v>
      </c>
      <c r="G3588" s="45"/>
      <c r="H3588" s="45"/>
      <c r="I3588" s="45"/>
      <c r="J3588" s="45"/>
      <c r="K3588" s="45">
        <v>28.517848968505859</v>
      </c>
      <c r="L3588" s="45"/>
      <c r="M3588" s="45"/>
      <c r="N3588" s="45">
        <v>60.906383514404297</v>
      </c>
      <c r="O3588" s="45"/>
      <c r="P3588" s="45"/>
      <c r="Q3588" s="45"/>
      <c r="R3588" s="45">
        <v>22.902154922485352</v>
      </c>
      <c r="S3588" s="45"/>
      <c r="T3588" s="45"/>
      <c r="U3588" s="45"/>
      <c r="V3588" s="46">
        <v>88.049201965332031</v>
      </c>
      <c r="W3588" s="46"/>
      <c r="X3588" s="45">
        <v>4.3000001460313797E-2</v>
      </c>
      <c r="Y3588" s="45"/>
      <c r="Z3588" s="44">
        <v>2.5800000876188278</v>
      </c>
      <c r="AA3588" s="44"/>
      <c r="AB3588" s="45">
        <v>32.409152984619141</v>
      </c>
      <c r="AC3588" s="45"/>
      <c r="AD3588" s="45">
        <v>11.248851776123047</v>
      </c>
      <c r="AE3588" s="45"/>
      <c r="AF3588" s="45">
        <v>35.518489837646484</v>
      </c>
      <c r="AG3588" s="45"/>
      <c r="AH3588" s="45">
        <v>17.161226272583008</v>
      </c>
      <c r="AI3588" s="45"/>
      <c r="AJ3588" s="45"/>
      <c r="AK3588" s="20">
        <v>46.349483489990234</v>
      </c>
    </row>
    <row r="3589" spans="2:37">
      <c r="B3589" s="2">
        <v>4.999999888241291E-3</v>
      </c>
      <c r="D3589" s="44">
        <v>0.29999999329447746</v>
      </c>
      <c r="E3589" s="44"/>
      <c r="F3589" s="45">
        <v>37.472141265869141</v>
      </c>
      <c r="G3589" s="45"/>
      <c r="H3589" s="45"/>
      <c r="I3589" s="45"/>
      <c r="J3589" s="45"/>
      <c r="K3589" s="45">
        <v>27.507682800292969</v>
      </c>
      <c r="L3589" s="45"/>
      <c r="M3589" s="45"/>
      <c r="N3589" s="45">
        <v>59.626171112060547</v>
      </c>
      <c r="O3589" s="45"/>
      <c r="P3589" s="45"/>
      <c r="Q3589" s="45"/>
      <c r="R3589" s="45">
        <v>22.711200714111328</v>
      </c>
      <c r="S3589" s="45"/>
      <c r="T3589" s="45"/>
      <c r="U3589" s="45"/>
      <c r="V3589" s="46">
        <v>85.644386291503906</v>
      </c>
      <c r="W3589" s="46"/>
      <c r="X3589" s="45">
        <v>4.3999999761581421E-2</v>
      </c>
      <c r="Y3589" s="45"/>
      <c r="Z3589" s="44">
        <v>2.6399999856948853</v>
      </c>
      <c r="AA3589" s="44"/>
      <c r="AB3589" s="45">
        <v>26.234237670898438</v>
      </c>
      <c r="AC3589" s="45"/>
      <c r="AD3589" s="45">
        <v>11.03662109375</v>
      </c>
      <c r="AE3589" s="45"/>
      <c r="AF3589" s="45">
        <v>35.149871826171875</v>
      </c>
      <c r="AG3589" s="45"/>
      <c r="AH3589" s="45">
        <v>17.050643920898438</v>
      </c>
      <c r="AI3589" s="45"/>
      <c r="AJ3589" s="45"/>
      <c r="AK3589" s="20">
        <v>45.769939422607422</v>
      </c>
    </row>
    <row r="3590" spans="2:37">
      <c r="B3590" s="2">
        <v>6.0000000521540642E-3</v>
      </c>
      <c r="D3590" s="44">
        <v>0.36000000312924385</v>
      </c>
      <c r="E3590" s="44"/>
      <c r="F3590" s="45">
        <v>46.913112640380859</v>
      </c>
      <c r="G3590" s="45"/>
      <c r="H3590" s="45"/>
      <c r="I3590" s="45"/>
      <c r="J3590" s="45"/>
      <c r="K3590" s="45">
        <v>26.57188606262207</v>
      </c>
      <c r="L3590" s="45"/>
      <c r="M3590" s="45"/>
      <c r="N3590" s="45">
        <v>58.424335479736328</v>
      </c>
      <c r="O3590" s="45"/>
      <c r="P3590" s="45"/>
      <c r="Q3590" s="45"/>
      <c r="R3590" s="45">
        <v>22.52308464050293</v>
      </c>
      <c r="S3590" s="45"/>
      <c r="T3590" s="45"/>
      <c r="U3590" s="45"/>
      <c r="V3590" s="46">
        <v>83.421791076660156</v>
      </c>
      <c r="W3590" s="46"/>
      <c r="X3590" s="45">
        <v>4.5000001788139343E-2</v>
      </c>
      <c r="Y3590" s="45"/>
      <c r="Z3590" s="44">
        <v>2.7000001072883606</v>
      </c>
      <c r="AA3590" s="44"/>
      <c r="AB3590" s="45">
        <v>18.018123626708984</v>
      </c>
      <c r="AC3590" s="45"/>
      <c r="AD3590" s="45">
        <v>10.829312324523926</v>
      </c>
      <c r="AE3590" s="45"/>
      <c r="AF3590" s="45">
        <v>34.788192749023438</v>
      </c>
      <c r="AG3590" s="45"/>
      <c r="AH3590" s="45">
        <v>16.941486358642578</v>
      </c>
      <c r="AI3590" s="45"/>
      <c r="AJ3590" s="45"/>
      <c r="AK3590" s="20">
        <v>45.199577331542969</v>
      </c>
    </row>
    <row r="3591" spans="2:37">
      <c r="B3591" s="2">
        <v>7.0000002160668373E-3</v>
      </c>
      <c r="D3591" s="44">
        <v>0.42000001296401024</v>
      </c>
      <c r="E3591" s="44"/>
      <c r="F3591" s="45">
        <v>53.412246704101563</v>
      </c>
      <c r="G3591" s="45"/>
      <c r="H3591" s="45"/>
      <c r="I3591" s="45"/>
      <c r="J3591" s="45"/>
      <c r="K3591" s="45">
        <v>25.7022705078125</v>
      </c>
      <c r="L3591" s="45"/>
      <c r="M3591" s="45"/>
      <c r="N3591" s="45">
        <v>57.292625427246094</v>
      </c>
      <c r="O3591" s="45"/>
      <c r="P3591" s="45"/>
      <c r="Q3591" s="45"/>
      <c r="R3591" s="45">
        <v>22.33775520324707</v>
      </c>
      <c r="S3591" s="45"/>
      <c r="T3591" s="45"/>
      <c r="U3591" s="45"/>
      <c r="V3591" s="46">
        <v>81.361129760742188</v>
      </c>
      <c r="W3591" s="46"/>
      <c r="X3591" s="45">
        <v>4.6000000089406967E-2</v>
      </c>
      <c r="Y3591" s="45"/>
      <c r="Z3591" s="44">
        <v>2.760000005364418</v>
      </c>
      <c r="AA3591" s="44"/>
      <c r="AB3591" s="45">
        <v>8.9046945571899414</v>
      </c>
      <c r="AC3591" s="45"/>
      <c r="AD3591" s="45">
        <v>10.626769065856934</v>
      </c>
      <c r="AE3591" s="45"/>
      <c r="AF3591" s="45">
        <v>34.433250427246094</v>
      </c>
      <c r="AG3591" s="45"/>
      <c r="AH3591" s="45">
        <v>16.83372688293457</v>
      </c>
      <c r="AI3591" s="45"/>
      <c r="AJ3591" s="45"/>
      <c r="AK3591" s="20">
        <v>44.638126373291016</v>
      </c>
    </row>
    <row r="3592" spans="2:37">
      <c r="B3592" s="2">
        <v>8.0000003799796104E-3</v>
      </c>
      <c r="D3592" s="44">
        <v>0.48000002279877663</v>
      </c>
      <c r="E3592" s="44"/>
      <c r="F3592" s="45">
        <v>55.984649658203125</v>
      </c>
      <c r="G3592" s="45"/>
      <c r="H3592" s="45"/>
      <c r="I3592" s="45"/>
      <c r="J3592" s="45"/>
      <c r="K3592" s="45">
        <v>24.891666412353516</v>
      </c>
      <c r="L3592" s="45"/>
      <c r="M3592" s="45"/>
      <c r="N3592" s="45">
        <v>56.223796844482422</v>
      </c>
      <c r="O3592" s="45"/>
      <c r="P3592" s="45"/>
      <c r="Q3592" s="45"/>
      <c r="R3592" s="45">
        <v>22.155160903930664</v>
      </c>
      <c r="S3592" s="45"/>
      <c r="T3592" s="45"/>
      <c r="U3592" s="45"/>
      <c r="V3592" s="46">
        <v>79.444541931152344</v>
      </c>
      <c r="W3592" s="46"/>
      <c r="X3592" s="45">
        <v>4.6999998390674591E-2</v>
      </c>
      <c r="Y3592" s="45"/>
      <c r="Z3592" s="44">
        <v>2.8199999034404755</v>
      </c>
      <c r="AA3592" s="44"/>
      <c r="AB3592" s="45">
        <v>0.14909350872039795</v>
      </c>
      <c r="AC3592" s="45"/>
      <c r="AD3592" s="45">
        <v>10.42884349822998</v>
      </c>
      <c r="AE3592" s="45"/>
      <c r="AF3592" s="45">
        <v>34.084877014160156</v>
      </c>
      <c r="AG3592" s="45"/>
      <c r="AH3592" s="45">
        <v>16.727340698242188</v>
      </c>
      <c r="AI3592" s="45"/>
      <c r="AJ3592" s="45"/>
      <c r="AK3592" s="20">
        <v>44.085342407226563</v>
      </c>
    </row>
    <row r="3593" spans="2:37">
      <c r="B3593" s="2">
        <v>8.999999612569809E-3</v>
      </c>
      <c r="D3593" s="44">
        <v>0.53999997675418854</v>
      </c>
      <c r="E3593" s="44"/>
      <c r="F3593" s="45">
        <v>54.217453002929688</v>
      </c>
      <c r="G3593" s="45"/>
      <c r="H3593" s="45"/>
      <c r="I3593" s="45"/>
      <c r="J3593" s="45"/>
      <c r="K3593" s="45">
        <v>24.133781433105469</v>
      </c>
      <c r="L3593" s="45"/>
      <c r="M3593" s="45"/>
      <c r="N3593" s="45">
        <v>55.21148681640625</v>
      </c>
      <c r="O3593" s="45"/>
      <c r="P3593" s="45"/>
      <c r="Q3593" s="45"/>
      <c r="R3593" s="45">
        <v>21.975254058837891</v>
      </c>
      <c r="S3593" s="45"/>
      <c r="T3593" s="45"/>
      <c r="U3593" s="45"/>
      <c r="V3593" s="46">
        <v>77.656257629394531</v>
      </c>
      <c r="W3593" s="46"/>
      <c r="X3593" s="45">
        <v>4.8000000417232513E-2</v>
      </c>
      <c r="Y3593" s="45"/>
      <c r="Z3593" s="44">
        <v>2.8800000250339508</v>
      </c>
      <c r="AA3593" s="44"/>
      <c r="AB3593" s="45">
        <v>-7.0587077140808105</v>
      </c>
      <c r="AC3593" s="45"/>
      <c r="AD3593" s="45">
        <v>10.235394477844238</v>
      </c>
      <c r="AE3593" s="45"/>
      <c r="AF3593" s="45">
        <v>33.742889404296875</v>
      </c>
      <c r="AG3593" s="45"/>
      <c r="AH3593" s="45">
        <v>16.622308731079102</v>
      </c>
      <c r="AI3593" s="45"/>
      <c r="AJ3593" s="45"/>
      <c r="AK3593" s="20">
        <v>43.540988922119141</v>
      </c>
    </row>
    <row r="3594" spans="2:37">
      <c r="B3594" s="2">
        <v>9.9999997764825821E-3</v>
      </c>
      <c r="D3594" s="44">
        <v>0.59999998658895493</v>
      </c>
      <c r="E3594" s="44"/>
      <c r="F3594" s="45">
        <v>48.316978454589844</v>
      </c>
      <c r="G3594" s="45"/>
      <c r="H3594" s="45"/>
      <c r="I3594" s="45"/>
      <c r="J3594" s="45"/>
      <c r="K3594" s="45">
        <v>23.423103332519531</v>
      </c>
      <c r="L3594" s="45"/>
      <c r="M3594" s="45"/>
      <c r="N3594" s="45">
        <v>54.250110626220703</v>
      </c>
      <c r="O3594" s="45"/>
      <c r="P3594" s="45"/>
      <c r="Q3594" s="45"/>
      <c r="R3594" s="45">
        <v>21.79798698425293</v>
      </c>
      <c r="S3594" s="45"/>
      <c r="T3594" s="45"/>
      <c r="U3594" s="45"/>
      <c r="V3594" s="46">
        <v>75.982406616210938</v>
      </c>
      <c r="W3594" s="46"/>
      <c r="X3594" s="45">
        <v>4.8999998718500137E-2</v>
      </c>
      <c r="Y3594" s="45"/>
      <c r="Z3594" s="44">
        <v>2.9399999231100082</v>
      </c>
      <c r="AA3594" s="44"/>
      <c r="AB3594" s="45">
        <v>-11.759029388427734</v>
      </c>
      <c r="AC3594" s="45"/>
      <c r="AD3594" s="45">
        <v>10.046289443969727</v>
      </c>
      <c r="AE3594" s="45"/>
      <c r="AF3594" s="45">
        <v>33.407123565673828</v>
      </c>
      <c r="AG3594" s="45"/>
      <c r="AH3594" s="45">
        <v>16.518604278564453</v>
      </c>
      <c r="AI3594" s="45"/>
      <c r="AJ3594" s="45"/>
      <c r="AK3594" s="20">
        <v>43.004844665527344</v>
      </c>
    </row>
    <row r="3595" spans="2:37">
      <c r="B3595" s="2">
        <v>1.0999999940395355E-2</v>
      </c>
      <c r="D3595" s="44">
        <v>0.65999999642372131</v>
      </c>
      <c r="E3595" s="44"/>
      <c r="F3595" s="45">
        <v>39.069114685058594</v>
      </c>
      <c r="G3595" s="45"/>
      <c r="H3595" s="45"/>
      <c r="I3595" s="45"/>
      <c r="J3595" s="45"/>
      <c r="K3595" s="45">
        <v>22.754785537719727</v>
      </c>
      <c r="L3595" s="45"/>
      <c r="M3595" s="45"/>
      <c r="N3595" s="45">
        <v>53.334762573242188</v>
      </c>
      <c r="O3595" s="45"/>
      <c r="P3595" s="45"/>
      <c r="Q3595" s="45"/>
      <c r="R3595" s="45">
        <v>21.623311996459961</v>
      </c>
      <c r="S3595" s="45"/>
      <c r="T3595" s="45"/>
      <c r="U3595" s="45"/>
      <c r="V3595" s="46">
        <v>74.410728454589844</v>
      </c>
      <c r="W3595" s="46"/>
      <c r="X3595" s="45">
        <v>5.000000074505806E-2</v>
      </c>
      <c r="Y3595" s="45"/>
      <c r="Z3595" s="44">
        <v>3.0000000447034836</v>
      </c>
      <c r="AA3595" s="44"/>
      <c r="AB3595" s="45">
        <v>-13.353425025939941</v>
      </c>
      <c r="AC3595" s="45"/>
      <c r="AD3595" s="45">
        <v>9.8614006042480469</v>
      </c>
      <c r="AE3595" s="45"/>
      <c r="AF3595" s="45">
        <v>33.077419281005859</v>
      </c>
      <c r="AG3595" s="45"/>
      <c r="AH3595" s="45">
        <v>16.416206359863281</v>
      </c>
      <c r="AI3595" s="45"/>
      <c r="AJ3595" s="45"/>
      <c r="AK3595" s="20">
        <v>42.476703643798828</v>
      </c>
    </row>
    <row r="3596" spans="2:37">
      <c r="B3596" s="2">
        <v>1.2000000104308128E-2</v>
      </c>
      <c r="D3596" s="44">
        <v>0.7200000062584877</v>
      </c>
      <c r="E3596" s="44"/>
      <c r="F3596" s="45">
        <v>27.719841003417969</v>
      </c>
      <c r="G3596" s="45"/>
      <c r="H3596" s="45"/>
      <c r="I3596" s="45"/>
      <c r="J3596" s="45"/>
      <c r="K3596" s="45">
        <v>22.12457275390625</v>
      </c>
      <c r="L3596" s="45"/>
      <c r="M3596" s="45"/>
      <c r="N3596" s="45">
        <v>52.461124420166016</v>
      </c>
      <c r="O3596" s="45"/>
      <c r="P3596" s="45"/>
      <c r="Q3596" s="45"/>
      <c r="R3596" s="45">
        <v>21.451179504394531</v>
      </c>
      <c r="S3596" s="45"/>
      <c r="T3596" s="45"/>
      <c r="U3596" s="45"/>
      <c r="V3596" s="46">
        <v>72.930419921875</v>
      </c>
      <c r="W3596" s="46"/>
      <c r="X3596" s="45">
        <v>5.0999999046325684E-2</v>
      </c>
      <c r="Y3596" s="45"/>
      <c r="Z3596" s="44">
        <v>3.059999942779541</v>
      </c>
      <c r="AA3596" s="44"/>
      <c r="AB3596" s="45">
        <v>-11.683645248413086</v>
      </c>
      <c r="AC3596" s="45"/>
      <c r="AD3596" s="45">
        <v>9.6806049346923828</v>
      </c>
      <c r="AE3596" s="45"/>
      <c r="AF3596" s="45">
        <v>32.753631591796875</v>
      </c>
      <c r="AG3596" s="45"/>
      <c r="AH3596" s="45">
        <v>16.315092086791992</v>
      </c>
      <c r="AI3596" s="45"/>
      <c r="AJ3596" s="45"/>
      <c r="AK3596" s="20">
        <v>41.956375122070313</v>
      </c>
    </row>
    <row r="3597" spans="2:37">
      <c r="B3597" s="2">
        <v>1.3000000268220901E-2</v>
      </c>
      <c r="D3597" s="44">
        <v>0.78000001609325409</v>
      </c>
      <c r="E3597" s="44"/>
      <c r="F3597" s="45">
        <v>15.793769836425781</v>
      </c>
      <c r="G3597" s="45"/>
      <c r="H3597" s="45"/>
      <c r="I3597" s="45"/>
      <c r="J3597" s="45"/>
      <c r="K3597" s="45">
        <v>21.528726577758789</v>
      </c>
      <c r="L3597" s="45"/>
      <c r="M3597" s="45"/>
      <c r="N3597" s="45">
        <v>51.625381469726563</v>
      </c>
      <c r="O3597" s="45"/>
      <c r="P3597" s="45"/>
      <c r="Q3597" s="45"/>
      <c r="R3597" s="45">
        <v>21.281549453735352</v>
      </c>
      <c r="S3597" s="45"/>
      <c r="T3597" s="45"/>
      <c r="U3597" s="45"/>
      <c r="V3597" s="46">
        <v>71.531959533691406</v>
      </c>
      <c r="W3597" s="46"/>
      <c r="X3597" s="45">
        <v>5.2000001072883606E-2</v>
      </c>
      <c r="Y3597" s="45"/>
      <c r="Z3597" s="44">
        <v>3.1200000643730164</v>
      </c>
      <c r="AA3597" s="44"/>
      <c r="AB3597" s="45">
        <v>-7.0482630729675293</v>
      </c>
      <c r="AC3597" s="45"/>
      <c r="AD3597" s="45">
        <v>9.5037879943847656</v>
      </c>
      <c r="AE3597" s="45"/>
      <c r="AF3597" s="45">
        <v>32.435604095458984</v>
      </c>
      <c r="AG3597" s="45"/>
      <c r="AH3597" s="45">
        <v>16.215242385864258</v>
      </c>
      <c r="AI3597" s="45"/>
      <c r="AJ3597" s="45"/>
      <c r="AK3597" s="20">
        <v>41.443679809570313</v>
      </c>
    </row>
    <row r="3598" spans="2:37">
      <c r="B3598" s="2">
        <v>1.4000000432133675E-2</v>
      </c>
      <c r="D3598" s="44">
        <v>0.84000002592802048</v>
      </c>
      <c r="E3598" s="44"/>
      <c r="F3598" s="45">
        <v>4.876896858215332</v>
      </c>
      <c r="G3598" s="45"/>
      <c r="H3598" s="45"/>
      <c r="I3598" s="45"/>
      <c r="J3598" s="45"/>
      <c r="K3598" s="45">
        <v>20.963953018188477</v>
      </c>
      <c r="L3598" s="45"/>
      <c r="M3598" s="45"/>
      <c r="N3598" s="45">
        <v>50.824184417724609</v>
      </c>
      <c r="O3598" s="45"/>
      <c r="P3598" s="45"/>
      <c r="Q3598" s="45"/>
      <c r="R3598" s="45">
        <v>21.114372253417969</v>
      </c>
      <c r="S3598" s="45"/>
      <c r="T3598" s="45"/>
      <c r="U3598" s="45"/>
      <c r="V3598" s="46">
        <v>70.206932067871094</v>
      </c>
      <c r="W3598" s="46"/>
      <c r="X3598" s="45">
        <v>5.299999937415123E-2</v>
      </c>
      <c r="Y3598" s="45"/>
      <c r="Z3598" s="44">
        <v>3.1799999624490738</v>
      </c>
      <c r="AA3598" s="44"/>
      <c r="AB3598" s="45">
        <v>-0.15543109178543091</v>
      </c>
      <c r="AC3598" s="45"/>
      <c r="AD3598" s="45">
        <v>9.3308372497558594</v>
      </c>
      <c r="AE3598" s="45"/>
      <c r="AF3598" s="45">
        <v>32.123199462890625</v>
      </c>
      <c r="AG3598" s="45"/>
      <c r="AH3598" s="45">
        <v>16.116632461547852</v>
      </c>
      <c r="AI3598" s="45"/>
      <c r="AJ3598" s="45"/>
      <c r="AK3598" s="20">
        <v>40.938438415527344</v>
      </c>
    </row>
    <row r="3599" spans="2:37">
      <c r="B3599" s="2">
        <v>1.4999999664723873E-2</v>
      </c>
      <c r="D3599" s="44">
        <v>0.89999997988343239</v>
      </c>
      <c r="E3599" s="44"/>
      <c r="F3599" s="45">
        <v>-3.605668306350708</v>
      </c>
      <c r="G3599" s="45"/>
      <c r="H3599" s="45"/>
      <c r="I3599" s="45"/>
      <c r="J3599" s="45"/>
      <c r="K3599" s="45">
        <v>20.427350997924805</v>
      </c>
      <c r="L3599" s="45"/>
      <c r="M3599" s="45"/>
      <c r="N3599" s="45">
        <v>50.054569244384766</v>
      </c>
      <c r="O3599" s="45"/>
      <c r="P3599" s="45"/>
      <c r="Q3599" s="45"/>
      <c r="R3599" s="45">
        <v>20.949607849121094</v>
      </c>
      <c r="S3599" s="45"/>
      <c r="T3599" s="45"/>
      <c r="U3599" s="45"/>
      <c r="V3599" s="46">
        <v>68.947921752929688</v>
      </c>
      <c r="W3599" s="46"/>
      <c r="X3599" s="45">
        <v>5.4000001400709152E-2</v>
      </c>
      <c r="Y3599" s="45"/>
      <c r="Z3599" s="44">
        <v>3.2400000840425491</v>
      </c>
      <c r="AA3599" s="44"/>
      <c r="AB3599" s="45">
        <v>7.9808773994445801</v>
      </c>
      <c r="AC3599" s="45"/>
      <c r="AD3599" s="45">
        <v>9.1616458892822266</v>
      </c>
      <c r="AE3599" s="45"/>
      <c r="AF3599" s="45">
        <v>31.816280364990234</v>
      </c>
      <c r="AG3599" s="45"/>
      <c r="AH3599" s="45">
        <v>16.019245147705078</v>
      </c>
      <c r="AI3599" s="45"/>
      <c r="AJ3599" s="45"/>
      <c r="AK3599" s="20">
        <v>40.44049072265625</v>
      </c>
    </row>
    <row r="3600" spans="2:37">
      <c r="B3600" s="2">
        <v>1.6000000759959221E-2</v>
      </c>
      <c r="D3600" s="44">
        <v>0.96000004559755325</v>
      </c>
      <c r="E3600" s="44"/>
      <c r="F3600" s="45">
        <v>-8.5860357284545898</v>
      </c>
      <c r="G3600" s="45"/>
      <c r="H3600" s="45"/>
      <c r="I3600" s="45"/>
      <c r="J3600" s="45"/>
      <c r="K3600" s="45">
        <v>19.916362762451172</v>
      </c>
      <c r="L3600" s="45"/>
      <c r="M3600" s="45"/>
      <c r="N3600" s="45">
        <v>49.313919067382813</v>
      </c>
      <c r="O3600" s="45"/>
      <c r="P3600" s="45"/>
      <c r="Q3600" s="45"/>
      <c r="R3600" s="45">
        <v>20.787210464477539</v>
      </c>
      <c r="S3600" s="45"/>
      <c r="T3600" s="45"/>
      <c r="U3600" s="45"/>
      <c r="V3600" s="46">
        <v>67.748359680175781</v>
      </c>
      <c r="W3600" s="46"/>
      <c r="X3600" s="45">
        <v>5.4999999701976776E-2</v>
      </c>
      <c r="Y3600" s="45"/>
      <c r="Z3600" s="44">
        <v>3.2999999821186066</v>
      </c>
      <c r="AA3600" s="44"/>
      <c r="AB3600" s="45">
        <v>16.185983657836914</v>
      </c>
      <c r="AC3600" s="45"/>
      <c r="AD3600" s="45">
        <v>8.9961109161376953</v>
      </c>
      <c r="AE3600" s="45"/>
      <c r="AF3600" s="45">
        <v>31.514715194702148</v>
      </c>
      <c r="AG3600" s="45"/>
      <c r="AH3600" s="45">
        <v>15.92305850982666</v>
      </c>
      <c r="AI3600" s="45"/>
      <c r="AJ3600" s="45"/>
      <c r="AK3600" s="20">
        <v>39.949680328369141</v>
      </c>
    </row>
    <row r="3601" spans="2:37">
      <c r="B3601" s="2">
        <v>1.7000000923871994E-2</v>
      </c>
      <c r="D3601" s="44">
        <v>1.0200000554323196</v>
      </c>
      <c r="E3601" s="44"/>
      <c r="F3601" s="45">
        <v>-9.4970388412475586</v>
      </c>
      <c r="G3601" s="45"/>
      <c r="H3601" s="45"/>
      <c r="I3601" s="45"/>
      <c r="J3601" s="45"/>
      <c r="K3601" s="45">
        <v>19.428728103637695</v>
      </c>
      <c r="L3601" s="45"/>
      <c r="M3601" s="45"/>
      <c r="N3601" s="45">
        <v>48.599910736083984</v>
      </c>
      <c r="O3601" s="45"/>
      <c r="P3601" s="45"/>
      <c r="Q3601" s="45"/>
      <c r="R3601" s="45">
        <v>20.627140045166016</v>
      </c>
      <c r="S3601" s="45"/>
      <c r="T3601" s="45"/>
      <c r="U3601" s="45"/>
      <c r="V3601" s="46">
        <v>66.602470397949219</v>
      </c>
      <c r="W3601" s="46"/>
      <c r="X3601" s="45">
        <v>5.6000001728534698E-2</v>
      </c>
      <c r="Y3601" s="45"/>
      <c r="Z3601" s="44">
        <v>3.3600001037120819</v>
      </c>
      <c r="AA3601" s="44"/>
      <c r="AB3601" s="45">
        <v>23.290266036987305</v>
      </c>
      <c r="AC3601" s="45"/>
      <c r="AD3601" s="45">
        <v>8.8341341018676758</v>
      </c>
      <c r="AE3601" s="45"/>
      <c r="AF3601" s="45">
        <v>31.218379974365234</v>
      </c>
      <c r="AG3601" s="45"/>
      <c r="AH3601" s="45">
        <v>15.828051567077637</v>
      </c>
      <c r="AI3601" s="45"/>
      <c r="AJ3601" s="45"/>
      <c r="AK3601" s="20">
        <v>39.465854644775391</v>
      </c>
    </row>
    <row r="3602" spans="2:37">
      <c r="B3602" s="2">
        <v>1.7999999225139618E-2</v>
      </c>
      <c r="D3602" s="44">
        <v>1.0799999535083771</v>
      </c>
      <c r="E3602" s="44"/>
      <c r="F3602" s="45">
        <v>-6.3438024520874023</v>
      </c>
      <c r="G3602" s="45"/>
      <c r="H3602" s="45"/>
      <c r="I3602" s="45"/>
      <c r="J3602" s="45"/>
      <c r="K3602" s="45">
        <v>18.96245002746582</v>
      </c>
      <c r="L3602" s="45"/>
      <c r="M3602" s="45"/>
      <c r="N3602" s="45">
        <v>47.910488128662109</v>
      </c>
      <c r="O3602" s="45"/>
      <c r="P3602" s="45"/>
      <c r="Q3602" s="45"/>
      <c r="R3602" s="45">
        <v>20.469354629516602</v>
      </c>
      <c r="S3602" s="45"/>
      <c r="T3602" s="45"/>
      <c r="U3602" s="45"/>
      <c r="V3602" s="46">
        <v>65.505126953125</v>
      </c>
      <c r="W3602" s="46"/>
      <c r="X3602" s="45">
        <v>5.7000000029802322E-2</v>
      </c>
      <c r="Y3602" s="45"/>
      <c r="Z3602" s="44">
        <v>3.4200000017881393</v>
      </c>
      <c r="AA3602" s="44"/>
      <c r="AB3602" s="45">
        <v>28.292219161987305</v>
      </c>
      <c r="AC3602" s="45"/>
      <c r="AD3602" s="45">
        <v>8.6756210327148438</v>
      </c>
      <c r="AE3602" s="45"/>
      <c r="AF3602" s="45">
        <v>30.927148818969727</v>
      </c>
      <c r="AG3602" s="45"/>
      <c r="AH3602" s="45">
        <v>15.734206199645996</v>
      </c>
      <c r="AI3602" s="45"/>
      <c r="AJ3602" s="45"/>
      <c r="AK3602" s="20">
        <v>38.988876342773438</v>
      </c>
    </row>
    <row r="3603" spans="2:37">
      <c r="B3603" s="2">
        <v>1.8999999389052391E-2</v>
      </c>
      <c r="D3603" s="44">
        <v>1.1399999633431435</v>
      </c>
      <c r="E3603" s="44"/>
      <c r="F3603" s="45">
        <v>0.3054700493812561</v>
      </c>
      <c r="G3603" s="45"/>
      <c r="H3603" s="45"/>
      <c r="I3603" s="45"/>
      <c r="J3603" s="45"/>
      <c r="K3603" s="45">
        <v>18.515762329101563</v>
      </c>
      <c r="L3603" s="45"/>
      <c r="M3603" s="45"/>
      <c r="N3603" s="45">
        <v>47.243831634521484</v>
      </c>
      <c r="O3603" s="45"/>
      <c r="P3603" s="45"/>
      <c r="Q3603" s="45"/>
      <c r="R3603" s="45">
        <v>20.313814163208008</v>
      </c>
      <c r="S3603" s="45"/>
      <c r="T3603" s="45"/>
      <c r="U3603" s="45"/>
      <c r="V3603" s="46">
        <v>64.451805114746094</v>
      </c>
      <c r="W3603" s="46"/>
      <c r="X3603" s="45">
        <v>5.7999998331069946E-2</v>
      </c>
      <c r="Y3603" s="45"/>
      <c r="Z3603" s="44">
        <v>3.4799998998641968</v>
      </c>
      <c r="AA3603" s="44"/>
      <c r="AB3603" s="45">
        <v>30.496122360229492</v>
      </c>
      <c r="AC3603" s="45"/>
      <c r="AD3603" s="45">
        <v>8.5204792022705078</v>
      </c>
      <c r="AE3603" s="45"/>
      <c r="AF3603" s="45">
        <v>30.640903472900391</v>
      </c>
      <c r="AG3603" s="45"/>
      <c r="AH3603" s="45">
        <v>15.641502380371094</v>
      </c>
      <c r="AI3603" s="45"/>
      <c r="AJ3603" s="45"/>
      <c r="AK3603" s="20">
        <v>38.518608093261719</v>
      </c>
    </row>
    <row r="3604" spans="2:37">
      <c r="B3604" s="2">
        <v>1.9999999552965164E-2</v>
      </c>
      <c r="D3604" s="44">
        <v>1.1999999731779099</v>
      </c>
      <c r="E3604" s="44"/>
      <c r="F3604" s="45">
        <v>9.406951904296875</v>
      </c>
      <c r="G3604" s="45"/>
      <c r="H3604" s="45"/>
      <c r="I3604" s="45"/>
      <c r="J3604" s="45"/>
      <c r="K3604" s="45">
        <v>18.087095260620117</v>
      </c>
      <c r="L3604" s="45"/>
      <c r="M3604" s="45"/>
      <c r="N3604" s="45">
        <v>46.598316192626953</v>
      </c>
      <c r="O3604" s="45"/>
      <c r="P3604" s="45"/>
      <c r="Q3604" s="45"/>
      <c r="R3604" s="45">
        <v>20.160476684570313</v>
      </c>
      <c r="S3604" s="45"/>
      <c r="T3604" s="45"/>
      <c r="U3604" s="45"/>
      <c r="V3604" s="46">
        <v>63.438514709472656</v>
      </c>
      <c r="W3604" s="46"/>
      <c r="X3604" s="45">
        <v>5.9000000357627869E-2</v>
      </c>
      <c r="Y3604" s="45"/>
      <c r="Z3604" s="44">
        <v>3.5400000214576721</v>
      </c>
      <c r="AA3604" s="44"/>
      <c r="AB3604" s="45">
        <v>29.605449676513672</v>
      </c>
      <c r="AC3604" s="45"/>
      <c r="AD3604" s="45">
        <v>8.368621826171875</v>
      </c>
      <c r="AE3604" s="45"/>
      <c r="AF3604" s="45">
        <v>30.359531402587891</v>
      </c>
      <c r="AG3604" s="45"/>
      <c r="AH3604" s="45">
        <v>15.549921035766602</v>
      </c>
      <c r="AI3604" s="45"/>
      <c r="AJ3604" s="45"/>
      <c r="AK3604" s="20">
        <v>38.054912567138672</v>
      </c>
    </row>
    <row r="3605" spans="2:37">
      <c r="B3605" s="2">
        <v>2.0999999716877937E-2</v>
      </c>
      <c r="D3605" s="44">
        <v>1.2599999830126762</v>
      </c>
      <c r="E3605" s="44"/>
      <c r="F3605" s="45">
        <v>19.593530654907227</v>
      </c>
      <c r="G3605" s="45"/>
      <c r="H3605" s="45"/>
      <c r="I3605" s="45"/>
      <c r="J3605" s="45"/>
      <c r="K3605" s="45">
        <v>17.675056457519531</v>
      </c>
      <c r="L3605" s="45"/>
      <c r="M3605" s="45"/>
      <c r="N3605" s="45">
        <v>45.972488403320313</v>
      </c>
      <c r="O3605" s="45"/>
      <c r="P3605" s="45"/>
      <c r="Q3605" s="45"/>
      <c r="R3605" s="45">
        <v>20.009305953979492</v>
      </c>
      <c r="S3605" s="45"/>
      <c r="T3605" s="45"/>
      <c r="U3605" s="45"/>
      <c r="V3605" s="46">
        <v>62.461696624755859</v>
      </c>
      <c r="W3605" s="46"/>
      <c r="X3605" s="45">
        <v>5.9999998658895493E-2</v>
      </c>
      <c r="Y3605" s="45"/>
      <c r="Z3605" s="44">
        <v>3.5999999195337296</v>
      </c>
      <c r="AA3605" s="44"/>
      <c r="AB3605" s="45">
        <v>25.759515762329102</v>
      </c>
      <c r="AC3605" s="45"/>
      <c r="AD3605" s="45">
        <v>8.2199621200561523</v>
      </c>
      <c r="AE3605" s="45"/>
      <c r="AF3605" s="45">
        <v>30.082918167114258</v>
      </c>
      <c r="AG3605" s="45"/>
      <c r="AH3605" s="45">
        <v>15.459444999694824</v>
      </c>
      <c r="AI3605" s="45"/>
      <c r="AJ3605" s="45"/>
      <c r="AK3605" s="20">
        <v>37.597671508789063</v>
      </c>
    </row>
    <row r="3606" spans="2:37">
      <c r="B3606" s="2">
        <v>2.199999988079071E-2</v>
      </c>
      <c r="D3606" s="44">
        <v>1.3199999928474426</v>
      </c>
      <c r="E3606" s="44"/>
      <c r="F3606" s="45">
        <v>29.36985969543457</v>
      </c>
      <c r="G3606" s="45"/>
      <c r="H3606" s="45"/>
      <c r="I3606" s="45"/>
      <c r="J3606" s="45"/>
      <c r="K3606" s="45">
        <v>17.278409957885742</v>
      </c>
      <c r="L3606" s="45"/>
      <c r="M3606" s="45"/>
      <c r="N3606" s="45">
        <v>45.365062713623047</v>
      </c>
      <c r="O3606" s="45"/>
      <c r="P3606" s="45"/>
      <c r="Q3606" s="45"/>
      <c r="R3606" s="45">
        <v>19.860263824462891</v>
      </c>
      <c r="S3606" s="45"/>
      <c r="T3606" s="45"/>
      <c r="U3606" s="45"/>
      <c r="V3606" s="46">
        <v>61.518222808837891</v>
      </c>
      <c r="W3606" s="46"/>
      <c r="X3606" s="45">
        <v>6.1000000685453415E-2</v>
      </c>
      <c r="Y3606" s="45"/>
      <c r="Z3606" s="44">
        <v>3.6600000411272049</v>
      </c>
      <c r="AA3606" s="44"/>
      <c r="AB3606" s="45">
        <v>19.508926391601563</v>
      </c>
      <c r="AC3606" s="45"/>
      <c r="AD3606" s="45">
        <v>8.0744199752807617</v>
      </c>
      <c r="AE3606" s="45"/>
      <c r="AF3606" s="45">
        <v>29.810958862304688</v>
      </c>
      <c r="AG3606" s="45"/>
      <c r="AH3606" s="45">
        <v>15.370054244995117</v>
      </c>
      <c r="AI3606" s="45"/>
      <c r="AJ3606" s="45"/>
      <c r="AK3606" s="20">
        <v>37.146759033203125</v>
      </c>
    </row>
    <row r="3607" spans="2:37">
      <c r="B3607" s="2">
        <v>2.3000000044703484E-2</v>
      </c>
      <c r="D3607" s="44">
        <v>1.380000002682209</v>
      </c>
      <c r="E3607" s="44"/>
      <c r="F3607" s="45">
        <v>37.322349548339844</v>
      </c>
      <c r="G3607" s="45"/>
      <c r="H3607" s="45"/>
      <c r="I3607" s="45"/>
      <c r="J3607" s="45"/>
      <c r="K3607" s="45">
        <v>16.896049499511719</v>
      </c>
      <c r="L3607" s="45"/>
      <c r="M3607" s="45"/>
      <c r="N3607" s="45">
        <v>44.774879455566406</v>
      </c>
      <c r="O3607" s="45"/>
      <c r="P3607" s="45"/>
      <c r="Q3607" s="45"/>
      <c r="R3607" s="45">
        <v>19.713310241699219</v>
      </c>
      <c r="S3607" s="45"/>
      <c r="T3607" s="45"/>
      <c r="U3607" s="45"/>
      <c r="V3607" s="46">
        <v>60.605304718017578</v>
      </c>
      <c r="W3607" s="46"/>
      <c r="X3607" s="45">
        <v>6.1999998986721039E-2</v>
      </c>
      <c r="Y3607" s="45"/>
      <c r="Z3607" s="44">
        <v>3.7199999392032623</v>
      </c>
      <c r="AA3607" s="44"/>
      <c r="AB3607" s="45">
        <v>11.733966827392578</v>
      </c>
      <c r="AC3607" s="45"/>
      <c r="AD3607" s="45">
        <v>7.9319138526916504</v>
      </c>
      <c r="AE3607" s="45"/>
      <c r="AF3607" s="45">
        <v>29.543544769287109</v>
      </c>
      <c r="AG3607" s="45"/>
      <c r="AH3607" s="45">
        <v>15.281731605529785</v>
      </c>
      <c r="AI3607" s="45"/>
      <c r="AJ3607" s="45"/>
      <c r="AK3607" s="20">
        <v>36.702060699462891</v>
      </c>
    </row>
    <row r="3608" spans="2:37">
      <c r="B3608" s="2">
        <v>2.4000000208616257E-2</v>
      </c>
      <c r="D3608" s="44">
        <v>1.4400000125169754</v>
      </c>
      <c r="E3608" s="44"/>
      <c r="F3608" s="45">
        <v>42.314659118652344</v>
      </c>
      <c r="G3608" s="45"/>
      <c r="H3608" s="45"/>
      <c r="I3608" s="45"/>
      <c r="J3608" s="45"/>
      <c r="K3608" s="45">
        <v>16.52699089050293</v>
      </c>
      <c r="L3608" s="45"/>
      <c r="M3608" s="45"/>
      <c r="N3608" s="45">
        <v>44.200901031494141</v>
      </c>
      <c r="O3608" s="45"/>
      <c r="P3608" s="45"/>
      <c r="Q3608" s="45"/>
      <c r="R3608" s="45">
        <v>19.568408966064453</v>
      </c>
      <c r="S3608" s="45"/>
      <c r="T3608" s="45"/>
      <c r="U3608" s="45"/>
      <c r="V3608" s="46">
        <v>59.720478057861328</v>
      </c>
      <c r="W3608" s="46"/>
      <c r="X3608" s="45">
        <v>6.3000001013278961E-2</v>
      </c>
      <c r="Y3608" s="45"/>
      <c r="Z3608" s="44">
        <v>3.7800000607967377</v>
      </c>
      <c r="AA3608" s="44"/>
      <c r="AB3608" s="45">
        <v>3.5179774761199951</v>
      </c>
      <c r="AC3608" s="45"/>
      <c r="AD3608" s="45">
        <v>7.7923684120178223</v>
      </c>
      <c r="AE3608" s="45"/>
      <c r="AF3608" s="45">
        <v>29.28057861328125</v>
      </c>
      <c r="AG3608" s="45"/>
      <c r="AH3608" s="45">
        <v>15.194458961486816</v>
      </c>
      <c r="AI3608" s="45"/>
      <c r="AJ3608" s="45"/>
      <c r="AK3608" s="20">
        <v>36.263458251953125</v>
      </c>
    </row>
    <row r="3609" spans="2:37">
      <c r="B3609" s="2">
        <v>2.500000037252903E-2</v>
      </c>
      <c r="D3609" s="44">
        <v>1.5000000223517418</v>
      </c>
      <c r="E3609" s="44"/>
      <c r="F3609" s="45">
        <v>43.6417236328125</v>
      </c>
      <c r="G3609" s="45"/>
      <c r="H3609" s="45"/>
      <c r="I3609" s="45"/>
      <c r="J3609" s="45"/>
      <c r="K3609" s="45">
        <v>16.170352935791016</v>
      </c>
      <c r="L3609" s="45"/>
      <c r="M3609" s="45"/>
      <c r="N3609" s="45">
        <v>43.642192840576172</v>
      </c>
      <c r="O3609" s="45"/>
      <c r="P3609" s="45"/>
      <c r="Q3609" s="45"/>
      <c r="R3609" s="45">
        <v>19.425525665283203</v>
      </c>
      <c r="S3609" s="45"/>
      <c r="T3609" s="45"/>
      <c r="U3609" s="45"/>
      <c r="V3609" s="46">
        <v>58.861549377441406</v>
      </c>
      <c r="W3609" s="46"/>
      <c r="X3609" s="45">
        <v>6.4000003039836884E-2</v>
      </c>
      <c r="Y3609" s="45"/>
      <c r="Z3609" s="44">
        <v>3.840000182390213</v>
      </c>
      <c r="AA3609" s="44"/>
      <c r="AB3609" s="45">
        <v>-4.0061345100402832</v>
      </c>
      <c r="AC3609" s="45"/>
      <c r="AD3609" s="45">
        <v>7.6557087898254395</v>
      </c>
      <c r="AE3609" s="45"/>
      <c r="AF3609" s="45">
        <v>29.02195930480957</v>
      </c>
      <c r="AG3609" s="45"/>
      <c r="AH3609" s="45">
        <v>15.108221054077148</v>
      </c>
      <c r="AI3609" s="45"/>
      <c r="AJ3609" s="45"/>
      <c r="AK3609" s="20">
        <v>35.830848693847656</v>
      </c>
    </row>
    <row r="3610" spans="2:37">
      <c r="B3610" s="2">
        <v>2.6000000536441803E-2</v>
      </c>
      <c r="D3610" s="44">
        <v>1.5600000321865082</v>
      </c>
      <c r="E3610" s="44"/>
      <c r="F3610" s="45">
        <v>41.121494293212891</v>
      </c>
      <c r="G3610" s="45"/>
      <c r="H3610" s="45"/>
      <c r="I3610" s="45"/>
      <c r="J3610" s="45"/>
      <c r="K3610" s="45">
        <v>15.825342178344727</v>
      </c>
      <c r="L3610" s="45"/>
      <c r="M3610" s="45"/>
      <c r="N3610" s="45">
        <v>43.097919464111328</v>
      </c>
      <c r="O3610" s="45"/>
      <c r="P3610" s="45"/>
      <c r="Q3610" s="45"/>
      <c r="R3610" s="45">
        <v>19.284624099731445</v>
      </c>
      <c r="S3610" s="45"/>
      <c r="T3610" s="45"/>
      <c r="U3610" s="45"/>
      <c r="V3610" s="46">
        <v>58.026576995849609</v>
      </c>
      <c r="W3610" s="46"/>
      <c r="X3610" s="45">
        <v>6.4999997615814209E-2</v>
      </c>
      <c r="Y3610" s="45"/>
      <c r="Z3610" s="44">
        <v>3.8999998569488525</v>
      </c>
      <c r="AA3610" s="44"/>
      <c r="AB3610" s="45">
        <v>-9.8145294189453125</v>
      </c>
      <c r="AC3610" s="45"/>
      <c r="AD3610" s="45">
        <v>7.5218634605407715</v>
      </c>
      <c r="AE3610" s="45"/>
      <c r="AF3610" s="45">
        <v>28.76759147644043</v>
      </c>
      <c r="AG3610" s="45"/>
      <c r="AH3610" s="45">
        <v>15.022998809814453</v>
      </c>
      <c r="AI3610" s="45"/>
      <c r="AJ3610" s="45"/>
      <c r="AK3610" s="20">
        <v>35.404121398925781</v>
      </c>
    </row>
    <row r="3611" spans="2:37">
      <c r="B3611" s="2">
        <v>2.7000000700354576E-2</v>
      </c>
      <c r="D3611" s="44">
        <v>1.6200000420212746</v>
      </c>
      <c r="E3611" s="44"/>
      <c r="F3611" s="45">
        <v>35.112545013427734</v>
      </c>
      <c r="G3611" s="45"/>
      <c r="H3611" s="45"/>
      <c r="I3611" s="45"/>
      <c r="J3611" s="45"/>
      <c r="K3611" s="45">
        <v>15.491250991821289</v>
      </c>
      <c r="L3611" s="45"/>
      <c r="M3611" s="45"/>
      <c r="N3611" s="45">
        <v>42.567314147949219</v>
      </c>
      <c r="O3611" s="45"/>
      <c r="P3611" s="45"/>
      <c r="Q3611" s="45"/>
      <c r="R3611" s="45">
        <v>19.145669937133789</v>
      </c>
      <c r="S3611" s="45"/>
      <c r="T3611" s="45"/>
      <c r="U3611" s="45"/>
      <c r="V3611" s="46">
        <v>57.213821411132813</v>
      </c>
      <c r="W3611" s="46"/>
      <c r="X3611" s="45">
        <v>6.5999999642372131E-2</v>
      </c>
      <c r="Y3611" s="45"/>
      <c r="Z3611" s="44">
        <v>3.9599999785423279</v>
      </c>
      <c r="AA3611" s="44"/>
      <c r="AB3611" s="45">
        <v>-13.13405704498291</v>
      </c>
      <c r="AC3611" s="45"/>
      <c r="AD3611" s="45">
        <v>7.3907623291015625</v>
      </c>
      <c r="AE3611" s="45"/>
      <c r="AF3611" s="45">
        <v>28.517383575439453</v>
      </c>
      <c r="AG3611" s="45"/>
      <c r="AH3611" s="45">
        <v>14.938776969909668</v>
      </c>
      <c r="AI3611" s="45"/>
      <c r="AJ3611" s="45"/>
      <c r="AK3611" s="20">
        <v>34.983173370361328</v>
      </c>
    </row>
    <row r="3612" spans="2:37">
      <c r="B3612" s="2">
        <v>2.8000000864267349E-2</v>
      </c>
      <c r="D3612" s="44">
        <v>1.680000051856041</v>
      </c>
      <c r="E3612" s="44"/>
      <c r="F3612" s="45">
        <v>26.456178665161133</v>
      </c>
      <c r="G3612" s="45"/>
      <c r="H3612" s="45"/>
      <c r="I3612" s="45"/>
      <c r="J3612" s="45"/>
      <c r="K3612" s="45">
        <v>15.167437553405762</v>
      </c>
      <c r="L3612" s="45"/>
      <c r="M3612" s="45"/>
      <c r="N3612" s="45">
        <v>42.049694061279297</v>
      </c>
      <c r="O3612" s="45"/>
      <c r="P3612" s="45"/>
      <c r="Q3612" s="45"/>
      <c r="R3612" s="45">
        <v>19.008626937866211</v>
      </c>
      <c r="S3612" s="45"/>
      <c r="T3612" s="45"/>
      <c r="U3612" s="45"/>
      <c r="V3612" s="46">
        <v>56.421741485595703</v>
      </c>
      <c r="W3612" s="46"/>
      <c r="X3612" s="45">
        <v>6.7000001668930054E-2</v>
      </c>
      <c r="Y3612" s="45"/>
      <c r="Z3612" s="44">
        <v>4.0200001001358032</v>
      </c>
      <c r="AA3612" s="44"/>
      <c r="AB3612" s="45">
        <v>-13.547313690185547</v>
      </c>
      <c r="AC3612" s="45"/>
      <c r="AD3612" s="45">
        <v>7.2623386383056641</v>
      </c>
      <c r="AE3612" s="45"/>
      <c r="AF3612" s="45">
        <v>28.271242141723633</v>
      </c>
      <c r="AG3612" s="45"/>
      <c r="AH3612" s="45">
        <v>14.855538368225098</v>
      </c>
      <c r="AI3612" s="45"/>
      <c r="AJ3612" s="45"/>
      <c r="AK3612" s="20">
        <v>34.567905426025391</v>
      </c>
    </row>
    <row r="3613" spans="2:37">
      <c r="B3613" s="2">
        <v>2.8999999165534973E-2</v>
      </c>
      <c r="D3613" s="44">
        <v>1.7399999499320984</v>
      </c>
      <c r="E3613" s="44"/>
      <c r="F3613" s="45">
        <v>16.352182388305664</v>
      </c>
      <c r="G3613" s="45"/>
      <c r="H3613" s="45"/>
      <c r="I3613" s="45"/>
      <c r="J3613" s="45"/>
      <c r="K3613" s="45">
        <v>14.853323936462402</v>
      </c>
      <c r="L3613" s="45"/>
      <c r="M3613" s="45"/>
      <c r="N3613" s="45">
        <v>41.54443359375</v>
      </c>
      <c r="O3613" s="45"/>
      <c r="P3613" s="45"/>
      <c r="Q3613" s="45"/>
      <c r="R3613" s="45">
        <v>18.873464584350586</v>
      </c>
      <c r="S3613" s="45"/>
      <c r="T3613" s="45"/>
      <c r="U3613" s="45"/>
      <c r="V3613" s="46">
        <v>55.648960113525391</v>
      </c>
      <c r="W3613" s="46"/>
      <c r="X3613" s="45">
        <v>6.8000003695487976E-2</v>
      </c>
      <c r="Y3613" s="45"/>
      <c r="Z3613" s="44">
        <v>4.0800002217292786</v>
      </c>
      <c r="AA3613" s="44"/>
      <c r="AB3613" s="45">
        <v>-11.046904563903809</v>
      </c>
      <c r="AC3613" s="45"/>
      <c r="AD3613" s="45">
        <v>7.1365256309509277</v>
      </c>
      <c r="AE3613" s="45"/>
      <c r="AF3613" s="45">
        <v>28.029081344604492</v>
      </c>
      <c r="AG3613" s="45"/>
      <c r="AH3613" s="45">
        <v>14.773268699645996</v>
      </c>
      <c r="AI3613" s="45"/>
      <c r="AJ3613" s="45"/>
      <c r="AK3613" s="20">
        <v>34.158222198486328</v>
      </c>
    </row>
    <row r="3614" spans="2:37">
      <c r="B3614" s="2">
        <v>2.9999999329447746E-2</v>
      </c>
      <c r="D3614" s="44">
        <v>1.7999999597668648</v>
      </c>
      <c r="E3614" s="44"/>
      <c r="F3614" s="45">
        <v>6.1864581108093262</v>
      </c>
      <c r="G3614" s="45"/>
      <c r="H3614" s="45"/>
      <c r="I3614" s="45"/>
      <c r="J3614" s="45"/>
      <c r="K3614" s="45">
        <v>14.548386573791504</v>
      </c>
      <c r="L3614" s="45"/>
      <c r="M3614" s="45"/>
      <c r="N3614" s="45">
        <v>41.050956726074219</v>
      </c>
      <c r="O3614" s="45"/>
      <c r="P3614" s="45"/>
      <c r="Q3614" s="45"/>
      <c r="R3614" s="45">
        <v>18.740146636962891</v>
      </c>
      <c r="S3614" s="45"/>
      <c r="T3614" s="45"/>
      <c r="U3614" s="45"/>
      <c r="V3614" s="46">
        <v>54.894245147705078</v>
      </c>
      <c r="W3614" s="46"/>
      <c r="X3614" s="45">
        <v>6.8999998271465302E-2</v>
      </c>
      <c r="Y3614" s="45"/>
      <c r="Z3614" s="44">
        <v>4.1399998962879181</v>
      </c>
      <c r="AA3614" s="44"/>
      <c r="AB3614" s="45">
        <v>-6.0319151878356934</v>
      </c>
      <c r="AC3614" s="45"/>
      <c r="AD3614" s="45">
        <v>7.0132608413696289</v>
      </c>
      <c r="AE3614" s="45"/>
      <c r="AF3614" s="45">
        <v>27.790815353393555</v>
      </c>
      <c r="AG3614" s="45"/>
      <c r="AH3614" s="45">
        <v>14.691949844360352</v>
      </c>
      <c r="AI3614" s="45"/>
      <c r="AJ3614" s="45"/>
      <c r="AK3614" s="20">
        <v>33.754024505615234</v>
      </c>
    </row>
    <row r="3615" spans="2:37">
      <c r="B3615" s="2">
        <v>3.0999999493360519E-2</v>
      </c>
      <c r="D3615" s="44">
        <v>1.8599999696016312</v>
      </c>
      <c r="E3615" s="44"/>
      <c r="F3615" s="45">
        <v>-2.664787769317627</v>
      </c>
      <c r="G3615" s="45"/>
      <c r="H3615" s="45"/>
      <c r="I3615" s="45"/>
      <c r="J3615" s="45"/>
      <c r="K3615" s="45">
        <v>14.252148628234863</v>
      </c>
      <c r="L3615" s="45"/>
      <c r="M3615" s="45"/>
      <c r="N3615" s="45">
        <v>40.568748474121094</v>
      </c>
      <c r="O3615" s="45"/>
      <c r="P3615" s="45"/>
      <c r="Q3615" s="45"/>
      <c r="R3615" s="45">
        <v>18.608644485473633</v>
      </c>
      <c r="S3615" s="45"/>
      <c r="T3615" s="45"/>
      <c r="U3615" s="45"/>
      <c r="V3615" s="46">
        <v>54.156501770019531</v>
      </c>
      <c r="W3615" s="46"/>
      <c r="X3615" s="45">
        <v>7.0000000298023224E-2</v>
      </c>
      <c r="Y3615" s="45"/>
      <c r="Z3615" s="44">
        <v>4.2000000178813934</v>
      </c>
      <c r="AA3615" s="44"/>
      <c r="AB3615" s="45">
        <v>0.75227218866348267</v>
      </c>
      <c r="AC3615" s="45"/>
      <c r="AD3615" s="45">
        <v>6.8924827575683594</v>
      </c>
      <c r="AE3615" s="45"/>
      <c r="AF3615" s="45">
        <v>27.556360244750977</v>
      </c>
      <c r="AG3615" s="45"/>
      <c r="AH3615" s="45">
        <v>14.611568450927734</v>
      </c>
      <c r="AI3615" s="45"/>
      <c r="AJ3615" s="45"/>
      <c r="AK3615" s="20">
        <v>33.355224609375</v>
      </c>
    </row>
    <row r="3616" spans="2:37">
      <c r="B3616" s="2">
        <v>3.2000001519918442E-2</v>
      </c>
      <c r="D3616" s="44">
        <v>1.9200000911951065</v>
      </c>
      <c r="E3616" s="44"/>
      <c r="F3616" s="45">
        <v>-9.0267200469970703</v>
      </c>
      <c r="G3616" s="45"/>
      <c r="H3616" s="45"/>
      <c r="I3616" s="45"/>
      <c r="J3616" s="45"/>
      <c r="K3616" s="45">
        <v>13.964179992675781</v>
      </c>
      <c r="L3616" s="45"/>
      <c r="M3616" s="45"/>
      <c r="N3616" s="45">
        <v>40.097328186035156</v>
      </c>
      <c r="O3616" s="45"/>
      <c r="P3616" s="45"/>
      <c r="Q3616" s="45"/>
      <c r="R3616" s="45">
        <v>18.478925704956055</v>
      </c>
      <c r="S3616" s="45"/>
      <c r="T3616" s="45"/>
      <c r="U3616" s="45"/>
      <c r="V3616" s="46">
        <v>53.434741973876953</v>
      </c>
      <c r="W3616" s="46"/>
      <c r="X3616" s="45">
        <v>7.1000002324581146E-2</v>
      </c>
      <c r="Y3616" s="45"/>
      <c r="Z3616" s="44">
        <v>4.2600001394748688</v>
      </c>
      <c r="AA3616" s="44"/>
      <c r="AB3616" s="45">
        <v>8.3217973709106445</v>
      </c>
      <c r="AC3616" s="45"/>
      <c r="AD3616" s="45">
        <v>6.7741308212280273</v>
      </c>
      <c r="AE3616" s="45"/>
      <c r="AF3616" s="45">
        <v>27.32563591003418</v>
      </c>
      <c r="AG3616" s="45"/>
      <c r="AH3616" s="45">
        <v>14.532108306884766</v>
      </c>
      <c r="AI3616" s="45"/>
      <c r="AJ3616" s="45"/>
      <c r="AK3616" s="20">
        <v>32.961727142333984</v>
      </c>
    </row>
    <row r="3617" spans="2:37">
      <c r="B3617" s="2">
        <v>3.2999999821186066E-2</v>
      </c>
      <c r="D3617" s="44">
        <v>1.9799999892711639</v>
      </c>
      <c r="E3617" s="44"/>
      <c r="F3617" s="45">
        <v>-12.086816787719727</v>
      </c>
      <c r="G3617" s="45"/>
      <c r="H3617" s="45"/>
      <c r="I3617" s="45"/>
      <c r="J3617" s="45"/>
      <c r="K3617" s="45">
        <v>13.684082984924316</v>
      </c>
      <c r="L3617" s="45"/>
      <c r="M3617" s="45"/>
      <c r="N3617" s="45">
        <v>39.636257171630859</v>
      </c>
      <c r="O3617" s="45"/>
      <c r="P3617" s="45"/>
      <c r="Q3617" s="45"/>
      <c r="R3617" s="45">
        <v>18.350957870483398</v>
      </c>
      <c r="S3617" s="45"/>
      <c r="T3617" s="45"/>
      <c r="U3617" s="45"/>
      <c r="V3617" s="46">
        <v>52.728076934814453</v>
      </c>
      <c r="W3617" s="46"/>
      <c r="X3617" s="45">
        <v>7.1999996900558472E-2</v>
      </c>
      <c r="Y3617" s="45"/>
      <c r="Z3617" s="44">
        <v>4.3199998140335083</v>
      </c>
      <c r="AA3617" s="44"/>
      <c r="AB3617" s="45">
        <v>15.594222068786621</v>
      </c>
      <c r="AC3617" s="45"/>
      <c r="AD3617" s="45">
        <v>6.6581478118896484</v>
      </c>
      <c r="AE3617" s="45"/>
      <c r="AF3617" s="45">
        <v>27.098560333251953</v>
      </c>
      <c r="AG3617" s="45"/>
      <c r="AH3617" s="45">
        <v>14.453554153442383</v>
      </c>
      <c r="AI3617" s="45"/>
      <c r="AJ3617" s="45"/>
      <c r="AK3617" s="20">
        <v>32.573448181152344</v>
      </c>
    </row>
    <row r="3618" spans="2:37">
      <c r="B3618" s="2">
        <v>3.4000001847743988E-2</v>
      </c>
      <c r="D3618" s="44">
        <v>2.0400001108646393</v>
      </c>
      <c r="E3618" s="44"/>
      <c r="F3618" s="45">
        <v>-11.503094673156738</v>
      </c>
      <c r="G3618" s="45"/>
      <c r="H3618" s="45"/>
      <c r="I3618" s="45"/>
      <c r="J3618" s="45"/>
      <c r="K3618" s="45">
        <v>13.411496162414551</v>
      </c>
      <c r="L3618" s="45"/>
      <c r="M3618" s="45"/>
      <c r="N3618" s="45">
        <v>39.185131072998047</v>
      </c>
      <c r="O3618" s="45"/>
      <c r="P3618" s="45"/>
      <c r="Q3618" s="45"/>
      <c r="R3618" s="45">
        <v>18.224712371826172</v>
      </c>
      <c r="S3618" s="45"/>
      <c r="T3618" s="45"/>
      <c r="U3618" s="45"/>
      <c r="V3618" s="46">
        <v>52.035717010498047</v>
      </c>
      <c r="W3618" s="46"/>
      <c r="X3618" s="45">
        <v>7.2999998927116394E-2</v>
      </c>
      <c r="Y3618" s="45"/>
      <c r="Z3618" s="44">
        <v>4.3799999356269836</v>
      </c>
      <c r="AA3618" s="44"/>
      <c r="AB3618" s="45">
        <v>21.540657043457031</v>
      </c>
      <c r="AC3618" s="45"/>
      <c r="AD3618" s="45">
        <v>6.5444765090942383</v>
      </c>
      <c r="AE3618" s="45"/>
      <c r="AF3618" s="45">
        <v>26.875059127807617</v>
      </c>
      <c r="AG3618" s="45"/>
      <c r="AH3618" s="45">
        <v>14.375893592834473</v>
      </c>
      <c r="AI3618" s="45"/>
      <c r="AJ3618" s="45"/>
      <c r="AK3618" s="20">
        <v>32.190303802490234</v>
      </c>
    </row>
    <row r="3619" spans="2:37">
      <c r="B3619" s="2">
        <v>3.5000000149011612E-2</v>
      </c>
      <c r="D3619" s="44">
        <v>2.1000000089406967</v>
      </c>
      <c r="E3619" s="44"/>
      <c r="F3619" s="45">
        <v>-7.4453063011169434</v>
      </c>
      <c r="G3619" s="45"/>
      <c r="H3619" s="45"/>
      <c r="I3619" s="45"/>
      <c r="J3619" s="45"/>
      <c r="K3619" s="45">
        <v>13.146088600158691</v>
      </c>
      <c r="L3619" s="45"/>
      <c r="M3619" s="45"/>
      <c r="N3619" s="45">
        <v>38.743576049804688</v>
      </c>
      <c r="O3619" s="45"/>
      <c r="P3619" s="45"/>
      <c r="Q3619" s="45"/>
      <c r="R3619" s="45">
        <v>18.10015869140625</v>
      </c>
      <c r="S3619" s="45"/>
      <c r="T3619" s="45"/>
      <c r="U3619" s="45"/>
      <c r="V3619" s="46">
        <v>51.356945037841797</v>
      </c>
      <c r="W3619" s="46"/>
      <c r="X3619" s="45">
        <v>7.4000000953674316E-2</v>
      </c>
      <c r="Y3619" s="45"/>
      <c r="Z3619" s="44">
        <v>4.440000057220459</v>
      </c>
      <c r="AA3619" s="44"/>
      <c r="AB3619" s="45">
        <v>25.328765869140625</v>
      </c>
      <c r="AC3619" s="45"/>
      <c r="AD3619" s="45">
        <v>6.4330625534057617</v>
      </c>
      <c r="AE3619" s="45"/>
      <c r="AF3619" s="45">
        <v>26.655057907104492</v>
      </c>
      <c r="AG3619" s="45"/>
      <c r="AH3619" s="45">
        <v>14.299110412597656</v>
      </c>
      <c r="AI3619" s="45"/>
      <c r="AJ3619" s="45"/>
      <c r="AK3619" s="20">
        <v>31.812204360961914</v>
      </c>
    </row>
    <row r="3620" spans="2:37">
      <c r="B3620" s="2">
        <v>3.5999998450279236E-2</v>
      </c>
      <c r="D3620" s="44">
        <v>2.1599999070167542</v>
      </c>
      <c r="E3620" s="44"/>
      <c r="F3620" s="45">
        <v>-0.56429779529571533</v>
      </c>
      <c r="G3620" s="45"/>
      <c r="H3620" s="45"/>
      <c r="I3620" s="45"/>
      <c r="J3620" s="45"/>
      <c r="K3620" s="45">
        <v>12.887553215026855</v>
      </c>
      <c r="L3620" s="45"/>
      <c r="M3620" s="45"/>
      <c r="N3620" s="45">
        <v>38.311244964599609</v>
      </c>
      <c r="O3620" s="45"/>
      <c r="P3620" s="45"/>
      <c r="Q3620" s="45"/>
      <c r="R3620" s="45">
        <v>17.977266311645508</v>
      </c>
      <c r="S3620" s="45"/>
      <c r="T3620" s="45"/>
      <c r="U3620" s="45"/>
      <c r="V3620" s="46">
        <v>50.691112518310547</v>
      </c>
      <c r="W3620" s="46"/>
      <c r="X3620" s="45">
        <v>7.5000002980232239E-2</v>
      </c>
      <c r="Y3620" s="45"/>
      <c r="Z3620" s="44">
        <v>4.5000001788139343</v>
      </c>
      <c r="AA3620" s="44"/>
      <c r="AB3620" s="45">
        <v>26.436813354492188</v>
      </c>
      <c r="AC3620" s="45"/>
      <c r="AD3620" s="45">
        <v>6.3238530158996582</v>
      </c>
      <c r="AE3620" s="45"/>
      <c r="AF3620" s="45">
        <v>26.438482284545898</v>
      </c>
      <c r="AG3620" s="45"/>
      <c r="AH3620" s="45">
        <v>14.223191261291504</v>
      </c>
      <c r="AI3620" s="45"/>
      <c r="AJ3620" s="45"/>
      <c r="AK3620" s="20">
        <v>31.43907356262207</v>
      </c>
    </row>
    <row r="3621" spans="2:37">
      <c r="B3621" s="2">
        <v>3.7000000476837158E-2</v>
      </c>
      <c r="D3621" s="44">
        <v>2.2200000286102295</v>
      </c>
      <c r="E3621" s="44"/>
      <c r="F3621" s="45">
        <v>8.1052207946777344</v>
      </c>
      <c r="G3621" s="45"/>
      <c r="H3621" s="45"/>
      <c r="I3621" s="45"/>
      <c r="J3621" s="45"/>
      <c r="K3621" s="45">
        <v>12.63560676574707</v>
      </c>
      <c r="L3621" s="45"/>
      <c r="M3621" s="45"/>
      <c r="N3621" s="45">
        <v>37.887813568115234</v>
      </c>
      <c r="O3621" s="45"/>
      <c r="P3621" s="45"/>
      <c r="Q3621" s="45"/>
      <c r="R3621" s="45">
        <v>17.856008529663086</v>
      </c>
      <c r="S3621" s="45"/>
      <c r="T3621" s="45"/>
      <c r="U3621" s="45"/>
      <c r="V3621" s="46">
        <v>50.037631988525391</v>
      </c>
      <c r="W3621" s="46"/>
      <c r="X3621" s="45">
        <v>7.5999997556209564E-2</v>
      </c>
      <c r="Y3621" s="45"/>
      <c r="Z3621" s="44">
        <v>4.5599998533725739</v>
      </c>
      <c r="AA3621" s="44"/>
      <c r="AB3621" s="45">
        <v>24.723152160644531</v>
      </c>
      <c r="AC3621" s="45"/>
      <c r="AD3621" s="45">
        <v>6.2167959213256836</v>
      </c>
      <c r="AE3621" s="45"/>
      <c r="AF3621" s="45">
        <v>26.225261688232422</v>
      </c>
      <c r="AG3621" s="45"/>
      <c r="AH3621" s="45">
        <v>14.14812183380127</v>
      </c>
      <c r="AI3621" s="45"/>
      <c r="AJ3621" s="45"/>
      <c r="AK3621" s="20">
        <v>31.070827484130859</v>
      </c>
    </row>
    <row r="3622" spans="2:37" ht="14.25" customHeight="1">
      <c r="B3622" s="2">
        <v>3.7999998778104782E-2</v>
      </c>
      <c r="D3622" s="44">
        <v>2.2799999266862869</v>
      </c>
      <c r="E3622" s="44"/>
      <c r="F3622" s="45">
        <v>17.294046401977539</v>
      </c>
      <c r="G3622" s="45"/>
      <c r="H3622" s="45"/>
      <c r="I3622" s="45"/>
      <c r="J3622" s="45"/>
      <c r="K3622" s="45">
        <v>12.389988899230957</v>
      </c>
      <c r="L3622" s="45"/>
      <c r="M3622" s="45"/>
      <c r="N3622" s="45">
        <v>37.472980499267578</v>
      </c>
      <c r="O3622" s="45"/>
      <c r="P3622" s="45"/>
      <c r="Q3622" s="45"/>
      <c r="R3622" s="45">
        <v>17.736354827880859</v>
      </c>
      <c r="S3622" s="45"/>
      <c r="T3622" s="45"/>
      <c r="U3622" s="45"/>
      <c r="V3622" s="46">
        <v>49.395973205566406</v>
      </c>
      <c r="W3622" s="46"/>
      <c r="X3622" s="45">
        <v>7.6999999582767487E-2</v>
      </c>
      <c r="Y3622" s="45"/>
      <c r="Z3622" s="44">
        <v>4.6199999749660492</v>
      </c>
      <c r="AA3622" s="44"/>
      <c r="AB3622" s="45">
        <v>20.44195556640625</v>
      </c>
      <c r="AC3622" s="45"/>
      <c r="AD3622" s="45">
        <v>6.1118407249450684</v>
      </c>
      <c r="AE3622" s="45"/>
      <c r="AF3622" s="45">
        <v>26.015325546264648</v>
      </c>
      <c r="AG3622" s="45"/>
      <c r="AH3622" s="45">
        <v>14.07388973236084</v>
      </c>
      <c r="AI3622" s="45"/>
      <c r="AJ3622" s="45"/>
      <c r="AK3622" s="20">
        <v>30.707389831542969</v>
      </c>
    </row>
    <row r="3623" spans="2:37" ht="13.5" customHeight="1">
      <c r="B3623" s="47" t="s">
        <v>11</v>
      </c>
      <c r="C3623" s="47"/>
      <c r="D3623" s="47"/>
      <c r="E3623" s="47"/>
    </row>
    <row r="3624" spans="2:37" ht="12.75" customHeight="1">
      <c r="B3624" s="39" t="s">
        <v>0</v>
      </c>
      <c r="C3624" s="39"/>
      <c r="D3624" s="39"/>
      <c r="E3624" s="39"/>
      <c r="F3624" s="39"/>
      <c r="G3624" s="1" t="s">
        <v>1</v>
      </c>
      <c r="H3624" s="40" t="s">
        <v>93</v>
      </c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</row>
    <row r="3625" spans="2:37" ht="12.75" customHeight="1">
      <c r="AB3625" s="39" t="s">
        <v>2</v>
      </c>
      <c r="AC3625" s="39"/>
      <c r="AD3625" s="39"/>
      <c r="AE3625" s="39"/>
      <c r="AF3625" s="39"/>
      <c r="AG3625" s="39"/>
    </row>
    <row r="3626" spans="2:37" ht="12" customHeight="1">
      <c r="B3626" s="39" t="s">
        <v>3</v>
      </c>
      <c r="C3626" s="39"/>
      <c r="D3626" s="39"/>
      <c r="E3626" s="39"/>
      <c r="G3626" s="1" t="s">
        <v>4</v>
      </c>
      <c r="H3626" s="41">
        <v>6.5999999046325684</v>
      </c>
      <c r="I3626" s="41"/>
      <c r="J3626" s="41"/>
      <c r="K3626" s="41"/>
      <c r="L3626" s="41"/>
      <c r="M3626" s="41"/>
      <c r="N3626" s="41"/>
      <c r="O3626" s="39" t="s">
        <v>21</v>
      </c>
      <c r="P3626" s="39"/>
      <c r="Q3626" s="39"/>
      <c r="R3626" s="39"/>
      <c r="S3626" s="1" t="s">
        <v>4</v>
      </c>
      <c r="T3626" s="42" t="s">
        <v>24</v>
      </c>
      <c r="U3626" s="42"/>
      <c r="V3626" s="42"/>
      <c r="W3626" s="42"/>
      <c r="X3626" s="42"/>
      <c r="Y3626" s="42"/>
      <c r="Z3626" s="42"/>
      <c r="AA3626" s="42"/>
      <c r="AB3626" s="39"/>
      <c r="AC3626" s="39"/>
      <c r="AD3626" s="39"/>
      <c r="AE3626" s="39"/>
      <c r="AF3626" s="39"/>
      <c r="AG3626" s="39"/>
    </row>
    <row r="3627" spans="2:37" ht="10.5" customHeight="1">
      <c r="AB3627" s="39"/>
      <c r="AC3627" s="39"/>
      <c r="AD3627" s="39"/>
      <c r="AE3627" s="39"/>
      <c r="AF3627" s="39"/>
      <c r="AG3627" s="39"/>
    </row>
    <row r="3628" spans="2:37" ht="12" customHeight="1">
      <c r="AB3628" s="39"/>
      <c r="AC3628" s="39"/>
      <c r="AD3628" s="39"/>
      <c r="AE3628" s="39"/>
      <c r="AF3628" s="39"/>
      <c r="AG3628" s="39"/>
    </row>
    <row r="3629" spans="2:37" ht="12" customHeight="1">
      <c r="AB3629" s="39"/>
      <c r="AC3629" s="39"/>
      <c r="AD3629" s="39"/>
      <c r="AE3629" s="39"/>
      <c r="AF3629" s="39"/>
      <c r="AG3629" s="39"/>
    </row>
    <row r="3630" spans="2:37" ht="6" customHeight="1"/>
    <row r="3631" spans="2:37" ht="3" customHeight="1">
      <c r="B3631" s="43" t="s">
        <v>5</v>
      </c>
      <c r="D3631" s="43" t="s">
        <v>23</v>
      </c>
      <c r="E3631" s="43"/>
      <c r="G3631" s="43" t="s">
        <v>6</v>
      </c>
      <c r="H3631" s="43"/>
      <c r="J3631" s="43" t="s">
        <v>7</v>
      </c>
      <c r="K3631" s="43"/>
      <c r="L3631" s="43"/>
      <c r="M3631" s="43"/>
      <c r="N3631" s="43" t="s">
        <v>8</v>
      </c>
      <c r="O3631" s="43"/>
      <c r="Q3631" s="43" t="s">
        <v>9</v>
      </c>
      <c r="R3631" s="43"/>
      <c r="S3631" s="43"/>
      <c r="T3631" s="43" t="s">
        <v>10</v>
      </c>
      <c r="U3631" s="43"/>
      <c r="X3631" s="43" t="s">
        <v>5</v>
      </c>
      <c r="Y3631" s="43"/>
      <c r="Z3631" s="43" t="s">
        <v>23</v>
      </c>
      <c r="AA3631" s="43"/>
      <c r="AB3631" s="43" t="s">
        <v>6</v>
      </c>
      <c r="AC3631" s="43" t="s">
        <v>7</v>
      </c>
      <c r="AE3631" s="43" t="s">
        <v>8</v>
      </c>
      <c r="AF3631" s="43" t="s">
        <v>9</v>
      </c>
      <c r="AG3631" s="43" t="s">
        <v>10</v>
      </c>
      <c r="AH3631" s="43"/>
    </row>
    <row r="3632" spans="2:37" ht="14.25" customHeight="1">
      <c r="B3632" s="43"/>
      <c r="D3632" s="43"/>
      <c r="E3632" s="43"/>
      <c r="G3632" s="43"/>
      <c r="H3632" s="43"/>
      <c r="J3632" s="43"/>
      <c r="K3632" s="43"/>
      <c r="L3632" s="43"/>
      <c r="M3632" s="43"/>
      <c r="N3632" s="43"/>
      <c r="O3632" s="43"/>
      <c r="Q3632" s="43"/>
      <c r="R3632" s="43"/>
      <c r="S3632" s="43"/>
      <c r="T3632" s="43"/>
      <c r="U3632" s="43"/>
      <c r="X3632" s="43"/>
      <c r="Y3632" s="43"/>
      <c r="Z3632" s="43"/>
      <c r="AA3632" s="43"/>
      <c r="AB3632" s="43"/>
      <c r="AC3632" s="43"/>
      <c r="AE3632" s="43"/>
      <c r="AF3632" s="43"/>
      <c r="AG3632" s="43"/>
      <c r="AH3632" s="43"/>
    </row>
    <row r="3633" spans="2:23">
      <c r="B3633" s="2">
        <v>7.8000001609325409E-2</v>
      </c>
      <c r="D3633" s="44">
        <v>4.6800000965595245</v>
      </c>
      <c r="E3633" s="44"/>
      <c r="F3633" s="45">
        <v>14.203554153442383</v>
      </c>
      <c r="G3633" s="45"/>
      <c r="H3633" s="45"/>
      <c r="I3633" s="45"/>
      <c r="J3633" s="45"/>
      <c r="K3633" s="45">
        <v>6.008939266204834</v>
      </c>
      <c r="L3633" s="45"/>
      <c r="M3633" s="45"/>
      <c r="N3633" s="45">
        <v>25.808609008789063</v>
      </c>
      <c r="O3633" s="45"/>
      <c r="P3633" s="45"/>
      <c r="Q3633" s="45"/>
      <c r="R3633" s="45">
        <v>14.000480651855469</v>
      </c>
      <c r="S3633" s="45"/>
      <c r="T3633" s="45"/>
      <c r="U3633" s="45"/>
      <c r="V3633" s="46">
        <v>30.348684310913086</v>
      </c>
      <c r="W3633" s="46"/>
    </row>
    <row r="3634" spans="2:23">
      <c r="B3634" s="2">
        <v>7.9000003635883331E-2</v>
      </c>
      <c r="D3634" s="44">
        <v>4.7400002181529999</v>
      </c>
      <c r="E3634" s="44"/>
      <c r="F3634" s="45">
        <v>6.885493278503418</v>
      </c>
      <c r="G3634" s="45"/>
      <c r="H3634" s="45"/>
      <c r="I3634" s="45"/>
      <c r="J3634" s="45"/>
      <c r="K3634" s="45">
        <v>5.908043384552002</v>
      </c>
      <c r="L3634" s="45"/>
      <c r="M3634" s="45"/>
      <c r="N3634" s="45">
        <v>25.605043411254883</v>
      </c>
      <c r="O3634" s="45"/>
      <c r="P3634" s="45"/>
      <c r="Q3634" s="45"/>
      <c r="R3634" s="45">
        <v>13.927882194519043</v>
      </c>
      <c r="S3634" s="45"/>
      <c r="T3634" s="45"/>
      <c r="U3634" s="45"/>
      <c r="V3634" s="46">
        <v>29.994636535644531</v>
      </c>
      <c r="W3634" s="46"/>
    </row>
    <row r="3635" spans="2:23">
      <c r="B3635" s="2">
        <v>7.9999998211860657E-2</v>
      </c>
      <c r="D3635" s="44">
        <v>4.7999998927116394</v>
      </c>
      <c r="E3635" s="44"/>
      <c r="F3635" s="45">
        <v>-0.4927506148815155</v>
      </c>
      <c r="G3635" s="45"/>
      <c r="H3635" s="45"/>
      <c r="I3635" s="45"/>
      <c r="J3635" s="45"/>
      <c r="K3635" s="45">
        <v>5.8091068267822266</v>
      </c>
      <c r="L3635" s="45"/>
      <c r="M3635" s="45"/>
      <c r="N3635" s="45">
        <v>25.404563903808594</v>
      </c>
      <c r="O3635" s="45"/>
      <c r="P3635" s="45"/>
      <c r="Q3635" s="45"/>
      <c r="R3635" s="45">
        <v>13.856081008911133</v>
      </c>
      <c r="S3635" s="45"/>
      <c r="T3635" s="45"/>
      <c r="U3635" s="45"/>
      <c r="V3635" s="46">
        <v>29.645170211791992</v>
      </c>
      <c r="W3635" s="46"/>
    </row>
    <row r="3636" spans="2:23">
      <c r="B3636" s="2">
        <v>8.1000000238418579E-2</v>
      </c>
      <c r="D3636" s="44">
        <v>4.8600000143051147</v>
      </c>
      <c r="E3636" s="44"/>
      <c r="F3636" s="45">
        <v>-6.9135632514953613</v>
      </c>
      <c r="G3636" s="45"/>
      <c r="H3636" s="45"/>
      <c r="I3636" s="45"/>
      <c r="J3636" s="45"/>
      <c r="K3636" s="45">
        <v>5.7120847702026367</v>
      </c>
      <c r="L3636" s="45"/>
      <c r="M3636" s="45"/>
      <c r="N3636" s="45">
        <v>25.207111358642578</v>
      </c>
      <c r="O3636" s="45"/>
      <c r="P3636" s="45"/>
      <c r="Q3636" s="45"/>
      <c r="R3636" s="45">
        <v>13.785064697265625</v>
      </c>
      <c r="S3636" s="45"/>
      <c r="T3636" s="45"/>
      <c r="U3636" s="45"/>
      <c r="V3636" s="46">
        <v>29.300216674804688</v>
      </c>
      <c r="W3636" s="46"/>
    </row>
    <row r="3637" spans="2:23">
      <c r="B3637" s="2">
        <v>8.2000002264976501E-2</v>
      </c>
      <c r="D3637" s="44">
        <v>4.9200001358985901</v>
      </c>
      <c r="E3637" s="44"/>
      <c r="F3637" s="45">
        <v>-11.503232955932617</v>
      </c>
      <c r="G3637" s="45"/>
      <c r="H3637" s="45"/>
      <c r="I3637" s="45"/>
      <c r="J3637" s="45"/>
      <c r="K3637" s="45">
        <v>5.6169338226318359</v>
      </c>
      <c r="L3637" s="45"/>
      <c r="M3637" s="45"/>
      <c r="N3637" s="45">
        <v>25.01262092590332</v>
      </c>
      <c r="O3637" s="45"/>
      <c r="P3637" s="45"/>
      <c r="Q3637" s="45"/>
      <c r="R3637" s="45">
        <v>13.714821815490723</v>
      </c>
      <c r="S3637" s="45"/>
      <c r="T3637" s="45"/>
      <c r="U3637" s="45"/>
      <c r="V3637" s="46">
        <v>28.959705352783203</v>
      </c>
      <c r="W3637" s="46"/>
    </row>
    <row r="3638" spans="2:23">
      <c r="B3638" s="2">
        <v>8.2999996840953827E-2</v>
      </c>
      <c r="D3638" s="44">
        <v>4.9799998104572296</v>
      </c>
      <c r="E3638" s="44"/>
      <c r="F3638" s="45">
        <v>-13.65245532989502</v>
      </c>
      <c r="G3638" s="45"/>
      <c r="H3638" s="45"/>
      <c r="I3638" s="45"/>
      <c r="J3638" s="45"/>
      <c r="K3638" s="45">
        <v>5.5236105918884277</v>
      </c>
      <c r="L3638" s="45"/>
      <c r="M3638" s="45"/>
      <c r="N3638" s="45">
        <v>24.821035385131836</v>
      </c>
      <c r="O3638" s="45"/>
      <c r="P3638" s="45"/>
      <c r="Q3638" s="45"/>
      <c r="R3638" s="45">
        <v>13.645339012145996</v>
      </c>
      <c r="S3638" s="45"/>
      <c r="T3638" s="45"/>
      <c r="U3638" s="45"/>
      <c r="V3638" s="46">
        <v>28.623565673828125</v>
      </c>
      <c r="W3638" s="46"/>
    </row>
    <row r="3639" spans="2:23">
      <c r="B3639" s="2">
        <v>8.3999998867511749E-2</v>
      </c>
      <c r="D3639" s="44">
        <v>5.039999932050705</v>
      </c>
      <c r="E3639" s="44"/>
      <c r="F3639" s="45">
        <v>-13.098700523376465</v>
      </c>
      <c r="G3639" s="45"/>
      <c r="H3639" s="45"/>
      <c r="I3639" s="45"/>
      <c r="J3639" s="45"/>
      <c r="K3639" s="45">
        <v>5.4320745468139648</v>
      </c>
      <c r="L3639" s="45"/>
      <c r="M3639" s="45"/>
      <c r="N3639" s="45">
        <v>24.632295608520508</v>
      </c>
      <c r="O3639" s="45"/>
      <c r="P3639" s="45"/>
      <c r="Q3639" s="45"/>
      <c r="R3639" s="45">
        <v>13.576605796813965</v>
      </c>
      <c r="S3639" s="45"/>
      <c r="T3639" s="45"/>
      <c r="U3639" s="45"/>
      <c r="V3639" s="46">
        <v>28.291730880737305</v>
      </c>
      <c r="W3639" s="46"/>
    </row>
    <row r="3640" spans="2:23">
      <c r="B3640" s="2">
        <v>8.5000000894069672E-2</v>
      </c>
      <c r="D3640" s="44">
        <v>5.1000000536441803</v>
      </c>
      <c r="E3640" s="44"/>
      <c r="F3640" s="45">
        <v>-9.9593639373779297</v>
      </c>
      <c r="G3640" s="45"/>
      <c r="H3640" s="45"/>
      <c r="I3640" s="45"/>
      <c r="J3640" s="45"/>
      <c r="K3640" s="45">
        <v>5.3422846794128418</v>
      </c>
      <c r="L3640" s="45"/>
      <c r="M3640" s="45"/>
      <c r="N3640" s="45">
        <v>24.446344375610352</v>
      </c>
      <c r="O3640" s="45"/>
      <c r="P3640" s="45"/>
      <c r="Q3640" s="45"/>
      <c r="R3640" s="45">
        <v>13.508609771728516</v>
      </c>
      <c r="S3640" s="45"/>
      <c r="T3640" s="45"/>
      <c r="U3640" s="45"/>
      <c r="V3640" s="46">
        <v>27.964134216308594</v>
      </c>
      <c r="W3640" s="46"/>
    </row>
    <row r="3641" spans="2:23">
      <c r="B3641" s="2">
        <v>8.6000002920627594E-2</v>
      </c>
      <c r="D3641" s="44">
        <v>5.1600001752376556</v>
      </c>
      <c r="E3641" s="44"/>
      <c r="F3641" s="45">
        <v>-4.7115468978881836</v>
      </c>
      <c r="G3641" s="45"/>
      <c r="H3641" s="45"/>
      <c r="I3641" s="45"/>
      <c r="J3641" s="45"/>
      <c r="K3641" s="45">
        <v>5.2542018890380859</v>
      </c>
      <c r="L3641" s="45"/>
      <c r="M3641" s="45"/>
      <c r="N3641" s="45">
        <v>24.263126373291016</v>
      </c>
      <c r="O3641" s="45"/>
      <c r="P3641" s="45"/>
      <c r="Q3641" s="45"/>
      <c r="R3641" s="45">
        <v>13.441338539123535</v>
      </c>
      <c r="S3641" s="45"/>
      <c r="T3641" s="45"/>
      <c r="U3641" s="45"/>
      <c r="V3641" s="46">
        <v>27.640710830688477</v>
      </c>
      <c r="W3641" s="46"/>
    </row>
    <row r="3642" spans="2:23">
      <c r="B3642" s="2">
        <v>8.6999997496604919E-2</v>
      </c>
      <c r="D3642" s="44">
        <v>5.2199998497962952</v>
      </c>
      <c r="E3642" s="44"/>
      <c r="F3642" s="45">
        <v>1.8781507015228271</v>
      </c>
      <c r="G3642" s="45"/>
      <c r="H3642" s="45"/>
      <c r="I3642" s="45"/>
      <c r="J3642" s="45"/>
      <c r="K3642" s="45">
        <v>5.1677875518798828</v>
      </c>
      <c r="L3642" s="45"/>
      <c r="M3642" s="45"/>
      <c r="N3642" s="45">
        <v>24.082586288452148</v>
      </c>
      <c r="O3642" s="45"/>
      <c r="P3642" s="45"/>
      <c r="Q3642" s="45"/>
      <c r="R3642" s="45">
        <v>13.374782562255859</v>
      </c>
      <c r="S3642" s="45"/>
      <c r="T3642" s="45"/>
      <c r="U3642" s="45"/>
      <c r="V3642" s="46">
        <v>27.32139778137207</v>
      </c>
      <c r="W3642" s="46"/>
    </row>
    <row r="3643" spans="2:23">
      <c r="B3643" s="2">
        <v>8.7999999523162842E-2</v>
      </c>
      <c r="D3643" s="44">
        <v>5.2799999713897705</v>
      </c>
      <c r="E3643" s="44"/>
      <c r="F3643" s="45">
        <v>8.8635425567626953</v>
      </c>
      <c r="G3643" s="45"/>
      <c r="H3643" s="45"/>
      <c r="I3643" s="45"/>
      <c r="J3643" s="45"/>
      <c r="K3643" s="45">
        <v>5.0830049514770508</v>
      </c>
      <c r="L3643" s="45"/>
      <c r="M3643" s="45"/>
      <c r="N3643" s="45">
        <v>23.904674530029297</v>
      </c>
      <c r="O3643" s="45"/>
      <c r="P3643" s="45"/>
      <c r="Q3643" s="45"/>
      <c r="R3643" s="45">
        <v>13.308930397033691</v>
      </c>
      <c r="S3643" s="45"/>
      <c r="T3643" s="45"/>
      <c r="U3643" s="45"/>
      <c r="V3643" s="46">
        <v>27.006132125854492</v>
      </c>
      <c r="W3643" s="46"/>
    </row>
    <row r="3644" spans="2:23">
      <c r="B3644" s="2">
        <v>8.9000001549720764E-2</v>
      </c>
      <c r="D3644" s="44">
        <v>5.3400000929832458</v>
      </c>
      <c r="E3644" s="44"/>
      <c r="F3644" s="45">
        <v>15.252741813659668</v>
      </c>
      <c r="G3644" s="45"/>
      <c r="H3644" s="45"/>
      <c r="I3644" s="45"/>
      <c r="J3644" s="45"/>
      <c r="K3644" s="45">
        <v>4.9998178482055664</v>
      </c>
      <c r="L3644" s="45"/>
      <c r="M3644" s="45"/>
      <c r="N3644" s="45">
        <v>23.729337692260742</v>
      </c>
      <c r="O3644" s="45"/>
      <c r="P3644" s="45"/>
      <c r="Q3644" s="45"/>
      <c r="R3644" s="45">
        <v>13.243770599365234</v>
      </c>
      <c r="S3644" s="45"/>
      <c r="T3644" s="45"/>
      <c r="U3644" s="45"/>
      <c r="V3644" s="46">
        <v>26.694852828979492</v>
      </c>
      <c r="W3644" s="46"/>
    </row>
    <row r="3645" spans="2:23">
      <c r="B3645" s="2">
        <v>9.0000003576278687E-2</v>
      </c>
      <c r="D3645" s="44">
        <v>5.4000002145767212</v>
      </c>
      <c r="E3645" s="44"/>
      <c r="F3645" s="45">
        <v>20.147106170654297</v>
      </c>
      <c r="G3645" s="45"/>
      <c r="H3645" s="45"/>
      <c r="I3645" s="45"/>
      <c r="J3645" s="45"/>
      <c r="K3645" s="45">
        <v>4.9181904792785645</v>
      </c>
      <c r="L3645" s="45"/>
      <c r="M3645" s="45"/>
      <c r="N3645" s="45">
        <v>23.556524276733398</v>
      </c>
      <c r="O3645" s="45"/>
      <c r="P3645" s="45"/>
      <c r="Q3645" s="45"/>
      <c r="R3645" s="45">
        <v>13.179292678833008</v>
      </c>
      <c r="S3645" s="45"/>
      <c r="T3645" s="45"/>
      <c r="U3645" s="45"/>
      <c r="V3645" s="46">
        <v>26.387500762939453</v>
      </c>
      <c r="W3645" s="46"/>
    </row>
    <row r="3646" spans="2:23">
      <c r="B3646" s="2">
        <v>9.0999998152256012E-2</v>
      </c>
      <c r="D3646" s="44">
        <v>5.4599998891353607</v>
      </c>
      <c r="E3646" s="44"/>
      <c r="F3646" s="45">
        <v>22.865793228149414</v>
      </c>
      <c r="G3646" s="45"/>
      <c r="H3646" s="45"/>
      <c r="I3646" s="45"/>
      <c r="J3646" s="45"/>
      <c r="K3646" s="45">
        <v>4.8380885124206543</v>
      </c>
      <c r="L3646" s="45"/>
      <c r="M3646" s="45"/>
      <c r="N3646" s="45">
        <v>23.386186599731445</v>
      </c>
      <c r="O3646" s="45"/>
      <c r="P3646" s="45"/>
      <c r="Q3646" s="45"/>
      <c r="R3646" s="45">
        <v>13.115486145019531</v>
      </c>
      <c r="S3646" s="45"/>
      <c r="T3646" s="45"/>
      <c r="U3646" s="45"/>
      <c r="V3646" s="46">
        <v>26.084014892578125</v>
      </c>
      <c r="W3646" s="46"/>
    </row>
    <row r="3647" spans="2:23">
      <c r="B3647" s="2">
        <v>9.2000000178813934E-2</v>
      </c>
      <c r="D3647" s="44">
        <v>5.5200000107288361</v>
      </c>
      <c r="E3647" s="44"/>
      <c r="F3647" s="45">
        <v>23.038713455200195</v>
      </c>
      <c r="G3647" s="45"/>
      <c r="H3647" s="45"/>
      <c r="I3647" s="45"/>
      <c r="J3647" s="45"/>
      <c r="K3647" s="45">
        <v>4.7594790458679199</v>
      </c>
      <c r="L3647" s="45"/>
      <c r="M3647" s="45"/>
      <c r="N3647" s="45">
        <v>23.218276977539063</v>
      </c>
      <c r="O3647" s="45"/>
      <c r="P3647" s="45"/>
      <c r="Q3647" s="45"/>
      <c r="R3647" s="45">
        <v>13.052341461181641</v>
      </c>
      <c r="S3647" s="45"/>
      <c r="T3647" s="45"/>
      <c r="U3647" s="45"/>
      <c r="V3647" s="46">
        <v>25.784337997436523</v>
      </c>
      <c r="W3647" s="46"/>
    </row>
    <row r="3648" spans="2:23">
      <c r="B3648" s="2">
        <v>9.3000002205371857E-2</v>
      </c>
      <c r="D3648" s="44">
        <v>5.5800001323223114</v>
      </c>
      <c r="E3648" s="44"/>
      <c r="F3648" s="45">
        <v>20.655191421508789</v>
      </c>
      <c r="G3648" s="45"/>
      <c r="H3648" s="45"/>
      <c r="I3648" s="45"/>
      <c r="J3648" s="45"/>
      <c r="K3648" s="45">
        <v>4.6823282241821289</v>
      </c>
      <c r="L3648" s="45"/>
      <c r="M3648" s="45"/>
      <c r="N3648" s="45">
        <v>23.05274772644043</v>
      </c>
      <c r="O3648" s="45"/>
      <c r="P3648" s="45"/>
      <c r="Q3648" s="45"/>
      <c r="R3648" s="45">
        <v>12.989848136901855</v>
      </c>
      <c r="S3648" s="45"/>
      <c r="T3648" s="45"/>
      <c r="U3648" s="45"/>
      <c r="V3648" s="46">
        <v>25.488412857055664</v>
      </c>
      <c r="W3648" s="46"/>
    </row>
    <row r="3649" spans="2:33">
      <c r="B3649" s="2">
        <v>9.3999996781349182E-2</v>
      </c>
      <c r="D3649" s="44">
        <v>5.6399998068809509</v>
      </c>
      <c r="E3649" s="44"/>
      <c r="F3649" s="45">
        <v>16.061990737915039</v>
      </c>
      <c r="G3649" s="45"/>
      <c r="H3649" s="45"/>
      <c r="I3649" s="45"/>
      <c r="J3649" s="45"/>
      <c r="K3649" s="45">
        <v>4.6066055297851563</v>
      </c>
      <c r="L3649" s="45"/>
      <c r="M3649" s="45"/>
      <c r="N3649" s="45">
        <v>22.889553070068359</v>
      </c>
      <c r="O3649" s="45"/>
      <c r="P3649" s="45"/>
      <c r="Q3649" s="45"/>
      <c r="R3649" s="45">
        <v>12.927995681762695</v>
      </c>
      <c r="S3649" s="45"/>
      <c r="T3649" s="45"/>
      <c r="U3649" s="45"/>
      <c r="V3649" s="46">
        <v>25.196186065673828</v>
      </c>
      <c r="W3649" s="46"/>
    </row>
    <row r="3650" spans="2:33">
      <c r="B3650" s="2">
        <v>9.4999998807907104E-2</v>
      </c>
      <c r="D3650" s="44">
        <v>5.6999999284744263</v>
      </c>
      <c r="E3650" s="44"/>
      <c r="F3650" s="45">
        <v>9.9114627838134766</v>
      </c>
      <c r="G3650" s="45"/>
      <c r="H3650" s="45"/>
      <c r="I3650" s="45"/>
      <c r="J3650" s="45"/>
      <c r="K3650" s="45">
        <v>4.5322785377502441</v>
      </c>
      <c r="L3650" s="45"/>
      <c r="M3650" s="45"/>
      <c r="N3650" s="45">
        <v>22.728647232055664</v>
      </c>
      <c r="O3650" s="45"/>
      <c r="P3650" s="45"/>
      <c r="Q3650" s="45"/>
      <c r="R3650" s="45">
        <v>12.866775512695313</v>
      </c>
      <c r="S3650" s="45"/>
      <c r="T3650" s="45"/>
      <c r="U3650" s="45"/>
      <c r="V3650" s="46">
        <v>24.907600402832031</v>
      </c>
      <c r="W3650" s="46"/>
    </row>
    <row r="3651" spans="2:33">
      <c r="B3651" s="2">
        <v>9.6000000834465027E-2</v>
      </c>
      <c r="D3651" s="44">
        <v>5.7600000500679016</v>
      </c>
      <c r="E3651" s="44"/>
      <c r="F3651" s="45">
        <v>3.067523717880249</v>
      </c>
      <c r="G3651" s="45"/>
      <c r="H3651" s="45"/>
      <c r="I3651" s="45"/>
      <c r="J3651" s="45"/>
      <c r="K3651" s="45">
        <v>4.4593181610107422</v>
      </c>
      <c r="L3651" s="45"/>
      <c r="M3651" s="45"/>
      <c r="N3651" s="45">
        <v>22.569988250732422</v>
      </c>
      <c r="O3651" s="45"/>
      <c r="P3651" s="45"/>
      <c r="Q3651" s="45"/>
      <c r="R3651" s="45">
        <v>12.806177139282227</v>
      </c>
      <c r="S3651" s="45"/>
      <c r="T3651" s="45"/>
      <c r="U3651" s="45"/>
      <c r="V3651" s="46">
        <v>24.622602462768555</v>
      </c>
      <c r="W3651" s="46"/>
    </row>
    <row r="3652" spans="2:33">
      <c r="B3652" s="2">
        <v>9.7000002861022949E-2</v>
      </c>
      <c r="D3652" s="44">
        <v>5.820000171661377</v>
      </c>
      <c r="E3652" s="44"/>
      <c r="F3652" s="45">
        <v>-3.5170013904571533</v>
      </c>
      <c r="G3652" s="45"/>
      <c r="H3652" s="45"/>
      <c r="I3652" s="45"/>
      <c r="J3652" s="45"/>
      <c r="K3652" s="45">
        <v>4.3876943588256836</v>
      </c>
      <c r="L3652" s="45"/>
      <c r="M3652" s="45"/>
      <c r="N3652" s="45">
        <v>22.413532257080078</v>
      </c>
      <c r="O3652" s="45"/>
      <c r="P3652" s="45"/>
      <c r="Q3652" s="45"/>
      <c r="R3652" s="45">
        <v>12.74619197845459</v>
      </c>
      <c r="S3652" s="45"/>
      <c r="T3652" s="45"/>
      <c r="U3652" s="45"/>
      <c r="V3652" s="46">
        <v>24.341140747070313</v>
      </c>
      <c r="W3652" s="46"/>
    </row>
    <row r="3653" spans="2:33">
      <c r="B3653" s="2">
        <v>9.7999997437000275E-2</v>
      </c>
      <c r="D3653" s="44">
        <v>5.8799998462200165</v>
      </c>
      <c r="E3653" s="44"/>
      <c r="F3653" s="45">
        <v>-8.9342927932739258</v>
      </c>
      <c r="G3653" s="45"/>
      <c r="H3653" s="45"/>
      <c r="I3653" s="45"/>
      <c r="J3653" s="45"/>
      <c r="K3653" s="45">
        <v>4.3173789978027344</v>
      </c>
      <c r="L3653" s="45"/>
      <c r="M3653" s="45"/>
      <c r="N3653" s="45">
        <v>22.259237289428711</v>
      </c>
      <c r="O3653" s="45"/>
      <c r="P3653" s="45"/>
      <c r="Q3653" s="45"/>
      <c r="R3653" s="45">
        <v>12.686810493469238</v>
      </c>
      <c r="S3653" s="45"/>
      <c r="T3653" s="45"/>
      <c r="U3653" s="45"/>
      <c r="V3653" s="46">
        <v>24.063163757324219</v>
      </c>
      <c r="W3653" s="46"/>
    </row>
    <row r="3654" spans="2:33">
      <c r="B3654" s="2">
        <v>9.8999999463558197E-2</v>
      </c>
      <c r="D3654" s="44">
        <v>5.9399999678134918</v>
      </c>
      <c r="E3654" s="44"/>
      <c r="F3654" s="45">
        <v>-12.447910308837891</v>
      </c>
      <c r="G3654" s="45"/>
      <c r="H3654" s="45"/>
      <c r="I3654" s="45"/>
      <c r="J3654" s="45"/>
      <c r="K3654" s="45">
        <v>4.2483429908752441</v>
      </c>
      <c r="L3654" s="45"/>
      <c r="M3654" s="45"/>
      <c r="N3654" s="45">
        <v>22.107065200805664</v>
      </c>
      <c r="O3654" s="45"/>
      <c r="P3654" s="45"/>
      <c r="Q3654" s="45"/>
      <c r="R3654" s="45">
        <v>12.628023147583008</v>
      </c>
      <c r="S3654" s="45"/>
      <c r="T3654" s="45"/>
      <c r="U3654" s="45"/>
      <c r="V3654" s="46">
        <v>23.788618087768555</v>
      </c>
      <c r="W3654" s="46"/>
    </row>
    <row r="3655" spans="2:33">
      <c r="B3655" s="2">
        <v>0.10000000149011612</v>
      </c>
      <c r="D3655" s="44">
        <v>6.0000000894069672</v>
      </c>
      <c r="E3655" s="44"/>
      <c r="F3655" s="45">
        <v>-13.59405517578125</v>
      </c>
      <c r="G3655" s="45"/>
      <c r="H3655" s="45"/>
      <c r="I3655" s="45"/>
      <c r="J3655" s="45"/>
      <c r="K3655" s="45">
        <v>4.1805601119995117</v>
      </c>
      <c r="L3655" s="45"/>
      <c r="M3655" s="45"/>
      <c r="N3655" s="45">
        <v>21.956972122192383</v>
      </c>
      <c r="O3655" s="45"/>
      <c r="P3655" s="45"/>
      <c r="Q3655" s="45"/>
      <c r="R3655" s="45">
        <v>12.569822311401367</v>
      </c>
      <c r="S3655" s="45"/>
      <c r="T3655" s="45"/>
      <c r="U3655" s="45"/>
      <c r="V3655" s="46">
        <v>23.5174560546875</v>
      </c>
      <c r="W3655" s="46"/>
    </row>
    <row r="3656" spans="2:33" ht="9.75" customHeight="1">
      <c r="B3656" s="2">
        <v>0.10100000351667404</v>
      </c>
      <c r="D3656" s="44">
        <v>6.0600002110004425</v>
      </c>
      <c r="E3656" s="44"/>
      <c r="F3656" s="45">
        <v>-12.243824005126953</v>
      </c>
      <c r="G3656" s="45"/>
      <c r="H3656" s="45"/>
      <c r="I3656" s="45"/>
      <c r="J3656" s="45"/>
      <c r="K3656" s="45">
        <v>4.1140027046203613</v>
      </c>
      <c r="L3656" s="45"/>
      <c r="M3656" s="45"/>
      <c r="N3656" s="45">
        <v>21.808921813964844</v>
      </c>
      <c r="O3656" s="45"/>
      <c r="P3656" s="45"/>
      <c r="Q3656" s="45"/>
      <c r="R3656" s="45">
        <v>12.512197494506836</v>
      </c>
      <c r="S3656" s="45"/>
      <c r="T3656" s="45"/>
      <c r="U3656" s="45"/>
      <c r="V3656" s="46">
        <v>23.249626159667969</v>
      </c>
      <c r="W3656" s="46"/>
    </row>
    <row r="3657" spans="2:33" ht="5.25" customHeight="1"/>
    <row r="3658" spans="2:33" ht="172.5" customHeight="1"/>
    <row r="3659" spans="2:33" ht="16.5" customHeight="1"/>
    <row r="3660" spans="2:33" ht="12.75" customHeight="1">
      <c r="B3660" s="39" t="s">
        <v>0</v>
      </c>
      <c r="C3660" s="39"/>
      <c r="D3660" s="39"/>
      <c r="E3660" s="39"/>
      <c r="F3660" s="39"/>
      <c r="G3660" s="1" t="s">
        <v>1</v>
      </c>
      <c r="H3660" s="40" t="s">
        <v>94</v>
      </c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</row>
    <row r="3661" spans="2:33" ht="12.75" customHeight="1">
      <c r="AB3661" s="39" t="s">
        <v>2</v>
      </c>
      <c r="AC3661" s="39"/>
      <c r="AD3661" s="39"/>
      <c r="AE3661" s="39"/>
      <c r="AF3661" s="39"/>
      <c r="AG3661" s="39"/>
    </row>
    <row r="3662" spans="2:33" ht="12" customHeight="1">
      <c r="B3662" s="39" t="s">
        <v>3</v>
      </c>
      <c r="C3662" s="39"/>
      <c r="D3662" s="39"/>
      <c r="E3662" s="39"/>
      <c r="G3662" s="1" t="s">
        <v>4</v>
      </c>
      <c r="H3662" s="41">
        <v>6.5999999046325684</v>
      </c>
      <c r="I3662" s="41"/>
      <c r="J3662" s="41"/>
      <c r="K3662" s="41"/>
      <c r="L3662" s="41"/>
      <c r="M3662" s="41"/>
      <c r="N3662" s="41"/>
      <c r="O3662" s="39" t="s">
        <v>21</v>
      </c>
      <c r="P3662" s="39"/>
      <c r="Q3662" s="39"/>
      <c r="R3662" s="39"/>
      <c r="S3662" s="1" t="s">
        <v>4</v>
      </c>
      <c r="T3662" s="42" t="s">
        <v>24</v>
      </c>
      <c r="U3662" s="42"/>
      <c r="V3662" s="42"/>
      <c r="W3662" s="42"/>
      <c r="X3662" s="42"/>
      <c r="Y3662" s="42"/>
      <c r="Z3662" s="42"/>
      <c r="AA3662" s="42"/>
      <c r="AB3662" s="39"/>
      <c r="AC3662" s="39"/>
      <c r="AD3662" s="39"/>
      <c r="AE3662" s="39"/>
      <c r="AF3662" s="39"/>
      <c r="AG3662" s="39"/>
    </row>
    <row r="3663" spans="2:33" ht="10.5" customHeight="1">
      <c r="AB3663" s="39"/>
      <c r="AC3663" s="39"/>
      <c r="AD3663" s="39"/>
      <c r="AE3663" s="39"/>
      <c r="AF3663" s="39"/>
      <c r="AG3663" s="39"/>
    </row>
    <row r="3664" spans="2:33" ht="12" customHeight="1">
      <c r="AB3664" s="39"/>
      <c r="AC3664" s="39"/>
      <c r="AD3664" s="39"/>
      <c r="AE3664" s="39"/>
      <c r="AF3664" s="39"/>
      <c r="AG3664" s="39"/>
    </row>
    <row r="3665" spans="2:37" ht="12" customHeight="1">
      <c r="AB3665" s="39"/>
      <c r="AC3665" s="39"/>
      <c r="AD3665" s="39"/>
      <c r="AE3665" s="39"/>
      <c r="AF3665" s="39"/>
      <c r="AG3665" s="39"/>
    </row>
    <row r="3666" spans="2:37" ht="6" customHeight="1"/>
    <row r="3667" spans="2:37" ht="3" customHeight="1">
      <c r="B3667" s="43" t="s">
        <v>5</v>
      </c>
      <c r="D3667" s="43" t="s">
        <v>23</v>
      </c>
      <c r="E3667" s="43"/>
      <c r="G3667" s="43" t="s">
        <v>6</v>
      </c>
      <c r="H3667" s="43"/>
      <c r="J3667" s="43" t="s">
        <v>7</v>
      </c>
      <c r="K3667" s="43"/>
      <c r="L3667" s="43"/>
      <c r="M3667" s="43"/>
      <c r="N3667" s="43" t="s">
        <v>8</v>
      </c>
      <c r="O3667" s="43"/>
      <c r="Q3667" s="43" t="s">
        <v>9</v>
      </c>
      <c r="R3667" s="43"/>
      <c r="S3667" s="43"/>
      <c r="T3667" s="43" t="s">
        <v>10</v>
      </c>
      <c r="U3667" s="43"/>
      <c r="X3667" s="43" t="s">
        <v>5</v>
      </c>
      <c r="Y3667" s="43"/>
      <c r="Z3667" s="43" t="s">
        <v>23</v>
      </c>
      <c r="AA3667" s="43"/>
      <c r="AB3667" s="43" t="s">
        <v>6</v>
      </c>
      <c r="AC3667" s="43" t="s">
        <v>7</v>
      </c>
      <c r="AE3667" s="43" t="s">
        <v>8</v>
      </c>
      <c r="AF3667" s="43" t="s">
        <v>9</v>
      </c>
      <c r="AG3667" s="43" t="s">
        <v>10</v>
      </c>
      <c r="AH3667" s="43"/>
    </row>
    <row r="3668" spans="2:37" ht="14.25" customHeight="1">
      <c r="B3668" s="43"/>
      <c r="D3668" s="43"/>
      <c r="E3668" s="43"/>
      <c r="G3668" s="43"/>
      <c r="H3668" s="43"/>
      <c r="J3668" s="43"/>
      <c r="K3668" s="43"/>
      <c r="L3668" s="43"/>
      <c r="M3668" s="43"/>
      <c r="N3668" s="43"/>
      <c r="O3668" s="43"/>
      <c r="Q3668" s="43"/>
      <c r="R3668" s="43"/>
      <c r="S3668" s="43"/>
      <c r="T3668" s="43"/>
      <c r="U3668" s="43"/>
      <c r="X3668" s="43"/>
      <c r="Y3668" s="43"/>
      <c r="Z3668" s="43"/>
      <c r="AA3668" s="43"/>
      <c r="AB3668" s="43"/>
      <c r="AC3668" s="43"/>
      <c r="AE3668" s="43"/>
      <c r="AF3668" s="43"/>
      <c r="AG3668" s="43"/>
      <c r="AH3668" s="43"/>
    </row>
    <row r="3669" spans="2:37">
      <c r="B3669" s="2">
        <v>0</v>
      </c>
      <c r="D3669" s="44">
        <v>0</v>
      </c>
      <c r="E3669" s="44"/>
      <c r="F3669" s="45">
        <v>-6.6723720237860107E-7</v>
      </c>
      <c r="G3669" s="45"/>
      <c r="H3669" s="45"/>
      <c r="I3669" s="45"/>
      <c r="J3669" s="45"/>
      <c r="K3669" s="45">
        <v>33.510353088378906</v>
      </c>
      <c r="L3669" s="45"/>
      <c r="M3669" s="45"/>
      <c r="N3669" s="45">
        <v>67.020706176757813</v>
      </c>
      <c r="O3669" s="45"/>
      <c r="P3669" s="45"/>
      <c r="Q3669" s="45"/>
      <c r="R3669" s="45">
        <v>23.695398330688477</v>
      </c>
      <c r="S3669" s="45"/>
      <c r="T3669" s="45"/>
      <c r="U3669" s="45"/>
      <c r="V3669" s="46">
        <v>100</v>
      </c>
      <c r="W3669" s="46"/>
      <c r="X3669" s="45">
        <v>3.9000000804662704E-2</v>
      </c>
      <c r="Y3669" s="45"/>
      <c r="Z3669" s="44">
        <v>2.3400000482797623</v>
      </c>
      <c r="AA3669" s="44"/>
      <c r="AB3669" s="45">
        <v>25.678501129150391</v>
      </c>
      <c r="AC3669" s="45"/>
      <c r="AD3669" s="45">
        <v>12.150455474853516</v>
      </c>
      <c r="AE3669" s="45"/>
      <c r="AF3669" s="45">
        <v>37.06646728515625</v>
      </c>
      <c r="AG3669" s="45"/>
      <c r="AH3669" s="45">
        <v>17.618280410766602</v>
      </c>
      <c r="AI3669" s="45"/>
      <c r="AJ3669" s="45"/>
      <c r="AK3669" s="20">
        <v>48.765651702880859</v>
      </c>
    </row>
    <row r="3670" spans="2:37">
      <c r="B3670" s="2">
        <v>1.0000000474974513E-3</v>
      </c>
      <c r="D3670" s="44">
        <v>6.0000002849847078E-2</v>
      </c>
      <c r="E3670" s="44"/>
      <c r="F3670" s="45">
        <v>1.2076717615127563</v>
      </c>
      <c r="G3670" s="45"/>
      <c r="H3670" s="45"/>
      <c r="I3670" s="45"/>
      <c r="J3670" s="45"/>
      <c r="K3670" s="45">
        <v>32.094902038574219</v>
      </c>
      <c r="L3670" s="45"/>
      <c r="M3670" s="45"/>
      <c r="N3670" s="45">
        <v>65.318405151367188</v>
      </c>
      <c r="O3670" s="45"/>
      <c r="P3670" s="45"/>
      <c r="Q3670" s="45"/>
      <c r="R3670" s="45">
        <v>23.492565155029297</v>
      </c>
      <c r="S3670" s="45"/>
      <c r="T3670" s="45"/>
      <c r="U3670" s="45"/>
      <c r="V3670" s="46">
        <v>96.603004455566406</v>
      </c>
      <c r="W3670" s="46"/>
      <c r="X3670" s="45">
        <v>3.9999999105930328E-2</v>
      </c>
      <c r="Y3670" s="45"/>
      <c r="Z3670" s="44">
        <v>2.3999999463558197</v>
      </c>
      <c r="AA3670" s="44"/>
      <c r="AB3670" s="45">
        <v>32.065616607666016</v>
      </c>
      <c r="AC3670" s="45"/>
      <c r="AD3670" s="45">
        <v>11.916779518127441</v>
      </c>
      <c r="AE3670" s="45"/>
      <c r="AF3670" s="45">
        <v>36.667999267578125</v>
      </c>
      <c r="AG3670" s="45"/>
      <c r="AH3670" s="45">
        <v>17.50175666809082</v>
      </c>
      <c r="AI3670" s="45"/>
      <c r="AJ3670" s="45"/>
      <c r="AK3670" s="20">
        <v>48.146228790283203</v>
      </c>
    </row>
    <row r="3671" spans="2:37">
      <c r="B3671" s="2">
        <v>2.0000000949949026E-3</v>
      </c>
      <c r="D3671" s="44">
        <v>0.12000000569969416</v>
      </c>
      <c r="E3671" s="44"/>
      <c r="F3671" s="45">
        <v>6.7988395690917969</v>
      </c>
      <c r="G3671" s="45"/>
      <c r="H3671" s="45"/>
      <c r="I3671" s="45"/>
      <c r="J3671" s="45"/>
      <c r="K3671" s="45">
        <v>30.800014495849609</v>
      </c>
      <c r="L3671" s="45"/>
      <c r="M3671" s="45"/>
      <c r="N3671" s="45">
        <v>63.740982055664063</v>
      </c>
      <c r="O3671" s="45"/>
      <c r="P3671" s="45"/>
      <c r="Q3671" s="45"/>
      <c r="R3671" s="45">
        <v>23.292781829833984</v>
      </c>
      <c r="S3671" s="45"/>
      <c r="T3671" s="45"/>
      <c r="U3671" s="45"/>
      <c r="V3671" s="46">
        <v>93.500633239746094</v>
      </c>
      <c r="W3671" s="46"/>
      <c r="X3671" s="45">
        <v>4.1000001132488251E-2</v>
      </c>
      <c r="Y3671" s="45"/>
      <c r="Z3671" s="44">
        <v>2.460000067949295</v>
      </c>
      <c r="AA3671" s="44"/>
      <c r="AB3671" s="45">
        <v>35.557643890380859</v>
      </c>
      <c r="AC3671" s="45"/>
      <c r="AD3671" s="45">
        <v>11.688750267028809</v>
      </c>
      <c r="AE3671" s="45"/>
      <c r="AF3671" s="45">
        <v>36.277336120605469</v>
      </c>
      <c r="AG3671" s="45"/>
      <c r="AH3671" s="45">
        <v>17.386756896972656</v>
      </c>
      <c r="AI3671" s="45"/>
      <c r="AJ3671" s="45"/>
      <c r="AK3671" s="20">
        <v>47.537300109863281</v>
      </c>
    </row>
    <row r="3672" spans="2:37">
      <c r="B3672" s="2">
        <v>3.0000000260770321E-3</v>
      </c>
      <c r="D3672" s="44">
        <v>0.18000000156462193</v>
      </c>
      <c r="E3672" s="44"/>
      <c r="F3672" s="45">
        <v>15.727660179138184</v>
      </c>
      <c r="G3672" s="45"/>
      <c r="H3672" s="45"/>
      <c r="I3672" s="45"/>
      <c r="J3672" s="45"/>
      <c r="K3672" s="45">
        <v>29.611732482910156</v>
      </c>
      <c r="L3672" s="45"/>
      <c r="M3672" s="45"/>
      <c r="N3672" s="45">
        <v>62.274402618408203</v>
      </c>
      <c r="O3672" s="45"/>
      <c r="P3672" s="45"/>
      <c r="Q3672" s="45"/>
      <c r="R3672" s="45">
        <v>23.095996856689453</v>
      </c>
      <c r="S3672" s="45"/>
      <c r="T3672" s="45"/>
      <c r="U3672" s="45"/>
      <c r="V3672" s="46">
        <v>90.659248352050781</v>
      </c>
      <c r="W3672" s="46"/>
      <c r="X3672" s="45">
        <v>4.1999999433755875E-2</v>
      </c>
      <c r="Y3672" s="45"/>
      <c r="Z3672" s="44">
        <v>2.5199999660253525</v>
      </c>
      <c r="AA3672" s="44"/>
      <c r="AB3672" s="45">
        <v>35.673255920410156</v>
      </c>
      <c r="AC3672" s="45"/>
      <c r="AD3672" s="45">
        <v>11.466170310974121</v>
      </c>
      <c r="AE3672" s="45"/>
      <c r="AF3672" s="45">
        <v>35.894241333007813</v>
      </c>
      <c r="AG3672" s="45"/>
      <c r="AH3672" s="45">
        <v>17.27325439453125</v>
      </c>
      <c r="AI3672" s="45"/>
      <c r="AJ3672" s="45"/>
      <c r="AK3672" s="20">
        <v>46.938499450683594</v>
      </c>
    </row>
    <row r="3673" spans="2:37">
      <c r="B3673" s="2">
        <v>4.0000001899898052E-3</v>
      </c>
      <c r="D3673" s="44">
        <v>0.24000001139938831</v>
      </c>
      <c r="E3673" s="44"/>
      <c r="F3673" s="45">
        <v>26.517574310302734</v>
      </c>
      <c r="G3673" s="45"/>
      <c r="H3673" s="45"/>
      <c r="I3673" s="45"/>
      <c r="J3673" s="45"/>
      <c r="K3673" s="45">
        <v>28.517848968505859</v>
      </c>
      <c r="L3673" s="45"/>
      <c r="M3673" s="45"/>
      <c r="N3673" s="45">
        <v>60.906383514404297</v>
      </c>
      <c r="O3673" s="45"/>
      <c r="P3673" s="45"/>
      <c r="Q3673" s="45"/>
      <c r="R3673" s="45">
        <v>22.902154922485352</v>
      </c>
      <c r="S3673" s="45"/>
      <c r="T3673" s="45"/>
      <c r="U3673" s="45"/>
      <c r="V3673" s="46">
        <v>88.049201965332031</v>
      </c>
      <c r="W3673" s="46"/>
      <c r="X3673" s="45">
        <v>4.3000001460313797E-2</v>
      </c>
      <c r="Y3673" s="45"/>
      <c r="Z3673" s="44">
        <v>2.5800000876188278</v>
      </c>
      <c r="AA3673" s="44"/>
      <c r="AB3673" s="45">
        <v>32.409152984619141</v>
      </c>
      <c r="AC3673" s="45"/>
      <c r="AD3673" s="45">
        <v>11.248851776123047</v>
      </c>
      <c r="AE3673" s="45"/>
      <c r="AF3673" s="45">
        <v>35.518489837646484</v>
      </c>
      <c r="AG3673" s="45"/>
      <c r="AH3673" s="45">
        <v>17.161226272583008</v>
      </c>
      <c r="AI3673" s="45"/>
      <c r="AJ3673" s="45"/>
      <c r="AK3673" s="20">
        <v>46.349483489990234</v>
      </c>
    </row>
    <row r="3674" spans="2:37">
      <c r="B3674" s="2">
        <v>4.999999888241291E-3</v>
      </c>
      <c r="D3674" s="44">
        <v>0.29999999329447746</v>
      </c>
      <c r="E3674" s="44"/>
      <c r="F3674" s="45">
        <v>37.472141265869141</v>
      </c>
      <c r="G3674" s="45"/>
      <c r="H3674" s="45"/>
      <c r="I3674" s="45"/>
      <c r="J3674" s="45"/>
      <c r="K3674" s="45">
        <v>27.507682800292969</v>
      </c>
      <c r="L3674" s="45"/>
      <c r="M3674" s="45"/>
      <c r="N3674" s="45">
        <v>59.626171112060547</v>
      </c>
      <c r="O3674" s="45"/>
      <c r="P3674" s="45"/>
      <c r="Q3674" s="45"/>
      <c r="R3674" s="45">
        <v>22.711200714111328</v>
      </c>
      <c r="S3674" s="45"/>
      <c r="T3674" s="45"/>
      <c r="U3674" s="45"/>
      <c r="V3674" s="46">
        <v>85.644386291503906</v>
      </c>
      <c r="W3674" s="46"/>
      <c r="X3674" s="45">
        <v>4.3999999761581421E-2</v>
      </c>
      <c r="Y3674" s="45"/>
      <c r="Z3674" s="44">
        <v>2.6399999856948853</v>
      </c>
      <c r="AA3674" s="44"/>
      <c r="AB3674" s="45">
        <v>26.234237670898438</v>
      </c>
      <c r="AC3674" s="45"/>
      <c r="AD3674" s="45">
        <v>11.03662109375</v>
      </c>
      <c r="AE3674" s="45"/>
      <c r="AF3674" s="45">
        <v>35.149871826171875</v>
      </c>
      <c r="AG3674" s="45"/>
      <c r="AH3674" s="45">
        <v>17.050643920898438</v>
      </c>
      <c r="AI3674" s="45"/>
      <c r="AJ3674" s="45"/>
      <c r="AK3674" s="20">
        <v>45.769939422607422</v>
      </c>
    </row>
    <row r="3675" spans="2:37">
      <c r="B3675" s="2">
        <v>6.0000000521540642E-3</v>
      </c>
      <c r="D3675" s="44">
        <v>0.36000000312924385</v>
      </c>
      <c r="E3675" s="44"/>
      <c r="F3675" s="45">
        <v>46.913112640380859</v>
      </c>
      <c r="G3675" s="45"/>
      <c r="H3675" s="45"/>
      <c r="I3675" s="45"/>
      <c r="J3675" s="45"/>
      <c r="K3675" s="45">
        <v>26.57188606262207</v>
      </c>
      <c r="L3675" s="45"/>
      <c r="M3675" s="45"/>
      <c r="N3675" s="45">
        <v>58.424335479736328</v>
      </c>
      <c r="O3675" s="45"/>
      <c r="P3675" s="45"/>
      <c r="Q3675" s="45"/>
      <c r="R3675" s="45">
        <v>22.52308464050293</v>
      </c>
      <c r="S3675" s="45"/>
      <c r="T3675" s="45"/>
      <c r="U3675" s="45"/>
      <c r="V3675" s="46">
        <v>83.421791076660156</v>
      </c>
      <c r="W3675" s="46"/>
      <c r="X3675" s="45">
        <v>4.5000001788139343E-2</v>
      </c>
      <c r="Y3675" s="45"/>
      <c r="Z3675" s="44">
        <v>2.7000001072883606</v>
      </c>
      <c r="AA3675" s="44"/>
      <c r="AB3675" s="45">
        <v>18.018123626708984</v>
      </c>
      <c r="AC3675" s="45"/>
      <c r="AD3675" s="45">
        <v>10.829312324523926</v>
      </c>
      <c r="AE3675" s="45"/>
      <c r="AF3675" s="45">
        <v>34.788192749023438</v>
      </c>
      <c r="AG3675" s="45"/>
      <c r="AH3675" s="45">
        <v>16.941486358642578</v>
      </c>
      <c r="AI3675" s="45"/>
      <c r="AJ3675" s="45"/>
      <c r="AK3675" s="20">
        <v>45.199577331542969</v>
      </c>
    </row>
    <row r="3676" spans="2:37">
      <c r="B3676" s="2">
        <v>7.0000002160668373E-3</v>
      </c>
      <c r="D3676" s="44">
        <v>0.42000001296401024</v>
      </c>
      <c r="E3676" s="44"/>
      <c r="F3676" s="45">
        <v>53.412246704101563</v>
      </c>
      <c r="G3676" s="45"/>
      <c r="H3676" s="45"/>
      <c r="I3676" s="45"/>
      <c r="J3676" s="45"/>
      <c r="K3676" s="45">
        <v>25.7022705078125</v>
      </c>
      <c r="L3676" s="45"/>
      <c r="M3676" s="45"/>
      <c r="N3676" s="45">
        <v>57.292625427246094</v>
      </c>
      <c r="O3676" s="45"/>
      <c r="P3676" s="45"/>
      <c r="Q3676" s="45"/>
      <c r="R3676" s="45">
        <v>22.33775520324707</v>
      </c>
      <c r="S3676" s="45"/>
      <c r="T3676" s="45"/>
      <c r="U3676" s="45"/>
      <c r="V3676" s="46">
        <v>81.361129760742188</v>
      </c>
      <c r="W3676" s="46"/>
      <c r="X3676" s="45">
        <v>4.6000000089406967E-2</v>
      </c>
      <c r="Y3676" s="45"/>
      <c r="Z3676" s="44">
        <v>2.760000005364418</v>
      </c>
      <c r="AA3676" s="44"/>
      <c r="AB3676" s="45">
        <v>8.9046945571899414</v>
      </c>
      <c r="AC3676" s="45"/>
      <c r="AD3676" s="45">
        <v>10.626769065856934</v>
      </c>
      <c r="AE3676" s="45"/>
      <c r="AF3676" s="45">
        <v>34.433250427246094</v>
      </c>
      <c r="AG3676" s="45"/>
      <c r="AH3676" s="45">
        <v>16.83372688293457</v>
      </c>
      <c r="AI3676" s="45"/>
      <c r="AJ3676" s="45"/>
      <c r="AK3676" s="20">
        <v>44.638126373291016</v>
      </c>
    </row>
    <row r="3677" spans="2:37">
      <c r="B3677" s="2">
        <v>8.0000003799796104E-3</v>
      </c>
      <c r="D3677" s="44">
        <v>0.48000002279877663</v>
      </c>
      <c r="E3677" s="44"/>
      <c r="F3677" s="45">
        <v>55.984649658203125</v>
      </c>
      <c r="G3677" s="45"/>
      <c r="H3677" s="45"/>
      <c r="I3677" s="45"/>
      <c r="J3677" s="45"/>
      <c r="K3677" s="45">
        <v>24.891666412353516</v>
      </c>
      <c r="L3677" s="45"/>
      <c r="M3677" s="45"/>
      <c r="N3677" s="45">
        <v>56.223796844482422</v>
      </c>
      <c r="O3677" s="45"/>
      <c r="P3677" s="45"/>
      <c r="Q3677" s="45"/>
      <c r="R3677" s="45">
        <v>22.155160903930664</v>
      </c>
      <c r="S3677" s="45"/>
      <c r="T3677" s="45"/>
      <c r="U3677" s="45"/>
      <c r="V3677" s="46">
        <v>79.444541931152344</v>
      </c>
      <c r="W3677" s="46"/>
      <c r="X3677" s="45">
        <v>4.6999998390674591E-2</v>
      </c>
      <c r="Y3677" s="45"/>
      <c r="Z3677" s="44">
        <v>2.8199999034404755</v>
      </c>
      <c r="AA3677" s="44"/>
      <c r="AB3677" s="45">
        <v>0.14909350872039795</v>
      </c>
      <c r="AC3677" s="45"/>
      <c r="AD3677" s="45">
        <v>10.42884349822998</v>
      </c>
      <c r="AE3677" s="45"/>
      <c r="AF3677" s="45">
        <v>34.084877014160156</v>
      </c>
      <c r="AG3677" s="45"/>
      <c r="AH3677" s="45">
        <v>16.727340698242188</v>
      </c>
      <c r="AI3677" s="45"/>
      <c r="AJ3677" s="45"/>
      <c r="AK3677" s="20">
        <v>44.085342407226563</v>
      </c>
    </row>
    <row r="3678" spans="2:37">
      <c r="B3678" s="2">
        <v>8.999999612569809E-3</v>
      </c>
      <c r="D3678" s="44">
        <v>0.53999997675418854</v>
      </c>
      <c r="E3678" s="44"/>
      <c r="F3678" s="45">
        <v>54.217453002929688</v>
      </c>
      <c r="G3678" s="45"/>
      <c r="H3678" s="45"/>
      <c r="I3678" s="45"/>
      <c r="J3678" s="45"/>
      <c r="K3678" s="45">
        <v>24.133781433105469</v>
      </c>
      <c r="L3678" s="45"/>
      <c r="M3678" s="45"/>
      <c r="N3678" s="45">
        <v>55.21148681640625</v>
      </c>
      <c r="O3678" s="45"/>
      <c r="P3678" s="45"/>
      <c r="Q3678" s="45"/>
      <c r="R3678" s="45">
        <v>21.975254058837891</v>
      </c>
      <c r="S3678" s="45"/>
      <c r="T3678" s="45"/>
      <c r="U3678" s="45"/>
      <c r="V3678" s="46">
        <v>77.656257629394531</v>
      </c>
      <c r="W3678" s="46"/>
      <c r="X3678" s="45">
        <v>4.8000000417232513E-2</v>
      </c>
      <c r="Y3678" s="45"/>
      <c r="Z3678" s="44">
        <v>2.8800000250339508</v>
      </c>
      <c r="AA3678" s="44"/>
      <c r="AB3678" s="45">
        <v>-7.0587077140808105</v>
      </c>
      <c r="AC3678" s="45"/>
      <c r="AD3678" s="45">
        <v>10.235394477844238</v>
      </c>
      <c r="AE3678" s="45"/>
      <c r="AF3678" s="45">
        <v>33.742889404296875</v>
      </c>
      <c r="AG3678" s="45"/>
      <c r="AH3678" s="45">
        <v>16.622308731079102</v>
      </c>
      <c r="AI3678" s="45"/>
      <c r="AJ3678" s="45"/>
      <c r="AK3678" s="20">
        <v>43.540988922119141</v>
      </c>
    </row>
    <row r="3679" spans="2:37">
      <c r="B3679" s="2">
        <v>9.9999997764825821E-3</v>
      </c>
      <c r="D3679" s="44">
        <v>0.59999998658895493</v>
      </c>
      <c r="E3679" s="44"/>
      <c r="F3679" s="45">
        <v>48.316978454589844</v>
      </c>
      <c r="G3679" s="45"/>
      <c r="H3679" s="45"/>
      <c r="I3679" s="45"/>
      <c r="J3679" s="45"/>
      <c r="K3679" s="45">
        <v>23.423103332519531</v>
      </c>
      <c r="L3679" s="45"/>
      <c r="M3679" s="45"/>
      <c r="N3679" s="45">
        <v>54.250110626220703</v>
      </c>
      <c r="O3679" s="45"/>
      <c r="P3679" s="45"/>
      <c r="Q3679" s="45"/>
      <c r="R3679" s="45">
        <v>21.79798698425293</v>
      </c>
      <c r="S3679" s="45"/>
      <c r="T3679" s="45"/>
      <c r="U3679" s="45"/>
      <c r="V3679" s="46">
        <v>75.982406616210938</v>
      </c>
      <c r="W3679" s="46"/>
      <c r="X3679" s="45">
        <v>4.8999998718500137E-2</v>
      </c>
      <c r="Y3679" s="45"/>
      <c r="Z3679" s="44">
        <v>2.9399999231100082</v>
      </c>
      <c r="AA3679" s="44"/>
      <c r="AB3679" s="45">
        <v>-11.759029388427734</v>
      </c>
      <c r="AC3679" s="45"/>
      <c r="AD3679" s="45">
        <v>10.046289443969727</v>
      </c>
      <c r="AE3679" s="45"/>
      <c r="AF3679" s="45">
        <v>33.407123565673828</v>
      </c>
      <c r="AG3679" s="45"/>
      <c r="AH3679" s="45">
        <v>16.518604278564453</v>
      </c>
      <c r="AI3679" s="45"/>
      <c r="AJ3679" s="45"/>
      <c r="AK3679" s="20">
        <v>43.004844665527344</v>
      </c>
    </row>
    <row r="3680" spans="2:37">
      <c r="B3680" s="2">
        <v>1.0999999940395355E-2</v>
      </c>
      <c r="D3680" s="44">
        <v>0.65999999642372131</v>
      </c>
      <c r="E3680" s="44"/>
      <c r="F3680" s="45">
        <v>39.069114685058594</v>
      </c>
      <c r="G3680" s="45"/>
      <c r="H3680" s="45"/>
      <c r="I3680" s="45"/>
      <c r="J3680" s="45"/>
      <c r="K3680" s="45">
        <v>22.754785537719727</v>
      </c>
      <c r="L3680" s="45"/>
      <c r="M3680" s="45"/>
      <c r="N3680" s="45">
        <v>53.334762573242188</v>
      </c>
      <c r="O3680" s="45"/>
      <c r="P3680" s="45"/>
      <c r="Q3680" s="45"/>
      <c r="R3680" s="45">
        <v>21.623311996459961</v>
      </c>
      <c r="S3680" s="45"/>
      <c r="T3680" s="45"/>
      <c r="U3680" s="45"/>
      <c r="V3680" s="46">
        <v>74.410728454589844</v>
      </c>
      <c r="W3680" s="46"/>
      <c r="X3680" s="45">
        <v>5.000000074505806E-2</v>
      </c>
      <c r="Y3680" s="45"/>
      <c r="Z3680" s="44">
        <v>3.0000000447034836</v>
      </c>
      <c r="AA3680" s="44"/>
      <c r="AB3680" s="45">
        <v>-13.353425025939941</v>
      </c>
      <c r="AC3680" s="45"/>
      <c r="AD3680" s="45">
        <v>9.8614006042480469</v>
      </c>
      <c r="AE3680" s="45"/>
      <c r="AF3680" s="45">
        <v>33.077419281005859</v>
      </c>
      <c r="AG3680" s="45"/>
      <c r="AH3680" s="45">
        <v>16.416206359863281</v>
      </c>
      <c r="AI3680" s="45"/>
      <c r="AJ3680" s="45"/>
      <c r="AK3680" s="20">
        <v>42.476703643798828</v>
      </c>
    </row>
    <row r="3681" spans="2:37">
      <c r="B3681" s="2">
        <v>1.2000000104308128E-2</v>
      </c>
      <c r="D3681" s="44">
        <v>0.7200000062584877</v>
      </c>
      <c r="E3681" s="44"/>
      <c r="F3681" s="45">
        <v>27.719841003417969</v>
      </c>
      <c r="G3681" s="45"/>
      <c r="H3681" s="45"/>
      <c r="I3681" s="45"/>
      <c r="J3681" s="45"/>
      <c r="K3681" s="45">
        <v>22.12457275390625</v>
      </c>
      <c r="L3681" s="45"/>
      <c r="M3681" s="45"/>
      <c r="N3681" s="45">
        <v>52.461124420166016</v>
      </c>
      <c r="O3681" s="45"/>
      <c r="P3681" s="45"/>
      <c r="Q3681" s="45"/>
      <c r="R3681" s="45">
        <v>21.451179504394531</v>
      </c>
      <c r="S3681" s="45"/>
      <c r="T3681" s="45"/>
      <c r="U3681" s="45"/>
      <c r="V3681" s="46">
        <v>72.930419921875</v>
      </c>
      <c r="W3681" s="46"/>
      <c r="X3681" s="45">
        <v>5.0999999046325684E-2</v>
      </c>
      <c r="Y3681" s="45"/>
      <c r="Z3681" s="44">
        <v>3.059999942779541</v>
      </c>
      <c r="AA3681" s="44"/>
      <c r="AB3681" s="45">
        <v>-11.683645248413086</v>
      </c>
      <c r="AC3681" s="45"/>
      <c r="AD3681" s="45">
        <v>9.6806049346923828</v>
      </c>
      <c r="AE3681" s="45"/>
      <c r="AF3681" s="45">
        <v>32.753631591796875</v>
      </c>
      <c r="AG3681" s="45"/>
      <c r="AH3681" s="45">
        <v>16.315092086791992</v>
      </c>
      <c r="AI3681" s="45"/>
      <c r="AJ3681" s="45"/>
      <c r="AK3681" s="20">
        <v>41.956375122070313</v>
      </c>
    </row>
    <row r="3682" spans="2:37">
      <c r="B3682" s="2">
        <v>1.3000000268220901E-2</v>
      </c>
      <c r="D3682" s="44">
        <v>0.78000001609325409</v>
      </c>
      <c r="E3682" s="44"/>
      <c r="F3682" s="45">
        <v>15.793769836425781</v>
      </c>
      <c r="G3682" s="45"/>
      <c r="H3682" s="45"/>
      <c r="I3682" s="45"/>
      <c r="J3682" s="45"/>
      <c r="K3682" s="45">
        <v>21.528726577758789</v>
      </c>
      <c r="L3682" s="45"/>
      <c r="M3682" s="45"/>
      <c r="N3682" s="45">
        <v>51.625381469726563</v>
      </c>
      <c r="O3682" s="45"/>
      <c r="P3682" s="45"/>
      <c r="Q3682" s="45"/>
      <c r="R3682" s="45">
        <v>21.281549453735352</v>
      </c>
      <c r="S3682" s="45"/>
      <c r="T3682" s="45"/>
      <c r="U3682" s="45"/>
      <c r="V3682" s="46">
        <v>71.531959533691406</v>
      </c>
      <c r="W3682" s="46"/>
      <c r="X3682" s="45">
        <v>5.2000001072883606E-2</v>
      </c>
      <c r="Y3682" s="45"/>
      <c r="Z3682" s="44">
        <v>3.1200000643730164</v>
      </c>
      <c r="AA3682" s="44"/>
      <c r="AB3682" s="45">
        <v>-7.0482630729675293</v>
      </c>
      <c r="AC3682" s="45"/>
      <c r="AD3682" s="45">
        <v>9.5037879943847656</v>
      </c>
      <c r="AE3682" s="45"/>
      <c r="AF3682" s="45">
        <v>32.435604095458984</v>
      </c>
      <c r="AG3682" s="45"/>
      <c r="AH3682" s="45">
        <v>16.215242385864258</v>
      </c>
      <c r="AI3682" s="45"/>
      <c r="AJ3682" s="45"/>
      <c r="AK3682" s="20">
        <v>41.443679809570313</v>
      </c>
    </row>
    <row r="3683" spans="2:37">
      <c r="B3683" s="2">
        <v>1.4000000432133675E-2</v>
      </c>
      <c r="D3683" s="44">
        <v>0.84000002592802048</v>
      </c>
      <c r="E3683" s="44"/>
      <c r="F3683" s="45">
        <v>4.876896858215332</v>
      </c>
      <c r="G3683" s="45"/>
      <c r="H3683" s="45"/>
      <c r="I3683" s="45"/>
      <c r="J3683" s="45"/>
      <c r="K3683" s="45">
        <v>20.963953018188477</v>
      </c>
      <c r="L3683" s="45"/>
      <c r="M3683" s="45"/>
      <c r="N3683" s="45">
        <v>50.824184417724609</v>
      </c>
      <c r="O3683" s="45"/>
      <c r="P3683" s="45"/>
      <c r="Q3683" s="45"/>
      <c r="R3683" s="45">
        <v>21.114372253417969</v>
      </c>
      <c r="S3683" s="45"/>
      <c r="T3683" s="45"/>
      <c r="U3683" s="45"/>
      <c r="V3683" s="46">
        <v>70.206932067871094</v>
      </c>
      <c r="W3683" s="46"/>
      <c r="X3683" s="45">
        <v>5.299999937415123E-2</v>
      </c>
      <c r="Y3683" s="45"/>
      <c r="Z3683" s="44">
        <v>3.1799999624490738</v>
      </c>
      <c r="AA3683" s="44"/>
      <c r="AB3683" s="45">
        <v>-0.15543109178543091</v>
      </c>
      <c r="AC3683" s="45"/>
      <c r="AD3683" s="45">
        <v>9.3308372497558594</v>
      </c>
      <c r="AE3683" s="45"/>
      <c r="AF3683" s="45">
        <v>32.123199462890625</v>
      </c>
      <c r="AG3683" s="45"/>
      <c r="AH3683" s="45">
        <v>16.116632461547852</v>
      </c>
      <c r="AI3683" s="45"/>
      <c r="AJ3683" s="45"/>
      <c r="AK3683" s="20">
        <v>40.938438415527344</v>
      </c>
    </row>
    <row r="3684" spans="2:37">
      <c r="B3684" s="2">
        <v>1.4999999664723873E-2</v>
      </c>
      <c r="D3684" s="44">
        <v>0.89999997988343239</v>
      </c>
      <c r="E3684" s="44"/>
      <c r="F3684" s="45">
        <v>-3.605668306350708</v>
      </c>
      <c r="G3684" s="45"/>
      <c r="H3684" s="45"/>
      <c r="I3684" s="45"/>
      <c r="J3684" s="45"/>
      <c r="K3684" s="45">
        <v>20.427350997924805</v>
      </c>
      <c r="L3684" s="45"/>
      <c r="M3684" s="45"/>
      <c r="N3684" s="45">
        <v>50.054569244384766</v>
      </c>
      <c r="O3684" s="45"/>
      <c r="P3684" s="45"/>
      <c r="Q3684" s="45"/>
      <c r="R3684" s="45">
        <v>20.949607849121094</v>
      </c>
      <c r="S3684" s="45"/>
      <c r="T3684" s="45"/>
      <c r="U3684" s="45"/>
      <c r="V3684" s="46">
        <v>68.947921752929688</v>
      </c>
      <c r="W3684" s="46"/>
      <c r="X3684" s="45">
        <v>5.4000001400709152E-2</v>
      </c>
      <c r="Y3684" s="45"/>
      <c r="Z3684" s="44">
        <v>3.2400000840425491</v>
      </c>
      <c r="AA3684" s="44"/>
      <c r="AB3684" s="45">
        <v>7.9808773994445801</v>
      </c>
      <c r="AC3684" s="45"/>
      <c r="AD3684" s="45">
        <v>9.1616458892822266</v>
      </c>
      <c r="AE3684" s="45"/>
      <c r="AF3684" s="45">
        <v>31.816280364990234</v>
      </c>
      <c r="AG3684" s="45"/>
      <c r="AH3684" s="45">
        <v>16.019245147705078</v>
      </c>
      <c r="AI3684" s="45"/>
      <c r="AJ3684" s="45"/>
      <c r="AK3684" s="20">
        <v>40.44049072265625</v>
      </c>
    </row>
    <row r="3685" spans="2:37">
      <c r="B3685" s="2">
        <v>1.6000000759959221E-2</v>
      </c>
      <c r="D3685" s="44">
        <v>0.96000004559755325</v>
      </c>
      <c r="E3685" s="44"/>
      <c r="F3685" s="45">
        <v>-8.5860357284545898</v>
      </c>
      <c r="G3685" s="45"/>
      <c r="H3685" s="45"/>
      <c r="I3685" s="45"/>
      <c r="J3685" s="45"/>
      <c r="K3685" s="45">
        <v>19.916362762451172</v>
      </c>
      <c r="L3685" s="45"/>
      <c r="M3685" s="45"/>
      <c r="N3685" s="45">
        <v>49.313919067382813</v>
      </c>
      <c r="O3685" s="45"/>
      <c r="P3685" s="45"/>
      <c r="Q3685" s="45"/>
      <c r="R3685" s="45">
        <v>20.787210464477539</v>
      </c>
      <c r="S3685" s="45"/>
      <c r="T3685" s="45"/>
      <c r="U3685" s="45"/>
      <c r="V3685" s="46">
        <v>67.748359680175781</v>
      </c>
      <c r="W3685" s="46"/>
      <c r="X3685" s="45">
        <v>5.4999999701976776E-2</v>
      </c>
      <c r="Y3685" s="45"/>
      <c r="Z3685" s="44">
        <v>3.2999999821186066</v>
      </c>
      <c r="AA3685" s="44"/>
      <c r="AB3685" s="45">
        <v>16.185983657836914</v>
      </c>
      <c r="AC3685" s="45"/>
      <c r="AD3685" s="45">
        <v>8.9961109161376953</v>
      </c>
      <c r="AE3685" s="45"/>
      <c r="AF3685" s="45">
        <v>31.514715194702148</v>
      </c>
      <c r="AG3685" s="45"/>
      <c r="AH3685" s="45">
        <v>15.92305850982666</v>
      </c>
      <c r="AI3685" s="45"/>
      <c r="AJ3685" s="45"/>
      <c r="AK3685" s="20">
        <v>39.949680328369141</v>
      </c>
    </row>
    <row r="3686" spans="2:37">
      <c r="B3686" s="2">
        <v>1.7000000923871994E-2</v>
      </c>
      <c r="D3686" s="44">
        <v>1.0200000554323196</v>
      </c>
      <c r="E3686" s="44"/>
      <c r="F3686" s="45">
        <v>-9.4970388412475586</v>
      </c>
      <c r="G3686" s="45"/>
      <c r="H3686" s="45"/>
      <c r="I3686" s="45"/>
      <c r="J3686" s="45"/>
      <c r="K3686" s="45">
        <v>19.428728103637695</v>
      </c>
      <c r="L3686" s="45"/>
      <c r="M3686" s="45"/>
      <c r="N3686" s="45">
        <v>48.599910736083984</v>
      </c>
      <c r="O3686" s="45"/>
      <c r="P3686" s="45"/>
      <c r="Q3686" s="45"/>
      <c r="R3686" s="45">
        <v>20.627140045166016</v>
      </c>
      <c r="S3686" s="45"/>
      <c r="T3686" s="45"/>
      <c r="U3686" s="45"/>
      <c r="V3686" s="46">
        <v>66.602470397949219</v>
      </c>
      <c r="W3686" s="46"/>
      <c r="X3686" s="45">
        <v>5.6000001728534698E-2</v>
      </c>
      <c r="Y3686" s="45"/>
      <c r="Z3686" s="44">
        <v>3.3600001037120819</v>
      </c>
      <c r="AA3686" s="44"/>
      <c r="AB3686" s="45">
        <v>23.290266036987305</v>
      </c>
      <c r="AC3686" s="45"/>
      <c r="AD3686" s="45">
        <v>8.8341341018676758</v>
      </c>
      <c r="AE3686" s="45"/>
      <c r="AF3686" s="45">
        <v>31.218379974365234</v>
      </c>
      <c r="AG3686" s="45"/>
      <c r="AH3686" s="45">
        <v>15.828051567077637</v>
      </c>
      <c r="AI3686" s="45"/>
      <c r="AJ3686" s="45"/>
      <c r="AK3686" s="20">
        <v>39.465854644775391</v>
      </c>
    </row>
    <row r="3687" spans="2:37">
      <c r="B3687" s="2">
        <v>1.7999999225139618E-2</v>
      </c>
      <c r="D3687" s="44">
        <v>1.0799999535083771</v>
      </c>
      <c r="E3687" s="44"/>
      <c r="F3687" s="45">
        <v>-6.3438024520874023</v>
      </c>
      <c r="G3687" s="45"/>
      <c r="H3687" s="45"/>
      <c r="I3687" s="45"/>
      <c r="J3687" s="45"/>
      <c r="K3687" s="45">
        <v>18.96245002746582</v>
      </c>
      <c r="L3687" s="45"/>
      <c r="M3687" s="45"/>
      <c r="N3687" s="45">
        <v>47.910488128662109</v>
      </c>
      <c r="O3687" s="45"/>
      <c r="P3687" s="45"/>
      <c r="Q3687" s="45"/>
      <c r="R3687" s="45">
        <v>20.469354629516602</v>
      </c>
      <c r="S3687" s="45"/>
      <c r="T3687" s="45"/>
      <c r="U3687" s="45"/>
      <c r="V3687" s="46">
        <v>65.505126953125</v>
      </c>
      <c r="W3687" s="46"/>
      <c r="X3687" s="45">
        <v>5.7000000029802322E-2</v>
      </c>
      <c r="Y3687" s="45"/>
      <c r="Z3687" s="44">
        <v>3.4200000017881393</v>
      </c>
      <c r="AA3687" s="44"/>
      <c r="AB3687" s="45">
        <v>28.292219161987305</v>
      </c>
      <c r="AC3687" s="45"/>
      <c r="AD3687" s="45">
        <v>8.6756210327148438</v>
      </c>
      <c r="AE3687" s="45"/>
      <c r="AF3687" s="45">
        <v>30.927148818969727</v>
      </c>
      <c r="AG3687" s="45"/>
      <c r="AH3687" s="45">
        <v>15.734206199645996</v>
      </c>
      <c r="AI3687" s="45"/>
      <c r="AJ3687" s="45"/>
      <c r="AK3687" s="20">
        <v>38.988876342773438</v>
      </c>
    </row>
    <row r="3688" spans="2:37">
      <c r="B3688" s="2">
        <v>1.8999999389052391E-2</v>
      </c>
      <c r="D3688" s="44">
        <v>1.1399999633431435</v>
      </c>
      <c r="E3688" s="44"/>
      <c r="F3688" s="45">
        <v>0.3054700493812561</v>
      </c>
      <c r="G3688" s="45"/>
      <c r="H3688" s="45"/>
      <c r="I3688" s="45"/>
      <c r="J3688" s="45"/>
      <c r="K3688" s="45">
        <v>18.515762329101563</v>
      </c>
      <c r="L3688" s="45"/>
      <c r="M3688" s="45"/>
      <c r="N3688" s="45">
        <v>47.243831634521484</v>
      </c>
      <c r="O3688" s="45"/>
      <c r="P3688" s="45"/>
      <c r="Q3688" s="45"/>
      <c r="R3688" s="45">
        <v>20.313814163208008</v>
      </c>
      <c r="S3688" s="45"/>
      <c r="T3688" s="45"/>
      <c r="U3688" s="45"/>
      <c r="V3688" s="46">
        <v>64.451805114746094</v>
      </c>
      <c r="W3688" s="46"/>
      <c r="X3688" s="45">
        <v>5.7999998331069946E-2</v>
      </c>
      <c r="Y3688" s="45"/>
      <c r="Z3688" s="44">
        <v>3.4799998998641968</v>
      </c>
      <c r="AA3688" s="44"/>
      <c r="AB3688" s="45">
        <v>30.496122360229492</v>
      </c>
      <c r="AC3688" s="45"/>
      <c r="AD3688" s="45">
        <v>8.5204792022705078</v>
      </c>
      <c r="AE3688" s="45"/>
      <c r="AF3688" s="45">
        <v>30.640903472900391</v>
      </c>
      <c r="AG3688" s="45"/>
      <c r="AH3688" s="45">
        <v>15.641502380371094</v>
      </c>
      <c r="AI3688" s="45"/>
      <c r="AJ3688" s="45"/>
      <c r="AK3688" s="20">
        <v>38.518608093261719</v>
      </c>
    </row>
    <row r="3689" spans="2:37">
      <c r="B3689" s="2">
        <v>1.9999999552965164E-2</v>
      </c>
      <c r="D3689" s="44">
        <v>1.1999999731779099</v>
      </c>
      <c r="E3689" s="44"/>
      <c r="F3689" s="45">
        <v>9.406951904296875</v>
      </c>
      <c r="G3689" s="45"/>
      <c r="H3689" s="45"/>
      <c r="I3689" s="45"/>
      <c r="J3689" s="45"/>
      <c r="K3689" s="45">
        <v>18.087095260620117</v>
      </c>
      <c r="L3689" s="45"/>
      <c r="M3689" s="45"/>
      <c r="N3689" s="45">
        <v>46.598316192626953</v>
      </c>
      <c r="O3689" s="45"/>
      <c r="P3689" s="45"/>
      <c r="Q3689" s="45"/>
      <c r="R3689" s="45">
        <v>20.160476684570313</v>
      </c>
      <c r="S3689" s="45"/>
      <c r="T3689" s="45"/>
      <c r="U3689" s="45"/>
      <c r="V3689" s="46">
        <v>63.438514709472656</v>
      </c>
      <c r="W3689" s="46"/>
      <c r="X3689" s="45">
        <v>5.9000000357627869E-2</v>
      </c>
      <c r="Y3689" s="45"/>
      <c r="Z3689" s="44">
        <v>3.5400000214576721</v>
      </c>
      <c r="AA3689" s="44"/>
      <c r="AB3689" s="45">
        <v>29.605449676513672</v>
      </c>
      <c r="AC3689" s="45"/>
      <c r="AD3689" s="45">
        <v>8.368621826171875</v>
      </c>
      <c r="AE3689" s="45"/>
      <c r="AF3689" s="45">
        <v>30.359531402587891</v>
      </c>
      <c r="AG3689" s="45"/>
      <c r="AH3689" s="45">
        <v>15.549921035766602</v>
      </c>
      <c r="AI3689" s="45"/>
      <c r="AJ3689" s="45"/>
      <c r="AK3689" s="20">
        <v>38.054912567138672</v>
      </c>
    </row>
    <row r="3690" spans="2:37">
      <c r="B3690" s="2">
        <v>2.0999999716877937E-2</v>
      </c>
      <c r="D3690" s="44">
        <v>1.2599999830126762</v>
      </c>
      <c r="E3690" s="44"/>
      <c r="F3690" s="45">
        <v>19.593530654907227</v>
      </c>
      <c r="G3690" s="45"/>
      <c r="H3690" s="45"/>
      <c r="I3690" s="45"/>
      <c r="J3690" s="45"/>
      <c r="K3690" s="45">
        <v>17.675056457519531</v>
      </c>
      <c r="L3690" s="45"/>
      <c r="M3690" s="45"/>
      <c r="N3690" s="45">
        <v>45.972488403320313</v>
      </c>
      <c r="O3690" s="45"/>
      <c r="P3690" s="45"/>
      <c r="Q3690" s="45"/>
      <c r="R3690" s="45">
        <v>20.009305953979492</v>
      </c>
      <c r="S3690" s="45"/>
      <c r="T3690" s="45"/>
      <c r="U3690" s="45"/>
      <c r="V3690" s="46">
        <v>62.461696624755859</v>
      </c>
      <c r="W3690" s="46"/>
      <c r="X3690" s="45">
        <v>5.9999998658895493E-2</v>
      </c>
      <c r="Y3690" s="45"/>
      <c r="Z3690" s="44">
        <v>3.5999999195337296</v>
      </c>
      <c r="AA3690" s="44"/>
      <c r="AB3690" s="45">
        <v>25.759515762329102</v>
      </c>
      <c r="AC3690" s="45"/>
      <c r="AD3690" s="45">
        <v>8.2199621200561523</v>
      </c>
      <c r="AE3690" s="45"/>
      <c r="AF3690" s="45">
        <v>30.082918167114258</v>
      </c>
      <c r="AG3690" s="45"/>
      <c r="AH3690" s="45">
        <v>15.459444999694824</v>
      </c>
      <c r="AI3690" s="45"/>
      <c r="AJ3690" s="45"/>
      <c r="AK3690" s="20">
        <v>37.597671508789063</v>
      </c>
    </row>
    <row r="3691" spans="2:37">
      <c r="B3691" s="2">
        <v>2.199999988079071E-2</v>
      </c>
      <c r="D3691" s="44">
        <v>1.3199999928474426</v>
      </c>
      <c r="E3691" s="44"/>
      <c r="F3691" s="45">
        <v>29.36985969543457</v>
      </c>
      <c r="G3691" s="45"/>
      <c r="H3691" s="45"/>
      <c r="I3691" s="45"/>
      <c r="J3691" s="45"/>
      <c r="K3691" s="45">
        <v>17.278409957885742</v>
      </c>
      <c r="L3691" s="45"/>
      <c r="M3691" s="45"/>
      <c r="N3691" s="45">
        <v>45.365062713623047</v>
      </c>
      <c r="O3691" s="45"/>
      <c r="P3691" s="45"/>
      <c r="Q3691" s="45"/>
      <c r="R3691" s="45">
        <v>19.860263824462891</v>
      </c>
      <c r="S3691" s="45"/>
      <c r="T3691" s="45"/>
      <c r="U3691" s="45"/>
      <c r="V3691" s="46">
        <v>61.518222808837891</v>
      </c>
      <c r="W3691" s="46"/>
      <c r="X3691" s="45">
        <v>6.1000000685453415E-2</v>
      </c>
      <c r="Y3691" s="45"/>
      <c r="Z3691" s="44">
        <v>3.6600000411272049</v>
      </c>
      <c r="AA3691" s="44"/>
      <c r="AB3691" s="45">
        <v>19.508926391601563</v>
      </c>
      <c r="AC3691" s="45"/>
      <c r="AD3691" s="45">
        <v>8.0744199752807617</v>
      </c>
      <c r="AE3691" s="45"/>
      <c r="AF3691" s="45">
        <v>29.810958862304688</v>
      </c>
      <c r="AG3691" s="45"/>
      <c r="AH3691" s="45">
        <v>15.370054244995117</v>
      </c>
      <c r="AI3691" s="45"/>
      <c r="AJ3691" s="45"/>
      <c r="AK3691" s="20">
        <v>37.146759033203125</v>
      </c>
    </row>
    <row r="3692" spans="2:37">
      <c r="B3692" s="2">
        <v>2.3000000044703484E-2</v>
      </c>
      <c r="D3692" s="44">
        <v>1.380000002682209</v>
      </c>
      <c r="E3692" s="44"/>
      <c r="F3692" s="45">
        <v>37.322349548339844</v>
      </c>
      <c r="G3692" s="45"/>
      <c r="H3692" s="45"/>
      <c r="I3692" s="45"/>
      <c r="J3692" s="45"/>
      <c r="K3692" s="45">
        <v>16.896049499511719</v>
      </c>
      <c r="L3692" s="45"/>
      <c r="M3692" s="45"/>
      <c r="N3692" s="45">
        <v>44.774879455566406</v>
      </c>
      <c r="O3692" s="45"/>
      <c r="P3692" s="45"/>
      <c r="Q3692" s="45"/>
      <c r="R3692" s="45">
        <v>19.713310241699219</v>
      </c>
      <c r="S3692" s="45"/>
      <c r="T3692" s="45"/>
      <c r="U3692" s="45"/>
      <c r="V3692" s="46">
        <v>60.605304718017578</v>
      </c>
      <c r="W3692" s="46"/>
      <c r="X3692" s="45">
        <v>6.1999998986721039E-2</v>
      </c>
      <c r="Y3692" s="45"/>
      <c r="Z3692" s="44">
        <v>3.7199999392032623</v>
      </c>
      <c r="AA3692" s="44"/>
      <c r="AB3692" s="45">
        <v>11.733966827392578</v>
      </c>
      <c r="AC3692" s="45"/>
      <c r="AD3692" s="45">
        <v>7.9319138526916504</v>
      </c>
      <c r="AE3692" s="45"/>
      <c r="AF3692" s="45">
        <v>29.543544769287109</v>
      </c>
      <c r="AG3692" s="45"/>
      <c r="AH3692" s="45">
        <v>15.281731605529785</v>
      </c>
      <c r="AI3692" s="45"/>
      <c r="AJ3692" s="45"/>
      <c r="AK3692" s="20">
        <v>36.702060699462891</v>
      </c>
    </row>
    <row r="3693" spans="2:37">
      <c r="B3693" s="2">
        <v>2.4000000208616257E-2</v>
      </c>
      <c r="D3693" s="44">
        <v>1.4400000125169754</v>
      </c>
      <c r="E3693" s="44"/>
      <c r="F3693" s="45">
        <v>42.314659118652344</v>
      </c>
      <c r="G3693" s="45"/>
      <c r="H3693" s="45"/>
      <c r="I3693" s="45"/>
      <c r="J3693" s="45"/>
      <c r="K3693" s="45">
        <v>16.52699089050293</v>
      </c>
      <c r="L3693" s="45"/>
      <c r="M3693" s="45"/>
      <c r="N3693" s="45">
        <v>44.200901031494141</v>
      </c>
      <c r="O3693" s="45"/>
      <c r="P3693" s="45"/>
      <c r="Q3693" s="45"/>
      <c r="R3693" s="45">
        <v>19.568408966064453</v>
      </c>
      <c r="S3693" s="45"/>
      <c r="T3693" s="45"/>
      <c r="U3693" s="45"/>
      <c r="V3693" s="46">
        <v>59.720478057861328</v>
      </c>
      <c r="W3693" s="46"/>
      <c r="X3693" s="45">
        <v>6.3000001013278961E-2</v>
      </c>
      <c r="Y3693" s="45"/>
      <c r="Z3693" s="44">
        <v>3.7800000607967377</v>
      </c>
      <c r="AA3693" s="44"/>
      <c r="AB3693" s="45">
        <v>3.5179774761199951</v>
      </c>
      <c r="AC3693" s="45"/>
      <c r="AD3693" s="45">
        <v>7.7923684120178223</v>
      </c>
      <c r="AE3693" s="45"/>
      <c r="AF3693" s="45">
        <v>29.28057861328125</v>
      </c>
      <c r="AG3693" s="45"/>
      <c r="AH3693" s="45">
        <v>15.194458961486816</v>
      </c>
      <c r="AI3693" s="45"/>
      <c r="AJ3693" s="45"/>
      <c r="AK3693" s="20">
        <v>36.263458251953125</v>
      </c>
    </row>
    <row r="3694" spans="2:37">
      <c r="B3694" s="2">
        <v>2.500000037252903E-2</v>
      </c>
      <c r="D3694" s="44">
        <v>1.5000000223517418</v>
      </c>
      <c r="E3694" s="44"/>
      <c r="F3694" s="45">
        <v>43.6417236328125</v>
      </c>
      <c r="G3694" s="45"/>
      <c r="H3694" s="45"/>
      <c r="I3694" s="45"/>
      <c r="J3694" s="45"/>
      <c r="K3694" s="45">
        <v>16.170352935791016</v>
      </c>
      <c r="L3694" s="45"/>
      <c r="M3694" s="45"/>
      <c r="N3694" s="45">
        <v>43.642192840576172</v>
      </c>
      <c r="O3694" s="45"/>
      <c r="P3694" s="45"/>
      <c r="Q3694" s="45"/>
      <c r="R3694" s="45">
        <v>19.425525665283203</v>
      </c>
      <c r="S3694" s="45"/>
      <c r="T3694" s="45"/>
      <c r="U3694" s="45"/>
      <c r="V3694" s="46">
        <v>58.861549377441406</v>
      </c>
      <c r="W3694" s="46"/>
      <c r="X3694" s="45">
        <v>6.4000003039836884E-2</v>
      </c>
      <c r="Y3694" s="45"/>
      <c r="Z3694" s="44">
        <v>3.840000182390213</v>
      </c>
      <c r="AA3694" s="44"/>
      <c r="AB3694" s="45">
        <v>-4.0061345100402832</v>
      </c>
      <c r="AC3694" s="45"/>
      <c r="AD3694" s="45">
        <v>7.6557087898254395</v>
      </c>
      <c r="AE3694" s="45"/>
      <c r="AF3694" s="45">
        <v>29.02195930480957</v>
      </c>
      <c r="AG3694" s="45"/>
      <c r="AH3694" s="45">
        <v>15.108221054077148</v>
      </c>
      <c r="AI3694" s="45"/>
      <c r="AJ3694" s="45"/>
      <c r="AK3694" s="20">
        <v>35.830848693847656</v>
      </c>
    </row>
    <row r="3695" spans="2:37">
      <c r="B3695" s="2">
        <v>2.6000000536441803E-2</v>
      </c>
      <c r="D3695" s="44">
        <v>1.5600000321865082</v>
      </c>
      <c r="E3695" s="44"/>
      <c r="F3695" s="45">
        <v>41.121494293212891</v>
      </c>
      <c r="G3695" s="45"/>
      <c r="H3695" s="45"/>
      <c r="I3695" s="45"/>
      <c r="J3695" s="45"/>
      <c r="K3695" s="45">
        <v>15.825342178344727</v>
      </c>
      <c r="L3695" s="45"/>
      <c r="M3695" s="45"/>
      <c r="N3695" s="45">
        <v>43.097919464111328</v>
      </c>
      <c r="O3695" s="45"/>
      <c r="P3695" s="45"/>
      <c r="Q3695" s="45"/>
      <c r="R3695" s="45">
        <v>19.284624099731445</v>
      </c>
      <c r="S3695" s="45"/>
      <c r="T3695" s="45"/>
      <c r="U3695" s="45"/>
      <c r="V3695" s="46">
        <v>58.026576995849609</v>
      </c>
      <c r="W3695" s="46"/>
      <c r="X3695" s="45">
        <v>6.4999997615814209E-2</v>
      </c>
      <c r="Y3695" s="45"/>
      <c r="Z3695" s="44">
        <v>3.8999998569488525</v>
      </c>
      <c r="AA3695" s="44"/>
      <c r="AB3695" s="45">
        <v>-9.8145294189453125</v>
      </c>
      <c r="AC3695" s="45"/>
      <c r="AD3695" s="45">
        <v>7.5218634605407715</v>
      </c>
      <c r="AE3695" s="45"/>
      <c r="AF3695" s="45">
        <v>28.76759147644043</v>
      </c>
      <c r="AG3695" s="45"/>
      <c r="AH3695" s="45">
        <v>15.022998809814453</v>
      </c>
      <c r="AI3695" s="45"/>
      <c r="AJ3695" s="45"/>
      <c r="AK3695" s="20">
        <v>35.404121398925781</v>
      </c>
    </row>
    <row r="3696" spans="2:37">
      <c r="B3696" s="2">
        <v>2.7000000700354576E-2</v>
      </c>
      <c r="D3696" s="44">
        <v>1.6200000420212746</v>
      </c>
      <c r="E3696" s="44"/>
      <c r="F3696" s="45">
        <v>35.112545013427734</v>
      </c>
      <c r="G3696" s="45"/>
      <c r="H3696" s="45"/>
      <c r="I3696" s="45"/>
      <c r="J3696" s="45"/>
      <c r="K3696" s="45">
        <v>15.491250991821289</v>
      </c>
      <c r="L3696" s="45"/>
      <c r="M3696" s="45"/>
      <c r="N3696" s="45">
        <v>42.567314147949219</v>
      </c>
      <c r="O3696" s="45"/>
      <c r="P3696" s="45"/>
      <c r="Q3696" s="45"/>
      <c r="R3696" s="45">
        <v>19.145669937133789</v>
      </c>
      <c r="S3696" s="45"/>
      <c r="T3696" s="45"/>
      <c r="U3696" s="45"/>
      <c r="V3696" s="46">
        <v>57.213821411132813</v>
      </c>
      <c r="W3696" s="46"/>
      <c r="X3696" s="45">
        <v>6.5999999642372131E-2</v>
      </c>
      <c r="Y3696" s="45"/>
      <c r="Z3696" s="44">
        <v>3.9599999785423279</v>
      </c>
      <c r="AA3696" s="44"/>
      <c r="AB3696" s="45">
        <v>-13.13405704498291</v>
      </c>
      <c r="AC3696" s="45"/>
      <c r="AD3696" s="45">
        <v>7.3907623291015625</v>
      </c>
      <c r="AE3696" s="45"/>
      <c r="AF3696" s="45">
        <v>28.517383575439453</v>
      </c>
      <c r="AG3696" s="45"/>
      <c r="AH3696" s="45">
        <v>14.938776969909668</v>
      </c>
      <c r="AI3696" s="45"/>
      <c r="AJ3696" s="45"/>
      <c r="AK3696" s="20">
        <v>34.983173370361328</v>
      </c>
    </row>
    <row r="3697" spans="2:37">
      <c r="B3697" s="2">
        <v>2.8000000864267349E-2</v>
      </c>
      <c r="D3697" s="44">
        <v>1.680000051856041</v>
      </c>
      <c r="E3697" s="44"/>
      <c r="F3697" s="45">
        <v>26.456178665161133</v>
      </c>
      <c r="G3697" s="45"/>
      <c r="H3697" s="45"/>
      <c r="I3697" s="45"/>
      <c r="J3697" s="45"/>
      <c r="K3697" s="45">
        <v>15.167437553405762</v>
      </c>
      <c r="L3697" s="45"/>
      <c r="M3697" s="45"/>
      <c r="N3697" s="45">
        <v>42.049694061279297</v>
      </c>
      <c r="O3697" s="45"/>
      <c r="P3697" s="45"/>
      <c r="Q3697" s="45"/>
      <c r="R3697" s="45">
        <v>19.008626937866211</v>
      </c>
      <c r="S3697" s="45"/>
      <c r="T3697" s="45"/>
      <c r="U3697" s="45"/>
      <c r="V3697" s="46">
        <v>56.421741485595703</v>
      </c>
      <c r="W3697" s="46"/>
      <c r="X3697" s="45">
        <v>6.7000001668930054E-2</v>
      </c>
      <c r="Y3697" s="45"/>
      <c r="Z3697" s="44">
        <v>4.0200001001358032</v>
      </c>
      <c r="AA3697" s="44"/>
      <c r="AB3697" s="45">
        <v>-13.547313690185547</v>
      </c>
      <c r="AC3697" s="45"/>
      <c r="AD3697" s="45">
        <v>7.2623386383056641</v>
      </c>
      <c r="AE3697" s="45"/>
      <c r="AF3697" s="45">
        <v>28.271242141723633</v>
      </c>
      <c r="AG3697" s="45"/>
      <c r="AH3697" s="45">
        <v>14.855538368225098</v>
      </c>
      <c r="AI3697" s="45"/>
      <c r="AJ3697" s="45"/>
      <c r="AK3697" s="20">
        <v>34.567905426025391</v>
      </c>
    </row>
    <row r="3698" spans="2:37">
      <c r="B3698" s="2">
        <v>2.8999999165534973E-2</v>
      </c>
      <c r="D3698" s="44">
        <v>1.7399999499320984</v>
      </c>
      <c r="E3698" s="44"/>
      <c r="F3698" s="45">
        <v>16.352182388305664</v>
      </c>
      <c r="G3698" s="45"/>
      <c r="H3698" s="45"/>
      <c r="I3698" s="45"/>
      <c r="J3698" s="45"/>
      <c r="K3698" s="45">
        <v>14.853323936462402</v>
      </c>
      <c r="L3698" s="45"/>
      <c r="M3698" s="45"/>
      <c r="N3698" s="45">
        <v>41.54443359375</v>
      </c>
      <c r="O3698" s="45"/>
      <c r="P3698" s="45"/>
      <c r="Q3698" s="45"/>
      <c r="R3698" s="45">
        <v>18.873464584350586</v>
      </c>
      <c r="S3698" s="45"/>
      <c r="T3698" s="45"/>
      <c r="U3698" s="45"/>
      <c r="V3698" s="46">
        <v>55.648960113525391</v>
      </c>
      <c r="W3698" s="46"/>
      <c r="X3698" s="45">
        <v>6.8000003695487976E-2</v>
      </c>
      <c r="Y3698" s="45"/>
      <c r="Z3698" s="44">
        <v>4.0800002217292786</v>
      </c>
      <c r="AA3698" s="44"/>
      <c r="AB3698" s="45">
        <v>-11.046904563903809</v>
      </c>
      <c r="AC3698" s="45"/>
      <c r="AD3698" s="45">
        <v>7.1365256309509277</v>
      </c>
      <c r="AE3698" s="45"/>
      <c r="AF3698" s="45">
        <v>28.029081344604492</v>
      </c>
      <c r="AG3698" s="45"/>
      <c r="AH3698" s="45">
        <v>14.773268699645996</v>
      </c>
      <c r="AI3698" s="45"/>
      <c r="AJ3698" s="45"/>
      <c r="AK3698" s="20">
        <v>34.158222198486328</v>
      </c>
    </row>
    <row r="3699" spans="2:37">
      <c r="B3699" s="2">
        <v>2.9999999329447746E-2</v>
      </c>
      <c r="D3699" s="44">
        <v>1.7999999597668648</v>
      </c>
      <c r="E3699" s="44"/>
      <c r="F3699" s="45">
        <v>6.1864581108093262</v>
      </c>
      <c r="G3699" s="45"/>
      <c r="H3699" s="45"/>
      <c r="I3699" s="45"/>
      <c r="J3699" s="45"/>
      <c r="K3699" s="45">
        <v>14.548386573791504</v>
      </c>
      <c r="L3699" s="45"/>
      <c r="M3699" s="45"/>
      <c r="N3699" s="45">
        <v>41.050956726074219</v>
      </c>
      <c r="O3699" s="45"/>
      <c r="P3699" s="45"/>
      <c r="Q3699" s="45"/>
      <c r="R3699" s="45">
        <v>18.740146636962891</v>
      </c>
      <c r="S3699" s="45"/>
      <c r="T3699" s="45"/>
      <c r="U3699" s="45"/>
      <c r="V3699" s="46">
        <v>54.894245147705078</v>
      </c>
      <c r="W3699" s="46"/>
      <c r="X3699" s="45">
        <v>6.8999998271465302E-2</v>
      </c>
      <c r="Y3699" s="45"/>
      <c r="Z3699" s="44">
        <v>4.1399998962879181</v>
      </c>
      <c r="AA3699" s="44"/>
      <c r="AB3699" s="45">
        <v>-6.0319151878356934</v>
      </c>
      <c r="AC3699" s="45"/>
      <c r="AD3699" s="45">
        <v>7.0132608413696289</v>
      </c>
      <c r="AE3699" s="45"/>
      <c r="AF3699" s="45">
        <v>27.790815353393555</v>
      </c>
      <c r="AG3699" s="45"/>
      <c r="AH3699" s="45">
        <v>14.691949844360352</v>
      </c>
      <c r="AI3699" s="45"/>
      <c r="AJ3699" s="45"/>
      <c r="AK3699" s="20">
        <v>33.754024505615234</v>
      </c>
    </row>
    <row r="3700" spans="2:37">
      <c r="B3700" s="2">
        <v>3.0999999493360519E-2</v>
      </c>
      <c r="D3700" s="44">
        <v>1.8599999696016312</v>
      </c>
      <c r="E3700" s="44"/>
      <c r="F3700" s="45">
        <v>-2.664787769317627</v>
      </c>
      <c r="G3700" s="45"/>
      <c r="H3700" s="45"/>
      <c r="I3700" s="45"/>
      <c r="J3700" s="45"/>
      <c r="K3700" s="45">
        <v>14.252148628234863</v>
      </c>
      <c r="L3700" s="45"/>
      <c r="M3700" s="45"/>
      <c r="N3700" s="45">
        <v>40.568748474121094</v>
      </c>
      <c r="O3700" s="45"/>
      <c r="P3700" s="45"/>
      <c r="Q3700" s="45"/>
      <c r="R3700" s="45">
        <v>18.608644485473633</v>
      </c>
      <c r="S3700" s="45"/>
      <c r="T3700" s="45"/>
      <c r="U3700" s="45"/>
      <c r="V3700" s="46">
        <v>54.156501770019531</v>
      </c>
      <c r="W3700" s="46"/>
      <c r="X3700" s="45">
        <v>7.0000000298023224E-2</v>
      </c>
      <c r="Y3700" s="45"/>
      <c r="Z3700" s="44">
        <v>4.2000000178813934</v>
      </c>
      <c r="AA3700" s="44"/>
      <c r="AB3700" s="45">
        <v>0.75227218866348267</v>
      </c>
      <c r="AC3700" s="45"/>
      <c r="AD3700" s="45">
        <v>6.8924827575683594</v>
      </c>
      <c r="AE3700" s="45"/>
      <c r="AF3700" s="45">
        <v>27.556360244750977</v>
      </c>
      <c r="AG3700" s="45"/>
      <c r="AH3700" s="45">
        <v>14.611568450927734</v>
      </c>
      <c r="AI3700" s="45"/>
      <c r="AJ3700" s="45"/>
      <c r="AK3700" s="20">
        <v>33.355224609375</v>
      </c>
    </row>
    <row r="3701" spans="2:37">
      <c r="B3701" s="2">
        <v>3.2000001519918442E-2</v>
      </c>
      <c r="D3701" s="44">
        <v>1.9200000911951065</v>
      </c>
      <c r="E3701" s="44"/>
      <c r="F3701" s="45">
        <v>-9.0267200469970703</v>
      </c>
      <c r="G3701" s="45"/>
      <c r="H3701" s="45"/>
      <c r="I3701" s="45"/>
      <c r="J3701" s="45"/>
      <c r="K3701" s="45">
        <v>13.964179992675781</v>
      </c>
      <c r="L3701" s="45"/>
      <c r="M3701" s="45"/>
      <c r="N3701" s="45">
        <v>40.097328186035156</v>
      </c>
      <c r="O3701" s="45"/>
      <c r="P3701" s="45"/>
      <c r="Q3701" s="45"/>
      <c r="R3701" s="45">
        <v>18.478925704956055</v>
      </c>
      <c r="S3701" s="45"/>
      <c r="T3701" s="45"/>
      <c r="U3701" s="45"/>
      <c r="V3701" s="46">
        <v>53.434741973876953</v>
      </c>
      <c r="W3701" s="46"/>
      <c r="X3701" s="45">
        <v>7.1000002324581146E-2</v>
      </c>
      <c r="Y3701" s="45"/>
      <c r="Z3701" s="44">
        <v>4.2600001394748688</v>
      </c>
      <c r="AA3701" s="44"/>
      <c r="AB3701" s="45">
        <v>8.3217973709106445</v>
      </c>
      <c r="AC3701" s="45"/>
      <c r="AD3701" s="45">
        <v>6.7741308212280273</v>
      </c>
      <c r="AE3701" s="45"/>
      <c r="AF3701" s="45">
        <v>27.32563591003418</v>
      </c>
      <c r="AG3701" s="45"/>
      <c r="AH3701" s="45">
        <v>14.532108306884766</v>
      </c>
      <c r="AI3701" s="45"/>
      <c r="AJ3701" s="45"/>
      <c r="AK3701" s="20">
        <v>32.961727142333984</v>
      </c>
    </row>
    <row r="3702" spans="2:37">
      <c r="B3702" s="2">
        <v>3.2999999821186066E-2</v>
      </c>
      <c r="D3702" s="44">
        <v>1.9799999892711639</v>
      </c>
      <c r="E3702" s="44"/>
      <c r="F3702" s="45">
        <v>-12.086816787719727</v>
      </c>
      <c r="G3702" s="45"/>
      <c r="H3702" s="45"/>
      <c r="I3702" s="45"/>
      <c r="J3702" s="45"/>
      <c r="K3702" s="45">
        <v>13.684082984924316</v>
      </c>
      <c r="L3702" s="45"/>
      <c r="M3702" s="45"/>
      <c r="N3702" s="45">
        <v>39.636257171630859</v>
      </c>
      <c r="O3702" s="45"/>
      <c r="P3702" s="45"/>
      <c r="Q3702" s="45"/>
      <c r="R3702" s="45">
        <v>18.350957870483398</v>
      </c>
      <c r="S3702" s="45"/>
      <c r="T3702" s="45"/>
      <c r="U3702" s="45"/>
      <c r="V3702" s="46">
        <v>52.728076934814453</v>
      </c>
      <c r="W3702" s="46"/>
      <c r="X3702" s="45">
        <v>7.1999996900558472E-2</v>
      </c>
      <c r="Y3702" s="45"/>
      <c r="Z3702" s="44">
        <v>4.3199998140335083</v>
      </c>
      <c r="AA3702" s="44"/>
      <c r="AB3702" s="45">
        <v>15.594222068786621</v>
      </c>
      <c r="AC3702" s="45"/>
      <c r="AD3702" s="45">
        <v>6.6581478118896484</v>
      </c>
      <c r="AE3702" s="45"/>
      <c r="AF3702" s="45">
        <v>27.098560333251953</v>
      </c>
      <c r="AG3702" s="45"/>
      <c r="AH3702" s="45">
        <v>14.453554153442383</v>
      </c>
      <c r="AI3702" s="45"/>
      <c r="AJ3702" s="45"/>
      <c r="AK3702" s="20">
        <v>32.573448181152344</v>
      </c>
    </row>
    <row r="3703" spans="2:37">
      <c r="B3703" s="2">
        <v>3.4000001847743988E-2</v>
      </c>
      <c r="D3703" s="44">
        <v>2.0400001108646393</v>
      </c>
      <c r="E3703" s="44"/>
      <c r="F3703" s="45">
        <v>-11.503094673156738</v>
      </c>
      <c r="G3703" s="45"/>
      <c r="H3703" s="45"/>
      <c r="I3703" s="45"/>
      <c r="J3703" s="45"/>
      <c r="K3703" s="45">
        <v>13.411496162414551</v>
      </c>
      <c r="L3703" s="45"/>
      <c r="M3703" s="45"/>
      <c r="N3703" s="45">
        <v>39.185131072998047</v>
      </c>
      <c r="O3703" s="45"/>
      <c r="P3703" s="45"/>
      <c r="Q3703" s="45"/>
      <c r="R3703" s="45">
        <v>18.224712371826172</v>
      </c>
      <c r="S3703" s="45"/>
      <c r="T3703" s="45"/>
      <c r="U3703" s="45"/>
      <c r="V3703" s="46">
        <v>52.035717010498047</v>
      </c>
      <c r="W3703" s="46"/>
      <c r="X3703" s="45">
        <v>7.2999998927116394E-2</v>
      </c>
      <c r="Y3703" s="45"/>
      <c r="Z3703" s="44">
        <v>4.3799999356269836</v>
      </c>
      <c r="AA3703" s="44"/>
      <c r="AB3703" s="45">
        <v>21.540657043457031</v>
      </c>
      <c r="AC3703" s="45"/>
      <c r="AD3703" s="45">
        <v>6.5444765090942383</v>
      </c>
      <c r="AE3703" s="45"/>
      <c r="AF3703" s="45">
        <v>26.875059127807617</v>
      </c>
      <c r="AG3703" s="45"/>
      <c r="AH3703" s="45">
        <v>14.375893592834473</v>
      </c>
      <c r="AI3703" s="45"/>
      <c r="AJ3703" s="45"/>
      <c r="AK3703" s="20">
        <v>32.190303802490234</v>
      </c>
    </row>
    <row r="3704" spans="2:37">
      <c r="B3704" s="2">
        <v>3.5000000149011612E-2</v>
      </c>
      <c r="D3704" s="44">
        <v>2.1000000089406967</v>
      </c>
      <c r="E3704" s="44"/>
      <c r="F3704" s="45">
        <v>-7.4453063011169434</v>
      </c>
      <c r="G3704" s="45"/>
      <c r="H3704" s="45"/>
      <c r="I3704" s="45"/>
      <c r="J3704" s="45"/>
      <c r="K3704" s="45">
        <v>13.146088600158691</v>
      </c>
      <c r="L3704" s="45"/>
      <c r="M3704" s="45"/>
      <c r="N3704" s="45">
        <v>38.743576049804688</v>
      </c>
      <c r="O3704" s="45"/>
      <c r="P3704" s="45"/>
      <c r="Q3704" s="45"/>
      <c r="R3704" s="45">
        <v>18.10015869140625</v>
      </c>
      <c r="S3704" s="45"/>
      <c r="T3704" s="45"/>
      <c r="U3704" s="45"/>
      <c r="V3704" s="46">
        <v>51.356945037841797</v>
      </c>
      <c r="W3704" s="46"/>
      <c r="X3704" s="45">
        <v>7.4000000953674316E-2</v>
      </c>
      <c r="Y3704" s="45"/>
      <c r="Z3704" s="44">
        <v>4.440000057220459</v>
      </c>
      <c r="AA3704" s="44"/>
      <c r="AB3704" s="45">
        <v>25.328765869140625</v>
      </c>
      <c r="AC3704" s="45"/>
      <c r="AD3704" s="45">
        <v>6.4330625534057617</v>
      </c>
      <c r="AE3704" s="45"/>
      <c r="AF3704" s="45">
        <v>26.655057907104492</v>
      </c>
      <c r="AG3704" s="45"/>
      <c r="AH3704" s="45">
        <v>14.299110412597656</v>
      </c>
      <c r="AI3704" s="45"/>
      <c r="AJ3704" s="45"/>
      <c r="AK3704" s="20">
        <v>31.812204360961914</v>
      </c>
    </row>
    <row r="3705" spans="2:37">
      <c r="B3705" s="2">
        <v>3.5999998450279236E-2</v>
      </c>
      <c r="D3705" s="44">
        <v>2.1599999070167542</v>
      </c>
      <c r="E3705" s="44"/>
      <c r="F3705" s="45">
        <v>-0.56429779529571533</v>
      </c>
      <c r="G3705" s="45"/>
      <c r="H3705" s="45"/>
      <c r="I3705" s="45"/>
      <c r="J3705" s="45"/>
      <c r="K3705" s="45">
        <v>12.887553215026855</v>
      </c>
      <c r="L3705" s="45"/>
      <c r="M3705" s="45"/>
      <c r="N3705" s="45">
        <v>38.311244964599609</v>
      </c>
      <c r="O3705" s="45"/>
      <c r="P3705" s="45"/>
      <c r="Q3705" s="45"/>
      <c r="R3705" s="45">
        <v>17.977266311645508</v>
      </c>
      <c r="S3705" s="45"/>
      <c r="T3705" s="45"/>
      <c r="U3705" s="45"/>
      <c r="V3705" s="46">
        <v>50.691112518310547</v>
      </c>
      <c r="W3705" s="46"/>
      <c r="X3705" s="45">
        <v>7.5000002980232239E-2</v>
      </c>
      <c r="Y3705" s="45"/>
      <c r="Z3705" s="44">
        <v>4.5000001788139343</v>
      </c>
      <c r="AA3705" s="44"/>
      <c r="AB3705" s="45">
        <v>26.436813354492188</v>
      </c>
      <c r="AC3705" s="45"/>
      <c r="AD3705" s="45">
        <v>6.3238530158996582</v>
      </c>
      <c r="AE3705" s="45"/>
      <c r="AF3705" s="45">
        <v>26.438482284545898</v>
      </c>
      <c r="AG3705" s="45"/>
      <c r="AH3705" s="45">
        <v>14.223191261291504</v>
      </c>
      <c r="AI3705" s="45"/>
      <c r="AJ3705" s="45"/>
      <c r="AK3705" s="20">
        <v>31.43907356262207</v>
      </c>
    </row>
    <row r="3706" spans="2:37">
      <c r="B3706" s="2">
        <v>3.7000000476837158E-2</v>
      </c>
      <c r="D3706" s="44">
        <v>2.2200000286102295</v>
      </c>
      <c r="E3706" s="44"/>
      <c r="F3706" s="45">
        <v>8.1052207946777344</v>
      </c>
      <c r="G3706" s="45"/>
      <c r="H3706" s="45"/>
      <c r="I3706" s="45"/>
      <c r="J3706" s="45"/>
      <c r="K3706" s="45">
        <v>12.63560676574707</v>
      </c>
      <c r="L3706" s="45"/>
      <c r="M3706" s="45"/>
      <c r="N3706" s="45">
        <v>37.887813568115234</v>
      </c>
      <c r="O3706" s="45"/>
      <c r="P3706" s="45"/>
      <c r="Q3706" s="45"/>
      <c r="R3706" s="45">
        <v>17.856008529663086</v>
      </c>
      <c r="S3706" s="45"/>
      <c r="T3706" s="45"/>
      <c r="U3706" s="45"/>
      <c r="V3706" s="46">
        <v>50.037631988525391</v>
      </c>
      <c r="W3706" s="46"/>
      <c r="X3706" s="45">
        <v>7.5999997556209564E-2</v>
      </c>
      <c r="Y3706" s="45"/>
      <c r="Z3706" s="44">
        <v>4.5599998533725739</v>
      </c>
      <c r="AA3706" s="44"/>
      <c r="AB3706" s="45">
        <v>24.723152160644531</v>
      </c>
      <c r="AC3706" s="45"/>
      <c r="AD3706" s="45">
        <v>6.2167959213256836</v>
      </c>
      <c r="AE3706" s="45"/>
      <c r="AF3706" s="45">
        <v>26.225261688232422</v>
      </c>
      <c r="AG3706" s="45"/>
      <c r="AH3706" s="45">
        <v>14.14812183380127</v>
      </c>
      <c r="AI3706" s="45"/>
      <c r="AJ3706" s="45"/>
      <c r="AK3706" s="20">
        <v>31.070827484130859</v>
      </c>
    </row>
    <row r="3707" spans="2:37" ht="14.25" customHeight="1">
      <c r="B3707" s="2">
        <v>3.7999998778104782E-2</v>
      </c>
      <c r="D3707" s="44">
        <v>2.2799999266862869</v>
      </c>
      <c r="E3707" s="44"/>
      <c r="F3707" s="45">
        <v>17.294046401977539</v>
      </c>
      <c r="G3707" s="45"/>
      <c r="H3707" s="45"/>
      <c r="I3707" s="45"/>
      <c r="J3707" s="45"/>
      <c r="K3707" s="45">
        <v>12.389988899230957</v>
      </c>
      <c r="L3707" s="45"/>
      <c r="M3707" s="45"/>
      <c r="N3707" s="45">
        <v>37.472980499267578</v>
      </c>
      <c r="O3707" s="45"/>
      <c r="P3707" s="45"/>
      <c r="Q3707" s="45"/>
      <c r="R3707" s="45">
        <v>17.736354827880859</v>
      </c>
      <c r="S3707" s="45"/>
      <c r="T3707" s="45"/>
      <c r="U3707" s="45"/>
      <c r="V3707" s="46">
        <v>49.395973205566406</v>
      </c>
      <c r="W3707" s="46"/>
      <c r="X3707" s="45">
        <v>7.6999999582767487E-2</v>
      </c>
      <c r="Y3707" s="45"/>
      <c r="Z3707" s="44">
        <v>4.6199999749660492</v>
      </c>
      <c r="AA3707" s="44"/>
      <c r="AB3707" s="45">
        <v>20.44195556640625</v>
      </c>
      <c r="AC3707" s="45"/>
      <c r="AD3707" s="45">
        <v>6.1118407249450684</v>
      </c>
      <c r="AE3707" s="45"/>
      <c r="AF3707" s="45">
        <v>26.015325546264648</v>
      </c>
      <c r="AG3707" s="45"/>
      <c r="AH3707" s="45">
        <v>14.07388973236084</v>
      </c>
      <c r="AI3707" s="45"/>
      <c r="AJ3707" s="45"/>
      <c r="AK3707" s="20">
        <v>30.707389831542969</v>
      </c>
    </row>
    <row r="3708" spans="2:37" ht="13.5" customHeight="1">
      <c r="B3708" s="47" t="s">
        <v>11</v>
      </c>
      <c r="C3708" s="47"/>
      <c r="D3708" s="47"/>
      <c r="E3708" s="47"/>
    </row>
    <row r="3709" spans="2:37" ht="12.75" customHeight="1">
      <c r="B3709" s="39" t="s">
        <v>0</v>
      </c>
      <c r="C3709" s="39"/>
      <c r="D3709" s="39"/>
      <c r="E3709" s="39"/>
      <c r="F3709" s="39"/>
      <c r="G3709" s="1" t="s">
        <v>1</v>
      </c>
      <c r="H3709" s="40" t="s">
        <v>94</v>
      </c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</row>
    <row r="3710" spans="2:37" ht="12.75" customHeight="1">
      <c r="AB3710" s="39" t="s">
        <v>2</v>
      </c>
      <c r="AC3710" s="39"/>
      <c r="AD3710" s="39"/>
      <c r="AE3710" s="39"/>
      <c r="AF3710" s="39"/>
      <c r="AG3710" s="39"/>
    </row>
    <row r="3711" spans="2:37" ht="12" customHeight="1">
      <c r="B3711" s="39" t="s">
        <v>3</v>
      </c>
      <c r="C3711" s="39"/>
      <c r="D3711" s="39"/>
      <c r="E3711" s="39"/>
      <c r="G3711" s="1" t="s">
        <v>4</v>
      </c>
      <c r="H3711" s="41">
        <v>6.5999999046325684</v>
      </c>
      <c r="I3711" s="41"/>
      <c r="J3711" s="41"/>
      <c r="K3711" s="41"/>
      <c r="L3711" s="41"/>
      <c r="M3711" s="41"/>
      <c r="N3711" s="41"/>
      <c r="O3711" s="39" t="s">
        <v>21</v>
      </c>
      <c r="P3711" s="39"/>
      <c r="Q3711" s="39"/>
      <c r="R3711" s="39"/>
      <c r="S3711" s="1" t="s">
        <v>4</v>
      </c>
      <c r="T3711" s="42" t="s">
        <v>24</v>
      </c>
      <c r="U3711" s="42"/>
      <c r="V3711" s="42"/>
      <c r="W3711" s="42"/>
      <c r="X3711" s="42"/>
      <c r="Y3711" s="42"/>
      <c r="Z3711" s="42"/>
      <c r="AA3711" s="42"/>
      <c r="AB3711" s="39"/>
      <c r="AC3711" s="39"/>
      <c r="AD3711" s="39"/>
      <c r="AE3711" s="39"/>
      <c r="AF3711" s="39"/>
      <c r="AG3711" s="39"/>
    </row>
    <row r="3712" spans="2:37" ht="10.5" customHeight="1">
      <c r="AB3712" s="39"/>
      <c r="AC3712" s="39"/>
      <c r="AD3712" s="39"/>
      <c r="AE3712" s="39"/>
      <c r="AF3712" s="39"/>
      <c r="AG3712" s="39"/>
    </row>
    <row r="3713" spans="2:34" ht="12" customHeight="1">
      <c r="AB3713" s="39"/>
      <c r="AC3713" s="39"/>
      <c r="AD3713" s="39"/>
      <c r="AE3713" s="39"/>
      <c r="AF3713" s="39"/>
      <c r="AG3713" s="39"/>
    </row>
    <row r="3714" spans="2:34" ht="12" customHeight="1">
      <c r="AB3714" s="39"/>
      <c r="AC3714" s="39"/>
      <c r="AD3714" s="39"/>
      <c r="AE3714" s="39"/>
      <c r="AF3714" s="39"/>
      <c r="AG3714" s="39"/>
    </row>
    <row r="3715" spans="2:34" ht="6" customHeight="1"/>
    <row r="3716" spans="2:34" ht="3" customHeight="1">
      <c r="B3716" s="43" t="s">
        <v>5</v>
      </c>
      <c r="D3716" s="43" t="s">
        <v>23</v>
      </c>
      <c r="E3716" s="43"/>
      <c r="G3716" s="43" t="s">
        <v>6</v>
      </c>
      <c r="H3716" s="43"/>
      <c r="J3716" s="43" t="s">
        <v>7</v>
      </c>
      <c r="K3716" s="43"/>
      <c r="L3716" s="43"/>
      <c r="M3716" s="43"/>
      <c r="N3716" s="43" t="s">
        <v>8</v>
      </c>
      <c r="O3716" s="43"/>
      <c r="Q3716" s="43" t="s">
        <v>9</v>
      </c>
      <c r="R3716" s="43"/>
      <c r="S3716" s="43"/>
      <c r="T3716" s="43" t="s">
        <v>10</v>
      </c>
      <c r="U3716" s="43"/>
      <c r="X3716" s="43" t="s">
        <v>5</v>
      </c>
      <c r="Y3716" s="43"/>
      <c r="Z3716" s="43" t="s">
        <v>23</v>
      </c>
      <c r="AA3716" s="43"/>
      <c r="AB3716" s="43" t="s">
        <v>6</v>
      </c>
      <c r="AC3716" s="43" t="s">
        <v>7</v>
      </c>
      <c r="AE3716" s="43" t="s">
        <v>8</v>
      </c>
      <c r="AF3716" s="43" t="s">
        <v>9</v>
      </c>
      <c r="AG3716" s="43" t="s">
        <v>10</v>
      </c>
      <c r="AH3716" s="43"/>
    </row>
    <row r="3717" spans="2:34" ht="14.25" customHeight="1">
      <c r="B3717" s="43"/>
      <c r="D3717" s="43"/>
      <c r="E3717" s="43"/>
      <c r="G3717" s="43"/>
      <c r="H3717" s="43"/>
      <c r="J3717" s="43"/>
      <c r="K3717" s="43"/>
      <c r="L3717" s="43"/>
      <c r="M3717" s="43"/>
      <c r="N3717" s="43"/>
      <c r="O3717" s="43"/>
      <c r="Q3717" s="43"/>
      <c r="R3717" s="43"/>
      <c r="S3717" s="43"/>
      <c r="T3717" s="43"/>
      <c r="U3717" s="43"/>
      <c r="X3717" s="43"/>
      <c r="Y3717" s="43"/>
      <c r="Z3717" s="43"/>
      <c r="AA3717" s="43"/>
      <c r="AB3717" s="43"/>
      <c r="AC3717" s="43"/>
      <c r="AE3717" s="43"/>
      <c r="AF3717" s="43"/>
      <c r="AG3717" s="43"/>
      <c r="AH3717" s="43"/>
    </row>
    <row r="3718" spans="2:34">
      <c r="B3718" s="2">
        <v>7.8000001609325409E-2</v>
      </c>
      <c r="D3718" s="44">
        <v>4.6800000965595245</v>
      </c>
      <c r="E3718" s="44"/>
      <c r="F3718" s="45">
        <v>14.203554153442383</v>
      </c>
      <c r="G3718" s="45"/>
      <c r="H3718" s="45"/>
      <c r="I3718" s="45"/>
      <c r="J3718" s="45"/>
      <c r="K3718" s="45">
        <v>6.008939266204834</v>
      </c>
      <c r="L3718" s="45"/>
      <c r="M3718" s="45"/>
      <c r="N3718" s="45">
        <v>25.808609008789063</v>
      </c>
      <c r="O3718" s="45"/>
      <c r="P3718" s="45"/>
      <c r="Q3718" s="45"/>
      <c r="R3718" s="45">
        <v>14.000480651855469</v>
      </c>
      <c r="S3718" s="45"/>
      <c r="T3718" s="45"/>
      <c r="U3718" s="45"/>
      <c r="V3718" s="46">
        <v>30.348684310913086</v>
      </c>
      <c r="W3718" s="46"/>
    </row>
    <row r="3719" spans="2:34">
      <c r="B3719" s="2">
        <v>7.9000003635883331E-2</v>
      </c>
      <c r="D3719" s="44">
        <v>4.7400002181529999</v>
      </c>
      <c r="E3719" s="44"/>
      <c r="F3719" s="45">
        <v>6.885493278503418</v>
      </c>
      <c r="G3719" s="45"/>
      <c r="H3719" s="45"/>
      <c r="I3719" s="45"/>
      <c r="J3719" s="45"/>
      <c r="K3719" s="45">
        <v>5.908043384552002</v>
      </c>
      <c r="L3719" s="45"/>
      <c r="M3719" s="45"/>
      <c r="N3719" s="45">
        <v>25.605043411254883</v>
      </c>
      <c r="O3719" s="45"/>
      <c r="P3719" s="45"/>
      <c r="Q3719" s="45"/>
      <c r="R3719" s="45">
        <v>13.927882194519043</v>
      </c>
      <c r="S3719" s="45"/>
      <c r="T3719" s="45"/>
      <c r="U3719" s="45"/>
      <c r="V3719" s="46">
        <v>29.994636535644531</v>
      </c>
      <c r="W3719" s="46"/>
    </row>
    <row r="3720" spans="2:34">
      <c r="B3720" s="2">
        <v>7.9999998211860657E-2</v>
      </c>
      <c r="D3720" s="44">
        <v>4.7999998927116394</v>
      </c>
      <c r="E3720" s="44"/>
      <c r="F3720" s="45">
        <v>-0.4927506148815155</v>
      </c>
      <c r="G3720" s="45"/>
      <c r="H3720" s="45"/>
      <c r="I3720" s="45"/>
      <c r="J3720" s="45"/>
      <c r="K3720" s="45">
        <v>5.8091068267822266</v>
      </c>
      <c r="L3720" s="45"/>
      <c r="M3720" s="45"/>
      <c r="N3720" s="45">
        <v>25.404563903808594</v>
      </c>
      <c r="O3720" s="45"/>
      <c r="P3720" s="45"/>
      <c r="Q3720" s="45"/>
      <c r="R3720" s="45">
        <v>13.856081008911133</v>
      </c>
      <c r="S3720" s="45"/>
      <c r="T3720" s="45"/>
      <c r="U3720" s="45"/>
      <c r="V3720" s="46">
        <v>29.645170211791992</v>
      </c>
      <c r="W3720" s="46"/>
    </row>
    <row r="3721" spans="2:34">
      <c r="B3721" s="2">
        <v>8.1000000238418579E-2</v>
      </c>
      <c r="D3721" s="44">
        <v>4.8600000143051147</v>
      </c>
      <c r="E3721" s="44"/>
      <c r="F3721" s="45">
        <v>-6.9135632514953613</v>
      </c>
      <c r="G3721" s="45"/>
      <c r="H3721" s="45"/>
      <c r="I3721" s="45"/>
      <c r="J3721" s="45"/>
      <c r="K3721" s="45">
        <v>5.7120847702026367</v>
      </c>
      <c r="L3721" s="45"/>
      <c r="M3721" s="45"/>
      <c r="N3721" s="45">
        <v>25.207111358642578</v>
      </c>
      <c r="O3721" s="45"/>
      <c r="P3721" s="45"/>
      <c r="Q3721" s="45"/>
      <c r="R3721" s="45">
        <v>13.785064697265625</v>
      </c>
      <c r="S3721" s="45"/>
      <c r="T3721" s="45"/>
      <c r="U3721" s="45"/>
      <c r="V3721" s="46">
        <v>29.300216674804688</v>
      </c>
      <c r="W3721" s="46"/>
    </row>
    <row r="3722" spans="2:34">
      <c r="B3722" s="2">
        <v>8.2000002264976501E-2</v>
      </c>
      <c r="D3722" s="44">
        <v>4.9200001358985901</v>
      </c>
      <c r="E3722" s="44"/>
      <c r="F3722" s="45">
        <v>-11.503232955932617</v>
      </c>
      <c r="G3722" s="45"/>
      <c r="H3722" s="45"/>
      <c r="I3722" s="45"/>
      <c r="J3722" s="45"/>
      <c r="K3722" s="45">
        <v>5.6169338226318359</v>
      </c>
      <c r="L3722" s="45"/>
      <c r="M3722" s="45"/>
      <c r="N3722" s="45">
        <v>25.01262092590332</v>
      </c>
      <c r="O3722" s="45"/>
      <c r="P3722" s="45"/>
      <c r="Q3722" s="45"/>
      <c r="R3722" s="45">
        <v>13.714821815490723</v>
      </c>
      <c r="S3722" s="45"/>
      <c r="T3722" s="45"/>
      <c r="U3722" s="45"/>
      <c r="V3722" s="46">
        <v>28.959705352783203</v>
      </c>
      <c r="W3722" s="46"/>
    </row>
    <row r="3723" spans="2:34">
      <c r="B3723" s="2">
        <v>8.2999996840953827E-2</v>
      </c>
      <c r="D3723" s="44">
        <v>4.9799998104572296</v>
      </c>
      <c r="E3723" s="44"/>
      <c r="F3723" s="45">
        <v>-13.65245532989502</v>
      </c>
      <c r="G3723" s="45"/>
      <c r="H3723" s="45"/>
      <c r="I3723" s="45"/>
      <c r="J3723" s="45"/>
      <c r="K3723" s="45">
        <v>5.5236105918884277</v>
      </c>
      <c r="L3723" s="45"/>
      <c r="M3723" s="45"/>
      <c r="N3723" s="45">
        <v>24.821035385131836</v>
      </c>
      <c r="O3723" s="45"/>
      <c r="P3723" s="45"/>
      <c r="Q3723" s="45"/>
      <c r="R3723" s="45">
        <v>13.645339012145996</v>
      </c>
      <c r="S3723" s="45"/>
      <c r="T3723" s="45"/>
      <c r="U3723" s="45"/>
      <c r="V3723" s="46">
        <v>28.623565673828125</v>
      </c>
      <c r="W3723" s="46"/>
    </row>
    <row r="3724" spans="2:34">
      <c r="B3724" s="2">
        <v>8.3999998867511749E-2</v>
      </c>
      <c r="D3724" s="44">
        <v>5.039999932050705</v>
      </c>
      <c r="E3724" s="44"/>
      <c r="F3724" s="45">
        <v>-13.098700523376465</v>
      </c>
      <c r="G3724" s="45"/>
      <c r="H3724" s="45"/>
      <c r="I3724" s="45"/>
      <c r="J3724" s="45"/>
      <c r="K3724" s="45">
        <v>5.4320745468139648</v>
      </c>
      <c r="L3724" s="45"/>
      <c r="M3724" s="45"/>
      <c r="N3724" s="45">
        <v>24.632295608520508</v>
      </c>
      <c r="O3724" s="45"/>
      <c r="P3724" s="45"/>
      <c r="Q3724" s="45"/>
      <c r="R3724" s="45">
        <v>13.576605796813965</v>
      </c>
      <c r="S3724" s="45"/>
      <c r="T3724" s="45"/>
      <c r="U3724" s="45"/>
      <c r="V3724" s="46">
        <v>28.291730880737305</v>
      </c>
      <c r="W3724" s="46"/>
    </row>
    <row r="3725" spans="2:34">
      <c r="B3725" s="2">
        <v>8.5000000894069672E-2</v>
      </c>
      <c r="D3725" s="44">
        <v>5.1000000536441803</v>
      </c>
      <c r="E3725" s="44"/>
      <c r="F3725" s="45">
        <v>-9.9593639373779297</v>
      </c>
      <c r="G3725" s="45"/>
      <c r="H3725" s="45"/>
      <c r="I3725" s="45"/>
      <c r="J3725" s="45"/>
      <c r="K3725" s="45">
        <v>5.3422846794128418</v>
      </c>
      <c r="L3725" s="45"/>
      <c r="M3725" s="45"/>
      <c r="N3725" s="45">
        <v>24.446344375610352</v>
      </c>
      <c r="O3725" s="45"/>
      <c r="P3725" s="45"/>
      <c r="Q3725" s="45"/>
      <c r="R3725" s="45">
        <v>13.508609771728516</v>
      </c>
      <c r="S3725" s="45"/>
      <c r="T3725" s="45"/>
      <c r="U3725" s="45"/>
      <c r="V3725" s="46">
        <v>27.964134216308594</v>
      </c>
      <c r="W3725" s="46"/>
    </row>
    <row r="3726" spans="2:34">
      <c r="B3726" s="2">
        <v>8.6000002920627594E-2</v>
      </c>
      <c r="D3726" s="44">
        <v>5.1600001752376556</v>
      </c>
      <c r="E3726" s="44"/>
      <c r="F3726" s="45">
        <v>-4.7115468978881836</v>
      </c>
      <c r="G3726" s="45"/>
      <c r="H3726" s="45"/>
      <c r="I3726" s="45"/>
      <c r="J3726" s="45"/>
      <c r="K3726" s="45">
        <v>5.2542018890380859</v>
      </c>
      <c r="L3726" s="45"/>
      <c r="M3726" s="45"/>
      <c r="N3726" s="45">
        <v>24.263126373291016</v>
      </c>
      <c r="O3726" s="45"/>
      <c r="P3726" s="45"/>
      <c r="Q3726" s="45"/>
      <c r="R3726" s="45">
        <v>13.441338539123535</v>
      </c>
      <c r="S3726" s="45"/>
      <c r="T3726" s="45"/>
      <c r="U3726" s="45"/>
      <c r="V3726" s="46">
        <v>27.640710830688477</v>
      </c>
      <c r="W3726" s="46"/>
    </row>
    <row r="3727" spans="2:34">
      <c r="B3727" s="2">
        <v>8.6999997496604919E-2</v>
      </c>
      <c r="D3727" s="44">
        <v>5.2199998497962952</v>
      </c>
      <c r="E3727" s="44"/>
      <c r="F3727" s="45">
        <v>1.8781507015228271</v>
      </c>
      <c r="G3727" s="45"/>
      <c r="H3727" s="45"/>
      <c r="I3727" s="45"/>
      <c r="J3727" s="45"/>
      <c r="K3727" s="45">
        <v>5.1677875518798828</v>
      </c>
      <c r="L3727" s="45"/>
      <c r="M3727" s="45"/>
      <c r="N3727" s="45">
        <v>24.082586288452148</v>
      </c>
      <c r="O3727" s="45"/>
      <c r="P3727" s="45"/>
      <c r="Q3727" s="45"/>
      <c r="R3727" s="45">
        <v>13.374782562255859</v>
      </c>
      <c r="S3727" s="45"/>
      <c r="T3727" s="45"/>
      <c r="U3727" s="45"/>
      <c r="V3727" s="46">
        <v>27.32139778137207</v>
      </c>
      <c r="W3727" s="46"/>
    </row>
    <row r="3728" spans="2:34">
      <c r="B3728" s="2">
        <v>8.7999999523162842E-2</v>
      </c>
      <c r="D3728" s="44">
        <v>5.2799999713897705</v>
      </c>
      <c r="E3728" s="44"/>
      <c r="F3728" s="45">
        <v>8.8635425567626953</v>
      </c>
      <c r="G3728" s="45"/>
      <c r="H3728" s="45"/>
      <c r="I3728" s="45"/>
      <c r="J3728" s="45"/>
      <c r="K3728" s="45">
        <v>5.0830049514770508</v>
      </c>
      <c r="L3728" s="45"/>
      <c r="M3728" s="45"/>
      <c r="N3728" s="45">
        <v>23.904674530029297</v>
      </c>
      <c r="O3728" s="45"/>
      <c r="P3728" s="45"/>
      <c r="Q3728" s="45"/>
      <c r="R3728" s="45">
        <v>13.308930397033691</v>
      </c>
      <c r="S3728" s="45"/>
      <c r="T3728" s="45"/>
      <c r="U3728" s="45"/>
      <c r="V3728" s="46">
        <v>27.006132125854492</v>
      </c>
      <c r="W3728" s="46"/>
    </row>
    <row r="3729" spans="2:23">
      <c r="B3729" s="2">
        <v>8.9000001549720764E-2</v>
      </c>
      <c r="D3729" s="44">
        <v>5.3400000929832458</v>
      </c>
      <c r="E3729" s="44"/>
      <c r="F3729" s="45">
        <v>15.252741813659668</v>
      </c>
      <c r="G3729" s="45"/>
      <c r="H3729" s="45"/>
      <c r="I3729" s="45"/>
      <c r="J3729" s="45"/>
      <c r="K3729" s="45">
        <v>4.9998178482055664</v>
      </c>
      <c r="L3729" s="45"/>
      <c r="M3729" s="45"/>
      <c r="N3729" s="45">
        <v>23.729337692260742</v>
      </c>
      <c r="O3729" s="45"/>
      <c r="P3729" s="45"/>
      <c r="Q3729" s="45"/>
      <c r="R3729" s="45">
        <v>13.243770599365234</v>
      </c>
      <c r="S3729" s="45"/>
      <c r="T3729" s="45"/>
      <c r="U3729" s="45"/>
      <c r="V3729" s="46">
        <v>26.694852828979492</v>
      </c>
      <c r="W3729" s="46"/>
    </row>
    <row r="3730" spans="2:23">
      <c r="B3730" s="2">
        <v>9.0000003576278687E-2</v>
      </c>
      <c r="D3730" s="44">
        <v>5.4000002145767212</v>
      </c>
      <c r="E3730" s="44"/>
      <c r="F3730" s="45">
        <v>20.147106170654297</v>
      </c>
      <c r="G3730" s="45"/>
      <c r="H3730" s="45"/>
      <c r="I3730" s="45"/>
      <c r="J3730" s="45"/>
      <c r="K3730" s="45">
        <v>4.9181904792785645</v>
      </c>
      <c r="L3730" s="45"/>
      <c r="M3730" s="45"/>
      <c r="N3730" s="45">
        <v>23.556524276733398</v>
      </c>
      <c r="O3730" s="45"/>
      <c r="P3730" s="45"/>
      <c r="Q3730" s="45"/>
      <c r="R3730" s="45">
        <v>13.179292678833008</v>
      </c>
      <c r="S3730" s="45"/>
      <c r="T3730" s="45"/>
      <c r="U3730" s="45"/>
      <c r="V3730" s="46">
        <v>26.387500762939453</v>
      </c>
      <c r="W3730" s="46"/>
    </row>
    <row r="3731" spans="2:23">
      <c r="B3731" s="2">
        <v>9.0999998152256012E-2</v>
      </c>
      <c r="D3731" s="44">
        <v>5.4599998891353607</v>
      </c>
      <c r="E3731" s="44"/>
      <c r="F3731" s="45">
        <v>22.865793228149414</v>
      </c>
      <c r="G3731" s="45"/>
      <c r="H3731" s="45"/>
      <c r="I3731" s="45"/>
      <c r="J3731" s="45"/>
      <c r="K3731" s="45">
        <v>4.8380885124206543</v>
      </c>
      <c r="L3731" s="45"/>
      <c r="M3731" s="45"/>
      <c r="N3731" s="45">
        <v>23.386186599731445</v>
      </c>
      <c r="O3731" s="45"/>
      <c r="P3731" s="45"/>
      <c r="Q3731" s="45"/>
      <c r="R3731" s="45">
        <v>13.115486145019531</v>
      </c>
      <c r="S3731" s="45"/>
      <c r="T3731" s="45"/>
      <c r="U3731" s="45"/>
      <c r="V3731" s="46">
        <v>26.084014892578125</v>
      </c>
      <c r="W3731" s="46"/>
    </row>
    <row r="3732" spans="2:23">
      <c r="B3732" s="2">
        <v>9.2000000178813934E-2</v>
      </c>
      <c r="D3732" s="44">
        <v>5.5200000107288361</v>
      </c>
      <c r="E3732" s="44"/>
      <c r="F3732" s="45">
        <v>23.038713455200195</v>
      </c>
      <c r="G3732" s="45"/>
      <c r="H3732" s="45"/>
      <c r="I3732" s="45"/>
      <c r="J3732" s="45"/>
      <c r="K3732" s="45">
        <v>4.7594790458679199</v>
      </c>
      <c r="L3732" s="45"/>
      <c r="M3732" s="45"/>
      <c r="N3732" s="45">
        <v>23.218276977539063</v>
      </c>
      <c r="O3732" s="45"/>
      <c r="P3732" s="45"/>
      <c r="Q3732" s="45"/>
      <c r="R3732" s="45">
        <v>13.052341461181641</v>
      </c>
      <c r="S3732" s="45"/>
      <c r="T3732" s="45"/>
      <c r="U3732" s="45"/>
      <c r="V3732" s="46">
        <v>25.784337997436523</v>
      </c>
      <c r="W3732" s="46"/>
    </row>
    <row r="3733" spans="2:23">
      <c r="B3733" s="2">
        <v>9.3000002205371857E-2</v>
      </c>
      <c r="D3733" s="44">
        <v>5.5800001323223114</v>
      </c>
      <c r="E3733" s="44"/>
      <c r="F3733" s="45">
        <v>20.655191421508789</v>
      </c>
      <c r="G3733" s="45"/>
      <c r="H3733" s="45"/>
      <c r="I3733" s="45"/>
      <c r="J3733" s="45"/>
      <c r="K3733" s="45">
        <v>4.6823282241821289</v>
      </c>
      <c r="L3733" s="45"/>
      <c r="M3733" s="45"/>
      <c r="N3733" s="45">
        <v>23.05274772644043</v>
      </c>
      <c r="O3733" s="45"/>
      <c r="P3733" s="45"/>
      <c r="Q3733" s="45"/>
      <c r="R3733" s="45">
        <v>12.989848136901855</v>
      </c>
      <c r="S3733" s="45"/>
      <c r="T3733" s="45"/>
      <c r="U3733" s="45"/>
      <c r="V3733" s="46">
        <v>25.488412857055664</v>
      </c>
      <c r="W3733" s="46"/>
    </row>
    <row r="3734" spans="2:23">
      <c r="B3734" s="2">
        <v>9.3999996781349182E-2</v>
      </c>
      <c r="D3734" s="44">
        <v>5.6399998068809509</v>
      </c>
      <c r="E3734" s="44"/>
      <c r="F3734" s="45">
        <v>16.061990737915039</v>
      </c>
      <c r="G3734" s="45"/>
      <c r="H3734" s="45"/>
      <c r="I3734" s="45"/>
      <c r="J3734" s="45"/>
      <c r="K3734" s="45">
        <v>4.6066055297851563</v>
      </c>
      <c r="L3734" s="45"/>
      <c r="M3734" s="45"/>
      <c r="N3734" s="45">
        <v>22.889553070068359</v>
      </c>
      <c r="O3734" s="45"/>
      <c r="P3734" s="45"/>
      <c r="Q3734" s="45"/>
      <c r="R3734" s="45">
        <v>12.927995681762695</v>
      </c>
      <c r="S3734" s="45"/>
      <c r="T3734" s="45"/>
      <c r="U3734" s="45"/>
      <c r="V3734" s="46">
        <v>25.196186065673828</v>
      </c>
      <c r="W3734" s="46"/>
    </row>
    <row r="3735" spans="2:23">
      <c r="B3735" s="2">
        <v>9.4999998807907104E-2</v>
      </c>
      <c r="D3735" s="44">
        <v>5.6999999284744263</v>
      </c>
      <c r="E3735" s="44"/>
      <c r="F3735" s="45">
        <v>9.9114627838134766</v>
      </c>
      <c r="G3735" s="45"/>
      <c r="H3735" s="45"/>
      <c r="I3735" s="45"/>
      <c r="J3735" s="45"/>
      <c r="K3735" s="45">
        <v>4.5322785377502441</v>
      </c>
      <c r="L3735" s="45"/>
      <c r="M3735" s="45"/>
      <c r="N3735" s="45">
        <v>22.728647232055664</v>
      </c>
      <c r="O3735" s="45"/>
      <c r="P3735" s="45"/>
      <c r="Q3735" s="45"/>
      <c r="R3735" s="45">
        <v>12.866775512695313</v>
      </c>
      <c r="S3735" s="45"/>
      <c r="T3735" s="45"/>
      <c r="U3735" s="45"/>
      <c r="V3735" s="46">
        <v>24.907600402832031</v>
      </c>
      <c r="W3735" s="46"/>
    </row>
    <row r="3736" spans="2:23">
      <c r="B3736" s="2">
        <v>9.6000000834465027E-2</v>
      </c>
      <c r="D3736" s="44">
        <v>5.7600000500679016</v>
      </c>
      <c r="E3736" s="44"/>
      <c r="F3736" s="45">
        <v>3.067523717880249</v>
      </c>
      <c r="G3736" s="45"/>
      <c r="H3736" s="45"/>
      <c r="I3736" s="45"/>
      <c r="J3736" s="45"/>
      <c r="K3736" s="45">
        <v>4.4593181610107422</v>
      </c>
      <c r="L3736" s="45"/>
      <c r="M3736" s="45"/>
      <c r="N3736" s="45">
        <v>22.569988250732422</v>
      </c>
      <c r="O3736" s="45"/>
      <c r="P3736" s="45"/>
      <c r="Q3736" s="45"/>
      <c r="R3736" s="45">
        <v>12.806177139282227</v>
      </c>
      <c r="S3736" s="45"/>
      <c r="T3736" s="45"/>
      <c r="U3736" s="45"/>
      <c r="V3736" s="46">
        <v>24.622602462768555</v>
      </c>
      <c r="W3736" s="46"/>
    </row>
    <row r="3737" spans="2:23">
      <c r="B3737" s="2">
        <v>9.7000002861022949E-2</v>
      </c>
      <c r="D3737" s="44">
        <v>5.820000171661377</v>
      </c>
      <c r="E3737" s="44"/>
      <c r="F3737" s="45">
        <v>-3.5170013904571533</v>
      </c>
      <c r="G3737" s="45"/>
      <c r="H3737" s="45"/>
      <c r="I3737" s="45"/>
      <c r="J3737" s="45"/>
      <c r="K3737" s="45">
        <v>4.3876943588256836</v>
      </c>
      <c r="L3737" s="45"/>
      <c r="M3737" s="45"/>
      <c r="N3737" s="45">
        <v>22.413532257080078</v>
      </c>
      <c r="O3737" s="45"/>
      <c r="P3737" s="45"/>
      <c r="Q3737" s="45"/>
      <c r="R3737" s="45">
        <v>12.74619197845459</v>
      </c>
      <c r="S3737" s="45"/>
      <c r="T3737" s="45"/>
      <c r="U3737" s="45"/>
      <c r="V3737" s="46">
        <v>24.341140747070313</v>
      </c>
      <c r="W3737" s="46"/>
    </row>
    <row r="3738" spans="2:23">
      <c r="B3738" s="2">
        <v>9.7999997437000275E-2</v>
      </c>
      <c r="D3738" s="44">
        <v>5.8799998462200165</v>
      </c>
      <c r="E3738" s="44"/>
      <c r="F3738" s="45">
        <v>-8.9342927932739258</v>
      </c>
      <c r="G3738" s="45"/>
      <c r="H3738" s="45"/>
      <c r="I3738" s="45"/>
      <c r="J3738" s="45"/>
      <c r="K3738" s="45">
        <v>4.3173789978027344</v>
      </c>
      <c r="L3738" s="45"/>
      <c r="M3738" s="45"/>
      <c r="N3738" s="45">
        <v>22.259237289428711</v>
      </c>
      <c r="O3738" s="45"/>
      <c r="P3738" s="45"/>
      <c r="Q3738" s="45"/>
      <c r="R3738" s="45">
        <v>12.686810493469238</v>
      </c>
      <c r="S3738" s="45"/>
      <c r="T3738" s="45"/>
      <c r="U3738" s="45"/>
      <c r="V3738" s="46">
        <v>24.063163757324219</v>
      </c>
      <c r="W3738" s="46"/>
    </row>
    <row r="3739" spans="2:23">
      <c r="B3739" s="2">
        <v>9.8999999463558197E-2</v>
      </c>
      <c r="D3739" s="44">
        <v>5.9399999678134918</v>
      </c>
      <c r="E3739" s="44"/>
      <c r="F3739" s="45">
        <v>-12.447910308837891</v>
      </c>
      <c r="G3739" s="45"/>
      <c r="H3739" s="45"/>
      <c r="I3739" s="45"/>
      <c r="J3739" s="45"/>
      <c r="K3739" s="45">
        <v>4.2483429908752441</v>
      </c>
      <c r="L3739" s="45"/>
      <c r="M3739" s="45"/>
      <c r="N3739" s="45">
        <v>22.107065200805664</v>
      </c>
      <c r="O3739" s="45"/>
      <c r="P3739" s="45"/>
      <c r="Q3739" s="45"/>
      <c r="R3739" s="45">
        <v>12.628023147583008</v>
      </c>
      <c r="S3739" s="45"/>
      <c r="T3739" s="45"/>
      <c r="U3739" s="45"/>
      <c r="V3739" s="46">
        <v>23.788618087768555</v>
      </c>
      <c r="W3739" s="46"/>
    </row>
    <row r="3740" spans="2:23">
      <c r="B3740" s="2">
        <v>0.10000000149011612</v>
      </c>
      <c r="D3740" s="44">
        <v>6.0000000894069672</v>
      </c>
      <c r="E3740" s="44"/>
      <c r="F3740" s="45">
        <v>-13.59405517578125</v>
      </c>
      <c r="G3740" s="45"/>
      <c r="H3740" s="45"/>
      <c r="I3740" s="45"/>
      <c r="J3740" s="45"/>
      <c r="K3740" s="45">
        <v>4.1805601119995117</v>
      </c>
      <c r="L3740" s="45"/>
      <c r="M3740" s="45"/>
      <c r="N3740" s="45">
        <v>21.956972122192383</v>
      </c>
      <c r="O3740" s="45"/>
      <c r="P3740" s="45"/>
      <c r="Q3740" s="45"/>
      <c r="R3740" s="45">
        <v>12.569822311401367</v>
      </c>
      <c r="S3740" s="45"/>
      <c r="T3740" s="45"/>
      <c r="U3740" s="45"/>
      <c r="V3740" s="46">
        <v>23.5174560546875</v>
      </c>
      <c r="W3740" s="46"/>
    </row>
    <row r="3741" spans="2:23" ht="9.75" customHeight="1">
      <c r="B3741" s="2">
        <v>0.10100000351667404</v>
      </c>
      <c r="D3741" s="44">
        <v>6.0600002110004425</v>
      </c>
      <c r="E3741" s="44"/>
      <c r="F3741" s="45">
        <v>-12.243824005126953</v>
      </c>
      <c r="G3741" s="45"/>
      <c r="H3741" s="45"/>
      <c r="I3741" s="45"/>
      <c r="J3741" s="45"/>
      <c r="K3741" s="45">
        <v>4.1140027046203613</v>
      </c>
      <c r="L3741" s="45"/>
      <c r="M3741" s="45"/>
      <c r="N3741" s="45">
        <v>21.808921813964844</v>
      </c>
      <c r="O3741" s="45"/>
      <c r="P3741" s="45"/>
      <c r="Q3741" s="45"/>
      <c r="R3741" s="45">
        <v>12.512197494506836</v>
      </c>
      <c r="S3741" s="45"/>
      <c r="T3741" s="45"/>
      <c r="U3741" s="45"/>
      <c r="V3741" s="46">
        <v>23.249626159667969</v>
      </c>
      <c r="W3741" s="46"/>
    </row>
    <row r="3742" spans="2:23" ht="5.25" customHeight="1"/>
    <row r="3743" spans="2:23" ht="172.5" customHeight="1"/>
    <row r="3744" spans="2:23" ht="16.5" customHeight="1"/>
    <row r="3745" spans="2:37" ht="12.75" customHeight="1">
      <c r="B3745" s="39" t="s">
        <v>0</v>
      </c>
      <c r="C3745" s="39"/>
      <c r="D3745" s="39"/>
      <c r="E3745" s="39"/>
      <c r="F3745" s="39"/>
      <c r="G3745" s="1" t="s">
        <v>1</v>
      </c>
      <c r="H3745" s="40" t="s">
        <v>135</v>
      </c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</row>
    <row r="3746" spans="2:37" ht="12.75" customHeight="1">
      <c r="AB3746" s="39" t="s">
        <v>2</v>
      </c>
      <c r="AC3746" s="39"/>
      <c r="AD3746" s="39"/>
      <c r="AE3746" s="39"/>
      <c r="AF3746" s="39"/>
      <c r="AG3746" s="39"/>
    </row>
    <row r="3747" spans="2:37" ht="12" customHeight="1">
      <c r="B3747" s="39" t="s">
        <v>3</v>
      </c>
      <c r="C3747" s="39"/>
      <c r="D3747" s="39"/>
      <c r="E3747" s="39"/>
      <c r="G3747" s="1" t="s">
        <v>4</v>
      </c>
      <c r="H3747" s="41">
        <v>0.68999999761581421</v>
      </c>
      <c r="I3747" s="41"/>
      <c r="J3747" s="41"/>
      <c r="K3747" s="41"/>
      <c r="L3747" s="41"/>
      <c r="M3747" s="41"/>
      <c r="N3747" s="41"/>
      <c r="O3747" s="39" t="s">
        <v>21</v>
      </c>
      <c r="P3747" s="39"/>
      <c r="Q3747" s="39"/>
      <c r="R3747" s="39"/>
      <c r="S3747" s="1" t="s">
        <v>4</v>
      </c>
      <c r="T3747" s="42" t="s">
        <v>22</v>
      </c>
      <c r="U3747" s="42"/>
      <c r="V3747" s="42"/>
      <c r="W3747" s="42"/>
      <c r="X3747" s="42"/>
      <c r="Y3747" s="42"/>
      <c r="Z3747" s="42"/>
      <c r="AA3747" s="42"/>
      <c r="AB3747" s="39"/>
      <c r="AC3747" s="39"/>
      <c r="AD3747" s="39"/>
      <c r="AE3747" s="39"/>
      <c r="AF3747" s="39"/>
      <c r="AG3747" s="39"/>
    </row>
    <row r="3748" spans="2:37" ht="10.5" customHeight="1">
      <c r="AB3748" s="39"/>
      <c r="AC3748" s="39"/>
      <c r="AD3748" s="39"/>
      <c r="AE3748" s="39"/>
      <c r="AF3748" s="39"/>
      <c r="AG3748" s="39"/>
    </row>
    <row r="3749" spans="2:37" ht="12" customHeight="1">
      <c r="AB3749" s="39"/>
      <c r="AC3749" s="39"/>
      <c r="AD3749" s="39"/>
      <c r="AE3749" s="39"/>
      <c r="AF3749" s="39"/>
      <c r="AG3749" s="39"/>
    </row>
    <row r="3750" spans="2:37" ht="12" customHeight="1">
      <c r="AB3750" s="39"/>
      <c r="AC3750" s="39"/>
      <c r="AD3750" s="39"/>
      <c r="AE3750" s="39"/>
      <c r="AF3750" s="39"/>
      <c r="AG3750" s="39"/>
    </row>
    <row r="3751" spans="2:37" ht="6" customHeight="1"/>
    <row r="3752" spans="2:37" ht="3" customHeight="1">
      <c r="B3752" s="43" t="s">
        <v>5</v>
      </c>
      <c r="D3752" s="43" t="s">
        <v>23</v>
      </c>
      <c r="E3752" s="43"/>
      <c r="G3752" s="43" t="s">
        <v>6</v>
      </c>
      <c r="H3752" s="43"/>
      <c r="J3752" s="43" t="s">
        <v>7</v>
      </c>
      <c r="K3752" s="43"/>
      <c r="L3752" s="43"/>
      <c r="M3752" s="43"/>
      <c r="N3752" s="43" t="s">
        <v>8</v>
      </c>
      <c r="O3752" s="43"/>
      <c r="Q3752" s="43" t="s">
        <v>9</v>
      </c>
      <c r="R3752" s="43"/>
      <c r="S3752" s="43"/>
      <c r="T3752" s="43" t="s">
        <v>10</v>
      </c>
      <c r="U3752" s="43"/>
      <c r="X3752" s="43" t="s">
        <v>5</v>
      </c>
      <c r="Y3752" s="43"/>
      <c r="Z3752" s="43" t="s">
        <v>23</v>
      </c>
      <c r="AA3752" s="43"/>
      <c r="AB3752" s="43" t="s">
        <v>6</v>
      </c>
      <c r="AC3752" s="43" t="s">
        <v>7</v>
      </c>
      <c r="AE3752" s="43" t="s">
        <v>8</v>
      </c>
      <c r="AF3752" s="43" t="s">
        <v>9</v>
      </c>
      <c r="AG3752" s="43" t="s">
        <v>10</v>
      </c>
      <c r="AH3752" s="43"/>
    </row>
    <row r="3753" spans="2:37" ht="14.25" customHeight="1">
      <c r="B3753" s="43"/>
      <c r="D3753" s="43"/>
      <c r="E3753" s="43"/>
      <c r="G3753" s="43"/>
      <c r="H3753" s="43"/>
      <c r="J3753" s="43"/>
      <c r="K3753" s="43"/>
      <c r="L3753" s="43"/>
      <c r="M3753" s="43"/>
      <c r="N3753" s="43"/>
      <c r="O3753" s="43"/>
      <c r="Q3753" s="43"/>
      <c r="R3753" s="43"/>
      <c r="S3753" s="43"/>
      <c r="T3753" s="43"/>
      <c r="U3753" s="43"/>
      <c r="X3753" s="43"/>
      <c r="Y3753" s="43"/>
      <c r="Z3753" s="43"/>
      <c r="AA3753" s="43"/>
      <c r="AB3753" s="43"/>
      <c r="AC3753" s="43"/>
      <c r="AE3753" s="43"/>
      <c r="AF3753" s="43"/>
      <c r="AG3753" s="43"/>
      <c r="AH3753" s="43"/>
    </row>
    <row r="3754" spans="2:37">
      <c r="B3754" s="2">
        <v>0</v>
      </c>
      <c r="D3754" s="44">
        <v>0</v>
      </c>
      <c r="E3754" s="44"/>
      <c r="F3754" s="45">
        <v>4.6448373034087276E-15</v>
      </c>
      <c r="G3754" s="45"/>
      <c r="H3754" s="45"/>
      <c r="I3754" s="45"/>
      <c r="J3754" s="45"/>
      <c r="K3754" s="45">
        <v>17.262241363525391</v>
      </c>
      <c r="L3754" s="45"/>
      <c r="M3754" s="45"/>
      <c r="N3754" s="45">
        <v>34.524482727050781</v>
      </c>
      <c r="O3754" s="45"/>
      <c r="P3754" s="45"/>
      <c r="Q3754" s="45"/>
      <c r="R3754" s="45">
        <v>12.20624828338623</v>
      </c>
      <c r="S3754" s="45"/>
      <c r="T3754" s="45"/>
      <c r="U3754" s="45"/>
      <c r="V3754" s="46">
        <v>100</v>
      </c>
      <c r="W3754" s="46"/>
      <c r="X3754" s="45">
        <v>3.9000000804662704E-2</v>
      </c>
      <c r="Y3754" s="45"/>
      <c r="Z3754" s="44">
        <v>2.3400000482797623</v>
      </c>
      <c r="AA3754" s="44"/>
      <c r="AB3754" s="45">
        <v>13.217554092407227</v>
      </c>
      <c r="AC3754" s="45"/>
      <c r="AD3754" s="45">
        <v>3.9679813385009766</v>
      </c>
      <c r="AE3754" s="45"/>
      <c r="AF3754" s="45">
        <v>21.230222702026367</v>
      </c>
      <c r="AG3754" s="45"/>
      <c r="AH3754" s="45">
        <v>12.20624828338623</v>
      </c>
      <c r="AI3754" s="45"/>
      <c r="AJ3754" s="45"/>
      <c r="AK3754" s="20">
        <v>22.986476898193359</v>
      </c>
    </row>
    <row r="3755" spans="2:37">
      <c r="B3755" s="2">
        <v>1.0000000474974513E-3</v>
      </c>
      <c r="D3755" s="44">
        <v>6.0000002849847078E-2</v>
      </c>
      <c r="E3755" s="44"/>
      <c r="F3755" s="45">
        <v>0.57355886697769165</v>
      </c>
      <c r="G3755" s="45"/>
      <c r="H3755" s="45"/>
      <c r="I3755" s="45"/>
      <c r="J3755" s="45"/>
      <c r="K3755" s="45">
        <v>16.623584747314453</v>
      </c>
      <c r="L3755" s="45"/>
      <c r="M3755" s="45"/>
      <c r="N3755" s="45">
        <v>33.885826110839844</v>
      </c>
      <c r="O3755" s="45"/>
      <c r="P3755" s="45"/>
      <c r="Q3755" s="45"/>
      <c r="R3755" s="45">
        <v>12.20624828338623</v>
      </c>
      <c r="S3755" s="45"/>
      <c r="T3755" s="45"/>
      <c r="U3755" s="45"/>
      <c r="V3755" s="46">
        <v>96.300270080566406</v>
      </c>
      <c r="W3755" s="46"/>
      <c r="X3755" s="45">
        <v>3.9999999105930328E-2</v>
      </c>
      <c r="Y3755" s="45"/>
      <c r="Z3755" s="44">
        <v>2.3999999463558197</v>
      </c>
      <c r="AA3755" s="44"/>
      <c r="AB3755" s="45">
        <v>17.786624908447266</v>
      </c>
      <c r="AC3755" s="45"/>
      <c r="AD3755" s="45">
        <v>3.8211767673492432</v>
      </c>
      <c r="AE3755" s="45"/>
      <c r="AF3755" s="45">
        <v>21.083417892456055</v>
      </c>
      <c r="AG3755" s="45"/>
      <c r="AH3755" s="45">
        <v>12.20624828338623</v>
      </c>
      <c r="AI3755" s="45"/>
      <c r="AJ3755" s="45"/>
      <c r="AK3755" s="20">
        <v>22.136039733886719</v>
      </c>
    </row>
    <row r="3756" spans="2:37">
      <c r="B3756" s="2">
        <v>2.0000000949949026E-3</v>
      </c>
      <c r="D3756" s="44">
        <v>0.12000000569969416</v>
      </c>
      <c r="E3756" s="44"/>
      <c r="F3756" s="45">
        <v>3.4249248504638672</v>
      </c>
      <c r="G3756" s="45"/>
      <c r="H3756" s="45"/>
      <c r="I3756" s="45"/>
      <c r="J3756" s="45"/>
      <c r="K3756" s="45">
        <v>16.00855827331543</v>
      </c>
      <c r="L3756" s="45"/>
      <c r="M3756" s="45"/>
      <c r="N3756" s="45">
        <v>33.270797729492188</v>
      </c>
      <c r="O3756" s="45"/>
      <c r="P3756" s="45"/>
      <c r="Q3756" s="45"/>
      <c r="R3756" s="45">
        <v>12.20624828338623</v>
      </c>
      <c r="S3756" s="45"/>
      <c r="T3756" s="45"/>
      <c r="U3756" s="45"/>
      <c r="V3756" s="46">
        <v>92.737419128417969</v>
      </c>
      <c r="W3756" s="46"/>
      <c r="X3756" s="45">
        <v>4.1000001132488251E-2</v>
      </c>
      <c r="Y3756" s="45"/>
      <c r="Z3756" s="44">
        <v>2.460000067949295</v>
      </c>
      <c r="AA3756" s="44"/>
      <c r="AB3756" s="45">
        <v>20.399721145629883</v>
      </c>
      <c r="AC3756" s="45"/>
      <c r="AD3756" s="45">
        <v>3.6798033714294434</v>
      </c>
      <c r="AE3756" s="45"/>
      <c r="AF3756" s="45">
        <v>20.942045211791992</v>
      </c>
      <c r="AG3756" s="45"/>
      <c r="AH3756" s="45">
        <v>12.20624828338623</v>
      </c>
      <c r="AI3756" s="45"/>
      <c r="AJ3756" s="45"/>
      <c r="AK3756" s="20">
        <v>21.317066192626953</v>
      </c>
    </row>
    <row r="3757" spans="2:37">
      <c r="B3757" s="2">
        <v>3.0000000260770321E-3</v>
      </c>
      <c r="D3757" s="44">
        <v>0.18000000156462193</v>
      </c>
      <c r="E3757" s="44"/>
      <c r="F3757" s="45">
        <v>8.0663785934448242</v>
      </c>
      <c r="G3757" s="45"/>
      <c r="H3757" s="45"/>
      <c r="I3757" s="45"/>
      <c r="J3757" s="45"/>
      <c r="K3757" s="45">
        <v>15.41628360748291</v>
      </c>
      <c r="L3757" s="45"/>
      <c r="M3757" s="45"/>
      <c r="N3757" s="45">
        <v>32.67852783203125</v>
      </c>
      <c r="O3757" s="45"/>
      <c r="P3757" s="45"/>
      <c r="Q3757" s="45"/>
      <c r="R3757" s="45">
        <v>12.20624828338623</v>
      </c>
      <c r="S3757" s="45"/>
      <c r="T3757" s="45"/>
      <c r="U3757" s="45"/>
      <c r="V3757" s="46">
        <v>89.306381225585938</v>
      </c>
      <c r="W3757" s="46"/>
      <c r="X3757" s="45">
        <v>4.1999999433755875E-2</v>
      </c>
      <c r="Y3757" s="45"/>
      <c r="Z3757" s="44">
        <v>2.5199999660253525</v>
      </c>
      <c r="AA3757" s="44"/>
      <c r="AB3757" s="45">
        <v>20.669784545898438</v>
      </c>
      <c r="AC3757" s="45"/>
      <c r="AD3757" s="45">
        <v>3.5436606407165527</v>
      </c>
      <c r="AE3757" s="45"/>
      <c r="AF3757" s="45">
        <v>20.805902481079102</v>
      </c>
      <c r="AG3757" s="45"/>
      <c r="AH3757" s="45">
        <v>12.20624828338623</v>
      </c>
      <c r="AI3757" s="45"/>
      <c r="AJ3757" s="45"/>
      <c r="AK3757" s="20">
        <v>20.528390884399414</v>
      </c>
    </row>
    <row r="3758" spans="2:37">
      <c r="B3758" s="2">
        <v>4.0000001899898052E-3</v>
      </c>
      <c r="D3758" s="44">
        <v>0.24000001139938831</v>
      </c>
      <c r="E3758" s="44"/>
      <c r="F3758" s="45">
        <v>13.762018203735352</v>
      </c>
      <c r="G3758" s="45"/>
      <c r="H3758" s="45"/>
      <c r="I3758" s="45"/>
      <c r="J3758" s="45"/>
      <c r="K3758" s="45">
        <v>14.845922470092773</v>
      </c>
      <c r="L3758" s="45"/>
      <c r="M3758" s="45"/>
      <c r="N3758" s="45">
        <v>32.108165740966797</v>
      </c>
      <c r="O3758" s="45"/>
      <c r="P3758" s="45"/>
      <c r="Q3758" s="45"/>
      <c r="R3758" s="45">
        <v>12.20624828338623</v>
      </c>
      <c r="S3758" s="45"/>
      <c r="T3758" s="45"/>
      <c r="U3758" s="45"/>
      <c r="V3758" s="46">
        <v>86.002288818359375</v>
      </c>
      <c r="W3758" s="46"/>
      <c r="X3758" s="45">
        <v>4.3000001460313797E-2</v>
      </c>
      <c r="Y3758" s="45"/>
      <c r="Z3758" s="44">
        <v>2.5800000876188278</v>
      </c>
      <c r="AA3758" s="44"/>
      <c r="AB3758" s="45">
        <v>18.539571762084961</v>
      </c>
      <c r="AC3758" s="45"/>
      <c r="AD3758" s="45">
        <v>3.4125547409057617</v>
      </c>
      <c r="AE3758" s="45"/>
      <c r="AF3758" s="45">
        <v>20.674797058105469</v>
      </c>
      <c r="AG3758" s="45"/>
      <c r="AH3758" s="45">
        <v>12.20624828338623</v>
      </c>
      <c r="AI3758" s="45"/>
      <c r="AJ3758" s="45"/>
      <c r="AK3758" s="20">
        <v>19.768896102905273</v>
      </c>
    </row>
    <row r="3759" spans="2:37">
      <c r="B3759" s="2">
        <v>4.999999888241291E-3</v>
      </c>
      <c r="D3759" s="44">
        <v>0.29999999329447746</v>
      </c>
      <c r="E3759" s="44"/>
      <c r="F3759" s="45">
        <v>19.630990982055664</v>
      </c>
      <c r="G3759" s="45"/>
      <c r="H3759" s="45"/>
      <c r="I3759" s="45"/>
      <c r="J3759" s="45"/>
      <c r="K3759" s="45">
        <v>14.296663284301758</v>
      </c>
      <c r="L3759" s="45"/>
      <c r="M3759" s="45"/>
      <c r="N3759" s="45">
        <v>31.558904647827148</v>
      </c>
      <c r="O3759" s="45"/>
      <c r="P3759" s="45"/>
      <c r="Q3759" s="45"/>
      <c r="R3759" s="45">
        <v>12.20624828338623</v>
      </c>
      <c r="S3759" s="45"/>
      <c r="T3759" s="45"/>
      <c r="U3759" s="45"/>
      <c r="V3759" s="46">
        <v>82.8204345703125</v>
      </c>
      <c r="W3759" s="46"/>
      <c r="X3759" s="45">
        <v>4.3999999761581421E-2</v>
      </c>
      <c r="Y3759" s="45"/>
      <c r="Z3759" s="44">
        <v>2.6399999856948853</v>
      </c>
      <c r="AA3759" s="44"/>
      <c r="AB3759" s="45">
        <v>14.289666175842285</v>
      </c>
      <c r="AC3759" s="45"/>
      <c r="AD3759" s="45">
        <v>3.2862992286682129</v>
      </c>
      <c r="AE3759" s="45"/>
      <c r="AF3759" s="45">
        <v>20.548542022705078</v>
      </c>
      <c r="AG3759" s="45"/>
      <c r="AH3759" s="45">
        <v>12.20624828338623</v>
      </c>
      <c r="AI3759" s="45"/>
      <c r="AJ3759" s="45"/>
      <c r="AK3759" s="20">
        <v>19.037500381469727</v>
      </c>
    </row>
    <row r="3760" spans="2:37">
      <c r="B3760" s="2">
        <v>6.0000000521540642E-3</v>
      </c>
      <c r="D3760" s="44">
        <v>0.36000000312924385</v>
      </c>
      <c r="E3760" s="44"/>
      <c r="F3760" s="45">
        <v>24.771093368530273</v>
      </c>
      <c r="G3760" s="45"/>
      <c r="H3760" s="45"/>
      <c r="I3760" s="45"/>
      <c r="J3760" s="45"/>
      <c r="K3760" s="45">
        <v>13.767724990844727</v>
      </c>
      <c r="L3760" s="45"/>
      <c r="M3760" s="45"/>
      <c r="N3760" s="45">
        <v>31.02996826171875</v>
      </c>
      <c r="O3760" s="45"/>
      <c r="P3760" s="45"/>
      <c r="Q3760" s="45"/>
      <c r="R3760" s="45">
        <v>12.20624828338623</v>
      </c>
      <c r="S3760" s="45"/>
      <c r="T3760" s="45"/>
      <c r="U3760" s="45"/>
      <c r="V3760" s="46">
        <v>79.756294250488281</v>
      </c>
      <c r="W3760" s="46"/>
      <c r="X3760" s="45">
        <v>4.5000001788139343E-2</v>
      </c>
      <c r="Y3760" s="45"/>
      <c r="Z3760" s="44">
        <v>2.7000001072883606</v>
      </c>
      <c r="AA3760" s="44"/>
      <c r="AB3760" s="45">
        <v>8.4990406036376953</v>
      </c>
      <c r="AC3760" s="45"/>
      <c r="AD3760" s="45">
        <v>3.164715051651001</v>
      </c>
      <c r="AE3760" s="45"/>
      <c r="AF3760" s="45">
        <v>20.426958084106445</v>
      </c>
      <c r="AG3760" s="45"/>
      <c r="AH3760" s="45">
        <v>12.20624828338623</v>
      </c>
      <c r="AI3760" s="45"/>
      <c r="AJ3760" s="45"/>
      <c r="AK3760" s="20">
        <v>18.333164215087891</v>
      </c>
    </row>
    <row r="3761" spans="2:37">
      <c r="B3761" s="2">
        <v>7.0000002160668373E-3</v>
      </c>
      <c r="D3761" s="44">
        <v>0.42000001296401024</v>
      </c>
      <c r="E3761" s="44"/>
      <c r="F3761" s="45">
        <v>28.385374069213867</v>
      </c>
      <c r="G3761" s="45"/>
      <c r="H3761" s="45"/>
      <c r="I3761" s="45"/>
      <c r="J3761" s="45"/>
      <c r="K3761" s="45">
        <v>13.258356094360352</v>
      </c>
      <c r="L3761" s="45"/>
      <c r="M3761" s="45"/>
      <c r="N3761" s="45">
        <v>30.520599365234375</v>
      </c>
      <c r="O3761" s="45"/>
      <c r="P3761" s="45"/>
      <c r="Q3761" s="45"/>
      <c r="R3761" s="45">
        <v>12.20624828338623</v>
      </c>
      <c r="S3761" s="45"/>
      <c r="T3761" s="45"/>
      <c r="U3761" s="45"/>
      <c r="V3761" s="46">
        <v>76.805526733398438</v>
      </c>
      <c r="W3761" s="46"/>
      <c r="X3761" s="45">
        <v>4.6000000089406967E-2</v>
      </c>
      <c r="Y3761" s="45"/>
      <c r="Z3761" s="44">
        <v>2.760000005364418</v>
      </c>
      <c r="AA3761" s="44"/>
      <c r="AB3761" s="45">
        <v>1.9637234210968018</v>
      </c>
      <c r="AC3761" s="45"/>
      <c r="AD3761" s="45">
        <v>3.0476291179656982</v>
      </c>
      <c r="AE3761" s="45"/>
      <c r="AF3761" s="45">
        <v>20.309871673583984</v>
      </c>
      <c r="AG3761" s="45"/>
      <c r="AH3761" s="45">
        <v>12.20624828338623</v>
      </c>
      <c r="AI3761" s="45"/>
      <c r="AJ3761" s="45"/>
      <c r="AK3761" s="20">
        <v>17.654886245727539</v>
      </c>
    </row>
    <row r="3762" spans="2:37">
      <c r="B3762" s="2">
        <v>8.0000003799796104E-3</v>
      </c>
      <c r="D3762" s="44">
        <v>0.48000002279877663</v>
      </c>
      <c r="E3762" s="44"/>
      <c r="F3762" s="45">
        <v>29.893957138061523</v>
      </c>
      <c r="G3762" s="45"/>
      <c r="H3762" s="45"/>
      <c r="I3762" s="45"/>
      <c r="J3762" s="45"/>
      <c r="K3762" s="45">
        <v>12.76783275604248</v>
      </c>
      <c r="L3762" s="45"/>
      <c r="M3762" s="45"/>
      <c r="N3762" s="45">
        <v>30.030075073242188</v>
      </c>
      <c r="O3762" s="45"/>
      <c r="P3762" s="45"/>
      <c r="Q3762" s="45"/>
      <c r="R3762" s="45">
        <v>12.20624828338623</v>
      </c>
      <c r="S3762" s="45"/>
      <c r="T3762" s="45"/>
      <c r="U3762" s="45"/>
      <c r="V3762" s="46">
        <v>73.96392822265625</v>
      </c>
      <c r="W3762" s="46"/>
      <c r="X3762" s="45">
        <v>4.6999998390674591E-2</v>
      </c>
      <c r="Y3762" s="45"/>
      <c r="Z3762" s="44">
        <v>2.8199999034404755</v>
      </c>
      <c r="AA3762" s="44"/>
      <c r="AB3762" s="45">
        <v>-4.4150304794311523</v>
      </c>
      <c r="AC3762" s="45"/>
      <c r="AD3762" s="45">
        <v>2.9348750114440918</v>
      </c>
      <c r="AE3762" s="45"/>
      <c r="AF3762" s="45">
        <v>20.197116851806641</v>
      </c>
      <c r="AG3762" s="45"/>
      <c r="AH3762" s="45">
        <v>12.20624828338623</v>
      </c>
      <c r="AI3762" s="45"/>
      <c r="AJ3762" s="45"/>
      <c r="AK3762" s="20">
        <v>17.001701354980469</v>
      </c>
    </row>
    <row r="3763" spans="2:37">
      <c r="B3763" s="2">
        <v>8.999999612569809E-3</v>
      </c>
      <c r="D3763" s="44">
        <v>0.53999997675418854</v>
      </c>
      <c r="E3763" s="44"/>
      <c r="F3763" s="45">
        <v>29.015375137329102</v>
      </c>
      <c r="G3763" s="45"/>
      <c r="H3763" s="45"/>
      <c r="I3763" s="45"/>
      <c r="J3763" s="45"/>
      <c r="K3763" s="45">
        <v>12.295456886291504</v>
      </c>
      <c r="L3763" s="45"/>
      <c r="M3763" s="45"/>
      <c r="N3763" s="45">
        <v>29.557699203491211</v>
      </c>
      <c r="O3763" s="45"/>
      <c r="P3763" s="45"/>
      <c r="Q3763" s="45"/>
      <c r="R3763" s="45">
        <v>12.20624828338623</v>
      </c>
      <c r="S3763" s="45"/>
      <c r="T3763" s="45"/>
      <c r="U3763" s="45"/>
      <c r="V3763" s="46">
        <v>71.227462768554688</v>
      </c>
      <c r="W3763" s="46"/>
      <c r="X3763" s="45">
        <v>4.8000000417232513E-2</v>
      </c>
      <c r="Y3763" s="45"/>
      <c r="Z3763" s="44">
        <v>2.8800000250339508</v>
      </c>
      <c r="AA3763" s="44"/>
      <c r="AB3763" s="45">
        <v>-9.7573404312133789</v>
      </c>
      <c r="AC3763" s="45"/>
      <c r="AD3763" s="45">
        <v>2.8262925148010254</v>
      </c>
      <c r="AE3763" s="45"/>
      <c r="AF3763" s="45">
        <v>20.088535308837891</v>
      </c>
      <c r="AG3763" s="45"/>
      <c r="AH3763" s="45">
        <v>12.20624828338623</v>
      </c>
      <c r="AI3763" s="45"/>
      <c r="AJ3763" s="45"/>
      <c r="AK3763" s="20">
        <v>16.372684478759766</v>
      </c>
    </row>
    <row r="3764" spans="2:37">
      <c r="B3764" s="2">
        <v>9.9999997764825821E-3</v>
      </c>
      <c r="D3764" s="44">
        <v>0.59999998658895493</v>
      </c>
      <c r="E3764" s="44"/>
      <c r="F3764" s="45">
        <v>25.806005477905273</v>
      </c>
      <c r="G3764" s="45"/>
      <c r="H3764" s="45"/>
      <c r="I3764" s="45"/>
      <c r="J3764" s="45"/>
      <c r="K3764" s="45">
        <v>11.840558052062988</v>
      </c>
      <c r="L3764" s="45"/>
      <c r="M3764" s="45"/>
      <c r="N3764" s="45">
        <v>29.102800369262695</v>
      </c>
      <c r="O3764" s="45"/>
      <c r="P3764" s="45"/>
      <c r="Q3764" s="45"/>
      <c r="R3764" s="45">
        <v>12.20624828338623</v>
      </c>
      <c r="S3764" s="45"/>
      <c r="T3764" s="45"/>
      <c r="U3764" s="45"/>
      <c r="V3764" s="46">
        <v>68.592239379882813</v>
      </c>
      <c r="W3764" s="46"/>
      <c r="X3764" s="45">
        <v>4.8999998718500137E-2</v>
      </c>
      <c r="Y3764" s="45"/>
      <c r="Z3764" s="44">
        <v>2.9399999231100082</v>
      </c>
      <c r="AA3764" s="44"/>
      <c r="AB3764" s="45">
        <v>-13.328299522399902</v>
      </c>
      <c r="AC3764" s="45"/>
      <c r="AD3764" s="45">
        <v>2.7217273712158203</v>
      </c>
      <c r="AE3764" s="45"/>
      <c r="AF3764" s="45">
        <v>19.983968734741211</v>
      </c>
      <c r="AG3764" s="45"/>
      <c r="AH3764" s="45">
        <v>12.20624828338623</v>
      </c>
      <c r="AI3764" s="45"/>
      <c r="AJ3764" s="45"/>
      <c r="AK3764" s="20">
        <v>15.766939163208008</v>
      </c>
    </row>
    <row r="3765" spans="2:37">
      <c r="B3765" s="2">
        <v>1.0999999940395355E-2</v>
      </c>
      <c r="D3765" s="44">
        <v>0.65999999642372131</v>
      </c>
      <c r="E3765" s="44"/>
      <c r="F3765" s="45">
        <v>20.652061462402344</v>
      </c>
      <c r="G3765" s="45"/>
      <c r="H3765" s="45"/>
      <c r="I3765" s="45"/>
      <c r="J3765" s="45"/>
      <c r="K3765" s="45">
        <v>11.40248966217041</v>
      </c>
      <c r="L3765" s="45"/>
      <c r="M3765" s="45"/>
      <c r="N3765" s="45">
        <v>28.664731979370117</v>
      </c>
      <c r="O3765" s="45"/>
      <c r="P3765" s="45"/>
      <c r="Q3765" s="45"/>
      <c r="R3765" s="45">
        <v>12.20624828338623</v>
      </c>
      <c r="S3765" s="45"/>
      <c r="T3765" s="45"/>
      <c r="U3765" s="45"/>
      <c r="V3765" s="46">
        <v>66.054512023925781</v>
      </c>
      <c r="W3765" s="46"/>
      <c r="X3765" s="45">
        <v>5.000000074505806E-2</v>
      </c>
      <c r="Y3765" s="45"/>
      <c r="Z3765" s="44">
        <v>3.0000000447034836</v>
      </c>
      <c r="AA3765" s="44"/>
      <c r="AB3765" s="45">
        <v>-14.64121150970459</v>
      </c>
      <c r="AC3765" s="45"/>
      <c r="AD3765" s="45">
        <v>2.6210305690765381</v>
      </c>
      <c r="AE3765" s="45"/>
      <c r="AF3765" s="45">
        <v>19.883272171020508</v>
      </c>
      <c r="AG3765" s="45"/>
      <c r="AH3765" s="45">
        <v>12.20624828338623</v>
      </c>
      <c r="AI3765" s="45"/>
      <c r="AJ3765" s="45"/>
      <c r="AK3765" s="20">
        <v>15.183605194091797</v>
      </c>
    </row>
    <row r="3766" spans="2:37">
      <c r="B3766" s="2">
        <v>1.2000000104308128E-2</v>
      </c>
      <c r="D3766" s="44">
        <v>0.7200000062584877</v>
      </c>
      <c r="E3766" s="44"/>
      <c r="F3766" s="45">
        <v>14.215249061584473</v>
      </c>
      <c r="G3766" s="45"/>
      <c r="H3766" s="45"/>
      <c r="I3766" s="45"/>
      <c r="J3766" s="45"/>
      <c r="K3766" s="45">
        <v>10.98062801361084</v>
      </c>
      <c r="L3766" s="45"/>
      <c r="M3766" s="45"/>
      <c r="N3766" s="45">
        <v>28.242870330810547</v>
      </c>
      <c r="O3766" s="45"/>
      <c r="P3766" s="45"/>
      <c r="Q3766" s="45"/>
      <c r="R3766" s="45">
        <v>12.20624828338623</v>
      </c>
      <c r="S3766" s="45"/>
      <c r="T3766" s="45"/>
      <c r="U3766" s="45"/>
      <c r="V3766" s="46">
        <v>63.610671997070313</v>
      </c>
      <c r="W3766" s="46"/>
      <c r="X3766" s="45">
        <v>5.0999999046325684E-2</v>
      </c>
      <c r="Y3766" s="45"/>
      <c r="Z3766" s="44">
        <v>3.059999942779541</v>
      </c>
      <c r="AA3766" s="44"/>
      <c r="AB3766" s="45">
        <v>-13.525966644287109</v>
      </c>
      <c r="AC3766" s="45"/>
      <c r="AD3766" s="45">
        <v>2.524059534072876</v>
      </c>
      <c r="AE3766" s="45"/>
      <c r="AF3766" s="45">
        <v>19.78630256652832</v>
      </c>
      <c r="AG3766" s="45"/>
      <c r="AH3766" s="45">
        <v>12.20624828338623</v>
      </c>
      <c r="AI3766" s="45"/>
      <c r="AJ3766" s="45"/>
      <c r="AK3766" s="20">
        <v>14.621851921081543</v>
      </c>
    </row>
    <row r="3767" spans="2:37">
      <c r="B3767" s="2">
        <v>1.3000000268220901E-2</v>
      </c>
      <c r="D3767" s="44">
        <v>0.78000001609325409</v>
      </c>
      <c r="E3767" s="44"/>
      <c r="F3767" s="45">
        <v>7.339752197265625</v>
      </c>
      <c r="G3767" s="45"/>
      <c r="H3767" s="45"/>
      <c r="I3767" s="45"/>
      <c r="J3767" s="45"/>
      <c r="K3767" s="45">
        <v>10.574374198913574</v>
      </c>
      <c r="L3767" s="45"/>
      <c r="M3767" s="45"/>
      <c r="N3767" s="45">
        <v>27.836616516113281</v>
      </c>
      <c r="O3767" s="45"/>
      <c r="P3767" s="45"/>
      <c r="Q3767" s="45"/>
      <c r="R3767" s="45">
        <v>12.20624828338623</v>
      </c>
      <c r="S3767" s="45"/>
      <c r="T3767" s="45"/>
      <c r="U3767" s="45"/>
      <c r="V3767" s="46">
        <v>61.257247924804688</v>
      </c>
      <c r="W3767" s="46"/>
      <c r="X3767" s="45">
        <v>5.2000001072883606E-2</v>
      </c>
      <c r="Y3767" s="45"/>
      <c r="Z3767" s="44">
        <v>3.1200000643730164</v>
      </c>
      <c r="AA3767" s="44"/>
      <c r="AB3767" s="45">
        <v>-10.152956962585449</v>
      </c>
      <c r="AC3767" s="45"/>
      <c r="AD3767" s="45">
        <v>2.4306762218475342</v>
      </c>
      <c r="AE3767" s="45"/>
      <c r="AF3767" s="45">
        <v>19.69291877746582</v>
      </c>
      <c r="AG3767" s="45"/>
      <c r="AH3767" s="45">
        <v>12.20624828338623</v>
      </c>
      <c r="AI3767" s="45"/>
      <c r="AJ3767" s="45"/>
      <c r="AK3767" s="20">
        <v>14.080883026123047</v>
      </c>
    </row>
    <row r="3768" spans="2:37">
      <c r="B3768" s="2">
        <v>1.4000000432133675E-2</v>
      </c>
      <c r="D3768" s="44">
        <v>0.84000002592802048</v>
      </c>
      <c r="E3768" s="44"/>
      <c r="F3768" s="45">
        <v>0.93357855081558228</v>
      </c>
      <c r="G3768" s="45"/>
      <c r="H3768" s="45"/>
      <c r="I3768" s="45"/>
      <c r="J3768" s="45"/>
      <c r="K3768" s="45">
        <v>10.183151245117188</v>
      </c>
      <c r="L3768" s="45"/>
      <c r="M3768" s="45"/>
      <c r="N3768" s="45">
        <v>27.445392608642578</v>
      </c>
      <c r="O3768" s="45"/>
      <c r="P3768" s="45"/>
      <c r="Q3768" s="45"/>
      <c r="R3768" s="45">
        <v>12.20624828338623</v>
      </c>
      <c r="S3768" s="45"/>
      <c r="T3768" s="45"/>
      <c r="U3768" s="45"/>
      <c r="V3768" s="46">
        <v>58.990894317626953</v>
      </c>
      <c r="W3768" s="46"/>
      <c r="X3768" s="45">
        <v>5.299999937415123E-2</v>
      </c>
      <c r="Y3768" s="45"/>
      <c r="Z3768" s="44">
        <v>3.1799999624490738</v>
      </c>
      <c r="AA3768" s="44"/>
      <c r="AB3768" s="45">
        <v>-5.0091571807861328</v>
      </c>
      <c r="AC3768" s="45"/>
      <c r="AD3768" s="45">
        <v>2.340747594833374</v>
      </c>
      <c r="AE3768" s="45"/>
      <c r="AF3768" s="45">
        <v>19.602989196777344</v>
      </c>
      <c r="AG3768" s="45"/>
      <c r="AH3768" s="45">
        <v>12.20624828338623</v>
      </c>
      <c r="AI3768" s="45"/>
      <c r="AJ3768" s="45"/>
      <c r="AK3768" s="20">
        <v>13.559927940368652</v>
      </c>
    </row>
    <row r="3769" spans="2:37">
      <c r="B3769" s="2">
        <v>1.4999999664723873E-2</v>
      </c>
      <c r="D3769" s="44">
        <v>0.89999997988343239</v>
      </c>
      <c r="E3769" s="44"/>
      <c r="F3769" s="45">
        <v>-4.1590461730957031</v>
      </c>
      <c r="G3769" s="45"/>
      <c r="H3769" s="45"/>
      <c r="I3769" s="45"/>
      <c r="J3769" s="45"/>
      <c r="K3769" s="45">
        <v>9.806401252746582</v>
      </c>
      <c r="L3769" s="45"/>
      <c r="M3769" s="45"/>
      <c r="N3769" s="45">
        <v>27.068643569946289</v>
      </c>
      <c r="O3769" s="45"/>
      <c r="P3769" s="45"/>
      <c r="Q3769" s="45"/>
      <c r="R3769" s="45">
        <v>12.20624828338623</v>
      </c>
      <c r="S3769" s="45"/>
      <c r="T3769" s="45"/>
      <c r="U3769" s="45"/>
      <c r="V3769" s="46">
        <v>56.808387756347656</v>
      </c>
      <c r="W3769" s="46"/>
      <c r="X3769" s="45">
        <v>5.4000001400709152E-2</v>
      </c>
      <c r="Y3769" s="45"/>
      <c r="Z3769" s="44">
        <v>3.2400000840425491</v>
      </c>
      <c r="AA3769" s="44"/>
      <c r="AB3769" s="45">
        <v>1.1702415943145752</v>
      </c>
      <c r="AC3769" s="45"/>
      <c r="AD3769" s="45">
        <v>2.2541463375091553</v>
      </c>
      <c r="AE3769" s="45"/>
      <c r="AF3769" s="45">
        <v>19.516387939453125</v>
      </c>
      <c r="AG3769" s="45"/>
      <c r="AH3769" s="45">
        <v>12.20624828338623</v>
      </c>
      <c r="AI3769" s="45"/>
      <c r="AJ3769" s="45"/>
      <c r="AK3769" s="20">
        <v>13.058247566223145</v>
      </c>
    </row>
    <row r="3770" spans="2:37">
      <c r="B3770" s="2">
        <v>1.6000000759959221E-2</v>
      </c>
      <c r="D3770" s="44">
        <v>0.96000004559755325</v>
      </c>
      <c r="E3770" s="44"/>
      <c r="F3770" s="45">
        <v>-7.2763261795043945</v>
      </c>
      <c r="G3770" s="45"/>
      <c r="H3770" s="45"/>
      <c r="I3770" s="45"/>
      <c r="J3770" s="45"/>
      <c r="K3770" s="45">
        <v>9.4435911178588867</v>
      </c>
      <c r="L3770" s="45"/>
      <c r="M3770" s="45"/>
      <c r="N3770" s="45">
        <v>26.705833435058594</v>
      </c>
      <c r="O3770" s="45"/>
      <c r="P3770" s="45"/>
      <c r="Q3770" s="45"/>
      <c r="R3770" s="45">
        <v>12.20624828338623</v>
      </c>
      <c r="S3770" s="45"/>
      <c r="T3770" s="45"/>
      <c r="U3770" s="45"/>
      <c r="V3770" s="46">
        <v>54.706630706787109</v>
      </c>
      <c r="W3770" s="46"/>
      <c r="X3770" s="45">
        <v>5.4999999701976776E-2</v>
      </c>
      <c r="Y3770" s="45"/>
      <c r="Z3770" s="44">
        <v>3.2999999821186066</v>
      </c>
      <c r="AA3770" s="44"/>
      <c r="AB3770" s="45">
        <v>7.5050754547119141</v>
      </c>
      <c r="AC3770" s="45"/>
      <c r="AD3770" s="45">
        <v>2.1707489490509033</v>
      </c>
      <c r="AE3770" s="45"/>
      <c r="AF3770" s="45">
        <v>19.432991027832031</v>
      </c>
      <c r="AG3770" s="45"/>
      <c r="AH3770" s="45">
        <v>12.20624828338623</v>
      </c>
      <c r="AI3770" s="45"/>
      <c r="AJ3770" s="45"/>
      <c r="AK3770" s="20">
        <v>12.575127601623535</v>
      </c>
    </row>
    <row r="3771" spans="2:37">
      <c r="B3771" s="2">
        <v>1.7000000923871994E-2</v>
      </c>
      <c r="D3771" s="44">
        <v>1.0200000554323196</v>
      </c>
      <c r="E3771" s="44"/>
      <c r="F3771" s="45">
        <v>-8.0319204330444336</v>
      </c>
      <c r="G3771" s="45"/>
      <c r="H3771" s="45"/>
      <c r="I3771" s="45"/>
      <c r="J3771" s="45"/>
      <c r="K3771" s="45">
        <v>9.0942039489746094</v>
      </c>
      <c r="L3771" s="45"/>
      <c r="M3771" s="45"/>
      <c r="N3771" s="45">
        <v>26.3564453125</v>
      </c>
      <c r="O3771" s="45"/>
      <c r="P3771" s="45"/>
      <c r="Q3771" s="45"/>
      <c r="R3771" s="45">
        <v>12.20624828338623</v>
      </c>
      <c r="S3771" s="45"/>
      <c r="T3771" s="45"/>
      <c r="U3771" s="45"/>
      <c r="V3771" s="46">
        <v>52.682632446289063</v>
      </c>
      <c r="W3771" s="46"/>
      <c r="X3771" s="45">
        <v>5.6000001728534698E-2</v>
      </c>
      <c r="Y3771" s="45"/>
      <c r="Z3771" s="44">
        <v>3.3600001037120819</v>
      </c>
      <c r="AA3771" s="44"/>
      <c r="AB3771" s="45">
        <v>13.093804359436035</v>
      </c>
      <c r="AC3771" s="45"/>
      <c r="AD3771" s="45">
        <v>2.0904369354248047</v>
      </c>
      <c r="AE3771" s="45"/>
      <c r="AF3771" s="45">
        <v>19.352678298950195</v>
      </c>
      <c r="AG3771" s="45"/>
      <c r="AH3771" s="45">
        <v>12.20624828338623</v>
      </c>
      <c r="AI3771" s="45"/>
      <c r="AJ3771" s="45"/>
      <c r="AK3771" s="20">
        <v>12.109881401062012</v>
      </c>
    </row>
    <row r="3772" spans="2:37">
      <c r="B3772" s="2">
        <v>1.7999999225139618E-2</v>
      </c>
      <c r="D3772" s="44">
        <v>1.0799999535083771</v>
      </c>
      <c r="E3772" s="44"/>
      <c r="F3772" s="45">
        <v>-6.3692755699157715</v>
      </c>
      <c r="G3772" s="45"/>
      <c r="H3772" s="45"/>
      <c r="I3772" s="45"/>
      <c r="J3772" s="45"/>
      <c r="K3772" s="45">
        <v>8.7577419281005859</v>
      </c>
      <c r="L3772" s="45"/>
      <c r="M3772" s="45"/>
      <c r="N3772" s="45">
        <v>26.019985198974609</v>
      </c>
      <c r="O3772" s="45"/>
      <c r="P3772" s="45"/>
      <c r="Q3772" s="45"/>
      <c r="R3772" s="45">
        <v>12.20624828338623</v>
      </c>
      <c r="S3772" s="45"/>
      <c r="T3772" s="45"/>
      <c r="U3772" s="45"/>
      <c r="V3772" s="46">
        <v>50.733516693115234</v>
      </c>
      <c r="W3772" s="46"/>
      <c r="X3772" s="45">
        <v>5.7000000029802322E-2</v>
      </c>
      <c r="Y3772" s="45"/>
      <c r="Z3772" s="44">
        <v>3.4200000017881393</v>
      </c>
      <c r="AA3772" s="44"/>
      <c r="AB3772" s="45">
        <v>17.140113830566406</v>
      </c>
      <c r="AC3772" s="45"/>
      <c r="AD3772" s="45">
        <v>2.0130965709686279</v>
      </c>
      <c r="AE3772" s="45"/>
      <c r="AF3772" s="45">
        <v>19.275339126586914</v>
      </c>
      <c r="AG3772" s="45"/>
      <c r="AH3772" s="45">
        <v>12.20624828338623</v>
      </c>
      <c r="AI3772" s="45"/>
      <c r="AJ3772" s="45"/>
      <c r="AK3772" s="20">
        <v>11.661848068237305</v>
      </c>
    </row>
    <row r="3773" spans="2:37">
      <c r="B3773" s="2">
        <v>1.8999999389052391E-2</v>
      </c>
      <c r="D3773" s="44">
        <v>1.1399999633431435</v>
      </c>
      <c r="E3773" s="44"/>
      <c r="F3773" s="45">
        <v>-2.5696375370025635</v>
      </c>
      <c r="G3773" s="45"/>
      <c r="H3773" s="45"/>
      <c r="I3773" s="45"/>
      <c r="J3773" s="45"/>
      <c r="K3773" s="45">
        <v>8.4337291717529297</v>
      </c>
      <c r="L3773" s="45"/>
      <c r="M3773" s="45"/>
      <c r="N3773" s="45">
        <v>25.695972442626953</v>
      </c>
      <c r="O3773" s="45"/>
      <c r="P3773" s="45"/>
      <c r="Q3773" s="45"/>
      <c r="R3773" s="45">
        <v>12.20624828338623</v>
      </c>
      <c r="S3773" s="45"/>
      <c r="T3773" s="45"/>
      <c r="U3773" s="45"/>
      <c r="V3773" s="46">
        <v>48.856513977050781</v>
      </c>
      <c r="W3773" s="46"/>
      <c r="X3773" s="45">
        <v>5.7999998331069946E-2</v>
      </c>
      <c r="Y3773" s="45"/>
      <c r="Z3773" s="44">
        <v>3.4799998998641968</v>
      </c>
      <c r="AA3773" s="44"/>
      <c r="AB3773" s="45">
        <v>19.064741134643555</v>
      </c>
      <c r="AC3773" s="45"/>
      <c r="AD3773" s="45">
        <v>1.9386173486709595</v>
      </c>
      <c r="AE3773" s="45"/>
      <c r="AF3773" s="45">
        <v>19.200859069824219</v>
      </c>
      <c r="AG3773" s="45"/>
      <c r="AH3773" s="45">
        <v>12.20624828338623</v>
      </c>
      <c r="AI3773" s="45"/>
      <c r="AJ3773" s="45"/>
      <c r="AK3773" s="20">
        <v>11.230391502380371</v>
      </c>
    </row>
    <row r="3774" spans="2:37">
      <c r="B3774" s="2">
        <v>1.9999999552965164E-2</v>
      </c>
      <c r="D3774" s="44">
        <v>1.1999999731779099</v>
      </c>
      <c r="E3774" s="44"/>
      <c r="F3774" s="45">
        <v>2.7873783111572266</v>
      </c>
      <c r="G3774" s="45"/>
      <c r="H3774" s="45"/>
      <c r="I3774" s="45"/>
      <c r="J3774" s="45"/>
      <c r="K3774" s="45">
        <v>8.1217041015625</v>
      </c>
      <c r="L3774" s="45"/>
      <c r="M3774" s="45"/>
      <c r="N3774" s="45">
        <v>25.383945465087891</v>
      </c>
      <c r="O3774" s="45"/>
      <c r="P3774" s="45"/>
      <c r="Q3774" s="45"/>
      <c r="R3774" s="45">
        <v>12.20624828338623</v>
      </c>
      <c r="S3774" s="45"/>
      <c r="T3774" s="45"/>
      <c r="U3774" s="45"/>
      <c r="V3774" s="46">
        <v>47.048954010009766</v>
      </c>
      <c r="W3774" s="46"/>
      <c r="X3774" s="45">
        <v>5.9000000357627869E-2</v>
      </c>
      <c r="Y3774" s="45"/>
      <c r="Z3774" s="44">
        <v>3.5400000214576721</v>
      </c>
      <c r="AA3774" s="44"/>
      <c r="AB3774" s="45">
        <v>18.586811065673828</v>
      </c>
      <c r="AC3774" s="45"/>
      <c r="AD3774" s="45">
        <v>1.8668936491012573</v>
      </c>
      <c r="AE3774" s="45"/>
      <c r="AF3774" s="45">
        <v>19.129135131835938</v>
      </c>
      <c r="AG3774" s="45"/>
      <c r="AH3774" s="45">
        <v>12.20624828338623</v>
      </c>
      <c r="AI3774" s="45"/>
      <c r="AJ3774" s="45"/>
      <c r="AK3774" s="20">
        <v>10.814896583557129</v>
      </c>
    </row>
    <row r="3775" spans="2:37">
      <c r="B3775" s="2">
        <v>2.0999999716877937E-2</v>
      </c>
      <c r="D3775" s="44">
        <v>1.2599999830126762</v>
      </c>
      <c r="E3775" s="44"/>
      <c r="F3775" s="45">
        <v>8.9051284790039063</v>
      </c>
      <c r="G3775" s="45"/>
      <c r="H3775" s="45"/>
      <c r="I3775" s="45"/>
      <c r="J3775" s="45"/>
      <c r="K3775" s="45">
        <v>7.8212227821350098</v>
      </c>
      <c r="L3775" s="45"/>
      <c r="M3775" s="45"/>
      <c r="N3775" s="45">
        <v>25.083465576171875</v>
      </c>
      <c r="O3775" s="45"/>
      <c r="P3775" s="45"/>
      <c r="Q3775" s="45"/>
      <c r="R3775" s="45">
        <v>12.20624828338623</v>
      </c>
      <c r="S3775" s="45"/>
      <c r="T3775" s="45"/>
      <c r="U3775" s="45"/>
      <c r="V3775" s="46">
        <v>45.308265686035156</v>
      </c>
      <c r="W3775" s="46"/>
      <c r="X3775" s="45">
        <v>5.9999998658895493E-2</v>
      </c>
      <c r="Y3775" s="45"/>
      <c r="Z3775" s="44">
        <v>3.5999999195337296</v>
      </c>
      <c r="AA3775" s="44"/>
      <c r="AB3775" s="45">
        <v>15.763270378112793</v>
      </c>
      <c r="AC3775" s="45"/>
      <c r="AD3775" s="45">
        <v>1.7978236675262451</v>
      </c>
      <c r="AE3775" s="45"/>
      <c r="AF3775" s="45">
        <v>19.060066223144531</v>
      </c>
      <c r="AG3775" s="45"/>
      <c r="AH3775" s="45">
        <v>12.20624828338623</v>
      </c>
      <c r="AI3775" s="45"/>
      <c r="AJ3775" s="45"/>
      <c r="AK3775" s="20">
        <v>10.414774894714355</v>
      </c>
    </row>
    <row r="3776" spans="2:37">
      <c r="B3776" s="2">
        <v>2.199999988079071E-2</v>
      </c>
      <c r="D3776" s="44">
        <v>1.3199999928474426</v>
      </c>
      <c r="E3776" s="44"/>
      <c r="F3776" s="45">
        <v>14.88176441192627</v>
      </c>
      <c r="G3776" s="45"/>
      <c r="H3776" s="45"/>
      <c r="I3776" s="45"/>
      <c r="J3776" s="45"/>
      <c r="K3776" s="45">
        <v>7.5318584442138672</v>
      </c>
      <c r="L3776" s="45"/>
      <c r="M3776" s="45"/>
      <c r="N3776" s="45">
        <v>24.794099807739258</v>
      </c>
      <c r="O3776" s="45"/>
      <c r="P3776" s="45"/>
      <c r="Q3776" s="45"/>
      <c r="R3776" s="45">
        <v>12.20624828338623</v>
      </c>
      <c r="S3776" s="45"/>
      <c r="T3776" s="45"/>
      <c r="U3776" s="45"/>
      <c r="V3776" s="46">
        <v>43.631984710693359</v>
      </c>
      <c r="W3776" s="46"/>
      <c r="X3776" s="45">
        <v>6.1000000685453415E-2</v>
      </c>
      <c r="Y3776" s="45"/>
      <c r="Z3776" s="44">
        <v>3.6600000411272049</v>
      </c>
      <c r="AA3776" s="44"/>
      <c r="AB3776" s="45">
        <v>10.980880737304688</v>
      </c>
      <c r="AC3776" s="45"/>
      <c r="AD3776" s="45">
        <v>1.7313089370727539</v>
      </c>
      <c r="AE3776" s="45"/>
      <c r="AF3776" s="45">
        <v>18.993551254272461</v>
      </c>
      <c r="AG3776" s="45"/>
      <c r="AH3776" s="45">
        <v>12.20624828338623</v>
      </c>
      <c r="AI3776" s="45"/>
      <c r="AJ3776" s="45"/>
      <c r="AK3776" s="20">
        <v>10.02945613861084</v>
      </c>
    </row>
    <row r="3777" spans="2:37">
      <c r="B3777" s="2">
        <v>2.3000000044703484E-2</v>
      </c>
      <c r="D3777" s="44">
        <v>1.380000002682209</v>
      </c>
      <c r="E3777" s="44"/>
      <c r="F3777" s="45">
        <v>19.836833953857422</v>
      </c>
      <c r="G3777" s="45"/>
      <c r="H3777" s="45"/>
      <c r="I3777" s="45"/>
      <c r="J3777" s="45"/>
      <c r="K3777" s="45">
        <v>7.2532000541687012</v>
      </c>
      <c r="L3777" s="45"/>
      <c r="M3777" s="45"/>
      <c r="N3777" s="45">
        <v>24.51544189453125</v>
      </c>
      <c r="O3777" s="45"/>
      <c r="P3777" s="45"/>
      <c r="Q3777" s="45"/>
      <c r="R3777" s="45">
        <v>12.20624828338623</v>
      </c>
      <c r="S3777" s="45"/>
      <c r="T3777" s="45"/>
      <c r="U3777" s="45"/>
      <c r="V3777" s="46">
        <v>42.017715454101563</v>
      </c>
      <c r="W3777" s="46"/>
      <c r="X3777" s="45">
        <v>6.1999998986721039E-2</v>
      </c>
      <c r="Y3777" s="45"/>
      <c r="Z3777" s="44">
        <v>3.7199999392032623</v>
      </c>
      <c r="AA3777" s="44"/>
      <c r="AB3777" s="45">
        <v>4.9018764495849609</v>
      </c>
      <c r="AC3777" s="45"/>
      <c r="AD3777" s="45">
        <v>1.667255163192749</v>
      </c>
      <c r="AE3777" s="45"/>
      <c r="AF3777" s="45">
        <v>18.929496765136719</v>
      </c>
      <c r="AG3777" s="45"/>
      <c r="AH3777" s="45">
        <v>12.20624828338623</v>
      </c>
      <c r="AI3777" s="45"/>
      <c r="AJ3777" s="45"/>
      <c r="AK3777" s="20">
        <v>9.6583929061889648</v>
      </c>
    </row>
    <row r="3778" spans="2:37">
      <c r="B3778" s="2">
        <v>2.4000000208616257E-2</v>
      </c>
      <c r="D3778" s="44">
        <v>1.4400000125169754</v>
      </c>
      <c r="E3778" s="44"/>
      <c r="F3778" s="45">
        <v>23.034877777099609</v>
      </c>
      <c r="G3778" s="45"/>
      <c r="H3778" s="45"/>
      <c r="I3778" s="45"/>
      <c r="J3778" s="45"/>
      <c r="K3778" s="45">
        <v>6.9848513603210449</v>
      </c>
      <c r="L3778" s="45"/>
      <c r="M3778" s="45"/>
      <c r="N3778" s="45">
        <v>24.247093200683594</v>
      </c>
      <c r="O3778" s="45"/>
      <c r="P3778" s="45"/>
      <c r="Q3778" s="45"/>
      <c r="R3778" s="45">
        <v>12.20624828338623</v>
      </c>
      <c r="S3778" s="45"/>
      <c r="T3778" s="45"/>
      <c r="U3778" s="45"/>
      <c r="V3778" s="46">
        <v>40.463172912597656</v>
      </c>
      <c r="W3778" s="46"/>
      <c r="X3778" s="45">
        <v>6.3000001013278961E-2</v>
      </c>
      <c r="Y3778" s="45"/>
      <c r="Z3778" s="44">
        <v>3.7800000607967377</v>
      </c>
      <c r="AA3778" s="44"/>
      <c r="AB3778" s="45">
        <v>-1.6290508508682251</v>
      </c>
      <c r="AC3778" s="45"/>
      <c r="AD3778" s="45">
        <v>1.6055712699890137</v>
      </c>
      <c r="AE3778" s="45"/>
      <c r="AF3778" s="45">
        <v>18.867813110351563</v>
      </c>
      <c r="AG3778" s="45"/>
      <c r="AH3778" s="45">
        <v>12.20624828338623</v>
      </c>
      <c r="AI3778" s="45"/>
      <c r="AJ3778" s="45"/>
      <c r="AK3778" s="20">
        <v>9.3010587692260742</v>
      </c>
    </row>
    <row r="3779" spans="2:37">
      <c r="B3779" s="2">
        <v>2.500000037252903E-2</v>
      </c>
      <c r="D3779" s="44">
        <v>1.5000000223517418</v>
      </c>
      <c r="E3779" s="44"/>
      <c r="F3779" s="45">
        <v>23.988672256469727</v>
      </c>
      <c r="G3779" s="45"/>
      <c r="H3779" s="45"/>
      <c r="I3779" s="45"/>
      <c r="J3779" s="45"/>
      <c r="K3779" s="45">
        <v>6.7264304161071777</v>
      </c>
      <c r="L3779" s="45"/>
      <c r="M3779" s="45"/>
      <c r="N3779" s="45">
        <v>23.988672256469727</v>
      </c>
      <c r="O3779" s="45"/>
      <c r="P3779" s="45"/>
      <c r="Q3779" s="45"/>
      <c r="R3779" s="45">
        <v>12.20624828338623</v>
      </c>
      <c r="S3779" s="45"/>
      <c r="T3779" s="45"/>
      <c r="U3779" s="45"/>
      <c r="V3779" s="46">
        <v>38.966144561767578</v>
      </c>
      <c r="W3779" s="46"/>
      <c r="X3779" s="45">
        <v>6.4000003039836884E-2</v>
      </c>
      <c r="Y3779" s="45"/>
      <c r="Z3779" s="44">
        <v>3.840000182390213</v>
      </c>
      <c r="AA3779" s="44"/>
      <c r="AB3779" s="45">
        <v>-7.7034029960632324</v>
      </c>
      <c r="AC3779" s="45"/>
      <c r="AD3779" s="45">
        <v>1.5461694002151489</v>
      </c>
      <c r="AE3779" s="45"/>
      <c r="AF3779" s="45">
        <v>18.80841064453125</v>
      </c>
      <c r="AG3779" s="45"/>
      <c r="AH3779" s="45">
        <v>12.20624828338623</v>
      </c>
      <c r="AI3779" s="45"/>
      <c r="AJ3779" s="45"/>
      <c r="AK3779" s="20">
        <v>8.956944465637207</v>
      </c>
    </row>
    <row r="3780" spans="2:37">
      <c r="B3780" s="2">
        <v>2.6000000536441803E-2</v>
      </c>
      <c r="D3780" s="44">
        <v>1.5600000321865082</v>
      </c>
      <c r="E3780" s="44"/>
      <c r="F3780" s="45">
        <v>22.527597427368164</v>
      </c>
      <c r="G3780" s="45"/>
      <c r="H3780" s="45"/>
      <c r="I3780" s="45"/>
      <c r="J3780" s="45"/>
      <c r="K3780" s="45">
        <v>6.4775705337524414</v>
      </c>
      <c r="L3780" s="45"/>
      <c r="M3780" s="45"/>
      <c r="N3780" s="45">
        <v>23.739812850952148</v>
      </c>
      <c r="O3780" s="45"/>
      <c r="P3780" s="45"/>
      <c r="Q3780" s="45"/>
      <c r="R3780" s="45">
        <v>12.20624828338623</v>
      </c>
      <c r="S3780" s="45"/>
      <c r="T3780" s="45"/>
      <c r="U3780" s="45"/>
      <c r="V3780" s="46">
        <v>37.524501800537109</v>
      </c>
      <c r="W3780" s="46"/>
      <c r="X3780" s="45">
        <v>6.4999997615814209E-2</v>
      </c>
      <c r="Y3780" s="45"/>
      <c r="Z3780" s="44">
        <v>3.8999998569488525</v>
      </c>
      <c r="AA3780" s="44"/>
      <c r="AB3780" s="45">
        <v>-12.476482391357422</v>
      </c>
      <c r="AC3780" s="45"/>
      <c r="AD3780" s="45">
        <v>1.4889652729034424</v>
      </c>
      <c r="AE3780" s="45"/>
      <c r="AF3780" s="45">
        <v>18.75120735168457</v>
      </c>
      <c r="AG3780" s="45"/>
      <c r="AH3780" s="45">
        <v>12.20624828338623</v>
      </c>
      <c r="AI3780" s="45"/>
      <c r="AJ3780" s="45"/>
      <c r="AK3780" s="20">
        <v>8.6255617141723633</v>
      </c>
    </row>
    <row r="3781" spans="2:37">
      <c r="B3781" s="2">
        <v>2.7000000700354576E-2</v>
      </c>
      <c r="D3781" s="44">
        <v>1.6200000420212746</v>
      </c>
      <c r="E3781" s="44"/>
      <c r="F3781" s="45">
        <v>18.821550369262695</v>
      </c>
      <c r="G3781" s="45"/>
      <c r="H3781" s="45"/>
      <c r="I3781" s="45"/>
      <c r="J3781" s="45"/>
      <c r="K3781" s="45">
        <v>6.2379179000854492</v>
      </c>
      <c r="L3781" s="45"/>
      <c r="M3781" s="45"/>
      <c r="N3781" s="45">
        <v>23.500160217285156</v>
      </c>
      <c r="O3781" s="45"/>
      <c r="P3781" s="45"/>
      <c r="Q3781" s="45"/>
      <c r="R3781" s="45">
        <v>12.20624828338623</v>
      </c>
      <c r="S3781" s="45"/>
      <c r="T3781" s="45"/>
      <c r="U3781" s="45"/>
      <c r="V3781" s="46">
        <v>36.136196136474609</v>
      </c>
      <c r="W3781" s="46"/>
      <c r="X3781" s="45">
        <v>6.5999999642372131E-2</v>
      </c>
      <c r="Y3781" s="45"/>
      <c r="Z3781" s="44">
        <v>3.9599999785423279</v>
      </c>
      <c r="AA3781" s="44"/>
      <c r="AB3781" s="45">
        <v>-15.286039352416992</v>
      </c>
      <c r="AC3781" s="45"/>
      <c r="AD3781" s="45">
        <v>1.4338775873184204</v>
      </c>
      <c r="AE3781" s="45"/>
      <c r="AF3781" s="45">
        <v>18.69611930847168</v>
      </c>
      <c r="AG3781" s="45"/>
      <c r="AH3781" s="45">
        <v>12.20624828338623</v>
      </c>
      <c r="AI3781" s="45"/>
      <c r="AJ3781" s="45"/>
      <c r="AK3781" s="20">
        <v>8.3064384460449219</v>
      </c>
    </row>
    <row r="3782" spans="2:37">
      <c r="B3782" s="2">
        <v>2.8000000864267349E-2</v>
      </c>
      <c r="D3782" s="44">
        <v>1.680000051856041</v>
      </c>
      <c r="E3782" s="44"/>
      <c r="F3782" s="45">
        <v>13.357036590576172</v>
      </c>
      <c r="G3782" s="45"/>
      <c r="H3782" s="45"/>
      <c r="I3782" s="45"/>
      <c r="J3782" s="45"/>
      <c r="K3782" s="45">
        <v>6.0071315765380859</v>
      </c>
      <c r="L3782" s="45"/>
      <c r="M3782" s="45"/>
      <c r="N3782" s="45">
        <v>23.269372940063477</v>
      </c>
      <c r="O3782" s="45"/>
      <c r="P3782" s="45"/>
      <c r="Q3782" s="45"/>
      <c r="R3782" s="45">
        <v>12.20624828338623</v>
      </c>
      <c r="S3782" s="45"/>
      <c r="T3782" s="45"/>
      <c r="U3782" s="45"/>
      <c r="V3782" s="46">
        <v>34.79925537109375</v>
      </c>
      <c r="W3782" s="46"/>
      <c r="X3782" s="45">
        <v>6.7000001668930054E-2</v>
      </c>
      <c r="Y3782" s="45"/>
      <c r="Z3782" s="44">
        <v>4.0200001001358032</v>
      </c>
      <c r="AA3782" s="44"/>
      <c r="AB3782" s="45">
        <v>-15.745296478271484</v>
      </c>
      <c r="AC3782" s="45"/>
      <c r="AD3782" s="45">
        <v>1.3808279037475586</v>
      </c>
      <c r="AE3782" s="45"/>
      <c r="AF3782" s="45">
        <v>18.643070220947266</v>
      </c>
      <c r="AG3782" s="45"/>
      <c r="AH3782" s="45">
        <v>12.20624828338623</v>
      </c>
      <c r="AI3782" s="45"/>
      <c r="AJ3782" s="45"/>
      <c r="AK3782" s="20">
        <v>7.9991226196289063</v>
      </c>
    </row>
    <row r="3783" spans="2:37">
      <c r="B3783" s="2">
        <v>2.8999999165534973E-2</v>
      </c>
      <c r="D3783" s="44">
        <v>1.7399999499320984</v>
      </c>
      <c r="E3783" s="44"/>
      <c r="F3783" s="45">
        <v>6.8687887191772461</v>
      </c>
      <c r="G3783" s="45"/>
      <c r="H3783" s="45"/>
      <c r="I3783" s="45"/>
      <c r="J3783" s="45"/>
      <c r="K3783" s="45">
        <v>5.784883975982666</v>
      </c>
      <c r="L3783" s="45"/>
      <c r="M3783" s="45"/>
      <c r="N3783" s="45">
        <v>23.047126770019531</v>
      </c>
      <c r="O3783" s="45"/>
      <c r="P3783" s="45"/>
      <c r="Q3783" s="45"/>
      <c r="R3783" s="45">
        <v>12.20624828338623</v>
      </c>
      <c r="S3783" s="45"/>
      <c r="T3783" s="45"/>
      <c r="U3783" s="45"/>
      <c r="V3783" s="46">
        <v>33.511775970458984</v>
      </c>
      <c r="W3783" s="46"/>
      <c r="X3783" s="45">
        <v>6.8000003695487976E-2</v>
      </c>
      <c r="Y3783" s="45"/>
      <c r="Z3783" s="44">
        <v>4.0800002217292786</v>
      </c>
      <c r="AA3783" s="44"/>
      <c r="AB3783" s="45">
        <v>-13.797276496887207</v>
      </c>
      <c r="AC3783" s="45"/>
      <c r="AD3783" s="45">
        <v>1.3297410011291504</v>
      </c>
      <c r="AE3783" s="45"/>
      <c r="AF3783" s="45">
        <v>18.591983795166016</v>
      </c>
      <c r="AG3783" s="45"/>
      <c r="AH3783" s="45">
        <v>12.20624828338623</v>
      </c>
      <c r="AI3783" s="45"/>
      <c r="AJ3783" s="45"/>
      <c r="AK3783" s="20">
        <v>7.7031764984130859</v>
      </c>
    </row>
    <row r="3784" spans="2:37">
      <c r="B3784" s="2">
        <v>2.9999999329447746E-2</v>
      </c>
      <c r="D3784" s="44">
        <v>1.7999999597668648</v>
      </c>
      <c r="E3784" s="44"/>
      <c r="F3784" s="45">
        <v>0.236532062292099</v>
      </c>
      <c r="G3784" s="45"/>
      <c r="H3784" s="45"/>
      <c r="I3784" s="45"/>
      <c r="J3784" s="45"/>
      <c r="K3784" s="45">
        <v>5.5708584785461426</v>
      </c>
      <c r="L3784" s="45"/>
      <c r="M3784" s="45"/>
      <c r="N3784" s="45">
        <v>22.833101272583008</v>
      </c>
      <c r="O3784" s="45"/>
      <c r="P3784" s="45"/>
      <c r="Q3784" s="45"/>
      <c r="R3784" s="45">
        <v>12.20624828338623</v>
      </c>
      <c r="S3784" s="45"/>
      <c r="T3784" s="45"/>
      <c r="U3784" s="45"/>
      <c r="V3784" s="46">
        <v>32.271930694580078</v>
      </c>
      <c r="W3784" s="46"/>
      <c r="X3784" s="45">
        <v>6.8999998271465302E-2</v>
      </c>
      <c r="Y3784" s="45"/>
      <c r="Z3784" s="44">
        <v>4.1399998962879181</v>
      </c>
      <c r="AA3784" s="44"/>
      <c r="AB3784" s="45">
        <v>-9.7228231430053711</v>
      </c>
      <c r="AC3784" s="45"/>
      <c r="AD3784" s="45">
        <v>1.2805441617965698</v>
      </c>
      <c r="AE3784" s="45"/>
      <c r="AF3784" s="45">
        <v>18.54278564453125</v>
      </c>
      <c r="AG3784" s="45"/>
      <c r="AH3784" s="45">
        <v>12.20624828338623</v>
      </c>
      <c r="AI3784" s="45"/>
      <c r="AJ3784" s="45"/>
      <c r="AK3784" s="20">
        <v>7.418179988861084</v>
      </c>
    </row>
    <row r="3785" spans="2:37">
      <c r="B3785" s="2">
        <v>3.0999999493360519E-2</v>
      </c>
      <c r="D3785" s="44">
        <v>1.8599999696016312</v>
      </c>
      <c r="E3785" s="44"/>
      <c r="F3785" s="45">
        <v>-5.638615608215332</v>
      </c>
      <c r="G3785" s="45"/>
      <c r="H3785" s="45"/>
      <c r="I3785" s="45"/>
      <c r="J3785" s="45"/>
      <c r="K3785" s="45">
        <v>5.3647518157958984</v>
      </c>
      <c r="L3785" s="45"/>
      <c r="M3785" s="45"/>
      <c r="N3785" s="45">
        <v>22.626993179321289</v>
      </c>
      <c r="O3785" s="45"/>
      <c r="P3785" s="45"/>
      <c r="Q3785" s="45"/>
      <c r="R3785" s="45">
        <v>12.20624828338623</v>
      </c>
      <c r="S3785" s="45"/>
      <c r="T3785" s="45"/>
      <c r="U3785" s="45"/>
      <c r="V3785" s="46">
        <v>31.07795524597168</v>
      </c>
      <c r="W3785" s="46"/>
      <c r="X3785" s="45">
        <v>7.0000000298023224E-2</v>
      </c>
      <c r="Y3785" s="45"/>
      <c r="Z3785" s="44">
        <v>4.2000000178813934</v>
      </c>
      <c r="AA3785" s="44"/>
      <c r="AB3785" s="45">
        <v>-4.1011581420898438</v>
      </c>
      <c r="AC3785" s="45"/>
      <c r="AD3785" s="45">
        <v>1.2331674098968506</v>
      </c>
      <c r="AE3785" s="45"/>
      <c r="AF3785" s="45">
        <v>18.49540901184082</v>
      </c>
      <c r="AG3785" s="45"/>
      <c r="AH3785" s="45">
        <v>12.20624828338623</v>
      </c>
      <c r="AI3785" s="45"/>
      <c r="AJ3785" s="45"/>
      <c r="AK3785" s="20">
        <v>7.1437273025512695</v>
      </c>
    </row>
    <row r="3786" spans="2:37">
      <c r="B3786" s="2">
        <v>3.2000001519918442E-2</v>
      </c>
      <c r="D3786" s="44">
        <v>1.9200000911951065</v>
      </c>
      <c r="E3786" s="44"/>
      <c r="F3786" s="45">
        <v>-9.9607477188110352</v>
      </c>
      <c r="G3786" s="45"/>
      <c r="H3786" s="45"/>
      <c r="I3786" s="45"/>
      <c r="J3786" s="45"/>
      <c r="K3786" s="45">
        <v>5.1662702560424805</v>
      </c>
      <c r="L3786" s="45"/>
      <c r="M3786" s="45"/>
      <c r="N3786" s="45">
        <v>22.428512573242188</v>
      </c>
      <c r="O3786" s="45"/>
      <c r="P3786" s="45"/>
      <c r="Q3786" s="45"/>
      <c r="R3786" s="45">
        <v>12.20624828338623</v>
      </c>
      <c r="S3786" s="45"/>
      <c r="T3786" s="45"/>
      <c r="U3786" s="45"/>
      <c r="V3786" s="46">
        <v>29.928153991699219</v>
      </c>
      <c r="W3786" s="46"/>
      <c r="X3786" s="45">
        <v>7.1000002324581146E-2</v>
      </c>
      <c r="Y3786" s="45"/>
      <c r="Z3786" s="44">
        <v>4.2600001394748688</v>
      </c>
      <c r="AA3786" s="44"/>
      <c r="AB3786" s="45">
        <v>2.271449089050293</v>
      </c>
      <c r="AC3786" s="45"/>
      <c r="AD3786" s="45">
        <v>1.1875436305999756</v>
      </c>
      <c r="AE3786" s="45"/>
      <c r="AF3786" s="45">
        <v>18.449785232543945</v>
      </c>
      <c r="AG3786" s="45"/>
      <c r="AH3786" s="45">
        <v>12.20624828338623</v>
      </c>
      <c r="AI3786" s="45"/>
      <c r="AJ3786" s="45"/>
      <c r="AK3786" s="20">
        <v>6.8794283866882324</v>
      </c>
    </row>
    <row r="3787" spans="2:37">
      <c r="B3787" s="2">
        <v>3.2999999821186066E-2</v>
      </c>
      <c r="D3787" s="44">
        <v>1.9799999892711639</v>
      </c>
      <c r="E3787" s="44"/>
      <c r="F3787" s="45">
        <v>-12.150992393493652</v>
      </c>
      <c r="G3787" s="45"/>
      <c r="H3787" s="45"/>
      <c r="I3787" s="45"/>
      <c r="J3787" s="45"/>
      <c r="K3787" s="45">
        <v>4.9751324653625488</v>
      </c>
      <c r="L3787" s="45"/>
      <c r="M3787" s="45"/>
      <c r="N3787" s="45">
        <v>22.237375259399414</v>
      </c>
      <c r="O3787" s="45"/>
      <c r="P3787" s="45"/>
      <c r="Q3787" s="45"/>
      <c r="R3787" s="45">
        <v>12.20624828338623</v>
      </c>
      <c r="S3787" s="45"/>
      <c r="T3787" s="45"/>
      <c r="U3787" s="45"/>
      <c r="V3787" s="46">
        <v>28.820892333984375</v>
      </c>
      <c r="W3787" s="46"/>
      <c r="X3787" s="45">
        <v>7.1999996900558472E-2</v>
      </c>
      <c r="Y3787" s="45"/>
      <c r="Z3787" s="44">
        <v>4.3199998140335083</v>
      </c>
      <c r="AA3787" s="44"/>
      <c r="AB3787" s="45">
        <v>8.4935131072998047</v>
      </c>
      <c r="AC3787" s="45"/>
      <c r="AD3787" s="45">
        <v>1.1436076164245605</v>
      </c>
      <c r="AE3787" s="45"/>
      <c r="AF3787" s="45">
        <v>18.405849456787109</v>
      </c>
      <c r="AG3787" s="45"/>
      <c r="AH3787" s="45">
        <v>12.20624828338623</v>
      </c>
      <c r="AI3787" s="45"/>
      <c r="AJ3787" s="45"/>
      <c r="AK3787" s="20">
        <v>6.6249079704284668</v>
      </c>
    </row>
    <row r="3788" spans="2:37">
      <c r="B3788" s="2">
        <v>3.4000001847743988E-2</v>
      </c>
      <c r="D3788" s="44">
        <v>2.0400001108646393</v>
      </c>
      <c r="E3788" s="44"/>
      <c r="F3788" s="45">
        <v>-11.928851127624512</v>
      </c>
      <c r="G3788" s="45"/>
      <c r="H3788" s="45"/>
      <c r="I3788" s="45"/>
      <c r="J3788" s="45"/>
      <c r="K3788" s="45">
        <v>4.7910656929016113</v>
      </c>
      <c r="L3788" s="45"/>
      <c r="M3788" s="45"/>
      <c r="N3788" s="45">
        <v>22.053308486938477</v>
      </c>
      <c r="O3788" s="45"/>
      <c r="P3788" s="45"/>
      <c r="Q3788" s="45"/>
      <c r="R3788" s="45">
        <v>12.20624828338623</v>
      </c>
      <c r="S3788" s="45"/>
      <c r="T3788" s="45"/>
      <c r="U3788" s="45"/>
      <c r="V3788" s="46">
        <v>27.754596710205078</v>
      </c>
      <c r="W3788" s="46"/>
      <c r="X3788" s="45">
        <v>7.2999998927116394E-2</v>
      </c>
      <c r="Y3788" s="45"/>
      <c r="Z3788" s="44">
        <v>4.3799999356269836</v>
      </c>
      <c r="AA3788" s="44"/>
      <c r="AB3788" s="45">
        <v>13.684930801391602</v>
      </c>
      <c r="AC3788" s="45"/>
      <c r="AD3788" s="45">
        <v>1.1012972593307495</v>
      </c>
      <c r="AE3788" s="45"/>
      <c r="AF3788" s="45">
        <v>18.36353874206543</v>
      </c>
      <c r="AG3788" s="45"/>
      <c r="AH3788" s="45">
        <v>12.20624828338623</v>
      </c>
      <c r="AI3788" s="45"/>
      <c r="AJ3788" s="45"/>
      <c r="AK3788" s="20">
        <v>6.3798041343688965</v>
      </c>
    </row>
    <row r="3789" spans="2:37">
      <c r="B3789" s="2">
        <v>3.5000000149011612E-2</v>
      </c>
      <c r="D3789" s="44">
        <v>2.1000000089406967</v>
      </c>
      <c r="E3789" s="44"/>
      <c r="F3789" s="45">
        <v>-9.3516378402709961</v>
      </c>
      <c r="G3789" s="45"/>
      <c r="H3789" s="45"/>
      <c r="I3789" s="45"/>
      <c r="J3789" s="45"/>
      <c r="K3789" s="45">
        <v>4.6138091087341309</v>
      </c>
      <c r="L3789" s="45"/>
      <c r="M3789" s="45"/>
      <c r="N3789" s="45">
        <v>21.87605094909668</v>
      </c>
      <c r="O3789" s="45"/>
      <c r="P3789" s="45"/>
      <c r="Q3789" s="45"/>
      <c r="R3789" s="45">
        <v>12.20624828338623</v>
      </c>
      <c r="S3789" s="45"/>
      <c r="T3789" s="45"/>
      <c r="U3789" s="45"/>
      <c r="V3789" s="46">
        <v>26.727750778198242</v>
      </c>
      <c r="W3789" s="46"/>
      <c r="X3789" s="45">
        <v>7.4000000953674316E-2</v>
      </c>
      <c r="Y3789" s="45"/>
      <c r="Z3789" s="44">
        <v>4.440000057220459</v>
      </c>
      <c r="AA3789" s="44"/>
      <c r="AB3789" s="45">
        <v>17.110578536987305</v>
      </c>
      <c r="AC3789" s="45"/>
      <c r="AD3789" s="45">
        <v>1.0605522394180298</v>
      </c>
      <c r="AE3789" s="45"/>
      <c r="AF3789" s="45">
        <v>18.322793960571289</v>
      </c>
      <c r="AG3789" s="45"/>
      <c r="AH3789" s="45">
        <v>12.20624828338623</v>
      </c>
      <c r="AI3789" s="45"/>
      <c r="AJ3789" s="45"/>
      <c r="AK3789" s="20">
        <v>6.1437687873840332</v>
      </c>
    </row>
    <row r="3790" spans="2:37">
      <c r="B3790" s="2">
        <v>3.5999998450279236E-2</v>
      </c>
      <c r="D3790" s="44">
        <v>2.1599999070167542</v>
      </c>
      <c r="E3790" s="44"/>
      <c r="F3790" s="45">
        <v>-4.8064608573913574</v>
      </c>
      <c r="G3790" s="45"/>
      <c r="H3790" s="45"/>
      <c r="I3790" s="45"/>
      <c r="J3790" s="45"/>
      <c r="K3790" s="45">
        <v>4.443110466003418</v>
      </c>
      <c r="L3790" s="45"/>
      <c r="M3790" s="45"/>
      <c r="N3790" s="45">
        <v>21.705352783203125</v>
      </c>
      <c r="O3790" s="45"/>
      <c r="P3790" s="45"/>
      <c r="Q3790" s="45"/>
      <c r="R3790" s="45">
        <v>12.20624828338623</v>
      </c>
      <c r="S3790" s="45"/>
      <c r="T3790" s="45"/>
      <c r="U3790" s="45"/>
      <c r="V3790" s="46">
        <v>25.738897323608398</v>
      </c>
      <c r="W3790" s="46"/>
      <c r="X3790" s="45">
        <v>7.5000002980232239E-2</v>
      </c>
      <c r="Y3790" s="45"/>
      <c r="Z3790" s="44">
        <v>4.5000001788139343</v>
      </c>
      <c r="AA3790" s="44"/>
      <c r="AB3790" s="45">
        <v>18.28355598449707</v>
      </c>
      <c r="AC3790" s="45"/>
      <c r="AD3790" s="45">
        <v>1.0213146209716797</v>
      </c>
      <c r="AE3790" s="45"/>
      <c r="AF3790" s="45">
        <v>18.28355598449707</v>
      </c>
      <c r="AG3790" s="45"/>
      <c r="AH3790" s="45">
        <v>12.20624828338623</v>
      </c>
      <c r="AI3790" s="45"/>
      <c r="AJ3790" s="45"/>
      <c r="AK3790" s="20">
        <v>5.9164657592773438</v>
      </c>
    </row>
    <row r="3791" spans="2:37">
      <c r="B3791" s="2">
        <v>3.7000000476837158E-2</v>
      </c>
      <c r="D3791" s="44">
        <v>2.2200000286102295</v>
      </c>
      <c r="E3791" s="44"/>
      <c r="F3791" s="45">
        <v>1.0441063642501831</v>
      </c>
      <c r="G3791" s="45"/>
      <c r="H3791" s="45"/>
      <c r="I3791" s="45"/>
      <c r="J3791" s="45"/>
      <c r="K3791" s="45">
        <v>4.2787275314331055</v>
      </c>
      <c r="L3791" s="45"/>
      <c r="M3791" s="45"/>
      <c r="N3791" s="45">
        <v>21.540969848632813</v>
      </c>
      <c r="O3791" s="45"/>
      <c r="P3791" s="45"/>
      <c r="Q3791" s="45"/>
      <c r="R3791" s="45">
        <v>12.20624828338623</v>
      </c>
      <c r="S3791" s="45"/>
      <c r="T3791" s="45"/>
      <c r="U3791" s="45"/>
      <c r="V3791" s="46">
        <v>24.786626815795898</v>
      </c>
      <c r="W3791" s="46"/>
      <c r="X3791" s="45">
        <v>7.5999997556209564E-2</v>
      </c>
      <c r="Y3791" s="45"/>
      <c r="Z3791" s="44">
        <v>4.5599998533725739</v>
      </c>
      <c r="AA3791" s="44"/>
      <c r="AB3791" s="45">
        <v>17.03355598449707</v>
      </c>
      <c r="AC3791" s="45"/>
      <c r="AD3791" s="45">
        <v>0.983528733253479</v>
      </c>
      <c r="AE3791" s="45"/>
      <c r="AF3791" s="45">
        <v>18.245771408081055</v>
      </c>
      <c r="AG3791" s="45"/>
      <c r="AH3791" s="45">
        <v>12.20624828338623</v>
      </c>
      <c r="AI3791" s="45"/>
      <c r="AJ3791" s="45"/>
      <c r="AK3791" s="20">
        <v>5.6975722312927246</v>
      </c>
    </row>
    <row r="3792" spans="2:37" ht="14.25" customHeight="1">
      <c r="B3792" s="2">
        <v>3.7999998778104782E-2</v>
      </c>
      <c r="D3792" s="44">
        <v>2.2799999266862869</v>
      </c>
      <c r="E3792" s="44"/>
      <c r="F3792" s="45">
        <v>7.3550481796264648</v>
      </c>
      <c r="G3792" s="45"/>
      <c r="H3792" s="45"/>
      <c r="I3792" s="45"/>
      <c r="J3792" s="45"/>
      <c r="K3792" s="45">
        <v>4.1204261779785156</v>
      </c>
      <c r="L3792" s="45"/>
      <c r="M3792" s="45"/>
      <c r="N3792" s="45">
        <v>21.382667541503906</v>
      </c>
      <c r="O3792" s="45"/>
      <c r="P3792" s="45"/>
      <c r="Q3792" s="45"/>
      <c r="R3792" s="45">
        <v>12.20624828338623</v>
      </c>
      <c r="S3792" s="45"/>
      <c r="T3792" s="45"/>
      <c r="U3792" s="45"/>
      <c r="V3792" s="46">
        <v>23.869588851928711</v>
      </c>
      <c r="W3792" s="46"/>
      <c r="X3792" s="45">
        <v>7.6999999582767487E-2</v>
      </c>
      <c r="Y3792" s="45"/>
      <c r="Z3792" s="44">
        <v>4.6199999749660492</v>
      </c>
      <c r="AA3792" s="44"/>
      <c r="AB3792" s="45">
        <v>13.530773162841797</v>
      </c>
      <c r="AC3792" s="45"/>
      <c r="AD3792" s="45">
        <v>0.94714081287384033</v>
      </c>
      <c r="AE3792" s="45"/>
      <c r="AF3792" s="45">
        <v>18.209383010864258</v>
      </c>
      <c r="AG3792" s="45"/>
      <c r="AH3792" s="45">
        <v>12.20624828338623</v>
      </c>
      <c r="AI3792" s="45"/>
      <c r="AJ3792" s="45"/>
      <c r="AK3792" s="20">
        <v>5.4867773056030273</v>
      </c>
    </row>
    <row r="3793" spans="2:34" ht="13.5" customHeight="1">
      <c r="B3793" s="47" t="s">
        <v>11</v>
      </c>
      <c r="C3793" s="47"/>
      <c r="D3793" s="47"/>
      <c r="E3793" s="47"/>
    </row>
    <row r="3794" spans="2:34" ht="12.75" customHeight="1">
      <c r="B3794" s="39" t="s">
        <v>0</v>
      </c>
      <c r="C3794" s="39"/>
      <c r="D3794" s="39"/>
      <c r="E3794" s="39"/>
      <c r="F3794" s="39"/>
      <c r="G3794" s="1" t="s">
        <v>1</v>
      </c>
      <c r="H3794" s="40" t="s">
        <v>135</v>
      </c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</row>
    <row r="3795" spans="2:34" ht="12.75" customHeight="1">
      <c r="AB3795" s="39" t="s">
        <v>2</v>
      </c>
      <c r="AC3795" s="39"/>
      <c r="AD3795" s="39"/>
      <c r="AE3795" s="39"/>
      <c r="AF3795" s="39"/>
      <c r="AG3795" s="39"/>
    </row>
    <row r="3796" spans="2:34" ht="12" customHeight="1">
      <c r="B3796" s="39" t="s">
        <v>3</v>
      </c>
      <c r="C3796" s="39"/>
      <c r="D3796" s="39"/>
      <c r="E3796" s="39"/>
      <c r="G3796" s="1" t="s">
        <v>4</v>
      </c>
      <c r="H3796" s="41">
        <v>0.68999999761581421</v>
      </c>
      <c r="I3796" s="41"/>
      <c r="J3796" s="41"/>
      <c r="K3796" s="41"/>
      <c r="L3796" s="41"/>
      <c r="M3796" s="41"/>
      <c r="N3796" s="41"/>
      <c r="O3796" s="39" t="s">
        <v>21</v>
      </c>
      <c r="P3796" s="39"/>
      <c r="Q3796" s="39"/>
      <c r="R3796" s="39"/>
      <c r="S3796" s="1" t="s">
        <v>4</v>
      </c>
      <c r="T3796" s="42" t="s">
        <v>22</v>
      </c>
      <c r="U3796" s="42"/>
      <c r="V3796" s="42"/>
      <c r="W3796" s="42"/>
      <c r="X3796" s="42"/>
      <c r="Y3796" s="42"/>
      <c r="Z3796" s="42"/>
      <c r="AA3796" s="42"/>
      <c r="AB3796" s="39"/>
      <c r="AC3796" s="39"/>
      <c r="AD3796" s="39"/>
      <c r="AE3796" s="39"/>
      <c r="AF3796" s="39"/>
      <c r="AG3796" s="39"/>
    </row>
    <row r="3797" spans="2:34" ht="10.5" customHeight="1">
      <c r="AB3797" s="39"/>
      <c r="AC3797" s="39"/>
      <c r="AD3797" s="39"/>
      <c r="AE3797" s="39"/>
      <c r="AF3797" s="39"/>
      <c r="AG3797" s="39"/>
    </row>
    <row r="3798" spans="2:34" ht="12" customHeight="1">
      <c r="AB3798" s="39"/>
      <c r="AC3798" s="39"/>
      <c r="AD3798" s="39"/>
      <c r="AE3798" s="39"/>
      <c r="AF3798" s="39"/>
      <c r="AG3798" s="39"/>
    </row>
    <row r="3799" spans="2:34" ht="12" customHeight="1">
      <c r="AB3799" s="39"/>
      <c r="AC3799" s="39"/>
      <c r="AD3799" s="39"/>
      <c r="AE3799" s="39"/>
      <c r="AF3799" s="39"/>
      <c r="AG3799" s="39"/>
    </row>
    <row r="3800" spans="2:34" ht="6" customHeight="1"/>
    <row r="3801" spans="2:34" ht="3" customHeight="1">
      <c r="B3801" s="43" t="s">
        <v>5</v>
      </c>
      <c r="D3801" s="43" t="s">
        <v>23</v>
      </c>
      <c r="E3801" s="43"/>
      <c r="G3801" s="43" t="s">
        <v>6</v>
      </c>
      <c r="H3801" s="43"/>
      <c r="J3801" s="43" t="s">
        <v>7</v>
      </c>
      <c r="K3801" s="43"/>
      <c r="L3801" s="43"/>
      <c r="M3801" s="43"/>
      <c r="N3801" s="43" t="s">
        <v>8</v>
      </c>
      <c r="O3801" s="43"/>
      <c r="Q3801" s="43" t="s">
        <v>9</v>
      </c>
      <c r="R3801" s="43"/>
      <c r="S3801" s="43"/>
      <c r="T3801" s="43" t="s">
        <v>10</v>
      </c>
      <c r="U3801" s="43"/>
      <c r="X3801" s="43" t="s">
        <v>5</v>
      </c>
      <c r="Y3801" s="43"/>
      <c r="Z3801" s="43" t="s">
        <v>23</v>
      </c>
      <c r="AA3801" s="43"/>
      <c r="AB3801" s="43" t="s">
        <v>6</v>
      </c>
      <c r="AC3801" s="43" t="s">
        <v>7</v>
      </c>
      <c r="AE3801" s="43" t="s">
        <v>8</v>
      </c>
      <c r="AF3801" s="43" t="s">
        <v>9</v>
      </c>
      <c r="AG3801" s="43" t="s">
        <v>10</v>
      </c>
      <c r="AH3801" s="43"/>
    </row>
    <row r="3802" spans="2:34" ht="14.25" customHeight="1">
      <c r="B3802" s="43"/>
      <c r="D3802" s="43"/>
      <c r="E3802" s="43"/>
      <c r="G3802" s="43"/>
      <c r="H3802" s="43"/>
      <c r="J3802" s="43"/>
      <c r="K3802" s="43"/>
      <c r="L3802" s="43"/>
      <c r="M3802" s="43"/>
      <c r="N3802" s="43"/>
      <c r="O3802" s="43"/>
      <c r="Q3802" s="43"/>
      <c r="R3802" s="43"/>
      <c r="S3802" s="43"/>
      <c r="T3802" s="43"/>
      <c r="U3802" s="43"/>
      <c r="X3802" s="43"/>
      <c r="Y3802" s="43"/>
      <c r="Z3802" s="43"/>
      <c r="AA3802" s="43"/>
      <c r="AB3802" s="43"/>
      <c r="AC3802" s="43"/>
      <c r="AE3802" s="43"/>
      <c r="AF3802" s="43"/>
      <c r="AG3802" s="43"/>
      <c r="AH3802" s="43"/>
    </row>
    <row r="3803" spans="2:34">
      <c r="B3803" s="2">
        <v>7.8000001609325409E-2</v>
      </c>
      <c r="D3803" s="44">
        <v>4.6800000965595245</v>
      </c>
      <c r="E3803" s="44"/>
      <c r="F3803" s="45">
        <v>8.2620038986206055</v>
      </c>
      <c r="G3803" s="45"/>
      <c r="H3803" s="45"/>
      <c r="I3803" s="45"/>
      <c r="J3803" s="45"/>
      <c r="K3803" s="45">
        <v>0.91209912300109863</v>
      </c>
      <c r="L3803" s="45"/>
      <c r="M3803" s="45"/>
      <c r="N3803" s="45">
        <v>18.174341201782227</v>
      </c>
      <c r="O3803" s="45"/>
      <c r="P3803" s="45"/>
      <c r="Q3803" s="45"/>
      <c r="R3803" s="45">
        <v>12.20624828338623</v>
      </c>
      <c r="S3803" s="45"/>
      <c r="T3803" s="45"/>
      <c r="U3803" s="45"/>
      <c r="V3803" s="46">
        <v>5.2837815284729004</v>
      </c>
      <c r="W3803" s="46"/>
    </row>
    <row r="3804" spans="2:34">
      <c r="B3804" s="2">
        <v>7.9000003635883331E-2</v>
      </c>
      <c r="D3804" s="44">
        <v>4.7400002181529999</v>
      </c>
      <c r="E3804" s="44"/>
      <c r="F3804" s="45">
        <v>1.9622585773468018</v>
      </c>
      <c r="G3804" s="45"/>
      <c r="H3804" s="45"/>
      <c r="I3804" s="45"/>
      <c r="J3804" s="45"/>
      <c r="K3804" s="45">
        <v>0.87835389375686646</v>
      </c>
      <c r="L3804" s="45"/>
      <c r="M3804" s="45"/>
      <c r="N3804" s="45">
        <v>18.140596389770508</v>
      </c>
      <c r="O3804" s="45"/>
      <c r="P3804" s="45"/>
      <c r="Q3804" s="45"/>
      <c r="R3804" s="45">
        <v>12.20624828338623</v>
      </c>
      <c r="S3804" s="45"/>
      <c r="T3804" s="45"/>
      <c r="U3804" s="45"/>
      <c r="V3804" s="46">
        <v>5.0882954597473145</v>
      </c>
      <c r="W3804" s="46"/>
    </row>
    <row r="3805" spans="2:34">
      <c r="B3805" s="2">
        <v>7.9999998211860657E-2</v>
      </c>
      <c r="D3805" s="44">
        <v>4.7999998927116394</v>
      </c>
      <c r="E3805" s="44"/>
      <c r="F3805" s="45">
        <v>-4.4884696006774902</v>
      </c>
      <c r="G3805" s="45"/>
      <c r="H3805" s="45"/>
      <c r="I3805" s="45"/>
      <c r="J3805" s="45"/>
      <c r="K3805" s="45">
        <v>0.84585720300674438</v>
      </c>
      <c r="L3805" s="45"/>
      <c r="M3805" s="45"/>
      <c r="N3805" s="45">
        <v>18.108098983764648</v>
      </c>
      <c r="O3805" s="45"/>
      <c r="P3805" s="45"/>
      <c r="Q3805" s="45"/>
      <c r="R3805" s="45">
        <v>12.20624828338623</v>
      </c>
      <c r="S3805" s="45"/>
      <c r="T3805" s="45"/>
      <c r="U3805" s="45"/>
      <c r="V3805" s="46">
        <v>4.9000425338745117</v>
      </c>
      <c r="W3805" s="46"/>
    </row>
    <row r="3806" spans="2:34">
      <c r="B3806" s="2">
        <v>8.1000000238418579E-2</v>
      </c>
      <c r="D3806" s="44">
        <v>4.8600000143051147</v>
      </c>
      <c r="E3806" s="44"/>
      <c r="F3806" s="45">
        <v>-10.188804626464844</v>
      </c>
      <c r="G3806" s="45"/>
      <c r="H3806" s="45"/>
      <c r="I3806" s="45"/>
      <c r="J3806" s="45"/>
      <c r="K3806" s="45">
        <v>0.81456273794174194</v>
      </c>
      <c r="L3806" s="45"/>
      <c r="M3806" s="45"/>
      <c r="N3806" s="45">
        <v>18.076805114746094</v>
      </c>
      <c r="O3806" s="45"/>
      <c r="P3806" s="45"/>
      <c r="Q3806" s="45"/>
      <c r="R3806" s="45">
        <v>12.20624828338623</v>
      </c>
      <c r="S3806" s="45"/>
      <c r="T3806" s="45"/>
      <c r="U3806" s="45"/>
      <c r="V3806" s="46">
        <v>4.7187538146972656</v>
      </c>
      <c r="W3806" s="46"/>
    </row>
    <row r="3807" spans="2:34">
      <c r="B3807" s="2">
        <v>8.2000002264976501E-2</v>
      </c>
      <c r="D3807" s="44">
        <v>4.9200001358985901</v>
      </c>
      <c r="E3807" s="44"/>
      <c r="F3807" s="45">
        <v>-14.342592239379883</v>
      </c>
      <c r="G3807" s="45"/>
      <c r="H3807" s="45"/>
      <c r="I3807" s="45"/>
      <c r="J3807" s="45"/>
      <c r="K3807" s="45">
        <v>0.78442609310150146</v>
      </c>
      <c r="L3807" s="45"/>
      <c r="M3807" s="45"/>
      <c r="N3807" s="45">
        <v>18.046669006347656</v>
      </c>
      <c r="O3807" s="45"/>
      <c r="P3807" s="45"/>
      <c r="Q3807" s="45"/>
      <c r="R3807" s="45">
        <v>12.20624828338623</v>
      </c>
      <c r="S3807" s="45"/>
      <c r="T3807" s="45"/>
      <c r="U3807" s="45"/>
      <c r="V3807" s="46">
        <v>4.5441727638244629</v>
      </c>
      <c r="W3807" s="46"/>
    </row>
    <row r="3808" spans="2:34">
      <c r="B3808" s="2">
        <v>8.2999996840953827E-2</v>
      </c>
      <c r="D3808" s="44">
        <v>4.9799998104572296</v>
      </c>
      <c r="E3808" s="44"/>
      <c r="F3808" s="45">
        <v>-16.370719909667969</v>
      </c>
      <c r="G3808" s="45"/>
      <c r="H3808" s="45"/>
      <c r="I3808" s="45"/>
      <c r="J3808" s="45"/>
      <c r="K3808" s="45">
        <v>0.75540441274642944</v>
      </c>
      <c r="L3808" s="45"/>
      <c r="M3808" s="45"/>
      <c r="N3808" s="45">
        <v>18.017646789550781</v>
      </c>
      <c r="O3808" s="45"/>
      <c r="P3808" s="45"/>
      <c r="Q3808" s="45"/>
      <c r="R3808" s="45">
        <v>12.20624828338623</v>
      </c>
      <c r="S3808" s="45"/>
      <c r="T3808" s="45"/>
      <c r="U3808" s="45"/>
      <c r="V3808" s="46">
        <v>4.3760504722595215</v>
      </c>
      <c r="W3808" s="46"/>
    </row>
    <row r="3809" spans="2:23">
      <c r="B3809" s="2">
        <v>8.3999998867511749E-2</v>
      </c>
      <c r="D3809" s="44">
        <v>5.039999932050705</v>
      </c>
      <c r="E3809" s="44"/>
      <c r="F3809" s="45">
        <v>-15.992460250854492</v>
      </c>
      <c r="G3809" s="45"/>
      <c r="H3809" s="45"/>
      <c r="I3809" s="45"/>
      <c r="J3809" s="45"/>
      <c r="K3809" s="45">
        <v>0.72745651006698608</v>
      </c>
      <c r="L3809" s="45"/>
      <c r="M3809" s="45"/>
      <c r="N3809" s="45">
        <v>17.98969841003418</v>
      </c>
      <c r="O3809" s="45"/>
      <c r="P3809" s="45"/>
      <c r="Q3809" s="45"/>
      <c r="R3809" s="45">
        <v>12.20624828338623</v>
      </c>
      <c r="S3809" s="45"/>
      <c r="T3809" s="45"/>
      <c r="U3809" s="45"/>
      <c r="V3809" s="46">
        <v>4.2141485214233398</v>
      </c>
      <c r="W3809" s="46"/>
    </row>
    <row r="3810" spans="2:23">
      <c r="B3810" s="2">
        <v>8.5000000894069672E-2</v>
      </c>
      <c r="D3810" s="44">
        <v>5.1000000536441803</v>
      </c>
      <c r="E3810" s="44"/>
      <c r="F3810" s="45">
        <v>-13.264904022216797</v>
      </c>
      <c r="G3810" s="45"/>
      <c r="H3810" s="45"/>
      <c r="I3810" s="45"/>
      <c r="J3810" s="45"/>
      <c r="K3810" s="45">
        <v>0.70054256916046143</v>
      </c>
      <c r="L3810" s="45"/>
      <c r="M3810" s="45"/>
      <c r="N3810" s="45">
        <v>17.962783813476563</v>
      </c>
      <c r="O3810" s="45"/>
      <c r="P3810" s="45"/>
      <c r="Q3810" s="45"/>
      <c r="R3810" s="45">
        <v>12.20624828338623</v>
      </c>
      <c r="S3810" s="45"/>
      <c r="T3810" s="45"/>
      <c r="U3810" s="45"/>
      <c r="V3810" s="46">
        <v>4.0582361221313477</v>
      </c>
      <c r="W3810" s="46"/>
    </row>
    <row r="3811" spans="2:23">
      <c r="B3811" s="2">
        <v>8.6000002920627594E-2</v>
      </c>
      <c r="D3811" s="44">
        <v>5.1600001752376556</v>
      </c>
      <c r="E3811" s="44"/>
      <c r="F3811" s="45">
        <v>-8.5749473571777344</v>
      </c>
      <c r="G3811" s="45"/>
      <c r="H3811" s="45"/>
      <c r="I3811" s="45"/>
      <c r="J3811" s="45"/>
      <c r="K3811" s="45">
        <v>0.67462438344955444</v>
      </c>
      <c r="L3811" s="45"/>
      <c r="M3811" s="45"/>
      <c r="N3811" s="45">
        <v>17.936866760253906</v>
      </c>
      <c r="O3811" s="45"/>
      <c r="P3811" s="45"/>
      <c r="Q3811" s="45"/>
      <c r="R3811" s="45">
        <v>12.20624828338623</v>
      </c>
      <c r="S3811" s="45"/>
      <c r="T3811" s="45"/>
      <c r="U3811" s="45"/>
      <c r="V3811" s="46">
        <v>3.9080924987792969</v>
      </c>
      <c r="W3811" s="46"/>
    </row>
    <row r="3812" spans="2:23">
      <c r="B3812" s="2">
        <v>8.6999997496604919E-2</v>
      </c>
      <c r="D3812" s="44">
        <v>5.2199998497962952</v>
      </c>
      <c r="E3812" s="44"/>
      <c r="F3812" s="45">
        <v>-2.584956169128418</v>
      </c>
      <c r="G3812" s="45"/>
      <c r="H3812" s="45"/>
      <c r="I3812" s="45"/>
      <c r="J3812" s="45"/>
      <c r="K3812" s="45">
        <v>0.64966505765914917</v>
      </c>
      <c r="L3812" s="45"/>
      <c r="M3812" s="45"/>
      <c r="N3812" s="45">
        <v>17.911907196044922</v>
      </c>
      <c r="O3812" s="45"/>
      <c r="P3812" s="45"/>
      <c r="Q3812" s="45"/>
      <c r="R3812" s="45">
        <v>12.20624828338623</v>
      </c>
      <c r="S3812" s="45"/>
      <c r="T3812" s="45"/>
      <c r="U3812" s="45"/>
      <c r="V3812" s="46">
        <v>3.7635035514831543</v>
      </c>
      <c r="W3812" s="46"/>
    </row>
    <row r="3813" spans="2:23">
      <c r="B3813" s="2">
        <v>8.7999999523162842E-2</v>
      </c>
      <c r="D3813" s="44">
        <v>5.2799999713897705</v>
      </c>
      <c r="E3813" s="44"/>
      <c r="F3813" s="45">
        <v>3.8602511882781982</v>
      </c>
      <c r="G3813" s="45"/>
      <c r="H3813" s="45"/>
      <c r="I3813" s="45"/>
      <c r="J3813" s="45"/>
      <c r="K3813" s="45">
        <v>0.6256292462348938</v>
      </c>
      <c r="L3813" s="45"/>
      <c r="M3813" s="45"/>
      <c r="N3813" s="45">
        <v>17.887870788574219</v>
      </c>
      <c r="O3813" s="45"/>
      <c r="P3813" s="45"/>
      <c r="Q3813" s="45"/>
      <c r="R3813" s="45">
        <v>12.20624828338623</v>
      </c>
      <c r="S3813" s="45"/>
      <c r="T3813" s="45"/>
      <c r="U3813" s="45"/>
      <c r="V3813" s="46">
        <v>3.6242640018463135</v>
      </c>
      <c r="W3813" s="46"/>
    </row>
    <row r="3814" spans="2:23">
      <c r="B3814" s="2">
        <v>8.9000001549720764E-2</v>
      </c>
      <c r="D3814" s="44">
        <v>5.3400000929832458</v>
      </c>
      <c r="E3814" s="44"/>
      <c r="F3814" s="45">
        <v>9.8520545959472656</v>
      </c>
      <c r="G3814" s="45"/>
      <c r="H3814" s="45"/>
      <c r="I3814" s="45"/>
      <c r="J3814" s="45"/>
      <c r="K3814" s="45">
        <v>0.60248261690139771</v>
      </c>
      <c r="L3814" s="45"/>
      <c r="M3814" s="45"/>
      <c r="N3814" s="45">
        <v>17.864725112915039</v>
      </c>
      <c r="O3814" s="45"/>
      <c r="P3814" s="45"/>
      <c r="Q3814" s="45"/>
      <c r="R3814" s="45">
        <v>12.20624828338623</v>
      </c>
      <c r="S3814" s="45"/>
      <c r="T3814" s="45"/>
      <c r="U3814" s="45"/>
      <c r="V3814" s="46">
        <v>3.4901759624481201</v>
      </c>
      <c r="W3814" s="46"/>
    </row>
    <row r="3815" spans="2:23">
      <c r="B3815" s="2">
        <v>9.0000003576278687E-2</v>
      </c>
      <c r="D3815" s="44">
        <v>5.4000002145767212</v>
      </c>
      <c r="E3815" s="44"/>
      <c r="F3815" s="45">
        <v>14.545639991760254</v>
      </c>
      <c r="G3815" s="45"/>
      <c r="H3815" s="45"/>
      <c r="I3815" s="45"/>
      <c r="J3815" s="45"/>
      <c r="K3815" s="45">
        <v>0.58019238710403442</v>
      </c>
      <c r="L3815" s="45"/>
      <c r="M3815" s="45"/>
      <c r="N3815" s="45">
        <v>17.842433929443359</v>
      </c>
      <c r="O3815" s="45"/>
      <c r="P3815" s="45"/>
      <c r="Q3815" s="45"/>
      <c r="R3815" s="45">
        <v>12.20624828338623</v>
      </c>
      <c r="S3815" s="45"/>
      <c r="T3815" s="45"/>
      <c r="U3815" s="45"/>
      <c r="V3815" s="46">
        <v>3.361048698425293</v>
      </c>
      <c r="W3815" s="46"/>
    </row>
    <row r="3816" spans="2:23">
      <c r="B3816" s="2">
        <v>9.0999998152256012E-2</v>
      </c>
      <c r="D3816" s="44">
        <v>5.4599998891353607</v>
      </c>
      <c r="E3816" s="44"/>
      <c r="F3816" s="45">
        <v>17.278644561767578</v>
      </c>
      <c r="G3816" s="45"/>
      <c r="H3816" s="45"/>
      <c r="I3816" s="45"/>
      <c r="J3816" s="45"/>
      <c r="K3816" s="45">
        <v>0.55872678756713867</v>
      </c>
      <c r="L3816" s="45"/>
      <c r="M3816" s="45"/>
      <c r="N3816" s="45">
        <v>17.820968627929688</v>
      </c>
      <c r="O3816" s="45"/>
      <c r="P3816" s="45"/>
      <c r="Q3816" s="45"/>
      <c r="R3816" s="45">
        <v>12.20624828338623</v>
      </c>
      <c r="S3816" s="45"/>
      <c r="T3816" s="45"/>
      <c r="U3816" s="45"/>
      <c r="V3816" s="46">
        <v>3.236699104309082</v>
      </c>
      <c r="W3816" s="46"/>
    </row>
    <row r="3817" spans="2:23">
      <c r="B3817" s="2">
        <v>9.2000000178813934E-2</v>
      </c>
      <c r="D3817" s="44">
        <v>5.5200000107288361</v>
      </c>
      <c r="E3817" s="44"/>
      <c r="F3817" s="45">
        <v>17.664178848266602</v>
      </c>
      <c r="G3817" s="45"/>
      <c r="H3817" s="45"/>
      <c r="I3817" s="45"/>
      <c r="J3817" s="45"/>
      <c r="K3817" s="45">
        <v>0.538055419921875</v>
      </c>
      <c r="L3817" s="45"/>
      <c r="M3817" s="45"/>
      <c r="N3817" s="45">
        <v>17.800296783447266</v>
      </c>
      <c r="O3817" s="45"/>
      <c r="P3817" s="45"/>
      <c r="Q3817" s="45"/>
      <c r="R3817" s="45">
        <v>12.20624828338623</v>
      </c>
      <c r="S3817" s="45"/>
      <c r="T3817" s="45"/>
      <c r="U3817" s="45"/>
      <c r="V3817" s="46">
        <v>3.1169497966766357</v>
      </c>
      <c r="W3817" s="46"/>
    </row>
    <row r="3818" spans="2:23">
      <c r="B3818" s="2">
        <v>9.3000002205371857E-2</v>
      </c>
      <c r="D3818" s="44">
        <v>5.5800001323223114</v>
      </c>
      <c r="E3818" s="44"/>
      <c r="F3818" s="45">
        <v>15.645166397094727</v>
      </c>
      <c r="G3818" s="45"/>
      <c r="H3818" s="45"/>
      <c r="I3818" s="45"/>
      <c r="J3818" s="45"/>
      <c r="K3818" s="45">
        <v>0.51814883947372437</v>
      </c>
      <c r="L3818" s="45"/>
      <c r="M3818" s="45"/>
      <c r="N3818" s="45">
        <v>17.780391693115234</v>
      </c>
      <c r="O3818" s="45"/>
      <c r="P3818" s="45"/>
      <c r="Q3818" s="45"/>
      <c r="R3818" s="45">
        <v>12.20624828338623</v>
      </c>
      <c r="S3818" s="45"/>
      <c r="T3818" s="45"/>
      <c r="U3818" s="45"/>
      <c r="V3818" s="46">
        <v>3.0016310214996338</v>
      </c>
      <c r="W3818" s="46"/>
    </row>
    <row r="3819" spans="2:23">
      <c r="B3819" s="2">
        <v>9.3999996781349182E-2</v>
      </c>
      <c r="D3819" s="44">
        <v>5.6399998068809509</v>
      </c>
      <c r="E3819" s="44"/>
      <c r="F3819" s="45">
        <v>11.502346038818359</v>
      </c>
      <c r="G3819" s="45"/>
      <c r="H3819" s="45"/>
      <c r="I3819" s="45"/>
      <c r="J3819" s="45"/>
      <c r="K3819" s="45">
        <v>0.49897870421409607</v>
      </c>
      <c r="L3819" s="45"/>
      <c r="M3819" s="45"/>
      <c r="N3819" s="45">
        <v>17.761220932006836</v>
      </c>
      <c r="O3819" s="45"/>
      <c r="P3819" s="45"/>
      <c r="Q3819" s="45"/>
      <c r="R3819" s="45">
        <v>12.20624828338623</v>
      </c>
      <c r="S3819" s="45"/>
      <c r="T3819" s="45"/>
      <c r="U3819" s="45"/>
      <c r="V3819" s="46">
        <v>2.8905787467956543</v>
      </c>
      <c r="W3819" s="46"/>
    </row>
    <row r="3820" spans="2:23">
      <c r="B3820" s="2">
        <v>9.4999998807907104E-2</v>
      </c>
      <c r="D3820" s="44">
        <v>5.6999999284744263</v>
      </c>
      <c r="E3820" s="44"/>
      <c r="F3820" s="45">
        <v>5.8148436546325684</v>
      </c>
      <c r="G3820" s="45"/>
      <c r="H3820" s="45"/>
      <c r="I3820" s="45"/>
      <c r="J3820" s="45"/>
      <c r="K3820" s="45">
        <v>0.48051783442497253</v>
      </c>
      <c r="L3820" s="45"/>
      <c r="M3820" s="45"/>
      <c r="N3820" s="45">
        <v>17.742759704589844</v>
      </c>
      <c r="O3820" s="45"/>
      <c r="P3820" s="45"/>
      <c r="Q3820" s="45"/>
      <c r="R3820" s="45">
        <v>12.20624828338623</v>
      </c>
      <c r="S3820" s="45"/>
      <c r="T3820" s="45"/>
      <c r="U3820" s="45"/>
      <c r="V3820" s="46">
        <v>2.783635139465332</v>
      </c>
      <c r="W3820" s="46"/>
    </row>
    <row r="3821" spans="2:23">
      <c r="B3821" s="2">
        <v>9.6000000834465027E-2</v>
      </c>
      <c r="D3821" s="44">
        <v>5.7600000500679016</v>
      </c>
      <c r="E3821" s="44"/>
      <c r="F3821" s="45">
        <v>-0.62116563320159912</v>
      </c>
      <c r="G3821" s="45"/>
      <c r="H3821" s="45"/>
      <c r="I3821" s="45"/>
      <c r="J3821" s="45"/>
      <c r="K3821" s="45">
        <v>0.4627399742603302</v>
      </c>
      <c r="L3821" s="45"/>
      <c r="M3821" s="45"/>
      <c r="N3821" s="45">
        <v>17.724981307983398</v>
      </c>
      <c r="O3821" s="45"/>
      <c r="P3821" s="45"/>
      <c r="Q3821" s="45"/>
      <c r="R3821" s="45">
        <v>12.20624828338623</v>
      </c>
      <c r="S3821" s="45"/>
      <c r="T3821" s="45"/>
      <c r="U3821" s="45"/>
      <c r="V3821" s="46">
        <v>2.6806480884552002</v>
      </c>
      <c r="W3821" s="46"/>
    </row>
    <row r="3822" spans="2:23">
      <c r="B3822" s="2">
        <v>9.7000002861022949E-2</v>
      </c>
      <c r="D3822" s="44">
        <v>5.820000171661377</v>
      </c>
      <c r="E3822" s="44"/>
      <c r="F3822" s="45">
        <v>-6.9042859077453613</v>
      </c>
      <c r="G3822" s="45"/>
      <c r="H3822" s="45"/>
      <c r="I3822" s="45"/>
      <c r="J3822" s="45"/>
      <c r="K3822" s="45">
        <v>0.44561982154846191</v>
      </c>
      <c r="L3822" s="45"/>
      <c r="M3822" s="45"/>
      <c r="N3822" s="45">
        <v>17.707862854003906</v>
      </c>
      <c r="O3822" s="45"/>
      <c r="P3822" s="45"/>
      <c r="Q3822" s="45"/>
      <c r="R3822" s="45">
        <v>12.20624828338623</v>
      </c>
      <c r="S3822" s="45"/>
      <c r="T3822" s="45"/>
      <c r="U3822" s="45"/>
      <c r="V3822" s="46">
        <v>2.5814712047576904</v>
      </c>
      <c r="W3822" s="46"/>
    </row>
    <row r="3823" spans="2:23">
      <c r="B3823" s="2">
        <v>9.7999997437000275E-2</v>
      </c>
      <c r="D3823" s="44">
        <v>5.8799998462200165</v>
      </c>
      <c r="E3823" s="44"/>
      <c r="F3823" s="45">
        <v>-12.154500007629395</v>
      </c>
      <c r="G3823" s="45"/>
      <c r="H3823" s="45"/>
      <c r="I3823" s="45"/>
      <c r="J3823" s="45"/>
      <c r="K3823" s="45">
        <v>0.4291330873966217</v>
      </c>
      <c r="L3823" s="45"/>
      <c r="M3823" s="45"/>
      <c r="N3823" s="45">
        <v>17.691375732421875</v>
      </c>
      <c r="O3823" s="45"/>
      <c r="P3823" s="45"/>
      <c r="Q3823" s="45"/>
      <c r="R3823" s="45">
        <v>12.20624828338623</v>
      </c>
      <c r="S3823" s="45"/>
      <c r="T3823" s="45"/>
      <c r="U3823" s="45"/>
      <c r="V3823" s="46">
        <v>2.4859638214111328</v>
      </c>
      <c r="W3823" s="46"/>
    </row>
    <row r="3824" spans="2:23">
      <c r="B3824" s="2">
        <v>9.8999999463558197E-2</v>
      </c>
      <c r="D3824" s="44">
        <v>5.9399999678134918</v>
      </c>
      <c r="E3824" s="44"/>
      <c r="F3824" s="45">
        <v>-15.636770248413086</v>
      </c>
      <c r="G3824" s="45"/>
      <c r="H3824" s="45"/>
      <c r="I3824" s="45"/>
      <c r="J3824" s="45"/>
      <c r="K3824" s="45">
        <v>0.41325631737709045</v>
      </c>
      <c r="L3824" s="45"/>
      <c r="M3824" s="45"/>
      <c r="N3824" s="45">
        <v>17.675498962402344</v>
      </c>
      <c r="O3824" s="45"/>
      <c r="P3824" s="45"/>
      <c r="Q3824" s="45"/>
      <c r="R3824" s="45">
        <v>12.20624828338623</v>
      </c>
      <c r="S3824" s="45"/>
      <c r="T3824" s="45"/>
      <c r="U3824" s="45"/>
      <c r="V3824" s="46">
        <v>2.3939898014068604</v>
      </c>
      <c r="W3824" s="46"/>
    </row>
    <row r="3825" spans="2:37">
      <c r="B3825" s="2">
        <v>0.10000000149011612</v>
      </c>
      <c r="D3825" s="44">
        <v>6.0000000894069672</v>
      </c>
      <c r="E3825" s="44"/>
      <c r="F3825" s="45">
        <v>-16.864274978637695</v>
      </c>
      <c r="G3825" s="45"/>
      <c r="H3825" s="45"/>
      <c r="I3825" s="45"/>
      <c r="J3825" s="45"/>
      <c r="K3825" s="45">
        <v>0.39796695113182068</v>
      </c>
      <c r="L3825" s="45"/>
      <c r="M3825" s="45"/>
      <c r="N3825" s="45">
        <v>17.660209655761719</v>
      </c>
      <c r="O3825" s="45"/>
      <c r="P3825" s="45"/>
      <c r="Q3825" s="45"/>
      <c r="R3825" s="45">
        <v>12.20624828338623</v>
      </c>
      <c r="S3825" s="45"/>
      <c r="T3825" s="45"/>
      <c r="U3825" s="45"/>
      <c r="V3825" s="46">
        <v>2.3054184913635254</v>
      </c>
      <c r="W3825" s="46"/>
    </row>
    <row r="3826" spans="2:37" ht="9.75" customHeight="1">
      <c r="B3826" s="2">
        <v>0.10100000351667404</v>
      </c>
      <c r="D3826" s="44">
        <v>6.0600002110004425</v>
      </c>
      <c r="E3826" s="44"/>
      <c r="F3826" s="45">
        <v>-15.666783332824707</v>
      </c>
      <c r="G3826" s="45"/>
      <c r="H3826" s="45"/>
      <c r="I3826" s="45"/>
      <c r="J3826" s="45"/>
      <c r="K3826" s="45">
        <v>0.38324323296546936</v>
      </c>
      <c r="L3826" s="45"/>
      <c r="M3826" s="45"/>
      <c r="N3826" s="45">
        <v>17.645484924316406</v>
      </c>
      <c r="O3826" s="45"/>
      <c r="P3826" s="45"/>
      <c r="Q3826" s="45"/>
      <c r="R3826" s="45">
        <v>12.20624828338623</v>
      </c>
      <c r="S3826" s="45"/>
      <c r="T3826" s="45"/>
      <c r="U3826" s="45"/>
      <c r="V3826" s="46">
        <v>2.2201242446899414</v>
      </c>
      <c r="W3826" s="46"/>
    </row>
    <row r="3827" spans="2:37" ht="5.25" customHeight="1"/>
    <row r="3828" spans="2:37" ht="172.5" customHeight="1"/>
    <row r="3829" spans="2:37" ht="16.5" customHeight="1"/>
    <row r="3830" spans="2:37" ht="12.75" customHeight="1">
      <c r="B3830" s="39" t="s">
        <v>0</v>
      </c>
      <c r="C3830" s="39"/>
      <c r="D3830" s="39"/>
      <c r="E3830" s="39"/>
      <c r="F3830" s="39"/>
      <c r="G3830" s="1" t="s">
        <v>1</v>
      </c>
      <c r="H3830" s="40" t="s">
        <v>96</v>
      </c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</row>
    <row r="3831" spans="2:37" ht="12.75" customHeight="1">
      <c r="AB3831" s="39" t="s">
        <v>2</v>
      </c>
      <c r="AC3831" s="39"/>
      <c r="AD3831" s="39"/>
      <c r="AE3831" s="39"/>
      <c r="AF3831" s="39"/>
      <c r="AG3831" s="39"/>
    </row>
    <row r="3832" spans="2:37" ht="12" customHeight="1">
      <c r="B3832" s="39" t="s">
        <v>3</v>
      </c>
      <c r="C3832" s="39"/>
      <c r="D3832" s="39"/>
      <c r="E3832" s="39"/>
      <c r="G3832" s="1" t="s">
        <v>4</v>
      </c>
      <c r="H3832" s="41">
        <v>6.5999999046325684</v>
      </c>
      <c r="I3832" s="41"/>
      <c r="J3832" s="41"/>
      <c r="K3832" s="41"/>
      <c r="L3832" s="41"/>
      <c r="M3832" s="41"/>
      <c r="N3832" s="41"/>
      <c r="O3832" s="39" t="s">
        <v>21</v>
      </c>
      <c r="P3832" s="39"/>
      <c r="Q3832" s="39"/>
      <c r="R3832" s="39"/>
      <c r="S3832" s="1" t="s">
        <v>4</v>
      </c>
      <c r="T3832" s="42" t="s">
        <v>24</v>
      </c>
      <c r="U3832" s="42"/>
      <c r="V3832" s="42"/>
      <c r="W3832" s="42"/>
      <c r="X3832" s="42"/>
      <c r="Y3832" s="42"/>
      <c r="Z3832" s="42"/>
      <c r="AA3832" s="42"/>
      <c r="AB3832" s="39"/>
      <c r="AC3832" s="39"/>
      <c r="AD3832" s="39"/>
      <c r="AE3832" s="39"/>
      <c r="AF3832" s="39"/>
      <c r="AG3832" s="39"/>
    </row>
    <row r="3833" spans="2:37" ht="10.5" customHeight="1">
      <c r="AB3833" s="39"/>
      <c r="AC3833" s="39"/>
      <c r="AD3833" s="39"/>
      <c r="AE3833" s="39"/>
      <c r="AF3833" s="39"/>
      <c r="AG3833" s="39"/>
    </row>
    <row r="3834" spans="2:37" ht="12" customHeight="1">
      <c r="AB3834" s="39"/>
      <c r="AC3834" s="39"/>
      <c r="AD3834" s="39"/>
      <c r="AE3834" s="39"/>
      <c r="AF3834" s="39"/>
      <c r="AG3834" s="39"/>
    </row>
    <row r="3835" spans="2:37" ht="12" customHeight="1">
      <c r="AB3835" s="39"/>
      <c r="AC3835" s="39"/>
      <c r="AD3835" s="39"/>
      <c r="AE3835" s="39"/>
      <c r="AF3835" s="39"/>
      <c r="AG3835" s="39"/>
    </row>
    <row r="3836" spans="2:37" ht="6" customHeight="1"/>
    <row r="3837" spans="2:37" ht="3" customHeight="1">
      <c r="B3837" s="43" t="s">
        <v>5</v>
      </c>
      <c r="D3837" s="43" t="s">
        <v>23</v>
      </c>
      <c r="E3837" s="43"/>
      <c r="G3837" s="43" t="s">
        <v>6</v>
      </c>
      <c r="H3837" s="43"/>
      <c r="J3837" s="43" t="s">
        <v>7</v>
      </c>
      <c r="K3837" s="43"/>
      <c r="L3837" s="43"/>
      <c r="M3837" s="43"/>
      <c r="N3837" s="43" t="s">
        <v>8</v>
      </c>
      <c r="O3837" s="43"/>
      <c r="Q3837" s="43" t="s">
        <v>9</v>
      </c>
      <c r="R3837" s="43"/>
      <c r="S3837" s="43"/>
      <c r="T3837" s="43" t="s">
        <v>10</v>
      </c>
      <c r="U3837" s="43"/>
      <c r="X3837" s="43" t="s">
        <v>5</v>
      </c>
      <c r="Y3837" s="43"/>
      <c r="Z3837" s="43" t="s">
        <v>23</v>
      </c>
      <c r="AA3837" s="43"/>
      <c r="AB3837" s="43" t="s">
        <v>6</v>
      </c>
      <c r="AC3837" s="43" t="s">
        <v>7</v>
      </c>
      <c r="AE3837" s="43" t="s">
        <v>8</v>
      </c>
      <c r="AF3837" s="43" t="s">
        <v>9</v>
      </c>
      <c r="AG3837" s="43" t="s">
        <v>10</v>
      </c>
      <c r="AH3837" s="43"/>
    </row>
    <row r="3838" spans="2:37" ht="14.25" customHeight="1">
      <c r="B3838" s="43"/>
      <c r="D3838" s="43"/>
      <c r="E3838" s="43"/>
      <c r="G3838" s="43"/>
      <c r="H3838" s="43"/>
      <c r="J3838" s="43"/>
      <c r="K3838" s="43"/>
      <c r="L3838" s="43"/>
      <c r="M3838" s="43"/>
      <c r="N3838" s="43"/>
      <c r="O3838" s="43"/>
      <c r="Q3838" s="43"/>
      <c r="R3838" s="43"/>
      <c r="S3838" s="43"/>
      <c r="T3838" s="43"/>
      <c r="U3838" s="43"/>
      <c r="X3838" s="43"/>
      <c r="Y3838" s="43"/>
      <c r="Z3838" s="43"/>
      <c r="AA3838" s="43"/>
      <c r="AB3838" s="43"/>
      <c r="AC3838" s="43"/>
      <c r="AE3838" s="43"/>
      <c r="AF3838" s="43"/>
      <c r="AG3838" s="43"/>
      <c r="AH3838" s="43"/>
    </row>
    <row r="3839" spans="2:37">
      <c r="B3839" s="2">
        <v>0</v>
      </c>
      <c r="D3839" s="44">
        <v>0</v>
      </c>
      <c r="E3839" s="44"/>
      <c r="F3839" s="45">
        <v>1.0067174116556998E-6</v>
      </c>
      <c r="G3839" s="45"/>
      <c r="H3839" s="45"/>
      <c r="I3839" s="45"/>
      <c r="J3839" s="45"/>
      <c r="K3839" s="45">
        <v>31.885868072509766</v>
      </c>
      <c r="L3839" s="45"/>
      <c r="M3839" s="45"/>
      <c r="N3839" s="45">
        <v>63.771732330322266</v>
      </c>
      <c r="O3839" s="45"/>
      <c r="P3839" s="45"/>
      <c r="Q3839" s="45"/>
      <c r="R3839" s="45">
        <v>22.546712875366211</v>
      </c>
      <c r="S3839" s="45"/>
      <c r="T3839" s="45"/>
      <c r="U3839" s="45"/>
      <c r="V3839" s="46">
        <v>100</v>
      </c>
      <c r="W3839" s="46"/>
      <c r="X3839" s="45">
        <v>3.9000000804662704E-2</v>
      </c>
      <c r="Y3839" s="45"/>
      <c r="Z3839" s="44">
        <v>2.3400000482797623</v>
      </c>
      <c r="AA3839" s="44"/>
      <c r="AB3839" s="45">
        <v>17.417722702026367</v>
      </c>
      <c r="AC3839" s="45"/>
      <c r="AD3839" s="45">
        <v>4.4151043891906738</v>
      </c>
      <c r="AE3839" s="45"/>
      <c r="AF3839" s="45">
        <v>28.400558471679688</v>
      </c>
      <c r="AG3839" s="45"/>
      <c r="AH3839" s="45">
        <v>16.960277557373047</v>
      </c>
      <c r="AI3839" s="45"/>
      <c r="AJ3839" s="45"/>
      <c r="AK3839" s="20">
        <v>18.407424926757813</v>
      </c>
    </row>
    <row r="3840" spans="2:37">
      <c r="B3840" s="2">
        <v>1.0000000474974513E-3</v>
      </c>
      <c r="D3840" s="44">
        <v>6.0000002849847078E-2</v>
      </c>
      <c r="E3840" s="44"/>
      <c r="F3840" s="45">
        <v>0.37711554765701294</v>
      </c>
      <c r="G3840" s="45"/>
      <c r="H3840" s="45"/>
      <c r="I3840" s="45"/>
      <c r="J3840" s="45"/>
      <c r="K3840" s="45">
        <v>29.777835845947266</v>
      </c>
      <c r="L3840" s="45"/>
      <c r="M3840" s="45"/>
      <c r="N3840" s="45">
        <v>61.402000427246094</v>
      </c>
      <c r="O3840" s="45"/>
      <c r="P3840" s="45"/>
      <c r="Q3840" s="45"/>
      <c r="R3840" s="45">
        <v>22.361661911010742</v>
      </c>
      <c r="S3840" s="45"/>
      <c r="T3840" s="45"/>
      <c r="U3840" s="45"/>
      <c r="V3840" s="46">
        <v>94.161651611328125</v>
      </c>
      <c r="W3840" s="46"/>
      <c r="X3840" s="45">
        <v>3.9999999105930328E-2</v>
      </c>
      <c r="Y3840" s="45"/>
      <c r="Z3840" s="44">
        <v>2.3999999463558197</v>
      </c>
      <c r="AA3840" s="44"/>
      <c r="AB3840" s="45">
        <v>23.609844207763672</v>
      </c>
      <c r="AC3840" s="45"/>
      <c r="AD3840" s="45">
        <v>4.2229514122009277</v>
      </c>
      <c r="AE3840" s="45"/>
      <c r="AF3840" s="45">
        <v>28.055561065673828</v>
      </c>
      <c r="AG3840" s="45"/>
      <c r="AH3840" s="45">
        <v>16.852199554443359</v>
      </c>
      <c r="AI3840" s="45"/>
      <c r="AJ3840" s="45"/>
      <c r="AK3840" s="20">
        <v>17.719213485717773</v>
      </c>
    </row>
    <row r="3841" spans="2:37">
      <c r="B3841" s="2">
        <v>2.0000000949949026E-3</v>
      </c>
      <c r="D3841" s="44">
        <v>0.12000000569969416</v>
      </c>
      <c r="E3841" s="44"/>
      <c r="F3841" s="45">
        <v>5.0139737129211426</v>
      </c>
      <c r="G3841" s="45"/>
      <c r="H3841" s="45"/>
      <c r="I3841" s="45"/>
      <c r="J3841" s="45"/>
      <c r="K3841" s="45">
        <v>27.869148254394531</v>
      </c>
      <c r="L3841" s="45"/>
      <c r="M3841" s="45"/>
      <c r="N3841" s="45">
        <v>59.235431671142578</v>
      </c>
      <c r="O3841" s="45"/>
      <c r="P3841" s="45"/>
      <c r="Q3841" s="45"/>
      <c r="R3841" s="45">
        <v>22.179311752319336</v>
      </c>
      <c r="S3841" s="45"/>
      <c r="T3841" s="45"/>
      <c r="U3841" s="45"/>
      <c r="V3841" s="46">
        <v>88.850654602050781</v>
      </c>
      <c r="W3841" s="46"/>
      <c r="X3841" s="45">
        <v>4.1000001132488251E-2</v>
      </c>
      <c r="Y3841" s="45"/>
      <c r="Z3841" s="44">
        <v>2.460000067949295</v>
      </c>
      <c r="AA3841" s="44"/>
      <c r="AB3841" s="45">
        <v>27.022100448608398</v>
      </c>
      <c r="AC3841" s="45"/>
      <c r="AD3841" s="45">
        <v>4.0394682884216309</v>
      </c>
      <c r="AE3841" s="45"/>
      <c r="AF3841" s="45">
        <v>27.72117805480957</v>
      </c>
      <c r="AG3841" s="45"/>
      <c r="AH3841" s="45">
        <v>16.745498657226563</v>
      </c>
      <c r="AI3841" s="45"/>
      <c r="AJ3841" s="45"/>
      <c r="AK3841" s="20">
        <v>17.057334899902344</v>
      </c>
    </row>
    <row r="3842" spans="2:37">
      <c r="B3842" s="2">
        <v>3.0000000260770321E-3</v>
      </c>
      <c r="D3842" s="44">
        <v>0.18000000156462193</v>
      </c>
      <c r="E3842" s="44"/>
      <c r="F3842" s="45">
        <v>12.907196998596191</v>
      </c>
      <c r="G3842" s="45"/>
      <c r="H3842" s="45"/>
      <c r="I3842" s="45"/>
      <c r="J3842" s="45"/>
      <c r="K3842" s="45">
        <v>26.134796142578125</v>
      </c>
      <c r="L3842" s="45"/>
      <c r="M3842" s="45"/>
      <c r="N3842" s="45">
        <v>57.2469482421875</v>
      </c>
      <c r="O3842" s="45"/>
      <c r="P3842" s="45"/>
      <c r="Q3842" s="45"/>
      <c r="R3842" s="45">
        <v>21.999612808227539</v>
      </c>
      <c r="S3842" s="45"/>
      <c r="T3842" s="45"/>
      <c r="U3842" s="45"/>
      <c r="V3842" s="46">
        <v>84.00189208984375</v>
      </c>
      <c r="W3842" s="46"/>
      <c r="X3842" s="45">
        <v>4.1999999433755875E-2</v>
      </c>
      <c r="Y3842" s="45"/>
      <c r="Z3842" s="44">
        <v>2.5199999660253525</v>
      </c>
      <c r="AA3842" s="44"/>
      <c r="AB3842" s="45">
        <v>27.187404632568359</v>
      </c>
      <c r="AC3842" s="45"/>
      <c r="AD3842" s="45">
        <v>3.864238977432251</v>
      </c>
      <c r="AE3842" s="45"/>
      <c r="AF3842" s="45">
        <v>27.39695930480957</v>
      </c>
      <c r="AG3842" s="45"/>
      <c r="AH3842" s="45">
        <v>16.640146255493164</v>
      </c>
      <c r="AI3842" s="45"/>
      <c r="AJ3842" s="45"/>
      <c r="AK3842" s="20">
        <v>16.420707702636719</v>
      </c>
    </row>
    <row r="3843" spans="2:37">
      <c r="B3843" s="2">
        <v>4.0000001899898052E-3</v>
      </c>
      <c r="D3843" s="44">
        <v>0.24000001139938831</v>
      </c>
      <c r="E3843" s="44"/>
      <c r="F3843" s="45">
        <v>22.643592834472656</v>
      </c>
      <c r="G3843" s="45"/>
      <c r="H3843" s="45"/>
      <c r="I3843" s="45"/>
      <c r="J3843" s="45"/>
      <c r="K3843" s="45">
        <v>24.553367614746094</v>
      </c>
      <c r="L3843" s="45"/>
      <c r="M3843" s="45"/>
      <c r="N3843" s="45">
        <v>55.415073394775391</v>
      </c>
      <c r="O3843" s="45"/>
      <c r="P3843" s="45"/>
      <c r="Q3843" s="45"/>
      <c r="R3843" s="45">
        <v>21.822521209716797</v>
      </c>
      <c r="S3843" s="45"/>
      <c r="T3843" s="45"/>
      <c r="U3843" s="45"/>
      <c r="V3843" s="46">
        <v>79.559341430664063</v>
      </c>
      <c r="W3843" s="46"/>
      <c r="X3843" s="45">
        <v>4.3000001460313797E-2</v>
      </c>
      <c r="Y3843" s="45"/>
      <c r="Z3843" s="44">
        <v>2.5800000876188278</v>
      </c>
      <c r="AA3843" s="44"/>
      <c r="AB3843" s="45">
        <v>24.098720550537109</v>
      </c>
      <c r="AC3843" s="45"/>
      <c r="AD3843" s="45">
        <v>3.6968686580657959</v>
      </c>
      <c r="AE3843" s="45"/>
      <c r="AF3843" s="45">
        <v>27.082477569580078</v>
      </c>
      <c r="AG3843" s="45"/>
      <c r="AH3843" s="45">
        <v>16.536123275756836</v>
      </c>
      <c r="AI3843" s="45"/>
      <c r="AJ3843" s="45"/>
      <c r="AK3843" s="20">
        <v>15.808305740356445</v>
      </c>
    </row>
    <row r="3844" spans="2:37">
      <c r="B3844" s="2">
        <v>4.999999888241291E-3</v>
      </c>
      <c r="D3844" s="44">
        <v>0.29999999329447746</v>
      </c>
      <c r="E3844" s="44"/>
      <c r="F3844" s="45">
        <v>32.600013732910156</v>
      </c>
      <c r="G3844" s="45"/>
      <c r="H3844" s="45"/>
      <c r="I3844" s="45"/>
      <c r="J3844" s="45"/>
      <c r="K3844" s="45">
        <v>23.106502532958984</v>
      </c>
      <c r="L3844" s="45"/>
      <c r="M3844" s="45"/>
      <c r="N3844" s="45">
        <v>53.721382141113281</v>
      </c>
      <c r="O3844" s="45"/>
      <c r="P3844" s="45"/>
      <c r="Q3844" s="45"/>
      <c r="R3844" s="45">
        <v>21.647987365722656</v>
      </c>
      <c r="S3844" s="45"/>
      <c r="T3844" s="45"/>
      <c r="U3844" s="45"/>
      <c r="V3844" s="46">
        <v>75.474754333496094</v>
      </c>
      <c r="W3844" s="46"/>
      <c r="X3844" s="45">
        <v>4.3999999761581421E-2</v>
      </c>
      <c r="Y3844" s="45"/>
      <c r="Z3844" s="44">
        <v>2.6399999856948853</v>
      </c>
      <c r="AA3844" s="44"/>
      <c r="AB3844" s="45">
        <v>18.204191207885742</v>
      </c>
      <c r="AC3844" s="45"/>
      <c r="AD3844" s="45">
        <v>3.5369842052459717</v>
      </c>
      <c r="AE3844" s="45"/>
      <c r="AF3844" s="45">
        <v>26.777328491210938</v>
      </c>
      <c r="AG3844" s="45"/>
      <c r="AH3844" s="45">
        <v>16.433404922485352</v>
      </c>
      <c r="AI3844" s="45"/>
      <c r="AJ3844" s="45"/>
      <c r="AK3844" s="20">
        <v>15.219155311584473</v>
      </c>
    </row>
    <row r="3845" spans="2:37">
      <c r="B3845" s="2">
        <v>6.0000000521540642E-3</v>
      </c>
      <c r="D3845" s="44">
        <v>0.36000000312924385</v>
      </c>
      <c r="E3845" s="44"/>
      <c r="F3845" s="45">
        <v>41.169696807861328</v>
      </c>
      <c r="G3845" s="45"/>
      <c r="H3845" s="45"/>
      <c r="I3845" s="45"/>
      <c r="J3845" s="45"/>
      <c r="K3845" s="45">
        <v>21.778434753417969</v>
      </c>
      <c r="L3845" s="45"/>
      <c r="M3845" s="45"/>
      <c r="N3845" s="45">
        <v>52.150043487548828</v>
      </c>
      <c r="O3845" s="45"/>
      <c r="P3845" s="45"/>
      <c r="Q3845" s="45"/>
      <c r="R3845" s="45">
        <v>21.475969314575195</v>
      </c>
      <c r="S3845" s="45"/>
      <c r="T3845" s="45"/>
      <c r="U3845" s="45"/>
      <c r="V3845" s="46">
        <v>71.706558227539063</v>
      </c>
      <c r="W3845" s="46"/>
      <c r="X3845" s="45">
        <v>4.5000001788139343E-2</v>
      </c>
      <c r="Y3845" s="45"/>
      <c r="Z3845" s="44">
        <v>2.7000001072883606</v>
      </c>
      <c r="AA3845" s="44"/>
      <c r="AB3845" s="45">
        <v>10.338920593261719</v>
      </c>
      <c r="AC3845" s="45"/>
      <c r="AD3845" s="45">
        <v>3.384232759475708</v>
      </c>
      <c r="AE3845" s="45"/>
      <c r="AF3845" s="45">
        <v>26.481130599975586</v>
      </c>
      <c r="AG3845" s="45"/>
      <c r="AH3845" s="45">
        <v>16.331972122192383</v>
      </c>
      <c r="AI3845" s="45"/>
      <c r="AJ3845" s="45"/>
      <c r="AK3845" s="20">
        <v>14.652325630187988</v>
      </c>
    </row>
    <row r="3846" spans="2:37">
      <c r="B3846" s="2">
        <v>7.0000002160668373E-3</v>
      </c>
      <c r="D3846" s="44">
        <v>0.42000001296401024</v>
      </c>
      <c r="E3846" s="44"/>
      <c r="F3846" s="45">
        <v>46.983123779296875</v>
      </c>
      <c r="G3846" s="45"/>
      <c r="H3846" s="45"/>
      <c r="I3846" s="45"/>
      <c r="J3846" s="45"/>
      <c r="K3846" s="45">
        <v>20.555599212646484</v>
      </c>
      <c r="L3846" s="45"/>
      <c r="M3846" s="45"/>
      <c r="N3846" s="45">
        <v>50.687431335449219</v>
      </c>
      <c r="O3846" s="45"/>
      <c r="P3846" s="45"/>
      <c r="Q3846" s="45"/>
      <c r="R3846" s="45">
        <v>21.306423187255859</v>
      </c>
      <c r="S3846" s="45"/>
      <c r="T3846" s="45"/>
      <c r="U3846" s="45"/>
      <c r="V3846" s="46">
        <v>68.218879699707031</v>
      </c>
      <c r="W3846" s="46"/>
      <c r="X3846" s="45">
        <v>4.6000000089406967E-2</v>
      </c>
      <c r="Y3846" s="45"/>
      <c r="Z3846" s="44">
        <v>2.760000005364418</v>
      </c>
      <c r="AA3846" s="44"/>
      <c r="AB3846" s="45">
        <v>1.6036533117294312</v>
      </c>
      <c r="AC3846" s="45"/>
      <c r="AD3846" s="45">
        <v>3.2382795810699463</v>
      </c>
      <c r="AE3846" s="45"/>
      <c r="AF3846" s="45">
        <v>26.193517684936523</v>
      </c>
      <c r="AG3846" s="45"/>
      <c r="AH3846" s="45">
        <v>16.231803894042969</v>
      </c>
      <c r="AI3846" s="45"/>
      <c r="AJ3846" s="45"/>
      <c r="AK3846" s="20">
        <v>14.106931686401367</v>
      </c>
    </row>
    <row r="3847" spans="2:37">
      <c r="B3847" s="2">
        <v>8.0000003799796104E-3</v>
      </c>
      <c r="D3847" s="44">
        <v>0.48000002279877663</v>
      </c>
      <c r="E3847" s="44"/>
      <c r="F3847" s="45">
        <v>49.092716217041016</v>
      </c>
      <c r="G3847" s="45"/>
      <c r="H3847" s="45"/>
      <c r="I3847" s="45"/>
      <c r="J3847" s="45"/>
      <c r="K3847" s="45">
        <v>19.426301956176758</v>
      </c>
      <c r="L3847" s="45"/>
      <c r="M3847" s="45"/>
      <c r="N3847" s="45">
        <v>49.321792602539063</v>
      </c>
      <c r="O3847" s="45"/>
      <c r="P3847" s="45"/>
      <c r="Q3847" s="45"/>
      <c r="R3847" s="45">
        <v>21.139303207397461</v>
      </c>
      <c r="S3847" s="45"/>
      <c r="T3847" s="45"/>
      <c r="U3847" s="45"/>
      <c r="V3847" s="46">
        <v>64.980712890625</v>
      </c>
      <c r="W3847" s="46"/>
      <c r="X3847" s="45">
        <v>4.6999998390674591E-2</v>
      </c>
      <c r="Y3847" s="45"/>
      <c r="Z3847" s="44">
        <v>2.8199999034404755</v>
      </c>
      <c r="AA3847" s="44"/>
      <c r="AB3847" s="45">
        <v>-6.7920413017272949</v>
      </c>
      <c r="AC3847" s="45"/>
      <c r="AD3847" s="45">
        <v>3.0988075733184814</v>
      </c>
      <c r="AE3847" s="45"/>
      <c r="AF3847" s="45">
        <v>25.914142608642578</v>
      </c>
      <c r="AG3847" s="45"/>
      <c r="AH3847" s="45">
        <v>16.132877349853516</v>
      </c>
      <c r="AI3847" s="45"/>
      <c r="AJ3847" s="45"/>
      <c r="AK3847" s="20">
        <v>13.582126617431641</v>
      </c>
    </row>
    <row r="3848" spans="2:37">
      <c r="B3848" s="2">
        <v>8.999999612569809E-3</v>
      </c>
      <c r="D3848" s="44">
        <v>0.53999997675418854</v>
      </c>
      <c r="E3848" s="44"/>
      <c r="F3848" s="45">
        <v>47.096221923828125</v>
      </c>
      <c r="G3848" s="45"/>
      <c r="H3848" s="45"/>
      <c r="I3848" s="45"/>
      <c r="J3848" s="45"/>
      <c r="K3848" s="45">
        <v>18.380449295043945</v>
      </c>
      <c r="L3848" s="45"/>
      <c r="M3848" s="45"/>
      <c r="N3848" s="45">
        <v>48.04296875</v>
      </c>
      <c r="O3848" s="45"/>
      <c r="P3848" s="45"/>
      <c r="Q3848" s="45"/>
      <c r="R3848" s="45">
        <v>20.974569320678711</v>
      </c>
      <c r="S3848" s="45"/>
      <c r="T3848" s="45"/>
      <c r="U3848" s="45"/>
      <c r="V3848" s="46">
        <v>61.965229034423828</v>
      </c>
      <c r="W3848" s="46"/>
      <c r="X3848" s="45">
        <v>4.8000000417232513E-2</v>
      </c>
      <c r="Y3848" s="45"/>
      <c r="Z3848" s="44">
        <v>2.8800000250339508</v>
      </c>
      <c r="AA3848" s="44"/>
      <c r="AB3848" s="45">
        <v>-13.69983959197998</v>
      </c>
      <c r="AC3848" s="45"/>
      <c r="AD3848" s="45">
        <v>2.9655156135559082</v>
      </c>
      <c r="AE3848" s="45"/>
      <c r="AF3848" s="45">
        <v>25.642675399780273</v>
      </c>
      <c r="AG3848" s="45"/>
      <c r="AH3848" s="45">
        <v>16.035173416137695</v>
      </c>
      <c r="AI3848" s="45"/>
      <c r="AJ3848" s="45"/>
      <c r="AK3848" s="20">
        <v>13.077103614807129</v>
      </c>
    </row>
    <row r="3849" spans="2:37">
      <c r="B3849" s="2">
        <v>9.9999997764825821E-3</v>
      </c>
      <c r="D3849" s="44">
        <v>0.59999998658895493</v>
      </c>
      <c r="E3849" s="44"/>
      <c r="F3849" s="45">
        <v>41.182567596435547</v>
      </c>
      <c r="G3849" s="45"/>
      <c r="H3849" s="45"/>
      <c r="I3849" s="45"/>
      <c r="J3849" s="45"/>
      <c r="K3849" s="45">
        <v>17.409297943115234</v>
      </c>
      <c r="L3849" s="45"/>
      <c r="M3849" s="45"/>
      <c r="N3849" s="45">
        <v>46.8421630859375</v>
      </c>
      <c r="O3849" s="45"/>
      <c r="P3849" s="45"/>
      <c r="Q3849" s="45"/>
      <c r="R3849" s="45">
        <v>20.812179565429688</v>
      </c>
      <c r="S3849" s="45"/>
      <c r="T3849" s="45"/>
      <c r="U3849" s="45"/>
      <c r="V3849" s="46">
        <v>59.149173736572266</v>
      </c>
      <c r="W3849" s="46"/>
      <c r="X3849" s="45">
        <v>4.8999998718500137E-2</v>
      </c>
      <c r="Y3849" s="45"/>
      <c r="Z3849" s="44">
        <v>2.9399999231100082</v>
      </c>
      <c r="AA3849" s="44"/>
      <c r="AB3849" s="45">
        <v>-18.192106246948242</v>
      </c>
      <c r="AC3849" s="45"/>
      <c r="AD3849" s="45">
        <v>2.8381180763244629</v>
      </c>
      <c r="AE3849" s="45"/>
      <c r="AF3849" s="45">
        <v>25.378801345825195</v>
      </c>
      <c r="AG3849" s="45"/>
      <c r="AH3849" s="45">
        <v>15.93867015838623</v>
      </c>
      <c r="AI3849" s="45"/>
      <c r="AJ3849" s="45"/>
      <c r="AK3849" s="20">
        <v>12.591091156005859</v>
      </c>
    </row>
    <row r="3850" spans="2:37">
      <c r="B3850" s="2">
        <v>1.0999999940395355E-2</v>
      </c>
      <c r="D3850" s="44">
        <v>0.65999999642372131</v>
      </c>
      <c r="E3850" s="44"/>
      <c r="F3850" s="45">
        <v>32.094951629638672</v>
      </c>
      <c r="G3850" s="45"/>
      <c r="H3850" s="45"/>
      <c r="I3850" s="45"/>
      <c r="J3850" s="45"/>
      <c r="K3850" s="45">
        <v>16.505264282226563</v>
      </c>
      <c r="L3850" s="45"/>
      <c r="M3850" s="45"/>
      <c r="N3850" s="45">
        <v>45.71173095703125</v>
      </c>
      <c r="O3850" s="45"/>
      <c r="P3850" s="45"/>
      <c r="Q3850" s="45"/>
      <c r="R3850" s="45">
        <v>20.652090072631836</v>
      </c>
      <c r="S3850" s="45"/>
      <c r="T3850" s="45"/>
      <c r="U3850" s="45"/>
      <c r="V3850" s="46">
        <v>56.512359619140625</v>
      </c>
      <c r="W3850" s="46"/>
      <c r="X3850" s="45">
        <v>5.000000074505806E-2</v>
      </c>
      <c r="Y3850" s="45"/>
      <c r="Z3850" s="44">
        <v>3.0000000447034836</v>
      </c>
      <c r="AA3850" s="44"/>
      <c r="AB3850" s="45">
        <v>-19.688640594482422</v>
      </c>
      <c r="AC3850" s="45"/>
      <c r="AD3850" s="45">
        <v>2.7163431644439697</v>
      </c>
      <c r="AE3850" s="45"/>
      <c r="AF3850" s="45">
        <v>25.122224807739258</v>
      </c>
      <c r="AG3850" s="45"/>
      <c r="AH3850" s="45">
        <v>15.843350410461426</v>
      </c>
      <c r="AI3850" s="45"/>
      <c r="AJ3850" s="45"/>
      <c r="AK3850" s="20">
        <v>12.123349189758301</v>
      </c>
    </row>
    <row r="3851" spans="2:37">
      <c r="B3851" s="2">
        <v>1.2000000104308128E-2</v>
      </c>
      <c r="D3851" s="44">
        <v>0.7200000062584877</v>
      </c>
      <c r="E3851" s="44"/>
      <c r="F3851" s="45">
        <v>21.017593383789063</v>
      </c>
      <c r="G3851" s="45"/>
      <c r="H3851" s="45"/>
      <c r="I3851" s="45"/>
      <c r="J3851" s="45"/>
      <c r="K3851" s="45">
        <v>15.661752700805664</v>
      </c>
      <c r="L3851" s="45"/>
      <c r="M3851" s="45"/>
      <c r="N3851" s="45">
        <v>44.64501953125</v>
      </c>
      <c r="O3851" s="45"/>
      <c r="P3851" s="45"/>
      <c r="Q3851" s="45"/>
      <c r="R3851" s="45">
        <v>20.494266510009766</v>
      </c>
      <c r="S3851" s="45"/>
      <c r="T3851" s="45"/>
      <c r="U3851" s="45"/>
      <c r="V3851" s="46">
        <v>54.037220001220703</v>
      </c>
      <c r="W3851" s="46"/>
      <c r="X3851" s="45">
        <v>5.0999999046325684E-2</v>
      </c>
      <c r="Y3851" s="45"/>
      <c r="Z3851" s="44">
        <v>3.059999942779541</v>
      </c>
      <c r="AA3851" s="44"/>
      <c r="AB3851" s="45">
        <v>-18.03346061706543</v>
      </c>
      <c r="AC3851" s="45"/>
      <c r="AD3851" s="45">
        <v>2.5999329090118408</v>
      </c>
      <c r="AE3851" s="45"/>
      <c r="AF3851" s="45">
        <v>24.872655868530273</v>
      </c>
      <c r="AG3851" s="45"/>
      <c r="AH3851" s="45">
        <v>15.74919319152832</v>
      </c>
      <c r="AI3851" s="45"/>
      <c r="AJ3851" s="45"/>
      <c r="AK3851" s="20">
        <v>11.673171043395996</v>
      </c>
    </row>
    <row r="3852" spans="2:37">
      <c r="B3852" s="2">
        <v>1.3000000268220901E-2</v>
      </c>
      <c r="D3852" s="44">
        <v>0.78000001609325409</v>
      </c>
      <c r="E3852" s="44"/>
      <c r="F3852" s="45">
        <v>9.40301513671875</v>
      </c>
      <c r="G3852" s="45"/>
      <c r="H3852" s="45"/>
      <c r="I3852" s="45"/>
      <c r="J3852" s="45"/>
      <c r="K3852" s="45">
        <v>14.873011589050293</v>
      </c>
      <c r="L3852" s="45"/>
      <c r="M3852" s="45"/>
      <c r="N3852" s="45">
        <v>43.636226654052734</v>
      </c>
      <c r="O3852" s="45"/>
      <c r="P3852" s="45"/>
      <c r="Q3852" s="45"/>
      <c r="R3852" s="45">
        <v>20.338663101196289</v>
      </c>
      <c r="S3852" s="45"/>
      <c r="T3852" s="45"/>
      <c r="U3852" s="45"/>
      <c r="V3852" s="46">
        <v>51.708446502685547</v>
      </c>
      <c r="W3852" s="46"/>
      <c r="X3852" s="45">
        <v>5.2000001072883606E-2</v>
      </c>
      <c r="Y3852" s="45"/>
      <c r="Z3852" s="44">
        <v>3.1200000643730164</v>
      </c>
      <c r="AA3852" s="44"/>
      <c r="AB3852" s="45">
        <v>-13.511521339416504</v>
      </c>
      <c r="AC3852" s="45"/>
      <c r="AD3852" s="45">
        <v>2.4886422157287598</v>
      </c>
      <c r="AE3852" s="45"/>
      <c r="AF3852" s="45">
        <v>24.629823684692383</v>
      </c>
      <c r="AG3852" s="45"/>
      <c r="AH3852" s="45">
        <v>15.656179428100586</v>
      </c>
      <c r="AI3852" s="45"/>
      <c r="AJ3852" s="45"/>
      <c r="AK3852" s="20">
        <v>11.239880561828613</v>
      </c>
    </row>
    <row r="3853" spans="2:37">
      <c r="B3853" s="2">
        <v>1.4000000432133675E-2</v>
      </c>
      <c r="D3853" s="44">
        <v>0.84000002592802048</v>
      </c>
      <c r="E3853" s="44"/>
      <c r="F3853" s="45">
        <v>-1.2352193593978882</v>
      </c>
      <c r="G3853" s="45"/>
      <c r="H3853" s="45"/>
      <c r="I3853" s="45"/>
      <c r="J3853" s="45"/>
      <c r="K3853" s="45">
        <v>14.134008407592773</v>
      </c>
      <c r="L3853" s="45"/>
      <c r="M3853" s="45"/>
      <c r="N3853" s="45">
        <v>42.680255889892578</v>
      </c>
      <c r="O3853" s="45"/>
      <c r="P3853" s="45"/>
      <c r="Q3853" s="45"/>
      <c r="R3853" s="45">
        <v>20.185245513916016</v>
      </c>
      <c r="S3853" s="45"/>
      <c r="T3853" s="45"/>
      <c r="U3853" s="45"/>
      <c r="V3853" s="46">
        <v>49.512664794921875</v>
      </c>
      <c r="W3853" s="46"/>
      <c r="X3853" s="45">
        <v>5.299999937415123E-2</v>
      </c>
      <c r="Y3853" s="45"/>
      <c r="Z3853" s="44">
        <v>3.1799999624490738</v>
      </c>
      <c r="AA3853" s="44"/>
      <c r="AB3853" s="45">
        <v>-6.8037676811218262</v>
      </c>
      <c r="AC3853" s="45"/>
      <c r="AD3853" s="45">
        <v>2.3822376728057861</v>
      </c>
      <c r="AE3853" s="45"/>
      <c r="AF3853" s="45">
        <v>24.393468856811523</v>
      </c>
      <c r="AG3853" s="45"/>
      <c r="AH3853" s="45">
        <v>15.564291000366211</v>
      </c>
      <c r="AI3853" s="45"/>
      <c r="AJ3853" s="45"/>
      <c r="AK3853" s="20">
        <v>10.822827339172363</v>
      </c>
    </row>
    <row r="3854" spans="2:37">
      <c r="B3854" s="2">
        <v>1.4999999664723873E-2</v>
      </c>
      <c r="D3854" s="44">
        <v>0.89999997988343239</v>
      </c>
      <c r="E3854" s="44"/>
      <c r="F3854" s="45">
        <v>-9.5349979400634766</v>
      </c>
      <c r="G3854" s="45"/>
      <c r="H3854" s="45"/>
      <c r="I3854" s="45"/>
      <c r="J3854" s="45"/>
      <c r="K3854" s="45">
        <v>13.440329551696777</v>
      </c>
      <c r="L3854" s="45"/>
      <c r="M3854" s="45"/>
      <c r="N3854" s="45">
        <v>41.772647857666016</v>
      </c>
      <c r="O3854" s="45"/>
      <c r="P3854" s="45"/>
      <c r="Q3854" s="45"/>
      <c r="R3854" s="45">
        <v>20.033973693847656</v>
      </c>
      <c r="S3854" s="45"/>
      <c r="T3854" s="45"/>
      <c r="U3854" s="45"/>
      <c r="V3854" s="46">
        <v>47.438156127929688</v>
      </c>
      <c r="W3854" s="46"/>
      <c r="X3854" s="45">
        <v>5.4000001400709152E-2</v>
      </c>
      <c r="Y3854" s="45"/>
      <c r="Z3854" s="44">
        <v>3.2400000840425491</v>
      </c>
      <c r="AA3854" s="44"/>
      <c r="AB3854" s="45">
        <v>1.1124980449676514</v>
      </c>
      <c r="AC3854" s="45"/>
      <c r="AD3854" s="45">
        <v>2.2804968357086182</v>
      </c>
      <c r="AE3854" s="45"/>
      <c r="AF3854" s="45">
        <v>24.16334342956543</v>
      </c>
      <c r="AG3854" s="45"/>
      <c r="AH3854" s="45">
        <v>15.473509788513184</v>
      </c>
      <c r="AI3854" s="45"/>
      <c r="AJ3854" s="45"/>
      <c r="AK3854" s="20">
        <v>10.421390533447266</v>
      </c>
    </row>
    <row r="3855" spans="2:37">
      <c r="B3855" s="2">
        <v>1.6000000759959221E-2</v>
      </c>
      <c r="D3855" s="44">
        <v>0.96000004559755325</v>
      </c>
      <c r="E3855" s="44"/>
      <c r="F3855" s="45">
        <v>-14.473761558532715</v>
      </c>
      <c r="G3855" s="45"/>
      <c r="H3855" s="45"/>
      <c r="I3855" s="45"/>
      <c r="J3855" s="45"/>
      <c r="K3855" s="45">
        <v>12.788092613220215</v>
      </c>
      <c r="L3855" s="45"/>
      <c r="M3855" s="45"/>
      <c r="N3855" s="45">
        <v>40.909465789794922</v>
      </c>
      <c r="O3855" s="45"/>
      <c r="P3855" s="45"/>
      <c r="Q3855" s="45"/>
      <c r="R3855" s="45">
        <v>19.88481330871582</v>
      </c>
      <c r="S3855" s="45"/>
      <c r="T3855" s="45"/>
      <c r="U3855" s="45"/>
      <c r="V3855" s="46">
        <v>45.474639892578125</v>
      </c>
      <c r="W3855" s="46"/>
      <c r="X3855" s="45">
        <v>5.4999999701976776E-2</v>
      </c>
      <c r="Y3855" s="45"/>
      <c r="Z3855" s="44">
        <v>3.2999999821186066</v>
      </c>
      <c r="AA3855" s="44"/>
      <c r="AB3855" s="45">
        <v>9.1033878326416016</v>
      </c>
      <c r="AC3855" s="45"/>
      <c r="AD3855" s="45">
        <v>2.1832089424133301</v>
      </c>
      <c r="AE3855" s="45"/>
      <c r="AF3855" s="45">
        <v>23.939210891723633</v>
      </c>
      <c r="AG3855" s="45"/>
      <c r="AH3855" s="45">
        <v>15.383816719055176</v>
      </c>
      <c r="AI3855" s="45"/>
      <c r="AJ3855" s="45"/>
      <c r="AK3855" s="20">
        <v>10.034972190856934</v>
      </c>
    </row>
    <row r="3856" spans="2:37">
      <c r="B3856" s="2">
        <v>1.7000000923871994E-2</v>
      </c>
      <c r="D3856" s="44">
        <v>1.0200000554323196</v>
      </c>
      <c r="E3856" s="44"/>
      <c r="F3856" s="45">
        <v>-15.506436347961426</v>
      </c>
      <c r="G3856" s="45"/>
      <c r="H3856" s="45"/>
      <c r="I3856" s="45"/>
      <c r="J3856" s="45"/>
      <c r="K3856" s="45">
        <v>12.173868179321289</v>
      </c>
      <c r="L3856" s="45"/>
      <c r="M3856" s="45"/>
      <c r="N3856" s="45">
        <v>40.087226867675781</v>
      </c>
      <c r="O3856" s="45"/>
      <c r="P3856" s="45"/>
      <c r="Q3856" s="45"/>
      <c r="R3856" s="45">
        <v>19.737724304199219</v>
      </c>
      <c r="S3856" s="45"/>
      <c r="T3856" s="45"/>
      <c r="U3856" s="45"/>
      <c r="V3856" s="46">
        <v>43.613056182861328</v>
      </c>
      <c r="W3856" s="46"/>
      <c r="X3856" s="45">
        <v>5.6000001728534698E-2</v>
      </c>
      <c r="Y3856" s="45"/>
      <c r="Z3856" s="44">
        <v>3.3600001037120819</v>
      </c>
      <c r="AA3856" s="44"/>
      <c r="AB3856" s="45">
        <v>16.03840446472168</v>
      </c>
      <c r="AC3856" s="45"/>
      <c r="AD3856" s="45">
        <v>2.0901720523834229</v>
      </c>
      <c r="AE3856" s="45"/>
      <c r="AF3856" s="45">
        <v>23.720844268798828</v>
      </c>
      <c r="AG3856" s="45"/>
      <c r="AH3856" s="45">
        <v>15.295195579528809</v>
      </c>
      <c r="AI3856" s="45"/>
      <c r="AJ3856" s="45"/>
      <c r="AK3856" s="20">
        <v>9.6630010604858398</v>
      </c>
    </row>
    <row r="3857" spans="2:37">
      <c r="B3857" s="2">
        <v>1.7999999225139618E-2</v>
      </c>
      <c r="D3857" s="44">
        <v>1.0799999535083771</v>
      </c>
      <c r="E3857" s="44"/>
      <c r="F3857" s="45">
        <v>-12.634788513183594</v>
      </c>
      <c r="G3857" s="45"/>
      <c r="H3857" s="45"/>
      <c r="I3857" s="45"/>
      <c r="J3857" s="45"/>
      <c r="K3857" s="45">
        <v>11.594619750976563</v>
      </c>
      <c r="L3857" s="45"/>
      <c r="M3857" s="45"/>
      <c r="N3857" s="45">
        <v>39.302841186523438</v>
      </c>
      <c r="O3857" s="45"/>
      <c r="P3857" s="45"/>
      <c r="Q3857" s="45"/>
      <c r="R3857" s="45">
        <v>19.592672348022461</v>
      </c>
      <c r="S3857" s="45"/>
      <c r="T3857" s="45"/>
      <c r="U3857" s="45"/>
      <c r="V3857" s="46">
        <v>41.845409393310547</v>
      </c>
      <c r="W3857" s="46"/>
      <c r="X3857" s="45">
        <v>5.7000000029802322E-2</v>
      </c>
      <c r="Y3857" s="45"/>
      <c r="Z3857" s="44">
        <v>3.4200000017881393</v>
      </c>
      <c r="AA3857" s="44"/>
      <c r="AB3857" s="45">
        <v>20.948083877563477</v>
      </c>
      <c r="AC3857" s="45"/>
      <c r="AD3857" s="45">
        <v>2.001194953918457</v>
      </c>
      <c r="AE3857" s="45"/>
      <c r="AF3857" s="45">
        <v>23.508028030395508</v>
      </c>
      <c r="AG3857" s="45"/>
      <c r="AH3857" s="45">
        <v>15.207627296447754</v>
      </c>
      <c r="AI3857" s="45"/>
      <c r="AJ3857" s="45"/>
      <c r="AK3857" s="20">
        <v>9.304926872253418</v>
      </c>
    </row>
    <row r="3858" spans="2:37">
      <c r="B3858" s="2">
        <v>1.8999999389052391E-2</v>
      </c>
      <c r="D3858" s="44">
        <v>1.1399999633431435</v>
      </c>
      <c r="E3858" s="44"/>
      <c r="F3858" s="45">
        <v>-6.3995637893676758</v>
      </c>
      <c r="G3858" s="45"/>
      <c r="H3858" s="45"/>
      <c r="I3858" s="45"/>
      <c r="J3858" s="45"/>
      <c r="K3858" s="45">
        <v>11.047647476196289</v>
      </c>
      <c r="L3858" s="45"/>
      <c r="M3858" s="45"/>
      <c r="N3858" s="45">
        <v>38.553565979003906</v>
      </c>
      <c r="O3858" s="45"/>
      <c r="P3858" s="45"/>
      <c r="Q3858" s="45"/>
      <c r="R3858" s="45">
        <v>19.449623107910156</v>
      </c>
      <c r="S3858" s="45"/>
      <c r="T3858" s="45"/>
      <c r="U3858" s="45"/>
      <c r="V3858" s="46">
        <v>40.164615631103516</v>
      </c>
      <c r="W3858" s="46"/>
      <c r="X3858" s="45">
        <v>5.7999998331069946E-2</v>
      </c>
      <c r="Y3858" s="45"/>
      <c r="Z3858" s="44">
        <v>3.4799998998641968</v>
      </c>
      <c r="AA3858" s="44"/>
      <c r="AB3858" s="45">
        <v>23.157367706298828</v>
      </c>
      <c r="AC3858" s="45"/>
      <c r="AD3858" s="45">
        <v>1.9160948991775513</v>
      </c>
      <c r="AE3858" s="45"/>
      <c r="AF3858" s="45">
        <v>23.300554275512695</v>
      </c>
      <c r="AG3858" s="45"/>
      <c r="AH3858" s="45">
        <v>15.121096611022949</v>
      </c>
      <c r="AI3858" s="45"/>
      <c r="AJ3858" s="45"/>
      <c r="AK3858" s="20">
        <v>8.9602212905883789</v>
      </c>
    </row>
    <row r="3859" spans="2:37">
      <c r="B3859" s="2">
        <v>1.9999999552965164E-2</v>
      </c>
      <c r="D3859" s="44">
        <v>1.1999999731779099</v>
      </c>
      <c r="E3859" s="44"/>
      <c r="F3859" s="45">
        <v>2.2023210525512695</v>
      </c>
      <c r="G3859" s="45"/>
      <c r="H3859" s="45"/>
      <c r="I3859" s="45"/>
      <c r="J3859" s="45"/>
      <c r="K3859" s="45">
        <v>10.530544281005859</v>
      </c>
      <c r="L3859" s="45"/>
      <c r="M3859" s="45"/>
      <c r="N3859" s="45">
        <v>37.836944580078125</v>
      </c>
      <c r="O3859" s="45"/>
      <c r="P3859" s="45"/>
      <c r="Q3859" s="45"/>
      <c r="R3859" s="45">
        <v>19.308540344238281</v>
      </c>
      <c r="S3859" s="45"/>
      <c r="T3859" s="45"/>
      <c r="U3859" s="45"/>
      <c r="V3859" s="46">
        <v>38.564384460449219</v>
      </c>
      <c r="W3859" s="46"/>
      <c r="X3859" s="45">
        <v>5.9000000357627869E-2</v>
      </c>
      <c r="Y3859" s="45"/>
      <c r="Z3859" s="44">
        <v>3.5400000214576721</v>
      </c>
      <c r="AA3859" s="44"/>
      <c r="AB3859" s="45">
        <v>22.376384735107422</v>
      </c>
      <c r="AC3859" s="45"/>
      <c r="AD3859" s="45">
        <v>1.8346978425979614</v>
      </c>
      <c r="AE3859" s="45"/>
      <c r="AF3859" s="45">
        <v>23.098226547241211</v>
      </c>
      <c r="AG3859" s="45"/>
      <c r="AH3859" s="45">
        <v>15.035586357116699</v>
      </c>
      <c r="AI3859" s="45"/>
      <c r="AJ3859" s="45"/>
      <c r="AK3859" s="20">
        <v>8.6283788681030273</v>
      </c>
    </row>
    <row r="3860" spans="2:37">
      <c r="B3860" s="2">
        <v>2.0999999716877937E-2</v>
      </c>
      <c r="D3860" s="44">
        <v>1.2599999830126762</v>
      </c>
      <c r="E3860" s="44"/>
      <c r="F3860" s="45">
        <v>11.862930297851563</v>
      </c>
      <c r="G3860" s="45"/>
      <c r="H3860" s="45"/>
      <c r="I3860" s="45"/>
      <c r="J3860" s="45"/>
      <c r="K3860" s="45">
        <v>10.041156768798828</v>
      </c>
      <c r="L3860" s="45"/>
      <c r="M3860" s="45"/>
      <c r="N3860" s="45">
        <v>37.150772094726563</v>
      </c>
      <c r="O3860" s="45"/>
      <c r="P3860" s="45"/>
      <c r="Q3860" s="45"/>
      <c r="R3860" s="45">
        <v>19.169391632080078</v>
      </c>
      <c r="S3860" s="45"/>
      <c r="T3860" s="45"/>
      <c r="U3860" s="45"/>
      <c r="V3860" s="46">
        <v>37.039100646972656</v>
      </c>
      <c r="W3860" s="46"/>
      <c r="X3860" s="45">
        <v>5.9999998658895493E-2</v>
      </c>
      <c r="Y3860" s="45"/>
      <c r="Z3860" s="44">
        <v>3.5999999195337296</v>
      </c>
      <c r="AA3860" s="44"/>
      <c r="AB3860" s="45">
        <v>18.736494064331055</v>
      </c>
      <c r="AC3860" s="45"/>
      <c r="AD3860" s="45">
        <v>1.7568378448486328</v>
      </c>
      <c r="AE3860" s="45"/>
      <c r="AF3860" s="45">
        <v>22.900856018066406</v>
      </c>
      <c r="AG3860" s="45"/>
      <c r="AH3860" s="45">
        <v>14.951078414916992</v>
      </c>
      <c r="AI3860" s="45"/>
      <c r="AJ3860" s="45"/>
      <c r="AK3860" s="20">
        <v>8.3089113235473633</v>
      </c>
    </row>
    <row r="3861" spans="2:37">
      <c r="B3861" s="2">
        <v>2.199999988079071E-2</v>
      </c>
      <c r="D3861" s="44">
        <v>1.3199999928474426</v>
      </c>
      <c r="E3861" s="44"/>
      <c r="F3861" s="45">
        <v>21.149679183959961</v>
      </c>
      <c r="G3861" s="45"/>
      <c r="H3861" s="45"/>
      <c r="I3861" s="45"/>
      <c r="J3861" s="45"/>
      <c r="K3861" s="45">
        <v>9.5775480270385742</v>
      </c>
      <c r="L3861" s="45"/>
      <c r="M3861" s="45"/>
      <c r="N3861" s="45">
        <v>36.493064880371094</v>
      </c>
      <c r="O3861" s="45"/>
      <c r="P3861" s="45"/>
      <c r="Q3861" s="45"/>
      <c r="R3861" s="45">
        <v>19.032142639160156</v>
      </c>
      <c r="S3861" s="45"/>
      <c r="T3861" s="45"/>
      <c r="U3861" s="45"/>
      <c r="V3861" s="46">
        <v>35.583744049072266</v>
      </c>
      <c r="W3861" s="46"/>
      <c r="X3861" s="45">
        <v>6.1000000685453415E-2</v>
      </c>
      <c r="Y3861" s="45"/>
      <c r="Z3861" s="44">
        <v>3.6600000411272049</v>
      </c>
      <c r="AA3861" s="44"/>
      <c r="AB3861" s="45">
        <v>12.767165184020996</v>
      </c>
      <c r="AC3861" s="45"/>
      <c r="AD3861" s="45">
        <v>1.6823567152023315</v>
      </c>
      <c r="AE3861" s="45"/>
      <c r="AF3861" s="45">
        <v>22.708259582519531</v>
      </c>
      <c r="AG3861" s="45"/>
      <c r="AH3861" s="45">
        <v>14.867558479309082</v>
      </c>
      <c r="AI3861" s="45"/>
      <c r="AJ3861" s="45"/>
      <c r="AK3861" s="20">
        <v>8.0013532638549805</v>
      </c>
    </row>
    <row r="3862" spans="2:37">
      <c r="B3862" s="2">
        <v>2.3000000044703484E-2</v>
      </c>
      <c r="D3862" s="44">
        <v>1.380000002682209</v>
      </c>
      <c r="E3862" s="44"/>
      <c r="F3862" s="45">
        <v>28.706405639648438</v>
      </c>
      <c r="G3862" s="45"/>
      <c r="H3862" s="45"/>
      <c r="I3862" s="45"/>
      <c r="J3862" s="45"/>
      <c r="K3862" s="45">
        <v>9.1379737854003906</v>
      </c>
      <c r="L3862" s="45"/>
      <c r="M3862" s="45"/>
      <c r="N3862" s="45">
        <v>35.862030029296875</v>
      </c>
      <c r="O3862" s="45"/>
      <c r="P3862" s="45"/>
      <c r="Q3862" s="45"/>
      <c r="R3862" s="45">
        <v>18.896762847900391</v>
      </c>
      <c r="S3862" s="45"/>
      <c r="T3862" s="45"/>
      <c r="U3862" s="45"/>
      <c r="V3862" s="46">
        <v>34.193813323974609</v>
      </c>
      <c r="W3862" s="46"/>
      <c r="X3862" s="45">
        <v>6.1999998986721039E-2</v>
      </c>
      <c r="Y3862" s="45"/>
      <c r="Z3862" s="44">
        <v>3.7199999392032623</v>
      </c>
      <c r="AA3862" s="44"/>
      <c r="AB3862" s="45">
        <v>5.3176088333129883</v>
      </c>
      <c r="AC3862" s="45"/>
      <c r="AD3862" s="45">
        <v>1.611103892326355</v>
      </c>
      <c r="AE3862" s="45"/>
      <c r="AF3862" s="45">
        <v>22.520267486572266</v>
      </c>
      <c r="AG3862" s="45"/>
      <c r="AH3862" s="45">
        <v>14.785011291503906</v>
      </c>
      <c r="AI3862" s="45"/>
      <c r="AJ3862" s="45"/>
      <c r="AK3862" s="20">
        <v>7.7052531242370605</v>
      </c>
    </row>
    <row r="3863" spans="2:37">
      <c r="B3863" s="2">
        <v>2.4000000208616257E-2</v>
      </c>
      <c r="D3863" s="44">
        <v>1.4400000125169754</v>
      </c>
      <c r="E3863" s="44"/>
      <c r="F3863" s="45">
        <v>33.440944671630859</v>
      </c>
      <c r="G3863" s="45"/>
      <c r="H3863" s="45"/>
      <c r="I3863" s="45"/>
      <c r="J3863" s="45"/>
      <c r="K3863" s="45">
        <v>8.720855712890625</v>
      </c>
      <c r="L3863" s="45"/>
      <c r="M3863" s="45"/>
      <c r="N3863" s="45">
        <v>35.256053924560547</v>
      </c>
      <c r="O3863" s="45"/>
      <c r="P3863" s="45"/>
      <c r="Q3863" s="45"/>
      <c r="R3863" s="45">
        <v>18.763217926025391</v>
      </c>
      <c r="S3863" s="45"/>
      <c r="T3863" s="45"/>
      <c r="U3863" s="45"/>
      <c r="V3863" s="46">
        <v>32.865238189697266</v>
      </c>
      <c r="W3863" s="46"/>
      <c r="X3863" s="45">
        <v>6.3000001013278961E-2</v>
      </c>
      <c r="Y3863" s="45"/>
      <c r="Z3863" s="44">
        <v>3.7800000607967377</v>
      </c>
      <c r="AA3863" s="44"/>
      <c r="AB3863" s="45">
        <v>-2.5653166770935059</v>
      </c>
      <c r="AC3863" s="45"/>
      <c r="AD3863" s="45">
        <v>1.5429354906082153</v>
      </c>
      <c r="AE3863" s="45"/>
      <c r="AF3863" s="45">
        <v>22.336709976196289</v>
      </c>
      <c r="AG3863" s="45"/>
      <c r="AH3863" s="45">
        <v>14.703418731689453</v>
      </c>
      <c r="AI3863" s="45"/>
      <c r="AJ3863" s="45"/>
      <c r="AK3863" s="20">
        <v>7.4201798439025879</v>
      </c>
    </row>
    <row r="3864" spans="2:37">
      <c r="B3864" s="2">
        <v>2.500000037252903E-2</v>
      </c>
      <c r="D3864" s="44">
        <v>1.5000000223517418</v>
      </c>
      <c r="E3864" s="44"/>
      <c r="F3864" s="45">
        <v>34.673297882080078</v>
      </c>
      <c r="G3864" s="45"/>
      <c r="H3864" s="45"/>
      <c r="I3864" s="45"/>
      <c r="J3864" s="45"/>
      <c r="K3864" s="45">
        <v>8.3247613906860352</v>
      </c>
      <c r="L3864" s="45"/>
      <c r="M3864" s="45"/>
      <c r="N3864" s="45">
        <v>34.673648834228516</v>
      </c>
      <c r="O3864" s="45"/>
      <c r="P3864" s="45"/>
      <c r="Q3864" s="45"/>
      <c r="R3864" s="45">
        <v>18.631477355957031</v>
      </c>
      <c r="S3864" s="45"/>
      <c r="T3864" s="45"/>
      <c r="U3864" s="45"/>
      <c r="V3864" s="46">
        <v>31.594356536865234</v>
      </c>
      <c r="W3864" s="46"/>
      <c r="X3864" s="45">
        <v>6.4000003039836884E-2</v>
      </c>
      <c r="Y3864" s="45"/>
      <c r="Z3864" s="44">
        <v>3.840000182390213</v>
      </c>
      <c r="AA3864" s="44"/>
      <c r="AB3864" s="45">
        <v>-9.7853965759277344</v>
      </c>
      <c r="AC3864" s="45"/>
      <c r="AD3864" s="45">
        <v>1.4777143001556396</v>
      </c>
      <c r="AE3864" s="45"/>
      <c r="AF3864" s="45">
        <v>22.157430648803711</v>
      </c>
      <c r="AG3864" s="45"/>
      <c r="AH3864" s="45">
        <v>14.622768402099609</v>
      </c>
      <c r="AI3864" s="45"/>
      <c r="AJ3864" s="45"/>
      <c r="AK3864" s="20">
        <v>7.1457185745239258</v>
      </c>
    </row>
    <row r="3865" spans="2:37">
      <c r="B3865" s="2">
        <v>2.6000000536441803E-2</v>
      </c>
      <c r="D3865" s="44">
        <v>1.5600000321865082</v>
      </c>
      <c r="E3865" s="44"/>
      <c r="F3865" s="45">
        <v>32.224346160888672</v>
      </c>
      <c r="G3865" s="45"/>
      <c r="H3865" s="45"/>
      <c r="I3865" s="45"/>
      <c r="J3865" s="45"/>
      <c r="K3865" s="45">
        <v>7.9483847618103027</v>
      </c>
      <c r="L3865" s="45"/>
      <c r="M3865" s="45"/>
      <c r="N3865" s="45">
        <v>34.113471984863281</v>
      </c>
      <c r="O3865" s="45"/>
      <c r="P3865" s="45"/>
      <c r="Q3865" s="45"/>
      <c r="R3865" s="45">
        <v>18.501508712768555</v>
      </c>
      <c r="S3865" s="45"/>
      <c r="T3865" s="45"/>
      <c r="U3865" s="45"/>
      <c r="V3865" s="46">
        <v>30.377828598022461</v>
      </c>
      <c r="W3865" s="46"/>
      <c r="X3865" s="45">
        <v>6.4999997615814209E-2</v>
      </c>
      <c r="Y3865" s="45"/>
      <c r="Z3865" s="44">
        <v>3.8999998569488525</v>
      </c>
      <c r="AA3865" s="44"/>
      <c r="AB3865" s="45">
        <v>-15.350598335266113</v>
      </c>
      <c r="AC3865" s="45"/>
      <c r="AD3865" s="45">
        <v>1.4153096675872803</v>
      </c>
      <c r="AE3865" s="45"/>
      <c r="AF3865" s="45">
        <v>21.982278823852539</v>
      </c>
      <c r="AG3865" s="45"/>
      <c r="AH3865" s="45">
        <v>14.54304313659668</v>
      </c>
      <c r="AI3865" s="45"/>
      <c r="AJ3865" s="45"/>
      <c r="AK3865" s="20">
        <v>6.8814692497253418</v>
      </c>
    </row>
    <row r="3866" spans="2:37">
      <c r="B3866" s="2">
        <v>2.7000000700354576E-2</v>
      </c>
      <c r="D3866" s="44">
        <v>1.6200000420212746</v>
      </c>
      <c r="E3866" s="44"/>
      <c r="F3866" s="45">
        <v>26.433576583862305</v>
      </c>
      <c r="G3866" s="45"/>
      <c r="H3866" s="45"/>
      <c r="I3866" s="45"/>
      <c r="J3866" s="45"/>
      <c r="K3866" s="45">
        <v>7.5905342102050781</v>
      </c>
      <c r="L3866" s="45"/>
      <c r="M3866" s="45"/>
      <c r="N3866" s="45">
        <v>33.574283599853516</v>
      </c>
      <c r="O3866" s="45"/>
      <c r="P3866" s="45"/>
      <c r="Q3866" s="45"/>
      <c r="R3866" s="45">
        <v>18.373285293579102</v>
      </c>
      <c r="S3866" s="45"/>
      <c r="T3866" s="45"/>
      <c r="U3866" s="45"/>
      <c r="V3866" s="46">
        <v>29.212621688842773</v>
      </c>
      <c r="W3866" s="46"/>
      <c r="X3866" s="45">
        <v>6.5999999642372131E-2</v>
      </c>
      <c r="Y3866" s="45"/>
      <c r="Z3866" s="44">
        <v>3.9599999785423279</v>
      </c>
      <c r="AA3866" s="44"/>
      <c r="AB3866" s="45">
        <v>-18.510385513305664</v>
      </c>
      <c r="AC3866" s="45"/>
      <c r="AD3866" s="45">
        <v>1.355596661567688</v>
      </c>
      <c r="AE3866" s="45"/>
      <c r="AF3866" s="45">
        <v>21.811105728149414</v>
      </c>
      <c r="AG3866" s="45"/>
      <c r="AH3866" s="45">
        <v>14.464228630065918</v>
      </c>
      <c r="AI3866" s="45"/>
      <c r="AJ3866" s="45"/>
      <c r="AK3866" s="20">
        <v>6.6270489692687988</v>
      </c>
    </row>
    <row r="3867" spans="2:37">
      <c r="B3867" s="2">
        <v>2.8000000864267349E-2</v>
      </c>
      <c r="D3867" s="44">
        <v>1.680000051856041</v>
      </c>
      <c r="E3867" s="44"/>
      <c r="F3867" s="45">
        <v>18.10438346862793</v>
      </c>
      <c r="G3867" s="45"/>
      <c r="H3867" s="45"/>
      <c r="I3867" s="45"/>
      <c r="J3867" s="45"/>
      <c r="K3867" s="45">
        <v>7.250114917755127</v>
      </c>
      <c r="L3867" s="45"/>
      <c r="M3867" s="45"/>
      <c r="N3867" s="45">
        <v>33.054950714111328</v>
      </c>
      <c r="O3867" s="45"/>
      <c r="P3867" s="45"/>
      <c r="Q3867" s="45"/>
      <c r="R3867" s="45">
        <v>18.246774673461914</v>
      </c>
      <c r="S3867" s="45"/>
      <c r="T3867" s="45"/>
      <c r="U3867" s="45"/>
      <c r="V3867" s="46">
        <v>28.095954895019531</v>
      </c>
      <c r="W3867" s="46"/>
      <c r="X3867" s="45">
        <v>6.7000001668930054E-2</v>
      </c>
      <c r="Y3867" s="45"/>
      <c r="Z3867" s="44">
        <v>4.0200001001358032</v>
      </c>
      <c r="AA3867" s="44"/>
      <c r="AB3867" s="45">
        <v>-18.857847213745117</v>
      </c>
      <c r="AC3867" s="45"/>
      <c r="AD3867" s="45">
        <v>1.298456072807312</v>
      </c>
      <c r="AE3867" s="45"/>
      <c r="AF3867" s="45">
        <v>21.643774032592773</v>
      </c>
      <c r="AG3867" s="45"/>
      <c r="AH3867" s="45">
        <v>14.386311531066895</v>
      </c>
      <c r="AI3867" s="45"/>
      <c r="AJ3867" s="45"/>
      <c r="AK3867" s="20">
        <v>6.3820881843566895</v>
      </c>
    </row>
    <row r="3868" spans="2:37">
      <c r="B3868" s="2">
        <v>2.8999999165534973E-2</v>
      </c>
      <c r="D3868" s="44">
        <v>1.7399999499320984</v>
      </c>
      <c r="E3868" s="44"/>
      <c r="F3868" s="45">
        <v>8.3855266571044922</v>
      </c>
      <c r="G3868" s="45"/>
      <c r="H3868" s="45"/>
      <c r="I3868" s="45"/>
      <c r="J3868" s="45"/>
      <c r="K3868" s="45">
        <v>6.9261226654052734</v>
      </c>
      <c r="L3868" s="45"/>
      <c r="M3868" s="45"/>
      <c r="N3868" s="45">
        <v>32.554428100585938</v>
      </c>
      <c r="O3868" s="45"/>
      <c r="P3868" s="45"/>
      <c r="Q3868" s="45"/>
      <c r="R3868" s="45">
        <v>18.1219482421875</v>
      </c>
      <c r="S3868" s="45"/>
      <c r="T3868" s="45"/>
      <c r="U3868" s="45"/>
      <c r="V3868" s="46">
        <v>27.025285720825195</v>
      </c>
      <c r="W3868" s="46"/>
      <c r="X3868" s="45">
        <v>6.8000003695487976E-2</v>
      </c>
      <c r="Y3868" s="45"/>
      <c r="Z3868" s="44">
        <v>4.0800002217292786</v>
      </c>
      <c r="AA3868" s="44"/>
      <c r="AB3868" s="45">
        <v>-16.382776260375977</v>
      </c>
      <c r="AC3868" s="45"/>
      <c r="AD3868" s="45">
        <v>1.2437745332717896</v>
      </c>
      <c r="AE3868" s="45"/>
      <c r="AF3868" s="45">
        <v>21.480148315429688</v>
      </c>
      <c r="AG3868" s="45"/>
      <c r="AH3868" s="45">
        <v>14.309277534484863</v>
      </c>
      <c r="AI3868" s="45"/>
      <c r="AJ3868" s="45"/>
      <c r="AK3868" s="20">
        <v>6.1462321281433105</v>
      </c>
    </row>
    <row r="3869" spans="2:37">
      <c r="B3869" s="2">
        <v>2.9999999329447746E-2</v>
      </c>
      <c r="D3869" s="44">
        <v>1.7999999597668648</v>
      </c>
      <c r="E3869" s="44"/>
      <c r="F3869" s="45">
        <v>-1.3938535451889038</v>
      </c>
      <c r="G3869" s="45"/>
      <c r="H3869" s="45"/>
      <c r="I3869" s="45"/>
      <c r="J3869" s="45"/>
      <c r="K3869" s="45">
        <v>6.6176290512084961</v>
      </c>
      <c r="L3869" s="45"/>
      <c r="M3869" s="45"/>
      <c r="N3869" s="45">
        <v>32.071743011474609</v>
      </c>
      <c r="O3869" s="45"/>
      <c r="P3869" s="45"/>
      <c r="Q3869" s="45"/>
      <c r="R3869" s="45">
        <v>17.998777389526367</v>
      </c>
      <c r="S3869" s="45"/>
      <c r="T3869" s="45"/>
      <c r="U3869" s="45"/>
      <c r="V3869" s="46">
        <v>25.998268127441406</v>
      </c>
      <c r="W3869" s="46"/>
      <c r="X3869" s="45">
        <v>6.8999998271465302E-2</v>
      </c>
      <c r="Y3869" s="45"/>
      <c r="Z3869" s="44">
        <v>4.1399998962879181</v>
      </c>
      <c r="AA3869" s="44"/>
      <c r="AB3869" s="45">
        <v>-11.468843460083008</v>
      </c>
      <c r="AC3869" s="45"/>
      <c r="AD3869" s="45">
        <v>1.1914434432983398</v>
      </c>
      <c r="AE3869" s="45"/>
      <c r="AF3869" s="45">
        <v>21.320102691650391</v>
      </c>
      <c r="AG3869" s="45"/>
      <c r="AH3869" s="45">
        <v>14.233111381530762</v>
      </c>
      <c r="AI3869" s="45"/>
      <c r="AJ3869" s="45"/>
      <c r="AK3869" s="20">
        <v>5.9191393852233887</v>
      </c>
    </row>
    <row r="3870" spans="2:37">
      <c r="B3870" s="2">
        <v>3.0999999493360519E-2</v>
      </c>
      <c r="D3870" s="44">
        <v>1.8599999696016312</v>
      </c>
      <c r="E3870" s="44"/>
      <c r="F3870" s="45">
        <v>-9.9120559692382813</v>
      </c>
      <c r="G3870" s="45"/>
      <c r="H3870" s="45"/>
      <c r="I3870" s="45"/>
      <c r="J3870" s="45"/>
      <c r="K3870" s="45">
        <v>6.3237767219543457</v>
      </c>
      <c r="L3870" s="45"/>
      <c r="M3870" s="45"/>
      <c r="N3870" s="45">
        <v>31.606002807617188</v>
      </c>
      <c r="O3870" s="45"/>
      <c r="P3870" s="45"/>
      <c r="Q3870" s="45"/>
      <c r="R3870" s="45">
        <v>17.877233505249023</v>
      </c>
      <c r="S3870" s="45"/>
      <c r="T3870" s="45"/>
      <c r="U3870" s="45"/>
      <c r="V3870" s="46">
        <v>25.012737274169922</v>
      </c>
      <c r="W3870" s="46"/>
      <c r="X3870" s="45">
        <v>7.0000000298023224E-2</v>
      </c>
      <c r="Y3870" s="45"/>
      <c r="Z3870" s="44">
        <v>4.2000000178813934</v>
      </c>
      <c r="AA3870" s="44"/>
      <c r="AB3870" s="45">
        <v>-4.8358378410339355</v>
      </c>
      <c r="AC3870" s="45"/>
      <c r="AD3870" s="45">
        <v>1.1413592100143433</v>
      </c>
      <c r="AE3870" s="45"/>
      <c r="AF3870" s="45">
        <v>21.163511276245117</v>
      </c>
      <c r="AG3870" s="45"/>
      <c r="AH3870" s="45">
        <v>14.15779972076416</v>
      </c>
      <c r="AI3870" s="45"/>
      <c r="AJ3870" s="45"/>
      <c r="AK3870" s="20">
        <v>5.7004818916320801</v>
      </c>
    </row>
    <row r="3871" spans="2:37">
      <c r="B3871" s="2">
        <v>3.2000001519918442E-2</v>
      </c>
      <c r="D3871" s="44">
        <v>1.9200000911951065</v>
      </c>
      <c r="E3871" s="44"/>
      <c r="F3871" s="45">
        <v>-16.03904914855957</v>
      </c>
      <c r="G3871" s="45"/>
      <c r="H3871" s="45"/>
      <c r="I3871" s="45"/>
      <c r="J3871" s="45"/>
      <c r="K3871" s="45">
        <v>6.0437703132629395</v>
      </c>
      <c r="L3871" s="45"/>
      <c r="M3871" s="45"/>
      <c r="N3871" s="45">
        <v>31.156370162963867</v>
      </c>
      <c r="O3871" s="45"/>
      <c r="P3871" s="45"/>
      <c r="Q3871" s="45"/>
      <c r="R3871" s="45">
        <v>17.757289886474609</v>
      </c>
      <c r="S3871" s="45"/>
      <c r="T3871" s="45"/>
      <c r="U3871" s="45"/>
      <c r="V3871" s="46">
        <v>24.066682815551758</v>
      </c>
      <c r="W3871" s="46"/>
      <c r="X3871" s="45">
        <v>7.1000002324581146E-2</v>
      </c>
      <c r="Y3871" s="45"/>
      <c r="Z3871" s="44">
        <v>4.2600001394748688</v>
      </c>
      <c r="AA3871" s="44"/>
      <c r="AB3871" s="45">
        <v>2.5643532276153564</v>
      </c>
      <c r="AC3871" s="45"/>
      <c r="AD3871" s="45">
        <v>1.0934230089187622</v>
      </c>
      <c r="AE3871" s="45"/>
      <c r="AF3871" s="45">
        <v>21.010259628295898</v>
      </c>
      <c r="AG3871" s="45"/>
      <c r="AH3871" s="45">
        <v>14.083330154418945</v>
      </c>
      <c r="AI3871" s="45"/>
      <c r="AJ3871" s="45"/>
      <c r="AK3871" s="20">
        <v>5.4899430274963379</v>
      </c>
    </row>
    <row r="3872" spans="2:37">
      <c r="B3872" s="2">
        <v>3.2999999821186066E-2</v>
      </c>
      <c r="D3872" s="44">
        <v>1.9799999892711639</v>
      </c>
      <c r="E3872" s="44"/>
      <c r="F3872" s="45">
        <v>-18.991491317749023</v>
      </c>
      <c r="G3872" s="45"/>
      <c r="H3872" s="45"/>
      <c r="I3872" s="45"/>
      <c r="J3872" s="45"/>
      <c r="K3872" s="45">
        <v>5.7768702507019043</v>
      </c>
      <c r="L3872" s="45"/>
      <c r="M3872" s="45"/>
      <c r="N3872" s="45">
        <v>30.722070693969727</v>
      </c>
      <c r="O3872" s="45"/>
      <c r="P3872" s="45"/>
      <c r="Q3872" s="45"/>
      <c r="R3872" s="45">
        <v>17.638919830322266</v>
      </c>
      <c r="S3872" s="45"/>
      <c r="T3872" s="45"/>
      <c r="U3872" s="45"/>
      <c r="V3872" s="46">
        <v>23.158243179321289</v>
      </c>
      <c r="W3872" s="46"/>
      <c r="X3872" s="45">
        <v>7.1999996900558472E-2</v>
      </c>
      <c r="Y3872" s="45"/>
      <c r="Z3872" s="44">
        <v>4.3199998140335083</v>
      </c>
      <c r="AA3872" s="44"/>
      <c r="AB3872" s="45">
        <v>9.6830549240112305</v>
      </c>
      <c r="AC3872" s="45"/>
      <c r="AD3872" s="45">
        <v>1.047540545463562</v>
      </c>
      <c r="AE3872" s="45"/>
      <c r="AF3872" s="45">
        <v>20.860233306884766</v>
      </c>
      <c r="AG3872" s="45"/>
      <c r="AH3872" s="45">
        <v>14.009689331054688</v>
      </c>
      <c r="AI3872" s="45"/>
      <c r="AJ3872" s="45"/>
      <c r="AK3872" s="20">
        <v>5.2872195243835449</v>
      </c>
    </row>
    <row r="3873" spans="2:37">
      <c r="B3873" s="2">
        <v>3.4000001847743988E-2</v>
      </c>
      <c r="D3873" s="44">
        <v>2.0400001108646393</v>
      </c>
      <c r="E3873" s="44"/>
      <c r="F3873" s="45">
        <v>-18.437374114990234</v>
      </c>
      <c r="G3873" s="45"/>
      <c r="H3873" s="45"/>
      <c r="I3873" s="45"/>
      <c r="J3873" s="45"/>
      <c r="K3873" s="45">
        <v>5.5223875045776367</v>
      </c>
      <c r="L3873" s="45"/>
      <c r="M3873" s="45"/>
      <c r="N3873" s="45">
        <v>30.302373886108398</v>
      </c>
      <c r="O3873" s="45"/>
      <c r="P3873" s="45"/>
      <c r="Q3873" s="45"/>
      <c r="R3873" s="45">
        <v>17.522096633911133</v>
      </c>
      <c r="S3873" s="45"/>
      <c r="T3873" s="45"/>
      <c r="U3873" s="45"/>
      <c r="V3873" s="46">
        <v>22.285676956176758</v>
      </c>
      <c r="W3873" s="46"/>
      <c r="X3873" s="45">
        <v>7.2999998927116394E-2</v>
      </c>
      <c r="Y3873" s="45"/>
      <c r="Z3873" s="44">
        <v>4.3799999356269836</v>
      </c>
      <c r="AA3873" s="44"/>
      <c r="AB3873" s="45">
        <v>15.522184371948242</v>
      </c>
      <c r="AC3873" s="45"/>
      <c r="AD3873" s="45">
        <v>1.0036216974258423</v>
      </c>
      <c r="AE3873" s="45"/>
      <c r="AF3873" s="45">
        <v>20.713323593139648</v>
      </c>
      <c r="AG3873" s="45"/>
      <c r="AH3873" s="45">
        <v>13.936863899230957</v>
      </c>
      <c r="AI3873" s="45"/>
      <c r="AJ3873" s="45"/>
      <c r="AK3873" s="20">
        <v>5.0920190811157227</v>
      </c>
    </row>
    <row r="3874" spans="2:37">
      <c r="B3874" s="2">
        <v>3.5000000149011612E-2</v>
      </c>
      <c r="D3874" s="44">
        <v>2.1000000089406967</v>
      </c>
      <c r="E3874" s="44"/>
      <c r="F3874" s="45">
        <v>-14.536381721496582</v>
      </c>
      <c r="G3874" s="45"/>
      <c r="H3874" s="45"/>
      <c r="I3874" s="45"/>
      <c r="J3874" s="45"/>
      <c r="K3874" s="45">
        <v>5.2796797752380371</v>
      </c>
      <c r="L3874" s="45"/>
      <c r="M3874" s="45"/>
      <c r="N3874" s="45">
        <v>29.896600723266602</v>
      </c>
      <c r="O3874" s="45"/>
      <c r="P3874" s="45"/>
      <c r="Q3874" s="45"/>
      <c r="R3874" s="45">
        <v>17.406791687011719</v>
      </c>
      <c r="S3874" s="45"/>
      <c r="T3874" s="45"/>
      <c r="U3874" s="45"/>
      <c r="V3874" s="46">
        <v>21.447359085083008</v>
      </c>
      <c r="W3874" s="46"/>
      <c r="X3874" s="45">
        <v>7.4000000953674316E-2</v>
      </c>
      <c r="Y3874" s="45"/>
      <c r="Z3874" s="44">
        <v>4.440000057220459</v>
      </c>
      <c r="AA3874" s="44"/>
      <c r="AB3874" s="45">
        <v>19.273033142089844</v>
      </c>
      <c r="AC3874" s="45"/>
      <c r="AD3874" s="45">
        <v>0.96158045530319214</v>
      </c>
      <c r="AE3874" s="45"/>
      <c r="AF3874" s="45">
        <v>20.569425582885742</v>
      </c>
      <c r="AG3874" s="45"/>
      <c r="AH3874" s="45">
        <v>13.864840507507324</v>
      </c>
      <c r="AI3874" s="45"/>
      <c r="AJ3874" s="45"/>
      <c r="AK3874" s="20">
        <v>4.904059886932373</v>
      </c>
    </row>
    <row r="3875" spans="2:37">
      <c r="B3875" s="2">
        <v>3.5999998450279236E-2</v>
      </c>
      <c r="D3875" s="44">
        <v>2.1599999070167542</v>
      </c>
      <c r="E3875" s="44"/>
      <c r="F3875" s="45">
        <v>-7.9112200736999512</v>
      </c>
      <c r="G3875" s="45"/>
      <c r="H3875" s="45"/>
      <c r="I3875" s="45"/>
      <c r="J3875" s="45"/>
      <c r="K3875" s="45">
        <v>5.0481443405151367</v>
      </c>
      <c r="L3875" s="45"/>
      <c r="M3875" s="45"/>
      <c r="N3875" s="45">
        <v>29.504116058349609</v>
      </c>
      <c r="O3875" s="45"/>
      <c r="P3875" s="45"/>
      <c r="Q3875" s="45"/>
      <c r="R3875" s="45">
        <v>17.292984008789063</v>
      </c>
      <c r="S3875" s="45"/>
      <c r="T3875" s="45"/>
      <c r="U3875" s="45"/>
      <c r="V3875" s="46">
        <v>20.641765594482422</v>
      </c>
      <c r="W3875" s="46"/>
      <c r="X3875" s="45">
        <v>7.5000002980232239E-2</v>
      </c>
      <c r="Y3875" s="45"/>
      <c r="Z3875" s="44">
        <v>4.5000001788139343</v>
      </c>
      <c r="AA3875" s="44"/>
      <c r="AB3875" s="45">
        <v>20.427175521850586</v>
      </c>
      <c r="AC3875" s="45"/>
      <c r="AD3875" s="45">
        <v>0.92133468389511108</v>
      </c>
      <c r="AE3875" s="45"/>
      <c r="AF3875" s="45">
        <v>20.428442001342773</v>
      </c>
      <c r="AG3875" s="45"/>
      <c r="AH3875" s="45">
        <v>13.793606758117676</v>
      </c>
      <c r="AI3875" s="45"/>
      <c r="AJ3875" s="45"/>
      <c r="AK3875" s="20">
        <v>4.7230720520019531</v>
      </c>
    </row>
    <row r="3876" spans="2:37">
      <c r="B3876" s="2">
        <v>3.7000000476837158E-2</v>
      </c>
      <c r="D3876" s="44">
        <v>2.2200000286102295</v>
      </c>
      <c r="E3876" s="44"/>
      <c r="F3876" s="45">
        <v>0.4451843798160553</v>
      </c>
      <c r="G3876" s="45"/>
      <c r="H3876" s="45"/>
      <c r="I3876" s="45"/>
      <c r="J3876" s="45"/>
      <c r="K3876" s="45">
        <v>4.8272175788879395</v>
      </c>
      <c r="L3876" s="45"/>
      <c r="M3876" s="45"/>
      <c r="N3876" s="45">
        <v>29.124319076538086</v>
      </c>
      <c r="O3876" s="45"/>
      <c r="P3876" s="45"/>
      <c r="Q3876" s="45"/>
      <c r="R3876" s="45">
        <v>17.180644989013672</v>
      </c>
      <c r="S3876" s="45"/>
      <c r="T3876" s="45"/>
      <c r="U3876" s="45"/>
      <c r="V3876" s="46">
        <v>19.867464065551758</v>
      </c>
      <c r="W3876" s="46"/>
      <c r="X3876" s="45">
        <v>7.5999997556209564E-2</v>
      </c>
      <c r="Y3876" s="45"/>
      <c r="Z3876" s="44">
        <v>4.5599998533725739</v>
      </c>
      <c r="AA3876" s="44"/>
      <c r="AB3876" s="45">
        <v>18.844326019287109</v>
      </c>
      <c r="AC3876" s="45"/>
      <c r="AD3876" s="45">
        <v>0.88280588388442993</v>
      </c>
      <c r="AE3876" s="45"/>
      <c r="AF3876" s="45">
        <v>20.290273666381836</v>
      </c>
      <c r="AG3876" s="45"/>
      <c r="AH3876" s="45">
        <v>13.723152160644531</v>
      </c>
      <c r="AI3876" s="45"/>
      <c r="AJ3876" s="45"/>
      <c r="AK3876" s="20">
        <v>4.5487947463989258</v>
      </c>
    </row>
    <row r="3877" spans="2:37" ht="14.25" customHeight="1">
      <c r="B3877" s="2">
        <v>3.7999998778104782E-2</v>
      </c>
      <c r="D3877" s="44">
        <v>2.2799999266862869</v>
      </c>
      <c r="E3877" s="44"/>
      <c r="F3877" s="45">
        <v>9.3128576278686523</v>
      </c>
      <c r="G3877" s="45"/>
      <c r="H3877" s="45"/>
      <c r="I3877" s="45"/>
      <c r="J3877" s="45"/>
      <c r="K3877" s="45">
        <v>4.616370677947998</v>
      </c>
      <c r="L3877" s="45"/>
      <c r="M3877" s="45"/>
      <c r="N3877" s="45">
        <v>28.756643295288086</v>
      </c>
      <c r="O3877" s="45"/>
      <c r="P3877" s="45"/>
      <c r="Q3877" s="45"/>
      <c r="R3877" s="45">
        <v>17.06974983215332</v>
      </c>
      <c r="S3877" s="45"/>
      <c r="T3877" s="45"/>
      <c r="U3877" s="45"/>
      <c r="V3877" s="46">
        <v>19.12310791015625</v>
      </c>
      <c r="W3877" s="46"/>
      <c r="X3877" s="45">
        <v>7.6999999582767487E-2</v>
      </c>
      <c r="Y3877" s="45"/>
      <c r="Z3877" s="44">
        <v>4.6199999749660492</v>
      </c>
      <c r="AA3877" s="44"/>
      <c r="AB3877" s="45">
        <v>14.768132209777832</v>
      </c>
      <c r="AC3877" s="45"/>
      <c r="AD3877" s="45">
        <v>0.84591913223266602</v>
      </c>
      <c r="AE3877" s="45"/>
      <c r="AF3877" s="45">
        <v>20.154830932617188</v>
      </c>
      <c r="AG3877" s="45"/>
      <c r="AH3877" s="45">
        <v>13.653462409973145</v>
      </c>
      <c r="AI3877" s="45"/>
      <c r="AJ3877" s="45"/>
      <c r="AK3877" s="20">
        <v>4.3809776306152344</v>
      </c>
    </row>
    <row r="3878" spans="2:37" ht="13.5" customHeight="1">
      <c r="B3878" s="47" t="s">
        <v>11</v>
      </c>
      <c r="C3878" s="47"/>
      <c r="D3878" s="47"/>
      <c r="E3878" s="47"/>
    </row>
    <row r="3879" spans="2:37" ht="12.75" customHeight="1">
      <c r="B3879" s="39" t="s">
        <v>0</v>
      </c>
      <c r="C3879" s="39"/>
      <c r="D3879" s="39"/>
      <c r="E3879" s="39"/>
      <c r="F3879" s="39"/>
      <c r="G3879" s="1" t="s">
        <v>1</v>
      </c>
      <c r="H3879" s="40" t="s">
        <v>96</v>
      </c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</row>
    <row r="3880" spans="2:37" ht="12.75" customHeight="1">
      <c r="AB3880" s="39" t="s">
        <v>2</v>
      </c>
      <c r="AC3880" s="39"/>
      <c r="AD3880" s="39"/>
      <c r="AE3880" s="39"/>
      <c r="AF3880" s="39"/>
      <c r="AG3880" s="39"/>
    </row>
    <row r="3881" spans="2:37" ht="12" customHeight="1">
      <c r="B3881" s="39" t="s">
        <v>3</v>
      </c>
      <c r="C3881" s="39"/>
      <c r="D3881" s="39"/>
      <c r="E3881" s="39"/>
      <c r="G3881" s="1" t="s">
        <v>4</v>
      </c>
      <c r="H3881" s="41">
        <v>6.5999999046325684</v>
      </c>
      <c r="I3881" s="41"/>
      <c r="J3881" s="41"/>
      <c r="K3881" s="41"/>
      <c r="L3881" s="41"/>
      <c r="M3881" s="41"/>
      <c r="N3881" s="41"/>
      <c r="O3881" s="39" t="s">
        <v>21</v>
      </c>
      <c r="P3881" s="39"/>
      <c r="Q3881" s="39"/>
      <c r="R3881" s="39"/>
      <c r="S3881" s="1" t="s">
        <v>4</v>
      </c>
      <c r="T3881" s="42" t="s">
        <v>24</v>
      </c>
      <c r="U3881" s="42"/>
      <c r="V3881" s="42"/>
      <c r="W3881" s="42"/>
      <c r="X3881" s="42"/>
      <c r="Y3881" s="42"/>
      <c r="Z3881" s="42"/>
      <c r="AA3881" s="42"/>
      <c r="AB3881" s="39"/>
      <c r="AC3881" s="39"/>
      <c r="AD3881" s="39"/>
      <c r="AE3881" s="39"/>
      <c r="AF3881" s="39"/>
      <c r="AG3881" s="39"/>
    </row>
    <row r="3882" spans="2:37" ht="10.5" customHeight="1">
      <c r="AB3882" s="39"/>
      <c r="AC3882" s="39"/>
      <c r="AD3882" s="39"/>
      <c r="AE3882" s="39"/>
      <c r="AF3882" s="39"/>
      <c r="AG3882" s="39"/>
    </row>
    <row r="3883" spans="2:37" ht="12" customHeight="1">
      <c r="AB3883" s="39"/>
      <c r="AC3883" s="39"/>
      <c r="AD3883" s="39"/>
      <c r="AE3883" s="39"/>
      <c r="AF3883" s="39"/>
      <c r="AG3883" s="39"/>
    </row>
    <row r="3884" spans="2:37" ht="12" customHeight="1">
      <c r="AB3884" s="39"/>
      <c r="AC3884" s="39"/>
      <c r="AD3884" s="39"/>
      <c r="AE3884" s="39"/>
      <c r="AF3884" s="39"/>
      <c r="AG3884" s="39"/>
    </row>
    <row r="3885" spans="2:37" ht="6" customHeight="1"/>
    <row r="3886" spans="2:37" ht="3" customHeight="1">
      <c r="B3886" s="43" t="s">
        <v>5</v>
      </c>
      <c r="D3886" s="43" t="s">
        <v>23</v>
      </c>
      <c r="E3886" s="43"/>
      <c r="G3886" s="43" t="s">
        <v>6</v>
      </c>
      <c r="H3886" s="43"/>
      <c r="J3886" s="43" t="s">
        <v>7</v>
      </c>
      <c r="K3886" s="43"/>
      <c r="L3886" s="43"/>
      <c r="M3886" s="43"/>
      <c r="N3886" s="43" t="s">
        <v>8</v>
      </c>
      <c r="O3886" s="43"/>
      <c r="Q3886" s="43" t="s">
        <v>9</v>
      </c>
      <c r="R3886" s="43"/>
      <c r="S3886" s="43"/>
      <c r="T3886" s="43" t="s">
        <v>10</v>
      </c>
      <c r="U3886" s="43"/>
      <c r="X3886" s="43" t="s">
        <v>5</v>
      </c>
      <c r="Y3886" s="43"/>
      <c r="Z3886" s="43" t="s">
        <v>23</v>
      </c>
      <c r="AA3886" s="43"/>
      <c r="AB3886" s="43" t="s">
        <v>6</v>
      </c>
      <c r="AC3886" s="43" t="s">
        <v>7</v>
      </c>
      <c r="AE3886" s="43" t="s">
        <v>8</v>
      </c>
      <c r="AF3886" s="43" t="s">
        <v>9</v>
      </c>
      <c r="AG3886" s="43" t="s">
        <v>10</v>
      </c>
      <c r="AH3886" s="43"/>
    </row>
    <row r="3887" spans="2:37" ht="14.25" customHeight="1">
      <c r="B3887" s="43"/>
      <c r="D3887" s="43"/>
      <c r="E3887" s="43"/>
      <c r="G3887" s="43"/>
      <c r="H3887" s="43"/>
      <c r="J3887" s="43"/>
      <c r="K3887" s="43"/>
      <c r="L3887" s="43"/>
      <c r="M3887" s="43"/>
      <c r="N3887" s="43"/>
      <c r="O3887" s="43"/>
      <c r="Q3887" s="43"/>
      <c r="R3887" s="43"/>
      <c r="S3887" s="43"/>
      <c r="T3887" s="43"/>
      <c r="U3887" s="43"/>
      <c r="X3887" s="43"/>
      <c r="Y3887" s="43"/>
      <c r="Z3887" s="43"/>
      <c r="AA3887" s="43"/>
      <c r="AB3887" s="43"/>
      <c r="AC3887" s="43"/>
      <c r="AE3887" s="43"/>
      <c r="AF3887" s="43"/>
      <c r="AG3887" s="43"/>
      <c r="AH3887" s="43"/>
    </row>
    <row r="3888" spans="2:37">
      <c r="B3888" s="2">
        <v>7.8000001609325409E-2</v>
      </c>
      <c r="D3888" s="44">
        <v>4.6800000965595245</v>
      </c>
      <c r="E3888" s="44"/>
      <c r="F3888" s="45">
        <v>8.7882318496704102</v>
      </c>
      <c r="G3888" s="45"/>
      <c r="H3888" s="45"/>
      <c r="I3888" s="45"/>
      <c r="J3888" s="45"/>
      <c r="K3888" s="45">
        <v>0.81060284376144409</v>
      </c>
      <c r="L3888" s="45"/>
      <c r="M3888" s="45"/>
      <c r="N3888" s="45">
        <v>20.022026062011719</v>
      </c>
      <c r="O3888" s="45"/>
      <c r="P3888" s="45"/>
      <c r="Q3888" s="45"/>
      <c r="R3888" s="45">
        <v>13.584527015686035</v>
      </c>
      <c r="S3888" s="45"/>
      <c r="T3888" s="45"/>
      <c r="U3888" s="45"/>
      <c r="V3888" s="46">
        <v>4.2193794250488281</v>
      </c>
      <c r="W3888" s="46"/>
    </row>
    <row r="3889" spans="2:23">
      <c r="B3889" s="2">
        <v>7.9000003635883331E-2</v>
      </c>
      <c r="D3889" s="44">
        <v>4.7400002181529999</v>
      </c>
      <c r="E3889" s="44"/>
      <c r="F3889" s="45">
        <v>1.7544015645980835</v>
      </c>
      <c r="G3889" s="45"/>
      <c r="H3889" s="45"/>
      <c r="I3889" s="45"/>
      <c r="J3889" s="45"/>
      <c r="K3889" s="45">
        <v>0.77678871154785156</v>
      </c>
      <c r="L3889" s="45"/>
      <c r="M3889" s="45"/>
      <c r="N3889" s="45">
        <v>19.891773223876953</v>
      </c>
      <c r="O3889" s="45"/>
      <c r="P3889" s="45"/>
      <c r="Q3889" s="45"/>
      <c r="R3889" s="45">
        <v>13.516334533691406</v>
      </c>
      <c r="S3889" s="45"/>
      <c r="T3889" s="45"/>
      <c r="U3889" s="45"/>
      <c r="V3889" s="46">
        <v>4.0637683868408203</v>
      </c>
      <c r="W3889" s="46"/>
    </row>
    <row r="3890" spans="2:23">
      <c r="B3890" s="2">
        <v>7.9999998211860657E-2</v>
      </c>
      <c r="D3890" s="44">
        <v>4.7999998927116394</v>
      </c>
      <c r="E3890" s="44"/>
      <c r="F3890" s="45">
        <v>-5.3447165489196777</v>
      </c>
      <c r="G3890" s="45"/>
      <c r="H3890" s="45"/>
      <c r="I3890" s="45"/>
      <c r="J3890" s="45"/>
      <c r="K3890" s="45">
        <v>0.74441134929656982</v>
      </c>
      <c r="L3890" s="45"/>
      <c r="M3890" s="45"/>
      <c r="N3890" s="45">
        <v>19.763988494873047</v>
      </c>
      <c r="O3890" s="45"/>
      <c r="P3890" s="45"/>
      <c r="Q3890" s="45"/>
      <c r="R3890" s="45">
        <v>13.448872566223145</v>
      </c>
      <c r="S3890" s="45"/>
      <c r="T3890" s="45"/>
      <c r="U3890" s="45"/>
      <c r="V3890" s="46">
        <v>3.913921594619751</v>
      </c>
      <c r="W3890" s="46"/>
    </row>
    <row r="3891" spans="2:23">
      <c r="B3891" s="2">
        <v>8.1000000238418579E-2</v>
      </c>
      <c r="D3891" s="44">
        <v>4.8600000143051147</v>
      </c>
      <c r="E3891" s="44"/>
      <c r="F3891" s="45">
        <v>-11.521050453186035</v>
      </c>
      <c r="G3891" s="45"/>
      <c r="H3891" s="45"/>
      <c r="I3891" s="45"/>
      <c r="J3891" s="45"/>
      <c r="K3891" s="45">
        <v>0.71340841054916382</v>
      </c>
      <c r="L3891" s="45"/>
      <c r="M3891" s="45"/>
      <c r="N3891" s="45">
        <v>19.638599395751953</v>
      </c>
      <c r="O3891" s="45"/>
      <c r="P3891" s="45"/>
      <c r="Q3891" s="45"/>
      <c r="R3891" s="45">
        <v>13.38213062286377</v>
      </c>
      <c r="S3891" s="45"/>
      <c r="T3891" s="45"/>
      <c r="U3891" s="45"/>
      <c r="V3891" s="46">
        <v>3.7696232795715332</v>
      </c>
      <c r="W3891" s="46"/>
    </row>
    <row r="3892" spans="2:23">
      <c r="B3892" s="2">
        <v>8.2000002264976501E-2</v>
      </c>
      <c r="D3892" s="44">
        <v>4.9200001358985901</v>
      </c>
      <c r="E3892" s="44"/>
      <c r="F3892" s="45">
        <v>-15.925063133239746</v>
      </c>
      <c r="G3892" s="45"/>
      <c r="H3892" s="45"/>
      <c r="I3892" s="45"/>
      <c r="J3892" s="45"/>
      <c r="K3892" s="45">
        <v>0.68372023105621338</v>
      </c>
      <c r="L3892" s="45"/>
      <c r="M3892" s="45"/>
      <c r="N3892" s="45">
        <v>19.515525817871094</v>
      </c>
      <c r="O3892" s="45"/>
      <c r="P3892" s="45"/>
      <c r="Q3892" s="45"/>
      <c r="R3892" s="45">
        <v>13.316097259521484</v>
      </c>
      <c r="S3892" s="45"/>
      <c r="T3892" s="45"/>
      <c r="U3892" s="45"/>
      <c r="V3892" s="46">
        <v>3.6306674480438232</v>
      </c>
      <c r="W3892" s="46"/>
    </row>
    <row r="3893" spans="2:23">
      <c r="B3893" s="2">
        <v>8.2999996840953827E-2</v>
      </c>
      <c r="D3893" s="44">
        <v>4.9799998104572296</v>
      </c>
      <c r="E3893" s="44"/>
      <c r="F3893" s="45">
        <v>-17.96299934387207</v>
      </c>
      <c r="G3893" s="45"/>
      <c r="H3893" s="45"/>
      <c r="I3893" s="45"/>
      <c r="J3893" s="45"/>
      <c r="K3893" s="45">
        <v>0.65528982877731323</v>
      </c>
      <c r="L3893" s="45"/>
      <c r="M3893" s="45"/>
      <c r="N3893" s="45">
        <v>19.394697189331055</v>
      </c>
      <c r="O3893" s="45"/>
      <c r="P3893" s="45"/>
      <c r="Q3893" s="45"/>
      <c r="R3893" s="45">
        <v>13.250761985778809</v>
      </c>
      <c r="S3893" s="45"/>
      <c r="T3893" s="45"/>
      <c r="U3893" s="45"/>
      <c r="V3893" s="46">
        <v>3.4968547821044922</v>
      </c>
      <c r="W3893" s="46"/>
    </row>
    <row r="3894" spans="2:23">
      <c r="B3894" s="2">
        <v>8.3999998867511749E-2</v>
      </c>
      <c r="D3894" s="44">
        <v>5.039999932050705</v>
      </c>
      <c r="E3894" s="44"/>
      <c r="F3894" s="45">
        <v>-17.377283096313477</v>
      </c>
      <c r="G3894" s="45"/>
      <c r="H3894" s="45"/>
      <c r="I3894" s="45"/>
      <c r="J3894" s="45"/>
      <c r="K3894" s="45">
        <v>0.62806284427642822</v>
      </c>
      <c r="L3894" s="45"/>
      <c r="M3894" s="45"/>
      <c r="N3894" s="45">
        <v>19.276042938232422</v>
      </c>
      <c r="O3894" s="45"/>
      <c r="P3894" s="45"/>
      <c r="Q3894" s="45"/>
      <c r="R3894" s="45">
        <v>13.186113357543945</v>
      </c>
      <c r="S3894" s="45"/>
      <c r="T3894" s="45"/>
      <c r="U3894" s="45"/>
      <c r="V3894" s="46">
        <v>3.3679938316345215</v>
      </c>
      <c r="W3894" s="46"/>
    </row>
    <row r="3895" spans="2:23">
      <c r="B3895" s="2">
        <v>8.5000000894069672E-2</v>
      </c>
      <c r="D3895" s="44">
        <v>5.1000000536441803</v>
      </c>
      <c r="E3895" s="44"/>
      <c r="F3895" s="45">
        <v>-14.279187202453613</v>
      </c>
      <c r="G3895" s="45"/>
      <c r="H3895" s="45"/>
      <c r="I3895" s="45"/>
      <c r="J3895" s="45"/>
      <c r="K3895" s="45">
        <v>0.60198718309402466</v>
      </c>
      <c r="L3895" s="45"/>
      <c r="M3895" s="45"/>
      <c r="N3895" s="45">
        <v>19.15949821472168</v>
      </c>
      <c r="O3895" s="45"/>
      <c r="P3895" s="45"/>
      <c r="Q3895" s="45"/>
      <c r="R3895" s="45">
        <v>13.12214183807373</v>
      </c>
      <c r="S3895" s="45"/>
      <c r="T3895" s="45"/>
      <c r="U3895" s="45"/>
      <c r="V3895" s="46">
        <v>3.2439002990722656</v>
      </c>
      <c r="W3895" s="46"/>
    </row>
    <row r="3896" spans="2:23">
      <c r="B3896" s="2">
        <v>8.6000002920627594E-2</v>
      </c>
      <c r="D3896" s="44">
        <v>5.1600001752376556</v>
      </c>
      <c r="E3896" s="44"/>
      <c r="F3896" s="45">
        <v>-9.1297063827514648</v>
      </c>
      <c r="G3896" s="45"/>
      <c r="H3896" s="45"/>
      <c r="I3896" s="45"/>
      <c r="J3896" s="45"/>
      <c r="K3896" s="45">
        <v>0.57701313495635986</v>
      </c>
      <c r="L3896" s="45"/>
      <c r="M3896" s="45"/>
      <c r="N3896" s="45">
        <v>19.044998168945313</v>
      </c>
      <c r="O3896" s="45"/>
      <c r="P3896" s="45"/>
      <c r="Q3896" s="45"/>
      <c r="R3896" s="45">
        <v>13.058837890625</v>
      </c>
      <c r="S3896" s="45"/>
      <c r="T3896" s="45"/>
      <c r="U3896" s="45"/>
      <c r="V3896" s="46">
        <v>3.124396800994873</v>
      </c>
      <c r="W3896" s="46"/>
    </row>
    <row r="3897" spans="2:23">
      <c r="B3897" s="2">
        <v>8.6999997496604919E-2</v>
      </c>
      <c r="D3897" s="44">
        <v>5.2199998497962952</v>
      </c>
      <c r="E3897" s="44"/>
      <c r="F3897" s="45">
        <v>-2.671797513961792</v>
      </c>
      <c r="G3897" s="45"/>
      <c r="H3897" s="45"/>
      <c r="I3897" s="45"/>
      <c r="J3897" s="45"/>
      <c r="K3897" s="45">
        <v>0.55309319496154785</v>
      </c>
      <c r="L3897" s="45"/>
      <c r="M3897" s="45"/>
      <c r="N3897" s="45">
        <v>18.93248176574707</v>
      </c>
      <c r="O3897" s="45"/>
      <c r="P3897" s="45"/>
      <c r="Q3897" s="45"/>
      <c r="R3897" s="45">
        <v>12.996190071105957</v>
      </c>
      <c r="S3897" s="45"/>
      <c r="T3897" s="45"/>
      <c r="U3897" s="45"/>
      <c r="V3897" s="46">
        <v>3.0093123912811279</v>
      </c>
      <c r="W3897" s="46"/>
    </row>
    <row r="3898" spans="2:23">
      <c r="B3898" s="2">
        <v>8.7999999523162842E-2</v>
      </c>
      <c r="D3898" s="44">
        <v>5.2799999713897705</v>
      </c>
      <c r="E3898" s="44"/>
      <c r="F3898" s="45">
        <v>4.1760897636413574</v>
      </c>
      <c r="G3898" s="45"/>
      <c r="H3898" s="45"/>
      <c r="I3898" s="45"/>
      <c r="J3898" s="45"/>
      <c r="K3898" s="45">
        <v>0.53018194437026978</v>
      </c>
      <c r="L3898" s="45"/>
      <c r="M3898" s="45"/>
      <c r="N3898" s="45">
        <v>18.82188606262207</v>
      </c>
      <c r="O3898" s="45"/>
      <c r="P3898" s="45"/>
      <c r="Q3898" s="45"/>
      <c r="R3898" s="45">
        <v>12.934188842773438</v>
      </c>
      <c r="S3898" s="45"/>
      <c r="T3898" s="45"/>
      <c r="U3898" s="45"/>
      <c r="V3898" s="46">
        <v>2.8984830379486084</v>
      </c>
      <c r="W3898" s="46"/>
    </row>
    <row r="3899" spans="2:23">
      <c r="B3899" s="2">
        <v>8.9000001549720764E-2</v>
      </c>
      <c r="D3899" s="44">
        <v>5.3400000929832458</v>
      </c>
      <c r="E3899" s="44"/>
      <c r="F3899" s="45">
        <v>10.449951171875</v>
      </c>
      <c r="G3899" s="45"/>
      <c r="H3899" s="45"/>
      <c r="I3899" s="45"/>
      <c r="J3899" s="45"/>
      <c r="K3899" s="45">
        <v>0.50823599100112915</v>
      </c>
      <c r="L3899" s="45"/>
      <c r="M3899" s="45"/>
      <c r="N3899" s="45">
        <v>18.713157653808594</v>
      </c>
      <c r="O3899" s="45"/>
      <c r="P3899" s="45"/>
      <c r="Q3899" s="45"/>
      <c r="R3899" s="45">
        <v>12.872824668884277</v>
      </c>
      <c r="S3899" s="45"/>
      <c r="T3899" s="45"/>
      <c r="U3899" s="45"/>
      <c r="V3899" s="46">
        <v>2.791750431060791</v>
      </c>
      <c r="W3899" s="46"/>
    </row>
    <row r="3900" spans="2:23">
      <c r="B3900" s="2">
        <v>9.0000003576278687E-2</v>
      </c>
      <c r="D3900" s="44">
        <v>5.4000002145767212</v>
      </c>
      <c r="E3900" s="44"/>
      <c r="F3900" s="45">
        <v>15.275283813476563</v>
      </c>
      <c r="G3900" s="45"/>
      <c r="H3900" s="45"/>
      <c r="I3900" s="45"/>
      <c r="J3900" s="45"/>
      <c r="K3900" s="45">
        <v>0.48721379041671753</v>
      </c>
      <c r="L3900" s="45"/>
      <c r="M3900" s="45"/>
      <c r="N3900" s="45">
        <v>18.606241226196289</v>
      </c>
      <c r="O3900" s="45"/>
      <c r="P3900" s="45"/>
      <c r="Q3900" s="45"/>
      <c r="R3900" s="45">
        <v>12.812087059020996</v>
      </c>
      <c r="S3900" s="45"/>
      <c r="T3900" s="45"/>
      <c r="U3900" s="45"/>
      <c r="V3900" s="46">
        <v>2.6889622211456299</v>
      </c>
      <c r="W3900" s="46"/>
    </row>
    <row r="3901" spans="2:23">
      <c r="B3901" s="2">
        <v>9.0999998152256012E-2</v>
      </c>
      <c r="D3901" s="44">
        <v>5.4599998891353607</v>
      </c>
      <c r="E3901" s="44"/>
      <c r="F3901" s="45">
        <v>17.988367080688477</v>
      </c>
      <c r="G3901" s="45"/>
      <c r="H3901" s="45"/>
      <c r="I3901" s="45"/>
      <c r="J3901" s="45"/>
      <c r="K3901" s="45">
        <v>0.46707570552825928</v>
      </c>
      <c r="L3901" s="45"/>
      <c r="M3901" s="45"/>
      <c r="N3901" s="45">
        <v>18.501083374023438</v>
      </c>
      <c r="O3901" s="45"/>
      <c r="P3901" s="45"/>
      <c r="Q3901" s="45"/>
      <c r="R3901" s="45">
        <v>12.751968383789063</v>
      </c>
      <c r="S3901" s="45"/>
      <c r="T3901" s="45"/>
      <c r="U3901" s="45"/>
      <c r="V3901" s="46">
        <v>2.5899717807769775</v>
      </c>
      <c r="W3901" s="46"/>
    </row>
    <row r="3902" spans="2:23">
      <c r="B3902" s="2">
        <v>9.2000000178813934E-2</v>
      </c>
      <c r="D3902" s="44">
        <v>5.5200000107288361</v>
      </c>
      <c r="E3902" s="44"/>
      <c r="F3902" s="45">
        <v>18.226963043212891</v>
      </c>
      <c r="G3902" s="45"/>
      <c r="H3902" s="45"/>
      <c r="I3902" s="45"/>
      <c r="J3902" s="45"/>
      <c r="K3902" s="45">
        <v>0.44778376817703247</v>
      </c>
      <c r="L3902" s="45"/>
      <c r="M3902" s="45"/>
      <c r="N3902" s="45">
        <v>18.39763069152832</v>
      </c>
      <c r="O3902" s="45"/>
      <c r="P3902" s="45"/>
      <c r="Q3902" s="45"/>
      <c r="R3902" s="45">
        <v>12.692459106445313</v>
      </c>
      <c r="S3902" s="45"/>
      <c r="T3902" s="45"/>
      <c r="U3902" s="45"/>
      <c r="V3902" s="46">
        <v>2.494638204574585</v>
      </c>
      <c r="W3902" s="46"/>
    </row>
    <row r="3903" spans="2:23">
      <c r="B3903" s="2">
        <v>9.3000002205371857E-2</v>
      </c>
      <c r="D3903" s="44">
        <v>5.5800001323223114</v>
      </c>
      <c r="E3903" s="44"/>
      <c r="F3903" s="45">
        <v>15.978071212768555</v>
      </c>
      <c r="G3903" s="45"/>
      <c r="H3903" s="45"/>
      <c r="I3903" s="45"/>
      <c r="J3903" s="45"/>
      <c r="K3903" s="45">
        <v>0.42930173873901367</v>
      </c>
      <c r="L3903" s="45"/>
      <c r="M3903" s="45"/>
      <c r="N3903" s="45">
        <v>18.29583740234375</v>
      </c>
      <c r="O3903" s="45"/>
      <c r="P3903" s="45"/>
      <c r="Q3903" s="45"/>
      <c r="R3903" s="45">
        <v>12.633548736572266</v>
      </c>
      <c r="S3903" s="45"/>
      <c r="T3903" s="45"/>
      <c r="U3903" s="45"/>
      <c r="V3903" s="46">
        <v>2.4028258323669434</v>
      </c>
      <c r="W3903" s="46"/>
    </row>
    <row r="3904" spans="2:23">
      <c r="B3904" s="2">
        <v>9.3999996781349182E-2</v>
      </c>
      <c r="D3904" s="44">
        <v>5.6399998068809509</v>
      </c>
      <c r="E3904" s="44"/>
      <c r="F3904" s="45">
        <v>11.576486587524414</v>
      </c>
      <c r="G3904" s="45"/>
      <c r="H3904" s="45"/>
      <c r="I3904" s="45"/>
      <c r="J3904" s="45"/>
      <c r="K3904" s="45">
        <v>0.41159495711326599</v>
      </c>
      <c r="L3904" s="45"/>
      <c r="M3904" s="45"/>
      <c r="N3904" s="45">
        <v>18.195655822753906</v>
      </c>
      <c r="O3904" s="45"/>
      <c r="P3904" s="45"/>
      <c r="Q3904" s="45"/>
      <c r="R3904" s="45">
        <v>12.575229644775391</v>
      </c>
      <c r="S3904" s="45"/>
      <c r="T3904" s="45"/>
      <c r="U3904" s="45"/>
      <c r="V3904" s="46">
        <v>2.314403772354126</v>
      </c>
      <c r="W3904" s="46"/>
    </row>
    <row r="3905" spans="2:33">
      <c r="B3905" s="2">
        <v>9.4999998807907104E-2</v>
      </c>
      <c r="D3905" s="44">
        <v>5.6999999284744263</v>
      </c>
      <c r="E3905" s="44"/>
      <c r="F3905" s="45">
        <v>5.6548004150390625</v>
      </c>
      <c r="G3905" s="45"/>
      <c r="H3905" s="45"/>
      <c r="I3905" s="45"/>
      <c r="J3905" s="45"/>
      <c r="K3905" s="45">
        <v>0.39463025331497192</v>
      </c>
      <c r="L3905" s="45"/>
      <c r="M3905" s="45"/>
      <c r="N3905" s="45">
        <v>18.097038269042969</v>
      </c>
      <c r="O3905" s="45"/>
      <c r="P3905" s="45"/>
      <c r="Q3905" s="45"/>
      <c r="R3905" s="45">
        <v>12.51749324798584</v>
      </c>
      <c r="S3905" s="45"/>
      <c r="T3905" s="45"/>
      <c r="U3905" s="45"/>
      <c r="V3905" s="46">
        <v>2.2292461395263672</v>
      </c>
      <c r="W3905" s="46"/>
    </row>
    <row r="3906" spans="2:33">
      <c r="B3906" s="2">
        <v>9.6000000834465027E-2</v>
      </c>
      <c r="D3906" s="44">
        <v>5.7600000500679016</v>
      </c>
      <c r="E3906" s="44"/>
      <c r="F3906" s="45">
        <v>-0.94771647453308105</v>
      </c>
      <c r="G3906" s="45"/>
      <c r="H3906" s="45"/>
      <c r="I3906" s="45"/>
      <c r="J3906" s="45"/>
      <c r="K3906" s="45">
        <v>0.37837588787078857</v>
      </c>
      <c r="L3906" s="45"/>
      <c r="M3906" s="45"/>
      <c r="N3906" s="45">
        <v>17.999942779541016</v>
      </c>
      <c r="O3906" s="45"/>
      <c r="P3906" s="45"/>
      <c r="Q3906" s="45"/>
      <c r="R3906" s="45">
        <v>12.460330009460449</v>
      </c>
      <c r="S3906" s="45"/>
      <c r="T3906" s="45"/>
      <c r="U3906" s="45"/>
      <c r="V3906" s="46">
        <v>2.1472318172454834</v>
      </c>
      <c r="W3906" s="46"/>
    </row>
    <row r="3907" spans="2:33">
      <c r="B3907" s="2">
        <v>9.7000002861022949E-2</v>
      </c>
      <c r="D3907" s="44">
        <v>5.820000171661377</v>
      </c>
      <c r="E3907" s="44"/>
      <c r="F3907" s="45">
        <v>-7.3042411804199219</v>
      </c>
      <c r="G3907" s="45"/>
      <c r="H3907" s="45"/>
      <c r="I3907" s="45"/>
      <c r="J3907" s="45"/>
      <c r="K3907" s="45">
        <v>0.36280158162117004</v>
      </c>
      <c r="L3907" s="45"/>
      <c r="M3907" s="45"/>
      <c r="N3907" s="45">
        <v>17.904327392578125</v>
      </c>
      <c r="O3907" s="45"/>
      <c r="P3907" s="45"/>
      <c r="Q3907" s="45"/>
      <c r="R3907" s="45">
        <v>12.403732299804688</v>
      </c>
      <c r="S3907" s="45"/>
      <c r="T3907" s="45"/>
      <c r="U3907" s="45"/>
      <c r="V3907" s="46">
        <v>2.0682442188262939</v>
      </c>
      <c r="W3907" s="46"/>
    </row>
    <row r="3908" spans="2:33">
      <c r="B3908" s="2">
        <v>9.7999997437000275E-2</v>
      </c>
      <c r="D3908" s="44">
        <v>5.8799998462200165</v>
      </c>
      <c r="E3908" s="44"/>
      <c r="F3908" s="45">
        <v>-12.530669212341309</v>
      </c>
      <c r="G3908" s="45"/>
      <c r="H3908" s="45"/>
      <c r="I3908" s="45"/>
      <c r="J3908" s="45"/>
      <c r="K3908" s="45">
        <v>0.34787836670875549</v>
      </c>
      <c r="L3908" s="45"/>
      <c r="M3908" s="45"/>
      <c r="N3908" s="45">
        <v>17.810150146484375</v>
      </c>
      <c r="O3908" s="45"/>
      <c r="P3908" s="45"/>
      <c r="Q3908" s="45"/>
      <c r="R3908" s="45">
        <v>12.347691535949707</v>
      </c>
      <c r="S3908" s="45"/>
      <c r="T3908" s="45"/>
      <c r="U3908" s="45"/>
      <c r="V3908" s="46">
        <v>1.9921711683273315</v>
      </c>
      <c r="W3908" s="46"/>
    </row>
    <row r="3909" spans="2:33">
      <c r="B3909" s="2">
        <v>9.8999999463558197E-2</v>
      </c>
      <c r="D3909" s="44">
        <v>5.9399999678134918</v>
      </c>
      <c r="E3909" s="44"/>
      <c r="F3909" s="45">
        <v>-15.908730506896973</v>
      </c>
      <c r="G3909" s="45"/>
      <c r="H3909" s="45"/>
      <c r="I3909" s="45"/>
      <c r="J3909" s="45"/>
      <c r="K3909" s="45">
        <v>0.3335784375667572</v>
      </c>
      <c r="L3909" s="45"/>
      <c r="M3909" s="45"/>
      <c r="N3909" s="45">
        <v>17.717372894287109</v>
      </c>
      <c r="O3909" s="45"/>
      <c r="P3909" s="45"/>
      <c r="Q3909" s="45"/>
      <c r="R3909" s="45">
        <v>12.29219913482666</v>
      </c>
      <c r="S3909" s="45"/>
      <c r="T3909" s="45"/>
      <c r="U3909" s="45"/>
      <c r="V3909" s="46">
        <v>1.9189045429229736</v>
      </c>
      <c r="W3909" s="46"/>
    </row>
    <row r="3910" spans="2:33">
      <c r="B3910" s="2">
        <v>0.10000000149011612</v>
      </c>
      <c r="D3910" s="44">
        <v>6.0000000894069672</v>
      </c>
      <c r="E3910" s="44"/>
      <c r="F3910" s="45">
        <v>-16.984830856323242</v>
      </c>
      <c r="G3910" s="45"/>
      <c r="H3910" s="45"/>
      <c r="I3910" s="45"/>
      <c r="J3910" s="45"/>
      <c r="K3910" s="45">
        <v>0.31987529993057251</v>
      </c>
      <c r="L3910" s="45"/>
      <c r="M3910" s="45"/>
      <c r="N3910" s="45">
        <v>17.625957489013672</v>
      </c>
      <c r="O3910" s="45"/>
      <c r="P3910" s="45"/>
      <c r="Q3910" s="45"/>
      <c r="R3910" s="45">
        <v>12.237248420715332</v>
      </c>
      <c r="S3910" s="45"/>
      <c r="T3910" s="45"/>
      <c r="U3910" s="45"/>
      <c r="V3910" s="46">
        <v>1.8483403921127319</v>
      </c>
      <c r="W3910" s="46"/>
    </row>
    <row r="3911" spans="2:33" ht="9.75" customHeight="1">
      <c r="B3911" s="2">
        <v>0.10100000351667404</v>
      </c>
      <c r="D3911" s="44">
        <v>6.0600002110004425</v>
      </c>
      <c r="E3911" s="44"/>
      <c r="F3911" s="45">
        <v>-15.631038665771484</v>
      </c>
      <c r="G3911" s="45"/>
      <c r="H3911" s="45"/>
      <c r="I3911" s="45"/>
      <c r="J3911" s="45"/>
      <c r="K3911" s="45">
        <v>0.30674362182617188</v>
      </c>
      <c r="L3911" s="45"/>
      <c r="M3911" s="45"/>
      <c r="N3911" s="45">
        <v>17.535867691040039</v>
      </c>
      <c r="O3911" s="45"/>
      <c r="P3911" s="45"/>
      <c r="Q3911" s="45"/>
      <c r="R3911" s="45">
        <v>12.182829856872559</v>
      </c>
      <c r="S3911" s="45"/>
      <c r="T3911" s="45"/>
      <c r="U3911" s="45"/>
      <c r="V3911" s="46">
        <v>1.7803785800933838</v>
      </c>
      <c r="W3911" s="46"/>
    </row>
    <row r="3912" spans="2:33" ht="5.25" customHeight="1"/>
    <row r="3913" spans="2:33" ht="172.5" customHeight="1"/>
    <row r="3914" spans="2:33" ht="16.5" customHeight="1"/>
    <row r="3915" spans="2:33" ht="12.75" customHeight="1">
      <c r="B3915" s="39" t="s">
        <v>0</v>
      </c>
      <c r="C3915" s="39"/>
      <c r="D3915" s="39"/>
      <c r="E3915" s="39"/>
      <c r="F3915" s="39"/>
      <c r="G3915" s="1" t="s">
        <v>1</v>
      </c>
      <c r="H3915" s="40" t="s">
        <v>97</v>
      </c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</row>
    <row r="3916" spans="2:33" ht="12.75" customHeight="1">
      <c r="AB3916" s="39" t="s">
        <v>2</v>
      </c>
      <c r="AC3916" s="39"/>
      <c r="AD3916" s="39"/>
      <c r="AE3916" s="39"/>
      <c r="AF3916" s="39"/>
      <c r="AG3916" s="39"/>
    </row>
    <row r="3917" spans="2:33" ht="12" customHeight="1">
      <c r="B3917" s="39" t="s">
        <v>3</v>
      </c>
      <c r="C3917" s="39"/>
      <c r="D3917" s="39"/>
      <c r="E3917" s="39"/>
      <c r="G3917" s="1" t="s">
        <v>4</v>
      </c>
      <c r="H3917" s="41">
        <v>6.5999999046325684</v>
      </c>
      <c r="I3917" s="41"/>
      <c r="J3917" s="41"/>
      <c r="K3917" s="41"/>
      <c r="L3917" s="41"/>
      <c r="M3917" s="41"/>
      <c r="N3917" s="41"/>
      <c r="O3917" s="39" t="s">
        <v>21</v>
      </c>
      <c r="P3917" s="39"/>
      <c r="Q3917" s="39"/>
      <c r="R3917" s="39"/>
      <c r="S3917" s="1" t="s">
        <v>4</v>
      </c>
      <c r="T3917" s="42" t="s">
        <v>24</v>
      </c>
      <c r="U3917" s="42"/>
      <c r="V3917" s="42"/>
      <c r="W3917" s="42"/>
      <c r="X3917" s="42"/>
      <c r="Y3917" s="42"/>
      <c r="Z3917" s="42"/>
      <c r="AA3917" s="42"/>
      <c r="AB3917" s="39"/>
      <c r="AC3917" s="39"/>
      <c r="AD3917" s="39"/>
      <c r="AE3917" s="39"/>
      <c r="AF3917" s="39"/>
      <c r="AG3917" s="39"/>
    </row>
    <row r="3918" spans="2:33" ht="10.5" customHeight="1">
      <c r="AB3918" s="39"/>
      <c r="AC3918" s="39"/>
      <c r="AD3918" s="39"/>
      <c r="AE3918" s="39"/>
      <c r="AF3918" s="39"/>
      <c r="AG3918" s="39"/>
    </row>
    <row r="3919" spans="2:33" ht="12" customHeight="1">
      <c r="AB3919" s="39"/>
      <c r="AC3919" s="39"/>
      <c r="AD3919" s="39"/>
      <c r="AE3919" s="39"/>
      <c r="AF3919" s="39"/>
      <c r="AG3919" s="39"/>
    </row>
    <row r="3920" spans="2:33" ht="12" customHeight="1">
      <c r="AB3920" s="39"/>
      <c r="AC3920" s="39"/>
      <c r="AD3920" s="39"/>
      <c r="AE3920" s="39"/>
      <c r="AF3920" s="39"/>
      <c r="AG3920" s="39"/>
    </row>
    <row r="3921" spans="2:37" ht="6" customHeight="1"/>
    <row r="3922" spans="2:37" ht="3" customHeight="1">
      <c r="B3922" s="43" t="s">
        <v>5</v>
      </c>
      <c r="D3922" s="43" t="s">
        <v>23</v>
      </c>
      <c r="E3922" s="43"/>
      <c r="G3922" s="43" t="s">
        <v>6</v>
      </c>
      <c r="H3922" s="43"/>
      <c r="J3922" s="43" t="s">
        <v>7</v>
      </c>
      <c r="K3922" s="43"/>
      <c r="L3922" s="43"/>
      <c r="M3922" s="43"/>
      <c r="N3922" s="43" t="s">
        <v>8</v>
      </c>
      <c r="O3922" s="43"/>
      <c r="Q3922" s="43" t="s">
        <v>9</v>
      </c>
      <c r="R3922" s="43"/>
      <c r="S3922" s="43"/>
      <c r="T3922" s="43" t="s">
        <v>10</v>
      </c>
      <c r="U3922" s="43"/>
      <c r="X3922" s="43" t="s">
        <v>5</v>
      </c>
      <c r="Y3922" s="43"/>
      <c r="Z3922" s="43" t="s">
        <v>23</v>
      </c>
      <c r="AA3922" s="43"/>
      <c r="AB3922" s="43" t="s">
        <v>6</v>
      </c>
      <c r="AC3922" s="43" t="s">
        <v>7</v>
      </c>
      <c r="AE3922" s="43" t="s">
        <v>8</v>
      </c>
      <c r="AF3922" s="43" t="s">
        <v>9</v>
      </c>
      <c r="AG3922" s="43" t="s">
        <v>10</v>
      </c>
      <c r="AH3922" s="43"/>
    </row>
    <row r="3923" spans="2:37" ht="14.25" customHeight="1">
      <c r="B3923" s="43"/>
      <c r="D3923" s="43"/>
      <c r="E3923" s="43"/>
      <c r="G3923" s="43"/>
      <c r="H3923" s="43"/>
      <c r="J3923" s="43"/>
      <c r="K3923" s="43"/>
      <c r="L3923" s="43"/>
      <c r="M3923" s="43"/>
      <c r="N3923" s="43"/>
      <c r="O3923" s="43"/>
      <c r="Q3923" s="43"/>
      <c r="R3923" s="43"/>
      <c r="S3923" s="43"/>
      <c r="T3923" s="43"/>
      <c r="U3923" s="43"/>
      <c r="X3923" s="43"/>
      <c r="Y3923" s="43"/>
      <c r="Z3923" s="43"/>
      <c r="AA3923" s="43"/>
      <c r="AB3923" s="43"/>
      <c r="AC3923" s="43"/>
      <c r="AE3923" s="43"/>
      <c r="AF3923" s="43"/>
      <c r="AG3923" s="43"/>
      <c r="AH3923" s="43"/>
    </row>
    <row r="3924" spans="2:37">
      <c r="B3924" s="2">
        <v>0</v>
      </c>
      <c r="D3924" s="44">
        <v>0</v>
      </c>
      <c r="E3924" s="44"/>
      <c r="F3924" s="45">
        <v>4.8904712457442656E-7</v>
      </c>
      <c r="G3924" s="45"/>
      <c r="H3924" s="45"/>
      <c r="I3924" s="45"/>
      <c r="J3924" s="45"/>
      <c r="K3924" s="45">
        <v>24.073144912719727</v>
      </c>
      <c r="L3924" s="45"/>
      <c r="M3924" s="45"/>
      <c r="N3924" s="45">
        <v>48.146289825439453</v>
      </c>
      <c r="O3924" s="45"/>
      <c r="P3924" s="45"/>
      <c r="Q3924" s="45"/>
      <c r="R3924" s="45">
        <v>17.022283554077148</v>
      </c>
      <c r="S3924" s="45"/>
      <c r="T3924" s="45"/>
      <c r="U3924" s="45"/>
      <c r="V3924" s="46">
        <v>100</v>
      </c>
      <c r="W3924" s="46"/>
      <c r="X3924" s="45">
        <v>3.9000000804662704E-2</v>
      </c>
      <c r="Y3924" s="45"/>
      <c r="Z3924" s="44">
        <v>2.3400000482797623</v>
      </c>
      <c r="AA3924" s="44"/>
      <c r="AB3924" s="45">
        <v>10.32955265045166</v>
      </c>
      <c r="AC3924" s="45"/>
      <c r="AD3924" s="45">
        <v>2.0566664170473814E-3</v>
      </c>
      <c r="AE3924" s="45"/>
      <c r="AF3924" s="45">
        <v>19.192485809326172</v>
      </c>
      <c r="AG3924" s="45"/>
      <c r="AH3924" s="45">
        <v>13.569683074951172</v>
      </c>
      <c r="AI3924" s="45"/>
      <c r="AJ3924" s="45"/>
      <c r="AK3924" s="20">
        <v>1.0717146098613739E-2</v>
      </c>
    </row>
    <row r="3925" spans="2:37">
      <c r="B3925" s="2">
        <v>1.0000000474974513E-3</v>
      </c>
      <c r="D3925" s="44">
        <v>6.0000002849847078E-2</v>
      </c>
      <c r="E3925" s="44"/>
      <c r="F3925" s="45">
        <v>-4.227757453918457</v>
      </c>
      <c r="G3925" s="45"/>
      <c r="H3925" s="45"/>
      <c r="I3925" s="45"/>
      <c r="J3925" s="45"/>
      <c r="K3925" s="45">
        <v>18.010324478149414</v>
      </c>
      <c r="L3925" s="45"/>
      <c r="M3925" s="45"/>
      <c r="N3925" s="45">
        <v>41.928955078125</v>
      </c>
      <c r="O3925" s="45"/>
      <c r="P3925" s="45"/>
      <c r="Q3925" s="45"/>
      <c r="R3925" s="45">
        <v>16.913026809692383</v>
      </c>
      <c r="S3925" s="45"/>
      <c r="T3925" s="45"/>
      <c r="U3925" s="45"/>
      <c r="V3925" s="46">
        <v>75.298301696777344</v>
      </c>
      <c r="W3925" s="46"/>
      <c r="X3925" s="45">
        <v>3.9999999105930328E-2</v>
      </c>
      <c r="Y3925" s="45"/>
      <c r="Z3925" s="44">
        <v>2.3999999463558197</v>
      </c>
      <c r="AA3925" s="44"/>
      <c r="AB3925" s="45">
        <v>15.4779052734375</v>
      </c>
      <c r="AC3925" s="45"/>
      <c r="AD3925" s="45">
        <v>1.6930371057242155E-3</v>
      </c>
      <c r="AE3925" s="45"/>
      <c r="AF3925" s="45">
        <v>19.092544555664063</v>
      </c>
      <c r="AG3925" s="45"/>
      <c r="AH3925" s="45">
        <v>13.499271392822266</v>
      </c>
      <c r="AI3925" s="45"/>
      <c r="AJ3925" s="45"/>
      <c r="AK3925" s="20">
        <v>8.868316188454628E-3</v>
      </c>
    </row>
    <row r="3926" spans="2:37">
      <c r="B3926" s="2">
        <v>2.0000000949949026E-3</v>
      </c>
      <c r="D3926" s="44">
        <v>0.12000000569969416</v>
      </c>
      <c r="E3926" s="44"/>
      <c r="F3926" s="45">
        <v>-3.7640657424926758</v>
      </c>
      <c r="G3926" s="45"/>
      <c r="H3926" s="45"/>
      <c r="I3926" s="45"/>
      <c r="J3926" s="45"/>
      <c r="K3926" s="45">
        <v>13.557265281677246</v>
      </c>
      <c r="L3926" s="45"/>
      <c r="M3926" s="45"/>
      <c r="N3926" s="45">
        <v>37.323215484619141</v>
      </c>
      <c r="O3926" s="45"/>
      <c r="P3926" s="45"/>
      <c r="Q3926" s="45"/>
      <c r="R3926" s="45">
        <v>16.805065155029297</v>
      </c>
      <c r="S3926" s="45"/>
      <c r="T3926" s="45"/>
      <c r="U3926" s="45"/>
      <c r="V3926" s="46">
        <v>57.044910430908203</v>
      </c>
      <c r="W3926" s="46"/>
      <c r="X3926" s="45">
        <v>4.1000001132488251E-2</v>
      </c>
      <c r="Y3926" s="45"/>
      <c r="Z3926" s="44">
        <v>2.460000067949295</v>
      </c>
      <c r="AA3926" s="44"/>
      <c r="AB3926" s="45">
        <v>18.410377502441406</v>
      </c>
      <c r="AC3926" s="45"/>
      <c r="AD3926" s="45">
        <v>1.3975613983348012E-3</v>
      </c>
      <c r="AE3926" s="45"/>
      <c r="AF3926" s="45">
        <v>18.993719100952148</v>
      </c>
      <c r="AG3926" s="45"/>
      <c r="AH3926" s="45">
        <v>13.429598808288574</v>
      </c>
      <c r="AI3926" s="45"/>
      <c r="AJ3926" s="45"/>
      <c r="AK3926" s="20">
        <v>7.3585598729550838E-3</v>
      </c>
    </row>
    <row r="3927" spans="2:37">
      <c r="B3927" s="2">
        <v>3.0000000260770321E-3</v>
      </c>
      <c r="D3927" s="44">
        <v>0.18000000156462193</v>
      </c>
      <c r="E3927" s="44"/>
      <c r="F3927" s="45">
        <v>0.21167072653770447</v>
      </c>
      <c r="G3927" s="45"/>
      <c r="H3927" s="45"/>
      <c r="I3927" s="45"/>
      <c r="J3927" s="45"/>
      <c r="K3927" s="45">
        <v>10.260026931762695</v>
      </c>
      <c r="L3927" s="45"/>
      <c r="M3927" s="45"/>
      <c r="N3927" s="45">
        <v>33.875099182128906</v>
      </c>
      <c r="O3927" s="45"/>
      <c r="P3927" s="45"/>
      <c r="Q3927" s="45"/>
      <c r="R3927" s="45">
        <v>16.698379516601563</v>
      </c>
      <c r="S3927" s="45"/>
      <c r="T3927" s="45"/>
      <c r="U3927" s="45"/>
      <c r="V3927" s="46">
        <v>43.446941375732422</v>
      </c>
      <c r="W3927" s="46"/>
      <c r="X3927" s="45">
        <v>4.1999999433755875E-2</v>
      </c>
      <c r="Y3927" s="45"/>
      <c r="Z3927" s="44">
        <v>2.5199999660253525</v>
      </c>
      <c r="AA3927" s="44"/>
      <c r="AB3927" s="45">
        <v>18.740100860595703</v>
      </c>
      <c r="AC3927" s="45"/>
      <c r="AD3927" s="45">
        <v>1.1567979818210006E-3</v>
      </c>
      <c r="AE3927" s="45"/>
      <c r="AF3927" s="45">
        <v>18.895978927612305</v>
      </c>
      <c r="AG3927" s="45"/>
      <c r="AH3927" s="45">
        <v>13.36065673828125</v>
      </c>
      <c r="AI3927" s="45"/>
      <c r="AJ3927" s="45"/>
      <c r="AK3927" s="20">
        <v>6.1223017983138561E-3</v>
      </c>
    </row>
    <row r="3928" spans="2:37">
      <c r="B3928" s="2">
        <v>4.0000001899898052E-3</v>
      </c>
      <c r="D3928" s="44">
        <v>0.24000001139938831</v>
      </c>
      <c r="E3928" s="44"/>
      <c r="F3928" s="45">
        <v>6.3368253707885742</v>
      </c>
      <c r="G3928" s="45"/>
      <c r="H3928" s="45"/>
      <c r="I3928" s="45"/>
      <c r="J3928" s="45"/>
      <c r="K3928" s="45">
        <v>7.8009133338928223</v>
      </c>
      <c r="L3928" s="45"/>
      <c r="M3928" s="45"/>
      <c r="N3928" s="45">
        <v>31.266887664794922</v>
      </c>
      <c r="O3928" s="45"/>
      <c r="P3928" s="45"/>
      <c r="Q3928" s="45"/>
      <c r="R3928" s="45">
        <v>16.592948913574219</v>
      </c>
      <c r="S3928" s="45"/>
      <c r="T3928" s="45"/>
      <c r="U3928" s="45"/>
      <c r="V3928" s="46">
        <v>33.243507385253906</v>
      </c>
      <c r="W3928" s="46"/>
      <c r="X3928" s="45">
        <v>4.3000001460313797E-2</v>
      </c>
      <c r="Y3928" s="45"/>
      <c r="Z3928" s="44">
        <v>2.5800000876188278</v>
      </c>
      <c r="AA3928" s="44"/>
      <c r="AB3928" s="45">
        <v>16.447660446166992</v>
      </c>
      <c r="AC3928" s="45"/>
      <c r="AD3928" s="45">
        <v>9.600662742741406E-4</v>
      </c>
      <c r="AE3928" s="45"/>
      <c r="AF3928" s="45">
        <v>18.799299240112305</v>
      </c>
      <c r="AG3928" s="45"/>
      <c r="AH3928" s="45">
        <v>13.29243278503418</v>
      </c>
      <c r="AI3928" s="45"/>
      <c r="AJ3928" s="45"/>
      <c r="AK3928" s="20">
        <v>5.1071867346763611E-3</v>
      </c>
    </row>
    <row r="3929" spans="2:37">
      <c r="B3929" s="2">
        <v>4.999999888241291E-3</v>
      </c>
      <c r="D3929" s="44">
        <v>0.29999999329447746</v>
      </c>
      <c r="E3929" s="44"/>
      <c r="F3929" s="45">
        <v>13.171970367431641</v>
      </c>
      <c r="G3929" s="45"/>
      <c r="H3929" s="45"/>
      <c r="I3929" s="45"/>
      <c r="J3929" s="45"/>
      <c r="K3929" s="45">
        <v>5.9551396369934082</v>
      </c>
      <c r="L3929" s="45"/>
      <c r="M3929" s="45"/>
      <c r="N3929" s="45">
        <v>29.273765563964844</v>
      </c>
      <c r="O3929" s="45"/>
      <c r="P3929" s="45"/>
      <c r="Q3929" s="45"/>
      <c r="R3929" s="45">
        <v>16.488758087158203</v>
      </c>
      <c r="S3929" s="45"/>
      <c r="T3929" s="45"/>
      <c r="U3929" s="45"/>
      <c r="V3929" s="46">
        <v>25.538124084472656</v>
      </c>
      <c r="W3929" s="46"/>
      <c r="X3929" s="45">
        <v>4.3999999761581421E-2</v>
      </c>
      <c r="Y3929" s="45"/>
      <c r="Z3929" s="44">
        <v>2.6399999856948853</v>
      </c>
      <c r="AA3929" s="44"/>
      <c r="AB3929" s="45">
        <v>11.880019187927246</v>
      </c>
      <c r="AC3929" s="45"/>
      <c r="AD3929" s="45">
        <v>7.9886178718879819E-4</v>
      </c>
      <c r="AE3929" s="45"/>
      <c r="AF3929" s="45">
        <v>18.703659057617188</v>
      </c>
      <c r="AG3929" s="45"/>
      <c r="AH3929" s="45">
        <v>13.224919319152832</v>
      </c>
      <c r="AI3929" s="45"/>
      <c r="AJ3929" s="45"/>
      <c r="AK3929" s="20">
        <v>4.2713349685072899E-3</v>
      </c>
    </row>
    <row r="3930" spans="2:37">
      <c r="B3930" s="2">
        <v>6.0000000521540642E-3</v>
      </c>
      <c r="D3930" s="44">
        <v>0.36000000312924385</v>
      </c>
      <c r="E3930" s="44"/>
      <c r="F3930" s="45">
        <v>19.343517303466797</v>
      </c>
      <c r="G3930" s="45"/>
      <c r="H3930" s="45"/>
      <c r="I3930" s="45"/>
      <c r="J3930" s="45"/>
      <c r="K3930" s="45">
        <v>4.5619716644287109</v>
      </c>
      <c r="L3930" s="45"/>
      <c r="M3930" s="45"/>
      <c r="N3930" s="45">
        <v>27.734975814819336</v>
      </c>
      <c r="O3930" s="45"/>
      <c r="P3930" s="45"/>
      <c r="Q3930" s="45"/>
      <c r="R3930" s="45">
        <v>16.385787963867188</v>
      </c>
      <c r="S3930" s="45"/>
      <c r="T3930" s="45"/>
      <c r="U3930" s="45"/>
      <c r="V3930" s="46">
        <v>19.686578750610352</v>
      </c>
      <c r="W3930" s="46"/>
      <c r="X3930" s="45">
        <v>4.5000001788139343E-2</v>
      </c>
      <c r="Y3930" s="45"/>
      <c r="Z3930" s="44">
        <v>2.7000001072883606</v>
      </c>
      <c r="AA3930" s="44"/>
      <c r="AB3930" s="45">
        <v>5.6983547210693359</v>
      </c>
      <c r="AC3930" s="45"/>
      <c r="AD3930" s="45">
        <v>6.6639826400205493E-4</v>
      </c>
      <c r="AE3930" s="45"/>
      <c r="AF3930" s="45">
        <v>18.609037399291992</v>
      </c>
      <c r="AG3930" s="45"/>
      <c r="AH3930" s="45">
        <v>13.158105850219727</v>
      </c>
      <c r="AI3930" s="45"/>
      <c r="AJ3930" s="45"/>
      <c r="AK3930" s="20">
        <v>3.5811746492981911E-3</v>
      </c>
    </row>
    <row r="3931" spans="2:37">
      <c r="B3931" s="2">
        <v>7.0000002160668373E-3</v>
      </c>
      <c r="D3931" s="44">
        <v>0.42000001296401024</v>
      </c>
      <c r="E3931" s="44"/>
      <c r="F3931" s="45">
        <v>23.69340705871582</v>
      </c>
      <c r="G3931" s="45"/>
      <c r="H3931" s="45"/>
      <c r="I3931" s="45"/>
      <c r="J3931" s="45"/>
      <c r="K3931" s="45">
        <v>3.5053110122680664</v>
      </c>
      <c r="L3931" s="45"/>
      <c r="M3931" s="45"/>
      <c r="N3931" s="45">
        <v>26.534393310546875</v>
      </c>
      <c r="O3931" s="45"/>
      <c r="P3931" s="45"/>
      <c r="Q3931" s="45"/>
      <c r="R3931" s="45">
        <v>16.284021377563477</v>
      </c>
      <c r="S3931" s="45"/>
      <c r="T3931" s="45"/>
      <c r="U3931" s="45"/>
      <c r="V3931" s="46">
        <v>15.221236228942871</v>
      </c>
      <c r="W3931" s="46"/>
      <c r="X3931" s="45">
        <v>4.6000000089406967E-2</v>
      </c>
      <c r="Y3931" s="45"/>
      <c r="Z3931" s="44">
        <v>2.760000005364418</v>
      </c>
      <c r="AA3931" s="44"/>
      <c r="AB3931" s="45">
        <v>-1.2174438238143921</v>
      </c>
      <c r="AC3931" s="45"/>
      <c r="AD3931" s="45">
        <v>5.5724853882566094E-4</v>
      </c>
      <c r="AE3931" s="45"/>
      <c r="AF3931" s="45">
        <v>18.515415191650391</v>
      </c>
      <c r="AG3931" s="45"/>
      <c r="AH3931" s="45">
        <v>13.091981887817383</v>
      </c>
      <c r="AI3931" s="45"/>
      <c r="AJ3931" s="45"/>
      <c r="AK3931" s="20">
        <v>3.0097370035946369E-3</v>
      </c>
    </row>
    <row r="3932" spans="2:37">
      <c r="B3932" s="2">
        <v>8.0000003799796104E-3</v>
      </c>
      <c r="D3932" s="44">
        <v>0.48000002279877663</v>
      </c>
      <c r="E3932" s="44"/>
      <c r="F3932" s="45">
        <v>25.409086227416992</v>
      </c>
      <c r="G3932" s="45"/>
      <c r="H3932" s="45"/>
      <c r="I3932" s="45"/>
      <c r="J3932" s="45"/>
      <c r="K3932" s="45">
        <v>2.7005083560943604</v>
      </c>
      <c r="L3932" s="45"/>
      <c r="M3932" s="45"/>
      <c r="N3932" s="45">
        <v>25.587347030639648</v>
      </c>
      <c r="O3932" s="45"/>
      <c r="P3932" s="45"/>
      <c r="Q3932" s="45"/>
      <c r="R3932" s="45">
        <v>16.183439254760742</v>
      </c>
      <c r="S3932" s="45"/>
      <c r="T3932" s="45"/>
      <c r="U3932" s="45"/>
      <c r="V3932" s="46">
        <v>11.799393653869629</v>
      </c>
      <c r="W3932" s="46"/>
      <c r="X3932" s="45">
        <v>4.6999998390674591E-2</v>
      </c>
      <c r="Y3932" s="45"/>
      <c r="Z3932" s="44">
        <v>2.8199999034404755</v>
      </c>
      <c r="AA3932" s="44"/>
      <c r="AB3932" s="45">
        <v>-7.8938150405883789</v>
      </c>
      <c r="AC3932" s="45"/>
      <c r="AD3932" s="45">
        <v>4.6706220018677413E-4</v>
      </c>
      <c r="AE3932" s="45"/>
      <c r="AF3932" s="45">
        <v>18.422775268554688</v>
      </c>
      <c r="AG3932" s="45"/>
      <c r="AH3932" s="45">
        <v>13.026538848876953</v>
      </c>
      <c r="AI3932" s="45"/>
      <c r="AJ3932" s="45"/>
      <c r="AK3932" s="20">
        <v>2.5353077799081802E-3</v>
      </c>
    </row>
    <row r="3933" spans="2:37">
      <c r="B3933" s="2">
        <v>8.999999612569809E-3</v>
      </c>
      <c r="D3933" s="44">
        <v>0.53999997675418854</v>
      </c>
      <c r="E3933" s="44"/>
      <c r="F3933" s="45">
        <v>24.112060546875</v>
      </c>
      <c r="G3933" s="45"/>
      <c r="H3933" s="45"/>
      <c r="I3933" s="45"/>
      <c r="J3933" s="45"/>
      <c r="K3933" s="45">
        <v>2.0853104591369629</v>
      </c>
      <c r="L3933" s="45"/>
      <c r="M3933" s="45"/>
      <c r="N3933" s="45">
        <v>24.83155632019043</v>
      </c>
      <c r="O3933" s="45"/>
      <c r="P3933" s="45"/>
      <c r="Q3933" s="45"/>
      <c r="R3933" s="45">
        <v>16.084024429321289</v>
      </c>
      <c r="S3933" s="45"/>
      <c r="T3933" s="45"/>
      <c r="U3933" s="45"/>
      <c r="V3933" s="46">
        <v>9.1677122116088867</v>
      </c>
      <c r="W3933" s="46"/>
      <c r="X3933" s="45">
        <v>4.8000000417232513E-2</v>
      </c>
      <c r="Y3933" s="45"/>
      <c r="Z3933" s="44">
        <v>2.8800000250339508</v>
      </c>
      <c r="AA3933" s="44"/>
      <c r="AB3933" s="45">
        <v>-13.400385856628418</v>
      </c>
      <c r="AC3933" s="45"/>
      <c r="AD3933" s="45">
        <v>3.9234341238625348E-4</v>
      </c>
      <c r="AE3933" s="45"/>
      <c r="AF3933" s="45">
        <v>18.331100463867188</v>
      </c>
      <c r="AG3933" s="45"/>
      <c r="AH3933" s="45">
        <v>12.961767196655273</v>
      </c>
      <c r="AI3933" s="45"/>
      <c r="AJ3933" s="45"/>
      <c r="AK3933" s="20">
        <v>2.1403615828603506E-3</v>
      </c>
    </row>
    <row r="3934" spans="2:37">
      <c r="B3934" s="2">
        <v>9.9999997764825821E-3</v>
      </c>
      <c r="D3934" s="44">
        <v>0.59999998658895493</v>
      </c>
      <c r="E3934" s="44"/>
      <c r="F3934" s="45">
        <v>19.890640258789063</v>
      </c>
      <c r="G3934" s="45"/>
      <c r="H3934" s="45"/>
      <c r="I3934" s="45"/>
      <c r="J3934" s="45"/>
      <c r="K3934" s="45">
        <v>1.6135780811309814</v>
      </c>
      <c r="L3934" s="45"/>
      <c r="M3934" s="45"/>
      <c r="N3934" s="45">
        <v>24.220859527587891</v>
      </c>
      <c r="O3934" s="45"/>
      <c r="P3934" s="45"/>
      <c r="Q3934" s="45"/>
      <c r="R3934" s="45">
        <v>15.985762596130371</v>
      </c>
      <c r="S3934" s="45"/>
      <c r="T3934" s="45"/>
      <c r="U3934" s="45"/>
      <c r="V3934" s="46">
        <v>7.1374263763427734</v>
      </c>
      <c r="W3934" s="46"/>
      <c r="X3934" s="45">
        <v>4.8999998718500137E-2</v>
      </c>
      <c r="Y3934" s="45"/>
      <c r="Z3934" s="44">
        <v>2.9399999231100082</v>
      </c>
      <c r="AA3934" s="44"/>
      <c r="AB3934" s="45">
        <v>-16.979429244995117</v>
      </c>
      <c r="AC3934" s="45"/>
      <c r="AD3934" s="45">
        <v>3.3027611789293587E-4</v>
      </c>
      <c r="AE3934" s="45"/>
      <c r="AF3934" s="45">
        <v>18.240373611450195</v>
      </c>
      <c r="AG3934" s="45"/>
      <c r="AH3934" s="45">
        <v>12.897658348083496</v>
      </c>
      <c r="AI3934" s="45"/>
      <c r="AJ3934" s="45"/>
      <c r="AK3934" s="20">
        <v>1.8107200739905238E-3</v>
      </c>
    </row>
    <row r="3935" spans="2:37">
      <c r="B3935" s="2">
        <v>1.0999999940395355E-2</v>
      </c>
      <c r="D3935" s="44">
        <v>0.65999999642372131</v>
      </c>
      <c r="E3935" s="44"/>
      <c r="F3935" s="45">
        <v>13.271233558654785</v>
      </c>
      <c r="G3935" s="45"/>
      <c r="H3935" s="45"/>
      <c r="I3935" s="45"/>
      <c r="J3935" s="45"/>
      <c r="K3935" s="45">
        <v>1.2508766651153564</v>
      </c>
      <c r="L3935" s="45"/>
      <c r="M3935" s="45"/>
      <c r="N3935" s="45">
        <v>23.720798492431641</v>
      </c>
      <c r="O3935" s="45"/>
      <c r="P3935" s="45"/>
      <c r="Q3935" s="45"/>
      <c r="R3935" s="45">
        <v>15.88863468170166</v>
      </c>
      <c r="S3935" s="45"/>
      <c r="T3935" s="45"/>
      <c r="U3935" s="45"/>
      <c r="V3935" s="46">
        <v>5.5668935775756836</v>
      </c>
      <c r="W3935" s="46"/>
      <c r="X3935" s="45">
        <v>5.000000074505806E-2</v>
      </c>
      <c r="Y3935" s="45"/>
      <c r="Z3935" s="44">
        <v>3.0000000447034836</v>
      </c>
      <c r="AA3935" s="44"/>
      <c r="AB3935" s="45">
        <v>-18.149936676025391</v>
      </c>
      <c r="AC3935" s="45"/>
      <c r="AD3935" s="45">
        <v>2.7858593966811895E-4</v>
      </c>
      <c r="AE3935" s="45"/>
      <c r="AF3935" s="45">
        <v>18.150581359863281</v>
      </c>
      <c r="AG3935" s="45"/>
      <c r="AH3935" s="45">
        <v>12.834201812744141</v>
      </c>
      <c r="AI3935" s="45"/>
      <c r="AJ3935" s="45"/>
      <c r="AK3935" s="20">
        <v>1.5348831657320261E-3</v>
      </c>
    </row>
    <row r="3936" spans="2:37">
      <c r="B3936" s="2">
        <v>1.2000000104308128E-2</v>
      </c>
      <c r="D3936" s="44">
        <v>0.7200000062584877</v>
      </c>
      <c r="E3936" s="44"/>
      <c r="F3936" s="45">
        <v>5.1318135261535645</v>
      </c>
      <c r="G3936" s="45"/>
      <c r="H3936" s="45"/>
      <c r="I3936" s="45"/>
      <c r="J3936" s="45"/>
      <c r="K3936" s="45">
        <v>0.97134983539581299</v>
      </c>
      <c r="L3936" s="45"/>
      <c r="M3936" s="45"/>
      <c r="N3936" s="45">
        <v>23.30549430847168</v>
      </c>
      <c r="O3936" s="45"/>
      <c r="P3936" s="45"/>
      <c r="Q3936" s="45"/>
      <c r="R3936" s="45">
        <v>15.792624473571777</v>
      </c>
      <c r="S3936" s="45"/>
      <c r="T3936" s="45"/>
      <c r="U3936" s="45"/>
      <c r="V3936" s="46">
        <v>4.3491697311401367</v>
      </c>
      <c r="W3936" s="46"/>
      <c r="X3936" s="45">
        <v>5.0999999046325684E-2</v>
      </c>
      <c r="Y3936" s="45"/>
      <c r="Z3936" s="44">
        <v>3.059999942779541</v>
      </c>
      <c r="AA3936" s="44"/>
      <c r="AB3936" s="45">
        <v>-16.772043228149414</v>
      </c>
      <c r="AC3936" s="45"/>
      <c r="AD3936" s="45">
        <v>2.3543105635326356E-4</v>
      </c>
      <c r="AE3936" s="45"/>
      <c r="AF3936" s="45">
        <v>18.061708450317383</v>
      </c>
      <c r="AG3936" s="45"/>
      <c r="AH3936" s="45">
        <v>12.771389961242676</v>
      </c>
      <c r="AI3936" s="45"/>
      <c r="AJ3936" s="45"/>
      <c r="AK3936" s="20">
        <v>1.3034986332058907E-3</v>
      </c>
    </row>
    <row r="3937" spans="2:37">
      <c r="B3937" s="2">
        <v>1.3000000268220901E-2</v>
      </c>
      <c r="D3937" s="44">
        <v>0.78000001609325409</v>
      </c>
      <c r="E3937" s="44"/>
      <c r="F3937" s="45">
        <v>-3.4305520057678223</v>
      </c>
      <c r="G3937" s="45"/>
      <c r="H3937" s="45"/>
      <c r="I3937" s="45"/>
      <c r="J3937" s="45"/>
      <c r="K3937" s="45">
        <v>0.75547957420349121</v>
      </c>
      <c r="L3937" s="45"/>
      <c r="M3937" s="45"/>
      <c r="N3937" s="45">
        <v>22.955404281616211</v>
      </c>
      <c r="O3937" s="45"/>
      <c r="P3937" s="45"/>
      <c r="Q3937" s="45"/>
      <c r="R3937" s="45">
        <v>15.697717666625977</v>
      </c>
      <c r="S3937" s="45"/>
      <c r="T3937" s="45"/>
      <c r="U3937" s="45"/>
      <c r="V3937" s="46">
        <v>3.4030728340148926</v>
      </c>
      <c r="W3937" s="46"/>
      <c r="X3937" s="45">
        <v>5.2000001072883606E-2</v>
      </c>
      <c r="Y3937" s="45"/>
      <c r="Z3937" s="44">
        <v>3.1200000643730164</v>
      </c>
      <c r="AA3937" s="44"/>
      <c r="AB3937" s="45">
        <v>-13.063198089599609</v>
      </c>
      <c r="AC3937" s="45"/>
      <c r="AD3937" s="45">
        <v>1.9931599672418088E-4</v>
      </c>
      <c r="AE3937" s="45"/>
      <c r="AF3937" s="45">
        <v>17.97374153137207</v>
      </c>
      <c r="AG3937" s="45"/>
      <c r="AH3937" s="45">
        <v>12.709214210510254</v>
      </c>
      <c r="AI3937" s="45"/>
      <c r="AJ3937" s="45"/>
      <c r="AK3937" s="20">
        <v>1.1089410400018096E-3</v>
      </c>
    </row>
    <row r="3938" spans="2:37">
      <c r="B3938" s="2">
        <v>1.4000000432133675E-2</v>
      </c>
      <c r="D3938" s="44">
        <v>0.84000002592802048</v>
      </c>
      <c r="E3938" s="44"/>
      <c r="F3938" s="45">
        <v>-11.259620666503906</v>
      </c>
      <c r="G3938" s="45"/>
      <c r="H3938" s="45"/>
      <c r="I3938" s="45"/>
      <c r="J3938" s="45"/>
      <c r="K3938" s="45">
        <v>0.58846414089202881</v>
      </c>
      <c r="L3938" s="45"/>
      <c r="M3938" s="45"/>
      <c r="N3938" s="45">
        <v>22.655706405639648</v>
      </c>
      <c r="O3938" s="45"/>
      <c r="P3938" s="45"/>
      <c r="Q3938" s="45"/>
      <c r="R3938" s="45">
        <v>15.603896141052246</v>
      </c>
      <c r="S3938" s="45"/>
      <c r="T3938" s="45"/>
      <c r="U3938" s="45"/>
      <c r="V3938" s="46">
        <v>2.6666862964630127</v>
      </c>
      <c r="W3938" s="46"/>
      <c r="X3938" s="45">
        <v>5.299999937415123E-2</v>
      </c>
      <c r="Y3938" s="45"/>
      <c r="Z3938" s="44">
        <v>3.1799999624490738</v>
      </c>
      <c r="AA3938" s="44"/>
      <c r="AB3938" s="45">
        <v>-7.5643019676208496</v>
      </c>
      <c r="AC3938" s="45"/>
      <c r="AD3938" s="45">
        <v>1.6902310017030686E-4</v>
      </c>
      <c r="AE3938" s="45"/>
      <c r="AF3938" s="45">
        <v>17.886667251586914</v>
      </c>
      <c r="AG3938" s="45"/>
      <c r="AH3938" s="45">
        <v>12.647665023803711</v>
      </c>
      <c r="AI3938" s="45"/>
      <c r="AJ3938" s="45"/>
      <c r="AK3938" s="20">
        <v>9.4497587997466326E-4</v>
      </c>
    </row>
    <row r="3939" spans="2:37">
      <c r="B3939" s="2">
        <v>1.4999999664723873E-2</v>
      </c>
      <c r="D3939" s="44">
        <v>0.89999997988343239</v>
      </c>
      <c r="E3939" s="44"/>
      <c r="F3939" s="45">
        <v>-17.305145263671875</v>
      </c>
      <c r="G3939" s="45"/>
      <c r="H3939" s="45"/>
      <c r="I3939" s="45"/>
      <c r="J3939" s="45"/>
      <c r="K3939" s="45">
        <v>0.4590340256690979</v>
      </c>
      <c r="L3939" s="45"/>
      <c r="M3939" s="45"/>
      <c r="N3939" s="45">
        <v>22.395107269287109</v>
      </c>
      <c r="O3939" s="45"/>
      <c r="P3939" s="45"/>
      <c r="Q3939" s="45"/>
      <c r="R3939" s="45">
        <v>15.51114559173584</v>
      </c>
      <c r="S3939" s="45"/>
      <c r="T3939" s="45"/>
      <c r="U3939" s="45"/>
      <c r="V3939" s="46">
        <v>2.0925989151000977</v>
      </c>
      <c r="W3939" s="46"/>
      <c r="X3939" s="45">
        <v>5.4000001400709152E-2</v>
      </c>
      <c r="Y3939" s="45"/>
      <c r="Z3939" s="44">
        <v>3.2400000840425491</v>
      </c>
      <c r="AA3939" s="44"/>
      <c r="AB3939" s="45">
        <v>-1.0610429048538208</v>
      </c>
      <c r="AC3939" s="45"/>
      <c r="AD3939" s="45">
        <v>1.435582380509004E-4</v>
      </c>
      <c r="AE3939" s="45"/>
      <c r="AF3939" s="45">
        <v>17.800474166870117</v>
      </c>
      <c r="AG3939" s="45"/>
      <c r="AH3939" s="45">
        <v>12.586733818054199</v>
      </c>
      <c r="AI3939" s="45"/>
      <c r="AJ3939" s="45"/>
      <c r="AK3939" s="20">
        <v>8.0649199662730098E-4</v>
      </c>
    </row>
    <row r="3940" spans="2:37">
      <c r="B3940" s="2">
        <v>1.6000000759959221E-2</v>
      </c>
      <c r="D3940" s="44">
        <v>0.96000004559755325</v>
      </c>
      <c r="E3940" s="44"/>
      <c r="F3940" s="45">
        <v>-20.770502090454102</v>
      </c>
      <c r="G3940" s="45"/>
      <c r="H3940" s="45"/>
      <c r="I3940" s="45"/>
      <c r="J3940" s="45"/>
      <c r="K3940" s="45">
        <v>0.35858005285263062</v>
      </c>
      <c r="L3940" s="45"/>
      <c r="M3940" s="45"/>
      <c r="N3940" s="45">
        <v>22.164976119995117</v>
      </c>
      <c r="O3940" s="45"/>
      <c r="P3940" s="45"/>
      <c r="Q3940" s="45"/>
      <c r="R3940" s="45">
        <v>15.419449806213379</v>
      </c>
      <c r="S3940" s="45"/>
      <c r="T3940" s="45"/>
      <c r="U3940" s="45"/>
      <c r="V3940" s="46">
        <v>1.6443802118301392</v>
      </c>
      <c r="W3940" s="46"/>
      <c r="X3940" s="45">
        <v>5.4999999701976776E-2</v>
      </c>
      <c r="Y3940" s="45"/>
      <c r="Z3940" s="44">
        <v>3.2999999821186066</v>
      </c>
      <c r="AA3940" s="44"/>
      <c r="AB3940" s="45">
        <v>5.5281867980957031</v>
      </c>
      <c r="AC3940" s="45"/>
      <c r="AD3940" s="45">
        <v>1.2210741988383234E-4</v>
      </c>
      <c r="AE3940" s="45"/>
      <c r="AF3940" s="45">
        <v>17.715145111083984</v>
      </c>
      <c r="AG3940" s="45"/>
      <c r="AH3940" s="45">
        <v>12.526412963867188</v>
      </c>
      <c r="AI3940" s="45"/>
      <c r="AJ3940" s="45"/>
      <c r="AK3940" s="20">
        <v>6.8928737891837955E-4</v>
      </c>
    </row>
    <row r="3941" spans="2:37">
      <c r="B3941" s="2">
        <v>1.7000000923871994E-2</v>
      </c>
      <c r="D3941" s="44">
        <v>1.0200000554323196</v>
      </c>
      <c r="E3941" s="44"/>
      <c r="F3941" s="45">
        <v>-21.22260856628418</v>
      </c>
      <c r="G3941" s="45"/>
      <c r="H3941" s="45"/>
      <c r="I3941" s="45"/>
      <c r="J3941" s="45"/>
      <c r="K3941" s="45">
        <v>0.28050598502159119</v>
      </c>
      <c r="L3941" s="45"/>
      <c r="M3941" s="45"/>
      <c r="N3941" s="45">
        <v>21.958696365356445</v>
      </c>
      <c r="O3941" s="45"/>
      <c r="P3941" s="45"/>
      <c r="Q3941" s="45"/>
      <c r="R3941" s="45">
        <v>15.328794479370117</v>
      </c>
      <c r="S3941" s="45"/>
      <c r="T3941" s="45"/>
      <c r="U3941" s="45"/>
      <c r="V3941" s="46">
        <v>1.2939548492431641</v>
      </c>
      <c r="W3941" s="46"/>
      <c r="X3941" s="45">
        <v>5.6000001728534698E-2</v>
      </c>
      <c r="Y3941" s="45"/>
      <c r="Z3941" s="44">
        <v>3.3600001037120819</v>
      </c>
      <c r="AA3941" s="44"/>
      <c r="AB3941" s="45">
        <v>11.281807899475098</v>
      </c>
      <c r="AC3941" s="45"/>
      <c r="AD3941" s="45">
        <v>1.0400237079011276E-4</v>
      </c>
      <c r="AE3941" s="45"/>
      <c r="AF3941" s="45">
        <v>17.630672454833984</v>
      </c>
      <c r="AG3941" s="45"/>
      <c r="AH3941" s="45">
        <v>12.466693878173828</v>
      </c>
      <c r="AI3941" s="45"/>
      <c r="AJ3941" s="45"/>
      <c r="AK3941" s="20">
        <v>5.8989797253161669E-4</v>
      </c>
    </row>
    <row r="3942" spans="2:37">
      <c r="B3942" s="2">
        <v>1.7999999225139618E-2</v>
      </c>
      <c r="D3942" s="44">
        <v>1.0799999535083771</v>
      </c>
      <c r="E3942" s="44"/>
      <c r="F3942" s="45">
        <v>-18.6494140625</v>
      </c>
      <c r="G3942" s="45"/>
      <c r="H3942" s="45"/>
      <c r="I3942" s="45"/>
      <c r="J3942" s="45"/>
      <c r="K3942" s="45">
        <v>0.21974536776542664</v>
      </c>
      <c r="L3942" s="45"/>
      <c r="M3942" s="45"/>
      <c r="N3942" s="45">
        <v>21.77117919921875</v>
      </c>
      <c r="O3942" s="45"/>
      <c r="P3942" s="45"/>
      <c r="Q3942" s="45"/>
      <c r="R3942" s="45">
        <v>15.239164352416992</v>
      </c>
      <c r="S3942" s="45"/>
      <c r="T3942" s="45"/>
      <c r="U3942" s="45"/>
      <c r="V3942" s="46">
        <v>1.0196322202682495</v>
      </c>
      <c r="W3942" s="46"/>
      <c r="X3942" s="45">
        <v>5.7000000029802322E-2</v>
      </c>
      <c r="Y3942" s="45"/>
      <c r="Z3942" s="44">
        <v>3.4200000017881393</v>
      </c>
      <c r="AA3942" s="44"/>
      <c r="AB3942" s="45">
        <v>15.403770446777344</v>
      </c>
      <c r="AC3942" s="45"/>
      <c r="AD3942" s="45">
        <v>8.8692861027084291E-5</v>
      </c>
      <c r="AE3942" s="45"/>
      <c r="AF3942" s="45">
        <v>17.547040939331055</v>
      </c>
      <c r="AG3942" s="45"/>
      <c r="AH3942" s="45">
        <v>12.40756893157959</v>
      </c>
      <c r="AI3942" s="45"/>
      <c r="AJ3942" s="45"/>
      <c r="AK3942" s="20">
        <v>5.0546019338071346E-4</v>
      </c>
    </row>
    <row r="3943" spans="2:37">
      <c r="B3943" s="2">
        <v>1.8999999389052391E-2</v>
      </c>
      <c r="D3943" s="44">
        <v>1.1399999633431435</v>
      </c>
      <c r="E3943" s="44"/>
      <c r="F3943" s="45">
        <v>-13.457694053649902</v>
      </c>
      <c r="G3943" s="45"/>
      <c r="H3943" s="45"/>
      <c r="I3943" s="45"/>
      <c r="J3943" s="45"/>
      <c r="K3943" s="45">
        <v>0.17239828407764435</v>
      </c>
      <c r="L3943" s="45"/>
      <c r="M3943" s="45"/>
      <c r="N3943" s="45">
        <v>21.598505020141602</v>
      </c>
      <c r="O3943" s="45"/>
      <c r="P3943" s="45"/>
      <c r="Q3943" s="45"/>
      <c r="R3943" s="45">
        <v>15.150545120239258</v>
      </c>
      <c r="S3943" s="45"/>
      <c r="T3943" s="45"/>
      <c r="U3943" s="45"/>
      <c r="V3943" s="46">
        <v>0.80461788177490234</v>
      </c>
      <c r="W3943" s="46"/>
      <c r="X3943" s="45">
        <v>5.7999998331069946E-2</v>
      </c>
      <c r="Y3943" s="45"/>
      <c r="Z3943" s="44">
        <v>3.4799998998641968</v>
      </c>
      <c r="AA3943" s="44"/>
      <c r="AB3943" s="45">
        <v>17.333520889282227</v>
      </c>
      <c r="AC3943" s="45"/>
      <c r="AD3943" s="45">
        <v>7.5724681664723903E-5</v>
      </c>
      <c r="AE3943" s="45"/>
      <c r="AF3943" s="45">
        <v>17.464241027832031</v>
      </c>
      <c r="AG3943" s="45"/>
      <c r="AH3943" s="45">
        <v>12.349029541015625</v>
      </c>
      <c r="AI3943" s="45"/>
      <c r="AJ3943" s="45"/>
      <c r="AK3943" s="20">
        <v>4.3360036215744913E-4</v>
      </c>
    </row>
    <row r="3944" spans="2:37">
      <c r="B3944" s="2">
        <v>1.9999999552965164E-2</v>
      </c>
      <c r="D3944" s="44">
        <v>1.1999999731779099</v>
      </c>
      <c r="E3944" s="44"/>
      <c r="F3944" s="45">
        <v>-6.4122099876403809</v>
      </c>
      <c r="G3944" s="45"/>
      <c r="H3944" s="45"/>
      <c r="I3944" s="45"/>
      <c r="J3944" s="45"/>
      <c r="K3944" s="45">
        <v>0.13545717298984528</v>
      </c>
      <c r="L3944" s="45"/>
      <c r="M3944" s="45"/>
      <c r="N3944" s="45">
        <v>21.437644958496094</v>
      </c>
      <c r="O3944" s="45"/>
      <c r="P3944" s="45"/>
      <c r="Q3944" s="45"/>
      <c r="R3944" s="45">
        <v>15.062921524047852</v>
      </c>
      <c r="S3944" s="45"/>
      <c r="T3944" s="45"/>
      <c r="U3944" s="45"/>
      <c r="V3944" s="46">
        <v>0.63588380813598633</v>
      </c>
      <c r="W3944" s="46"/>
      <c r="X3944" s="45">
        <v>5.9000000357627869E-2</v>
      </c>
      <c r="Y3944" s="45"/>
      <c r="Z3944" s="44">
        <v>3.5400000214576721</v>
      </c>
      <c r="AA3944" s="44"/>
      <c r="AB3944" s="45">
        <v>16.822050094604492</v>
      </c>
      <c r="AC3944" s="45"/>
      <c r="AD3944" s="45">
        <v>6.47218112135306E-5</v>
      </c>
      <c r="AE3944" s="45"/>
      <c r="AF3944" s="45">
        <v>17.382259368896484</v>
      </c>
      <c r="AG3944" s="45"/>
      <c r="AH3944" s="45">
        <v>12.291068077087402</v>
      </c>
      <c r="AI3944" s="45"/>
      <c r="AJ3944" s="45"/>
      <c r="AK3944" s="20">
        <v>3.7234544288367033E-4</v>
      </c>
    </row>
    <row r="3945" spans="2:37">
      <c r="B3945" s="2">
        <v>2.0999999716877937E-2</v>
      </c>
      <c r="D3945" s="44">
        <v>1.2599999830126762</v>
      </c>
      <c r="E3945" s="44"/>
      <c r="F3945" s="45">
        <v>1.4745190143585205</v>
      </c>
      <c r="G3945" s="45"/>
      <c r="H3945" s="45"/>
      <c r="I3945" s="45"/>
      <c r="J3945" s="45"/>
      <c r="K3945" s="45">
        <v>0.106598861515522</v>
      </c>
      <c r="L3945" s="45"/>
      <c r="M3945" s="45"/>
      <c r="N3945" s="45">
        <v>21.286256790161133</v>
      </c>
      <c r="O3945" s="45"/>
      <c r="P3945" s="45"/>
      <c r="Q3945" s="45"/>
      <c r="R3945" s="45">
        <v>14.976280212402344</v>
      </c>
      <c r="S3945" s="45"/>
      <c r="T3945" s="45"/>
      <c r="U3945" s="45"/>
      <c r="V3945" s="46">
        <v>0.5033077597618103</v>
      </c>
      <c r="W3945" s="46"/>
      <c r="X3945" s="45">
        <v>5.9999998658895493E-2</v>
      </c>
      <c r="Y3945" s="45"/>
      <c r="Z3945" s="44">
        <v>3.5999999195337296</v>
      </c>
      <c r="AA3945" s="44"/>
      <c r="AB3945" s="45">
        <v>13.963719367980957</v>
      </c>
      <c r="AC3945" s="45"/>
      <c r="AD3945" s="45">
        <v>5.537216566153802E-5</v>
      </c>
      <c r="AE3945" s="45"/>
      <c r="AF3945" s="45">
        <v>17.30108642578125</v>
      </c>
      <c r="AG3945" s="45"/>
      <c r="AH3945" s="45">
        <v>12.233676910400391</v>
      </c>
      <c r="AI3945" s="45"/>
      <c r="AJ3945" s="45"/>
      <c r="AK3945" s="20">
        <v>3.2005124376155436E-4</v>
      </c>
    </row>
    <row r="3946" spans="2:37">
      <c r="B3946" s="2">
        <v>2.199999988079071E-2</v>
      </c>
      <c r="D3946" s="44">
        <v>1.3199999928474426</v>
      </c>
      <c r="E3946" s="44"/>
      <c r="F3946" s="45">
        <v>9.0858583450317383</v>
      </c>
      <c r="G3946" s="45"/>
      <c r="H3946" s="45"/>
      <c r="I3946" s="45"/>
      <c r="J3946" s="45"/>
      <c r="K3946" s="45">
        <v>8.4026217460632324E-2</v>
      </c>
      <c r="L3946" s="45"/>
      <c r="M3946" s="45"/>
      <c r="N3946" s="45">
        <v>21.142522811889648</v>
      </c>
      <c r="O3946" s="45"/>
      <c r="P3946" s="45"/>
      <c r="Q3946" s="45"/>
      <c r="R3946" s="45">
        <v>14.890605926513672</v>
      </c>
      <c r="S3946" s="45"/>
      <c r="T3946" s="45"/>
      <c r="U3946" s="45"/>
      <c r="V3946" s="46">
        <v>0.39901334047317505</v>
      </c>
      <c r="W3946" s="46"/>
      <c r="X3946" s="45">
        <v>6.1000000685453415E-2</v>
      </c>
      <c r="Y3946" s="45"/>
      <c r="Z3946" s="44">
        <v>3.6600000411272049</v>
      </c>
      <c r="AA3946" s="44"/>
      <c r="AB3946" s="45">
        <v>9.1798734664916992</v>
      </c>
      <c r="AC3946" s="45"/>
      <c r="AD3946" s="45">
        <v>4.7416062443517148E-5</v>
      </c>
      <c r="AE3946" s="45"/>
      <c r="AF3946" s="45">
        <v>17.220710754394531</v>
      </c>
      <c r="AG3946" s="45"/>
      <c r="AH3946" s="45">
        <v>12.176847457885742</v>
      </c>
      <c r="AI3946" s="45"/>
      <c r="AJ3946" s="45"/>
      <c r="AK3946" s="20">
        <v>2.7534400578588247E-4</v>
      </c>
    </row>
    <row r="3947" spans="2:37">
      <c r="B3947" s="2">
        <v>2.3000000044703484E-2</v>
      </c>
      <c r="D3947" s="44">
        <v>1.380000002682209</v>
      </c>
      <c r="E3947" s="44"/>
      <c r="F3947" s="45">
        <v>15.357667922973633</v>
      </c>
      <c r="G3947" s="45"/>
      <c r="H3947" s="45"/>
      <c r="I3947" s="45"/>
      <c r="J3947" s="45"/>
      <c r="K3947" s="45">
        <v>6.6347219049930573E-2</v>
      </c>
      <c r="L3947" s="45"/>
      <c r="M3947" s="45"/>
      <c r="N3947" s="45">
        <v>21.005033493041992</v>
      </c>
      <c r="O3947" s="45"/>
      <c r="P3947" s="45"/>
      <c r="Q3947" s="45"/>
      <c r="R3947" s="45">
        <v>14.805886268615723</v>
      </c>
      <c r="S3947" s="45"/>
      <c r="T3947" s="45"/>
      <c r="U3947" s="45"/>
      <c r="V3947" s="46">
        <v>0.31686428189277649</v>
      </c>
      <c r="W3947" s="46"/>
      <c r="X3947" s="45">
        <v>6.1999998986721039E-2</v>
      </c>
      <c r="Y3947" s="45"/>
      <c r="Z3947" s="44">
        <v>3.7199999392032623</v>
      </c>
      <c r="AA3947" s="44"/>
      <c r="AB3947" s="45">
        <v>3.1569314002990723</v>
      </c>
      <c r="AC3947" s="45"/>
      <c r="AD3947" s="45">
        <v>4.0636863559484482E-5</v>
      </c>
      <c r="AE3947" s="45"/>
      <c r="AF3947" s="45">
        <v>17.141120910644531</v>
      </c>
      <c r="AG3947" s="45"/>
      <c r="AH3947" s="45">
        <v>12.120573997497559</v>
      </c>
      <c r="AI3947" s="45"/>
      <c r="AJ3947" s="45"/>
      <c r="AK3947" s="20">
        <v>2.3707294894848019E-4</v>
      </c>
    </row>
    <row r="3948" spans="2:37">
      <c r="B3948" s="2">
        <v>2.4000000208616257E-2</v>
      </c>
      <c r="D3948" s="44">
        <v>1.4400000125169754</v>
      </c>
      <c r="E3948" s="44"/>
      <c r="F3948" s="45">
        <v>19.425886154174805</v>
      </c>
      <c r="G3948" s="45"/>
      <c r="H3948" s="45"/>
      <c r="I3948" s="45"/>
      <c r="J3948" s="45"/>
      <c r="K3948" s="45">
        <v>5.2482370287179947E-2</v>
      </c>
      <c r="L3948" s="45"/>
      <c r="M3948" s="45"/>
      <c r="N3948" s="45">
        <v>20.872686386108398</v>
      </c>
      <c r="O3948" s="45"/>
      <c r="P3948" s="45"/>
      <c r="Q3948" s="45"/>
      <c r="R3948" s="45">
        <v>14.722107887268066</v>
      </c>
      <c r="S3948" s="45"/>
      <c r="T3948" s="45"/>
      <c r="U3948" s="45"/>
      <c r="V3948" s="46">
        <v>0.25207424163818359</v>
      </c>
      <c r="W3948" s="46"/>
      <c r="X3948" s="45">
        <v>6.3000001013278961E-2</v>
      </c>
      <c r="Y3948" s="45"/>
      <c r="Z3948" s="44">
        <v>3.7800000607967377</v>
      </c>
      <c r="AA3948" s="44"/>
      <c r="AB3948" s="45">
        <v>-3.2519321441650391</v>
      </c>
      <c r="AC3948" s="45"/>
      <c r="AD3948" s="45">
        <v>3.4853415854740888E-5</v>
      </c>
      <c r="AE3948" s="45"/>
      <c r="AF3948" s="45">
        <v>17.062305450439453</v>
      </c>
      <c r="AG3948" s="45"/>
      <c r="AH3948" s="45">
        <v>12.064847946166992</v>
      </c>
      <c r="AI3948" s="45"/>
      <c r="AJ3948" s="45"/>
      <c r="AK3948" s="20">
        <v>2.0427185518201441E-4</v>
      </c>
    </row>
    <row r="3949" spans="2:37">
      <c r="B3949" s="2">
        <v>2.500000037252903E-2</v>
      </c>
      <c r="D3949" s="44">
        <v>1.5000000223517418</v>
      </c>
      <c r="E3949" s="44"/>
      <c r="F3949" s="45">
        <v>20.744583129882813</v>
      </c>
      <c r="G3949" s="45"/>
      <c r="H3949" s="45"/>
      <c r="I3949" s="45"/>
      <c r="J3949" s="45"/>
      <c r="K3949" s="45">
        <v>4.1593596339225769E-2</v>
      </c>
      <c r="L3949" s="45"/>
      <c r="M3949" s="45"/>
      <c r="N3949" s="45">
        <v>20.744626998901367</v>
      </c>
      <c r="O3949" s="45"/>
      <c r="P3949" s="45"/>
      <c r="Q3949" s="45"/>
      <c r="R3949" s="45">
        <v>14.639255523681641</v>
      </c>
      <c r="S3949" s="45"/>
      <c r="T3949" s="45"/>
      <c r="U3949" s="45"/>
      <c r="V3949" s="46">
        <v>0.20090579986572266</v>
      </c>
      <c r="W3949" s="46"/>
      <c r="X3949" s="45">
        <v>6.4000003039836884E-2</v>
      </c>
      <c r="Y3949" s="45"/>
      <c r="Z3949" s="44">
        <v>3.840000182390213</v>
      </c>
      <c r="AA3949" s="44"/>
      <c r="AB3949" s="45">
        <v>-9.147486686706543</v>
      </c>
      <c r="AC3949" s="45"/>
      <c r="AD3949" s="45">
        <v>2.9913893740740605E-5</v>
      </c>
      <c r="AE3949" s="45"/>
      <c r="AF3949" s="45">
        <v>16.984256744384766</v>
      </c>
      <c r="AG3949" s="45"/>
      <c r="AH3949" s="45">
        <v>12.009661674499512</v>
      </c>
      <c r="AI3949" s="45"/>
      <c r="AJ3949" s="45"/>
      <c r="AK3949" s="20">
        <v>1.7612750525586307E-4</v>
      </c>
    </row>
    <row r="3950" spans="2:37">
      <c r="B3950" s="2">
        <v>2.6000000536441803E-2</v>
      </c>
      <c r="D3950" s="44">
        <v>1.5600000321865082</v>
      </c>
      <c r="E3950" s="44"/>
      <c r="F3950" s="45">
        <v>19.158370971679688</v>
      </c>
      <c r="G3950" s="45"/>
      <c r="H3950" s="45"/>
      <c r="I3950" s="45"/>
      <c r="J3950" s="45"/>
      <c r="K3950" s="45">
        <v>3.3029578626155853E-2</v>
      </c>
      <c r="L3950" s="45"/>
      <c r="M3950" s="45"/>
      <c r="N3950" s="45">
        <v>20.620185852050781</v>
      </c>
      <c r="O3950" s="45"/>
      <c r="P3950" s="45"/>
      <c r="Q3950" s="45"/>
      <c r="R3950" s="45">
        <v>14.557317733764648</v>
      </c>
      <c r="S3950" s="45"/>
      <c r="T3950" s="45"/>
      <c r="U3950" s="45"/>
      <c r="V3950" s="46">
        <v>0.16043779253959656</v>
      </c>
      <c r="W3950" s="46"/>
      <c r="X3950" s="45">
        <v>6.4999997615814209E-2</v>
      </c>
      <c r="Y3950" s="45"/>
      <c r="Z3950" s="44">
        <v>3.8999998569488525</v>
      </c>
      <c r="AA3950" s="44"/>
      <c r="AB3950" s="45">
        <v>-13.710461616516113</v>
      </c>
      <c r="AC3950" s="45"/>
      <c r="AD3950" s="45">
        <v>2.5690753318485804E-5</v>
      </c>
      <c r="AE3950" s="45"/>
      <c r="AF3950" s="45">
        <v>16.906961441040039</v>
      </c>
      <c r="AG3950" s="45"/>
      <c r="AH3950" s="45">
        <v>11.955009460449219</v>
      </c>
      <c r="AI3950" s="45"/>
      <c r="AJ3950" s="45"/>
      <c r="AK3950" s="20">
        <v>1.5195392188616097E-4</v>
      </c>
    </row>
    <row r="3951" spans="2:37">
      <c r="B3951" s="2">
        <v>2.7000000700354576E-2</v>
      </c>
      <c r="D3951" s="44">
        <v>1.6200000420212746</v>
      </c>
      <c r="E3951" s="44"/>
      <c r="F3951" s="45">
        <v>14.919552803039551</v>
      </c>
      <c r="G3951" s="45"/>
      <c r="H3951" s="45"/>
      <c r="I3951" s="45"/>
      <c r="J3951" s="45"/>
      <c r="K3951" s="45">
        <v>2.6283631101250648E-2</v>
      </c>
      <c r="L3951" s="45"/>
      <c r="M3951" s="45"/>
      <c r="N3951" s="45">
        <v>20.498836517333984</v>
      </c>
      <c r="O3951" s="45"/>
      <c r="P3951" s="45"/>
      <c r="Q3951" s="45"/>
      <c r="R3951" s="45">
        <v>14.47628116607666</v>
      </c>
      <c r="S3951" s="45"/>
      <c r="T3951" s="45"/>
      <c r="U3951" s="45"/>
      <c r="V3951" s="46">
        <v>0.12838472425937653</v>
      </c>
      <c r="W3951" s="46"/>
      <c r="X3951" s="45">
        <v>6.5999999642372131E-2</v>
      </c>
      <c r="Y3951" s="45"/>
      <c r="Z3951" s="44">
        <v>3.9599999785423279</v>
      </c>
      <c r="AA3951" s="44"/>
      <c r="AB3951" s="45">
        <v>-16.315238952636719</v>
      </c>
      <c r="AC3951" s="45"/>
      <c r="AD3951" s="45">
        <v>2.2076636014389805E-5</v>
      </c>
      <c r="AE3951" s="45"/>
      <c r="AF3951" s="45">
        <v>16.830411911010742</v>
      </c>
      <c r="AG3951" s="45"/>
      <c r="AH3951" s="45">
        <v>11.900882720947266</v>
      </c>
      <c r="AI3951" s="45"/>
      <c r="AJ3951" s="45"/>
      <c r="AK3951" s="20">
        <v>1.311712694587186E-4</v>
      </c>
    </row>
    <row r="3952" spans="2:37">
      <c r="B3952" s="2">
        <v>2.8000000864267349E-2</v>
      </c>
      <c r="D3952" s="44">
        <v>1.680000051856041</v>
      </c>
      <c r="E3952" s="44"/>
      <c r="F3952" s="45">
        <v>8.6482582092285156</v>
      </c>
      <c r="G3952" s="45"/>
      <c r="H3952" s="45"/>
      <c r="I3952" s="45"/>
      <c r="J3952" s="45"/>
      <c r="K3952" s="45">
        <v>2.0961187779903412E-2</v>
      </c>
      <c r="L3952" s="45"/>
      <c r="M3952" s="45"/>
      <c r="N3952" s="45">
        <v>20.380167007446289</v>
      </c>
      <c r="O3952" s="45"/>
      <c r="P3952" s="45"/>
      <c r="Q3952" s="45"/>
      <c r="R3952" s="45">
        <v>14.396132469177246</v>
      </c>
      <c r="S3952" s="45"/>
      <c r="T3952" s="45"/>
      <c r="U3952" s="45"/>
      <c r="V3952" s="46">
        <v>0.10295680910348892</v>
      </c>
      <c r="W3952" s="46"/>
      <c r="X3952" s="45">
        <v>6.7000001668930054E-2</v>
      </c>
      <c r="Y3952" s="45"/>
      <c r="Z3952" s="44">
        <v>4.0200001001358032</v>
      </c>
      <c r="AA3952" s="44"/>
      <c r="AB3952" s="45">
        <v>-16.615474700927734</v>
      </c>
      <c r="AC3952" s="45"/>
      <c r="AD3952" s="45">
        <v>1.8980992535944097E-5</v>
      </c>
      <c r="AE3952" s="45"/>
      <c r="AF3952" s="45">
        <v>16.754596710205078</v>
      </c>
      <c r="AG3952" s="45"/>
      <c r="AH3952" s="45">
        <v>11.847274780273438</v>
      </c>
      <c r="AI3952" s="45"/>
      <c r="AJ3952" s="45"/>
      <c r="AK3952" s="20">
        <v>1.1328839900670573E-4</v>
      </c>
    </row>
    <row r="3953" spans="2:37">
      <c r="B3953" s="2">
        <v>2.8999999165534973E-2</v>
      </c>
      <c r="D3953" s="44">
        <v>1.7399999499320984</v>
      </c>
      <c r="E3953" s="44"/>
      <c r="F3953" s="45">
        <v>1.2417429685592651</v>
      </c>
      <c r="G3953" s="45"/>
      <c r="H3953" s="45"/>
      <c r="I3953" s="45"/>
      <c r="J3953" s="45"/>
      <c r="K3953" s="45">
        <v>1.6754698008298874E-2</v>
      </c>
      <c r="L3953" s="45"/>
      <c r="M3953" s="45"/>
      <c r="N3953" s="45">
        <v>20.263851165771484</v>
      </c>
      <c r="O3953" s="45"/>
      <c r="P3953" s="45"/>
      <c r="Q3953" s="45"/>
      <c r="R3953" s="45">
        <v>14.316860198974609</v>
      </c>
      <c r="S3953" s="45"/>
      <c r="T3953" s="45"/>
      <c r="U3953" s="45"/>
      <c r="V3953" s="46">
        <v>8.2751110196113586E-2</v>
      </c>
      <c r="W3953" s="46"/>
      <c r="X3953" s="45">
        <v>6.8000003695487976E-2</v>
      </c>
      <c r="Y3953" s="45"/>
      <c r="Z3953" s="44">
        <v>4.0800002217292786</v>
      </c>
      <c r="AA3953" s="44"/>
      <c r="AB3953" s="45">
        <v>-14.589945793151855</v>
      </c>
      <c r="AC3953" s="45"/>
      <c r="AD3953" s="45">
        <v>1.6327299817930907E-5</v>
      </c>
      <c r="AE3953" s="45"/>
      <c r="AF3953" s="45">
        <v>16.679506301879883</v>
      </c>
      <c r="AG3953" s="45"/>
      <c r="AH3953" s="45">
        <v>11.794179916381836</v>
      </c>
      <c r="AI3953" s="45"/>
      <c r="AJ3953" s="45"/>
      <c r="AK3953" s="20">
        <v>9.7888492746278644E-5</v>
      </c>
    </row>
    <row r="3954" spans="2:37">
      <c r="B3954" s="2">
        <v>2.9999999329447746E-2</v>
      </c>
      <c r="D3954" s="44">
        <v>1.7999999597668648</v>
      </c>
      <c r="E3954" s="44"/>
      <c r="F3954" s="45">
        <v>-6.2539420127868652</v>
      </c>
      <c r="G3954" s="45"/>
      <c r="H3954" s="45"/>
      <c r="I3954" s="45"/>
      <c r="J3954" s="45"/>
      <c r="K3954" s="45">
        <v>1.3424192555248737E-2</v>
      </c>
      <c r="L3954" s="45"/>
      <c r="M3954" s="45"/>
      <c r="N3954" s="45">
        <v>20.149635314941406</v>
      </c>
      <c r="O3954" s="45"/>
      <c r="P3954" s="45"/>
      <c r="Q3954" s="45"/>
      <c r="R3954" s="45">
        <v>14.23845100402832</v>
      </c>
      <c r="S3954" s="45"/>
      <c r="T3954" s="45"/>
      <c r="U3954" s="45"/>
      <c r="V3954" s="46">
        <v>6.6666930913925171E-2</v>
      </c>
      <c r="W3954" s="46"/>
      <c r="X3954" s="45">
        <v>6.8999998271465302E-2</v>
      </c>
      <c r="Y3954" s="45"/>
      <c r="Z3954" s="44">
        <v>4.1399998962879181</v>
      </c>
      <c r="AA3954" s="44"/>
      <c r="AB3954" s="45">
        <v>-10.542586326599121</v>
      </c>
      <c r="AC3954" s="45"/>
      <c r="AD3954" s="45">
        <v>1.4050780919205863E-5</v>
      </c>
      <c r="AE3954" s="45"/>
      <c r="AF3954" s="45">
        <v>16.605131149291992</v>
      </c>
      <c r="AG3954" s="45"/>
      <c r="AH3954" s="45">
        <v>11.74159049987793</v>
      </c>
      <c r="AI3954" s="45"/>
      <c r="AJ3954" s="45"/>
      <c r="AK3954" s="20">
        <v>8.4617175161838531E-5</v>
      </c>
    </row>
    <row r="3955" spans="2:37">
      <c r="B3955" s="2">
        <v>3.0999999493360519E-2</v>
      </c>
      <c r="D3955" s="44">
        <v>1.8599999696016312</v>
      </c>
      <c r="E3955" s="44"/>
      <c r="F3955" s="45">
        <v>-12.791603088378906</v>
      </c>
      <c r="G3955" s="45"/>
      <c r="H3955" s="45"/>
      <c r="I3955" s="45"/>
      <c r="J3955" s="45"/>
      <c r="K3955" s="45">
        <v>1.0782245546579361E-2</v>
      </c>
      <c r="L3955" s="45"/>
      <c r="M3955" s="45"/>
      <c r="N3955" s="45">
        <v>20.037309646606445</v>
      </c>
      <c r="O3955" s="45"/>
      <c r="P3955" s="45"/>
      <c r="Q3955" s="45"/>
      <c r="R3955" s="45">
        <v>14.160893440246582</v>
      </c>
      <c r="S3955" s="45"/>
      <c r="T3955" s="45"/>
      <c r="U3955" s="45"/>
      <c r="V3955" s="46">
        <v>5.3839817643165588E-2</v>
      </c>
      <c r="W3955" s="46"/>
      <c r="X3955" s="45">
        <v>7.0000000298023224E-2</v>
      </c>
      <c r="Y3955" s="45"/>
      <c r="Z3955" s="44">
        <v>4.2000000178813934</v>
      </c>
      <c r="AA3955" s="44"/>
      <c r="AB3955" s="45">
        <v>-5.0571188926696777</v>
      </c>
      <c r="AC3955" s="45"/>
      <c r="AD3955" s="45">
        <v>1.2096504178771283E-5</v>
      </c>
      <c r="AE3955" s="45"/>
      <c r="AF3955" s="45">
        <v>16.531461715698242</v>
      </c>
      <c r="AG3955" s="45"/>
      <c r="AH3955" s="45">
        <v>11.689499855041504</v>
      </c>
      <c r="AI3955" s="45"/>
      <c r="AJ3955" s="45"/>
      <c r="AK3955" s="20">
        <v>7.3172675911337137E-5</v>
      </c>
    </row>
    <row r="3956" spans="2:37">
      <c r="B3956" s="2">
        <v>3.2000001519918442E-2</v>
      </c>
      <c r="D3956" s="44">
        <v>1.9200000911951065</v>
      </c>
      <c r="E3956" s="44"/>
      <c r="F3956" s="45">
        <v>-17.469089508056641</v>
      </c>
      <c r="G3956" s="45"/>
      <c r="H3956" s="45"/>
      <c r="I3956" s="45"/>
      <c r="J3956" s="45"/>
      <c r="K3956" s="45">
        <v>8.6823152378201485E-3</v>
      </c>
      <c r="L3956" s="45"/>
      <c r="M3956" s="45"/>
      <c r="N3956" s="45">
        <v>19.926713943481445</v>
      </c>
      <c r="O3956" s="45"/>
      <c r="P3956" s="45"/>
      <c r="Q3956" s="45"/>
      <c r="R3956" s="45">
        <v>14.084175109863281</v>
      </c>
      <c r="S3956" s="45"/>
      <c r="T3956" s="45"/>
      <c r="U3956" s="45"/>
      <c r="V3956" s="46">
        <v>4.3590229004621506E-2</v>
      </c>
      <c r="W3956" s="46"/>
      <c r="X3956" s="45">
        <v>7.1000002324581146E-2</v>
      </c>
      <c r="Y3956" s="45"/>
      <c r="Z3956" s="44">
        <v>4.2600001394748688</v>
      </c>
      <c r="AA3956" s="44"/>
      <c r="AB3956" s="45">
        <v>1.0869781970977783</v>
      </c>
      <c r="AC3956" s="45"/>
      <c r="AD3956" s="45">
        <v>1.0417820703878533E-5</v>
      </c>
      <c r="AE3956" s="45"/>
      <c r="AF3956" s="45">
        <v>16.458488464355469</v>
      </c>
      <c r="AG3956" s="45"/>
      <c r="AH3956" s="45">
        <v>11.63790225982666</v>
      </c>
      <c r="AI3956" s="45"/>
      <c r="AJ3956" s="45"/>
      <c r="AK3956" s="20">
        <v>6.329758616629988E-5</v>
      </c>
    </row>
    <row r="3957" spans="2:37">
      <c r="B3957" s="2">
        <v>3.2999999821186066E-2</v>
      </c>
      <c r="D3957" s="44">
        <v>1.9799999892711639</v>
      </c>
      <c r="E3957" s="44"/>
      <c r="F3957" s="45">
        <v>-19.653629302978516</v>
      </c>
      <c r="G3957" s="45"/>
      <c r="H3957" s="45"/>
      <c r="I3957" s="45"/>
      <c r="J3957" s="45"/>
      <c r="K3957" s="45">
        <v>7.0096985436975956E-3</v>
      </c>
      <c r="L3957" s="45"/>
      <c r="M3957" s="45"/>
      <c r="N3957" s="45">
        <v>19.817714691162109</v>
      </c>
      <c r="O3957" s="45"/>
      <c r="P3957" s="45"/>
      <c r="Q3957" s="45"/>
      <c r="R3957" s="45">
        <v>14.008283615112305</v>
      </c>
      <c r="S3957" s="45"/>
      <c r="T3957" s="45"/>
      <c r="U3957" s="45"/>
      <c r="V3957" s="46">
        <v>3.5383384674787521E-2</v>
      </c>
      <c r="W3957" s="46"/>
      <c r="X3957" s="45">
        <v>7.1999996900558472E-2</v>
      </c>
      <c r="Y3957" s="45"/>
      <c r="Z3957" s="44">
        <v>4.3199998140335083</v>
      </c>
      <c r="AA3957" s="44"/>
      <c r="AB3957" s="45">
        <v>7.025087833404541</v>
      </c>
      <c r="AC3957" s="45"/>
      <c r="AD3957" s="45">
        <v>8.9750510596786626E-6</v>
      </c>
      <c r="AE3957" s="45"/>
      <c r="AF3957" s="45">
        <v>16.386203765869141</v>
      </c>
      <c r="AG3957" s="45"/>
      <c r="AH3957" s="45">
        <v>11.586790084838867</v>
      </c>
      <c r="AI3957" s="45"/>
      <c r="AJ3957" s="45"/>
      <c r="AK3957" s="20">
        <v>5.4772022849647328E-5</v>
      </c>
    </row>
    <row r="3958" spans="2:37">
      <c r="B3958" s="2">
        <v>3.4000001847743988E-2</v>
      </c>
      <c r="D3958" s="44">
        <v>2.0400001108646393</v>
      </c>
      <c r="E3958" s="44"/>
      <c r="F3958" s="45">
        <v>-19.067255020141602</v>
      </c>
      <c r="G3958" s="45"/>
      <c r="H3958" s="45"/>
      <c r="I3958" s="45"/>
      <c r="J3958" s="45"/>
      <c r="K3958" s="45">
        <v>5.6745125912129879E-3</v>
      </c>
      <c r="L3958" s="45"/>
      <c r="M3958" s="45"/>
      <c r="N3958" s="45">
        <v>19.710208892822266</v>
      </c>
      <c r="O3958" s="45"/>
      <c r="P3958" s="45"/>
      <c r="Q3958" s="45"/>
      <c r="R3958" s="45">
        <v>13.933209419250488</v>
      </c>
      <c r="S3958" s="45"/>
      <c r="T3958" s="45"/>
      <c r="U3958" s="45"/>
      <c r="V3958" s="46">
        <v>2.8798004612326622E-2</v>
      </c>
      <c r="W3958" s="46"/>
      <c r="X3958" s="45">
        <v>7.2999998927116394E-2</v>
      </c>
      <c r="Y3958" s="45"/>
      <c r="Z3958" s="44">
        <v>4.3799999356269836</v>
      </c>
      <c r="AA3958" s="44"/>
      <c r="AB3958" s="45">
        <v>11.928987503051758</v>
      </c>
      <c r="AC3958" s="45"/>
      <c r="AD3958" s="45">
        <v>7.7344038800220005E-6</v>
      </c>
      <c r="AE3958" s="45"/>
      <c r="AF3958" s="45">
        <v>16.314598083496094</v>
      </c>
      <c r="AG3958" s="45"/>
      <c r="AH3958" s="45">
        <v>11.536157608032227</v>
      </c>
      <c r="AI3958" s="45"/>
      <c r="AJ3958" s="45"/>
      <c r="AK3958" s="20">
        <v>4.7407895181095228E-5</v>
      </c>
    </row>
    <row r="3959" spans="2:37">
      <c r="B3959" s="2">
        <v>3.5000000149011612E-2</v>
      </c>
      <c r="D3959" s="44">
        <v>2.1000000089406967</v>
      </c>
      <c r="E3959" s="44"/>
      <c r="F3959" s="45">
        <v>-15.821775436401367</v>
      </c>
      <c r="G3959" s="45"/>
      <c r="H3959" s="45"/>
      <c r="I3959" s="45"/>
      <c r="J3959" s="45"/>
      <c r="K3959" s="45">
        <v>4.6062367036938667E-3</v>
      </c>
      <c r="L3959" s="45"/>
      <c r="M3959" s="45"/>
      <c r="N3959" s="45">
        <v>19.604106903076172</v>
      </c>
      <c r="O3959" s="45"/>
      <c r="P3959" s="45"/>
      <c r="Q3959" s="45"/>
      <c r="R3959" s="45">
        <v>13.858939170837402</v>
      </c>
      <c r="S3959" s="45"/>
      <c r="T3959" s="45"/>
      <c r="U3959" s="45"/>
      <c r="V3959" s="46">
        <v>2.3501807823777199E-2</v>
      </c>
      <c r="W3959" s="46"/>
      <c r="X3959" s="45">
        <v>7.4000000953674316E-2</v>
      </c>
      <c r="Y3959" s="45"/>
      <c r="Z3959" s="44">
        <v>4.440000057220459</v>
      </c>
      <c r="AA3959" s="44"/>
      <c r="AB3959" s="45">
        <v>15.122227668762207</v>
      </c>
      <c r="AC3959" s="45"/>
      <c r="AD3959" s="45">
        <v>6.6670631895249244E-6</v>
      </c>
      <c r="AE3959" s="45"/>
      <c r="AF3959" s="45">
        <v>16.243661880493164</v>
      </c>
      <c r="AG3959" s="45"/>
      <c r="AH3959" s="45">
        <v>11.485998153686523</v>
      </c>
      <c r="AI3959" s="45"/>
      <c r="AJ3959" s="45"/>
      <c r="AK3959" s="20">
        <v>4.1044109821086749E-5</v>
      </c>
    </row>
    <row r="3960" spans="2:37">
      <c r="B3960" s="2">
        <v>3.5999998450279236E-2</v>
      </c>
      <c r="D3960" s="44">
        <v>2.1599999070167542</v>
      </c>
      <c r="E3960" s="44"/>
      <c r="F3960" s="45">
        <v>-10.39902400970459</v>
      </c>
      <c r="G3960" s="45"/>
      <c r="H3960" s="45"/>
      <c r="I3960" s="45"/>
      <c r="J3960" s="45"/>
      <c r="K3960" s="45">
        <v>3.7494711577892303E-3</v>
      </c>
      <c r="L3960" s="45"/>
      <c r="M3960" s="45"/>
      <c r="N3960" s="45">
        <v>19.499338150024414</v>
      </c>
      <c r="O3960" s="45"/>
      <c r="P3960" s="45"/>
      <c r="Q3960" s="45"/>
      <c r="R3960" s="45">
        <v>13.785462379455566</v>
      </c>
      <c r="S3960" s="45"/>
      <c r="T3960" s="45"/>
      <c r="U3960" s="45"/>
      <c r="V3960" s="46">
        <v>1.9232409074902534E-2</v>
      </c>
      <c r="W3960" s="46"/>
      <c r="X3960" s="45">
        <v>7.5000002980232239E-2</v>
      </c>
      <c r="Y3960" s="45"/>
      <c r="Z3960" s="44">
        <v>4.5000001788139343</v>
      </c>
      <c r="AA3960" s="44"/>
      <c r="AB3960" s="45">
        <v>16.173301696777344</v>
      </c>
      <c r="AC3960" s="45"/>
      <c r="AD3960" s="45">
        <v>5.74842897549388E-6</v>
      </c>
      <c r="AE3960" s="45"/>
      <c r="AF3960" s="45">
        <v>16.173385620117188</v>
      </c>
      <c r="AG3960" s="45"/>
      <c r="AH3960" s="45">
        <v>11.436306953430176</v>
      </c>
      <c r="AI3960" s="45"/>
      <c r="AJ3960" s="45"/>
      <c r="AK3960" s="20">
        <v>3.5542536352295429E-5</v>
      </c>
    </row>
    <row r="3961" spans="2:37">
      <c r="B3961" s="2">
        <v>3.7000000476837158E-2</v>
      </c>
      <c r="D3961" s="44">
        <v>2.2200000286102295</v>
      </c>
      <c r="E3961" s="44"/>
      <c r="F3961" s="45">
        <v>-3.5796685218811035</v>
      </c>
      <c r="G3961" s="45"/>
      <c r="H3961" s="45"/>
      <c r="I3961" s="45"/>
      <c r="J3961" s="45"/>
      <c r="K3961" s="45">
        <v>3.0606354121118784E-3</v>
      </c>
      <c r="L3961" s="45"/>
      <c r="M3961" s="45"/>
      <c r="N3961" s="45">
        <v>19.395843505859375</v>
      </c>
      <c r="O3961" s="45"/>
      <c r="P3961" s="45"/>
      <c r="Q3961" s="45"/>
      <c r="R3961" s="45">
        <v>13.7127685546875</v>
      </c>
      <c r="S3961" s="45"/>
      <c r="T3961" s="45"/>
      <c r="U3961" s="45"/>
      <c r="V3961" s="46">
        <v>1.5782341361045837E-2</v>
      </c>
      <c r="W3961" s="46"/>
      <c r="X3961" s="45">
        <v>7.5999997556209564E-2</v>
      </c>
      <c r="Y3961" s="45"/>
      <c r="Z3961" s="44">
        <v>4.5599998533725739</v>
      </c>
      <c r="AA3961" s="44"/>
      <c r="AB3961" s="45">
        <v>14.953799247741699</v>
      </c>
      <c r="AC3961" s="45"/>
      <c r="AD3961" s="45">
        <v>4.9574759941606317E-6</v>
      </c>
      <c r="AE3961" s="45"/>
      <c r="AF3961" s="45">
        <v>16.103761672973633</v>
      </c>
      <c r="AG3961" s="45"/>
      <c r="AH3961" s="45">
        <v>11.387076377868652</v>
      </c>
      <c r="AI3961" s="45"/>
      <c r="AJ3961" s="45"/>
      <c r="AK3961" s="20">
        <v>3.078459485550411E-5</v>
      </c>
    </row>
    <row r="3962" spans="2:37" ht="14.25" customHeight="1">
      <c r="B3962" s="2">
        <v>3.7999998778104782E-2</v>
      </c>
      <c r="D3962" s="44">
        <v>2.2799999266862869</v>
      </c>
      <c r="E3962" s="44"/>
      <c r="F3962" s="45">
        <v>3.6689000129699707</v>
      </c>
      <c r="G3962" s="45"/>
      <c r="H3962" s="45"/>
      <c r="I3962" s="45"/>
      <c r="J3962" s="45"/>
      <c r="K3962" s="45">
        <v>2.5053964927792549E-3</v>
      </c>
      <c r="L3962" s="45"/>
      <c r="M3962" s="45"/>
      <c r="N3962" s="45">
        <v>19.293573379516602</v>
      </c>
      <c r="O3962" s="45"/>
      <c r="P3962" s="45"/>
      <c r="Q3962" s="45"/>
      <c r="R3962" s="45">
        <v>13.64084529876709</v>
      </c>
      <c r="S3962" s="45"/>
      <c r="T3962" s="45"/>
      <c r="U3962" s="45"/>
      <c r="V3962" s="46">
        <v>1.2987338937819004E-2</v>
      </c>
      <c r="W3962" s="46"/>
      <c r="X3962" s="45">
        <v>7.6999999582767487E-2</v>
      </c>
      <c r="Y3962" s="45"/>
      <c r="Z3962" s="44">
        <v>4.6199999749660492</v>
      </c>
      <c r="AA3962" s="44"/>
      <c r="AB3962" s="45">
        <v>11.653722763061523</v>
      </c>
      <c r="AC3962" s="45"/>
      <c r="AD3962" s="45">
        <v>4.276218078302918E-6</v>
      </c>
      <c r="AE3962" s="45"/>
      <c r="AF3962" s="45">
        <v>16.034782409667969</v>
      </c>
      <c r="AG3962" s="45"/>
      <c r="AH3962" s="45">
        <v>11.338300704956055</v>
      </c>
      <c r="AI3962" s="45"/>
      <c r="AJ3962" s="45"/>
      <c r="AK3962" s="20">
        <v>2.6668396458262578E-5</v>
      </c>
    </row>
    <row r="3963" spans="2:37" ht="13.5" customHeight="1">
      <c r="B3963" s="47" t="s">
        <v>11</v>
      </c>
      <c r="C3963" s="47"/>
      <c r="D3963" s="47"/>
      <c r="E3963" s="47"/>
    </row>
    <row r="3964" spans="2:37" ht="12.75" customHeight="1">
      <c r="B3964" s="39" t="s">
        <v>0</v>
      </c>
      <c r="C3964" s="39"/>
      <c r="D3964" s="39"/>
      <c r="E3964" s="39"/>
      <c r="F3964" s="39"/>
      <c r="G3964" s="1" t="s">
        <v>1</v>
      </c>
      <c r="H3964" s="40" t="s">
        <v>97</v>
      </c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</row>
    <row r="3965" spans="2:37" ht="12.75" customHeight="1">
      <c r="AB3965" s="39" t="s">
        <v>2</v>
      </c>
      <c r="AC3965" s="39"/>
      <c r="AD3965" s="39"/>
      <c r="AE3965" s="39"/>
      <c r="AF3965" s="39"/>
      <c r="AG3965" s="39"/>
    </row>
    <row r="3966" spans="2:37" ht="12" customHeight="1">
      <c r="B3966" s="39" t="s">
        <v>3</v>
      </c>
      <c r="C3966" s="39"/>
      <c r="D3966" s="39"/>
      <c r="E3966" s="39"/>
      <c r="G3966" s="1" t="s">
        <v>4</v>
      </c>
      <c r="H3966" s="41">
        <v>6.5999999046325684</v>
      </c>
      <c r="I3966" s="41"/>
      <c r="J3966" s="41"/>
      <c r="K3966" s="41"/>
      <c r="L3966" s="41"/>
      <c r="M3966" s="41"/>
      <c r="N3966" s="41"/>
      <c r="O3966" s="39" t="s">
        <v>21</v>
      </c>
      <c r="P3966" s="39"/>
      <c r="Q3966" s="39"/>
      <c r="R3966" s="39"/>
      <c r="S3966" s="1" t="s">
        <v>4</v>
      </c>
      <c r="T3966" s="42" t="s">
        <v>24</v>
      </c>
      <c r="U3966" s="42"/>
      <c r="V3966" s="42"/>
      <c r="W3966" s="42"/>
      <c r="X3966" s="42"/>
      <c r="Y3966" s="42"/>
      <c r="Z3966" s="42"/>
      <c r="AA3966" s="42"/>
      <c r="AB3966" s="39"/>
      <c r="AC3966" s="39"/>
      <c r="AD3966" s="39"/>
      <c r="AE3966" s="39"/>
      <c r="AF3966" s="39"/>
      <c r="AG3966" s="39"/>
    </row>
    <row r="3967" spans="2:37" ht="10.5" customHeight="1">
      <c r="AB3967" s="39"/>
      <c r="AC3967" s="39"/>
      <c r="AD3967" s="39"/>
      <c r="AE3967" s="39"/>
      <c r="AF3967" s="39"/>
      <c r="AG3967" s="39"/>
    </row>
    <row r="3968" spans="2:37" ht="12" customHeight="1">
      <c r="AB3968" s="39"/>
      <c r="AC3968" s="39"/>
      <c r="AD3968" s="39"/>
      <c r="AE3968" s="39"/>
      <c r="AF3968" s="39"/>
      <c r="AG3968" s="39"/>
    </row>
    <row r="3969" spans="2:34" ht="12" customHeight="1">
      <c r="AB3969" s="39"/>
      <c r="AC3969" s="39"/>
      <c r="AD3969" s="39"/>
      <c r="AE3969" s="39"/>
      <c r="AF3969" s="39"/>
      <c r="AG3969" s="39"/>
    </row>
    <row r="3970" spans="2:34" ht="6" customHeight="1"/>
    <row r="3971" spans="2:34" ht="3" customHeight="1">
      <c r="B3971" s="43" t="s">
        <v>5</v>
      </c>
      <c r="D3971" s="43" t="s">
        <v>23</v>
      </c>
      <c r="E3971" s="43"/>
      <c r="G3971" s="43" t="s">
        <v>6</v>
      </c>
      <c r="H3971" s="43"/>
      <c r="J3971" s="43" t="s">
        <v>7</v>
      </c>
      <c r="K3971" s="43"/>
      <c r="L3971" s="43"/>
      <c r="M3971" s="43"/>
      <c r="N3971" s="43" t="s">
        <v>8</v>
      </c>
      <c r="O3971" s="43"/>
      <c r="Q3971" s="43" t="s">
        <v>9</v>
      </c>
      <c r="R3971" s="43"/>
      <c r="S3971" s="43"/>
      <c r="T3971" s="43" t="s">
        <v>10</v>
      </c>
      <c r="U3971" s="43"/>
      <c r="X3971" s="43" t="s">
        <v>5</v>
      </c>
      <c r="Y3971" s="43"/>
      <c r="Z3971" s="43" t="s">
        <v>23</v>
      </c>
      <c r="AA3971" s="43"/>
      <c r="AB3971" s="43" t="s">
        <v>6</v>
      </c>
      <c r="AC3971" s="43" t="s">
        <v>7</v>
      </c>
      <c r="AE3971" s="43" t="s">
        <v>8</v>
      </c>
      <c r="AF3971" s="43" t="s">
        <v>9</v>
      </c>
      <c r="AG3971" s="43" t="s">
        <v>10</v>
      </c>
      <c r="AH3971" s="43"/>
    </row>
    <row r="3972" spans="2:34" ht="14.25" customHeight="1">
      <c r="B3972" s="43"/>
      <c r="D3972" s="43"/>
      <c r="E3972" s="43"/>
      <c r="G3972" s="43"/>
      <c r="H3972" s="43"/>
      <c r="J3972" s="43"/>
      <c r="K3972" s="43"/>
      <c r="L3972" s="43"/>
      <c r="M3972" s="43"/>
      <c r="N3972" s="43"/>
      <c r="O3972" s="43"/>
      <c r="Q3972" s="43"/>
      <c r="R3972" s="43"/>
      <c r="S3972" s="43"/>
      <c r="T3972" s="43"/>
      <c r="U3972" s="43"/>
      <c r="X3972" s="43"/>
      <c r="Y3972" s="43"/>
      <c r="Z3972" s="43"/>
      <c r="AA3972" s="43"/>
      <c r="AB3972" s="43"/>
      <c r="AC3972" s="43"/>
      <c r="AE3972" s="43"/>
      <c r="AF3972" s="43"/>
      <c r="AG3972" s="43"/>
      <c r="AH3972" s="43"/>
    </row>
    <row r="3973" spans="2:34">
      <c r="B3973" s="2">
        <v>7.8000001609325409E-2</v>
      </c>
      <c r="D3973" s="44">
        <v>4.6800000965595245</v>
      </c>
      <c r="E3973" s="44"/>
      <c r="F3973" s="45">
        <v>6.752204418182373</v>
      </c>
      <c r="G3973" s="45"/>
      <c r="H3973" s="45"/>
      <c r="I3973" s="45"/>
      <c r="J3973" s="45"/>
      <c r="K3973" s="45">
        <v>3.6892542993882671E-6</v>
      </c>
      <c r="L3973" s="45"/>
      <c r="M3973" s="45"/>
      <c r="N3973" s="45">
        <v>15.966438293457031</v>
      </c>
      <c r="O3973" s="45"/>
      <c r="P3973" s="45"/>
      <c r="Q3973" s="45"/>
      <c r="R3973" s="45">
        <v>11.289974212646484</v>
      </c>
      <c r="S3973" s="45"/>
      <c r="T3973" s="45"/>
      <c r="U3973" s="45"/>
      <c r="V3973" s="46">
        <v>2.3106311346055008E-5</v>
      </c>
      <c r="W3973" s="46"/>
    </row>
    <row r="3974" spans="2:34">
      <c r="B3974" s="2">
        <v>7.9000003635883331E-2</v>
      </c>
      <c r="D3974" s="44">
        <v>4.7400002181529999</v>
      </c>
      <c r="E3974" s="44"/>
      <c r="F3974" s="45">
        <v>0.94808638095855713</v>
      </c>
      <c r="G3974" s="45"/>
      <c r="H3974" s="45"/>
      <c r="I3974" s="45"/>
      <c r="J3974" s="45"/>
      <c r="K3974" s="45">
        <v>3.1833860703045502E-6</v>
      </c>
      <c r="L3974" s="45"/>
      <c r="M3974" s="45"/>
      <c r="N3974" s="45">
        <v>15.898721694946289</v>
      </c>
      <c r="O3974" s="45"/>
      <c r="P3974" s="45"/>
      <c r="Q3974" s="45"/>
      <c r="R3974" s="45">
        <v>11.242092132568359</v>
      </c>
      <c r="S3974" s="45"/>
      <c r="T3974" s="45"/>
      <c r="U3974" s="45"/>
      <c r="V3974" s="46">
        <v>2.0022909666295163E-5</v>
      </c>
      <c r="W3974" s="46"/>
    </row>
    <row r="3975" spans="2:34">
      <c r="B3975" s="2">
        <v>7.9999998211860657E-2</v>
      </c>
      <c r="D3975" s="44">
        <v>4.7999998927116394</v>
      </c>
      <c r="E3975" s="44"/>
      <c r="F3975" s="45">
        <v>-4.9395852088928223</v>
      </c>
      <c r="G3975" s="45"/>
      <c r="H3975" s="45"/>
      <c r="I3975" s="45"/>
      <c r="J3975" s="45"/>
      <c r="K3975" s="45">
        <v>2.7472947294882033E-6</v>
      </c>
      <c r="L3975" s="45"/>
      <c r="M3975" s="45"/>
      <c r="N3975" s="45">
        <v>15.831624031066895</v>
      </c>
      <c r="O3975" s="45"/>
      <c r="P3975" s="45"/>
      <c r="Q3975" s="45"/>
      <c r="R3975" s="45">
        <v>11.194646835327148</v>
      </c>
      <c r="S3975" s="45"/>
      <c r="T3975" s="45"/>
      <c r="U3975" s="45"/>
      <c r="V3975" s="46">
        <v>1.7353211660520174E-5</v>
      </c>
      <c r="W3975" s="46"/>
    </row>
    <row r="3976" spans="2:34">
      <c r="B3976" s="2">
        <v>8.1000000238418579E-2</v>
      </c>
      <c r="D3976" s="44">
        <v>4.8600000143051147</v>
      </c>
      <c r="E3976" s="44"/>
      <c r="F3976" s="45">
        <v>-10.087014198303223</v>
      </c>
      <c r="G3976" s="45"/>
      <c r="H3976" s="45"/>
      <c r="I3976" s="45"/>
      <c r="J3976" s="45"/>
      <c r="K3976" s="45">
        <v>2.3712655092822388E-6</v>
      </c>
      <c r="L3976" s="45"/>
      <c r="M3976" s="45"/>
      <c r="N3976" s="45">
        <v>15.765138626098633</v>
      </c>
      <c r="O3976" s="45"/>
      <c r="P3976" s="45"/>
      <c r="Q3976" s="45"/>
      <c r="R3976" s="45">
        <v>11.147634506225586</v>
      </c>
      <c r="S3976" s="45"/>
      <c r="T3976" s="45"/>
      <c r="U3976" s="45"/>
      <c r="V3976" s="46">
        <v>1.5041199731058441E-5</v>
      </c>
      <c r="W3976" s="46"/>
    </row>
    <row r="3977" spans="2:34">
      <c r="B3977" s="2">
        <v>8.2000002264976501E-2</v>
      </c>
      <c r="D3977" s="44">
        <v>4.9200001358985901</v>
      </c>
      <c r="E3977" s="44"/>
      <c r="F3977" s="45">
        <v>-13.780795097351074</v>
      </c>
      <c r="G3977" s="45"/>
      <c r="H3977" s="45"/>
      <c r="I3977" s="45"/>
      <c r="J3977" s="45"/>
      <c r="K3977" s="45">
        <v>2.0469560695346445E-6</v>
      </c>
      <c r="L3977" s="45"/>
      <c r="M3977" s="45"/>
      <c r="N3977" s="45">
        <v>15.69925594329834</v>
      </c>
      <c r="O3977" s="45"/>
      <c r="P3977" s="45"/>
      <c r="Q3977" s="45"/>
      <c r="R3977" s="45">
        <v>11.101048469543457</v>
      </c>
      <c r="S3977" s="45"/>
      <c r="T3977" s="45"/>
      <c r="U3977" s="45"/>
      <c r="V3977" s="46">
        <v>1.3038556971878279E-5</v>
      </c>
      <c r="W3977" s="46"/>
    </row>
    <row r="3978" spans="2:34">
      <c r="B3978" s="2">
        <v>8.2999996840953827E-2</v>
      </c>
      <c r="D3978" s="44">
        <v>4.9799998104572296</v>
      </c>
      <c r="E3978" s="44"/>
      <c r="F3978" s="45">
        <v>-15.516660690307617</v>
      </c>
      <c r="G3978" s="45"/>
      <c r="H3978" s="45"/>
      <c r="I3978" s="45"/>
      <c r="J3978" s="45"/>
      <c r="K3978" s="45">
        <v>1.7671980003797216E-6</v>
      </c>
      <c r="L3978" s="45"/>
      <c r="M3978" s="45"/>
      <c r="N3978" s="45">
        <v>15.633968353271484</v>
      </c>
      <c r="O3978" s="45"/>
      <c r="P3978" s="45"/>
      <c r="Q3978" s="45"/>
      <c r="R3978" s="45">
        <v>11.05488395690918</v>
      </c>
      <c r="S3978" s="45"/>
      <c r="T3978" s="45"/>
      <c r="U3978" s="45"/>
      <c r="V3978" s="46">
        <v>1.1303580322419293E-5</v>
      </c>
      <c r="W3978" s="46"/>
    </row>
    <row r="3979" spans="2:34">
      <c r="B3979" s="2">
        <v>8.3999998867511749E-2</v>
      </c>
      <c r="D3979" s="44">
        <v>5.039999932050705</v>
      </c>
      <c r="E3979" s="44"/>
      <c r="F3979" s="45">
        <v>-15.068195343017578</v>
      </c>
      <c r="G3979" s="45"/>
      <c r="H3979" s="45"/>
      <c r="I3979" s="45"/>
      <c r="J3979" s="45"/>
      <c r="K3979" s="45">
        <v>1.525828110970906E-6</v>
      </c>
      <c r="L3979" s="45"/>
      <c r="M3979" s="45"/>
      <c r="N3979" s="45">
        <v>15.569270133972168</v>
      </c>
      <c r="O3979" s="45"/>
      <c r="P3979" s="45"/>
      <c r="Q3979" s="45"/>
      <c r="R3979" s="45">
        <v>11.009135246276855</v>
      </c>
      <c r="S3979" s="45"/>
      <c r="T3979" s="45"/>
      <c r="U3979" s="45"/>
      <c r="V3979" s="46">
        <v>9.8002556114806794E-6</v>
      </c>
      <c r="W3979" s="46"/>
    </row>
    <row r="3980" spans="2:34">
      <c r="B3980" s="2">
        <v>8.5000000894069672E-2</v>
      </c>
      <c r="D3980" s="44">
        <v>5.1000000536441803</v>
      </c>
      <c r="E3980" s="44"/>
      <c r="F3980" s="45">
        <v>-12.51616096496582</v>
      </c>
      <c r="G3980" s="45"/>
      <c r="H3980" s="45"/>
      <c r="I3980" s="45"/>
      <c r="J3980" s="45"/>
      <c r="K3980" s="45">
        <v>1.3175452977520763E-6</v>
      </c>
      <c r="L3980" s="45"/>
      <c r="M3980" s="45"/>
      <c r="N3980" s="45">
        <v>15.505151748657227</v>
      </c>
      <c r="O3980" s="45"/>
      <c r="P3980" s="45"/>
      <c r="Q3980" s="45"/>
      <c r="R3980" s="45">
        <v>10.963797569274902</v>
      </c>
      <c r="S3980" s="45"/>
      <c r="T3980" s="45"/>
      <c r="U3980" s="45"/>
      <c r="V3980" s="46">
        <v>8.4974690253147855E-6</v>
      </c>
      <c r="W3980" s="46"/>
    </row>
    <row r="3981" spans="2:34">
      <c r="B3981" s="2">
        <v>8.6000002920627594E-2</v>
      </c>
      <c r="D3981" s="44">
        <v>5.1600001752376556</v>
      </c>
      <c r="E3981" s="44"/>
      <c r="F3981" s="45">
        <v>-8.2346677780151367</v>
      </c>
      <c r="G3981" s="45"/>
      <c r="H3981" s="45"/>
      <c r="I3981" s="45"/>
      <c r="J3981" s="45"/>
      <c r="K3981" s="45">
        <v>1.1377878763596527E-6</v>
      </c>
      <c r="L3981" s="45"/>
      <c r="M3981" s="45"/>
      <c r="N3981" s="45">
        <v>15.441607475280762</v>
      </c>
      <c r="O3981" s="45"/>
      <c r="P3981" s="45"/>
      <c r="Q3981" s="45"/>
      <c r="R3981" s="45">
        <v>10.918864250183105</v>
      </c>
      <c r="S3981" s="45"/>
      <c r="T3981" s="45"/>
      <c r="U3981" s="45"/>
      <c r="V3981" s="46">
        <v>7.3683258960954845E-6</v>
      </c>
      <c r="W3981" s="46"/>
    </row>
    <row r="3982" spans="2:34">
      <c r="B3982" s="2">
        <v>8.6999997496604919E-2</v>
      </c>
      <c r="D3982" s="44">
        <v>5.2199998497962952</v>
      </c>
      <c r="E3982" s="44"/>
      <c r="F3982" s="45">
        <v>-2.8364851474761963</v>
      </c>
      <c r="G3982" s="45"/>
      <c r="H3982" s="45"/>
      <c r="I3982" s="45"/>
      <c r="J3982" s="45"/>
      <c r="K3982" s="45">
        <v>9.8262864867137978E-7</v>
      </c>
      <c r="L3982" s="45"/>
      <c r="M3982" s="45"/>
      <c r="N3982" s="45">
        <v>15.378628730773926</v>
      </c>
      <c r="O3982" s="45"/>
      <c r="P3982" s="45"/>
      <c r="Q3982" s="45"/>
      <c r="R3982" s="45">
        <v>10.874332427978516</v>
      </c>
      <c r="S3982" s="45"/>
      <c r="T3982" s="45"/>
      <c r="U3982" s="45"/>
      <c r="V3982" s="46">
        <v>6.3895727180351969E-6</v>
      </c>
      <c r="W3982" s="46"/>
    </row>
    <row r="3983" spans="2:34">
      <c r="B3983" s="2">
        <v>8.7999999523162842E-2</v>
      </c>
      <c r="D3983" s="44">
        <v>5.2799999713897705</v>
      </c>
      <c r="E3983" s="44"/>
      <c r="F3983" s="45">
        <v>2.9145388603210449</v>
      </c>
      <c r="G3983" s="45"/>
      <c r="H3983" s="45"/>
      <c r="I3983" s="45"/>
      <c r="J3983" s="45"/>
      <c r="K3983" s="45">
        <v>8.4868548810845823E-7</v>
      </c>
      <c r="L3983" s="45"/>
      <c r="M3983" s="45"/>
      <c r="N3983" s="45">
        <v>15.316208839416504</v>
      </c>
      <c r="O3983" s="45"/>
      <c r="P3983" s="45"/>
      <c r="Q3983" s="45"/>
      <c r="R3983" s="45">
        <v>10.830194473266602</v>
      </c>
      <c r="S3983" s="45"/>
      <c r="T3983" s="45"/>
      <c r="U3983" s="45"/>
      <c r="V3983" s="46">
        <v>5.5410941968148109E-6</v>
      </c>
      <c r="W3983" s="46"/>
    </row>
    <row r="3984" spans="2:34">
      <c r="B3984" s="2">
        <v>8.9000001549720764E-2</v>
      </c>
      <c r="D3984" s="44">
        <v>5.3400000929832458</v>
      </c>
      <c r="E3984" s="44"/>
      <c r="F3984" s="45">
        <v>8.211451530456543</v>
      </c>
      <c r="G3984" s="45"/>
      <c r="H3984" s="45"/>
      <c r="I3984" s="45"/>
      <c r="J3984" s="45"/>
      <c r="K3984" s="45">
        <v>7.3304499892401509E-7</v>
      </c>
      <c r="L3984" s="45"/>
      <c r="M3984" s="45"/>
      <c r="N3984" s="45">
        <v>15.254341125488281</v>
      </c>
      <c r="O3984" s="45"/>
      <c r="P3984" s="45"/>
      <c r="Q3984" s="45"/>
      <c r="R3984" s="45">
        <v>10.786447525024414</v>
      </c>
      <c r="S3984" s="45"/>
      <c r="T3984" s="45"/>
      <c r="U3984" s="45"/>
      <c r="V3984" s="46">
        <v>4.8054844228317961E-6</v>
      </c>
      <c r="W3984" s="46"/>
    </row>
    <row r="3985" spans="2:23">
      <c r="B3985" s="2">
        <v>9.0000003576278687E-2</v>
      </c>
      <c r="D3985" s="44">
        <v>5.4000002145767212</v>
      </c>
      <c r="E3985" s="44"/>
      <c r="F3985" s="45">
        <v>12.317307472229004</v>
      </c>
      <c r="G3985" s="45"/>
      <c r="H3985" s="45"/>
      <c r="I3985" s="45"/>
      <c r="J3985" s="45"/>
      <c r="K3985" s="45">
        <v>6.3319635046354961E-7</v>
      </c>
      <c r="L3985" s="45"/>
      <c r="M3985" s="45"/>
      <c r="N3985" s="45">
        <v>15.193018913269043</v>
      </c>
      <c r="O3985" s="45"/>
      <c r="P3985" s="45"/>
      <c r="Q3985" s="45"/>
      <c r="R3985" s="45">
        <v>10.743085861206055</v>
      </c>
      <c r="S3985" s="45"/>
      <c r="T3985" s="45"/>
      <c r="U3985" s="45"/>
      <c r="V3985" s="46">
        <v>4.1676798900880385E-6</v>
      </c>
      <c r="W3985" s="46"/>
    </row>
    <row r="3986" spans="2:23">
      <c r="B3986" s="2">
        <v>9.0999998152256012E-2</v>
      </c>
      <c r="D3986" s="44">
        <v>5.4599998891353607</v>
      </c>
      <c r="E3986" s="44"/>
      <c r="F3986" s="45">
        <v>14.667587280273438</v>
      </c>
      <c r="G3986" s="45"/>
      <c r="H3986" s="45"/>
      <c r="I3986" s="45"/>
      <c r="J3986" s="45"/>
      <c r="K3986" s="45">
        <v>5.4697545692761196E-7</v>
      </c>
      <c r="L3986" s="45"/>
      <c r="M3986" s="45"/>
      <c r="N3986" s="45">
        <v>15.132233619689941</v>
      </c>
      <c r="O3986" s="45"/>
      <c r="P3986" s="45"/>
      <c r="Q3986" s="45"/>
      <c r="R3986" s="45">
        <v>10.700104713439941</v>
      </c>
      <c r="S3986" s="45"/>
      <c r="T3986" s="45"/>
      <c r="U3986" s="45"/>
      <c r="V3986" s="46">
        <v>3.6146379898127634E-6</v>
      </c>
      <c r="W3986" s="46"/>
    </row>
    <row r="3987" spans="2:23">
      <c r="B3987" s="2">
        <v>9.2000000178813934E-2</v>
      </c>
      <c r="D3987" s="44">
        <v>5.5200000107288361</v>
      </c>
      <c r="E3987" s="44"/>
      <c r="F3987" s="45">
        <v>14.947700500488281</v>
      </c>
      <c r="G3987" s="45"/>
      <c r="H3987" s="45"/>
      <c r="I3987" s="45"/>
      <c r="J3987" s="45"/>
      <c r="K3987" s="45">
        <v>4.725163194052584E-7</v>
      </c>
      <c r="L3987" s="45"/>
      <c r="M3987" s="45"/>
      <c r="N3987" s="45">
        <v>15.071980476379395</v>
      </c>
      <c r="O3987" s="45"/>
      <c r="P3987" s="45"/>
      <c r="Q3987" s="45"/>
      <c r="R3987" s="45">
        <v>10.657499313354492</v>
      </c>
      <c r="S3987" s="45"/>
      <c r="T3987" s="45"/>
      <c r="U3987" s="45"/>
      <c r="V3987" s="46">
        <v>3.13506484417303E-6</v>
      </c>
      <c r="W3987" s="46"/>
    </row>
    <row r="3988" spans="2:23">
      <c r="B3988" s="2">
        <v>9.3000002205371857E-2</v>
      </c>
      <c r="D3988" s="44">
        <v>5.5800001323223114</v>
      </c>
      <c r="E3988" s="44"/>
      <c r="F3988" s="45">
        <v>13.134951591491699</v>
      </c>
      <c r="G3988" s="45"/>
      <c r="H3988" s="45"/>
      <c r="I3988" s="45"/>
      <c r="J3988" s="45"/>
      <c r="K3988" s="45">
        <v>4.0820989966050547E-7</v>
      </c>
      <c r="L3988" s="45"/>
      <c r="M3988" s="45"/>
      <c r="N3988" s="45">
        <v>15.012251853942871</v>
      </c>
      <c r="O3988" s="45"/>
      <c r="P3988" s="45"/>
      <c r="Q3988" s="45"/>
      <c r="R3988" s="45">
        <v>10.615264892578125</v>
      </c>
      <c r="S3988" s="45"/>
      <c r="T3988" s="45"/>
      <c r="U3988" s="45"/>
      <c r="V3988" s="46">
        <v>2.7191783829039196E-6</v>
      </c>
      <c r="W3988" s="46"/>
    </row>
    <row r="3989" spans="2:23">
      <c r="B3989" s="2">
        <v>9.3999996781349182E-2</v>
      </c>
      <c r="D3989" s="44">
        <v>5.6399998068809509</v>
      </c>
      <c r="E3989" s="44"/>
      <c r="F3989" s="45">
        <v>9.4993858337402344</v>
      </c>
      <c r="G3989" s="45"/>
      <c r="H3989" s="45"/>
      <c r="I3989" s="45"/>
      <c r="J3989" s="45"/>
      <c r="K3989" s="45">
        <v>3.526681382481911E-7</v>
      </c>
      <c r="L3989" s="45"/>
      <c r="M3989" s="45"/>
      <c r="N3989" s="45">
        <v>14.953041076660156</v>
      </c>
      <c r="O3989" s="45"/>
      <c r="P3989" s="45"/>
      <c r="Q3989" s="45"/>
      <c r="R3989" s="45">
        <v>10.573396682739258</v>
      </c>
      <c r="S3989" s="45"/>
      <c r="T3989" s="45"/>
      <c r="U3989" s="45"/>
      <c r="V3989" s="46">
        <v>2.3585043891216628E-6</v>
      </c>
      <c r="W3989" s="46"/>
    </row>
    <row r="3990" spans="2:23">
      <c r="B3990" s="2">
        <v>9.4999998807907104E-2</v>
      </c>
      <c r="D3990" s="44">
        <v>5.6999999284744263</v>
      </c>
      <c r="E3990" s="44"/>
      <c r="F3990" s="45">
        <v>4.5637307167053223</v>
      </c>
      <c r="G3990" s="45"/>
      <c r="H3990" s="45"/>
      <c r="I3990" s="45"/>
      <c r="J3990" s="45"/>
      <c r="K3990" s="45">
        <v>3.0469362855001236E-7</v>
      </c>
      <c r="L3990" s="45"/>
      <c r="M3990" s="45"/>
      <c r="N3990" s="45">
        <v>14.894342422485352</v>
      </c>
      <c r="O3990" s="45"/>
      <c r="P3990" s="45"/>
      <c r="Q3990" s="45"/>
      <c r="R3990" s="45">
        <v>10.531890869140625</v>
      </c>
      <c r="S3990" s="45"/>
      <c r="T3990" s="45"/>
      <c r="U3990" s="45"/>
      <c r="V3990" s="46">
        <v>2.045700512098847E-6</v>
      </c>
      <c r="W3990" s="46"/>
    </row>
    <row r="3991" spans="2:23">
      <c r="B3991" s="2">
        <v>9.6000000834465027E-2</v>
      </c>
      <c r="D3991" s="44">
        <v>5.7600000500679016</v>
      </c>
      <c r="E3991" s="44"/>
      <c r="F3991" s="45">
        <v>-0.97165322303771973</v>
      </c>
      <c r="G3991" s="45"/>
      <c r="H3991" s="45"/>
      <c r="I3991" s="45"/>
      <c r="J3991" s="45"/>
      <c r="K3991" s="45">
        <v>2.6325318458475522E-7</v>
      </c>
      <c r="L3991" s="45"/>
      <c r="M3991" s="45"/>
      <c r="N3991" s="45">
        <v>14.836149215698242</v>
      </c>
      <c r="O3991" s="45"/>
      <c r="P3991" s="45"/>
      <c r="Q3991" s="45"/>
      <c r="R3991" s="45">
        <v>10.490741729736328</v>
      </c>
      <c r="S3991" s="45"/>
      <c r="T3991" s="45"/>
      <c r="U3991" s="45"/>
      <c r="V3991" s="46">
        <v>1.7744038132150308E-6</v>
      </c>
      <c r="W3991" s="46"/>
    </row>
    <row r="3992" spans="2:23">
      <c r="B3992" s="2">
        <v>9.7000002861022949E-2</v>
      </c>
      <c r="D3992" s="44">
        <v>5.820000171661377</v>
      </c>
      <c r="E3992" s="44"/>
      <c r="F3992" s="45">
        <v>-6.3280477523803711</v>
      </c>
      <c r="G3992" s="45"/>
      <c r="H3992" s="45"/>
      <c r="I3992" s="45"/>
      <c r="J3992" s="45"/>
      <c r="K3992" s="45">
        <v>2.2745511785160488E-7</v>
      </c>
      <c r="L3992" s="45"/>
      <c r="M3992" s="45"/>
      <c r="N3992" s="45">
        <v>14.77845573425293</v>
      </c>
      <c r="O3992" s="45"/>
      <c r="P3992" s="45"/>
      <c r="Q3992" s="45"/>
      <c r="R3992" s="45">
        <v>10.449945449829102</v>
      </c>
      <c r="S3992" s="45"/>
      <c r="T3992" s="45"/>
      <c r="U3992" s="45"/>
      <c r="V3992" s="46">
        <v>1.5390994576591766E-6</v>
      </c>
      <c r="W3992" s="46"/>
    </row>
    <row r="3993" spans="2:23">
      <c r="B3993" s="2">
        <v>9.7999997437000275E-2</v>
      </c>
      <c r="D3993" s="44">
        <v>5.8799998462200165</v>
      </c>
      <c r="E3993" s="44"/>
      <c r="F3993" s="45">
        <v>-10.757824897766113</v>
      </c>
      <c r="G3993" s="45"/>
      <c r="H3993" s="45"/>
      <c r="I3993" s="45"/>
      <c r="J3993" s="45"/>
      <c r="K3993" s="45">
        <v>1.9652983951345959E-7</v>
      </c>
      <c r="L3993" s="45"/>
      <c r="M3993" s="45"/>
      <c r="N3993" s="45">
        <v>14.721254348754883</v>
      </c>
      <c r="O3993" s="45"/>
      <c r="P3993" s="45"/>
      <c r="Q3993" s="45"/>
      <c r="R3993" s="45">
        <v>10.40949821472168</v>
      </c>
      <c r="S3993" s="45"/>
      <c r="T3993" s="45"/>
      <c r="U3993" s="45"/>
      <c r="V3993" s="46">
        <v>1.3350074823392788E-6</v>
      </c>
      <c r="W3993" s="46"/>
    </row>
    <row r="3994" spans="2:23">
      <c r="B3994" s="2">
        <v>9.8999999463558197E-2</v>
      </c>
      <c r="D3994" s="44">
        <v>5.9399999678134918</v>
      </c>
      <c r="E3994" s="44"/>
      <c r="F3994" s="45">
        <v>-13.648700714111328</v>
      </c>
      <c r="G3994" s="45"/>
      <c r="H3994" s="45"/>
      <c r="I3994" s="45"/>
      <c r="J3994" s="45"/>
      <c r="K3994" s="45">
        <v>1.6981300632323837E-7</v>
      </c>
      <c r="L3994" s="45"/>
      <c r="M3994" s="45"/>
      <c r="N3994" s="45">
        <v>14.66454029083252</v>
      </c>
      <c r="O3994" s="45"/>
      <c r="P3994" s="45"/>
      <c r="Q3994" s="45"/>
      <c r="R3994" s="45">
        <v>10.369396209716797</v>
      </c>
      <c r="S3994" s="45"/>
      <c r="T3994" s="45"/>
      <c r="U3994" s="45"/>
      <c r="V3994" s="46">
        <v>1.1579838883335469E-6</v>
      </c>
      <c r="W3994" s="46"/>
    </row>
    <row r="3995" spans="2:23">
      <c r="B3995" s="2">
        <v>0.10000000149011612</v>
      </c>
      <c r="D3995" s="44">
        <v>6.0000000894069672</v>
      </c>
      <c r="E3995" s="44"/>
      <c r="F3995" s="45">
        <v>-14.608259201049805</v>
      </c>
      <c r="G3995" s="45"/>
      <c r="H3995" s="45"/>
      <c r="I3995" s="45"/>
      <c r="J3995" s="45"/>
      <c r="K3995" s="45">
        <v>1.4673109660634509E-7</v>
      </c>
      <c r="L3995" s="45"/>
      <c r="M3995" s="45"/>
      <c r="N3995" s="45">
        <v>14.608306884765625</v>
      </c>
      <c r="O3995" s="45"/>
      <c r="P3995" s="45"/>
      <c r="Q3995" s="45"/>
      <c r="R3995" s="45">
        <v>10.329632759094238</v>
      </c>
      <c r="S3995" s="45"/>
      <c r="T3995" s="45"/>
      <c r="U3995" s="45"/>
      <c r="V3995" s="46">
        <v>1.0044359441963024E-6</v>
      </c>
      <c r="W3995" s="46"/>
    </row>
    <row r="3996" spans="2:23" ht="9.75" customHeight="1">
      <c r="B3996" s="2">
        <v>0.10100000351667404</v>
      </c>
      <c r="D3996" s="44">
        <v>6.0600002110004425</v>
      </c>
      <c r="E3996" s="44"/>
      <c r="F3996" s="45">
        <v>-13.51711368560791</v>
      </c>
      <c r="G3996" s="45"/>
      <c r="H3996" s="45"/>
      <c r="I3996" s="45"/>
      <c r="J3996" s="45"/>
      <c r="K3996" s="45">
        <v>1.2678890470851911E-7</v>
      </c>
      <c r="L3996" s="45"/>
      <c r="M3996" s="45"/>
      <c r="N3996" s="45">
        <v>14.552549362182617</v>
      </c>
      <c r="O3996" s="45"/>
      <c r="P3996" s="45"/>
      <c r="Q3996" s="45"/>
      <c r="R3996" s="45">
        <v>10.290205955505371</v>
      </c>
      <c r="S3996" s="45"/>
      <c r="T3996" s="45"/>
      <c r="U3996" s="45"/>
      <c r="V3996" s="46">
        <v>8.7124874426081078E-7</v>
      </c>
      <c r="W3996" s="46"/>
    </row>
    <row r="3997" spans="2:23" ht="5.25" customHeight="1"/>
    <row r="3998" spans="2:23" ht="172.5" customHeight="1"/>
    <row r="3999" spans="2:23" ht="16.5" customHeight="1"/>
    <row r="4000" spans="2:23" ht="12.75" customHeight="1">
      <c r="B4000" s="39" t="s">
        <v>0</v>
      </c>
      <c r="C4000" s="39"/>
      <c r="D4000" s="39"/>
      <c r="E4000" s="39"/>
      <c r="F4000" s="39"/>
      <c r="G4000" s="1" t="s">
        <v>1</v>
      </c>
      <c r="H4000" s="40" t="s">
        <v>98</v>
      </c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</row>
    <row r="4001" spans="2:37" ht="12.75" customHeight="1">
      <c r="AB4001" s="39" t="s">
        <v>2</v>
      </c>
      <c r="AC4001" s="39"/>
      <c r="AD4001" s="39"/>
      <c r="AE4001" s="39"/>
      <c r="AF4001" s="39"/>
      <c r="AG4001" s="39"/>
    </row>
    <row r="4002" spans="2:37" ht="12" customHeight="1">
      <c r="B4002" s="39" t="s">
        <v>3</v>
      </c>
      <c r="C4002" s="39"/>
      <c r="D4002" s="39"/>
      <c r="E4002" s="39"/>
      <c r="G4002" s="1" t="s">
        <v>4</v>
      </c>
      <c r="H4002" s="41">
        <v>0.43999999761581421</v>
      </c>
      <c r="I4002" s="41"/>
      <c r="J4002" s="41"/>
      <c r="K4002" s="41"/>
      <c r="L4002" s="41"/>
      <c r="M4002" s="41"/>
      <c r="N4002" s="41"/>
      <c r="O4002" s="39" t="s">
        <v>21</v>
      </c>
      <c r="P4002" s="39"/>
      <c r="Q4002" s="39"/>
      <c r="R4002" s="39"/>
      <c r="S4002" s="1" t="s">
        <v>4</v>
      </c>
      <c r="T4002" s="42" t="s">
        <v>22</v>
      </c>
      <c r="U4002" s="42"/>
      <c r="V4002" s="42"/>
      <c r="W4002" s="42"/>
      <c r="X4002" s="42"/>
      <c r="Y4002" s="42"/>
      <c r="Z4002" s="42"/>
      <c r="AA4002" s="42"/>
      <c r="AB4002" s="39"/>
      <c r="AC4002" s="39"/>
      <c r="AD4002" s="39"/>
      <c r="AE4002" s="39"/>
      <c r="AF4002" s="39"/>
      <c r="AG4002" s="39"/>
    </row>
    <row r="4003" spans="2:37" ht="10.5" customHeight="1">
      <c r="AB4003" s="39"/>
      <c r="AC4003" s="39"/>
      <c r="AD4003" s="39"/>
      <c r="AE4003" s="39"/>
      <c r="AF4003" s="39"/>
      <c r="AG4003" s="39"/>
    </row>
    <row r="4004" spans="2:37" ht="12" customHeight="1">
      <c r="AB4004" s="39"/>
      <c r="AC4004" s="39"/>
      <c r="AD4004" s="39"/>
      <c r="AE4004" s="39"/>
      <c r="AF4004" s="39"/>
      <c r="AG4004" s="39"/>
    </row>
    <row r="4005" spans="2:37" ht="12" customHeight="1">
      <c r="AB4005" s="39"/>
      <c r="AC4005" s="39"/>
      <c r="AD4005" s="39"/>
      <c r="AE4005" s="39"/>
      <c r="AF4005" s="39"/>
      <c r="AG4005" s="39"/>
    </row>
    <row r="4006" spans="2:37" ht="6" customHeight="1"/>
    <row r="4007" spans="2:37" ht="3" customHeight="1">
      <c r="B4007" s="43" t="s">
        <v>5</v>
      </c>
      <c r="D4007" s="43" t="s">
        <v>23</v>
      </c>
      <c r="E4007" s="43"/>
      <c r="G4007" s="43" t="s">
        <v>6</v>
      </c>
      <c r="H4007" s="43"/>
      <c r="J4007" s="43" t="s">
        <v>7</v>
      </c>
      <c r="K4007" s="43"/>
      <c r="L4007" s="43"/>
      <c r="M4007" s="43"/>
      <c r="N4007" s="43" t="s">
        <v>8</v>
      </c>
      <c r="O4007" s="43"/>
      <c r="Q4007" s="43" t="s">
        <v>9</v>
      </c>
      <c r="R4007" s="43"/>
      <c r="S4007" s="43"/>
      <c r="T4007" s="43" t="s">
        <v>10</v>
      </c>
      <c r="U4007" s="43"/>
      <c r="X4007" s="43" t="s">
        <v>5</v>
      </c>
      <c r="Y4007" s="43"/>
      <c r="Z4007" s="43" t="s">
        <v>23</v>
      </c>
      <c r="AA4007" s="43"/>
      <c r="AB4007" s="43" t="s">
        <v>6</v>
      </c>
      <c r="AC4007" s="43" t="s">
        <v>7</v>
      </c>
      <c r="AE4007" s="43" t="s">
        <v>8</v>
      </c>
      <c r="AF4007" s="43" t="s">
        <v>9</v>
      </c>
      <c r="AG4007" s="43" t="s">
        <v>10</v>
      </c>
      <c r="AH4007" s="43"/>
    </row>
    <row r="4008" spans="2:37" ht="14.25" customHeight="1">
      <c r="B4008" s="43"/>
      <c r="D4008" s="43"/>
      <c r="E4008" s="43"/>
      <c r="G4008" s="43"/>
      <c r="H4008" s="43"/>
      <c r="J4008" s="43"/>
      <c r="K4008" s="43"/>
      <c r="L4008" s="43"/>
      <c r="M4008" s="43"/>
      <c r="N4008" s="43"/>
      <c r="O4008" s="43"/>
      <c r="Q4008" s="43"/>
      <c r="R4008" s="43"/>
      <c r="S4008" s="43"/>
      <c r="T4008" s="43"/>
      <c r="U4008" s="43"/>
      <c r="X4008" s="43"/>
      <c r="Y4008" s="43"/>
      <c r="Z4008" s="43"/>
      <c r="AA4008" s="43"/>
      <c r="AB4008" s="43"/>
      <c r="AC4008" s="43"/>
      <c r="AE4008" s="43"/>
      <c r="AF4008" s="43"/>
      <c r="AG4008" s="43"/>
      <c r="AH4008" s="43"/>
    </row>
    <row r="4009" spans="2:37">
      <c r="B4009" s="2">
        <v>0</v>
      </c>
      <c r="D4009" s="44">
        <v>0</v>
      </c>
      <c r="E4009" s="44"/>
      <c r="F4009" s="45">
        <v>-2.6540687031229027E-5</v>
      </c>
      <c r="G4009" s="45"/>
      <c r="H4009" s="45"/>
      <c r="I4009" s="45"/>
      <c r="J4009" s="45"/>
      <c r="K4009" s="45">
        <v>40.623306274414063</v>
      </c>
      <c r="L4009" s="45"/>
      <c r="M4009" s="45"/>
      <c r="N4009" s="45">
        <v>81.24664306640625</v>
      </c>
      <c r="O4009" s="45"/>
      <c r="P4009" s="45"/>
      <c r="Q4009" s="45"/>
      <c r="R4009" s="45">
        <v>28.725034713745117</v>
      </c>
      <c r="S4009" s="45"/>
      <c r="T4009" s="45"/>
      <c r="U4009" s="45"/>
      <c r="V4009" s="46">
        <v>99.999931335449219</v>
      </c>
      <c r="W4009" s="46"/>
      <c r="X4009" s="45">
        <v>3.9000000804662704E-2</v>
      </c>
      <c r="Y4009" s="45"/>
      <c r="Z4009" s="44">
        <v>2.3400000482797623</v>
      </c>
      <c r="AA4009" s="44"/>
      <c r="AB4009" s="45">
        <v>21.474411010742188</v>
      </c>
      <c r="AC4009" s="45"/>
      <c r="AD4009" s="45">
        <v>1.0920398235321045</v>
      </c>
      <c r="AE4009" s="45"/>
      <c r="AF4009" s="45">
        <v>39.128623962402344</v>
      </c>
      <c r="AG4009" s="45"/>
      <c r="AH4009" s="45">
        <v>26.895925521850586</v>
      </c>
      <c r="AI4009" s="45"/>
      <c r="AJ4009" s="45"/>
      <c r="AK4009" s="20">
        <v>2.8710250854492188</v>
      </c>
    </row>
    <row r="4010" spans="2:37">
      <c r="B4010" s="2">
        <v>1.0000000474974513E-3</v>
      </c>
      <c r="D4010" s="44">
        <v>6.0000002849847078E-2</v>
      </c>
      <c r="E4010" s="44"/>
      <c r="F4010" s="45">
        <v>-1.4682646989822388</v>
      </c>
      <c r="G4010" s="45"/>
      <c r="H4010" s="45"/>
      <c r="I4010" s="45"/>
      <c r="J4010" s="45"/>
      <c r="K4010" s="45">
        <v>36.228111267089844</v>
      </c>
      <c r="L4010" s="45"/>
      <c r="M4010" s="45"/>
      <c r="N4010" s="45">
        <v>76.771858215332031</v>
      </c>
      <c r="O4010" s="45"/>
      <c r="P4010" s="45"/>
      <c r="Q4010" s="45"/>
      <c r="R4010" s="45">
        <v>28.668756484985352</v>
      </c>
      <c r="S4010" s="45"/>
      <c r="T4010" s="45"/>
      <c r="U4010" s="45"/>
      <c r="V4010" s="46">
        <v>89.355613708496094</v>
      </c>
      <c r="W4010" s="46"/>
      <c r="X4010" s="45">
        <v>3.9999999105930328E-2</v>
      </c>
      <c r="Y4010" s="45"/>
      <c r="Z4010" s="44">
        <v>2.3999999463558197</v>
      </c>
      <c r="AA4010" s="44"/>
      <c r="AB4010" s="45">
        <v>31.733526229858398</v>
      </c>
      <c r="AC4010" s="45"/>
      <c r="AD4010" s="45">
        <v>1.0044436454772949</v>
      </c>
      <c r="AE4010" s="45"/>
      <c r="AF4010" s="45">
        <v>38.986831665039063</v>
      </c>
      <c r="AG4010" s="45"/>
      <c r="AH4010" s="45">
        <v>26.85760498046875</v>
      </c>
      <c r="AI4010" s="45"/>
      <c r="AJ4010" s="45"/>
      <c r="AK4010" s="20">
        <v>2.6444985866546631</v>
      </c>
    </row>
    <row r="4011" spans="2:37">
      <c r="B4011" s="2">
        <v>2.0000000949949026E-3</v>
      </c>
      <c r="D4011" s="44">
        <v>0.12000000569969416</v>
      </c>
      <c r="E4011" s="44"/>
      <c r="F4011" s="45">
        <v>2.8881983757019043</v>
      </c>
      <c r="G4011" s="45"/>
      <c r="H4011" s="45"/>
      <c r="I4011" s="45"/>
      <c r="J4011" s="45"/>
      <c r="K4011" s="45">
        <v>32.385047912597656</v>
      </c>
      <c r="L4011" s="45"/>
      <c r="M4011" s="45"/>
      <c r="N4011" s="45">
        <v>72.849998474121094</v>
      </c>
      <c r="O4011" s="45"/>
      <c r="P4011" s="45"/>
      <c r="Q4011" s="45"/>
      <c r="R4011" s="45">
        <v>28.613039016723633</v>
      </c>
      <c r="S4011" s="45"/>
      <c r="T4011" s="45"/>
      <c r="U4011" s="45"/>
      <c r="V4011" s="46">
        <v>80.0323486328125</v>
      </c>
      <c r="W4011" s="46"/>
      <c r="X4011" s="45">
        <v>4.1000001132488251E-2</v>
      </c>
      <c r="Y4011" s="45"/>
      <c r="Z4011" s="44">
        <v>2.460000067949295</v>
      </c>
      <c r="AA4011" s="44"/>
      <c r="AB4011" s="45">
        <v>37.661304473876953</v>
      </c>
      <c r="AC4011" s="45"/>
      <c r="AD4011" s="45">
        <v>0.92401248216629028</v>
      </c>
      <c r="AE4011" s="45"/>
      <c r="AF4011" s="45">
        <v>38.852725982666016</v>
      </c>
      <c r="AG4011" s="45"/>
      <c r="AH4011" s="45">
        <v>26.819650650024414</v>
      </c>
      <c r="AI4011" s="45"/>
      <c r="AJ4011" s="45"/>
      <c r="AK4011" s="20">
        <v>2.4361817836761475</v>
      </c>
    </row>
    <row r="4012" spans="2:37">
      <c r="B4012" s="2">
        <v>3.0000000260770321E-3</v>
      </c>
      <c r="D4012" s="44">
        <v>0.18000000156462193</v>
      </c>
      <c r="E4012" s="44"/>
      <c r="F4012" s="45">
        <v>11.819634437561035</v>
      </c>
      <c r="G4012" s="45"/>
      <c r="H4012" s="45"/>
      <c r="I4012" s="45"/>
      <c r="J4012" s="45"/>
      <c r="K4012" s="45">
        <v>29.013994216918945</v>
      </c>
      <c r="L4012" s="45"/>
      <c r="M4012" s="45"/>
      <c r="N4012" s="45">
        <v>69.400932312011719</v>
      </c>
      <c r="O4012" s="45"/>
      <c r="P4012" s="45"/>
      <c r="Q4012" s="45"/>
      <c r="R4012" s="45">
        <v>28.557878494262695</v>
      </c>
      <c r="S4012" s="45"/>
      <c r="T4012" s="45"/>
      <c r="U4012" s="45"/>
      <c r="V4012" s="46">
        <v>71.840042114257813</v>
      </c>
      <c r="W4012" s="46"/>
      <c r="X4012" s="45">
        <v>4.1999999433755875E-2</v>
      </c>
      <c r="Y4012" s="45"/>
      <c r="Z4012" s="44">
        <v>2.5199999660253525</v>
      </c>
      <c r="AA4012" s="44"/>
      <c r="AB4012" s="45">
        <v>38.427009582519531</v>
      </c>
      <c r="AC4012" s="45"/>
      <c r="AD4012" s="45">
        <v>0.85014361143112183</v>
      </c>
      <c r="AE4012" s="45"/>
      <c r="AF4012" s="45">
        <v>38.725700378417969</v>
      </c>
      <c r="AG4012" s="45"/>
      <c r="AH4012" s="45">
        <v>26.782062530517578</v>
      </c>
      <c r="AI4012" s="45"/>
      <c r="AJ4012" s="45"/>
      <c r="AK4012" s="20">
        <v>2.2445704936981201</v>
      </c>
    </row>
    <row r="4013" spans="2:37">
      <c r="B4013" s="2">
        <v>4.0000001899898052E-3</v>
      </c>
      <c r="D4013" s="44">
        <v>0.24000001139938831</v>
      </c>
      <c r="E4013" s="44"/>
      <c r="F4013" s="45">
        <v>23.518964767456055</v>
      </c>
      <c r="G4013" s="45"/>
      <c r="H4013" s="45"/>
      <c r="I4013" s="45"/>
      <c r="J4013" s="45"/>
      <c r="K4013" s="45">
        <v>26.047826766967773</v>
      </c>
      <c r="L4013" s="45"/>
      <c r="M4013" s="45"/>
      <c r="N4013" s="45">
        <v>66.357536315917969</v>
      </c>
      <c r="O4013" s="45"/>
      <c r="P4013" s="45"/>
      <c r="Q4013" s="45"/>
      <c r="R4013" s="45">
        <v>28.503267288208008</v>
      </c>
      <c r="S4013" s="45"/>
      <c r="T4013" s="45"/>
      <c r="U4013" s="45"/>
      <c r="V4013" s="46">
        <v>64.619239807128906</v>
      </c>
      <c r="W4013" s="46"/>
      <c r="X4013" s="45">
        <v>4.3000001460313797E-2</v>
      </c>
      <c r="Y4013" s="45"/>
      <c r="Z4013" s="44">
        <v>2.5800000876188278</v>
      </c>
      <c r="AA4013" s="44"/>
      <c r="AB4013" s="45">
        <v>33.926872253417969</v>
      </c>
      <c r="AC4013" s="45"/>
      <c r="AD4013" s="45">
        <v>0.78228724002838135</v>
      </c>
      <c r="AE4013" s="45"/>
      <c r="AF4013" s="45">
        <v>38.605194091796875</v>
      </c>
      <c r="AG4013" s="45"/>
      <c r="AH4013" s="45">
        <v>26.744832992553711</v>
      </c>
      <c r="AI4013" s="45"/>
      <c r="AJ4013" s="45"/>
      <c r="AK4013" s="20">
        <v>2.0682895183563232</v>
      </c>
    </row>
    <row r="4014" spans="2:37">
      <c r="B4014" s="2">
        <v>4.999999888241291E-3</v>
      </c>
      <c r="D4014" s="44">
        <v>0.29999999329447746</v>
      </c>
      <c r="E4014" s="44"/>
      <c r="F4014" s="45">
        <v>35.865436553955078</v>
      </c>
      <c r="G4014" s="45"/>
      <c r="H4014" s="45"/>
      <c r="I4014" s="45"/>
      <c r="J4014" s="45"/>
      <c r="K4014" s="45">
        <v>23.430150985717773</v>
      </c>
      <c r="L4014" s="45"/>
      <c r="M4014" s="45"/>
      <c r="N4014" s="45">
        <v>63.663394927978516</v>
      </c>
      <c r="O4014" s="45"/>
      <c r="P4014" s="45"/>
      <c r="Q4014" s="45"/>
      <c r="R4014" s="45">
        <v>28.449199676513672</v>
      </c>
      <c r="S4014" s="45"/>
      <c r="T4014" s="45"/>
      <c r="U4014" s="45"/>
      <c r="V4014" s="46">
        <v>58.235797882080078</v>
      </c>
      <c r="W4014" s="46"/>
      <c r="X4014" s="45">
        <v>4.3999999761581421E-2</v>
      </c>
      <c r="Y4014" s="45"/>
      <c r="Z4014" s="44">
        <v>2.6399999856948853</v>
      </c>
      <c r="AA4014" s="44"/>
      <c r="AB4014" s="45">
        <v>24.796510696411133</v>
      </c>
      <c r="AC4014" s="45"/>
      <c r="AD4014" s="45">
        <v>0.71994143724441528</v>
      </c>
      <c r="AE4014" s="45"/>
      <c r="AF4014" s="45">
        <v>38.490703582763672</v>
      </c>
      <c r="AG4014" s="45"/>
      <c r="AH4014" s="45">
        <v>26.707962036132813</v>
      </c>
      <c r="AI4014" s="45"/>
      <c r="AJ4014" s="45"/>
      <c r="AK4014" s="20">
        <v>1.9060814380645752</v>
      </c>
    </row>
    <row r="4015" spans="2:37">
      <c r="B4015" s="2">
        <v>6.0000000521540642E-3</v>
      </c>
      <c r="D4015" s="44">
        <v>0.36000000312924385</v>
      </c>
      <c r="E4015" s="44"/>
      <c r="F4015" s="45">
        <v>46.71319580078125</v>
      </c>
      <c r="G4015" s="45"/>
      <c r="H4015" s="45"/>
      <c r="I4015" s="45"/>
      <c r="J4015" s="45"/>
      <c r="K4015" s="45">
        <v>21.113443374633789</v>
      </c>
      <c r="L4015" s="45"/>
      <c r="M4015" s="45"/>
      <c r="N4015" s="45">
        <v>61.270984649658203</v>
      </c>
      <c r="O4015" s="45"/>
      <c r="P4015" s="45"/>
      <c r="Q4015" s="45"/>
      <c r="R4015" s="45">
        <v>28.395669937133789</v>
      </c>
      <c r="S4015" s="45"/>
      <c r="T4015" s="45"/>
      <c r="U4015" s="45"/>
      <c r="V4015" s="46">
        <v>52.576534271240234</v>
      </c>
      <c r="W4015" s="46"/>
      <c r="X4015" s="45">
        <v>4.5000001788139343E-2</v>
      </c>
      <c r="Y4015" s="45"/>
      <c r="Z4015" s="44">
        <v>2.7000001072883606</v>
      </c>
      <c r="AA4015" s="44"/>
      <c r="AB4015" s="45">
        <v>12.319708824157715</v>
      </c>
      <c r="AC4015" s="45"/>
      <c r="AD4015" s="45">
        <v>0.66264784336090088</v>
      </c>
      <c r="AE4015" s="45"/>
      <c r="AF4015" s="45">
        <v>38.381763458251953</v>
      </c>
      <c r="AG4015" s="45"/>
      <c r="AH4015" s="45">
        <v>26.671442031860352</v>
      </c>
      <c r="AI4015" s="45"/>
      <c r="AJ4015" s="45"/>
      <c r="AK4015" s="20">
        <v>1.7567958831787109</v>
      </c>
    </row>
    <row r="4016" spans="2:37">
      <c r="B4016" s="2">
        <v>7.0000002160668373E-3</v>
      </c>
      <c r="D4016" s="44">
        <v>0.42000001296401024</v>
      </c>
      <c r="E4016" s="44"/>
      <c r="F4016" s="45">
        <v>54.183853149414063</v>
      </c>
      <c r="G4016" s="45"/>
      <c r="H4016" s="45"/>
      <c r="I4016" s="45"/>
      <c r="J4016" s="45"/>
      <c r="K4016" s="45">
        <v>19.057540893554688</v>
      </c>
      <c r="L4016" s="45"/>
      <c r="M4016" s="45"/>
      <c r="N4016" s="45">
        <v>59.140132904052734</v>
      </c>
      <c r="O4016" s="45"/>
      <c r="P4016" s="45"/>
      <c r="Q4016" s="45"/>
      <c r="R4016" s="45">
        <v>28.342672348022461</v>
      </c>
      <c r="S4016" s="45"/>
      <c r="T4016" s="45"/>
      <c r="U4016" s="45"/>
      <c r="V4016" s="46">
        <v>47.545680999755859</v>
      </c>
      <c r="W4016" s="46"/>
      <c r="X4016" s="45">
        <v>4.6000000089406967E-2</v>
      </c>
      <c r="Y4016" s="45"/>
      <c r="Z4016" s="44">
        <v>2.760000005364418</v>
      </c>
      <c r="AA4016" s="44"/>
      <c r="AB4016" s="45">
        <v>-1.753389835357666</v>
      </c>
      <c r="AC4016" s="45"/>
      <c r="AD4016" s="45">
        <v>0.60998749732971191</v>
      </c>
      <c r="AE4016" s="45"/>
      <c r="AF4016" s="45">
        <v>38.277950286865234</v>
      </c>
      <c r="AG4016" s="45"/>
      <c r="AH4016" s="45">
        <v>26.635272979736328</v>
      </c>
      <c r="AI4016" s="45"/>
      <c r="AJ4016" s="45"/>
      <c r="AK4016" s="20">
        <v>1.6193801164627075</v>
      </c>
    </row>
    <row r="4017" spans="2:37">
      <c r="B4017" s="2">
        <v>8.0000003799796104E-3</v>
      </c>
      <c r="D4017" s="44">
        <v>0.48000002279877663</v>
      </c>
      <c r="E4017" s="44"/>
      <c r="F4017" s="45">
        <v>56.921775817871094</v>
      </c>
      <c r="G4017" s="45"/>
      <c r="H4017" s="45"/>
      <c r="I4017" s="45"/>
      <c r="J4017" s="45"/>
      <c r="K4017" s="45">
        <v>17.228387832641602</v>
      </c>
      <c r="L4017" s="45"/>
      <c r="M4017" s="45"/>
      <c r="N4017" s="45">
        <v>57.236774444580078</v>
      </c>
      <c r="O4017" s="45"/>
      <c r="P4017" s="45"/>
      <c r="Q4017" s="45"/>
      <c r="R4017" s="45">
        <v>28.290201187133789</v>
      </c>
      <c r="S4017" s="45"/>
      <c r="T4017" s="45"/>
      <c r="U4017" s="45"/>
      <c r="V4017" s="46">
        <v>43.061939239501953</v>
      </c>
      <c r="W4017" s="46"/>
      <c r="X4017" s="45">
        <v>4.6999998390674591E-2</v>
      </c>
      <c r="Y4017" s="45"/>
      <c r="Z4017" s="44">
        <v>2.8199999034404755</v>
      </c>
      <c r="AA4017" s="44"/>
      <c r="AB4017" s="45">
        <v>-15.452940940856934</v>
      </c>
      <c r="AC4017" s="45"/>
      <c r="AD4017" s="45">
        <v>0.56157737970352173</v>
      </c>
      <c r="AE4017" s="45"/>
      <c r="AF4017" s="45">
        <v>38.178878784179688</v>
      </c>
      <c r="AG4017" s="45"/>
      <c r="AH4017" s="45">
        <v>26.599449157714844</v>
      </c>
      <c r="AI4017" s="45"/>
      <c r="AJ4017" s="45"/>
      <c r="AK4017" s="20">
        <v>1.4928699731826782</v>
      </c>
    </row>
    <row r="4018" spans="2:37">
      <c r="B4018" s="2">
        <v>8.999999612569809E-3</v>
      </c>
      <c r="D4018" s="44">
        <v>0.53999997675418854</v>
      </c>
      <c r="E4018" s="44"/>
      <c r="F4018" s="45">
        <v>54.276275634765625</v>
      </c>
      <c r="G4018" s="45"/>
      <c r="H4018" s="45"/>
      <c r="I4018" s="45"/>
      <c r="J4018" s="45"/>
      <c r="K4018" s="45">
        <v>15.597020149230957</v>
      </c>
      <c r="L4018" s="45"/>
      <c r="M4018" s="45"/>
      <c r="N4018" s="45">
        <v>55.531936645507813</v>
      </c>
      <c r="O4018" s="45"/>
      <c r="P4018" s="45"/>
      <c r="Q4018" s="45"/>
      <c r="R4018" s="45">
        <v>28.238250732421875</v>
      </c>
      <c r="S4018" s="45"/>
      <c r="T4018" s="45"/>
      <c r="U4018" s="45"/>
      <c r="V4018" s="46">
        <v>39.056095123291016</v>
      </c>
      <c r="W4018" s="46"/>
      <c r="X4018" s="45">
        <v>4.8000000417232513E-2</v>
      </c>
      <c r="Y4018" s="45"/>
      <c r="Z4018" s="44">
        <v>2.8800000250339508</v>
      </c>
      <c r="AA4018" s="44"/>
      <c r="AB4018" s="45">
        <v>-26.866165161132813</v>
      </c>
      <c r="AC4018" s="45"/>
      <c r="AD4018" s="45">
        <v>0.51706713438034058</v>
      </c>
      <c r="AE4018" s="45"/>
      <c r="AF4018" s="45">
        <v>38.084190368652344</v>
      </c>
      <c r="AG4018" s="45"/>
      <c r="AH4018" s="45">
        <v>26.563966751098633</v>
      </c>
      <c r="AI4018" s="45"/>
      <c r="AJ4018" s="45"/>
      <c r="AK4018" s="20">
        <v>1.3763819932937622</v>
      </c>
    </row>
    <row r="4019" spans="2:37">
      <c r="B4019" s="2">
        <v>9.9999997764825821E-3</v>
      </c>
      <c r="D4019" s="44">
        <v>0.59999998658895493</v>
      </c>
      <c r="E4019" s="44"/>
      <c r="F4019" s="45">
        <v>46.385288238525391</v>
      </c>
      <c r="G4019" s="45"/>
      <c r="H4019" s="45"/>
      <c r="I4019" s="45"/>
      <c r="J4019" s="45"/>
      <c r="K4019" s="45">
        <v>14.138721466064453</v>
      </c>
      <c r="L4019" s="45"/>
      <c r="M4019" s="45"/>
      <c r="N4019" s="45">
        <v>54.000896453857422</v>
      </c>
      <c r="O4019" s="45"/>
      <c r="P4019" s="45"/>
      <c r="Q4019" s="45"/>
      <c r="R4019" s="45">
        <v>28.18681526184082</v>
      </c>
      <c r="S4019" s="45"/>
      <c r="T4019" s="45"/>
      <c r="U4019" s="45"/>
      <c r="V4019" s="46">
        <v>35.469017028808594</v>
      </c>
      <c r="W4019" s="46"/>
      <c r="X4019" s="45">
        <v>4.8999998718500137E-2</v>
      </c>
      <c r="Y4019" s="45"/>
      <c r="Z4019" s="44">
        <v>2.9399999231100082</v>
      </c>
      <c r="AA4019" s="44"/>
      <c r="AB4019" s="45">
        <v>-34.405372619628906</v>
      </c>
      <c r="AC4019" s="45"/>
      <c r="AD4019" s="45">
        <v>0.47613611817359924</v>
      </c>
      <c r="AE4019" s="45"/>
      <c r="AF4019" s="45">
        <v>37.993556976318359</v>
      </c>
      <c r="AG4019" s="45"/>
      <c r="AH4019" s="45">
        <v>26.52882194519043</v>
      </c>
      <c r="AI4019" s="45"/>
      <c r="AJ4019" s="45"/>
      <c r="AK4019" s="20">
        <v>1.2691067457199097</v>
      </c>
    </row>
    <row r="4020" spans="2:37">
      <c r="B4020" s="2">
        <v>1.0999999940395355E-2</v>
      </c>
      <c r="D4020" s="44">
        <v>0.65999999642372131</v>
      </c>
      <c r="E4020" s="44"/>
      <c r="F4020" s="45">
        <v>34.148994445800781</v>
      </c>
      <c r="G4020" s="45"/>
      <c r="H4020" s="45"/>
      <c r="I4020" s="45"/>
      <c r="J4020" s="45"/>
      <c r="K4020" s="45">
        <v>12.832333564758301</v>
      </c>
      <c r="L4020" s="45"/>
      <c r="M4020" s="45"/>
      <c r="N4020" s="45">
        <v>52.622486114501953</v>
      </c>
      <c r="O4020" s="45"/>
      <c r="P4020" s="45"/>
      <c r="Q4020" s="45"/>
      <c r="R4020" s="45">
        <v>28.135887145996094</v>
      </c>
      <c r="S4020" s="45"/>
      <c r="T4020" s="45"/>
      <c r="U4020" s="45"/>
      <c r="V4020" s="46">
        <v>32.250022888183594</v>
      </c>
      <c r="W4020" s="46"/>
      <c r="X4020" s="45">
        <v>5.000000074505806E-2</v>
      </c>
      <c r="Y4020" s="45"/>
      <c r="Z4020" s="44">
        <v>3.0000000447034836</v>
      </c>
      <c r="AA4020" s="44"/>
      <c r="AB4020" s="45">
        <v>-37.029701232910156</v>
      </c>
      <c r="AC4020" s="45"/>
      <c r="AD4020" s="45">
        <v>0.43849095702171326</v>
      </c>
      <c r="AE4020" s="45"/>
      <c r="AF4020" s="45">
        <v>37.906684875488281</v>
      </c>
      <c r="AG4020" s="45"/>
      <c r="AH4020" s="45">
        <v>26.494012832641602</v>
      </c>
      <c r="AI4020" s="45"/>
      <c r="AJ4020" s="45"/>
      <c r="AK4020" s="20">
        <v>1.1703019142150879</v>
      </c>
    </row>
    <row r="4021" spans="2:37">
      <c r="B4021" s="2">
        <v>1.2000000104308128E-2</v>
      </c>
      <c r="D4021" s="44">
        <v>0.7200000062584877</v>
      </c>
      <c r="E4021" s="44"/>
      <c r="F4021" s="45">
        <v>19.097400665283203</v>
      </c>
      <c r="G4021" s="45"/>
      <c r="H4021" s="45"/>
      <c r="I4021" s="45"/>
      <c r="J4021" s="45"/>
      <c r="K4021" s="45">
        <v>11.659680366516113</v>
      </c>
      <c r="L4021" s="45"/>
      <c r="M4021" s="45"/>
      <c r="N4021" s="45">
        <v>51.378524780273438</v>
      </c>
      <c r="O4021" s="45"/>
      <c r="P4021" s="45"/>
      <c r="Q4021" s="45"/>
      <c r="R4021" s="45">
        <v>28.085464477539063</v>
      </c>
      <c r="S4021" s="45"/>
      <c r="T4021" s="45"/>
      <c r="U4021" s="45"/>
      <c r="V4021" s="46">
        <v>29.355537414550781</v>
      </c>
      <c r="W4021" s="46"/>
      <c r="X4021" s="45">
        <v>5.0999999046325684E-2</v>
      </c>
      <c r="Y4021" s="45"/>
      <c r="Z4021" s="44">
        <v>3.059999942779541</v>
      </c>
      <c r="AA4021" s="44"/>
      <c r="AB4021" s="45">
        <v>-34.389602661132813</v>
      </c>
      <c r="AC4021" s="45"/>
      <c r="AD4021" s="45">
        <v>0.40386286377906799</v>
      </c>
      <c r="AE4021" s="45"/>
      <c r="AF4021" s="45">
        <v>37.823295593261719</v>
      </c>
      <c r="AG4021" s="45"/>
      <c r="AH4021" s="45">
        <v>26.45953369140625</v>
      </c>
      <c r="AI4021" s="45"/>
      <c r="AJ4021" s="45"/>
      <c r="AK4021" s="20">
        <v>1.0792864561080933</v>
      </c>
    </row>
    <row r="4022" spans="2:37">
      <c r="B4022" s="2">
        <v>1.3000000268220901E-2</v>
      </c>
      <c r="D4022" s="44">
        <v>0.78000001609325409</v>
      </c>
      <c r="E4022" s="44"/>
      <c r="F4022" s="45">
        <v>3.170708179473877</v>
      </c>
      <c r="G4022" s="45"/>
      <c r="H4022" s="45"/>
      <c r="I4022" s="45"/>
      <c r="J4022" s="45"/>
      <c r="K4022" s="45">
        <v>10.605099678039551</v>
      </c>
      <c r="L4022" s="45"/>
      <c r="M4022" s="45"/>
      <c r="N4022" s="45">
        <v>50.253341674804688</v>
      </c>
      <c r="O4022" s="45"/>
      <c r="P4022" s="45"/>
      <c r="Q4022" s="45"/>
      <c r="R4022" s="45">
        <v>28.035539627075195</v>
      </c>
      <c r="S4022" s="45"/>
      <c r="T4022" s="45"/>
      <c r="U4022" s="45"/>
      <c r="V4022" s="46">
        <v>26.747968673706055</v>
      </c>
      <c r="W4022" s="46"/>
      <c r="X4022" s="45">
        <v>5.2000001072883606E-2</v>
      </c>
      <c r="Y4022" s="45"/>
      <c r="Z4022" s="44">
        <v>3.1200000643730164</v>
      </c>
      <c r="AA4022" s="44"/>
      <c r="AB4022" s="45">
        <v>-26.874088287353516</v>
      </c>
      <c r="AC4022" s="45"/>
      <c r="AD4022" s="45">
        <v>0.37200567126274109</v>
      </c>
      <c r="AE4022" s="45"/>
      <c r="AF4022" s="45">
        <v>37.743141174316406</v>
      </c>
      <c r="AG4022" s="45"/>
      <c r="AH4022" s="45">
        <v>26.425384521484375</v>
      </c>
      <c r="AI4022" s="45"/>
      <c r="AJ4022" s="45"/>
      <c r="AK4022" s="20">
        <v>0.99543577432632446</v>
      </c>
    </row>
    <row r="4023" spans="2:37">
      <c r="B4023" s="2">
        <v>1.4000000432133675E-2</v>
      </c>
      <c r="D4023" s="44">
        <v>0.84000002592802048</v>
      </c>
      <c r="E4023" s="44"/>
      <c r="F4023" s="45">
        <v>-11.556576728820801</v>
      </c>
      <c r="G4023" s="45"/>
      <c r="H4023" s="45"/>
      <c r="I4023" s="45"/>
      <c r="J4023" s="45"/>
      <c r="K4023" s="45">
        <v>9.6550464630126953</v>
      </c>
      <c r="L4023" s="45"/>
      <c r="M4023" s="45"/>
      <c r="N4023" s="45">
        <v>49.233379364013672</v>
      </c>
      <c r="O4023" s="45"/>
      <c r="P4023" s="45"/>
      <c r="Q4023" s="45"/>
      <c r="R4023" s="45">
        <v>27.986108779907227</v>
      </c>
      <c r="S4023" s="45"/>
      <c r="T4023" s="45"/>
      <c r="U4023" s="45"/>
      <c r="V4023" s="46">
        <v>24.394777297973633</v>
      </c>
      <c r="W4023" s="46"/>
      <c r="X4023" s="45">
        <v>5.299999937415123E-2</v>
      </c>
      <c r="Y4023" s="45"/>
      <c r="Z4023" s="44">
        <v>3.1799999624490738</v>
      </c>
      <c r="AA4023" s="44"/>
      <c r="AB4023" s="45">
        <v>-15.554289817810059</v>
      </c>
      <c r="AC4023" s="45"/>
      <c r="AD4023" s="45">
        <v>0.3426937460899353</v>
      </c>
      <c r="AE4023" s="45"/>
      <c r="AF4023" s="45">
        <v>37.665992736816406</v>
      </c>
      <c r="AG4023" s="45"/>
      <c r="AH4023" s="45">
        <v>26.391557693481445</v>
      </c>
      <c r="AI4023" s="45"/>
      <c r="AJ4023" s="45"/>
      <c r="AK4023" s="20">
        <v>0.91817653179168701</v>
      </c>
    </row>
    <row r="4024" spans="2:37">
      <c r="B4024" s="2">
        <v>1.4999999664723873E-2</v>
      </c>
      <c r="D4024" s="44">
        <v>0.89999997988343239</v>
      </c>
      <c r="E4024" s="44"/>
      <c r="F4024" s="45">
        <v>-23.168987274169922</v>
      </c>
      <c r="G4024" s="45"/>
      <c r="H4024" s="45"/>
      <c r="I4024" s="45"/>
      <c r="J4024" s="45"/>
      <c r="K4024" s="45">
        <v>8.7977743148803711</v>
      </c>
      <c r="L4024" s="45"/>
      <c r="M4024" s="45"/>
      <c r="N4024" s="45">
        <v>48.306892395019531</v>
      </c>
      <c r="O4024" s="45"/>
      <c r="P4024" s="45"/>
      <c r="Q4024" s="45"/>
      <c r="R4024" s="45">
        <v>27.937164306640625</v>
      </c>
      <c r="S4024" s="45"/>
      <c r="T4024" s="45"/>
      <c r="U4024" s="45"/>
      <c r="V4024" s="46">
        <v>22.267705917358398</v>
      </c>
      <c r="W4024" s="46"/>
      <c r="X4024" s="45">
        <v>5.4000001400709152E-2</v>
      </c>
      <c r="Y4024" s="45"/>
      <c r="Z4024" s="44">
        <v>3.2400000840425491</v>
      </c>
      <c r="AA4024" s="44"/>
      <c r="AB4024" s="45">
        <v>-2.0315861701965332</v>
      </c>
      <c r="AC4024" s="45"/>
      <c r="AD4024" s="45">
        <v>0.31572037935256958</v>
      </c>
      <c r="AE4024" s="45"/>
      <c r="AF4024" s="45">
        <v>37.591632843017578</v>
      </c>
      <c r="AG4024" s="45"/>
      <c r="AH4024" s="45">
        <v>26.358051300048828</v>
      </c>
      <c r="AI4024" s="45"/>
      <c r="AJ4024" s="45"/>
      <c r="AK4024" s="20">
        <v>0.84698224067687988</v>
      </c>
    </row>
    <row r="4025" spans="2:37">
      <c r="B4025" s="2">
        <v>1.6000000759959221E-2</v>
      </c>
      <c r="D4025" s="44">
        <v>0.96000004559755325</v>
      </c>
      <c r="E4025" s="44"/>
      <c r="F4025" s="45">
        <v>-30.179815292358398</v>
      </c>
      <c r="G4025" s="45"/>
      <c r="H4025" s="45"/>
      <c r="I4025" s="45"/>
      <c r="J4025" s="45"/>
      <c r="K4025" s="45">
        <v>8.0230588912963867</v>
      </c>
      <c r="L4025" s="45"/>
      <c r="M4025" s="45"/>
      <c r="N4025" s="45">
        <v>47.463642120361328</v>
      </c>
      <c r="O4025" s="45"/>
      <c r="P4025" s="45"/>
      <c r="Q4025" s="45"/>
      <c r="R4025" s="45">
        <v>27.888702392578125</v>
      </c>
      <c r="S4025" s="45"/>
      <c r="T4025" s="45"/>
      <c r="U4025" s="45"/>
      <c r="V4025" s="46">
        <v>20.342142105102539</v>
      </c>
      <c r="W4025" s="46"/>
      <c r="X4025" s="45">
        <v>5.4999999701976776E-2</v>
      </c>
      <c r="Y4025" s="45"/>
      <c r="Z4025" s="44">
        <v>3.2999999821186066</v>
      </c>
      <c r="AA4025" s="44"/>
      <c r="AB4025" s="45">
        <v>11.788213729858398</v>
      </c>
      <c r="AC4025" s="45"/>
      <c r="AD4025" s="45">
        <v>0.29089590907096863</v>
      </c>
      <c r="AE4025" s="45"/>
      <c r="AF4025" s="45">
        <v>37.519874572753906</v>
      </c>
      <c r="AG4025" s="45"/>
      <c r="AH4025" s="45">
        <v>26.324863433837891</v>
      </c>
      <c r="AI4025" s="45"/>
      <c r="AJ4025" s="45"/>
      <c r="AK4025" s="20">
        <v>0.78136956691741943</v>
      </c>
    </row>
    <row r="4026" spans="2:37">
      <c r="B4026" s="2">
        <v>1.7000000923871994E-2</v>
      </c>
      <c r="D4026" s="44">
        <v>1.0200000554323196</v>
      </c>
      <c r="E4026" s="44"/>
      <c r="F4026" s="45">
        <v>-31.739566802978516</v>
      </c>
      <c r="G4026" s="45"/>
      <c r="H4026" s="45"/>
      <c r="I4026" s="45"/>
      <c r="J4026" s="45"/>
      <c r="K4026" s="45">
        <v>7.3219761848449707</v>
      </c>
      <c r="L4026" s="45"/>
      <c r="M4026" s="45"/>
      <c r="N4026" s="45">
        <v>46.694698333740234</v>
      </c>
      <c r="O4026" s="45"/>
      <c r="P4026" s="45"/>
      <c r="Q4026" s="45"/>
      <c r="R4026" s="45">
        <v>27.840719223022461</v>
      </c>
      <c r="S4026" s="45"/>
      <c r="T4026" s="45"/>
      <c r="U4026" s="45"/>
      <c r="V4026" s="46">
        <v>18.59657096862793</v>
      </c>
      <c r="W4026" s="46"/>
      <c r="X4026" s="45">
        <v>5.6000001728534698E-2</v>
      </c>
      <c r="Y4026" s="45"/>
      <c r="Z4026" s="44">
        <v>3.3600001037120819</v>
      </c>
      <c r="AA4026" s="44"/>
      <c r="AB4026" s="45">
        <v>23.962787628173828</v>
      </c>
      <c r="AC4026" s="45"/>
      <c r="AD4026" s="45">
        <v>0.26804646849632263</v>
      </c>
      <c r="AE4026" s="45"/>
      <c r="AF4026" s="45">
        <v>37.450534820556641</v>
      </c>
      <c r="AG4026" s="45"/>
      <c r="AH4026" s="45">
        <v>26.291988372802734</v>
      </c>
      <c r="AI4026" s="45"/>
      <c r="AJ4026" s="45"/>
      <c r="AK4026" s="20">
        <v>0.72089439630508423</v>
      </c>
    </row>
    <row r="4027" spans="2:37">
      <c r="B4027" s="2">
        <v>1.7999999225139618E-2</v>
      </c>
      <c r="D4027" s="44">
        <v>1.0799999535083771</v>
      </c>
      <c r="E4027" s="44"/>
      <c r="F4027" s="45">
        <v>-27.754217147827148</v>
      </c>
      <c r="G4027" s="45"/>
      <c r="H4027" s="45"/>
      <c r="I4027" s="45"/>
      <c r="J4027" s="45"/>
      <c r="K4027" s="45">
        <v>6.6867098808288574</v>
      </c>
      <c r="L4027" s="45"/>
      <c r="M4027" s="45"/>
      <c r="N4027" s="45">
        <v>45.992237091064453</v>
      </c>
      <c r="O4027" s="45"/>
      <c r="P4027" s="45"/>
      <c r="Q4027" s="45"/>
      <c r="R4027" s="45">
        <v>27.793205261230469</v>
      </c>
      <c r="S4027" s="45"/>
      <c r="T4027" s="45"/>
      <c r="U4027" s="45"/>
      <c r="V4027" s="46">
        <v>17.012136459350586</v>
      </c>
      <c r="W4027" s="46"/>
      <c r="X4027" s="45">
        <v>5.7000000029802322E-2</v>
      </c>
      <c r="Y4027" s="45"/>
      <c r="Z4027" s="44">
        <v>3.4200000017881393</v>
      </c>
      <c r="AA4027" s="44"/>
      <c r="AB4027" s="45">
        <v>32.785652160644531</v>
      </c>
      <c r="AC4027" s="45"/>
      <c r="AD4027" s="45">
        <v>0.24701254069805145</v>
      </c>
      <c r="AE4027" s="45"/>
      <c r="AF4027" s="45">
        <v>37.383445739746094</v>
      </c>
      <c r="AG4027" s="45"/>
      <c r="AH4027" s="45">
        <v>26.259424209594727</v>
      </c>
      <c r="AI4027" s="45"/>
      <c r="AJ4027" s="45"/>
      <c r="AK4027" s="20">
        <v>0.66514879465103149</v>
      </c>
    </row>
    <row r="4028" spans="2:37">
      <c r="B4028" s="2">
        <v>1.8999999389052391E-2</v>
      </c>
      <c r="D4028" s="44">
        <v>1.1399999633431435</v>
      </c>
      <c r="E4028" s="44"/>
      <c r="F4028" s="45">
        <v>-18.897018432617188</v>
      </c>
      <c r="G4028" s="45"/>
      <c r="H4028" s="45"/>
      <c r="I4028" s="45"/>
      <c r="J4028" s="45"/>
      <c r="K4028" s="45">
        <v>6.1103973388671875</v>
      </c>
      <c r="L4028" s="45"/>
      <c r="M4028" s="45"/>
      <c r="N4028" s="45">
        <v>45.349391937255859</v>
      </c>
      <c r="O4028" s="45"/>
      <c r="P4028" s="45"/>
      <c r="Q4028" s="45"/>
      <c r="R4028" s="45">
        <v>27.746160507202148</v>
      </c>
      <c r="S4028" s="45"/>
      <c r="T4028" s="45"/>
      <c r="U4028" s="45"/>
      <c r="V4028" s="46">
        <v>15.572257041931152</v>
      </c>
      <c r="W4028" s="46"/>
      <c r="X4028" s="45">
        <v>5.7999998331069946E-2</v>
      </c>
      <c r="Y4028" s="45"/>
      <c r="Z4028" s="44">
        <v>3.4799998998641968</v>
      </c>
      <c r="AA4028" s="44"/>
      <c r="AB4028" s="45">
        <v>37.024791717529297</v>
      </c>
      <c r="AC4028" s="45"/>
      <c r="AD4028" s="45">
        <v>0.22764775156974792</v>
      </c>
      <c r="AE4028" s="45"/>
      <c r="AF4028" s="45">
        <v>37.318466186523438</v>
      </c>
      <c r="AG4028" s="45"/>
      <c r="AH4028" s="45">
        <v>26.227169036865234</v>
      </c>
      <c r="AI4028" s="45"/>
      <c r="AJ4028" s="45"/>
      <c r="AK4028" s="20">
        <v>0.61375772953033447</v>
      </c>
    </row>
    <row r="4029" spans="2:37">
      <c r="B4029" s="2">
        <v>1.9999999552965164E-2</v>
      </c>
      <c r="D4029" s="44">
        <v>1.1999999731779099</v>
      </c>
      <c r="E4029" s="44"/>
      <c r="F4029" s="45">
        <v>-6.5126452445983887</v>
      </c>
      <c r="G4029" s="45"/>
      <c r="H4029" s="45"/>
      <c r="I4029" s="45"/>
      <c r="J4029" s="45"/>
      <c r="K4029" s="45">
        <v>5.5869927406311035</v>
      </c>
      <c r="L4029" s="45"/>
      <c r="M4029" s="45"/>
      <c r="N4029" s="45">
        <v>44.760108947753906</v>
      </c>
      <c r="O4029" s="45"/>
      <c r="P4029" s="45"/>
      <c r="Q4029" s="45"/>
      <c r="R4029" s="45">
        <v>27.699575424194336</v>
      </c>
      <c r="S4029" s="45"/>
      <c r="T4029" s="45"/>
      <c r="U4029" s="45"/>
      <c r="V4029" s="46">
        <v>14.262313842773438</v>
      </c>
      <c r="W4029" s="46"/>
      <c r="X4029" s="45">
        <v>5.9000000357627869E-2</v>
      </c>
      <c r="Y4029" s="45"/>
      <c r="Z4029" s="44">
        <v>3.5400000214576721</v>
      </c>
      <c r="AA4029" s="44"/>
      <c r="AB4029" s="45">
        <v>36.094158172607422</v>
      </c>
      <c r="AC4029" s="45"/>
      <c r="AD4029" s="45">
        <v>0.20981775224208832</v>
      </c>
      <c r="AE4029" s="45"/>
      <c r="AF4029" s="45">
        <v>37.255447387695313</v>
      </c>
      <c r="AG4029" s="45"/>
      <c r="AH4029" s="45">
        <v>26.195217132568359</v>
      </c>
      <c r="AI4029" s="45"/>
      <c r="AJ4029" s="45"/>
      <c r="AK4029" s="20">
        <v>0.56637650728225708</v>
      </c>
    </row>
    <row r="4030" spans="2:37">
      <c r="B4030" s="2">
        <v>2.0999999716877937E-2</v>
      </c>
      <c r="D4030" s="44">
        <v>1.2599999830126762</v>
      </c>
      <c r="E4030" s="44"/>
      <c r="F4030" s="45">
        <v>7.572542667388916</v>
      </c>
      <c r="G4030" s="45"/>
      <c r="H4030" s="45"/>
      <c r="I4030" s="45"/>
      <c r="J4030" s="45"/>
      <c r="K4030" s="45">
        <v>5.1111569404602051</v>
      </c>
      <c r="L4030" s="45"/>
      <c r="M4030" s="45"/>
      <c r="N4030" s="45">
        <v>44.219039916992188</v>
      </c>
      <c r="O4030" s="45"/>
      <c r="P4030" s="45"/>
      <c r="Q4030" s="45"/>
      <c r="R4030" s="45">
        <v>27.653448104858398</v>
      </c>
      <c r="S4030" s="45"/>
      <c r="T4030" s="45"/>
      <c r="U4030" s="45"/>
      <c r="V4030" s="46">
        <v>13.069377899169922</v>
      </c>
      <c r="W4030" s="46"/>
      <c r="X4030" s="45">
        <v>5.9999998658895493E-2</v>
      </c>
      <c r="Y4030" s="45"/>
      <c r="Z4030" s="44">
        <v>3.5999999195337296</v>
      </c>
      <c r="AA4030" s="44"/>
      <c r="AB4030" s="45">
        <v>30.134243011474609</v>
      </c>
      <c r="AC4030" s="45"/>
      <c r="AD4030" s="45">
        <v>0.19339922070503235</v>
      </c>
      <c r="AE4030" s="45"/>
      <c r="AF4030" s="45">
        <v>37.194267272949219</v>
      </c>
      <c r="AG4030" s="45"/>
      <c r="AH4030" s="45">
        <v>26.163564682006836</v>
      </c>
      <c r="AI4030" s="45"/>
      <c r="AJ4030" s="45"/>
      <c r="AK4030" s="20">
        <v>0.52268832921981812</v>
      </c>
    </row>
    <row r="4031" spans="2:37">
      <c r="B4031" s="2">
        <v>2.199999988079071E-2</v>
      </c>
      <c r="D4031" s="44">
        <v>1.3199999928474426</v>
      </c>
      <c r="E4031" s="44"/>
      <c r="F4031" s="45">
        <v>21.307193756103516</v>
      </c>
      <c r="G4031" s="45"/>
      <c r="H4031" s="45"/>
      <c r="I4031" s="45"/>
      <c r="J4031" s="45"/>
      <c r="K4031" s="45">
        <v>4.67816162109375</v>
      </c>
      <c r="L4031" s="45"/>
      <c r="M4031" s="45"/>
      <c r="N4031" s="45">
        <v>43.721450805664063</v>
      </c>
      <c r="O4031" s="45"/>
      <c r="P4031" s="45"/>
      <c r="Q4031" s="45"/>
      <c r="R4031" s="45">
        <v>27.607772827148438</v>
      </c>
      <c r="S4031" s="45"/>
      <c r="T4031" s="45"/>
      <c r="U4031" s="45"/>
      <c r="V4031" s="46">
        <v>11.981986999511719</v>
      </c>
      <c r="W4031" s="46"/>
      <c r="X4031" s="45">
        <v>6.1000000685453415E-2</v>
      </c>
      <c r="Y4031" s="45"/>
      <c r="Z4031" s="44">
        <v>3.6600000411272049</v>
      </c>
      <c r="AA4031" s="44"/>
      <c r="AB4031" s="45">
        <v>19.990585327148438</v>
      </c>
      <c r="AC4031" s="45"/>
      <c r="AD4031" s="45">
        <v>0.17827890813350677</v>
      </c>
      <c r="AE4031" s="45"/>
      <c r="AF4031" s="45">
        <v>37.134807586669922</v>
      </c>
      <c r="AG4031" s="45"/>
      <c r="AH4031" s="45">
        <v>26.132211685180664</v>
      </c>
      <c r="AI4031" s="45"/>
      <c r="AJ4031" s="45"/>
      <c r="AK4031" s="20">
        <v>0.48240166902542114</v>
      </c>
    </row>
    <row r="4032" spans="2:37">
      <c r="B4032" s="2">
        <v>2.3000000044703484E-2</v>
      </c>
      <c r="D4032" s="44">
        <v>1.380000002682209</v>
      </c>
      <c r="E4032" s="44"/>
      <c r="F4032" s="45">
        <v>32.702411651611328</v>
      </c>
      <c r="G4032" s="45"/>
      <c r="H4032" s="45"/>
      <c r="I4032" s="45"/>
      <c r="J4032" s="45"/>
      <c r="K4032" s="45">
        <v>4.2838101387023926</v>
      </c>
      <c r="L4032" s="45"/>
      <c r="M4032" s="45"/>
      <c r="N4032" s="45">
        <v>43.263134002685547</v>
      </c>
      <c r="O4032" s="45"/>
      <c r="P4032" s="45"/>
      <c r="Q4032" s="45"/>
      <c r="R4032" s="45">
        <v>27.562545776367188</v>
      </c>
      <c r="S4032" s="45"/>
      <c r="T4032" s="45"/>
      <c r="U4032" s="45"/>
      <c r="V4032" s="46">
        <v>10.989953994750977</v>
      </c>
      <c r="W4032" s="46"/>
      <c r="X4032" s="45">
        <v>6.1999998986721039E-2</v>
      </c>
      <c r="Y4032" s="45"/>
      <c r="Z4032" s="44">
        <v>3.7199999392032623</v>
      </c>
      <c r="AA4032" s="44"/>
      <c r="AB4032" s="45">
        <v>7.0935001373291016</v>
      </c>
      <c r="AC4032" s="45"/>
      <c r="AD4032" s="45">
        <v>0.16435284912586212</v>
      </c>
      <c r="AE4032" s="45"/>
      <c r="AF4032" s="45">
        <v>37.076957702636719</v>
      </c>
      <c r="AG4032" s="45"/>
      <c r="AH4032" s="45">
        <v>26.101154327392578</v>
      </c>
      <c r="AI4032" s="45"/>
      <c r="AJ4032" s="45"/>
      <c r="AK4032" s="20">
        <v>0.44524854421615601</v>
      </c>
    </row>
    <row r="4033" spans="2:37">
      <c r="B4033" s="2">
        <v>2.4000000208616257E-2</v>
      </c>
      <c r="D4033" s="44">
        <v>1.4400000125169754</v>
      </c>
      <c r="E4033" s="44"/>
      <c r="F4033" s="45">
        <v>40.109600067138672</v>
      </c>
      <c r="G4033" s="45"/>
      <c r="H4033" s="45"/>
      <c r="I4033" s="45"/>
      <c r="J4033" s="45"/>
      <c r="K4033" s="45">
        <v>3.9243664741516113</v>
      </c>
      <c r="L4033" s="45"/>
      <c r="M4033" s="45"/>
      <c r="N4033" s="45">
        <v>42.840354919433594</v>
      </c>
      <c r="O4033" s="45"/>
      <c r="P4033" s="45"/>
      <c r="Q4033" s="45"/>
      <c r="R4033" s="45">
        <v>27.517759323120117</v>
      </c>
      <c r="S4033" s="45"/>
      <c r="T4033" s="45"/>
      <c r="U4033" s="45"/>
      <c r="V4033" s="46">
        <v>10.084200859069824</v>
      </c>
      <c r="W4033" s="46"/>
      <c r="X4033" s="45">
        <v>6.3000001013278961E-2</v>
      </c>
      <c r="Y4033" s="45"/>
      <c r="Z4033" s="44">
        <v>3.7800000607967377</v>
      </c>
      <c r="AA4033" s="44"/>
      <c r="AB4033" s="45">
        <v>-6.7438545227050781</v>
      </c>
      <c r="AC4033" s="45"/>
      <c r="AD4033" s="45">
        <v>0.15152548253536224</v>
      </c>
      <c r="AE4033" s="45"/>
      <c r="AF4033" s="45">
        <v>37.020622253417969</v>
      </c>
      <c r="AG4033" s="45"/>
      <c r="AH4033" s="45">
        <v>26.07038688659668</v>
      </c>
      <c r="AI4033" s="45"/>
      <c r="AJ4033" s="45"/>
      <c r="AK4033" s="20">
        <v>0.41098237037658691</v>
      </c>
    </row>
    <row r="4034" spans="2:37">
      <c r="B4034" s="2">
        <v>2.500000037252903E-2</v>
      </c>
      <c r="D4034" s="44">
        <v>1.5000000223517418</v>
      </c>
      <c r="E4034" s="44"/>
      <c r="F4034" s="45">
        <v>42.44976806640625</v>
      </c>
      <c r="G4034" s="45"/>
      <c r="H4034" s="45"/>
      <c r="I4034" s="45"/>
      <c r="J4034" s="45"/>
      <c r="K4034" s="45">
        <v>3.5965001583099365</v>
      </c>
      <c r="L4034" s="45"/>
      <c r="M4034" s="45"/>
      <c r="N4034" s="45">
        <v>42.44976806640625</v>
      </c>
      <c r="O4034" s="45"/>
      <c r="P4034" s="45"/>
      <c r="Q4034" s="45"/>
      <c r="R4034" s="45">
        <v>27.473409652709961</v>
      </c>
      <c r="S4034" s="45"/>
      <c r="T4034" s="45"/>
      <c r="U4034" s="45"/>
      <c r="V4034" s="46">
        <v>9.2566213607788086</v>
      </c>
      <c r="W4034" s="46"/>
      <c r="X4034" s="45">
        <v>6.4000003039836884E-2</v>
      </c>
      <c r="Y4034" s="45"/>
      <c r="Z4034" s="44">
        <v>3.840000182390213</v>
      </c>
      <c r="AA4034" s="44"/>
      <c r="AB4034" s="45">
        <v>-19.580612182617188</v>
      </c>
      <c r="AC4034" s="45"/>
      <c r="AD4034" s="45">
        <v>0.13970908522605896</v>
      </c>
      <c r="AE4034" s="45"/>
      <c r="AF4034" s="45">
        <v>36.965702056884766</v>
      </c>
      <c r="AG4034" s="45"/>
      <c r="AH4034" s="45">
        <v>26.039909362792969</v>
      </c>
      <c r="AI4034" s="45"/>
      <c r="AJ4034" s="45"/>
      <c r="AK4034" s="20">
        <v>0.37937629222869873</v>
      </c>
    </row>
    <row r="4035" spans="2:37">
      <c r="B4035" s="2">
        <v>2.6000000536441803E-2</v>
      </c>
      <c r="D4035" s="44">
        <v>1.5600000321865082</v>
      </c>
      <c r="E4035" s="44"/>
      <c r="F4035" s="45">
        <v>39.362369537353516</v>
      </c>
      <c r="G4035" s="45"/>
      <c r="H4035" s="45"/>
      <c r="I4035" s="45"/>
      <c r="J4035" s="45"/>
      <c r="K4035" s="45">
        <v>3.2972335815429688</v>
      </c>
      <c r="L4035" s="45"/>
      <c r="M4035" s="45"/>
      <c r="N4035" s="45">
        <v>42.088397979736328</v>
      </c>
      <c r="O4035" s="45"/>
      <c r="P4035" s="45"/>
      <c r="Q4035" s="45"/>
      <c r="R4035" s="45">
        <v>27.429494857788086</v>
      </c>
      <c r="S4035" s="45"/>
      <c r="T4035" s="45"/>
      <c r="U4035" s="45"/>
      <c r="V4035" s="46">
        <v>8.4999599456787109</v>
      </c>
      <c r="W4035" s="46"/>
      <c r="X4035" s="45">
        <v>6.4999997615814209E-2</v>
      </c>
      <c r="Y4035" s="45"/>
      <c r="Z4035" s="44">
        <v>3.8999998569488525</v>
      </c>
      <c r="AA4035" s="44"/>
      <c r="AB4035" s="45">
        <v>-29.620626449584961</v>
      </c>
      <c r="AC4035" s="45"/>
      <c r="AD4035" s="45">
        <v>0.12882299721240997</v>
      </c>
      <c r="AE4035" s="45"/>
      <c r="AF4035" s="45">
        <v>36.912117004394531</v>
      </c>
      <c r="AG4035" s="45"/>
      <c r="AH4035" s="45">
        <v>26.009716033935547</v>
      </c>
      <c r="AI4035" s="45"/>
      <c r="AJ4035" s="45"/>
      <c r="AK4035" s="20">
        <v>0.35022148489952087</v>
      </c>
    </row>
    <row r="4036" spans="2:37">
      <c r="B4036" s="2">
        <v>2.7000000700354576E-2</v>
      </c>
      <c r="D4036" s="44">
        <v>1.6200000420212746</v>
      </c>
      <c r="E4036" s="44"/>
      <c r="F4036" s="45">
        <v>31.253046035766602</v>
      </c>
      <c r="G4036" s="45"/>
      <c r="H4036" s="45"/>
      <c r="I4036" s="45"/>
      <c r="J4036" s="45"/>
      <c r="K4036" s="45">
        <v>3.023900032043457</v>
      </c>
      <c r="L4036" s="45"/>
      <c r="M4036" s="45"/>
      <c r="N4036" s="45">
        <v>41.753562927246094</v>
      </c>
      <c r="O4036" s="45"/>
      <c r="P4036" s="45"/>
      <c r="Q4036" s="45"/>
      <c r="R4036" s="45">
        <v>27.386007308959961</v>
      </c>
      <c r="S4036" s="45"/>
      <c r="T4036" s="45"/>
      <c r="U4036" s="45"/>
      <c r="V4036" s="46">
        <v>7.807711124420166</v>
      </c>
      <c r="W4036" s="46"/>
      <c r="X4036" s="45">
        <v>6.5999999642372131E-2</v>
      </c>
      <c r="Y4036" s="45"/>
      <c r="Z4036" s="44">
        <v>3.9599999785423279</v>
      </c>
      <c r="AA4036" s="44"/>
      <c r="AB4036" s="45">
        <v>-35.463954925537109</v>
      </c>
      <c r="AC4036" s="45"/>
      <c r="AD4036" s="45">
        <v>0.11879312247037888</v>
      </c>
      <c r="AE4036" s="45"/>
      <c r="AF4036" s="45">
        <v>36.859786987304688</v>
      </c>
      <c r="AG4036" s="45"/>
      <c r="AH4036" s="45">
        <v>25.979806900024414</v>
      </c>
      <c r="AI4036" s="45"/>
      <c r="AJ4036" s="45"/>
      <c r="AK4036" s="20">
        <v>0.32332581281661987</v>
      </c>
    </row>
    <row r="4037" spans="2:37">
      <c r="B4037" s="2">
        <v>2.8000000864267349E-2</v>
      </c>
      <c r="D4037" s="44">
        <v>1.680000051856041</v>
      </c>
      <c r="E4037" s="44"/>
      <c r="F4037" s="45">
        <v>19.233921051025391</v>
      </c>
      <c r="G4037" s="45"/>
      <c r="H4037" s="45"/>
      <c r="I4037" s="45"/>
      <c r="J4037" s="45"/>
      <c r="K4037" s="45">
        <v>2.7741076946258545</v>
      </c>
      <c r="L4037" s="45"/>
      <c r="M4037" s="45"/>
      <c r="N4037" s="45">
        <v>41.442867279052734</v>
      </c>
      <c r="O4037" s="45"/>
      <c r="P4037" s="45"/>
      <c r="Q4037" s="45"/>
      <c r="R4037" s="45">
        <v>27.34294319152832</v>
      </c>
      <c r="S4037" s="45"/>
      <c r="T4037" s="45"/>
      <c r="U4037" s="45"/>
      <c r="V4037" s="46">
        <v>7.1740279197692871</v>
      </c>
      <c r="W4037" s="46"/>
      <c r="X4037" s="45">
        <v>6.7000001668930054E-2</v>
      </c>
      <c r="Y4037" s="45"/>
      <c r="Z4037" s="44">
        <v>4.0200001001358032</v>
      </c>
      <c r="AA4037" s="44"/>
      <c r="AB4037" s="45">
        <v>-36.302253723144531</v>
      </c>
      <c r="AC4037" s="45"/>
      <c r="AD4037" s="45">
        <v>0.10955134034156799</v>
      </c>
      <c r="AE4037" s="45"/>
      <c r="AF4037" s="45">
        <v>36.808643341064453</v>
      </c>
      <c r="AG4037" s="45"/>
      <c r="AH4037" s="45">
        <v>25.950176239013672</v>
      </c>
      <c r="AI4037" s="45"/>
      <c r="AJ4037" s="45"/>
      <c r="AK4037" s="20">
        <v>0.29851239919662476</v>
      </c>
    </row>
    <row r="4038" spans="2:37">
      <c r="B4038" s="2">
        <v>2.8999999165534973E-2</v>
      </c>
      <c r="D4038" s="44">
        <v>1.7399999499320984</v>
      </c>
      <c r="E4038" s="44"/>
      <c r="F4038" s="45">
        <v>4.9651412963867188</v>
      </c>
      <c r="G4038" s="45"/>
      <c r="H4038" s="45"/>
      <c r="I4038" s="45"/>
      <c r="J4038" s="45"/>
      <c r="K4038" s="45">
        <v>2.5457057952880859</v>
      </c>
      <c r="L4038" s="45"/>
      <c r="M4038" s="45"/>
      <c r="N4038" s="45">
        <v>41.154155731201172</v>
      </c>
      <c r="O4038" s="45"/>
      <c r="P4038" s="45"/>
      <c r="Q4038" s="45"/>
      <c r="R4038" s="45">
        <v>27.300296783447266</v>
      </c>
      <c r="S4038" s="45"/>
      <c r="T4038" s="45"/>
      <c r="U4038" s="45"/>
      <c r="V4038" s="46">
        <v>6.5936489105224609</v>
      </c>
      <c r="W4038" s="46"/>
      <c r="X4038" s="45">
        <v>6.8000003695487976E-2</v>
      </c>
      <c r="Y4038" s="45"/>
      <c r="Z4038" s="44">
        <v>4.0800002217292786</v>
      </c>
      <c r="AA4038" s="44"/>
      <c r="AB4038" s="45">
        <v>-32.030731201171875</v>
      </c>
      <c r="AC4038" s="45"/>
      <c r="AD4038" s="45">
        <v>0.10103503614664078</v>
      </c>
      <c r="AE4038" s="45"/>
      <c r="AF4038" s="45">
        <v>36.758613586425781</v>
      </c>
      <c r="AG4038" s="45"/>
      <c r="AH4038" s="45">
        <v>25.92082405090332</v>
      </c>
      <c r="AI4038" s="45"/>
      <c r="AJ4038" s="45"/>
      <c r="AK4038" s="20">
        <v>0.27561840415000916</v>
      </c>
    </row>
    <row r="4039" spans="2:37">
      <c r="B4039" s="2">
        <v>2.9999999329447746E-2</v>
      </c>
      <c r="D4039" s="44">
        <v>1.7999999597668648</v>
      </c>
      <c r="E4039" s="44"/>
      <c r="F4039" s="45">
        <v>-9.5798206329345703</v>
      </c>
      <c r="G4039" s="45"/>
      <c r="H4039" s="45"/>
      <c r="I4039" s="45"/>
      <c r="J4039" s="45"/>
      <c r="K4039" s="45">
        <v>2.3367583751678467</v>
      </c>
      <c r="L4039" s="45"/>
      <c r="M4039" s="45"/>
      <c r="N4039" s="45">
        <v>40.885486602783203</v>
      </c>
      <c r="O4039" s="45"/>
      <c r="P4039" s="45"/>
      <c r="Q4039" s="45"/>
      <c r="R4039" s="45">
        <v>27.258066177368164</v>
      </c>
      <c r="S4039" s="45"/>
      <c r="T4039" s="45"/>
      <c r="U4039" s="45"/>
      <c r="V4039" s="46">
        <v>6.0618300437927246</v>
      </c>
      <c r="W4039" s="46"/>
      <c r="X4039" s="45">
        <v>6.8999998271465302E-2</v>
      </c>
      <c r="Y4039" s="45"/>
      <c r="Z4039" s="44">
        <v>4.1399998962879181</v>
      </c>
      <c r="AA4039" s="44"/>
      <c r="AB4039" s="45">
        <v>-23.261264801025391</v>
      </c>
      <c r="AC4039" s="45"/>
      <c r="AD4039" s="45">
        <v>9.3186631798744202E-2</v>
      </c>
      <c r="AE4039" s="45"/>
      <c r="AF4039" s="45">
        <v>36.709640502929688</v>
      </c>
      <c r="AG4039" s="45"/>
      <c r="AH4039" s="45">
        <v>25.891744613647461</v>
      </c>
      <c r="AI4039" s="45"/>
      <c r="AJ4039" s="45"/>
      <c r="AK4039" s="20">
        <v>0.25449386239051819</v>
      </c>
    </row>
    <row r="4040" spans="2:37">
      <c r="B4040" s="2">
        <v>3.0999999493360519E-2</v>
      </c>
      <c r="D4040" s="44">
        <v>1.8599999696016312</v>
      </c>
      <c r="E4040" s="44"/>
      <c r="F4040" s="45">
        <v>-22.392011642456055</v>
      </c>
      <c r="G4040" s="45"/>
      <c r="H4040" s="45"/>
      <c r="I4040" s="45"/>
      <c r="J4040" s="45"/>
      <c r="K4040" s="45">
        <v>2.1455197334289551</v>
      </c>
      <c r="L4040" s="45"/>
      <c r="M4040" s="45"/>
      <c r="N4040" s="45">
        <v>40.635105133056641</v>
      </c>
      <c r="O4040" s="45"/>
      <c r="P4040" s="45"/>
      <c r="Q4040" s="45"/>
      <c r="R4040" s="45">
        <v>27.216245651245117</v>
      </c>
      <c r="S4040" s="45"/>
      <c r="T4040" s="45"/>
      <c r="U4040" s="45"/>
      <c r="V4040" s="46">
        <v>5.574286937713623</v>
      </c>
      <c r="W4040" s="46"/>
      <c r="X4040" s="45">
        <v>7.0000000298023224E-2</v>
      </c>
      <c r="Y4040" s="45"/>
      <c r="Z4040" s="44">
        <v>4.2000000178813934</v>
      </c>
      <c r="AA4040" s="44"/>
      <c r="AB4040" s="45">
        <v>-11.234989166259766</v>
      </c>
      <c r="AC4040" s="45"/>
      <c r="AD4040" s="45">
        <v>8.5953190922737122E-2</v>
      </c>
      <c r="AE4040" s="45"/>
      <c r="AF4040" s="45">
        <v>36.661666870117188</v>
      </c>
      <c r="AG4040" s="45"/>
      <c r="AH4040" s="45">
        <v>25.862936019897461</v>
      </c>
      <c r="AI4040" s="45"/>
      <c r="AJ4040" s="45"/>
      <c r="AK4040" s="20">
        <v>0.23500071465969086</v>
      </c>
    </row>
    <row r="4041" spans="2:37">
      <c r="B4041" s="2">
        <v>3.2000001519918442E-2</v>
      </c>
      <c r="D4041" s="44">
        <v>1.9200000911951065</v>
      </c>
      <c r="E4041" s="44"/>
      <c r="F4041" s="45">
        <v>-31.708902359008789</v>
      </c>
      <c r="G4041" s="45"/>
      <c r="H4041" s="45"/>
      <c r="I4041" s="45"/>
      <c r="J4041" s="45"/>
      <c r="K4041" s="45">
        <v>1.9704140424728394</v>
      </c>
      <c r="L4041" s="45"/>
      <c r="M4041" s="45"/>
      <c r="N4041" s="45">
        <v>40.40142822265625</v>
      </c>
      <c r="O4041" s="45"/>
      <c r="P4041" s="45"/>
      <c r="Q4041" s="45"/>
      <c r="R4041" s="45">
        <v>27.174831390380859</v>
      </c>
      <c r="S4041" s="45"/>
      <c r="T4041" s="45"/>
      <c r="U4041" s="45"/>
      <c r="V4041" s="46">
        <v>5.1271457672119141</v>
      </c>
      <c r="W4041" s="46"/>
      <c r="X4041" s="45">
        <v>7.1000002324581146E-2</v>
      </c>
      <c r="Y4041" s="45"/>
      <c r="Z4041" s="44">
        <v>4.2600001394748688</v>
      </c>
      <c r="AA4041" s="44"/>
      <c r="AB4041" s="45">
        <v>2.3531291484832764</v>
      </c>
      <c r="AC4041" s="45"/>
      <c r="AD4041" s="45">
        <v>7.9286016523838043E-2</v>
      </c>
      <c r="AE4041" s="45"/>
      <c r="AF4041" s="45">
        <v>36.614639282226563</v>
      </c>
      <c r="AG4041" s="45"/>
      <c r="AH4041" s="45">
        <v>25.834394454956055</v>
      </c>
      <c r="AI4041" s="45"/>
      <c r="AJ4041" s="45"/>
      <c r="AK4041" s="20">
        <v>0.21701177954673767</v>
      </c>
    </row>
    <row r="4042" spans="2:37">
      <c r="B4042" s="2">
        <v>3.2999999821186066E-2</v>
      </c>
      <c r="D4042" s="44">
        <v>1.9799999892711639</v>
      </c>
      <c r="E4042" s="44"/>
      <c r="F4042" s="45">
        <v>-36.260887145996094</v>
      </c>
      <c r="G4042" s="45"/>
      <c r="H4042" s="45"/>
      <c r="I4042" s="45"/>
      <c r="J4042" s="45"/>
      <c r="K4042" s="45">
        <v>1.8100159168243408</v>
      </c>
      <c r="L4042" s="45"/>
      <c r="M4042" s="45"/>
      <c r="N4042" s="45">
        <v>40.183029174804688</v>
      </c>
      <c r="O4042" s="45"/>
      <c r="P4042" s="45"/>
      <c r="Q4042" s="45"/>
      <c r="R4042" s="45">
        <v>27.133817672729492</v>
      </c>
      <c r="S4042" s="45"/>
      <c r="T4042" s="45"/>
      <c r="U4042" s="45"/>
      <c r="V4042" s="46">
        <v>4.7168979644775391</v>
      </c>
      <c r="W4042" s="46"/>
      <c r="X4042" s="45">
        <v>7.1999996900558472E-2</v>
      </c>
      <c r="Y4042" s="45"/>
      <c r="Z4042" s="44">
        <v>4.3199998140335083</v>
      </c>
      <c r="AA4042" s="44"/>
      <c r="AB4042" s="45">
        <v>15.592947006225586</v>
      </c>
      <c r="AC4042" s="45"/>
      <c r="AD4042" s="45">
        <v>7.3140330612659454E-2</v>
      </c>
      <c r="AE4042" s="45"/>
      <c r="AF4042" s="45">
        <v>36.568504333496094</v>
      </c>
      <c r="AG4042" s="45"/>
      <c r="AH4042" s="45">
        <v>25.806119918823242</v>
      </c>
      <c r="AI4042" s="45"/>
      <c r="AJ4042" s="45"/>
      <c r="AK4042" s="20">
        <v>0.20040991902351379</v>
      </c>
    </row>
    <row r="4043" spans="2:37">
      <c r="B4043" s="2">
        <v>3.4000001847743988E-2</v>
      </c>
      <c r="D4043" s="44">
        <v>2.0400001108646393</v>
      </c>
      <c r="E4043" s="44"/>
      <c r="F4043" s="45">
        <v>-35.447921752929688</v>
      </c>
      <c r="G4043" s="45"/>
      <c r="H4043" s="45"/>
      <c r="I4043" s="45"/>
      <c r="J4043" s="45"/>
      <c r="K4043" s="45">
        <v>1.6630351543426514</v>
      </c>
      <c r="L4043" s="45"/>
      <c r="M4043" s="45"/>
      <c r="N4043" s="45">
        <v>39.978607177734375</v>
      </c>
      <c r="O4043" s="45"/>
      <c r="P4043" s="45"/>
      <c r="Q4043" s="45"/>
      <c r="R4043" s="45">
        <v>27.09320068359375</v>
      </c>
      <c r="S4043" s="45"/>
      <c r="T4043" s="45"/>
      <c r="U4043" s="45"/>
      <c r="V4043" s="46">
        <v>4.3403635025024414</v>
      </c>
      <c r="W4043" s="46"/>
      <c r="X4043" s="45">
        <v>7.2999998927116394E-2</v>
      </c>
      <c r="Y4043" s="45"/>
      <c r="Z4043" s="44">
        <v>4.3799999356269836</v>
      </c>
      <c r="AA4043" s="44"/>
      <c r="AB4043" s="45">
        <v>26.627443313598633</v>
      </c>
      <c r="AC4043" s="45"/>
      <c r="AD4043" s="45">
        <v>6.7474931478500366E-2</v>
      </c>
      <c r="AE4043" s="45"/>
      <c r="AF4043" s="45">
        <v>36.523223876953125</v>
      </c>
      <c r="AG4043" s="45"/>
      <c r="AH4043" s="45">
        <v>25.778108596801758</v>
      </c>
      <c r="AI4043" s="45"/>
      <c r="AJ4043" s="45"/>
      <c r="AK4043" s="20">
        <v>0.18508720397949219</v>
      </c>
    </row>
    <row r="4044" spans="2:37">
      <c r="B4044" s="2">
        <v>3.5000000149011612E-2</v>
      </c>
      <c r="D4044" s="44">
        <v>2.1000000089406967</v>
      </c>
      <c r="E4044" s="44"/>
      <c r="F4044" s="45">
        <v>-29.421783447265625</v>
      </c>
      <c r="G4044" s="45"/>
      <c r="H4044" s="45"/>
      <c r="I4044" s="45"/>
      <c r="J4044" s="45"/>
      <c r="K4044" s="45">
        <v>1.5283024311065674</v>
      </c>
      <c r="L4044" s="45"/>
      <c r="M4044" s="45"/>
      <c r="N4044" s="45">
        <v>39.786991119384766</v>
      </c>
      <c r="O4044" s="45"/>
      <c r="P4044" s="45"/>
      <c r="Q4044" s="45"/>
      <c r="R4044" s="45">
        <v>27.052976608276367</v>
      </c>
      <c r="S4044" s="45"/>
      <c r="T4044" s="45"/>
      <c r="U4044" s="45"/>
      <c r="V4044" s="46">
        <v>3.994654655456543</v>
      </c>
      <c r="W4044" s="46"/>
      <c r="X4044" s="45">
        <v>7.4000000953674316E-2</v>
      </c>
      <c r="Y4044" s="45"/>
      <c r="Z4044" s="44">
        <v>4.440000057220459</v>
      </c>
      <c r="AA4044" s="44"/>
      <c r="AB4044" s="45">
        <v>33.912979125976563</v>
      </c>
      <c r="AC4044" s="45"/>
      <c r="AD4044" s="45">
        <v>6.2251914292573929E-2</v>
      </c>
      <c r="AE4044" s="45"/>
      <c r="AF4044" s="45">
        <v>36.478755950927734</v>
      </c>
      <c r="AG4044" s="45"/>
      <c r="AH4044" s="45">
        <v>25.750356674194336</v>
      </c>
      <c r="AI4044" s="45"/>
      <c r="AJ4044" s="45"/>
      <c r="AK4044" s="20">
        <v>0.17094424366950989</v>
      </c>
    </row>
    <row r="4045" spans="2:37">
      <c r="B4045" s="2">
        <v>3.5999998450279236E-2</v>
      </c>
      <c r="D4045" s="44">
        <v>2.1599999070167542</v>
      </c>
      <c r="E4045" s="44"/>
      <c r="F4045" s="45">
        <v>-19.062738418579102</v>
      </c>
      <c r="G4045" s="45"/>
      <c r="H4045" s="45"/>
      <c r="I4045" s="45"/>
      <c r="J4045" s="45"/>
      <c r="K4045" s="45">
        <v>1.404757022857666</v>
      </c>
      <c r="L4045" s="45"/>
      <c r="M4045" s="45"/>
      <c r="N4045" s="45">
        <v>39.607109069824219</v>
      </c>
      <c r="O4045" s="45"/>
      <c r="P4045" s="45"/>
      <c r="Q4045" s="45"/>
      <c r="R4045" s="45">
        <v>27.013141632080078</v>
      </c>
      <c r="S4045" s="45"/>
      <c r="T4045" s="45"/>
      <c r="U4045" s="45"/>
      <c r="V4045" s="46">
        <v>3.6771481037139893</v>
      </c>
      <c r="W4045" s="46"/>
      <c r="X4045" s="45">
        <v>7.5000002980232239E-2</v>
      </c>
      <c r="Y4045" s="45"/>
      <c r="Z4045" s="44">
        <v>4.5000001788139343</v>
      </c>
      <c r="AA4045" s="44"/>
      <c r="AB4045" s="45">
        <v>36.435047149658203</v>
      </c>
      <c r="AC4045" s="45"/>
      <c r="AD4045" s="45">
        <v>5.7436402887105942E-2</v>
      </c>
      <c r="AE4045" s="45"/>
      <c r="AF4045" s="45">
        <v>36.435054779052734</v>
      </c>
      <c r="AG4045" s="45"/>
      <c r="AH4045" s="45">
        <v>25.722860336303711</v>
      </c>
      <c r="AI4045" s="45"/>
      <c r="AJ4045" s="45"/>
      <c r="AK4045" s="20">
        <v>0.15788939595222473</v>
      </c>
    </row>
    <row r="4046" spans="2:37">
      <c r="B4046" s="2">
        <v>3.7000000476837158E-2</v>
      </c>
      <c r="D4046" s="44">
        <v>2.2200000286102295</v>
      </c>
      <c r="E4046" s="44"/>
      <c r="F4046" s="45">
        <v>-5.8541536331176758</v>
      </c>
      <c r="G4046" s="45"/>
      <c r="H4046" s="45"/>
      <c r="I4046" s="45"/>
      <c r="J4046" s="45"/>
      <c r="K4046" s="45">
        <v>1.2914354801177979</v>
      </c>
      <c r="L4046" s="45"/>
      <c r="M4046" s="45"/>
      <c r="N4046" s="45">
        <v>39.437995910644531</v>
      </c>
      <c r="O4046" s="45"/>
      <c r="P4046" s="45"/>
      <c r="Q4046" s="45"/>
      <c r="R4046" s="45">
        <v>26.973691940307617</v>
      </c>
      <c r="S4046" s="45"/>
      <c r="T4046" s="45"/>
      <c r="U4046" s="45"/>
      <c r="V4046" s="46">
        <v>3.3854572772979736</v>
      </c>
      <c r="W4046" s="46"/>
      <c r="X4046" s="45">
        <v>7.5999997556209564E-2</v>
      </c>
      <c r="Y4046" s="45"/>
      <c r="Z4046" s="44">
        <v>4.5599998533725739</v>
      </c>
      <c r="AA4046" s="44"/>
      <c r="AB4046" s="45">
        <v>33.849395751953125</v>
      </c>
      <c r="AC4046" s="45"/>
      <c r="AD4046" s="45">
        <v>5.2996303886175156E-2</v>
      </c>
      <c r="AE4046" s="45"/>
      <c r="AF4046" s="45">
        <v>36.39208984375</v>
      </c>
      <c r="AG4046" s="45"/>
      <c r="AH4046" s="45">
        <v>25.695621490478516</v>
      </c>
      <c r="AI4046" s="45"/>
      <c r="AJ4046" s="45"/>
      <c r="AK4046" s="20">
        <v>0.14583826065063477</v>
      </c>
    </row>
    <row r="4047" spans="2:37" ht="14.25" customHeight="1">
      <c r="B4047" s="2">
        <v>3.7999998778104782E-2</v>
      </c>
      <c r="D4047" s="44">
        <v>2.2799999266862869</v>
      </c>
      <c r="E4047" s="44"/>
      <c r="F4047" s="45">
        <v>8.3270368576049805</v>
      </c>
      <c r="G4047" s="45"/>
      <c r="H4047" s="45"/>
      <c r="I4047" s="45"/>
      <c r="J4047" s="45"/>
      <c r="K4047" s="45">
        <v>1.1874619722366333</v>
      </c>
      <c r="L4047" s="45"/>
      <c r="M4047" s="45"/>
      <c r="N4047" s="45">
        <v>39.278766632080078</v>
      </c>
      <c r="O4047" s="45"/>
      <c r="P4047" s="45"/>
      <c r="Q4047" s="45"/>
      <c r="R4047" s="45">
        <v>26.934619903564453</v>
      </c>
      <c r="S4047" s="45"/>
      <c r="T4047" s="45"/>
      <c r="U4047" s="45"/>
      <c r="V4047" s="46">
        <v>3.1174094676971436</v>
      </c>
      <c r="W4047" s="46"/>
      <c r="X4047" s="45">
        <v>7.6999999582767487E-2</v>
      </c>
      <c r="Y4047" s="45"/>
      <c r="Z4047" s="44">
        <v>4.6199999749660492</v>
      </c>
      <c r="AA4047" s="44"/>
      <c r="AB4047" s="45">
        <v>26.528844833374023</v>
      </c>
      <c r="AC4047" s="45"/>
      <c r="AD4047" s="45">
        <v>4.8902075737714767E-2</v>
      </c>
      <c r="AE4047" s="45"/>
      <c r="AF4047" s="45">
        <v>36.349830627441406</v>
      </c>
      <c r="AG4047" s="45"/>
      <c r="AH4047" s="45">
        <v>25.668632507324219</v>
      </c>
      <c r="AI4047" s="45"/>
      <c r="AJ4047" s="45"/>
      <c r="AK4047" s="20">
        <v>0.13471302390098572</v>
      </c>
    </row>
    <row r="4048" spans="2:37" ht="13.5" customHeight="1">
      <c r="B4048" s="47" t="s">
        <v>11</v>
      </c>
      <c r="C4048" s="47"/>
      <c r="D4048" s="47"/>
      <c r="E4048" s="47"/>
    </row>
    <row r="4049" spans="2:34" ht="12.75" customHeight="1">
      <c r="B4049" s="39" t="s">
        <v>0</v>
      </c>
      <c r="C4049" s="39"/>
      <c r="D4049" s="39"/>
      <c r="E4049" s="39"/>
      <c r="F4049" s="39"/>
      <c r="G4049" s="1" t="s">
        <v>1</v>
      </c>
      <c r="H4049" s="40" t="s">
        <v>98</v>
      </c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</row>
    <row r="4050" spans="2:34" ht="12.75" customHeight="1">
      <c r="AB4050" s="39" t="s">
        <v>2</v>
      </c>
      <c r="AC4050" s="39"/>
      <c r="AD4050" s="39"/>
      <c r="AE4050" s="39"/>
      <c r="AF4050" s="39"/>
      <c r="AG4050" s="39"/>
    </row>
    <row r="4051" spans="2:34" ht="12" customHeight="1">
      <c r="B4051" s="39" t="s">
        <v>3</v>
      </c>
      <c r="C4051" s="39"/>
      <c r="D4051" s="39"/>
      <c r="E4051" s="39"/>
      <c r="G4051" s="1" t="s">
        <v>4</v>
      </c>
      <c r="H4051" s="41">
        <v>0.43999999761581421</v>
      </c>
      <c r="I4051" s="41"/>
      <c r="J4051" s="41"/>
      <c r="K4051" s="41"/>
      <c r="L4051" s="41"/>
      <c r="M4051" s="41"/>
      <c r="N4051" s="41"/>
      <c r="O4051" s="39" t="s">
        <v>21</v>
      </c>
      <c r="P4051" s="39"/>
      <c r="Q4051" s="39"/>
      <c r="R4051" s="39"/>
      <c r="S4051" s="1" t="s">
        <v>4</v>
      </c>
      <c r="T4051" s="42" t="s">
        <v>22</v>
      </c>
      <c r="U4051" s="42"/>
      <c r="V4051" s="42"/>
      <c r="W4051" s="42"/>
      <c r="X4051" s="42"/>
      <c r="Y4051" s="42"/>
      <c r="Z4051" s="42"/>
      <c r="AA4051" s="42"/>
      <c r="AB4051" s="39"/>
      <c r="AC4051" s="39"/>
      <c r="AD4051" s="39"/>
      <c r="AE4051" s="39"/>
      <c r="AF4051" s="39"/>
      <c r="AG4051" s="39"/>
    </row>
    <row r="4052" spans="2:34" ht="10.5" customHeight="1">
      <c r="AB4052" s="39"/>
      <c r="AC4052" s="39"/>
      <c r="AD4052" s="39"/>
      <c r="AE4052" s="39"/>
      <c r="AF4052" s="39"/>
      <c r="AG4052" s="39"/>
    </row>
    <row r="4053" spans="2:34" ht="12" customHeight="1">
      <c r="AB4053" s="39"/>
      <c r="AC4053" s="39"/>
      <c r="AD4053" s="39"/>
      <c r="AE4053" s="39"/>
      <c r="AF4053" s="39"/>
      <c r="AG4053" s="39"/>
    </row>
    <row r="4054" spans="2:34" ht="12" customHeight="1">
      <c r="AB4054" s="39"/>
      <c r="AC4054" s="39"/>
      <c r="AD4054" s="39"/>
      <c r="AE4054" s="39"/>
      <c r="AF4054" s="39"/>
      <c r="AG4054" s="39"/>
    </row>
    <row r="4055" spans="2:34" ht="6" customHeight="1"/>
    <row r="4056" spans="2:34" ht="3" customHeight="1">
      <c r="B4056" s="43" t="s">
        <v>5</v>
      </c>
      <c r="D4056" s="43" t="s">
        <v>23</v>
      </c>
      <c r="E4056" s="43"/>
      <c r="G4056" s="43" t="s">
        <v>6</v>
      </c>
      <c r="H4056" s="43"/>
      <c r="J4056" s="43" t="s">
        <v>7</v>
      </c>
      <c r="K4056" s="43"/>
      <c r="L4056" s="43"/>
      <c r="M4056" s="43"/>
      <c r="N4056" s="43" t="s">
        <v>8</v>
      </c>
      <c r="O4056" s="43"/>
      <c r="Q4056" s="43" t="s">
        <v>9</v>
      </c>
      <c r="R4056" s="43"/>
      <c r="S4056" s="43"/>
      <c r="T4056" s="43" t="s">
        <v>10</v>
      </c>
      <c r="U4056" s="43"/>
      <c r="X4056" s="43" t="s">
        <v>5</v>
      </c>
      <c r="Y4056" s="43"/>
      <c r="Z4056" s="43" t="s">
        <v>23</v>
      </c>
      <c r="AA4056" s="43"/>
      <c r="AB4056" s="43" t="s">
        <v>6</v>
      </c>
      <c r="AC4056" s="43" t="s">
        <v>7</v>
      </c>
      <c r="AE4056" s="43" t="s">
        <v>8</v>
      </c>
      <c r="AF4056" s="43" t="s">
        <v>9</v>
      </c>
      <c r="AG4056" s="43" t="s">
        <v>10</v>
      </c>
      <c r="AH4056" s="43"/>
    </row>
    <row r="4057" spans="2:34" ht="14.25" customHeight="1">
      <c r="B4057" s="43"/>
      <c r="D4057" s="43"/>
      <c r="E4057" s="43"/>
      <c r="G4057" s="43"/>
      <c r="H4057" s="43"/>
      <c r="J4057" s="43"/>
      <c r="K4057" s="43"/>
      <c r="L4057" s="43"/>
      <c r="M4057" s="43"/>
      <c r="N4057" s="43"/>
      <c r="O4057" s="43"/>
      <c r="Q4057" s="43"/>
      <c r="R4057" s="43"/>
      <c r="S4057" s="43"/>
      <c r="T4057" s="43"/>
      <c r="U4057" s="43"/>
      <c r="X4057" s="43"/>
      <c r="Y4057" s="43"/>
      <c r="Z4057" s="43"/>
      <c r="AA4057" s="43"/>
      <c r="AB4057" s="43"/>
      <c r="AC4057" s="43"/>
      <c r="AE4057" s="43"/>
      <c r="AF4057" s="43"/>
      <c r="AG4057" s="43"/>
      <c r="AH4057" s="43"/>
    </row>
    <row r="4058" spans="2:34">
      <c r="B4058" s="2">
        <v>7.8000001609325409E-2</v>
      </c>
      <c r="D4058" s="44">
        <v>4.6800000965595245</v>
      </c>
      <c r="E4058" s="44"/>
      <c r="F4058" s="45">
        <v>15.509493827819824</v>
      </c>
      <c r="G4058" s="45"/>
      <c r="H4058" s="45"/>
      <c r="I4058" s="45"/>
      <c r="J4058" s="45"/>
      <c r="K4058" s="45">
        <v>4.5126534998416901E-2</v>
      </c>
      <c r="L4058" s="45"/>
      <c r="M4058" s="45"/>
      <c r="N4058" s="45">
        <v>36.308238983154297</v>
      </c>
      <c r="O4058" s="45"/>
      <c r="P4058" s="45"/>
      <c r="Q4058" s="45"/>
      <c r="R4058" s="45">
        <v>25.64189338684082</v>
      </c>
      <c r="S4058" s="45"/>
      <c r="T4058" s="45"/>
      <c r="U4058" s="45"/>
      <c r="V4058" s="46">
        <v>0.1244419738650322</v>
      </c>
      <c r="W4058" s="46"/>
    </row>
    <row r="4059" spans="2:34">
      <c r="B4059" s="2">
        <v>7.9000003635883331E-2</v>
      </c>
      <c r="D4059" s="44">
        <v>4.7400002181529999</v>
      </c>
      <c r="E4059" s="44"/>
      <c r="F4059" s="45">
        <v>2.3440401554107666</v>
      </c>
      <c r="G4059" s="45"/>
      <c r="H4059" s="45"/>
      <c r="I4059" s="45"/>
      <c r="J4059" s="45"/>
      <c r="K4059" s="45">
        <v>4.164465144276619E-2</v>
      </c>
      <c r="L4059" s="45"/>
      <c r="M4059" s="45"/>
      <c r="N4059" s="45">
        <v>36.267292022705078</v>
      </c>
      <c r="O4059" s="45"/>
      <c r="P4059" s="45"/>
      <c r="Q4059" s="45"/>
      <c r="R4059" s="45">
        <v>25.615400314331055</v>
      </c>
      <c r="S4059" s="45"/>
      <c r="T4059" s="45"/>
      <c r="U4059" s="45"/>
      <c r="V4059" s="46">
        <v>0.11495902389287949</v>
      </c>
      <c r="W4059" s="46"/>
    </row>
    <row r="4060" spans="2:34">
      <c r="B4060" s="2">
        <v>7.9999998211860657E-2</v>
      </c>
      <c r="D4060" s="44">
        <v>4.7999998927116394</v>
      </c>
      <c r="E4060" s="44"/>
      <c r="F4060" s="45">
        <v>-11.117029190063477</v>
      </c>
      <c r="G4060" s="45"/>
      <c r="H4060" s="45"/>
      <c r="I4060" s="45"/>
      <c r="J4060" s="45"/>
      <c r="K4060" s="45">
        <v>3.8433384150266647E-2</v>
      </c>
      <c r="L4060" s="45"/>
      <c r="M4060" s="45"/>
      <c r="N4060" s="45">
        <v>36.226959228515625</v>
      </c>
      <c r="O4060" s="45"/>
      <c r="P4060" s="45"/>
      <c r="Q4060" s="45"/>
      <c r="R4060" s="45">
        <v>25.589153289794922</v>
      </c>
      <c r="S4060" s="45"/>
      <c r="T4060" s="45"/>
      <c r="U4060" s="45"/>
      <c r="V4060" s="46">
        <v>0.10620323568582535</v>
      </c>
      <c r="W4060" s="46"/>
    </row>
    <row r="4061" spans="2:34">
      <c r="B4061" s="2">
        <v>8.1000000238418579E-2</v>
      </c>
      <c r="D4061" s="44">
        <v>4.8600000143051147</v>
      </c>
      <c r="E4061" s="44"/>
      <c r="F4061" s="45">
        <v>-22.985540390014648</v>
      </c>
      <c r="G4061" s="45"/>
      <c r="H4061" s="45"/>
      <c r="I4061" s="45"/>
      <c r="J4061" s="45"/>
      <c r="K4061" s="45">
        <v>3.5471521317958832E-2</v>
      </c>
      <c r="L4061" s="45"/>
      <c r="M4061" s="45"/>
      <c r="N4061" s="45">
        <v>36.187217712402344</v>
      </c>
      <c r="O4061" s="45"/>
      <c r="P4061" s="45"/>
      <c r="Q4061" s="45"/>
      <c r="R4061" s="45">
        <v>25.563146591186523</v>
      </c>
      <c r="S4061" s="45"/>
      <c r="T4061" s="45"/>
      <c r="U4061" s="45"/>
      <c r="V4061" s="46">
        <v>9.8118416965007782E-2</v>
      </c>
      <c r="W4061" s="46"/>
    </row>
    <row r="4062" spans="2:34">
      <c r="B4062" s="2">
        <v>8.2000002264976501E-2</v>
      </c>
      <c r="D4062" s="44">
        <v>4.9200001358985901</v>
      </c>
      <c r="E4062" s="44"/>
      <c r="F4062" s="45">
        <v>-31.600484848022461</v>
      </c>
      <c r="G4062" s="45"/>
      <c r="H4062" s="45"/>
      <c r="I4062" s="45"/>
      <c r="J4062" s="45"/>
      <c r="K4062" s="45">
        <v>3.2739527523517609E-2</v>
      </c>
      <c r="L4062" s="45"/>
      <c r="M4062" s="45"/>
      <c r="N4062" s="45">
        <v>36.148048400878906</v>
      </c>
      <c r="O4062" s="45"/>
      <c r="P4062" s="45"/>
      <c r="Q4062" s="45"/>
      <c r="R4062" s="45">
        <v>25.537378311157227</v>
      </c>
      <c r="S4062" s="45"/>
      <c r="T4062" s="45"/>
      <c r="U4062" s="45"/>
      <c r="V4062" s="46">
        <v>9.0652778744697571E-2</v>
      </c>
      <c r="W4062" s="46"/>
    </row>
    <row r="4063" spans="2:34">
      <c r="B4063" s="2">
        <v>8.2999996840953827E-2</v>
      </c>
      <c r="D4063" s="44">
        <v>4.9799998104572296</v>
      </c>
      <c r="E4063" s="44"/>
      <c r="F4063" s="45">
        <v>-35.760482788085938</v>
      </c>
      <c r="G4063" s="45"/>
      <c r="H4063" s="45"/>
      <c r="I4063" s="45"/>
      <c r="J4063" s="45"/>
      <c r="K4063" s="45">
        <v>3.0219417065382004E-2</v>
      </c>
      <c r="L4063" s="45"/>
      <c r="M4063" s="45"/>
      <c r="N4063" s="45">
        <v>36.109420776367188</v>
      </c>
      <c r="O4063" s="45"/>
      <c r="P4063" s="45"/>
      <c r="Q4063" s="45"/>
      <c r="R4063" s="45">
        <v>25.511848449707031</v>
      </c>
      <c r="S4063" s="45"/>
      <c r="T4063" s="45"/>
      <c r="U4063" s="45"/>
      <c r="V4063" s="46">
        <v>8.3758547902107239E-2</v>
      </c>
      <c r="W4063" s="46"/>
    </row>
    <row r="4064" spans="2:34">
      <c r="B4064" s="2">
        <v>8.3999998867511749E-2</v>
      </c>
      <c r="D4064" s="44">
        <v>5.039999932050705</v>
      </c>
      <c r="E4064" s="44"/>
      <c r="F4064" s="45">
        <v>-34.891323089599609</v>
      </c>
      <c r="G4064" s="45"/>
      <c r="H4064" s="45"/>
      <c r="I4064" s="45"/>
      <c r="J4064" s="45"/>
      <c r="K4064" s="45">
        <v>2.7894617989659309E-2</v>
      </c>
      <c r="L4064" s="45"/>
      <c r="M4064" s="45"/>
      <c r="N4064" s="45">
        <v>36.071323394775391</v>
      </c>
      <c r="O4064" s="45"/>
      <c r="P4064" s="45"/>
      <c r="Q4064" s="45"/>
      <c r="R4064" s="45">
        <v>25.486551284790039</v>
      </c>
      <c r="S4064" s="45"/>
      <c r="T4064" s="45"/>
      <c r="U4064" s="45"/>
      <c r="V4064" s="46">
        <v>7.7391691505908966E-2</v>
      </c>
      <c r="W4064" s="46"/>
    </row>
    <row r="4065" spans="2:23">
      <c r="B4065" s="2">
        <v>8.5000000894069672E-2</v>
      </c>
      <c r="D4065" s="44">
        <v>5.1000000536441803</v>
      </c>
      <c r="E4065" s="44"/>
      <c r="F4065" s="45">
        <v>-29.125232696533203</v>
      </c>
      <c r="G4065" s="45"/>
      <c r="H4065" s="45"/>
      <c r="I4065" s="45"/>
      <c r="J4065" s="45"/>
      <c r="K4065" s="45">
        <v>2.5749873369932175E-2</v>
      </c>
      <c r="L4065" s="45"/>
      <c r="M4065" s="45"/>
      <c r="N4065" s="45">
        <v>36.033729553222656</v>
      </c>
      <c r="O4065" s="45"/>
      <c r="P4065" s="45"/>
      <c r="Q4065" s="45"/>
      <c r="R4065" s="45">
        <v>25.46148681640625</v>
      </c>
      <c r="S4065" s="45"/>
      <c r="T4065" s="45"/>
      <c r="U4065" s="45"/>
      <c r="V4065" s="46">
        <v>7.1511566638946533E-2</v>
      </c>
      <c r="W4065" s="46"/>
    </row>
    <row r="4066" spans="2:23">
      <c r="B4066" s="2">
        <v>8.6000002920627594E-2</v>
      </c>
      <c r="D4066" s="44">
        <v>5.1600001752376556</v>
      </c>
      <c r="E4066" s="44"/>
      <c r="F4066" s="45">
        <v>-19.280948638916016</v>
      </c>
      <c r="G4066" s="45"/>
      <c r="H4066" s="45"/>
      <c r="I4066" s="45"/>
      <c r="J4066" s="45"/>
      <c r="K4066" s="45">
        <v>2.3771127685904503E-2</v>
      </c>
      <c r="L4066" s="45"/>
      <c r="M4066" s="45"/>
      <c r="N4066" s="45">
        <v>35.996631622314453</v>
      </c>
      <c r="O4066" s="45"/>
      <c r="P4066" s="45"/>
      <c r="Q4066" s="45"/>
      <c r="R4066" s="45">
        <v>25.436653137207031</v>
      </c>
      <c r="S4066" s="45"/>
      <c r="T4066" s="45"/>
      <c r="U4066" s="45"/>
      <c r="V4066" s="46">
        <v>6.6080726683139801E-2</v>
      </c>
      <c r="W4066" s="46"/>
    </row>
    <row r="4067" spans="2:23">
      <c r="B4067" s="2">
        <v>8.6999997496604919E-2</v>
      </c>
      <c r="D4067" s="44">
        <v>5.2199998497962952</v>
      </c>
      <c r="E4067" s="44"/>
      <c r="F4067" s="45">
        <v>-6.747535228729248</v>
      </c>
      <c r="G4067" s="45"/>
      <c r="H4067" s="45"/>
      <c r="I4067" s="45"/>
      <c r="J4067" s="45"/>
      <c r="K4067" s="45">
        <v>2.194543369114399E-2</v>
      </c>
      <c r="L4067" s="45"/>
      <c r="M4067" s="45"/>
      <c r="N4067" s="45">
        <v>35.960002899169922</v>
      </c>
      <c r="O4067" s="45"/>
      <c r="P4067" s="45"/>
      <c r="Q4067" s="45"/>
      <c r="R4067" s="45">
        <v>25.412044525146484</v>
      </c>
      <c r="S4067" s="45"/>
      <c r="T4067" s="45"/>
      <c r="U4067" s="45"/>
      <c r="V4067" s="46">
        <v>6.1064604669809341E-2</v>
      </c>
      <c r="W4067" s="46"/>
    </row>
    <row r="4068" spans="2:23">
      <c r="B4068" s="2">
        <v>8.7999999523162842E-2</v>
      </c>
      <c r="D4068" s="44">
        <v>5.2799999713897705</v>
      </c>
      <c r="E4068" s="44"/>
      <c r="F4068" s="45">
        <v>6.7115106582641602</v>
      </c>
      <c r="G4068" s="45"/>
      <c r="H4068" s="45"/>
      <c r="I4068" s="45"/>
      <c r="J4068" s="45"/>
      <c r="K4068" s="45">
        <v>2.026086114346981E-2</v>
      </c>
      <c r="L4068" s="45"/>
      <c r="M4068" s="45"/>
      <c r="N4068" s="45">
        <v>35.923835754394531</v>
      </c>
      <c r="O4068" s="45"/>
      <c r="P4068" s="45"/>
      <c r="Q4068" s="45"/>
      <c r="R4068" s="45">
        <v>25.387660980224609</v>
      </c>
      <c r="S4068" s="45"/>
      <c r="T4068" s="45"/>
      <c r="U4068" s="45"/>
      <c r="V4068" s="46">
        <v>5.6431319564580917E-2</v>
      </c>
      <c r="W4068" s="46"/>
    </row>
    <row r="4069" spans="2:23">
      <c r="B4069" s="2">
        <v>8.9000001549720764E-2</v>
      </c>
      <c r="D4069" s="44">
        <v>5.3400000929832458</v>
      </c>
      <c r="E4069" s="44"/>
      <c r="F4069" s="45">
        <v>19.206289291381836</v>
      </c>
      <c r="G4069" s="45"/>
      <c r="H4069" s="45"/>
      <c r="I4069" s="45"/>
      <c r="J4069" s="45"/>
      <c r="K4069" s="45">
        <v>1.8706420436501503E-2</v>
      </c>
      <c r="L4069" s="45"/>
      <c r="M4069" s="45"/>
      <c r="N4069" s="45">
        <v>35.888114929199219</v>
      </c>
      <c r="O4069" s="45"/>
      <c r="P4069" s="45"/>
      <c r="Q4069" s="45"/>
      <c r="R4069" s="45">
        <v>25.363500595092773</v>
      </c>
      <c r="S4069" s="45"/>
      <c r="T4069" s="45"/>
      <c r="U4069" s="45"/>
      <c r="V4069" s="46">
        <v>5.215146392583847E-2</v>
      </c>
      <c r="W4069" s="46"/>
    </row>
    <row r="4070" spans="2:23">
      <c r="B4070" s="2">
        <v>9.0000003576278687E-2</v>
      </c>
      <c r="D4070" s="44">
        <v>5.4000002145767212</v>
      </c>
      <c r="E4070" s="44"/>
      <c r="F4070" s="45">
        <v>28.985776901245117</v>
      </c>
      <c r="G4070" s="45"/>
      <c r="H4070" s="45"/>
      <c r="I4070" s="45"/>
      <c r="J4070" s="45"/>
      <c r="K4070" s="45">
        <v>1.7271986231207848E-2</v>
      </c>
      <c r="L4070" s="45"/>
      <c r="M4070" s="45"/>
      <c r="N4070" s="45">
        <v>35.852821350097656</v>
      </c>
      <c r="O4070" s="45"/>
      <c r="P4070" s="45"/>
      <c r="Q4070" s="45"/>
      <c r="R4070" s="45">
        <v>25.339561462402344</v>
      </c>
      <c r="S4070" s="45"/>
      <c r="T4070" s="45"/>
      <c r="U4070" s="45"/>
      <c r="V4070" s="46">
        <v>4.8197906464338303E-2</v>
      </c>
      <c r="W4070" s="46"/>
    </row>
    <row r="4071" spans="2:23">
      <c r="B4071" s="2">
        <v>9.0999998152256012E-2</v>
      </c>
      <c r="D4071" s="44">
        <v>5.4599998891353607</v>
      </c>
      <c r="E4071" s="44"/>
      <c r="F4071" s="45">
        <v>34.683120727539063</v>
      </c>
      <c r="G4071" s="45"/>
      <c r="H4071" s="45"/>
      <c r="I4071" s="45"/>
      <c r="J4071" s="45"/>
      <c r="K4071" s="45">
        <v>1.5948222950100899E-2</v>
      </c>
      <c r="L4071" s="45"/>
      <c r="M4071" s="45"/>
      <c r="N4071" s="45">
        <v>35.817951202392578</v>
      </c>
      <c r="O4071" s="45"/>
      <c r="P4071" s="45"/>
      <c r="Q4071" s="45"/>
      <c r="R4071" s="45">
        <v>25.315839767456055</v>
      </c>
      <c r="S4071" s="45"/>
      <c r="T4071" s="45"/>
      <c r="U4071" s="45"/>
      <c r="V4071" s="46">
        <v>4.454561322927475E-2</v>
      </c>
      <c r="W4071" s="46"/>
    </row>
    <row r="4072" spans="2:23">
      <c r="B4072" s="2">
        <v>9.2000000178813934E-2</v>
      </c>
      <c r="D4072" s="44">
        <v>5.5200000107288361</v>
      </c>
      <c r="E4072" s="44"/>
      <c r="F4072" s="45">
        <v>35.506603240966797</v>
      </c>
      <c r="G4072" s="45"/>
      <c r="H4072" s="45"/>
      <c r="I4072" s="45"/>
      <c r="J4072" s="45"/>
      <c r="K4072" s="45">
        <v>1.4726530760526657E-2</v>
      </c>
      <c r="L4072" s="45"/>
      <c r="M4072" s="45"/>
      <c r="N4072" s="45">
        <v>35.783485412597656</v>
      </c>
      <c r="O4072" s="45"/>
      <c r="P4072" s="45"/>
      <c r="Q4072" s="45"/>
      <c r="R4072" s="45">
        <v>25.292331695556641</v>
      </c>
      <c r="S4072" s="45"/>
      <c r="T4072" s="45"/>
      <c r="U4072" s="45"/>
      <c r="V4072" s="46">
        <v>4.1171487420797348E-2</v>
      </c>
      <c r="W4072" s="46"/>
    </row>
    <row r="4073" spans="2:23">
      <c r="B4073" s="2">
        <v>9.3000002205371857E-2</v>
      </c>
      <c r="D4073" s="44">
        <v>5.5800001323223114</v>
      </c>
      <c r="E4073" s="44"/>
      <c r="F4073" s="45">
        <v>31.349582672119141</v>
      </c>
      <c r="G4073" s="45"/>
      <c r="H4073" s="45"/>
      <c r="I4073" s="45"/>
      <c r="J4073" s="45"/>
      <c r="K4073" s="45">
        <v>1.359898503869772E-2</v>
      </c>
      <c r="L4073" s="45"/>
      <c r="M4073" s="45"/>
      <c r="N4073" s="45">
        <v>35.749416351318359</v>
      </c>
      <c r="O4073" s="45"/>
      <c r="P4073" s="45"/>
      <c r="Q4073" s="45"/>
      <c r="R4073" s="45">
        <v>25.269039154052734</v>
      </c>
      <c r="S4073" s="45"/>
      <c r="T4073" s="45"/>
      <c r="U4073" s="45"/>
      <c r="V4073" s="46">
        <v>3.8054216653108597E-2</v>
      </c>
      <c r="W4073" s="46"/>
    </row>
    <row r="4074" spans="2:23">
      <c r="B4074" s="2">
        <v>9.3999996781349182E-2</v>
      </c>
      <c r="D4074" s="44">
        <v>5.6399998068809509</v>
      </c>
      <c r="E4074" s="44"/>
      <c r="F4074" s="45">
        <v>22.804195404052734</v>
      </c>
      <c r="G4074" s="45"/>
      <c r="H4074" s="45"/>
      <c r="I4074" s="45"/>
      <c r="J4074" s="45"/>
      <c r="K4074" s="45">
        <v>1.2558279559016228E-2</v>
      </c>
      <c r="L4074" s="45"/>
      <c r="M4074" s="45"/>
      <c r="N4074" s="45">
        <v>35.715732574462891</v>
      </c>
      <c r="O4074" s="45"/>
      <c r="P4074" s="45"/>
      <c r="Q4074" s="45"/>
      <c r="R4074" s="45">
        <v>25.24595832824707</v>
      </c>
      <c r="S4074" s="45"/>
      <c r="T4074" s="45"/>
      <c r="U4074" s="45"/>
      <c r="V4074" s="46">
        <v>3.517412394285202E-2</v>
      </c>
      <c r="W4074" s="46"/>
    </row>
    <row r="4075" spans="2:23">
      <c r="B4075" s="2">
        <v>9.4999998807907104E-2</v>
      </c>
      <c r="D4075" s="44">
        <v>5.6999999284744263</v>
      </c>
      <c r="E4075" s="44"/>
      <c r="F4075" s="45">
        <v>11.077007293701172</v>
      </c>
      <c r="G4075" s="45"/>
      <c r="H4075" s="45"/>
      <c r="I4075" s="45"/>
      <c r="J4075" s="45"/>
      <c r="K4075" s="45">
        <v>1.1597680859267712E-2</v>
      </c>
      <c r="L4075" s="45"/>
      <c r="M4075" s="45"/>
      <c r="N4075" s="45">
        <v>35.682426452636719</v>
      </c>
      <c r="O4075" s="45"/>
      <c r="P4075" s="45"/>
      <c r="Q4075" s="45"/>
      <c r="R4075" s="45">
        <v>25.223085403442383</v>
      </c>
      <c r="S4075" s="45"/>
      <c r="T4075" s="45"/>
      <c r="U4075" s="45"/>
      <c r="V4075" s="46">
        <v>3.2513067126274109E-2</v>
      </c>
      <c r="W4075" s="46"/>
    </row>
    <row r="4076" spans="2:23">
      <c r="B4076" s="2">
        <v>9.6000000834465027E-2</v>
      </c>
      <c r="D4076" s="44">
        <v>5.7600000500679016</v>
      </c>
      <c r="E4076" s="44"/>
      <c r="F4076" s="45">
        <v>-2.1813173294067383</v>
      </c>
      <c r="G4076" s="45"/>
      <c r="H4076" s="45"/>
      <c r="I4076" s="45"/>
      <c r="J4076" s="45"/>
      <c r="K4076" s="45">
        <v>1.0710978880524635E-2</v>
      </c>
      <c r="L4076" s="45"/>
      <c r="M4076" s="45"/>
      <c r="N4076" s="45">
        <v>35.649486541748047</v>
      </c>
      <c r="O4076" s="45"/>
      <c r="P4076" s="45"/>
      <c r="Q4076" s="45"/>
      <c r="R4076" s="45">
        <v>25.200420379638672</v>
      </c>
      <c r="S4076" s="45"/>
      <c r="T4076" s="45"/>
      <c r="U4076" s="45"/>
      <c r="V4076" s="46">
        <v>3.0054284259676933E-2</v>
      </c>
      <c r="W4076" s="46"/>
    </row>
    <row r="4077" spans="2:23">
      <c r="B4077" s="2">
        <v>9.7000002861022949E-2</v>
      </c>
      <c r="D4077" s="44">
        <v>5.820000171661377</v>
      </c>
      <c r="E4077" s="44"/>
      <c r="F4077" s="45">
        <v>-15.108325004577637</v>
      </c>
      <c r="G4077" s="45"/>
      <c r="H4077" s="45"/>
      <c r="I4077" s="45"/>
      <c r="J4077" s="45"/>
      <c r="K4077" s="45">
        <v>9.8924534395337105E-3</v>
      </c>
      <c r="L4077" s="45"/>
      <c r="M4077" s="45"/>
      <c r="N4077" s="45">
        <v>35.616905212402344</v>
      </c>
      <c r="O4077" s="45"/>
      <c r="P4077" s="45"/>
      <c r="Q4077" s="45"/>
      <c r="R4077" s="45">
        <v>25.177959442138672</v>
      </c>
      <c r="S4077" s="45"/>
      <c r="T4077" s="45"/>
      <c r="U4077" s="45"/>
      <c r="V4077" s="46">
        <v>2.7782319113612175E-2</v>
      </c>
      <c r="W4077" s="46"/>
    </row>
    <row r="4078" spans="2:23">
      <c r="B4078" s="2">
        <v>9.7999997437000275E-2</v>
      </c>
      <c r="D4078" s="44">
        <v>5.8799998462200165</v>
      </c>
      <c r="E4078" s="44"/>
      <c r="F4078" s="45">
        <v>-25.891359329223633</v>
      </c>
      <c r="G4078" s="45"/>
      <c r="H4078" s="45"/>
      <c r="I4078" s="45"/>
      <c r="J4078" s="45"/>
      <c r="K4078" s="45">
        <v>9.1368267312645912E-3</v>
      </c>
      <c r="L4078" s="45"/>
      <c r="M4078" s="45"/>
      <c r="N4078" s="45">
        <v>35.584671020507813</v>
      </c>
      <c r="O4078" s="45"/>
      <c r="P4078" s="45"/>
      <c r="Q4078" s="45"/>
      <c r="R4078" s="45">
        <v>25.155702590942383</v>
      </c>
      <c r="S4078" s="45"/>
      <c r="T4078" s="45"/>
      <c r="U4078" s="45"/>
      <c r="V4078" s="46">
        <v>2.5682892650365829E-2</v>
      </c>
      <c r="W4078" s="46"/>
    </row>
    <row r="4079" spans="2:23">
      <c r="B4079" s="2">
        <v>9.8999999463558197E-2</v>
      </c>
      <c r="D4079" s="44">
        <v>5.9399999678134918</v>
      </c>
      <c r="E4079" s="44"/>
      <c r="F4079" s="45">
        <v>-33.021694183349609</v>
      </c>
      <c r="G4079" s="45"/>
      <c r="H4079" s="45"/>
      <c r="I4079" s="45"/>
      <c r="J4079" s="45"/>
      <c r="K4079" s="45">
        <v>8.4392344579100609E-3</v>
      </c>
      <c r="L4079" s="45"/>
      <c r="M4079" s="45"/>
      <c r="N4079" s="45">
        <v>35.552780151367188</v>
      </c>
      <c r="O4079" s="45"/>
      <c r="P4079" s="45"/>
      <c r="Q4079" s="45"/>
      <c r="R4079" s="45">
        <v>25.133646011352539</v>
      </c>
      <c r="S4079" s="45"/>
      <c r="T4079" s="45"/>
      <c r="U4079" s="45"/>
      <c r="V4079" s="46">
        <v>2.3742834106087685E-2</v>
      </c>
      <c r="W4079" s="46"/>
    </row>
    <row r="4080" spans="2:23">
      <c r="B4080" s="2">
        <v>0.10000000149011612</v>
      </c>
      <c r="D4080" s="44">
        <v>6.0000000894069672</v>
      </c>
      <c r="E4080" s="44"/>
      <c r="F4080" s="45">
        <v>-35.505599975585938</v>
      </c>
      <c r="G4080" s="45"/>
      <c r="H4080" s="45"/>
      <c r="I4080" s="45"/>
      <c r="J4080" s="45"/>
      <c r="K4080" s="45">
        <v>7.795190904289484E-3</v>
      </c>
      <c r="L4080" s="45"/>
      <c r="M4080" s="45"/>
      <c r="N4080" s="45">
        <v>35.521224975585938</v>
      </c>
      <c r="O4080" s="45"/>
      <c r="P4080" s="45"/>
      <c r="Q4080" s="45"/>
      <c r="R4080" s="45">
        <v>25.111787796020508</v>
      </c>
      <c r="S4080" s="45"/>
      <c r="T4080" s="45"/>
      <c r="U4080" s="45"/>
      <c r="V4080" s="46">
        <v>2.1949980407953262E-2</v>
      </c>
      <c r="W4080" s="46"/>
    </row>
    <row r="4081" spans="2:37" ht="9.75" customHeight="1">
      <c r="B4081" s="2">
        <v>0.10100000351667404</v>
      </c>
      <c r="D4081" s="44">
        <v>6.0600002110004425</v>
      </c>
      <c r="E4081" s="44"/>
      <c r="F4081" s="45">
        <v>-33.002815246582031</v>
      </c>
      <c r="G4081" s="45"/>
      <c r="H4081" s="45"/>
      <c r="I4081" s="45"/>
      <c r="J4081" s="45"/>
      <c r="K4081" s="45">
        <v>7.200559601187706E-3</v>
      </c>
      <c r="L4081" s="45"/>
      <c r="M4081" s="45"/>
      <c r="N4081" s="45">
        <v>35.489997863769531</v>
      </c>
      <c r="O4081" s="45"/>
      <c r="P4081" s="45"/>
      <c r="Q4081" s="45"/>
      <c r="R4081" s="45">
        <v>25.090126037597656</v>
      </c>
      <c r="S4081" s="45"/>
      <c r="T4081" s="45"/>
      <c r="U4081" s="45"/>
      <c r="V4081" s="46">
        <v>2.02930998057127E-2</v>
      </c>
      <c r="W4081" s="46"/>
    </row>
    <row r="4082" spans="2:37" ht="5.25" customHeight="1"/>
    <row r="4083" spans="2:37" ht="172.5" customHeight="1"/>
    <row r="4084" spans="2:37" ht="16.5" customHeight="1"/>
    <row r="4085" spans="2:37" ht="12.75" customHeight="1">
      <c r="B4085" s="39" t="s">
        <v>0</v>
      </c>
      <c r="C4085" s="39"/>
      <c r="D4085" s="39"/>
      <c r="E4085" s="39"/>
      <c r="F4085" s="39"/>
      <c r="G4085" s="1" t="s">
        <v>1</v>
      </c>
      <c r="H4085" s="40" t="s">
        <v>99</v>
      </c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</row>
    <row r="4086" spans="2:37" ht="12.75" customHeight="1">
      <c r="AB4086" s="39" t="s">
        <v>2</v>
      </c>
      <c r="AC4086" s="39"/>
      <c r="AD4086" s="39"/>
      <c r="AE4086" s="39"/>
      <c r="AF4086" s="39"/>
      <c r="AG4086" s="39"/>
    </row>
    <row r="4087" spans="2:37" ht="12" customHeight="1">
      <c r="B4087" s="39" t="s">
        <v>3</v>
      </c>
      <c r="C4087" s="39"/>
      <c r="D4087" s="39"/>
      <c r="E4087" s="39"/>
      <c r="G4087" s="1" t="s">
        <v>4</v>
      </c>
      <c r="H4087" s="41">
        <v>6.5999999046325684</v>
      </c>
      <c r="I4087" s="41"/>
      <c r="J4087" s="41"/>
      <c r="K4087" s="41"/>
      <c r="L4087" s="41"/>
      <c r="M4087" s="41"/>
      <c r="N4087" s="41"/>
      <c r="O4087" s="39" t="s">
        <v>21</v>
      </c>
      <c r="P4087" s="39"/>
      <c r="Q4087" s="39"/>
      <c r="R4087" s="39"/>
      <c r="S4087" s="1" t="s">
        <v>4</v>
      </c>
      <c r="T4087" s="42" t="s">
        <v>24</v>
      </c>
      <c r="U4087" s="42"/>
      <c r="V4087" s="42"/>
      <c r="W4087" s="42"/>
      <c r="X4087" s="42"/>
      <c r="Y4087" s="42"/>
      <c r="Z4087" s="42"/>
      <c r="AA4087" s="42"/>
      <c r="AB4087" s="39"/>
      <c r="AC4087" s="39"/>
      <c r="AD4087" s="39"/>
      <c r="AE4087" s="39"/>
      <c r="AF4087" s="39"/>
      <c r="AG4087" s="39"/>
    </row>
    <row r="4088" spans="2:37" ht="10.5" customHeight="1">
      <c r="AB4088" s="39"/>
      <c r="AC4088" s="39"/>
      <c r="AD4088" s="39"/>
      <c r="AE4088" s="39"/>
      <c r="AF4088" s="39"/>
      <c r="AG4088" s="39"/>
    </row>
    <row r="4089" spans="2:37" ht="12" customHeight="1">
      <c r="AB4089" s="39"/>
      <c r="AC4089" s="39"/>
      <c r="AD4089" s="39"/>
      <c r="AE4089" s="39"/>
      <c r="AF4089" s="39"/>
      <c r="AG4089" s="39"/>
    </row>
    <row r="4090" spans="2:37" ht="12" customHeight="1">
      <c r="AB4090" s="39"/>
      <c r="AC4090" s="39"/>
      <c r="AD4090" s="39"/>
      <c r="AE4090" s="39"/>
      <c r="AF4090" s="39"/>
      <c r="AG4090" s="39"/>
    </row>
    <row r="4091" spans="2:37" ht="6" customHeight="1"/>
    <row r="4092" spans="2:37" ht="3" customHeight="1">
      <c r="B4092" s="43" t="s">
        <v>5</v>
      </c>
      <c r="D4092" s="43" t="s">
        <v>23</v>
      </c>
      <c r="E4092" s="43"/>
      <c r="G4092" s="43" t="s">
        <v>6</v>
      </c>
      <c r="H4092" s="43"/>
      <c r="J4092" s="43" t="s">
        <v>7</v>
      </c>
      <c r="K4092" s="43"/>
      <c r="L4092" s="43"/>
      <c r="M4092" s="43"/>
      <c r="N4092" s="43" t="s">
        <v>8</v>
      </c>
      <c r="O4092" s="43"/>
      <c r="Q4092" s="43" t="s">
        <v>9</v>
      </c>
      <c r="R4092" s="43"/>
      <c r="S4092" s="43"/>
      <c r="T4092" s="43" t="s">
        <v>10</v>
      </c>
      <c r="U4092" s="43"/>
      <c r="X4092" s="43" t="s">
        <v>5</v>
      </c>
      <c r="Y4092" s="43"/>
      <c r="Z4092" s="43" t="s">
        <v>23</v>
      </c>
      <c r="AA4092" s="43"/>
      <c r="AB4092" s="43" t="s">
        <v>6</v>
      </c>
      <c r="AC4092" s="43" t="s">
        <v>7</v>
      </c>
      <c r="AE4092" s="43" t="s">
        <v>8</v>
      </c>
      <c r="AF4092" s="43" t="s">
        <v>9</v>
      </c>
      <c r="AG4092" s="43" t="s">
        <v>10</v>
      </c>
      <c r="AH4092" s="43"/>
    </row>
    <row r="4093" spans="2:37" ht="14.25" customHeight="1">
      <c r="B4093" s="43"/>
      <c r="D4093" s="43"/>
      <c r="E4093" s="43"/>
      <c r="G4093" s="43"/>
      <c r="H4093" s="43"/>
      <c r="J4093" s="43"/>
      <c r="K4093" s="43"/>
      <c r="L4093" s="43"/>
      <c r="M4093" s="43"/>
      <c r="N4093" s="43"/>
      <c r="O4093" s="43"/>
      <c r="Q4093" s="43"/>
      <c r="R4093" s="43"/>
      <c r="S4093" s="43"/>
      <c r="T4093" s="43"/>
      <c r="U4093" s="43"/>
      <c r="X4093" s="43"/>
      <c r="Y4093" s="43"/>
      <c r="Z4093" s="43"/>
      <c r="AA4093" s="43"/>
      <c r="AB4093" s="43"/>
      <c r="AC4093" s="43"/>
      <c r="AE4093" s="43"/>
      <c r="AF4093" s="43"/>
      <c r="AG4093" s="43"/>
      <c r="AH4093" s="43"/>
    </row>
    <row r="4094" spans="2:37">
      <c r="B4094" s="2">
        <v>0</v>
      </c>
      <c r="D4094" s="44">
        <v>0</v>
      </c>
      <c r="E4094" s="44"/>
      <c r="F4094" s="45">
        <v>3.1879378070698294E-7</v>
      </c>
      <c r="G4094" s="45"/>
      <c r="H4094" s="45"/>
      <c r="I4094" s="45"/>
      <c r="J4094" s="45"/>
      <c r="K4094" s="45">
        <v>23.04240608215332</v>
      </c>
      <c r="L4094" s="45"/>
      <c r="M4094" s="45"/>
      <c r="N4094" s="45">
        <v>46.084812164306641</v>
      </c>
      <c r="O4094" s="45"/>
      <c r="P4094" s="45"/>
      <c r="Q4094" s="45"/>
      <c r="R4094" s="45">
        <v>16.293441772460938</v>
      </c>
      <c r="S4094" s="45"/>
      <c r="T4094" s="45"/>
      <c r="U4094" s="45"/>
      <c r="V4094" s="46">
        <v>100</v>
      </c>
      <c r="W4094" s="46"/>
      <c r="X4094" s="45">
        <v>3.9000000804662704E-2</v>
      </c>
      <c r="Y4094" s="45"/>
      <c r="Z4094" s="44">
        <v>2.3400000482797623</v>
      </c>
      <c r="AA4094" s="44"/>
      <c r="AB4094" s="45">
        <v>9.9566240310668945</v>
      </c>
      <c r="AC4094" s="45"/>
      <c r="AD4094" s="45">
        <v>1.4509467873722315E-3</v>
      </c>
      <c r="AE4094" s="45"/>
      <c r="AF4094" s="45">
        <v>18.51652717590332</v>
      </c>
      <c r="AG4094" s="45"/>
      <c r="AH4094" s="45">
        <v>13.092136383056641</v>
      </c>
      <c r="AI4094" s="45"/>
      <c r="AJ4094" s="45"/>
      <c r="AK4094" s="20">
        <v>7.8365691006183624E-3</v>
      </c>
    </row>
    <row r="4095" spans="2:37">
      <c r="B4095" s="2">
        <v>1.0000000474974513E-3</v>
      </c>
      <c r="D4095" s="44">
        <v>6.0000002849847078E-2</v>
      </c>
      <c r="E4095" s="44"/>
      <c r="F4095" s="45">
        <v>-4.4819364547729492</v>
      </c>
      <c r="G4095" s="45"/>
      <c r="H4095" s="45"/>
      <c r="I4095" s="45"/>
      <c r="J4095" s="45"/>
      <c r="K4095" s="45">
        <v>16.809141159057617</v>
      </c>
      <c r="L4095" s="45"/>
      <c r="M4095" s="45"/>
      <c r="N4095" s="45">
        <v>39.709056854248047</v>
      </c>
      <c r="O4095" s="45"/>
      <c r="P4095" s="45"/>
      <c r="Q4095" s="45"/>
      <c r="R4095" s="45">
        <v>16.19268798828125</v>
      </c>
      <c r="S4095" s="45"/>
      <c r="T4095" s="45"/>
      <c r="U4095" s="45"/>
      <c r="V4095" s="46">
        <v>73.402626037597656</v>
      </c>
      <c r="W4095" s="46"/>
      <c r="X4095" s="45">
        <v>3.9999999105930328E-2</v>
      </c>
      <c r="Y4095" s="45"/>
      <c r="Z4095" s="44">
        <v>2.3999999463558197</v>
      </c>
      <c r="AA4095" s="44"/>
      <c r="AB4095" s="45">
        <v>14.929078102111816</v>
      </c>
      <c r="AC4095" s="45"/>
      <c r="AD4095" s="45">
        <v>1.2138228630647063E-3</v>
      </c>
      <c r="AE4095" s="45"/>
      <c r="AF4095" s="45">
        <v>18.423385620117188</v>
      </c>
      <c r="AG4095" s="45"/>
      <c r="AH4095" s="45">
        <v>13.026442527770996</v>
      </c>
      <c r="AI4095" s="45"/>
      <c r="AJ4095" s="45"/>
      <c r="AK4095" s="20">
        <v>6.5889242105185986E-3</v>
      </c>
    </row>
    <row r="4096" spans="2:37">
      <c r="B4096" s="2">
        <v>2.0000000949949026E-3</v>
      </c>
      <c r="D4096" s="44">
        <v>0.12000000569969416</v>
      </c>
      <c r="E4096" s="44"/>
      <c r="F4096" s="45">
        <v>-4.2370719909667969</v>
      </c>
      <c r="G4096" s="45"/>
      <c r="H4096" s="45"/>
      <c r="I4096" s="45"/>
      <c r="J4096" s="45"/>
      <c r="K4096" s="45">
        <v>12.350912094116211</v>
      </c>
      <c r="L4096" s="45"/>
      <c r="M4096" s="45"/>
      <c r="N4096" s="45">
        <v>35.1099853515625</v>
      </c>
      <c r="O4096" s="45"/>
      <c r="P4096" s="45"/>
      <c r="Q4096" s="45"/>
      <c r="R4096" s="45">
        <v>16.093093872070313</v>
      </c>
      <c r="S4096" s="45"/>
      <c r="T4096" s="45"/>
      <c r="U4096" s="45"/>
      <c r="V4096" s="46">
        <v>54.268081665039063</v>
      </c>
      <c r="W4096" s="46"/>
      <c r="X4096" s="45">
        <v>4.1000001132488251E-2</v>
      </c>
      <c r="Y4096" s="45"/>
      <c r="Z4096" s="44">
        <v>2.460000067949295</v>
      </c>
      <c r="AA4096" s="44"/>
      <c r="AB4096" s="45">
        <v>17.765548706054688</v>
      </c>
      <c r="AC4096" s="45"/>
      <c r="AD4096" s="45">
        <v>1.0185083374381065E-3</v>
      </c>
      <c r="AE4096" s="45"/>
      <c r="AF4096" s="45">
        <v>18.331235885620117</v>
      </c>
      <c r="AG4096" s="45"/>
      <c r="AH4096" s="45">
        <v>12.961421012878418</v>
      </c>
      <c r="AI4096" s="45"/>
      <c r="AJ4096" s="45"/>
      <c r="AK4096" s="20">
        <v>5.5564441718161106E-3</v>
      </c>
    </row>
    <row r="4097" spans="2:37">
      <c r="B4097" s="2">
        <v>3.0000000260770321E-3</v>
      </c>
      <c r="D4097" s="44">
        <v>0.18000000156462193</v>
      </c>
      <c r="E4097" s="44"/>
      <c r="F4097" s="45">
        <v>-0.49380305409431458</v>
      </c>
      <c r="G4097" s="45"/>
      <c r="H4097" s="45"/>
      <c r="I4097" s="45"/>
      <c r="J4097" s="45"/>
      <c r="K4097" s="45">
        <v>9.1320562362670898</v>
      </c>
      <c r="L4097" s="45"/>
      <c r="M4097" s="45"/>
      <c r="N4097" s="45">
        <v>31.751901626586914</v>
      </c>
      <c r="O4097" s="45"/>
      <c r="P4097" s="45"/>
      <c r="Q4097" s="45"/>
      <c r="R4097" s="45">
        <v>15.994646072387695</v>
      </c>
      <c r="S4097" s="45"/>
      <c r="T4097" s="45"/>
      <c r="U4097" s="45"/>
      <c r="V4097" s="46">
        <v>40.371875762939453</v>
      </c>
      <c r="W4097" s="46"/>
      <c r="X4097" s="45">
        <v>4.1999999433755875E-2</v>
      </c>
      <c r="Y4097" s="45"/>
      <c r="Z4097" s="44">
        <v>2.5199999660253525</v>
      </c>
      <c r="AA4097" s="44"/>
      <c r="AB4097" s="45">
        <v>18.091007232666016</v>
      </c>
      <c r="AC4097" s="45"/>
      <c r="AD4097" s="45">
        <v>8.5701938951388001E-4</v>
      </c>
      <c r="AE4097" s="45"/>
      <c r="AF4097" s="45">
        <v>18.240058898925781</v>
      </c>
      <c r="AG4097" s="45"/>
      <c r="AH4097" s="45">
        <v>12.897063255310059</v>
      </c>
      <c r="AI4097" s="45"/>
      <c r="AJ4097" s="45"/>
      <c r="AK4097" s="20">
        <v>4.6987766399979591E-3</v>
      </c>
    </row>
    <row r="4098" spans="2:37">
      <c r="B4098" s="2">
        <v>4.0000001899898052E-3</v>
      </c>
      <c r="D4098" s="44">
        <v>0.24000001139938831</v>
      </c>
      <c r="E4098" s="44"/>
      <c r="F4098" s="45">
        <v>5.3844428062438965</v>
      </c>
      <c r="G4098" s="45"/>
      <c r="H4098" s="45"/>
      <c r="I4098" s="45"/>
      <c r="J4098" s="45"/>
      <c r="K4098" s="45">
        <v>6.7885808944702148</v>
      </c>
      <c r="L4098" s="45"/>
      <c r="M4098" s="45"/>
      <c r="N4098" s="45">
        <v>29.270795822143555</v>
      </c>
      <c r="O4098" s="45"/>
      <c r="P4098" s="45"/>
      <c r="Q4098" s="45"/>
      <c r="R4098" s="45">
        <v>15.897326469421387</v>
      </c>
      <c r="S4098" s="45"/>
      <c r="T4098" s="45"/>
      <c r="U4098" s="45"/>
      <c r="V4098" s="46">
        <v>30.195337295532227</v>
      </c>
      <c r="W4098" s="46"/>
      <c r="X4098" s="45">
        <v>4.3000001460313797E-2</v>
      </c>
      <c r="Y4098" s="45"/>
      <c r="Z4098" s="44">
        <v>2.5800000876188278</v>
      </c>
      <c r="AA4098" s="44"/>
      <c r="AB4098" s="45">
        <v>15.884853363037109</v>
      </c>
      <c r="AC4098" s="45"/>
      <c r="AD4098" s="45">
        <v>7.230109185911715E-4</v>
      </c>
      <c r="AE4098" s="45"/>
      <c r="AF4098" s="45">
        <v>18.149835586547852</v>
      </c>
      <c r="AG4098" s="45"/>
      <c r="AH4098" s="45">
        <v>12.83336067199707</v>
      </c>
      <c r="AI4098" s="45"/>
      <c r="AJ4098" s="45"/>
      <c r="AK4098" s="20">
        <v>3.983725793659687E-3</v>
      </c>
    </row>
    <row r="4099" spans="2:37">
      <c r="B4099" s="2">
        <v>4.999999888241291E-3</v>
      </c>
      <c r="D4099" s="44">
        <v>0.29999999329447746</v>
      </c>
      <c r="E4099" s="44"/>
      <c r="F4099" s="45">
        <v>11.984135627746582</v>
      </c>
      <c r="G4099" s="45"/>
      <c r="H4099" s="45"/>
      <c r="I4099" s="45"/>
      <c r="J4099" s="45"/>
      <c r="K4099" s="45">
        <v>5.0699615478515625</v>
      </c>
      <c r="L4099" s="45"/>
      <c r="M4099" s="45"/>
      <c r="N4099" s="45">
        <v>27.416118621826172</v>
      </c>
      <c r="O4099" s="45"/>
      <c r="P4099" s="45"/>
      <c r="Q4099" s="45"/>
      <c r="R4099" s="45">
        <v>15.801119804382324</v>
      </c>
      <c r="S4099" s="45"/>
      <c r="T4099" s="45"/>
      <c r="U4099" s="45"/>
      <c r="V4099" s="46">
        <v>22.688291549682617</v>
      </c>
      <c r="W4099" s="46"/>
      <c r="X4099" s="45">
        <v>4.3999999761581421E-2</v>
      </c>
      <c r="Y4099" s="45"/>
      <c r="Z4099" s="44">
        <v>2.6399999856948853</v>
      </c>
      <c r="AA4099" s="44"/>
      <c r="AB4099" s="45">
        <v>11.480284690856934</v>
      </c>
      <c r="AC4099" s="45"/>
      <c r="AD4099" s="45">
        <v>6.1142025515437126E-4</v>
      </c>
      <c r="AE4099" s="45"/>
      <c r="AF4099" s="45">
        <v>18.060548782348633</v>
      </c>
      <c r="AG4099" s="45"/>
      <c r="AH4099" s="45">
        <v>12.770304679870605</v>
      </c>
      <c r="AI4099" s="45"/>
      <c r="AJ4099" s="45"/>
      <c r="AK4099" s="20">
        <v>3.3855058718472719E-3</v>
      </c>
    </row>
    <row r="4100" spans="2:37">
      <c r="B4100" s="2">
        <v>6.0000000521540642E-3</v>
      </c>
      <c r="D4100" s="44">
        <v>0.36000000312924385</v>
      </c>
      <c r="E4100" s="44"/>
      <c r="F4100" s="45">
        <v>17.968324661254883</v>
      </c>
      <c r="G4100" s="45"/>
      <c r="H4100" s="45"/>
      <c r="I4100" s="45"/>
      <c r="J4100" s="45"/>
      <c r="K4100" s="45">
        <v>3.8016338348388672</v>
      </c>
      <c r="L4100" s="45"/>
      <c r="M4100" s="45"/>
      <c r="N4100" s="45">
        <v>26.013284683227539</v>
      </c>
      <c r="O4100" s="45"/>
      <c r="P4100" s="45"/>
      <c r="Q4100" s="45"/>
      <c r="R4100" s="45">
        <v>15.706008911132813</v>
      </c>
      <c r="S4100" s="45"/>
      <c r="T4100" s="45"/>
      <c r="U4100" s="45"/>
      <c r="V4100" s="46">
        <v>17.115495681762695</v>
      </c>
      <c r="W4100" s="46"/>
      <c r="X4100" s="45">
        <v>4.5000001788139343E-2</v>
      </c>
      <c r="Y4100" s="45"/>
      <c r="Z4100" s="44">
        <v>2.7000001072883606</v>
      </c>
      <c r="AA4100" s="44"/>
      <c r="AB4100" s="45">
        <v>5.5142693519592285</v>
      </c>
      <c r="AC4100" s="45"/>
      <c r="AD4100" s="45">
        <v>5.1819172222167253E-4</v>
      </c>
      <c r="AE4100" s="45"/>
      <c r="AF4100" s="45">
        <v>17.97218132019043</v>
      </c>
      <c r="AG4100" s="45"/>
      <c r="AH4100" s="45">
        <v>12.707884788513184</v>
      </c>
      <c r="AI4100" s="45"/>
      <c r="AJ4100" s="45"/>
      <c r="AK4100" s="20">
        <v>2.8833821415901184E-3</v>
      </c>
    </row>
    <row r="4101" spans="2:37">
      <c r="B4101" s="2">
        <v>7.0000002160668373E-3</v>
      </c>
      <c r="D4101" s="44">
        <v>0.42000001296401024</v>
      </c>
      <c r="E4101" s="44"/>
      <c r="F4101" s="45">
        <v>22.214300155639648</v>
      </c>
      <c r="G4101" s="45"/>
      <c r="H4101" s="45"/>
      <c r="I4101" s="45"/>
      <c r="J4101" s="45"/>
      <c r="K4101" s="45">
        <v>2.8605461120605469</v>
      </c>
      <c r="L4101" s="45"/>
      <c r="M4101" s="45"/>
      <c r="N4101" s="45">
        <v>24.939218521118164</v>
      </c>
      <c r="O4101" s="45"/>
      <c r="P4101" s="45"/>
      <c r="Q4101" s="45"/>
      <c r="R4101" s="45">
        <v>15.611978530883789</v>
      </c>
      <c r="S4101" s="45"/>
      <c r="T4101" s="45"/>
      <c r="U4101" s="45"/>
      <c r="V4101" s="46">
        <v>12.956151008605957</v>
      </c>
      <c r="W4101" s="46"/>
      <c r="X4101" s="45">
        <v>4.6000000089406967E-2</v>
      </c>
      <c r="Y4101" s="45"/>
      <c r="Z4101" s="44">
        <v>2.760000005364418</v>
      </c>
      <c r="AA4101" s="44"/>
      <c r="AB4101" s="45">
        <v>-1.1643679141998291</v>
      </c>
      <c r="AC4101" s="45"/>
      <c r="AD4101" s="45">
        <v>4.4006318785250187E-4</v>
      </c>
      <c r="AE4101" s="45"/>
      <c r="AF4101" s="45">
        <v>17.88471794128418</v>
      </c>
      <c r="AG4101" s="45"/>
      <c r="AH4101" s="45">
        <v>12.64609432220459</v>
      </c>
      <c r="AI4101" s="45"/>
      <c r="AJ4101" s="45"/>
      <c r="AK4101" s="20">
        <v>2.4606147781014442E-3</v>
      </c>
    </row>
    <row r="4102" spans="2:37">
      <c r="B4102" s="2">
        <v>8.0000003799796104E-3</v>
      </c>
      <c r="D4102" s="44">
        <v>0.48000002279877663</v>
      </c>
      <c r="E4102" s="44"/>
      <c r="F4102" s="45">
        <v>23.934940338134766</v>
      </c>
      <c r="G4102" s="45"/>
      <c r="H4102" s="45"/>
      <c r="I4102" s="45"/>
      <c r="J4102" s="45"/>
      <c r="K4102" s="45">
        <v>2.1590282917022705</v>
      </c>
      <c r="L4102" s="45"/>
      <c r="M4102" s="45"/>
      <c r="N4102" s="45">
        <v>24.106229782104492</v>
      </c>
      <c r="O4102" s="45"/>
      <c r="P4102" s="45"/>
      <c r="Q4102" s="45"/>
      <c r="R4102" s="45">
        <v>15.519014358520508</v>
      </c>
      <c r="S4102" s="45"/>
      <c r="T4102" s="45"/>
      <c r="U4102" s="45"/>
      <c r="V4102" s="46">
        <v>9.8373746871948242</v>
      </c>
      <c r="W4102" s="46"/>
      <c r="X4102" s="45">
        <v>4.6999998390674591E-2</v>
      </c>
      <c r="Y4102" s="45"/>
      <c r="Z4102" s="44">
        <v>2.8199999034404755</v>
      </c>
      <c r="AA4102" s="44"/>
      <c r="AB4102" s="45">
        <v>-7.6155338287353516</v>
      </c>
      <c r="AC4102" s="45"/>
      <c r="AD4102" s="45">
        <v>3.7439988227561116E-4</v>
      </c>
      <c r="AE4102" s="45"/>
      <c r="AF4102" s="45">
        <v>17.798145294189453</v>
      </c>
      <c r="AG4102" s="45"/>
      <c r="AH4102" s="45">
        <v>12.58492374420166</v>
      </c>
      <c r="AI4102" s="45"/>
      <c r="AJ4102" s="45"/>
      <c r="AK4102" s="20">
        <v>2.1036334801465273E-3</v>
      </c>
    </row>
    <row r="4103" spans="2:37">
      <c r="B4103" s="2">
        <v>8.999999612569809E-3</v>
      </c>
      <c r="D4103" s="44">
        <v>0.53999997675418854</v>
      </c>
      <c r="E4103" s="44"/>
      <c r="F4103" s="45">
        <v>22.761896133422852</v>
      </c>
      <c r="G4103" s="45"/>
      <c r="H4103" s="45"/>
      <c r="I4103" s="45"/>
      <c r="J4103" s="45"/>
      <c r="K4103" s="45">
        <v>1.6340160369873047</v>
      </c>
      <c r="L4103" s="45"/>
      <c r="M4103" s="45"/>
      <c r="N4103" s="45">
        <v>23.451231002807617</v>
      </c>
      <c r="O4103" s="45"/>
      <c r="P4103" s="45"/>
      <c r="Q4103" s="45"/>
      <c r="R4103" s="45">
        <v>15.427101135253906</v>
      </c>
      <c r="S4103" s="45"/>
      <c r="T4103" s="45"/>
      <c r="U4103" s="45"/>
      <c r="V4103" s="46">
        <v>7.4895720481872559</v>
      </c>
      <c r="W4103" s="46"/>
      <c r="X4103" s="45">
        <v>4.8000000417232513E-2</v>
      </c>
      <c r="Y4103" s="45"/>
      <c r="Z4103" s="44">
        <v>2.8800000250339508</v>
      </c>
      <c r="AA4103" s="44"/>
      <c r="AB4103" s="45">
        <v>-12.940017700195313</v>
      </c>
      <c r="AC4103" s="45"/>
      <c r="AD4103" s="45">
        <v>3.1906485673971474E-4</v>
      </c>
      <c r="AE4103" s="45"/>
      <c r="AF4103" s="45">
        <v>17.712448120117188</v>
      </c>
      <c r="AG4103" s="45"/>
      <c r="AH4103" s="45">
        <v>12.52436637878418</v>
      </c>
      <c r="AI4103" s="45"/>
      <c r="AJ4103" s="45"/>
      <c r="AK4103" s="20">
        <v>1.8013919470831752E-3</v>
      </c>
    </row>
    <row r="4104" spans="2:37">
      <c r="B4104" s="2">
        <v>9.9999997764825821E-3</v>
      </c>
      <c r="D4104" s="44">
        <v>0.59999998658895493</v>
      </c>
      <c r="E4104" s="44"/>
      <c r="F4104" s="45">
        <v>18.776187896728516</v>
      </c>
      <c r="G4104" s="45"/>
      <c r="H4104" s="45"/>
      <c r="I4104" s="45"/>
      <c r="J4104" s="45"/>
      <c r="K4104" s="45">
        <v>1.2397562265396118</v>
      </c>
      <c r="L4104" s="45"/>
      <c r="M4104" s="45"/>
      <c r="N4104" s="45">
        <v>22.928451538085938</v>
      </c>
      <c r="O4104" s="45"/>
      <c r="P4104" s="45"/>
      <c r="Q4104" s="45"/>
      <c r="R4104" s="45">
        <v>15.336223602294922</v>
      </c>
      <c r="S4104" s="45"/>
      <c r="T4104" s="45"/>
      <c r="U4104" s="45"/>
      <c r="V4104" s="46">
        <v>5.7161402702331543</v>
      </c>
      <c r="W4104" s="46"/>
      <c r="X4104" s="45">
        <v>4.8999998718500137E-2</v>
      </c>
      <c r="Y4104" s="45"/>
      <c r="Z4104" s="44">
        <v>2.9399999231100082</v>
      </c>
      <c r="AA4104" s="44"/>
      <c r="AB4104" s="45">
        <v>-16.404657363891602</v>
      </c>
      <c r="AC4104" s="45"/>
      <c r="AD4104" s="45">
        <v>2.7231787680648267E-4</v>
      </c>
      <c r="AE4104" s="45"/>
      <c r="AF4104" s="45">
        <v>17.627613067626953</v>
      </c>
      <c r="AG4104" s="45"/>
      <c r="AH4104" s="45">
        <v>12.464411735534668</v>
      </c>
      <c r="AI4104" s="45"/>
      <c r="AJ4104" s="45"/>
      <c r="AK4104" s="20">
        <v>1.544860890135169E-3</v>
      </c>
    </row>
    <row r="4105" spans="2:37">
      <c r="B4105" s="2">
        <v>1.0999999940395355E-2</v>
      </c>
      <c r="D4105" s="44">
        <v>0.65999999642372131</v>
      </c>
      <c r="E4105" s="44"/>
      <c r="F4105" s="45">
        <v>12.480411529541016</v>
      </c>
      <c r="G4105" s="45"/>
      <c r="H4105" s="45"/>
      <c r="I4105" s="45"/>
      <c r="J4105" s="45"/>
      <c r="K4105" s="45">
        <v>0.94280672073364258</v>
      </c>
      <c r="L4105" s="45"/>
      <c r="M4105" s="45"/>
      <c r="N4105" s="45">
        <v>22.504425048828125</v>
      </c>
      <c r="O4105" s="45"/>
      <c r="P4105" s="45"/>
      <c r="Q4105" s="45"/>
      <c r="R4105" s="45">
        <v>15.246366500854492</v>
      </c>
      <c r="S4105" s="45"/>
      <c r="T4105" s="45"/>
      <c r="U4105" s="45"/>
      <c r="V4105" s="46">
        <v>4.3726158142089844</v>
      </c>
      <c r="W4105" s="46"/>
      <c r="X4105" s="45">
        <v>5.000000074505806E-2</v>
      </c>
      <c r="Y4105" s="45"/>
      <c r="Z4105" s="44">
        <v>3.0000000447034836</v>
      </c>
      <c r="AA4105" s="44"/>
      <c r="AB4105" s="45">
        <v>-17.543111801147461</v>
      </c>
      <c r="AC4105" s="45"/>
      <c r="AD4105" s="45">
        <v>2.327358815819025E-4</v>
      </c>
      <c r="AE4105" s="45"/>
      <c r="AF4105" s="45">
        <v>17.54362678527832</v>
      </c>
      <c r="AG4105" s="45"/>
      <c r="AH4105" s="45">
        <v>12.40505313873291</v>
      </c>
      <c r="AI4105" s="45"/>
      <c r="AJ4105" s="45"/>
      <c r="AK4105" s="20">
        <v>1.3266296591609716E-3</v>
      </c>
    </row>
    <row r="4106" spans="2:37">
      <c r="B4106" s="2">
        <v>1.2000000104308128E-2</v>
      </c>
      <c r="D4106" s="44">
        <v>0.7200000062584877</v>
      </c>
      <c r="E4106" s="44"/>
      <c r="F4106" s="45">
        <v>4.7156767845153809</v>
      </c>
      <c r="G4106" s="45"/>
      <c r="H4106" s="45"/>
      <c r="I4106" s="45"/>
      <c r="J4106" s="45"/>
      <c r="K4106" s="45">
        <v>0.71856629848480225</v>
      </c>
      <c r="L4106" s="45"/>
      <c r="M4106" s="45"/>
      <c r="N4106" s="45">
        <v>22.154531478881836</v>
      </c>
      <c r="O4106" s="45"/>
      <c r="P4106" s="45"/>
      <c r="Q4106" s="45"/>
      <c r="R4106" s="45">
        <v>15.157516479492188</v>
      </c>
      <c r="S4106" s="45"/>
      <c r="T4106" s="45"/>
      <c r="U4106" s="45"/>
      <c r="V4106" s="46">
        <v>3.3521525859832764</v>
      </c>
      <c r="W4106" s="46"/>
      <c r="X4106" s="45">
        <v>5.0999999046325684E-2</v>
      </c>
      <c r="Y4106" s="45"/>
      <c r="Z4106" s="44">
        <v>3.059999942779541</v>
      </c>
      <c r="AA4106" s="44"/>
      <c r="AB4106" s="45">
        <v>-16.21843147277832</v>
      </c>
      <c r="AC4106" s="45"/>
      <c r="AD4106" s="45">
        <v>1.9915055599994957E-4</v>
      </c>
      <c r="AE4106" s="45"/>
      <c r="AF4106" s="45">
        <v>17.460479736328125</v>
      </c>
      <c r="AG4106" s="45"/>
      <c r="AH4106" s="45">
        <v>12.346282958984375</v>
      </c>
      <c r="AI4106" s="45"/>
      <c r="AJ4106" s="45"/>
      <c r="AK4106" s="20">
        <v>1.1405919212847948E-3</v>
      </c>
    </row>
    <row r="4107" spans="2:37">
      <c r="B4107" s="2">
        <v>1.3000000268220901E-2</v>
      </c>
      <c r="D4107" s="44">
        <v>0.78000001609325409</v>
      </c>
      <c r="E4107" s="44"/>
      <c r="F4107" s="45">
        <v>-3.4654574394226074</v>
      </c>
      <c r="G4107" s="45"/>
      <c r="H4107" s="45"/>
      <c r="I4107" s="45"/>
      <c r="J4107" s="45"/>
      <c r="K4107" s="45">
        <v>0.54883700609207153</v>
      </c>
      <c r="L4107" s="45"/>
      <c r="M4107" s="45"/>
      <c r="N4107" s="45">
        <v>21.860553741455078</v>
      </c>
      <c r="O4107" s="45"/>
      <c r="P4107" s="45"/>
      <c r="Q4107" s="45"/>
      <c r="R4107" s="45">
        <v>15.069659233093262</v>
      </c>
      <c r="S4107" s="45"/>
      <c r="T4107" s="45"/>
      <c r="U4107" s="45"/>
      <c r="V4107" s="46">
        <v>2.5752828121185303</v>
      </c>
      <c r="W4107" s="46"/>
      <c r="X4107" s="45">
        <v>5.2000001072883606E-2</v>
      </c>
      <c r="Y4107" s="45"/>
      <c r="Z4107" s="44">
        <v>3.1200000643730164</v>
      </c>
      <c r="AA4107" s="44"/>
      <c r="AB4107" s="45">
        <v>-12.639047622680664</v>
      </c>
      <c r="AC4107" s="45"/>
      <c r="AD4107" s="45">
        <v>1.7059901438187808E-4</v>
      </c>
      <c r="AE4107" s="45"/>
      <c r="AF4107" s="45">
        <v>17.378158569335938</v>
      </c>
      <c r="AG4107" s="45"/>
      <c r="AH4107" s="45">
        <v>12.288092613220215</v>
      </c>
      <c r="AI4107" s="45"/>
      <c r="AJ4107" s="45"/>
      <c r="AK4107" s="20">
        <v>9.8169606644660234E-4</v>
      </c>
    </row>
    <row r="4108" spans="2:37">
      <c r="B4108" s="2">
        <v>1.4000000432133675E-2</v>
      </c>
      <c r="D4108" s="44">
        <v>0.84000002592802048</v>
      </c>
      <c r="E4108" s="44"/>
      <c r="F4108" s="45">
        <v>-10.952469825744629</v>
      </c>
      <c r="G4108" s="45"/>
      <c r="H4108" s="45"/>
      <c r="I4108" s="45"/>
      <c r="J4108" s="45"/>
      <c r="K4108" s="45">
        <v>0.42009449005126953</v>
      </c>
      <c r="L4108" s="45"/>
      <c r="M4108" s="45"/>
      <c r="N4108" s="45">
        <v>21.608945846557617</v>
      </c>
      <c r="O4108" s="45"/>
      <c r="P4108" s="45"/>
      <c r="Q4108" s="45"/>
      <c r="R4108" s="45">
        <v>14.982780456542969</v>
      </c>
      <c r="S4108" s="45"/>
      <c r="T4108" s="45"/>
      <c r="U4108" s="45"/>
      <c r="V4108" s="46">
        <v>1.9826203584671021</v>
      </c>
      <c r="W4108" s="46"/>
      <c r="X4108" s="45">
        <v>5.299999937415123E-2</v>
      </c>
      <c r="Y4108" s="45"/>
      <c r="Z4108" s="44">
        <v>3.1799999624490738</v>
      </c>
      <c r="AA4108" s="44"/>
      <c r="AB4108" s="45">
        <v>-7.326385498046875</v>
      </c>
      <c r="AC4108" s="45"/>
      <c r="AD4108" s="45">
        <v>1.4628465578425676E-4</v>
      </c>
      <c r="AE4108" s="45"/>
      <c r="AF4108" s="45">
        <v>17.296649932861328</v>
      </c>
      <c r="AG4108" s="45"/>
      <c r="AH4108" s="45">
        <v>12.230474472045898</v>
      </c>
      <c r="AI4108" s="45"/>
      <c r="AJ4108" s="45"/>
      <c r="AK4108" s="20">
        <v>8.4574701031669974E-4</v>
      </c>
    </row>
    <row r="4109" spans="2:37">
      <c r="B4109" s="2">
        <v>1.4999999664723873E-2</v>
      </c>
      <c r="D4109" s="44">
        <v>0.89999997988343239</v>
      </c>
      <c r="E4109" s="44"/>
      <c r="F4109" s="45">
        <v>-16.735540390014648</v>
      </c>
      <c r="G4109" s="45"/>
      <c r="H4109" s="45"/>
      <c r="I4109" s="45"/>
      <c r="J4109" s="45"/>
      <c r="K4109" s="45">
        <v>0.32224756479263306</v>
      </c>
      <c r="L4109" s="45"/>
      <c r="M4109" s="45"/>
      <c r="N4109" s="45">
        <v>21.389598846435547</v>
      </c>
      <c r="O4109" s="45"/>
      <c r="P4109" s="45"/>
      <c r="Q4109" s="45"/>
      <c r="R4109" s="45">
        <v>14.896866798400879</v>
      </c>
      <c r="S4109" s="45"/>
      <c r="T4109" s="45"/>
      <c r="U4109" s="45"/>
      <c r="V4109" s="46">
        <v>1.5296064615249634</v>
      </c>
      <c r="W4109" s="46"/>
      <c r="X4109" s="45">
        <v>5.4000001400709152E-2</v>
      </c>
      <c r="Y4109" s="45"/>
      <c r="Z4109" s="44">
        <v>3.2400000840425491</v>
      </c>
      <c r="AA4109" s="44"/>
      <c r="AB4109" s="45">
        <v>-1.0391085147857666</v>
      </c>
      <c r="AC4109" s="45"/>
      <c r="AD4109" s="45">
        <v>1.2554609565995634E-4</v>
      </c>
      <c r="AE4109" s="45"/>
      <c r="AF4109" s="45">
        <v>17.215944290161133</v>
      </c>
      <c r="AG4109" s="45"/>
      <c r="AH4109" s="45">
        <v>12.173421859741211</v>
      </c>
      <c r="AI4109" s="45"/>
      <c r="AJ4109" s="45"/>
      <c r="AK4109" s="20">
        <v>7.2924850974231958E-4</v>
      </c>
    </row>
    <row r="4110" spans="2:37">
      <c r="B4110" s="2">
        <v>1.6000000759959221E-2</v>
      </c>
      <c r="D4110" s="44">
        <v>0.96000004559755325</v>
      </c>
      <c r="E4110" s="44"/>
      <c r="F4110" s="45">
        <v>-20.047540664672852</v>
      </c>
      <c r="G4110" s="45"/>
      <c r="H4110" s="45"/>
      <c r="I4110" s="45"/>
      <c r="J4110" s="45"/>
      <c r="K4110" s="45">
        <v>0.24774116277694702</v>
      </c>
      <c r="L4110" s="45"/>
      <c r="M4110" s="45"/>
      <c r="N4110" s="45">
        <v>21.194936752319336</v>
      </c>
      <c r="O4110" s="45"/>
      <c r="P4110" s="45"/>
      <c r="Q4110" s="45"/>
      <c r="R4110" s="45">
        <v>14.811904907226563</v>
      </c>
      <c r="S4110" s="45"/>
      <c r="T4110" s="45"/>
      <c r="U4110" s="45"/>
      <c r="V4110" s="46">
        <v>1.1826936006546021</v>
      </c>
      <c r="W4110" s="46"/>
      <c r="X4110" s="45">
        <v>5.4999999701976776E-2</v>
      </c>
      <c r="Y4110" s="45"/>
      <c r="Z4110" s="44">
        <v>3.2999999821186066</v>
      </c>
      <c r="AA4110" s="44"/>
      <c r="AB4110" s="45">
        <v>5.335059642791748</v>
      </c>
      <c r="AC4110" s="45"/>
      <c r="AD4110" s="45">
        <v>1.0783231846289709E-4</v>
      </c>
      <c r="AE4110" s="45"/>
      <c r="AF4110" s="45">
        <v>17.136028289794922</v>
      </c>
      <c r="AG4110" s="45"/>
      <c r="AH4110" s="45">
        <v>12.116926193237305</v>
      </c>
      <c r="AI4110" s="45"/>
      <c r="AJ4110" s="45"/>
      <c r="AK4110" s="20">
        <v>6.2927644466981292E-4</v>
      </c>
    </row>
    <row r="4111" spans="2:37">
      <c r="B4111" s="2">
        <v>1.7000000923871994E-2</v>
      </c>
      <c r="D4111" s="44">
        <v>1.0200000554323196</v>
      </c>
      <c r="E4111" s="44"/>
      <c r="F4111" s="45">
        <v>-20.469947814941406</v>
      </c>
      <c r="G4111" s="45"/>
      <c r="H4111" s="45"/>
      <c r="I4111" s="45"/>
      <c r="J4111" s="45"/>
      <c r="K4111" s="45">
        <v>0.19090273976325989</v>
      </c>
      <c r="L4111" s="45"/>
      <c r="M4111" s="45"/>
      <c r="N4111" s="45">
        <v>21.019269943237305</v>
      </c>
      <c r="O4111" s="45"/>
      <c r="P4111" s="45"/>
      <c r="Q4111" s="45"/>
      <c r="R4111" s="45">
        <v>14.727880477905273</v>
      </c>
      <c r="S4111" s="45"/>
      <c r="T4111" s="45"/>
      <c r="U4111" s="45"/>
      <c r="V4111" s="46">
        <v>0.91655158996582031</v>
      </c>
      <c r="W4111" s="46"/>
      <c r="X4111" s="45">
        <v>5.6000001728534698E-2</v>
      </c>
      <c r="Y4111" s="45"/>
      <c r="Z4111" s="44">
        <v>3.3600001037120819</v>
      </c>
      <c r="AA4111" s="44"/>
      <c r="AB4111" s="45">
        <v>10.904513359069824</v>
      </c>
      <c r="AC4111" s="45"/>
      <c r="AD4111" s="45">
        <v>9.2682770628016442E-5</v>
      </c>
      <c r="AE4111" s="45"/>
      <c r="AF4111" s="45">
        <v>17.056894302368164</v>
      </c>
      <c r="AG4111" s="45"/>
      <c r="AH4111" s="45">
        <v>12.060980796813965</v>
      </c>
      <c r="AI4111" s="45"/>
      <c r="AJ4111" s="45"/>
      <c r="AK4111" s="20">
        <v>5.4337718756869435E-4</v>
      </c>
    </row>
    <row r="4112" spans="2:37">
      <c r="B4112" s="2">
        <v>1.7999999225139618E-2</v>
      </c>
      <c r="D4112" s="44">
        <v>1.0799999535083771</v>
      </c>
      <c r="E4112" s="44"/>
      <c r="F4112" s="45">
        <v>-17.98851203918457</v>
      </c>
      <c r="G4112" s="45"/>
      <c r="H4112" s="45"/>
      <c r="I4112" s="45"/>
      <c r="J4112" s="45"/>
      <c r="K4112" s="45">
        <v>0.1474626213312149</v>
      </c>
      <c r="L4112" s="45"/>
      <c r="M4112" s="45"/>
      <c r="N4112" s="45">
        <v>20.858310699462891</v>
      </c>
      <c r="O4112" s="45"/>
      <c r="P4112" s="45"/>
      <c r="Q4112" s="45"/>
      <c r="R4112" s="45">
        <v>14.644781112670898</v>
      </c>
      <c r="S4112" s="45"/>
      <c r="T4112" s="45"/>
      <c r="U4112" s="45"/>
      <c r="V4112" s="46">
        <v>0.71200674772262573</v>
      </c>
      <c r="W4112" s="46"/>
      <c r="X4112" s="45">
        <v>5.7000000029802322E-2</v>
      </c>
      <c r="Y4112" s="45"/>
      <c r="Z4112" s="44">
        <v>3.4200000017881393</v>
      </c>
      <c r="AA4112" s="44"/>
      <c r="AB4112" s="45">
        <v>14.898320198059082</v>
      </c>
      <c r="AC4112" s="45"/>
      <c r="AD4112" s="45">
        <v>7.9711338912602514E-5</v>
      </c>
      <c r="AE4112" s="45"/>
      <c r="AF4112" s="45">
        <v>16.978530883789063</v>
      </c>
      <c r="AG4112" s="45"/>
      <c r="AH4112" s="45">
        <v>12.00557804107666</v>
      </c>
      <c r="AI4112" s="45"/>
      <c r="AJ4112" s="45"/>
      <c r="AK4112" s="20">
        <v>4.6948532690294087E-4</v>
      </c>
    </row>
    <row r="4113" spans="2:37">
      <c r="B4113" s="2">
        <v>1.8999999389052391E-2</v>
      </c>
      <c r="D4113" s="44">
        <v>1.1399999633431435</v>
      </c>
      <c r="E4113" s="44"/>
      <c r="F4113" s="45">
        <v>-12.991600036621094</v>
      </c>
      <c r="G4113" s="45"/>
      <c r="H4113" s="45"/>
      <c r="I4113" s="45"/>
      <c r="J4113" s="45"/>
      <c r="K4113" s="45">
        <v>0.11420019716024399</v>
      </c>
      <c r="L4113" s="45"/>
      <c r="M4113" s="45"/>
      <c r="N4113" s="45">
        <v>20.708818435668945</v>
      </c>
      <c r="O4113" s="45"/>
      <c r="P4113" s="45"/>
      <c r="Q4113" s="45"/>
      <c r="R4113" s="45">
        <v>14.562593460083008</v>
      </c>
      <c r="S4113" s="45"/>
      <c r="T4113" s="45"/>
      <c r="U4113" s="45"/>
      <c r="V4113" s="46">
        <v>0.55451476573944092</v>
      </c>
      <c r="W4113" s="46"/>
      <c r="X4113" s="45">
        <v>5.7999998331069946E-2</v>
      </c>
      <c r="Y4113" s="45"/>
      <c r="Z4113" s="44">
        <v>3.4799998998641968</v>
      </c>
      <c r="AA4113" s="44"/>
      <c r="AB4113" s="45">
        <v>16.772777557373047</v>
      </c>
      <c r="AC4113" s="45"/>
      <c r="AD4113" s="45">
        <v>6.85933991917409E-5</v>
      </c>
      <c r="AE4113" s="45"/>
      <c r="AF4113" s="45">
        <v>16.90092658996582</v>
      </c>
      <c r="AG4113" s="45"/>
      <c r="AH4113" s="45">
        <v>11.950711250305176</v>
      </c>
      <c r="AI4113" s="45"/>
      <c r="AJ4113" s="45"/>
      <c r="AK4113" s="20">
        <v>4.058574850205332E-4</v>
      </c>
    </row>
    <row r="4114" spans="2:37">
      <c r="B4114" s="2">
        <v>1.9999999552965164E-2</v>
      </c>
      <c r="D4114" s="44">
        <v>1.1999999731779099</v>
      </c>
      <c r="E4114" s="44"/>
      <c r="F4114" s="45">
        <v>-6.2121586799621582</v>
      </c>
      <c r="G4114" s="45"/>
      <c r="H4114" s="45"/>
      <c r="I4114" s="45"/>
      <c r="J4114" s="45"/>
      <c r="K4114" s="45">
        <v>8.8681519031524658E-2</v>
      </c>
      <c r="L4114" s="45"/>
      <c r="M4114" s="45"/>
      <c r="N4114" s="45">
        <v>20.568340301513672</v>
      </c>
      <c r="O4114" s="45"/>
      <c r="P4114" s="45"/>
      <c r="Q4114" s="45"/>
      <c r="R4114" s="45">
        <v>14.481306076049805</v>
      </c>
      <c r="S4114" s="45"/>
      <c r="T4114" s="45"/>
      <c r="U4114" s="45"/>
      <c r="V4114" s="46">
        <v>0.43302243947982788</v>
      </c>
      <c r="W4114" s="46"/>
      <c r="X4114" s="45">
        <v>5.9000000357627869E-2</v>
      </c>
      <c r="Y4114" s="45"/>
      <c r="Z4114" s="44">
        <v>3.5400000214576721</v>
      </c>
      <c r="AA4114" s="44"/>
      <c r="AB4114" s="45">
        <v>16.285259246826172</v>
      </c>
      <c r="AC4114" s="45"/>
      <c r="AD4114" s="45">
        <v>5.9055291785625741E-5</v>
      </c>
      <c r="AE4114" s="45"/>
      <c r="AF4114" s="45">
        <v>16.824071884155273</v>
      </c>
      <c r="AG4114" s="45"/>
      <c r="AH4114" s="45">
        <v>11.89637279510498</v>
      </c>
      <c r="AI4114" s="45"/>
      <c r="AJ4114" s="45"/>
      <c r="AK4114" s="20">
        <v>3.510178648866713E-4</v>
      </c>
    </row>
    <row r="4115" spans="2:37">
      <c r="B4115" s="2">
        <v>2.0999999716877937E-2</v>
      </c>
      <c r="D4115" s="44">
        <v>1.2599999830126762</v>
      </c>
      <c r="E4115" s="44"/>
      <c r="F4115" s="45">
        <v>1.3778824806213379</v>
      </c>
      <c r="G4115" s="45"/>
      <c r="H4115" s="45"/>
      <c r="I4115" s="45"/>
      <c r="J4115" s="45"/>
      <c r="K4115" s="45">
        <v>6.9064110517501831E-2</v>
      </c>
      <c r="L4115" s="45"/>
      <c r="M4115" s="45"/>
      <c r="N4115" s="45">
        <v>20.435018539428711</v>
      </c>
      <c r="O4115" s="45"/>
      <c r="P4115" s="45"/>
      <c r="Q4115" s="45"/>
      <c r="R4115" s="45">
        <v>14.400904655456543</v>
      </c>
      <c r="S4115" s="45"/>
      <c r="T4115" s="45"/>
      <c r="U4115" s="45"/>
      <c r="V4115" s="46">
        <v>0.33911550045013428</v>
      </c>
      <c r="W4115" s="46"/>
      <c r="X4115" s="45">
        <v>5.9999998658895493E-2</v>
      </c>
      <c r="Y4115" s="45"/>
      <c r="Z4115" s="44">
        <v>3.5999999195337296</v>
      </c>
      <c r="AA4115" s="44"/>
      <c r="AB4115" s="45">
        <v>13.525358200073242</v>
      </c>
      <c r="AC4115" s="45"/>
      <c r="AD4115" s="45">
        <v>5.0865768571384251E-5</v>
      </c>
      <c r="AE4115" s="45"/>
      <c r="AF4115" s="45">
        <v>16.747955322265625</v>
      </c>
      <c r="AG4115" s="45"/>
      <c r="AH4115" s="45">
        <v>11.842556953430176</v>
      </c>
      <c r="AI4115" s="45"/>
      <c r="AJ4115" s="45"/>
      <c r="AK4115" s="20">
        <v>3.0371421598829329E-4</v>
      </c>
    </row>
    <row r="4116" spans="2:37">
      <c r="B4116" s="2">
        <v>2.199999988079071E-2</v>
      </c>
      <c r="D4116" s="44">
        <v>1.3199999928474426</v>
      </c>
      <c r="E4116" s="44"/>
      <c r="F4116" s="45">
        <v>8.7055025100708008</v>
      </c>
      <c r="G4116" s="45"/>
      <c r="H4116" s="45"/>
      <c r="I4116" s="45"/>
      <c r="J4116" s="45"/>
      <c r="K4116" s="45">
        <v>5.3951025009155273E-2</v>
      </c>
      <c r="L4116" s="45"/>
      <c r="M4116" s="45"/>
      <c r="N4116" s="45">
        <v>20.307437896728516</v>
      </c>
      <c r="O4116" s="45"/>
      <c r="P4116" s="45"/>
      <c r="Q4116" s="45"/>
      <c r="R4116" s="45">
        <v>14.321377754211426</v>
      </c>
      <c r="S4116" s="45"/>
      <c r="T4116" s="45"/>
      <c r="U4116" s="45"/>
      <c r="V4116" s="46">
        <v>0.2663789689540863</v>
      </c>
      <c r="W4116" s="46"/>
      <c r="X4116" s="45">
        <v>6.1000000685453415E-2</v>
      </c>
      <c r="Y4116" s="45"/>
      <c r="Z4116" s="44">
        <v>3.6600000411272049</v>
      </c>
      <c r="AA4116" s="44"/>
      <c r="AB4116" s="45">
        <v>8.8993425369262695</v>
      </c>
      <c r="AC4116" s="45"/>
      <c r="AD4116" s="45">
        <v>4.382896440802142E-5</v>
      </c>
      <c r="AE4116" s="45"/>
      <c r="AF4116" s="45">
        <v>16.672569274902344</v>
      </c>
      <c r="AG4116" s="45"/>
      <c r="AH4116" s="45">
        <v>11.789255142211914</v>
      </c>
      <c r="AI4116" s="45"/>
      <c r="AJ4116" s="45"/>
      <c r="AK4116" s="20">
        <v>2.6288139633834362E-4</v>
      </c>
    </row>
    <row r="4117" spans="2:37">
      <c r="B4117" s="2">
        <v>2.3000000044703484E-2</v>
      </c>
      <c r="D4117" s="44">
        <v>1.380000002682209</v>
      </c>
      <c r="E4117" s="44"/>
      <c r="F4117" s="45">
        <v>14.747133255004883</v>
      </c>
      <c r="G4117" s="45"/>
      <c r="H4117" s="45"/>
      <c r="I4117" s="45"/>
      <c r="J4117" s="45"/>
      <c r="K4117" s="45">
        <v>4.2281594127416611E-2</v>
      </c>
      <c r="L4117" s="45"/>
      <c r="M4117" s="45"/>
      <c r="N4117" s="45">
        <v>20.184520721435547</v>
      </c>
      <c r="O4117" s="45"/>
      <c r="P4117" s="45"/>
      <c r="Q4117" s="45"/>
      <c r="R4117" s="45">
        <v>14.24271297454834</v>
      </c>
      <c r="S4117" s="45"/>
      <c r="T4117" s="45"/>
      <c r="U4117" s="45"/>
      <c r="V4117" s="46">
        <v>0.20991507172584534</v>
      </c>
      <c r="W4117" s="46"/>
      <c r="X4117" s="45">
        <v>6.1999998986721039E-2</v>
      </c>
      <c r="Y4117" s="45"/>
      <c r="Z4117" s="44">
        <v>3.7199999392032623</v>
      </c>
      <c r="AA4117" s="44"/>
      <c r="AB4117" s="45">
        <v>3.0705556869506836</v>
      </c>
      <c r="AC4117" s="45"/>
      <c r="AD4117" s="45">
        <v>3.7778660043841228E-5</v>
      </c>
      <c r="AE4117" s="45"/>
      <c r="AF4117" s="45">
        <v>16.597902297973633</v>
      </c>
      <c r="AG4117" s="45"/>
      <c r="AH4117" s="45">
        <v>11.736462593078613</v>
      </c>
      <c r="AI4117" s="45"/>
      <c r="AJ4117" s="45"/>
      <c r="AK4117" s="20">
        <v>2.2761158470530063E-4</v>
      </c>
    </row>
    <row r="4118" spans="2:37">
      <c r="B4118" s="2">
        <v>2.4000000208616257E-2</v>
      </c>
      <c r="D4118" s="44">
        <v>1.4400000125169754</v>
      </c>
      <c r="E4118" s="44"/>
      <c r="F4118" s="45">
        <v>18.670719146728516</v>
      </c>
      <c r="G4118" s="45"/>
      <c r="H4118" s="45"/>
      <c r="I4118" s="45"/>
      <c r="J4118" s="45"/>
      <c r="K4118" s="45">
        <v>3.3249340951442719E-2</v>
      </c>
      <c r="L4118" s="45"/>
      <c r="M4118" s="45"/>
      <c r="N4118" s="45">
        <v>20.065441131591797</v>
      </c>
      <c r="O4118" s="45"/>
      <c r="P4118" s="45"/>
      <c r="Q4118" s="45"/>
      <c r="R4118" s="45">
        <v>14.164898872375488</v>
      </c>
      <c r="S4118" s="45"/>
      <c r="T4118" s="45"/>
      <c r="U4118" s="45"/>
      <c r="V4118" s="46">
        <v>0.1659795343875885</v>
      </c>
      <c r="W4118" s="46"/>
      <c r="X4118" s="45">
        <v>6.3000001013278961E-2</v>
      </c>
      <c r="Y4118" s="45"/>
      <c r="Z4118" s="44">
        <v>3.7800000607967377</v>
      </c>
      <c r="AA4118" s="44"/>
      <c r="AB4118" s="45">
        <v>-3.1355597972869873</v>
      </c>
      <c r="AC4118" s="45"/>
      <c r="AD4118" s="45">
        <v>3.2573512726230547E-5</v>
      </c>
      <c r="AE4118" s="45"/>
      <c r="AF4118" s="45">
        <v>16.523946762084961</v>
      </c>
      <c r="AG4118" s="45"/>
      <c r="AH4118" s="45">
        <v>11.684170722961426</v>
      </c>
      <c r="AI4118" s="45"/>
      <c r="AJ4118" s="45"/>
      <c r="AK4118" s="20">
        <v>1.9712952780537307E-4</v>
      </c>
    </row>
    <row r="4119" spans="2:37">
      <c r="B4119" s="2">
        <v>2.500000037252903E-2</v>
      </c>
      <c r="D4119" s="44">
        <v>1.5000000223517418</v>
      </c>
      <c r="E4119" s="44"/>
      <c r="F4119" s="45">
        <v>19.949544906616211</v>
      </c>
      <c r="G4119" s="45"/>
      <c r="H4119" s="45"/>
      <c r="I4119" s="45"/>
      <c r="J4119" s="45"/>
      <c r="K4119" s="45">
        <v>2.6240227743983269E-2</v>
      </c>
      <c r="L4119" s="45"/>
      <c r="M4119" s="45"/>
      <c r="N4119" s="45">
        <v>19.949573516845703</v>
      </c>
      <c r="O4119" s="45"/>
      <c r="P4119" s="45"/>
      <c r="Q4119" s="45"/>
      <c r="R4119" s="45">
        <v>14.087924003601074</v>
      </c>
      <c r="S4119" s="45"/>
      <c r="T4119" s="45"/>
      <c r="U4119" s="45"/>
      <c r="V4119" s="46">
        <v>0.13170601427555084</v>
      </c>
      <c r="W4119" s="46"/>
      <c r="X4119" s="45">
        <v>6.4000003039836884E-2</v>
      </c>
      <c r="Y4119" s="45"/>
      <c r="Z4119" s="44">
        <v>3.840000182390213</v>
      </c>
      <c r="AA4119" s="44"/>
      <c r="AB4119" s="45">
        <v>-8.8482065200805664</v>
      </c>
      <c r="AC4119" s="45"/>
      <c r="AD4119" s="45">
        <v>2.8093129003536887E-5</v>
      </c>
      <c r="AE4119" s="45"/>
      <c r="AF4119" s="45">
        <v>16.450691223144531</v>
      </c>
      <c r="AG4119" s="45"/>
      <c r="AH4119" s="45">
        <v>11.63237476348877</v>
      </c>
      <c r="AI4119" s="45"/>
      <c r="AJ4119" s="45"/>
      <c r="AK4119" s="20">
        <v>1.7077202210202813E-4</v>
      </c>
    </row>
    <row r="4120" spans="2:37">
      <c r="B4120" s="2">
        <v>2.6000000536441803E-2</v>
      </c>
      <c r="D4120" s="44">
        <v>1.5600000321865082</v>
      </c>
      <c r="E4120" s="44"/>
      <c r="F4120" s="45">
        <v>18.432281494140625</v>
      </c>
      <c r="G4120" s="45"/>
      <c r="H4120" s="45"/>
      <c r="I4120" s="45"/>
      <c r="J4120" s="45"/>
      <c r="K4120" s="45">
        <v>2.0786100998520851E-2</v>
      </c>
      <c r="L4120" s="45"/>
      <c r="M4120" s="45"/>
      <c r="N4120" s="45">
        <v>19.836429595947266</v>
      </c>
      <c r="O4120" s="45"/>
      <c r="P4120" s="45"/>
      <c r="Q4120" s="45"/>
      <c r="R4120" s="45">
        <v>14.011775016784668</v>
      </c>
      <c r="S4120" s="45"/>
      <c r="T4120" s="45"/>
      <c r="U4120" s="45"/>
      <c r="V4120" s="46">
        <v>0.10489743947982788</v>
      </c>
      <c r="W4120" s="46"/>
      <c r="X4120" s="45">
        <v>6.4999997615814209E-2</v>
      </c>
      <c r="Y4120" s="45"/>
      <c r="Z4120" s="44">
        <v>3.8999998569488525</v>
      </c>
      <c r="AA4120" s="44"/>
      <c r="AB4120" s="45">
        <v>-13.273274421691895</v>
      </c>
      <c r="AC4120" s="45"/>
      <c r="AD4120" s="45">
        <v>2.4234814191004261E-5</v>
      </c>
      <c r="AE4120" s="45"/>
      <c r="AF4120" s="45">
        <v>16.378128051757813</v>
      </c>
      <c r="AG4120" s="45"/>
      <c r="AH4120" s="45">
        <v>11.58106803894043</v>
      </c>
      <c r="AI4120" s="45"/>
      <c r="AJ4120" s="45"/>
      <c r="AK4120" s="20">
        <v>1.4797082985751331E-4</v>
      </c>
    </row>
    <row r="4121" spans="2:37">
      <c r="B4121" s="2">
        <v>2.7000000700354576E-2</v>
      </c>
      <c r="D4121" s="44">
        <v>1.6200000420212746</v>
      </c>
      <c r="E4121" s="44"/>
      <c r="F4121" s="45">
        <v>14.359922409057617</v>
      </c>
      <c r="G4121" s="45"/>
      <c r="H4121" s="45"/>
      <c r="I4121" s="45"/>
      <c r="J4121" s="45"/>
      <c r="K4121" s="45">
        <v>1.6529519110918045E-2</v>
      </c>
      <c r="L4121" s="45"/>
      <c r="M4121" s="45"/>
      <c r="N4121" s="45">
        <v>19.725635528564453</v>
      </c>
      <c r="O4121" s="45"/>
      <c r="P4121" s="45"/>
      <c r="Q4121" s="45"/>
      <c r="R4121" s="45">
        <v>13.936442375183105</v>
      </c>
      <c r="S4121" s="45"/>
      <c r="T4121" s="45"/>
      <c r="U4121" s="45"/>
      <c r="V4121" s="46">
        <v>8.3867423236370087E-2</v>
      </c>
      <c r="W4121" s="46"/>
      <c r="X4121" s="45">
        <v>6.5999999642372131E-2</v>
      </c>
      <c r="Y4121" s="45"/>
      <c r="Z4121" s="44">
        <v>3.9599999785423279</v>
      </c>
      <c r="AA4121" s="44"/>
      <c r="AB4121" s="45">
        <v>-15.803591728210449</v>
      </c>
      <c r="AC4121" s="45"/>
      <c r="AD4121" s="45">
        <v>2.0910834791720845E-5</v>
      </c>
      <c r="AE4121" s="45"/>
      <c r="AF4121" s="45">
        <v>16.306245803833008</v>
      </c>
      <c r="AG4121" s="45"/>
      <c r="AH4121" s="45">
        <v>11.530242919921875</v>
      </c>
      <c r="AI4121" s="45"/>
      <c r="AJ4121" s="45"/>
      <c r="AK4121" s="20">
        <v>1.2823836004827172E-4</v>
      </c>
    </row>
    <row r="4122" spans="2:37">
      <c r="B4122" s="2">
        <v>2.8000000864267349E-2</v>
      </c>
      <c r="D4122" s="44">
        <v>1.680000051856041</v>
      </c>
      <c r="E4122" s="44"/>
      <c r="F4122" s="45">
        <v>8.3278341293334961</v>
      </c>
      <c r="G4122" s="45"/>
      <c r="H4122" s="45"/>
      <c r="I4122" s="45"/>
      <c r="J4122" s="45"/>
      <c r="K4122" s="45">
        <v>1.3197176158428192E-2</v>
      </c>
      <c r="L4122" s="45"/>
      <c r="M4122" s="45"/>
      <c r="N4122" s="45">
        <v>19.616903305053711</v>
      </c>
      <c r="O4122" s="45"/>
      <c r="P4122" s="45"/>
      <c r="Q4122" s="45"/>
      <c r="R4122" s="45">
        <v>13.861913681030273</v>
      </c>
      <c r="S4122" s="45"/>
      <c r="T4122" s="45"/>
      <c r="U4122" s="45"/>
      <c r="V4122" s="46">
        <v>6.7319802939891815E-2</v>
      </c>
      <c r="W4122" s="46"/>
      <c r="X4122" s="45">
        <v>6.7000001668930054E-2</v>
      </c>
      <c r="Y4122" s="45"/>
      <c r="Z4122" s="44">
        <v>4.0200001001358032</v>
      </c>
      <c r="AA4122" s="44"/>
      <c r="AB4122" s="45">
        <v>-16.102083206176758</v>
      </c>
      <c r="AC4122" s="45"/>
      <c r="AD4122" s="45">
        <v>1.8046148397843353E-5</v>
      </c>
      <c r="AE4122" s="45"/>
      <c r="AF4122" s="45">
        <v>16.235040664672852</v>
      </c>
      <c r="AG4122" s="45"/>
      <c r="AH4122" s="45">
        <v>11.479893684387207</v>
      </c>
      <c r="AI4122" s="45"/>
      <c r="AJ4122" s="45"/>
      <c r="AK4122" s="20">
        <v>1.1115568486275151E-4</v>
      </c>
    </row>
    <row r="4123" spans="2:37">
      <c r="B4123" s="2">
        <v>2.8999999165534973E-2</v>
      </c>
      <c r="D4123" s="44">
        <v>1.7399999499320984</v>
      </c>
      <c r="E4123" s="44"/>
      <c r="F4123" s="45">
        <v>1.1988075971603394</v>
      </c>
      <c r="G4123" s="45"/>
      <c r="H4123" s="45"/>
      <c r="I4123" s="45"/>
      <c r="J4123" s="45"/>
      <c r="K4123" s="45">
        <v>1.0579776018857956E-2</v>
      </c>
      <c r="L4123" s="45"/>
      <c r="M4123" s="45"/>
      <c r="N4123" s="45">
        <v>19.510009765625</v>
      </c>
      <c r="O4123" s="45"/>
      <c r="P4123" s="45"/>
      <c r="Q4123" s="45"/>
      <c r="R4123" s="45">
        <v>13.788178443908691</v>
      </c>
      <c r="S4123" s="45"/>
      <c r="T4123" s="45"/>
      <c r="U4123" s="45"/>
      <c r="V4123" s="46">
        <v>5.4256848990917206E-2</v>
      </c>
      <c r="W4123" s="46"/>
      <c r="X4123" s="45">
        <v>6.8000003695487976E-2</v>
      </c>
      <c r="Y4123" s="45"/>
      <c r="Z4123" s="44">
        <v>4.0800002217292786</v>
      </c>
      <c r="AA4123" s="44"/>
      <c r="AB4123" s="45">
        <v>-14.146500587463379</v>
      </c>
      <c r="AC4123" s="45"/>
      <c r="AD4123" s="45">
        <v>1.5576497389702126E-5</v>
      </c>
      <c r="AE4123" s="45"/>
      <c r="AF4123" s="45">
        <v>16.164497375488281</v>
      </c>
      <c r="AG4123" s="45"/>
      <c r="AH4123" s="45">
        <v>11.430015563964844</v>
      </c>
      <c r="AI4123" s="45"/>
      <c r="AJ4123" s="45"/>
      <c r="AK4123" s="20">
        <v>9.6362484327983111E-5</v>
      </c>
    </row>
    <row r="4124" spans="2:37">
      <c r="B4124" s="2">
        <v>2.9999999329447746E-2</v>
      </c>
      <c r="D4124" s="44">
        <v>1.7999999597668648</v>
      </c>
      <c r="E4124" s="44"/>
      <c r="F4124" s="45">
        <v>-6.0202603340148926</v>
      </c>
      <c r="G4124" s="45"/>
      <c r="H4124" s="45"/>
      <c r="I4124" s="45"/>
      <c r="J4124" s="45"/>
      <c r="K4124" s="45">
        <v>8.5167791694402695E-3</v>
      </c>
      <c r="L4124" s="45"/>
      <c r="M4124" s="45"/>
      <c r="N4124" s="45">
        <v>19.404775619506836</v>
      </c>
      <c r="O4124" s="45"/>
      <c r="P4124" s="45"/>
      <c r="Q4124" s="45"/>
      <c r="R4124" s="45">
        <v>13.715225219726563</v>
      </c>
      <c r="S4124" s="45"/>
      <c r="T4124" s="45"/>
      <c r="U4124" s="45"/>
      <c r="V4124" s="46">
        <v>4.3909389525651932E-2</v>
      </c>
      <c r="W4124" s="46"/>
      <c r="X4124" s="45">
        <v>6.8999998271465302E-2</v>
      </c>
      <c r="Y4124" s="45"/>
      <c r="Z4124" s="44">
        <v>4.1399998962879181</v>
      </c>
      <c r="AA4124" s="44"/>
      <c r="AB4124" s="45">
        <v>-10.229767799377441</v>
      </c>
      <c r="AC4124" s="45"/>
      <c r="AD4124" s="45">
        <v>1.3446794582705479E-5</v>
      </c>
      <c r="AE4124" s="45"/>
      <c r="AF4124" s="45">
        <v>16.094614028930664</v>
      </c>
      <c r="AG4124" s="45"/>
      <c r="AH4124" s="45">
        <v>11.380600929260254</v>
      </c>
      <c r="AI4124" s="45"/>
      <c r="AJ4124" s="45"/>
      <c r="AK4124" s="20">
        <v>8.354848250746727E-5</v>
      </c>
    </row>
    <row r="4125" spans="2:37">
      <c r="B4125" s="2">
        <v>3.0999999493360519E-2</v>
      </c>
      <c r="D4125" s="44">
        <v>1.8599999696016312</v>
      </c>
      <c r="E4125" s="44"/>
      <c r="F4125" s="45">
        <v>-12.320463180541992</v>
      </c>
      <c r="G4125" s="45"/>
      <c r="H4125" s="45"/>
      <c r="I4125" s="45"/>
      <c r="J4125" s="45"/>
      <c r="K4125" s="45">
        <v>6.8848282098770142E-3</v>
      </c>
      <c r="L4125" s="45"/>
      <c r="M4125" s="45"/>
      <c r="N4125" s="45">
        <v>19.301063537597656</v>
      </c>
      <c r="O4125" s="45"/>
      <c r="P4125" s="45"/>
      <c r="Q4125" s="45"/>
      <c r="R4125" s="45">
        <v>13.643044471740723</v>
      </c>
      <c r="S4125" s="45"/>
      <c r="T4125" s="45"/>
      <c r="U4125" s="45"/>
      <c r="V4125" s="46">
        <v>3.5683449357748032E-2</v>
      </c>
      <c r="W4125" s="46"/>
      <c r="X4125" s="45">
        <v>7.0000000298023224E-2</v>
      </c>
      <c r="Y4125" s="45"/>
      <c r="Z4125" s="44">
        <v>4.2000000178813934</v>
      </c>
      <c r="AA4125" s="44"/>
      <c r="AB4125" s="45">
        <v>-4.9163312911987305</v>
      </c>
      <c r="AC4125" s="45"/>
      <c r="AD4125" s="45">
        <v>1.160978263214929E-5</v>
      </c>
      <c r="AE4125" s="45"/>
      <c r="AF4125" s="45">
        <v>16.02537727355957</v>
      </c>
      <c r="AG4125" s="45"/>
      <c r="AH4125" s="45">
        <v>11.331644058227539</v>
      </c>
      <c r="AI4125" s="45"/>
      <c r="AJ4125" s="45"/>
      <c r="AK4125" s="20">
        <v>7.2446295234840363E-5</v>
      </c>
    </row>
    <row r="4126" spans="2:37">
      <c r="B4126" s="2">
        <v>3.2000001519918442E-2</v>
      </c>
      <c r="D4126" s="44">
        <v>1.9200000911951065</v>
      </c>
      <c r="E4126" s="44"/>
      <c r="F4126" s="45">
        <v>-16.831745147705078</v>
      </c>
      <c r="G4126" s="45"/>
      <c r="H4126" s="45"/>
      <c r="I4126" s="45"/>
      <c r="J4126" s="45"/>
      <c r="K4126" s="45">
        <v>5.5889603681862354E-3</v>
      </c>
      <c r="L4126" s="45"/>
      <c r="M4126" s="45"/>
      <c r="N4126" s="45">
        <v>19.198762893676758</v>
      </c>
      <c r="O4126" s="45"/>
      <c r="P4126" s="45"/>
      <c r="Q4126" s="45"/>
      <c r="R4126" s="45">
        <v>13.571623802185059</v>
      </c>
      <c r="S4126" s="45"/>
      <c r="T4126" s="45"/>
      <c r="U4126" s="45"/>
      <c r="V4126" s="46">
        <v>2.9119521379470825E-2</v>
      </c>
      <c r="W4126" s="46"/>
      <c r="X4126" s="45">
        <v>7.1000002324581146E-2</v>
      </c>
      <c r="Y4126" s="45"/>
      <c r="Z4126" s="44">
        <v>4.2600001394748688</v>
      </c>
      <c r="AA4126" s="44"/>
      <c r="AB4126" s="45">
        <v>1.0390459299087524</v>
      </c>
      <c r="AC4126" s="45"/>
      <c r="AD4126" s="45">
        <v>1.0024881703429855E-5</v>
      </c>
      <c r="AE4126" s="45"/>
      <c r="AF4126" s="45">
        <v>15.956779479980469</v>
      </c>
      <c r="AG4126" s="45"/>
      <c r="AH4126" s="45">
        <v>11.283140182495117</v>
      </c>
      <c r="AI4126" s="45"/>
      <c r="AJ4126" s="45"/>
      <c r="AK4126" s="20">
        <v>6.2825260101817548E-5</v>
      </c>
    </row>
    <row r="4127" spans="2:37">
      <c r="B4127" s="2">
        <v>3.2999999821186066E-2</v>
      </c>
      <c r="D4127" s="44">
        <v>1.9799999892711639</v>
      </c>
      <c r="E4127" s="44"/>
      <c r="F4127" s="45">
        <v>-18.942893981933594</v>
      </c>
      <c r="G4127" s="45"/>
      <c r="H4127" s="45"/>
      <c r="I4127" s="45"/>
      <c r="J4127" s="45"/>
      <c r="K4127" s="45">
        <v>4.5559224672615528E-3</v>
      </c>
      <c r="L4127" s="45"/>
      <c r="M4127" s="45"/>
      <c r="N4127" s="45">
        <v>19.097787857055664</v>
      </c>
      <c r="O4127" s="45"/>
      <c r="P4127" s="45"/>
      <c r="Q4127" s="45"/>
      <c r="R4127" s="45">
        <v>13.500954627990723</v>
      </c>
      <c r="S4127" s="45"/>
      <c r="T4127" s="45"/>
      <c r="U4127" s="45"/>
      <c r="V4127" s="46">
        <v>2.386145293712616E-2</v>
      </c>
      <c r="W4127" s="46"/>
      <c r="X4127" s="45">
        <v>7.1999996900558472E-2</v>
      </c>
      <c r="Y4127" s="45"/>
      <c r="Z4127" s="44">
        <v>4.3199998140335083</v>
      </c>
      <c r="AA4127" s="44"/>
      <c r="AB4127" s="45">
        <v>6.7983651161193848</v>
      </c>
      <c r="AC4127" s="45"/>
      <c r="AD4127" s="45">
        <v>8.6572199506917968E-6</v>
      </c>
      <c r="AE4127" s="45"/>
      <c r="AF4127" s="45">
        <v>15.888814926147461</v>
      </c>
      <c r="AG4127" s="45"/>
      <c r="AH4127" s="45">
        <v>11.235082626342773</v>
      </c>
      <c r="AI4127" s="45"/>
      <c r="AJ4127" s="45"/>
      <c r="AK4127" s="20">
        <v>5.4486285080201924E-5</v>
      </c>
    </row>
    <row r="4128" spans="2:37">
      <c r="B4128" s="2">
        <v>3.4000001847743988E-2</v>
      </c>
      <c r="D4128" s="44">
        <v>2.0400001108646393</v>
      </c>
      <c r="E4128" s="44"/>
      <c r="F4128" s="45">
        <v>-18.384166717529297</v>
      </c>
      <c r="G4128" s="45"/>
      <c r="H4128" s="45"/>
      <c r="I4128" s="45"/>
      <c r="J4128" s="45"/>
      <c r="K4128" s="45">
        <v>3.7290842738002539E-3</v>
      </c>
      <c r="L4128" s="45"/>
      <c r="M4128" s="45"/>
      <c r="N4128" s="45">
        <v>18.998067855834961</v>
      </c>
      <c r="O4128" s="45"/>
      <c r="P4128" s="45"/>
      <c r="Q4128" s="45"/>
      <c r="R4128" s="45">
        <v>13.431025505065918</v>
      </c>
      <c r="S4128" s="45"/>
      <c r="T4128" s="45"/>
      <c r="U4128" s="45"/>
      <c r="V4128" s="46">
        <v>1.9632609561085701E-2</v>
      </c>
      <c r="W4128" s="46"/>
      <c r="X4128" s="45">
        <v>7.2999998927116394E-2</v>
      </c>
      <c r="Y4128" s="45"/>
      <c r="Z4128" s="44">
        <v>4.3799999356269836</v>
      </c>
      <c r="AA4128" s="44"/>
      <c r="AB4128" s="45">
        <v>11.558178901672363</v>
      </c>
      <c r="AC4128" s="45"/>
      <c r="AD4128" s="45">
        <v>7.4768140621017665E-6</v>
      </c>
      <c r="AE4128" s="45"/>
      <c r="AF4128" s="45">
        <v>15.821473121643066</v>
      </c>
      <c r="AG4128" s="45"/>
      <c r="AH4128" s="45">
        <v>11.187465667724609</v>
      </c>
      <c r="AI4128" s="45"/>
      <c r="AJ4128" s="45"/>
      <c r="AK4128" s="20">
        <v>4.7257406549761072E-5</v>
      </c>
    </row>
    <row r="4129" spans="2:37">
      <c r="B4129" s="2">
        <v>3.5000000149011612E-2</v>
      </c>
      <c r="D4129" s="44">
        <v>2.1000000089406967</v>
      </c>
      <c r="E4129" s="44"/>
      <c r="F4129" s="45">
        <v>-15.261388778686523</v>
      </c>
      <c r="G4129" s="45"/>
      <c r="H4129" s="45"/>
      <c r="I4129" s="45"/>
      <c r="J4129" s="45"/>
      <c r="K4129" s="45">
        <v>3.0645634979009628E-3</v>
      </c>
      <c r="L4129" s="45"/>
      <c r="M4129" s="45"/>
      <c r="N4129" s="45">
        <v>18.899539947509766</v>
      </c>
      <c r="O4129" s="45"/>
      <c r="P4129" s="45"/>
      <c r="Q4129" s="45"/>
      <c r="R4129" s="45">
        <v>13.361825942993164</v>
      </c>
      <c r="S4129" s="45"/>
      <c r="T4129" s="45"/>
      <c r="U4129" s="45"/>
      <c r="V4129" s="46">
        <v>1.6217645257711411E-2</v>
      </c>
      <c r="W4129" s="46"/>
      <c r="X4129" s="45">
        <v>7.4000000953674316E-2</v>
      </c>
      <c r="Y4129" s="45"/>
      <c r="Z4129" s="44">
        <v>4.440000057220459</v>
      </c>
      <c r="AA4129" s="44"/>
      <c r="AB4129" s="45">
        <v>14.66154956817627</v>
      </c>
      <c r="AC4129" s="45"/>
      <c r="AD4129" s="45">
        <v>6.457867129938677E-6</v>
      </c>
      <c r="AE4129" s="45"/>
      <c r="AF4129" s="45">
        <v>15.754746437072754</v>
      </c>
      <c r="AG4129" s="45"/>
      <c r="AH4129" s="45">
        <v>11.140283584594727</v>
      </c>
      <c r="AI4129" s="45"/>
      <c r="AJ4129" s="45"/>
      <c r="AK4129" s="20">
        <v>4.098999488633126E-5</v>
      </c>
    </row>
    <row r="4130" spans="2:37">
      <c r="B4130" s="2">
        <v>3.5999998450279236E-2</v>
      </c>
      <c r="D4130" s="44">
        <v>2.1599999070167542</v>
      </c>
      <c r="E4130" s="44"/>
      <c r="F4130" s="45">
        <v>-10.037306785583496</v>
      </c>
      <c r="G4130" s="45"/>
      <c r="H4130" s="45"/>
      <c r="I4130" s="45"/>
      <c r="J4130" s="45"/>
      <c r="K4130" s="45">
        <v>2.5282709393650293E-3</v>
      </c>
      <c r="L4130" s="45"/>
      <c r="M4130" s="45"/>
      <c r="N4130" s="45">
        <v>18.802160263061523</v>
      </c>
      <c r="O4130" s="45"/>
      <c r="P4130" s="45"/>
      <c r="Q4130" s="45"/>
      <c r="R4130" s="45">
        <v>13.293347358703613</v>
      </c>
      <c r="S4130" s="45"/>
      <c r="T4130" s="45"/>
      <c r="U4130" s="45"/>
      <c r="V4130" s="46">
        <v>1.3448512181639671E-2</v>
      </c>
      <c r="W4130" s="46"/>
      <c r="X4130" s="45">
        <v>7.5000002980232239E-2</v>
      </c>
      <c r="Y4130" s="45"/>
      <c r="Z4130" s="44">
        <v>4.5000001788139343</v>
      </c>
      <c r="AA4130" s="44"/>
      <c r="AB4130" s="45">
        <v>15.68858814239502</v>
      </c>
      <c r="AC4130" s="45"/>
      <c r="AD4130" s="45">
        <v>5.5781738410587423E-6</v>
      </c>
      <c r="AE4130" s="45"/>
      <c r="AF4130" s="45">
        <v>15.688628196716309</v>
      </c>
      <c r="AG4130" s="45"/>
      <c r="AH4130" s="45">
        <v>11.093531608581543</v>
      </c>
      <c r="AI4130" s="45"/>
      <c r="AJ4130" s="45"/>
      <c r="AK4130" s="20">
        <v>3.5555534850573167E-5</v>
      </c>
    </row>
    <row r="4131" spans="2:37">
      <c r="B4131" s="2">
        <v>3.7000000476837158E-2</v>
      </c>
      <c r="D4131" s="44">
        <v>2.2200000286102295</v>
      </c>
      <c r="E4131" s="44"/>
      <c r="F4131" s="45">
        <v>-3.4633245468139648</v>
      </c>
      <c r="G4131" s="45"/>
      <c r="H4131" s="45"/>
      <c r="I4131" s="45"/>
      <c r="J4131" s="45"/>
      <c r="K4131" s="45">
        <v>2.0936522632837296E-3</v>
      </c>
      <c r="L4131" s="45"/>
      <c r="M4131" s="45"/>
      <c r="N4131" s="45">
        <v>18.705886840820313</v>
      </c>
      <c r="O4131" s="45"/>
      <c r="P4131" s="45"/>
      <c r="Q4131" s="45"/>
      <c r="R4131" s="45">
        <v>13.225579261779785</v>
      </c>
      <c r="S4131" s="45"/>
      <c r="T4131" s="45"/>
      <c r="U4131" s="45"/>
      <c r="V4131" s="46">
        <v>1.1193730868399143E-2</v>
      </c>
      <c r="W4131" s="46"/>
      <c r="X4131" s="45">
        <v>7.5999997556209564E-2</v>
      </c>
      <c r="Y4131" s="45"/>
      <c r="Z4131" s="44">
        <v>4.5599998533725739</v>
      </c>
      <c r="AA4131" s="44"/>
      <c r="AB4131" s="45">
        <v>14.513125419616699</v>
      </c>
      <c r="AC4131" s="45"/>
      <c r="AD4131" s="45">
        <v>4.8186107051151339E-6</v>
      </c>
      <c r="AE4131" s="45"/>
      <c r="AF4131" s="45">
        <v>15.623109817504883</v>
      </c>
      <c r="AG4131" s="45"/>
      <c r="AH4131" s="45">
        <v>11.047203063964844</v>
      </c>
      <c r="AI4131" s="45"/>
      <c r="AJ4131" s="45"/>
      <c r="AK4131" s="20">
        <v>3.084284981014207E-5</v>
      </c>
    </row>
    <row r="4132" spans="2:37" ht="14.25" customHeight="1">
      <c r="B4132" s="2">
        <v>3.7999998778104782E-2</v>
      </c>
      <c r="D4132" s="44">
        <v>2.2799999266862869</v>
      </c>
      <c r="E4132" s="44"/>
      <c r="F4132" s="45">
        <v>3.5283384323120117</v>
      </c>
      <c r="G4132" s="45"/>
      <c r="H4132" s="45"/>
      <c r="I4132" s="45"/>
      <c r="J4132" s="45"/>
      <c r="K4132" s="45">
        <v>1.7399629577994347E-3</v>
      </c>
      <c r="L4132" s="45"/>
      <c r="M4132" s="45"/>
      <c r="N4132" s="45">
        <v>18.610685348510742</v>
      </c>
      <c r="O4132" s="45"/>
      <c r="P4132" s="45"/>
      <c r="Q4132" s="45"/>
      <c r="R4132" s="45">
        <v>13.158512115478516</v>
      </c>
      <c r="S4132" s="45"/>
      <c r="T4132" s="45"/>
      <c r="U4132" s="45"/>
      <c r="V4132" s="46">
        <v>9.3501424416899681E-3</v>
      </c>
      <c r="W4132" s="46"/>
      <c r="X4132" s="45">
        <v>7.6999999582767487E-2</v>
      </c>
      <c r="Y4132" s="45"/>
      <c r="Z4132" s="44">
        <v>4.6199999749660492</v>
      </c>
      <c r="AA4132" s="44"/>
      <c r="AB4132" s="45">
        <v>11.31787109375</v>
      </c>
      <c r="AC4132" s="45"/>
      <c r="AD4132" s="45">
        <v>4.1627022255852353E-6</v>
      </c>
      <c r="AE4132" s="45"/>
      <c r="AF4132" s="45">
        <v>15.558183670043945</v>
      </c>
      <c r="AG4132" s="45"/>
      <c r="AH4132" s="45">
        <v>11.001294136047363</v>
      </c>
      <c r="AI4132" s="45"/>
      <c r="AJ4132" s="45"/>
      <c r="AK4132" s="20">
        <v>2.6755715225590393E-5</v>
      </c>
    </row>
    <row r="4133" spans="2:37" ht="13.5" customHeight="1">
      <c r="B4133" s="47" t="s">
        <v>11</v>
      </c>
      <c r="C4133" s="47"/>
      <c r="D4133" s="47"/>
      <c r="E4133" s="47"/>
    </row>
    <row r="4134" spans="2:37" ht="12.75" customHeight="1">
      <c r="B4134" s="39" t="s">
        <v>0</v>
      </c>
      <c r="C4134" s="39"/>
      <c r="D4134" s="39"/>
      <c r="E4134" s="39"/>
      <c r="F4134" s="39"/>
      <c r="G4134" s="1" t="s">
        <v>1</v>
      </c>
      <c r="H4134" s="40" t="s">
        <v>99</v>
      </c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</row>
    <row r="4135" spans="2:37" ht="12.75" customHeight="1">
      <c r="AB4135" s="39" t="s">
        <v>2</v>
      </c>
      <c r="AC4135" s="39"/>
      <c r="AD4135" s="39"/>
      <c r="AE4135" s="39"/>
      <c r="AF4135" s="39"/>
      <c r="AG4135" s="39"/>
    </row>
    <row r="4136" spans="2:37" ht="12" customHeight="1">
      <c r="B4136" s="39" t="s">
        <v>3</v>
      </c>
      <c r="C4136" s="39"/>
      <c r="D4136" s="39"/>
      <c r="E4136" s="39"/>
      <c r="G4136" s="1" t="s">
        <v>4</v>
      </c>
      <c r="H4136" s="41">
        <v>6.5999999046325684</v>
      </c>
      <c r="I4136" s="41"/>
      <c r="J4136" s="41"/>
      <c r="K4136" s="41"/>
      <c r="L4136" s="41"/>
      <c r="M4136" s="41"/>
      <c r="N4136" s="41"/>
      <c r="O4136" s="39" t="s">
        <v>21</v>
      </c>
      <c r="P4136" s="39"/>
      <c r="Q4136" s="39"/>
      <c r="R4136" s="39"/>
      <c r="S4136" s="1" t="s">
        <v>4</v>
      </c>
      <c r="T4136" s="42" t="s">
        <v>24</v>
      </c>
      <c r="U4136" s="42"/>
      <c r="V4136" s="42"/>
      <c r="W4136" s="42"/>
      <c r="X4136" s="42"/>
      <c r="Y4136" s="42"/>
      <c r="Z4136" s="42"/>
      <c r="AA4136" s="42"/>
      <c r="AB4136" s="39"/>
      <c r="AC4136" s="39"/>
      <c r="AD4136" s="39"/>
      <c r="AE4136" s="39"/>
      <c r="AF4136" s="39"/>
      <c r="AG4136" s="39"/>
    </row>
    <row r="4137" spans="2:37" ht="10.5" customHeight="1">
      <c r="AB4137" s="39"/>
      <c r="AC4137" s="39"/>
      <c r="AD4137" s="39"/>
      <c r="AE4137" s="39"/>
      <c r="AF4137" s="39"/>
      <c r="AG4137" s="39"/>
    </row>
    <row r="4138" spans="2:37" ht="12" customHeight="1">
      <c r="AB4138" s="39"/>
      <c r="AC4138" s="39"/>
      <c r="AD4138" s="39"/>
      <c r="AE4138" s="39"/>
      <c r="AF4138" s="39"/>
      <c r="AG4138" s="39"/>
    </row>
    <row r="4139" spans="2:37" ht="12" customHeight="1">
      <c r="AB4139" s="39"/>
      <c r="AC4139" s="39"/>
      <c r="AD4139" s="39"/>
      <c r="AE4139" s="39"/>
      <c r="AF4139" s="39"/>
      <c r="AG4139" s="39"/>
    </row>
    <row r="4140" spans="2:37" ht="6" customHeight="1"/>
    <row r="4141" spans="2:37" ht="3" customHeight="1">
      <c r="B4141" s="43" t="s">
        <v>5</v>
      </c>
      <c r="D4141" s="43" t="s">
        <v>23</v>
      </c>
      <c r="E4141" s="43"/>
      <c r="G4141" s="43" t="s">
        <v>6</v>
      </c>
      <c r="H4141" s="43"/>
      <c r="J4141" s="43" t="s">
        <v>7</v>
      </c>
      <c r="K4141" s="43"/>
      <c r="L4141" s="43"/>
      <c r="M4141" s="43"/>
      <c r="N4141" s="43" t="s">
        <v>8</v>
      </c>
      <c r="O4141" s="43"/>
      <c r="Q4141" s="43" t="s">
        <v>9</v>
      </c>
      <c r="R4141" s="43"/>
      <c r="S4141" s="43"/>
      <c r="T4141" s="43" t="s">
        <v>10</v>
      </c>
      <c r="U4141" s="43"/>
      <c r="X4141" s="43" t="s">
        <v>5</v>
      </c>
      <c r="Y4141" s="43"/>
      <c r="Z4141" s="43" t="s">
        <v>23</v>
      </c>
      <c r="AA4141" s="43"/>
      <c r="AB4141" s="43" t="s">
        <v>6</v>
      </c>
      <c r="AC4141" s="43" t="s">
        <v>7</v>
      </c>
      <c r="AE4141" s="43" t="s">
        <v>8</v>
      </c>
      <c r="AF4141" s="43" t="s">
        <v>9</v>
      </c>
      <c r="AG4141" s="43" t="s">
        <v>10</v>
      </c>
      <c r="AH4141" s="43"/>
    </row>
    <row r="4142" spans="2:37" ht="14.25" customHeight="1">
      <c r="B4142" s="43"/>
      <c r="D4142" s="43"/>
      <c r="E4142" s="43"/>
      <c r="G4142" s="43"/>
      <c r="H4142" s="43"/>
      <c r="J4142" s="43"/>
      <c r="K4142" s="43"/>
      <c r="L4142" s="43"/>
      <c r="M4142" s="43"/>
      <c r="N4142" s="43"/>
      <c r="O4142" s="43"/>
      <c r="Q4142" s="43"/>
      <c r="R4142" s="43"/>
      <c r="S4142" s="43"/>
      <c r="T4142" s="43"/>
      <c r="U4142" s="43"/>
      <c r="X4142" s="43"/>
      <c r="Y4142" s="43"/>
      <c r="Z4142" s="43"/>
      <c r="AA4142" s="43"/>
      <c r="AB4142" s="43"/>
      <c r="AC4142" s="43"/>
      <c r="AE4142" s="43"/>
      <c r="AF4142" s="43"/>
      <c r="AG4142" s="43"/>
      <c r="AH4142" s="43"/>
    </row>
    <row r="4143" spans="2:37">
      <c r="B4143" s="2">
        <v>7.8000001609325409E-2</v>
      </c>
      <c r="D4143" s="44">
        <v>4.6800000965595245</v>
      </c>
      <c r="E4143" s="44"/>
      <c r="F4143" s="45">
        <v>6.5663094520568848</v>
      </c>
      <c r="G4143" s="45"/>
      <c r="H4143" s="45"/>
      <c r="I4143" s="45"/>
      <c r="J4143" s="45"/>
      <c r="K4143" s="45">
        <v>3.5962498259323183E-6</v>
      </c>
      <c r="L4143" s="45"/>
      <c r="M4143" s="45"/>
      <c r="N4143" s="45">
        <v>15.493843078613281</v>
      </c>
      <c r="O4143" s="45"/>
      <c r="P4143" s="45"/>
      <c r="Q4143" s="45"/>
      <c r="R4143" s="45">
        <v>10.955799102783203</v>
      </c>
      <c r="S4143" s="45"/>
      <c r="T4143" s="45"/>
      <c r="U4143" s="45"/>
      <c r="V4143" s="46">
        <v>2.3210837753140368E-5</v>
      </c>
      <c r="W4143" s="46"/>
    </row>
    <row r="4144" spans="2:37">
      <c r="B4144" s="2">
        <v>7.9000003635883331E-2</v>
      </c>
      <c r="D4144" s="44">
        <v>4.7400002181529999</v>
      </c>
      <c r="E4144" s="44"/>
      <c r="F4144" s="45">
        <v>0.93560230731964111</v>
      </c>
      <c r="G4144" s="45"/>
      <c r="H4144" s="45"/>
      <c r="I4144" s="45"/>
      <c r="J4144" s="45"/>
      <c r="K4144" s="45">
        <v>3.1070117074705195E-6</v>
      </c>
      <c r="L4144" s="45"/>
      <c r="M4144" s="45"/>
      <c r="N4144" s="45">
        <v>15.430079460144043</v>
      </c>
      <c r="O4144" s="45"/>
      <c r="P4144" s="45"/>
      <c r="Q4144" s="45"/>
      <c r="R4144" s="45">
        <v>10.910711288452148</v>
      </c>
      <c r="S4144" s="45"/>
      <c r="T4144" s="45"/>
      <c r="U4144" s="45"/>
      <c r="V4144" s="46">
        <v>2.0136074454057962E-5</v>
      </c>
      <c r="W4144" s="46"/>
    </row>
    <row r="4145" spans="2:23">
      <c r="B4145" s="2">
        <v>7.9999998211860657E-2</v>
      </c>
      <c r="D4145" s="44">
        <v>4.7999998927116394</v>
      </c>
      <c r="E4145" s="44"/>
      <c r="F4145" s="45">
        <v>-4.7797942161560059</v>
      </c>
      <c r="G4145" s="45"/>
      <c r="H4145" s="45"/>
      <c r="I4145" s="45"/>
      <c r="J4145" s="45"/>
      <c r="K4145" s="45">
        <v>2.6844313651963603E-6</v>
      </c>
      <c r="L4145" s="45"/>
      <c r="M4145" s="45"/>
      <c r="N4145" s="45">
        <v>15.366886138916016</v>
      </c>
      <c r="O4145" s="45"/>
      <c r="P4145" s="45"/>
      <c r="Q4145" s="45"/>
      <c r="R4145" s="45">
        <v>10.86602783203125</v>
      </c>
      <c r="S4145" s="45"/>
      <c r="T4145" s="45"/>
      <c r="U4145" s="45"/>
      <c r="V4145" s="46">
        <v>1.7468937585363165E-5</v>
      </c>
      <c r="W4145" s="46"/>
    </row>
    <row r="4146" spans="2:23">
      <c r="B4146" s="2">
        <v>8.1000000238418579E-2</v>
      </c>
      <c r="D4146" s="44">
        <v>4.8600000143051147</v>
      </c>
      <c r="E4146" s="44"/>
      <c r="F4146" s="45">
        <v>-9.7801074981689453</v>
      </c>
      <c r="G4146" s="45"/>
      <c r="H4146" s="45"/>
      <c r="I4146" s="45"/>
      <c r="J4146" s="45"/>
      <c r="K4146" s="45">
        <v>2.3194027107820148E-6</v>
      </c>
      <c r="L4146" s="45"/>
      <c r="M4146" s="45"/>
      <c r="N4146" s="45">
        <v>15.304256439208984</v>
      </c>
      <c r="O4146" s="45"/>
      <c r="P4146" s="45"/>
      <c r="Q4146" s="45"/>
      <c r="R4146" s="45">
        <v>10.821742057800293</v>
      </c>
      <c r="S4146" s="45"/>
      <c r="T4146" s="45"/>
      <c r="U4146" s="45"/>
      <c r="V4146" s="46">
        <v>1.5155281289480627E-5</v>
      </c>
      <c r="W4146" s="46"/>
    </row>
    <row r="4147" spans="2:23">
      <c r="B4147" s="2">
        <v>8.2000002264976501E-2</v>
      </c>
      <c r="D4147" s="44">
        <v>4.9200001358985901</v>
      </c>
      <c r="E4147" s="44"/>
      <c r="F4147" s="45">
        <v>-13.372047424316406</v>
      </c>
      <c r="G4147" s="45"/>
      <c r="H4147" s="45"/>
      <c r="I4147" s="45"/>
      <c r="J4147" s="45"/>
      <c r="K4147" s="45">
        <v>2.0040697563672438E-6</v>
      </c>
      <c r="L4147" s="45"/>
      <c r="M4147" s="45"/>
      <c r="N4147" s="45">
        <v>15.242182731628418</v>
      </c>
      <c r="O4147" s="45"/>
      <c r="P4147" s="45"/>
      <c r="Q4147" s="45"/>
      <c r="R4147" s="45">
        <v>10.777849197387695</v>
      </c>
      <c r="S4147" s="45"/>
      <c r="T4147" s="45"/>
      <c r="U4147" s="45"/>
      <c r="V4147" s="46">
        <v>1.3148182915756479E-5</v>
      </c>
      <c r="W4147" s="46"/>
    </row>
    <row r="4148" spans="2:23">
      <c r="B4148" s="2">
        <v>8.2999996840953827E-2</v>
      </c>
      <c r="D4148" s="44">
        <v>4.9799998104572296</v>
      </c>
      <c r="E4148" s="44"/>
      <c r="F4148" s="45">
        <v>-15.064814567565918</v>
      </c>
      <c r="G4148" s="45"/>
      <c r="H4148" s="45"/>
      <c r="I4148" s="45"/>
      <c r="J4148" s="45"/>
      <c r="K4148" s="45">
        <v>1.7316526736976812E-6</v>
      </c>
      <c r="L4148" s="45"/>
      <c r="M4148" s="45"/>
      <c r="N4148" s="45">
        <v>15.180658340454102</v>
      </c>
      <c r="O4148" s="45"/>
      <c r="P4148" s="45"/>
      <c r="Q4148" s="45"/>
      <c r="R4148" s="45">
        <v>10.734345436096191</v>
      </c>
      <c r="S4148" s="45"/>
      <c r="T4148" s="45"/>
      <c r="U4148" s="45"/>
      <c r="V4148" s="46">
        <v>1.1406968042138033E-5</v>
      </c>
      <c r="W4148" s="46"/>
    </row>
    <row r="4149" spans="2:23">
      <c r="B4149" s="2">
        <v>8.3999998867511749E-2</v>
      </c>
      <c r="D4149" s="44">
        <v>5.039999932050705</v>
      </c>
      <c r="E4149" s="44"/>
      <c r="F4149" s="45">
        <v>-14.637048721313477</v>
      </c>
      <c r="G4149" s="45"/>
      <c r="H4149" s="45"/>
      <c r="I4149" s="45"/>
      <c r="J4149" s="45"/>
      <c r="K4149" s="45">
        <v>1.4963002286094707E-6</v>
      </c>
      <c r="L4149" s="45"/>
      <c r="M4149" s="45"/>
      <c r="N4149" s="45">
        <v>15.11967658996582</v>
      </c>
      <c r="O4149" s="45"/>
      <c r="P4149" s="45"/>
      <c r="Q4149" s="45"/>
      <c r="R4149" s="45">
        <v>10.691224098205566</v>
      </c>
      <c r="S4149" s="45"/>
      <c r="T4149" s="45"/>
      <c r="U4149" s="45"/>
      <c r="V4149" s="46">
        <v>9.8963782875216566E-6</v>
      </c>
      <c r="W4149" s="46"/>
    </row>
    <row r="4150" spans="2:23">
      <c r="B4150" s="2">
        <v>8.5000000894069672E-2</v>
      </c>
      <c r="D4150" s="44">
        <v>5.1000000536441803</v>
      </c>
      <c r="E4150" s="44"/>
      <c r="F4150" s="45">
        <v>-12.165578842163086</v>
      </c>
      <c r="G4150" s="45"/>
      <c r="H4150" s="45"/>
      <c r="I4150" s="45"/>
      <c r="J4150" s="45"/>
      <c r="K4150" s="45">
        <v>1.2929613149026409E-6</v>
      </c>
      <c r="L4150" s="45"/>
      <c r="M4150" s="45"/>
      <c r="N4150" s="45">
        <v>15.059229850769043</v>
      </c>
      <c r="O4150" s="45"/>
      <c r="P4150" s="45"/>
      <c r="Q4150" s="45"/>
      <c r="R4150" s="45">
        <v>10.648482322692871</v>
      </c>
      <c r="S4150" s="45"/>
      <c r="T4150" s="45"/>
      <c r="U4150" s="45"/>
      <c r="V4150" s="46">
        <v>8.5858400780125521E-6</v>
      </c>
      <c r="W4150" s="46"/>
    </row>
    <row r="4151" spans="2:23">
      <c r="B4151" s="2">
        <v>8.6000002920627594E-2</v>
      </c>
      <c r="D4151" s="44">
        <v>5.1600001752376556</v>
      </c>
      <c r="E4151" s="44"/>
      <c r="F4151" s="45">
        <v>-8.0122995376586914</v>
      </c>
      <c r="G4151" s="45"/>
      <c r="H4151" s="45"/>
      <c r="I4151" s="45"/>
      <c r="J4151" s="45"/>
      <c r="K4151" s="45">
        <v>1.1172750191690284E-6</v>
      </c>
      <c r="L4151" s="45"/>
      <c r="M4151" s="45"/>
      <c r="N4151" s="45">
        <v>14.999312400817871</v>
      </c>
      <c r="O4151" s="45"/>
      <c r="P4151" s="45"/>
      <c r="Q4151" s="45"/>
      <c r="R4151" s="45">
        <v>10.606114387512207</v>
      </c>
      <c r="S4151" s="45"/>
      <c r="T4151" s="45"/>
      <c r="U4151" s="45"/>
      <c r="V4151" s="46">
        <v>7.4488420978013892E-6</v>
      </c>
      <c r="W4151" s="46"/>
    </row>
    <row r="4152" spans="2:23">
      <c r="B4152" s="2">
        <v>8.6999997496604919E-2</v>
      </c>
      <c r="D4152" s="44">
        <v>5.2199998497962952</v>
      </c>
      <c r="E4152" s="44"/>
      <c r="F4152" s="45">
        <v>-2.7713139057159424</v>
      </c>
      <c r="G4152" s="45"/>
      <c r="H4152" s="45"/>
      <c r="I4152" s="45"/>
      <c r="J4152" s="45"/>
      <c r="K4152" s="45">
        <v>9.6547614703013096E-7</v>
      </c>
      <c r="L4152" s="45"/>
      <c r="M4152" s="45"/>
      <c r="N4152" s="45">
        <v>14.939916610717773</v>
      </c>
      <c r="O4152" s="45"/>
      <c r="P4152" s="45"/>
      <c r="Q4152" s="45"/>
      <c r="R4152" s="45">
        <v>10.564115524291992</v>
      </c>
      <c r="S4152" s="45"/>
      <c r="T4152" s="45"/>
      <c r="U4152" s="45"/>
      <c r="V4152" s="46">
        <v>6.4623932303220499E-6</v>
      </c>
      <c r="W4152" s="46"/>
    </row>
    <row r="4153" spans="2:23">
      <c r="B4153" s="2">
        <v>8.7999999523162842E-2</v>
      </c>
      <c r="D4153" s="44">
        <v>5.2799999713897705</v>
      </c>
      <c r="E4153" s="44"/>
      <c r="F4153" s="45">
        <v>2.8159408569335938</v>
      </c>
      <c r="G4153" s="45"/>
      <c r="H4153" s="45"/>
      <c r="I4153" s="45"/>
      <c r="J4153" s="45"/>
      <c r="K4153" s="45">
        <v>8.3431314124027267E-7</v>
      </c>
      <c r="L4153" s="45"/>
      <c r="M4153" s="45"/>
      <c r="N4153" s="45">
        <v>14.881037712097168</v>
      </c>
      <c r="O4153" s="45"/>
      <c r="P4153" s="45"/>
      <c r="Q4153" s="45"/>
      <c r="R4153" s="45">
        <v>10.522481918334961</v>
      </c>
      <c r="S4153" s="45"/>
      <c r="T4153" s="45"/>
      <c r="U4153" s="45"/>
      <c r="V4153" s="46">
        <v>5.6065528042381629E-6</v>
      </c>
      <c r="W4153" s="46"/>
    </row>
    <row r="4154" spans="2:23">
      <c r="B4154" s="2">
        <v>8.9000001549720764E-2</v>
      </c>
      <c r="D4154" s="44">
        <v>5.3400000929832458</v>
      </c>
      <c r="E4154" s="44"/>
      <c r="F4154" s="45">
        <v>7.9654760360717773</v>
      </c>
      <c r="G4154" s="45"/>
      <c r="H4154" s="45"/>
      <c r="I4154" s="45"/>
      <c r="J4154" s="45"/>
      <c r="K4154" s="45">
        <v>7.2097799375114846E-7</v>
      </c>
      <c r="L4154" s="45"/>
      <c r="M4154" s="45"/>
      <c r="N4154" s="45">
        <v>14.822668075561523</v>
      </c>
      <c r="O4154" s="45"/>
      <c r="P4154" s="45"/>
      <c r="Q4154" s="45"/>
      <c r="R4154" s="45">
        <v>10.481208801269531</v>
      </c>
      <c r="S4154" s="45"/>
      <c r="T4154" s="45"/>
      <c r="U4154" s="45"/>
      <c r="V4154" s="46">
        <v>4.8640235945640597E-6</v>
      </c>
      <c r="W4154" s="46"/>
    </row>
    <row r="4155" spans="2:23">
      <c r="B4155" s="2">
        <v>9.0000003576278687E-2</v>
      </c>
      <c r="D4155" s="44">
        <v>5.4000002145767212</v>
      </c>
      <c r="E4155" s="44"/>
      <c r="F4155" s="45">
        <v>11.96065616607666</v>
      </c>
      <c r="G4155" s="45"/>
      <c r="H4155" s="45"/>
      <c r="I4155" s="45"/>
      <c r="J4155" s="45"/>
      <c r="K4155" s="45">
        <v>6.2304542325364309E-7</v>
      </c>
      <c r="L4155" s="45"/>
      <c r="M4155" s="45"/>
      <c r="N4155" s="45">
        <v>14.764801979064941</v>
      </c>
      <c r="O4155" s="45"/>
      <c r="P4155" s="45"/>
      <c r="Q4155" s="45"/>
      <c r="R4155" s="45">
        <v>10.440290451049805</v>
      </c>
      <c r="S4155" s="45"/>
      <c r="T4155" s="45"/>
      <c r="U4155" s="45"/>
      <c r="V4155" s="46">
        <v>4.2198021219519433E-6</v>
      </c>
      <c r="W4155" s="46"/>
    </row>
    <row r="4156" spans="2:23">
      <c r="B4156" s="2">
        <v>9.0999998152256012E-2</v>
      </c>
      <c r="D4156" s="44">
        <v>5.4599998891353607</v>
      </c>
      <c r="E4156" s="44"/>
      <c r="F4156" s="45">
        <v>14.251826286315918</v>
      </c>
      <c r="G4156" s="45"/>
      <c r="H4156" s="45"/>
      <c r="I4156" s="45"/>
      <c r="J4156" s="45"/>
      <c r="K4156" s="45">
        <v>5.3842052238906035E-7</v>
      </c>
      <c r="L4156" s="45"/>
      <c r="M4156" s="45"/>
      <c r="N4156" s="45">
        <v>14.707432746887207</v>
      </c>
      <c r="O4156" s="45"/>
      <c r="P4156" s="45"/>
      <c r="Q4156" s="45"/>
      <c r="R4156" s="45">
        <v>10.399724960327148</v>
      </c>
      <c r="S4156" s="45"/>
      <c r="T4156" s="45"/>
      <c r="U4156" s="45"/>
      <c r="V4156" s="46">
        <v>3.6608737445931183E-6</v>
      </c>
      <c r="W4156" s="46"/>
    </row>
    <row r="4157" spans="2:23">
      <c r="B4157" s="2">
        <v>9.2000000178813934E-2</v>
      </c>
      <c r="D4157" s="44">
        <v>5.5200000107288361</v>
      </c>
      <c r="E4157" s="44"/>
      <c r="F4157" s="45">
        <v>14.531828880310059</v>
      </c>
      <c r="G4157" s="45"/>
      <c r="H4157" s="45"/>
      <c r="I4157" s="45"/>
      <c r="J4157" s="45"/>
      <c r="K4157" s="45">
        <v>4.6529373776138527E-7</v>
      </c>
      <c r="L4157" s="45"/>
      <c r="M4157" s="45"/>
      <c r="N4157" s="45">
        <v>14.650554656982422</v>
      </c>
      <c r="O4157" s="45"/>
      <c r="P4157" s="45"/>
      <c r="Q4157" s="45"/>
      <c r="R4157" s="45">
        <v>10.359505653381348</v>
      </c>
      <c r="S4157" s="45"/>
      <c r="T4157" s="45"/>
      <c r="U4157" s="45"/>
      <c r="V4157" s="46">
        <v>3.1759464036440477E-6</v>
      </c>
      <c r="W4157" s="46"/>
    </row>
    <row r="4158" spans="2:23">
      <c r="B4158" s="2">
        <v>9.3000002205371857E-2</v>
      </c>
      <c r="D4158" s="44">
        <v>5.5800001323223114</v>
      </c>
      <c r="E4158" s="44"/>
      <c r="F4158" s="45">
        <v>12.777050971984863</v>
      </c>
      <c r="G4158" s="45"/>
      <c r="H4158" s="45"/>
      <c r="I4158" s="45"/>
      <c r="J4158" s="45"/>
      <c r="K4158" s="45">
        <v>4.0210187535194564E-7</v>
      </c>
      <c r="L4158" s="45"/>
      <c r="M4158" s="45"/>
      <c r="N4158" s="45">
        <v>14.594161987304688</v>
      </c>
      <c r="O4158" s="45"/>
      <c r="P4158" s="45"/>
      <c r="Q4158" s="45"/>
      <c r="R4158" s="45">
        <v>10.31963062286377</v>
      </c>
      <c r="S4158" s="45"/>
      <c r="T4158" s="45"/>
      <c r="U4158" s="45"/>
      <c r="V4158" s="46">
        <v>2.755224386419286E-6</v>
      </c>
      <c r="W4158" s="46"/>
    </row>
    <row r="4159" spans="2:23">
      <c r="B4159" s="2">
        <v>9.3999996781349182E-2</v>
      </c>
      <c r="D4159" s="44">
        <v>5.6399998068809509</v>
      </c>
      <c r="E4159" s="44"/>
      <c r="F4159" s="45">
        <v>9.2485313415527344</v>
      </c>
      <c r="G4159" s="45"/>
      <c r="H4159" s="45"/>
      <c r="I4159" s="45"/>
      <c r="J4159" s="45"/>
      <c r="K4159" s="45">
        <v>3.474944776371558E-7</v>
      </c>
      <c r="L4159" s="45"/>
      <c r="M4159" s="45"/>
      <c r="N4159" s="45">
        <v>14.538248062133789</v>
      </c>
      <c r="O4159" s="45"/>
      <c r="P4159" s="45"/>
      <c r="Q4159" s="45"/>
      <c r="R4159" s="45">
        <v>10.280093193054199</v>
      </c>
      <c r="S4159" s="45"/>
      <c r="T4159" s="45"/>
      <c r="U4159" s="45"/>
      <c r="V4159" s="46">
        <v>2.3902086923044408E-6</v>
      </c>
      <c r="W4159" s="46"/>
    </row>
    <row r="4160" spans="2:23">
      <c r="B4160" s="2">
        <v>9.4999998807907104E-2</v>
      </c>
      <c r="D4160" s="44">
        <v>5.6999999284744263</v>
      </c>
      <c r="E4160" s="44"/>
      <c r="F4160" s="45">
        <v>4.4532809257507324</v>
      </c>
      <c r="G4160" s="45"/>
      <c r="H4160" s="45"/>
      <c r="I4160" s="45"/>
      <c r="J4160" s="45"/>
      <c r="K4160" s="45">
        <v>3.0030480502318824E-7</v>
      </c>
      <c r="L4160" s="45"/>
      <c r="M4160" s="45"/>
      <c r="N4160" s="45">
        <v>14.482808113098145</v>
      </c>
      <c r="O4160" s="45"/>
      <c r="P4160" s="45"/>
      <c r="Q4160" s="45"/>
      <c r="R4160" s="45">
        <v>10.240891456604004</v>
      </c>
      <c r="S4160" s="45"/>
      <c r="T4160" s="45"/>
      <c r="U4160" s="45"/>
      <c r="V4160" s="46">
        <v>2.0735260477522388E-6</v>
      </c>
      <c r="W4160" s="46"/>
    </row>
    <row r="4161" spans="2:33">
      <c r="B4161" s="2">
        <v>9.6000000834465027E-2</v>
      </c>
      <c r="D4161" s="44">
        <v>5.7600000500679016</v>
      </c>
      <c r="E4161" s="44"/>
      <c r="F4161" s="45">
        <v>-0.92846035957336426</v>
      </c>
      <c r="G4161" s="45"/>
      <c r="H4161" s="45"/>
      <c r="I4161" s="45"/>
      <c r="J4161" s="45"/>
      <c r="K4161" s="45">
        <v>2.5952482474167482E-7</v>
      </c>
      <c r="L4161" s="45"/>
      <c r="M4161" s="45"/>
      <c r="N4161" s="45">
        <v>14.427835464477539</v>
      </c>
      <c r="O4161" s="45"/>
      <c r="P4161" s="45"/>
      <c r="Q4161" s="45"/>
      <c r="R4161" s="45">
        <v>10.202019691467285</v>
      </c>
      <c r="S4161" s="45"/>
      <c r="T4161" s="45"/>
      <c r="U4161" s="45"/>
      <c r="V4161" s="46">
        <v>1.7987787259698962E-6</v>
      </c>
      <c r="W4161" s="46"/>
    </row>
    <row r="4162" spans="2:33">
      <c r="B4162" s="2">
        <v>9.7000002861022949E-2</v>
      </c>
      <c r="D4162" s="44">
        <v>5.820000171661377</v>
      </c>
      <c r="E4162" s="44"/>
      <c r="F4162" s="45">
        <v>-6.1396312713623047</v>
      </c>
      <c r="G4162" s="45"/>
      <c r="H4162" s="45"/>
      <c r="I4162" s="45"/>
      <c r="J4162" s="45"/>
      <c r="K4162" s="45">
        <v>2.2428362456139439E-7</v>
      </c>
      <c r="L4162" s="45"/>
      <c r="M4162" s="45"/>
      <c r="N4162" s="45">
        <v>14.373324394226074</v>
      </c>
      <c r="O4162" s="45"/>
      <c r="P4162" s="45"/>
      <c r="Q4162" s="45"/>
      <c r="R4162" s="45">
        <v>10.163475036621094</v>
      </c>
      <c r="S4162" s="45"/>
      <c r="T4162" s="45"/>
      <c r="U4162" s="45"/>
      <c r="V4162" s="46">
        <v>1.5604157397319796E-6</v>
      </c>
      <c r="W4162" s="46"/>
    </row>
    <row r="4163" spans="2:33">
      <c r="B4163" s="2">
        <v>9.7999997437000275E-2</v>
      </c>
      <c r="D4163" s="44">
        <v>5.8799998462200165</v>
      </c>
      <c r="E4163" s="44"/>
      <c r="F4163" s="45">
        <v>-10.452749252319336</v>
      </c>
      <c r="G4163" s="45"/>
      <c r="H4163" s="45"/>
      <c r="I4163" s="45"/>
      <c r="J4163" s="45"/>
      <c r="K4163" s="45">
        <v>1.9382865446004871E-7</v>
      </c>
      <c r="L4163" s="45"/>
      <c r="M4163" s="45"/>
      <c r="N4163" s="45">
        <v>14.319270133972168</v>
      </c>
      <c r="O4163" s="45"/>
      <c r="P4163" s="45"/>
      <c r="Q4163" s="45"/>
      <c r="R4163" s="45">
        <v>10.125252723693848</v>
      </c>
      <c r="S4163" s="45"/>
      <c r="T4163" s="45"/>
      <c r="U4163" s="45"/>
      <c r="V4163" s="46">
        <v>1.3536210872189258E-6</v>
      </c>
      <c r="W4163" s="46"/>
    </row>
    <row r="4164" spans="2:33">
      <c r="B4164" s="2">
        <v>9.8999999463558197E-2</v>
      </c>
      <c r="D4164" s="44">
        <v>5.9399999678134918</v>
      </c>
      <c r="E4164" s="44"/>
      <c r="F4164" s="45">
        <v>-13.271373748779297</v>
      </c>
      <c r="G4164" s="45"/>
      <c r="H4164" s="45"/>
      <c r="I4164" s="45"/>
      <c r="J4164" s="45"/>
      <c r="K4164" s="45">
        <v>1.6750971099099843E-7</v>
      </c>
      <c r="L4164" s="45"/>
      <c r="M4164" s="45"/>
      <c r="N4164" s="45">
        <v>14.265666961669922</v>
      </c>
      <c r="O4164" s="45"/>
      <c r="P4164" s="45"/>
      <c r="Q4164" s="45"/>
      <c r="R4164" s="45">
        <v>10.087349891662598</v>
      </c>
      <c r="S4164" s="45"/>
      <c r="T4164" s="45"/>
      <c r="U4164" s="45"/>
      <c r="V4164" s="46">
        <v>1.1742157539629261E-6</v>
      </c>
      <c r="W4164" s="46"/>
    </row>
    <row r="4165" spans="2:33">
      <c r="B4165" s="2">
        <v>0.10000000149011612</v>
      </c>
      <c r="D4165" s="44">
        <v>6.0000000894069672</v>
      </c>
      <c r="E4165" s="44"/>
      <c r="F4165" s="45">
        <v>-14.212495803833008</v>
      </c>
      <c r="G4165" s="45"/>
      <c r="H4165" s="45"/>
      <c r="I4165" s="45"/>
      <c r="J4165" s="45"/>
      <c r="K4165" s="45">
        <v>1.4476492538051389E-7</v>
      </c>
      <c r="L4165" s="45"/>
      <c r="M4165" s="45"/>
      <c r="N4165" s="45">
        <v>14.212510108947754</v>
      </c>
      <c r="O4165" s="45"/>
      <c r="P4165" s="45"/>
      <c r="Q4165" s="45"/>
      <c r="R4165" s="45">
        <v>10.049761772155762</v>
      </c>
      <c r="S4165" s="45"/>
      <c r="T4165" s="45"/>
      <c r="U4165" s="45"/>
      <c r="V4165" s="46">
        <v>1.0185740393353626E-6</v>
      </c>
      <c r="W4165" s="46"/>
    </row>
    <row r="4166" spans="2:33" ht="9.75" customHeight="1">
      <c r="B4166" s="2">
        <v>0.10100000351667404</v>
      </c>
      <c r="D4166" s="44">
        <v>6.0600002110004425</v>
      </c>
      <c r="E4166" s="44"/>
      <c r="F4166" s="45">
        <v>-13.158474922180176</v>
      </c>
      <c r="G4166" s="45"/>
      <c r="H4166" s="45"/>
      <c r="I4166" s="45"/>
      <c r="J4166" s="45"/>
      <c r="K4166" s="45">
        <v>1.2510882640981436E-7</v>
      </c>
      <c r="L4166" s="45"/>
      <c r="M4166" s="45"/>
      <c r="N4166" s="45">
        <v>14.159792900085449</v>
      </c>
      <c r="O4166" s="45"/>
      <c r="P4166" s="45"/>
      <c r="Q4166" s="45"/>
      <c r="R4166" s="45">
        <v>10.012485504150391</v>
      </c>
      <c r="S4166" s="45"/>
      <c r="T4166" s="45"/>
      <c r="U4166" s="45"/>
      <c r="V4166" s="46">
        <v>8.8354988747596508E-7</v>
      </c>
      <c r="W4166" s="46"/>
    </row>
    <row r="4167" spans="2:33" ht="5.25" customHeight="1"/>
    <row r="4168" spans="2:33" ht="172.5" customHeight="1"/>
    <row r="4169" spans="2:33" ht="16.5" customHeight="1"/>
    <row r="4170" spans="2:33" ht="12.75" customHeight="1">
      <c r="B4170" s="39" t="s">
        <v>0</v>
      </c>
      <c r="C4170" s="39"/>
      <c r="D4170" s="39"/>
      <c r="E4170" s="39"/>
      <c r="F4170" s="39"/>
      <c r="G4170" s="1" t="s">
        <v>1</v>
      </c>
      <c r="H4170" s="40" t="s">
        <v>100</v>
      </c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</row>
    <row r="4171" spans="2:33" ht="12.75" customHeight="1">
      <c r="AB4171" s="39" t="s">
        <v>2</v>
      </c>
      <c r="AC4171" s="39"/>
      <c r="AD4171" s="39"/>
      <c r="AE4171" s="39"/>
      <c r="AF4171" s="39"/>
      <c r="AG4171" s="39"/>
    </row>
    <row r="4172" spans="2:33" ht="12" customHeight="1">
      <c r="B4172" s="39" t="s">
        <v>3</v>
      </c>
      <c r="C4172" s="39"/>
      <c r="D4172" s="39"/>
      <c r="E4172" s="39"/>
      <c r="G4172" s="1" t="s">
        <v>4</v>
      </c>
      <c r="H4172" s="41">
        <v>0.43999999761581421</v>
      </c>
      <c r="I4172" s="41"/>
      <c r="J4172" s="41"/>
      <c r="K4172" s="41"/>
      <c r="L4172" s="41"/>
      <c r="M4172" s="41"/>
      <c r="N4172" s="41"/>
      <c r="O4172" s="39" t="s">
        <v>21</v>
      </c>
      <c r="P4172" s="39"/>
      <c r="Q4172" s="39"/>
      <c r="R4172" s="39"/>
      <c r="S4172" s="1" t="s">
        <v>4</v>
      </c>
      <c r="T4172" s="42" t="s">
        <v>22</v>
      </c>
      <c r="U4172" s="42"/>
      <c r="V4172" s="42"/>
      <c r="W4172" s="42"/>
      <c r="X4172" s="42"/>
      <c r="Y4172" s="42"/>
      <c r="Z4172" s="42"/>
      <c r="AA4172" s="42"/>
      <c r="AB4172" s="39"/>
      <c r="AC4172" s="39"/>
      <c r="AD4172" s="39"/>
      <c r="AE4172" s="39"/>
      <c r="AF4172" s="39"/>
      <c r="AG4172" s="39"/>
    </row>
    <row r="4173" spans="2:33" ht="10.5" customHeight="1">
      <c r="AB4173" s="39"/>
      <c r="AC4173" s="39"/>
      <c r="AD4173" s="39"/>
      <c r="AE4173" s="39"/>
      <c r="AF4173" s="39"/>
      <c r="AG4173" s="39"/>
    </row>
    <row r="4174" spans="2:33" ht="12" customHeight="1">
      <c r="AB4174" s="39"/>
      <c r="AC4174" s="39"/>
      <c r="AD4174" s="39"/>
      <c r="AE4174" s="39"/>
      <c r="AF4174" s="39"/>
      <c r="AG4174" s="39"/>
    </row>
    <row r="4175" spans="2:33" ht="12" customHeight="1">
      <c r="AB4175" s="39"/>
      <c r="AC4175" s="39"/>
      <c r="AD4175" s="39"/>
      <c r="AE4175" s="39"/>
      <c r="AF4175" s="39"/>
      <c r="AG4175" s="39"/>
    </row>
    <row r="4176" spans="2:33" ht="6" customHeight="1"/>
    <row r="4177" spans="2:37" ht="3" customHeight="1">
      <c r="B4177" s="43" t="s">
        <v>5</v>
      </c>
      <c r="D4177" s="43" t="s">
        <v>23</v>
      </c>
      <c r="E4177" s="43"/>
      <c r="G4177" s="43" t="s">
        <v>6</v>
      </c>
      <c r="H4177" s="43"/>
      <c r="J4177" s="43" t="s">
        <v>7</v>
      </c>
      <c r="K4177" s="43"/>
      <c r="L4177" s="43"/>
      <c r="M4177" s="43"/>
      <c r="N4177" s="43" t="s">
        <v>8</v>
      </c>
      <c r="O4177" s="43"/>
      <c r="Q4177" s="43" t="s">
        <v>9</v>
      </c>
      <c r="R4177" s="43"/>
      <c r="S4177" s="43"/>
      <c r="T4177" s="43" t="s">
        <v>10</v>
      </c>
      <c r="U4177" s="43"/>
      <c r="X4177" s="43" t="s">
        <v>5</v>
      </c>
      <c r="Y4177" s="43"/>
      <c r="Z4177" s="43" t="s">
        <v>23</v>
      </c>
      <c r="AA4177" s="43"/>
      <c r="AB4177" s="43" t="s">
        <v>6</v>
      </c>
      <c r="AC4177" s="43" t="s">
        <v>7</v>
      </c>
      <c r="AE4177" s="43" t="s">
        <v>8</v>
      </c>
      <c r="AF4177" s="43" t="s">
        <v>9</v>
      </c>
      <c r="AG4177" s="43" t="s">
        <v>10</v>
      </c>
      <c r="AH4177" s="43"/>
    </row>
    <row r="4178" spans="2:37" ht="14.25" customHeight="1">
      <c r="B4178" s="43"/>
      <c r="D4178" s="43"/>
      <c r="E4178" s="43"/>
      <c r="G4178" s="43"/>
      <c r="H4178" s="43"/>
      <c r="J4178" s="43"/>
      <c r="K4178" s="43"/>
      <c r="L4178" s="43"/>
      <c r="M4178" s="43"/>
      <c r="N4178" s="43"/>
      <c r="O4178" s="43"/>
      <c r="Q4178" s="43"/>
      <c r="R4178" s="43"/>
      <c r="S4178" s="43"/>
      <c r="T4178" s="43"/>
      <c r="U4178" s="43"/>
      <c r="X4178" s="43"/>
      <c r="Y4178" s="43"/>
      <c r="Z4178" s="43"/>
      <c r="AA4178" s="43"/>
      <c r="AB4178" s="43"/>
      <c r="AC4178" s="43"/>
      <c r="AE4178" s="43"/>
      <c r="AF4178" s="43"/>
      <c r="AG4178" s="43"/>
      <c r="AH4178" s="43"/>
    </row>
    <row r="4179" spans="2:37">
      <c r="B4179" s="2">
        <v>0</v>
      </c>
      <c r="D4179" s="44">
        <v>0</v>
      </c>
      <c r="E4179" s="44"/>
      <c r="F4179" s="45">
        <v>3.8276921259239316E-5</v>
      </c>
      <c r="G4179" s="45"/>
      <c r="H4179" s="45"/>
      <c r="I4179" s="45"/>
      <c r="J4179" s="45"/>
      <c r="K4179" s="45">
        <v>40.525375366210938</v>
      </c>
      <c r="L4179" s="45"/>
      <c r="M4179" s="45"/>
      <c r="N4179" s="45">
        <v>81.050712585449219</v>
      </c>
      <c r="O4179" s="45"/>
      <c r="P4179" s="45"/>
      <c r="Q4179" s="45"/>
      <c r="R4179" s="45">
        <v>28.655740737915039</v>
      </c>
      <c r="S4179" s="45"/>
      <c r="T4179" s="45"/>
      <c r="U4179" s="45"/>
      <c r="V4179" s="46">
        <v>100.00009155273438</v>
      </c>
      <c r="W4179" s="46"/>
      <c r="X4179" s="45">
        <v>3.9000000804662704E-2</v>
      </c>
      <c r="Y4179" s="45"/>
      <c r="Z4179" s="44">
        <v>2.3400000482797623</v>
      </c>
      <c r="AA4179" s="44"/>
      <c r="AB4179" s="45">
        <v>21.328264236450195</v>
      </c>
      <c r="AC4179" s="45"/>
      <c r="AD4179" s="45">
        <v>0.9929579496383667</v>
      </c>
      <c r="AE4179" s="45"/>
      <c r="AF4179" s="45">
        <v>38.93658447265625</v>
      </c>
      <c r="AG4179" s="45"/>
      <c r="AH4179" s="45">
        <v>26.830196380615234</v>
      </c>
      <c r="AI4179" s="45"/>
      <c r="AJ4179" s="45"/>
      <c r="AK4179" s="20">
        <v>2.6169295310974121</v>
      </c>
    </row>
    <row r="4180" spans="2:37">
      <c r="B4180" s="2">
        <v>1.0000000474974513E-3</v>
      </c>
      <c r="D4180" s="44">
        <v>6.0000002849847078E-2</v>
      </c>
      <c r="E4180" s="44"/>
      <c r="F4180" s="45">
        <v>-1.5447791814804077</v>
      </c>
      <c r="G4180" s="45"/>
      <c r="H4180" s="45"/>
      <c r="I4180" s="45"/>
      <c r="J4180" s="45"/>
      <c r="K4180" s="45">
        <v>36.060596466064453</v>
      </c>
      <c r="L4180" s="45"/>
      <c r="M4180" s="45"/>
      <c r="N4180" s="45">
        <v>76.506515502929688</v>
      </c>
      <c r="O4180" s="45"/>
      <c r="P4180" s="45"/>
      <c r="Q4180" s="45"/>
      <c r="R4180" s="45">
        <v>28.599580764770508</v>
      </c>
      <c r="S4180" s="45"/>
      <c r="T4180" s="45"/>
      <c r="U4180" s="45"/>
      <c r="V4180" s="46">
        <v>89.157577514648438</v>
      </c>
      <c r="W4180" s="46"/>
      <c r="X4180" s="45">
        <v>3.9999999105930328E-2</v>
      </c>
      <c r="Y4180" s="45"/>
      <c r="Z4180" s="44">
        <v>2.3999999463558197</v>
      </c>
      <c r="AA4180" s="44"/>
      <c r="AB4180" s="45">
        <v>31.567001342773438</v>
      </c>
      <c r="AC4180" s="45"/>
      <c r="AD4180" s="45">
        <v>0.9110875129699707</v>
      </c>
      <c r="AE4180" s="45"/>
      <c r="AF4180" s="45">
        <v>38.800613403320313</v>
      </c>
      <c r="AG4180" s="45"/>
      <c r="AH4180" s="45">
        <v>26.791940689086914</v>
      </c>
      <c r="AI4180" s="45"/>
      <c r="AJ4180" s="45"/>
      <c r="AK4180" s="20">
        <v>2.4045891761779785</v>
      </c>
    </row>
    <row r="4181" spans="2:37">
      <c r="B4181" s="2">
        <v>2.0000000949949026E-3</v>
      </c>
      <c r="D4181" s="44">
        <v>0.12000000569969416</v>
      </c>
      <c r="E4181" s="44"/>
      <c r="F4181" s="45">
        <v>2.7381117343902588</v>
      </c>
      <c r="G4181" s="45"/>
      <c r="H4181" s="45"/>
      <c r="I4181" s="45"/>
      <c r="J4181" s="45"/>
      <c r="K4181" s="45">
        <v>32.16363525390625</v>
      </c>
      <c r="L4181" s="45"/>
      <c r="M4181" s="45"/>
      <c r="N4181" s="45">
        <v>72.530921936035156</v>
      </c>
      <c r="O4181" s="45"/>
      <c r="P4181" s="45"/>
      <c r="Q4181" s="45"/>
      <c r="R4181" s="45">
        <v>28.543981552124023</v>
      </c>
      <c r="S4181" s="45"/>
      <c r="T4181" s="45"/>
      <c r="U4181" s="45"/>
      <c r="V4181" s="46">
        <v>79.677474975585938</v>
      </c>
      <c r="W4181" s="46"/>
      <c r="X4181" s="45">
        <v>4.1000001132488251E-2</v>
      </c>
      <c r="Y4181" s="45"/>
      <c r="Z4181" s="44">
        <v>2.460000067949295</v>
      </c>
      <c r="AA4181" s="44"/>
      <c r="AB4181" s="45">
        <v>37.484378814697266</v>
      </c>
      <c r="AC4181" s="45"/>
      <c r="AD4181" s="45">
        <v>0.8360939621925354</v>
      </c>
      <c r="AE4181" s="45"/>
      <c r="AF4181" s="45">
        <v>38.672039031982422</v>
      </c>
      <c r="AG4181" s="45"/>
      <c r="AH4181" s="45">
        <v>26.754053115844727</v>
      </c>
      <c r="AI4181" s="45"/>
      <c r="AJ4181" s="45"/>
      <c r="AK4181" s="20">
        <v>2.2097873687744141</v>
      </c>
    </row>
    <row r="4182" spans="2:37">
      <c r="B4182" s="2">
        <v>3.0000000260770321E-3</v>
      </c>
      <c r="D4182" s="44">
        <v>0.18000000156462193</v>
      </c>
      <c r="E4182" s="44"/>
      <c r="F4182" s="45">
        <v>11.598759651184082</v>
      </c>
      <c r="G4182" s="45"/>
      <c r="H4182" s="45"/>
      <c r="I4182" s="45"/>
      <c r="J4182" s="45"/>
      <c r="K4182" s="45">
        <v>28.751354217529297</v>
      </c>
      <c r="L4182" s="45"/>
      <c r="M4182" s="45"/>
      <c r="N4182" s="45">
        <v>69.040794372558594</v>
      </c>
      <c r="O4182" s="45"/>
      <c r="P4182" s="45"/>
      <c r="Q4182" s="45"/>
      <c r="R4182" s="45">
        <v>28.488937377929688</v>
      </c>
      <c r="S4182" s="45"/>
      <c r="T4182" s="45"/>
      <c r="U4182" s="45"/>
      <c r="V4182" s="46">
        <v>71.362007141113281</v>
      </c>
      <c r="W4182" s="46"/>
      <c r="X4182" s="45">
        <v>4.1999999433755875E-2</v>
      </c>
      <c r="Y4182" s="45"/>
      <c r="Z4182" s="44">
        <v>2.5199999660253525</v>
      </c>
      <c r="AA4182" s="44"/>
      <c r="AB4182" s="45">
        <v>38.251865386962891</v>
      </c>
      <c r="AC4182" s="45"/>
      <c r="AD4182" s="45">
        <v>0.76738435029983521</v>
      </c>
      <c r="AE4182" s="45"/>
      <c r="AF4182" s="45">
        <v>38.550262451171875</v>
      </c>
      <c r="AG4182" s="45"/>
      <c r="AH4182" s="45">
        <v>26.716527938842773</v>
      </c>
      <c r="AI4182" s="45"/>
      <c r="AJ4182" s="45"/>
      <c r="AK4182" s="20">
        <v>2.0310373306274414</v>
      </c>
    </row>
    <row r="4183" spans="2:37">
      <c r="B4183" s="2">
        <v>4.0000001899898052E-3</v>
      </c>
      <c r="D4183" s="44">
        <v>0.24000001139938831</v>
      </c>
      <c r="E4183" s="44"/>
      <c r="F4183" s="45">
        <v>23.231836318969727</v>
      </c>
      <c r="G4183" s="45"/>
      <c r="H4183" s="45"/>
      <c r="I4183" s="45"/>
      <c r="J4183" s="45"/>
      <c r="K4183" s="45">
        <v>25.75422477722168</v>
      </c>
      <c r="L4183" s="45"/>
      <c r="M4183" s="45"/>
      <c r="N4183" s="45">
        <v>65.966598510742188</v>
      </c>
      <c r="O4183" s="45"/>
      <c r="P4183" s="45"/>
      <c r="Q4183" s="45"/>
      <c r="R4183" s="45">
        <v>28.434440612792969</v>
      </c>
      <c r="S4183" s="45"/>
      <c r="T4183" s="45"/>
      <c r="U4183" s="45"/>
      <c r="V4183" s="46">
        <v>64.045524597167969</v>
      </c>
      <c r="W4183" s="46"/>
      <c r="X4183" s="45">
        <v>4.3000001460313797E-2</v>
      </c>
      <c r="Y4183" s="45"/>
      <c r="Z4183" s="44">
        <v>2.5800000876188278</v>
      </c>
      <c r="AA4183" s="44"/>
      <c r="AB4183" s="45">
        <v>33.766143798828125</v>
      </c>
      <c r="AC4183" s="45"/>
      <c r="AD4183" s="45">
        <v>0.7044188380241394</v>
      </c>
      <c r="AE4183" s="45"/>
      <c r="AF4183" s="45">
        <v>38.434734344482422</v>
      </c>
      <c r="AG4183" s="45"/>
      <c r="AH4183" s="45">
        <v>26.679363250732422</v>
      </c>
      <c r="AI4183" s="45"/>
      <c r="AJ4183" s="45"/>
      <c r="AK4183" s="20">
        <v>1.8669836521148682</v>
      </c>
    </row>
    <row r="4184" spans="2:37">
      <c r="B4184" s="2">
        <v>4.999999888241291E-3</v>
      </c>
      <c r="D4184" s="44">
        <v>0.29999999329447746</v>
      </c>
      <c r="E4184" s="44"/>
      <c r="F4184" s="45">
        <v>35.519599914550781</v>
      </c>
      <c r="G4184" s="45"/>
      <c r="H4184" s="45"/>
      <c r="I4184" s="45"/>
      <c r="J4184" s="45"/>
      <c r="K4184" s="45">
        <v>23.113916397094727</v>
      </c>
      <c r="L4184" s="45"/>
      <c r="M4184" s="45"/>
      <c r="N4184" s="45">
        <v>63.249984741210938</v>
      </c>
      <c r="O4184" s="45"/>
      <c r="P4184" s="45"/>
      <c r="Q4184" s="45"/>
      <c r="R4184" s="45">
        <v>28.380485534667969</v>
      </c>
      <c r="S4184" s="45"/>
      <c r="T4184" s="45"/>
      <c r="U4184" s="45"/>
      <c r="V4184" s="46">
        <v>57.588893890380859</v>
      </c>
      <c r="W4184" s="46"/>
      <c r="X4184" s="45">
        <v>4.3999999761581421E-2</v>
      </c>
      <c r="Y4184" s="45"/>
      <c r="Z4184" s="44">
        <v>2.6399999856948853</v>
      </c>
      <c r="AA4184" s="44"/>
      <c r="AB4184" s="45">
        <v>24.6614990234375</v>
      </c>
      <c r="AC4184" s="45"/>
      <c r="AD4184" s="45">
        <v>0.6467057466506958</v>
      </c>
      <c r="AE4184" s="45"/>
      <c r="AF4184" s="45">
        <v>38.324966430664063</v>
      </c>
      <c r="AG4184" s="45"/>
      <c r="AH4184" s="45">
        <v>26.642553329467773</v>
      </c>
      <c r="AI4184" s="45"/>
      <c r="AJ4184" s="45"/>
      <c r="AK4184" s="20">
        <v>1.716389536857605</v>
      </c>
    </row>
    <row r="4185" spans="2:37">
      <c r="B4185" s="2">
        <v>6.0000000521540642E-3</v>
      </c>
      <c r="D4185" s="44">
        <v>0.36000000312924385</v>
      </c>
      <c r="E4185" s="44"/>
      <c r="F4185" s="45">
        <v>46.319675445556641</v>
      </c>
      <c r="G4185" s="45"/>
      <c r="H4185" s="45"/>
      <c r="I4185" s="45"/>
      <c r="J4185" s="45"/>
      <c r="K4185" s="45">
        <v>20.781354904174805</v>
      </c>
      <c r="L4185" s="45"/>
      <c r="M4185" s="45"/>
      <c r="N4185" s="45">
        <v>60.841876983642578</v>
      </c>
      <c r="O4185" s="45"/>
      <c r="P4185" s="45"/>
      <c r="Q4185" s="45"/>
      <c r="R4185" s="45">
        <v>28.327068328857422</v>
      </c>
      <c r="S4185" s="45"/>
      <c r="T4185" s="45"/>
      <c r="U4185" s="45"/>
      <c r="V4185" s="46">
        <v>51.874897003173828</v>
      </c>
      <c r="W4185" s="46"/>
      <c r="X4185" s="45">
        <v>4.5000001788139343E-2</v>
      </c>
      <c r="Y4185" s="45"/>
      <c r="Z4185" s="44">
        <v>2.7000001072883606</v>
      </c>
      <c r="AA4185" s="44"/>
      <c r="AB4185" s="45">
        <v>12.218752861022949</v>
      </c>
      <c r="AC4185" s="45"/>
      <c r="AD4185" s="45">
        <v>0.59379673004150391</v>
      </c>
      <c r="AE4185" s="45"/>
      <c r="AF4185" s="45">
        <v>38.220497131347656</v>
      </c>
      <c r="AG4185" s="45"/>
      <c r="AH4185" s="45">
        <v>26.606096267700195</v>
      </c>
      <c r="AI4185" s="45"/>
      <c r="AJ4185" s="45"/>
      <c r="AK4185" s="20">
        <v>1.5781259536743164</v>
      </c>
    </row>
    <row r="4186" spans="2:37">
      <c r="B4186" s="2">
        <v>7.0000002160668373E-3</v>
      </c>
      <c r="D4186" s="44">
        <v>0.42000001296401024</v>
      </c>
      <c r="E4186" s="44"/>
      <c r="F4186" s="45">
        <v>53.756839752197266</v>
      </c>
      <c r="G4186" s="45"/>
      <c r="H4186" s="45"/>
      <c r="I4186" s="45"/>
      <c r="J4186" s="45"/>
      <c r="K4186" s="45">
        <v>18.715114593505859</v>
      </c>
      <c r="L4186" s="45"/>
      <c r="M4186" s="45"/>
      <c r="N4186" s="45">
        <v>58.700843811035156</v>
      </c>
      <c r="O4186" s="45"/>
      <c r="P4186" s="45"/>
      <c r="Q4186" s="45"/>
      <c r="R4186" s="45">
        <v>28.274179458618164</v>
      </c>
      <c r="S4186" s="45"/>
      <c r="T4186" s="45"/>
      <c r="U4186" s="45"/>
      <c r="V4186" s="46">
        <v>46.804489135742188</v>
      </c>
      <c r="W4186" s="46"/>
      <c r="X4186" s="45">
        <v>4.6000000089406967E-2</v>
      </c>
      <c r="Y4186" s="45"/>
      <c r="Z4186" s="44">
        <v>2.760000005364418</v>
      </c>
      <c r="AA4186" s="44"/>
      <c r="AB4186" s="45">
        <v>-1.8160992860794067</v>
      </c>
      <c r="AC4186" s="45"/>
      <c r="AD4186" s="45">
        <v>0.54528325796127319</v>
      </c>
      <c r="AE4186" s="45"/>
      <c r="AF4186" s="45">
        <v>38.120918273925781</v>
      </c>
      <c r="AG4186" s="45"/>
      <c r="AH4186" s="45">
        <v>26.569986343383789</v>
      </c>
      <c r="AI4186" s="45"/>
      <c r="AJ4186" s="45"/>
      <c r="AK4186" s="20">
        <v>1.4511617422103882</v>
      </c>
    </row>
    <row r="4187" spans="2:37">
      <c r="B4187" s="2">
        <v>8.0000003799796104E-3</v>
      </c>
      <c r="D4187" s="44">
        <v>0.48000002279877663</v>
      </c>
      <c r="E4187" s="44"/>
      <c r="F4187" s="45">
        <v>56.477642059326172</v>
      </c>
      <c r="G4187" s="45"/>
      <c r="H4187" s="45"/>
      <c r="I4187" s="45"/>
      <c r="J4187" s="45"/>
      <c r="K4187" s="45">
        <v>16.880117416381836</v>
      </c>
      <c r="L4187" s="45"/>
      <c r="M4187" s="45"/>
      <c r="N4187" s="45">
        <v>56.791793823242188</v>
      </c>
      <c r="O4187" s="45"/>
      <c r="P4187" s="45"/>
      <c r="Q4187" s="45"/>
      <c r="R4187" s="45">
        <v>28.221817016601563</v>
      </c>
      <c r="S4187" s="45"/>
      <c r="T4187" s="45"/>
      <c r="U4187" s="45"/>
      <c r="V4187" s="46">
        <v>42.293682098388672</v>
      </c>
      <c r="W4187" s="46"/>
      <c r="X4187" s="45">
        <v>4.6999998390674591E-2</v>
      </c>
      <c r="Y4187" s="45"/>
      <c r="Z4187" s="44">
        <v>2.8199999034404755</v>
      </c>
      <c r="AA4187" s="44"/>
      <c r="AB4187" s="45">
        <v>-15.477969169616699</v>
      </c>
      <c r="AC4187" s="45"/>
      <c r="AD4187" s="45">
        <v>0.50079238414764404</v>
      </c>
      <c r="AE4187" s="45"/>
      <c r="AF4187" s="45">
        <v>38.025848388671875</v>
      </c>
      <c r="AG4187" s="45"/>
      <c r="AH4187" s="45">
        <v>26.534221649169922</v>
      </c>
      <c r="AI4187" s="45"/>
      <c r="AJ4187" s="45"/>
      <c r="AK4187" s="20">
        <v>1.3345546722412109</v>
      </c>
    </row>
    <row r="4188" spans="2:37">
      <c r="B4188" s="2">
        <v>8.999999612569809E-3</v>
      </c>
      <c r="D4188" s="44">
        <v>0.53999997675418854</v>
      </c>
      <c r="E4188" s="44"/>
      <c r="F4188" s="45">
        <v>53.832099914550781</v>
      </c>
      <c r="G4188" s="45"/>
      <c r="H4188" s="45"/>
      <c r="I4188" s="45"/>
      <c r="J4188" s="45"/>
      <c r="K4188" s="45">
        <v>15.246562957763672</v>
      </c>
      <c r="L4188" s="45"/>
      <c r="M4188" s="45"/>
      <c r="N4188" s="45">
        <v>55.084918975830078</v>
      </c>
      <c r="O4188" s="45"/>
      <c r="P4188" s="45"/>
      <c r="Q4188" s="45"/>
      <c r="R4188" s="45">
        <v>28.169971466064453</v>
      </c>
      <c r="S4188" s="45"/>
      <c r="T4188" s="45"/>
      <c r="U4188" s="45"/>
      <c r="V4188" s="46">
        <v>38.271064758300781</v>
      </c>
      <c r="W4188" s="46"/>
      <c r="X4188" s="45">
        <v>4.8000000417232513E-2</v>
      </c>
      <c r="Y4188" s="45"/>
      <c r="Z4188" s="44">
        <v>2.8800000250339508</v>
      </c>
      <c r="AA4188" s="44"/>
      <c r="AB4188" s="45">
        <v>-26.858781814575195</v>
      </c>
      <c r="AC4188" s="45"/>
      <c r="AD4188" s="45">
        <v>0.4599839448928833</v>
      </c>
      <c r="AE4188" s="45"/>
      <c r="AF4188" s="45">
        <v>37.934944152832031</v>
      </c>
      <c r="AG4188" s="45"/>
      <c r="AH4188" s="45">
        <v>26.498798370361328</v>
      </c>
      <c r="AI4188" s="45"/>
      <c r="AJ4188" s="45"/>
      <c r="AK4188" s="20">
        <v>1.2274434566497803</v>
      </c>
    </row>
    <row r="4189" spans="2:37">
      <c r="B4189" s="2">
        <v>9.9999997764825821E-3</v>
      </c>
      <c r="D4189" s="44">
        <v>0.59999998658895493</v>
      </c>
      <c r="E4189" s="44"/>
      <c r="F4189" s="45">
        <v>45.957111358642578</v>
      </c>
      <c r="G4189" s="45"/>
      <c r="H4189" s="45"/>
      <c r="I4189" s="45"/>
      <c r="J4189" s="45"/>
      <c r="K4189" s="45">
        <v>13.78904914855957</v>
      </c>
      <c r="L4189" s="45"/>
      <c r="M4189" s="45"/>
      <c r="N4189" s="45">
        <v>53.554813385009766</v>
      </c>
      <c r="O4189" s="45"/>
      <c r="P4189" s="45"/>
      <c r="Q4189" s="45"/>
      <c r="R4189" s="45">
        <v>28.118640899658203</v>
      </c>
      <c r="S4189" s="45"/>
      <c r="T4189" s="45"/>
      <c r="U4189" s="45"/>
      <c r="V4189" s="46">
        <v>34.675678253173828</v>
      </c>
      <c r="W4189" s="46"/>
      <c r="X4189" s="45">
        <v>4.8999998718500137E-2</v>
      </c>
      <c r="Y4189" s="45"/>
      <c r="Z4189" s="44">
        <v>2.9399999231100082</v>
      </c>
      <c r="AA4189" s="44"/>
      <c r="AB4189" s="45">
        <v>-34.374839782714844</v>
      </c>
      <c r="AC4189" s="45"/>
      <c r="AD4189" s="45">
        <v>0.42254722118377686</v>
      </c>
      <c r="AE4189" s="45"/>
      <c r="AF4189" s="45">
        <v>37.847885131835938</v>
      </c>
      <c r="AG4189" s="45"/>
      <c r="AH4189" s="45">
        <v>26.463710784912109</v>
      </c>
      <c r="AI4189" s="45"/>
      <c r="AJ4189" s="45"/>
      <c r="AK4189" s="20">
        <v>1.1290403604507446</v>
      </c>
    </row>
    <row r="4190" spans="2:37">
      <c r="B4190" s="2">
        <v>1.0999999940395355E-2</v>
      </c>
      <c r="D4190" s="44">
        <v>0.65999999642372131</v>
      </c>
      <c r="E4190" s="44"/>
      <c r="F4190" s="45">
        <v>33.750129699707031</v>
      </c>
      <c r="G4190" s="45"/>
      <c r="H4190" s="45"/>
      <c r="I4190" s="45"/>
      <c r="J4190" s="45"/>
      <c r="K4190" s="45">
        <v>12.48585033416748</v>
      </c>
      <c r="L4190" s="45"/>
      <c r="M4190" s="45"/>
      <c r="N4190" s="45">
        <v>52.179737091064453</v>
      </c>
      <c r="O4190" s="45"/>
      <c r="P4190" s="45"/>
      <c r="Q4190" s="45"/>
      <c r="R4190" s="45">
        <v>28.067817687988281</v>
      </c>
      <c r="S4190" s="45"/>
      <c r="T4190" s="45"/>
      <c r="U4190" s="45"/>
      <c r="V4190" s="46">
        <v>31.455347061157227</v>
      </c>
      <c r="W4190" s="46"/>
      <c r="X4190" s="45">
        <v>5.000000074505806E-2</v>
      </c>
      <c r="Y4190" s="45"/>
      <c r="Z4190" s="44">
        <v>3.0000000447034836</v>
      </c>
      <c r="AA4190" s="44"/>
      <c r="AB4190" s="45">
        <v>-36.987991333007813</v>
      </c>
      <c r="AC4190" s="45"/>
      <c r="AD4190" s="45">
        <v>0.38819846510887146</v>
      </c>
      <c r="AE4190" s="45"/>
      <c r="AF4190" s="45">
        <v>37.764389038085938</v>
      </c>
      <c r="AG4190" s="45"/>
      <c r="AH4190" s="45">
        <v>26.428958892822266</v>
      </c>
      <c r="AI4190" s="45"/>
      <c r="AJ4190" s="45"/>
      <c r="AK4190" s="20">
        <v>1.0386250019073486</v>
      </c>
    </row>
    <row r="4191" spans="2:37">
      <c r="B4191" s="2">
        <v>1.2000000104308128E-2</v>
      </c>
      <c r="D4191" s="44">
        <v>0.7200000062584877</v>
      </c>
      <c r="E4191" s="44"/>
      <c r="F4191" s="45">
        <v>18.737020492553711</v>
      </c>
      <c r="G4191" s="45"/>
      <c r="H4191" s="45"/>
      <c r="I4191" s="45"/>
      <c r="J4191" s="45"/>
      <c r="K4191" s="45">
        <v>11.318324089050293</v>
      </c>
      <c r="L4191" s="45"/>
      <c r="M4191" s="45"/>
      <c r="N4191" s="45">
        <v>50.941047668457031</v>
      </c>
      <c r="O4191" s="45"/>
      <c r="P4191" s="45"/>
      <c r="Q4191" s="45"/>
      <c r="R4191" s="45">
        <v>28.017496109008789</v>
      </c>
      <c r="S4191" s="45"/>
      <c r="T4191" s="45"/>
      <c r="U4191" s="45"/>
      <c r="V4191" s="46">
        <v>28.565235137939453</v>
      </c>
      <c r="W4191" s="46"/>
      <c r="X4191" s="45">
        <v>5.0999999046325684E-2</v>
      </c>
      <c r="Y4191" s="45"/>
      <c r="Z4191" s="44">
        <v>3.059999942779541</v>
      </c>
      <c r="AA4191" s="44"/>
      <c r="AB4191" s="45">
        <v>-34.349773406982422</v>
      </c>
      <c r="AC4191" s="45"/>
      <c r="AD4191" s="45">
        <v>0.35667842626571655</v>
      </c>
      <c r="AE4191" s="45"/>
      <c r="AF4191" s="45">
        <v>37.684188842773438</v>
      </c>
      <c r="AG4191" s="45"/>
      <c r="AH4191" s="45">
        <v>26.394535064697266</v>
      </c>
      <c r="AI4191" s="45"/>
      <c r="AJ4191" s="45"/>
      <c r="AK4191" s="20">
        <v>0.95553767681121826</v>
      </c>
    </row>
    <row r="4192" spans="2:37">
      <c r="B4192" s="2">
        <v>1.3000000268220901E-2</v>
      </c>
      <c r="D4192" s="44">
        <v>0.78000001609325409</v>
      </c>
      <c r="E4192" s="44"/>
      <c r="F4192" s="45">
        <v>2.8529179096221924</v>
      </c>
      <c r="G4192" s="45"/>
      <c r="H4192" s="45"/>
      <c r="I4192" s="45"/>
      <c r="J4192" s="45"/>
      <c r="K4192" s="45">
        <v>10.270418167114258</v>
      </c>
      <c r="L4192" s="45"/>
      <c r="M4192" s="45"/>
      <c r="N4192" s="45">
        <v>49.822677612304688</v>
      </c>
      <c r="O4192" s="45"/>
      <c r="P4192" s="45"/>
      <c r="Q4192" s="45"/>
      <c r="R4192" s="45">
        <v>27.967672348022461</v>
      </c>
      <c r="S4192" s="45"/>
      <c r="T4192" s="45"/>
      <c r="U4192" s="45"/>
      <c r="V4192" s="46">
        <v>25.966703414916992</v>
      </c>
      <c r="W4192" s="46"/>
      <c r="X4192" s="45">
        <v>5.2000001072883606E-2</v>
      </c>
      <c r="Y4192" s="45"/>
      <c r="Z4192" s="44">
        <v>3.1200000643730164</v>
      </c>
      <c r="AA4192" s="44"/>
      <c r="AB4192" s="45">
        <v>-26.848459243774414</v>
      </c>
      <c r="AC4192" s="45"/>
      <c r="AD4192" s="45">
        <v>0.32775014638900757</v>
      </c>
      <c r="AE4192" s="45"/>
      <c r="AF4192" s="45">
        <v>37.607040405273438</v>
      </c>
      <c r="AG4192" s="45"/>
      <c r="AH4192" s="45">
        <v>26.360439300537109</v>
      </c>
      <c r="AI4192" s="45"/>
      <c r="AJ4192" s="45"/>
      <c r="AK4192" s="20">
        <v>0.87917482852935791</v>
      </c>
    </row>
    <row r="4193" spans="2:37">
      <c r="B4193" s="2">
        <v>1.4000000432133675E-2</v>
      </c>
      <c r="D4193" s="44">
        <v>0.84000002592802048</v>
      </c>
      <c r="E4193" s="44"/>
      <c r="F4193" s="45">
        <v>-11.833014488220215</v>
      </c>
      <c r="G4193" s="45"/>
      <c r="H4193" s="45"/>
      <c r="I4193" s="45"/>
      <c r="J4193" s="45"/>
      <c r="K4193" s="45">
        <v>9.3282661437988281</v>
      </c>
      <c r="L4193" s="45"/>
      <c r="M4193" s="45"/>
      <c r="N4193" s="45">
        <v>48.810760498046875</v>
      </c>
      <c r="O4193" s="45"/>
      <c r="P4193" s="45"/>
      <c r="Q4193" s="45"/>
      <c r="R4193" s="45">
        <v>27.918338775634766</v>
      </c>
      <c r="S4193" s="45"/>
      <c r="T4193" s="45"/>
      <c r="U4193" s="45"/>
      <c r="V4193" s="46">
        <v>23.626335144042969</v>
      </c>
      <c r="W4193" s="46"/>
      <c r="X4193" s="45">
        <v>5.299999937415123E-2</v>
      </c>
      <c r="Y4193" s="45"/>
      <c r="Z4193" s="44">
        <v>3.1799999624490738</v>
      </c>
      <c r="AA4193" s="44"/>
      <c r="AB4193" s="45">
        <v>-15.552765846252441</v>
      </c>
      <c r="AC4193" s="45"/>
      <c r="AD4193" s="45">
        <v>0.30119702219963074</v>
      </c>
      <c r="AE4193" s="45"/>
      <c r="AF4193" s="45">
        <v>37.532726287841797</v>
      </c>
      <c r="AG4193" s="45"/>
      <c r="AH4193" s="45">
        <v>26.326667785644531</v>
      </c>
      <c r="AI4193" s="45"/>
      <c r="AJ4193" s="45"/>
      <c r="AK4193" s="20">
        <v>0.80898374319076538</v>
      </c>
    </row>
    <row r="4194" spans="2:37">
      <c r="B4194" s="2">
        <v>1.4999999664723873E-2</v>
      </c>
      <c r="D4194" s="44">
        <v>0.89999997988343239</v>
      </c>
      <c r="E4194" s="44"/>
      <c r="F4194" s="45">
        <v>-23.410240173339844</v>
      </c>
      <c r="G4194" s="45"/>
      <c r="H4194" s="45"/>
      <c r="I4194" s="45"/>
      <c r="J4194" s="45"/>
      <c r="K4194" s="45">
        <v>8.4798488616943359</v>
      </c>
      <c r="L4194" s="45"/>
      <c r="M4194" s="45"/>
      <c r="N4194" s="45">
        <v>47.893260955810547</v>
      </c>
      <c r="O4194" s="45"/>
      <c r="P4194" s="45"/>
      <c r="Q4194" s="45"/>
      <c r="R4194" s="45">
        <v>27.869491577148438</v>
      </c>
      <c r="S4194" s="45"/>
      <c r="T4194" s="45"/>
      <c r="U4194" s="45"/>
      <c r="V4194" s="46">
        <v>21.515132904052734</v>
      </c>
      <c r="W4194" s="46"/>
      <c r="X4194" s="45">
        <v>5.4000001400709152E-2</v>
      </c>
      <c r="Y4194" s="45"/>
      <c r="Z4194" s="44">
        <v>3.2400000840425491</v>
      </c>
      <c r="AA4194" s="44"/>
      <c r="AB4194" s="45">
        <v>-2.0602951049804688</v>
      </c>
      <c r="AC4194" s="45"/>
      <c r="AD4194" s="45">
        <v>0.27682089805603027</v>
      </c>
      <c r="AE4194" s="45"/>
      <c r="AF4194" s="45">
        <v>37.461040496826172</v>
      </c>
      <c r="AG4194" s="45"/>
      <c r="AH4194" s="45">
        <v>26.293214797973633</v>
      </c>
      <c r="AI4194" s="45"/>
      <c r="AJ4194" s="45"/>
      <c r="AK4194" s="20">
        <v>0.74445796012878418</v>
      </c>
    </row>
    <row r="4195" spans="2:37">
      <c r="B4195" s="2">
        <v>1.6000000759959221E-2</v>
      </c>
      <c r="D4195" s="44">
        <v>0.96000004559755325</v>
      </c>
      <c r="E4195" s="44"/>
      <c r="F4195" s="45">
        <v>-30.395931243896484</v>
      </c>
      <c r="G4195" s="45"/>
      <c r="H4195" s="45"/>
      <c r="I4195" s="45"/>
      <c r="J4195" s="45"/>
      <c r="K4195" s="45">
        <v>7.7147150039672852</v>
      </c>
      <c r="L4195" s="45"/>
      <c r="M4195" s="45"/>
      <c r="N4195" s="45">
        <v>47.059730529785156</v>
      </c>
      <c r="O4195" s="45"/>
      <c r="P4195" s="45"/>
      <c r="Q4195" s="45"/>
      <c r="R4195" s="45">
        <v>27.821126937866211</v>
      </c>
      <c r="S4195" s="45"/>
      <c r="T4195" s="45"/>
      <c r="U4195" s="45"/>
      <c r="V4195" s="46">
        <v>19.607858657836914</v>
      </c>
      <c r="W4195" s="46"/>
      <c r="X4195" s="45">
        <v>5.4999999701976776E-2</v>
      </c>
      <c r="Y4195" s="45"/>
      <c r="Z4195" s="44">
        <v>3.2999999821186066</v>
      </c>
      <c r="AA4195" s="44"/>
      <c r="AB4195" s="45">
        <v>11.727745056152344</v>
      </c>
      <c r="AC4195" s="45"/>
      <c r="AD4195" s="45">
        <v>0.2544405460357666</v>
      </c>
      <c r="AE4195" s="45"/>
      <c r="AF4195" s="45">
        <v>37.391799926757813</v>
      </c>
      <c r="AG4195" s="45"/>
      <c r="AH4195" s="45">
        <v>26.260078430175781</v>
      </c>
      <c r="AI4195" s="45"/>
      <c r="AJ4195" s="45"/>
      <c r="AK4195" s="20">
        <v>0.68513363599777222</v>
      </c>
    </row>
    <row r="4196" spans="2:37">
      <c r="B4196" s="2">
        <v>1.7000000923871994E-2</v>
      </c>
      <c r="D4196" s="44">
        <v>1.0200000554323196</v>
      </c>
      <c r="E4196" s="44"/>
      <c r="F4196" s="45">
        <v>-31.942930221557617</v>
      </c>
      <c r="G4196" s="45"/>
      <c r="H4196" s="45"/>
      <c r="I4196" s="45"/>
      <c r="J4196" s="45"/>
      <c r="K4196" s="45">
        <v>7.0237503051757813</v>
      </c>
      <c r="L4196" s="45"/>
      <c r="M4196" s="45"/>
      <c r="N4196" s="45">
        <v>46.301036834716797</v>
      </c>
      <c r="O4196" s="45"/>
      <c r="P4196" s="45"/>
      <c r="Q4196" s="45"/>
      <c r="R4196" s="45">
        <v>27.773237228393555</v>
      </c>
      <c r="S4196" s="45"/>
      <c r="T4196" s="45"/>
      <c r="U4196" s="45"/>
      <c r="V4196" s="46">
        <v>17.882472991943359</v>
      </c>
      <c r="W4196" s="46"/>
      <c r="X4196" s="45">
        <v>5.6000001728534698E-2</v>
      </c>
      <c r="Y4196" s="45"/>
      <c r="Z4196" s="44">
        <v>3.3600001037120819</v>
      </c>
      <c r="AA4196" s="44"/>
      <c r="AB4196" s="45">
        <v>23.873819351196289</v>
      </c>
      <c r="AC4196" s="45"/>
      <c r="AD4196" s="45">
        <v>0.2338901162147522</v>
      </c>
      <c r="AE4196" s="45"/>
      <c r="AF4196" s="45">
        <v>37.3248291015625</v>
      </c>
      <c r="AG4196" s="45"/>
      <c r="AH4196" s="45">
        <v>26.227254867553711</v>
      </c>
      <c r="AI4196" s="45"/>
      <c r="AJ4196" s="45"/>
      <c r="AK4196" s="20">
        <v>0.63058555126190186</v>
      </c>
    </row>
    <row r="4197" spans="2:37">
      <c r="B4197" s="2">
        <v>1.7999999225139618E-2</v>
      </c>
      <c r="D4197" s="44">
        <v>1.0799999535083771</v>
      </c>
      <c r="E4197" s="44"/>
      <c r="F4197" s="45">
        <v>-27.957695007324219</v>
      </c>
      <c r="G4197" s="45"/>
      <c r="H4197" s="45"/>
      <c r="I4197" s="45"/>
      <c r="J4197" s="45"/>
      <c r="K4197" s="45">
        <v>6.398979663848877</v>
      </c>
      <c r="L4197" s="45"/>
      <c r="M4197" s="45"/>
      <c r="N4197" s="45">
        <v>45.609207153320313</v>
      </c>
      <c r="O4197" s="45"/>
      <c r="P4197" s="45"/>
      <c r="Q4197" s="45"/>
      <c r="R4197" s="45">
        <v>27.72581672668457</v>
      </c>
      <c r="S4197" s="45"/>
      <c r="T4197" s="45"/>
      <c r="U4197" s="45"/>
      <c r="V4197" s="46">
        <v>16.319669723510742</v>
      </c>
      <c r="W4197" s="46"/>
      <c r="X4197" s="45">
        <v>5.7000000029802322E-2</v>
      </c>
      <c r="Y4197" s="45"/>
      <c r="Z4197" s="44">
        <v>3.4200000017881393</v>
      </c>
      <c r="AA4197" s="44"/>
      <c r="AB4197" s="45">
        <v>32.675750732421875</v>
      </c>
      <c r="AC4197" s="45"/>
      <c r="AD4197" s="45">
        <v>0.21501782536506653</v>
      </c>
      <c r="AE4197" s="45"/>
      <c r="AF4197" s="45">
        <v>37.259975433349609</v>
      </c>
      <c r="AG4197" s="45"/>
      <c r="AH4197" s="45">
        <v>26.194742202758789</v>
      </c>
      <c r="AI4197" s="45"/>
      <c r="AJ4197" s="45"/>
      <c r="AK4197" s="20">
        <v>0.58042401075363159</v>
      </c>
    </row>
    <row r="4198" spans="2:37">
      <c r="B4198" s="2">
        <v>1.8999999389052391E-2</v>
      </c>
      <c r="D4198" s="44">
        <v>1.1399999633431435</v>
      </c>
      <c r="E4198" s="44"/>
      <c r="F4198" s="45">
        <v>-19.112102508544922</v>
      </c>
      <c r="G4198" s="45"/>
      <c r="H4198" s="45"/>
      <c r="I4198" s="45"/>
      <c r="J4198" s="45"/>
      <c r="K4198" s="45">
        <v>5.8334040641784668</v>
      </c>
      <c r="L4198" s="45"/>
      <c r="M4198" s="45"/>
      <c r="N4198" s="45">
        <v>44.977226257324219</v>
      </c>
      <c r="O4198" s="45"/>
      <c r="P4198" s="45"/>
      <c r="Q4198" s="45"/>
      <c r="R4198" s="45">
        <v>27.678861618041992</v>
      </c>
      <c r="S4198" s="45"/>
      <c r="T4198" s="45"/>
      <c r="U4198" s="45"/>
      <c r="V4198" s="46">
        <v>14.90248966217041</v>
      </c>
      <c r="W4198" s="46"/>
      <c r="X4198" s="45">
        <v>5.7999998331069946E-2</v>
      </c>
      <c r="Y4198" s="45"/>
      <c r="Z4198" s="44">
        <v>3.4799998998641968</v>
      </c>
      <c r="AA4198" s="44"/>
      <c r="AB4198" s="45">
        <v>36.904739379882813</v>
      </c>
      <c r="AC4198" s="45"/>
      <c r="AD4198" s="45">
        <v>0.19768472015857697</v>
      </c>
      <c r="AE4198" s="45"/>
      <c r="AF4198" s="45">
        <v>37.197097778320313</v>
      </c>
      <c r="AG4198" s="45"/>
      <c r="AH4198" s="45">
        <v>26.162534713745117</v>
      </c>
      <c r="AI4198" s="45"/>
      <c r="AJ4198" s="45"/>
      <c r="AK4198" s="20">
        <v>0.53429156541824341</v>
      </c>
    </row>
    <row r="4199" spans="2:37">
      <c r="B4199" s="2">
        <v>1.9999999552965164E-2</v>
      </c>
      <c r="D4199" s="44">
        <v>1.1999999731779099</v>
      </c>
      <c r="E4199" s="44"/>
      <c r="F4199" s="45">
        <v>-6.7477884292602539</v>
      </c>
      <c r="G4199" s="45"/>
      <c r="H4199" s="45"/>
      <c r="I4199" s="45"/>
      <c r="J4199" s="45"/>
      <c r="K4199" s="45">
        <v>5.320866584777832</v>
      </c>
      <c r="L4199" s="45"/>
      <c r="M4199" s="45"/>
      <c r="N4199" s="45">
        <v>44.398937225341797</v>
      </c>
      <c r="O4199" s="45"/>
      <c r="P4199" s="45"/>
      <c r="Q4199" s="45"/>
      <c r="R4199" s="45">
        <v>27.632368087768555</v>
      </c>
      <c r="S4199" s="45"/>
      <c r="T4199" s="45"/>
      <c r="U4199" s="45"/>
      <c r="V4199" s="46">
        <v>13.615991592407227</v>
      </c>
      <c r="W4199" s="46"/>
      <c r="X4199" s="45">
        <v>5.9000000357627869E-2</v>
      </c>
      <c r="Y4199" s="45"/>
      <c r="Z4199" s="44">
        <v>3.5400000214576721</v>
      </c>
      <c r="AA4199" s="44"/>
      <c r="AB4199" s="45">
        <v>35.976436614990234</v>
      </c>
      <c r="AC4199" s="45"/>
      <c r="AD4199" s="45">
        <v>0.18176357448101044</v>
      </c>
      <c r="AE4199" s="45"/>
      <c r="AF4199" s="45">
        <v>37.136058807373047</v>
      </c>
      <c r="AG4199" s="45"/>
      <c r="AH4199" s="45">
        <v>26.130632400512695</v>
      </c>
      <c r="AI4199" s="45"/>
      <c r="AJ4199" s="45"/>
      <c r="AK4199" s="20">
        <v>0.49186050891876221</v>
      </c>
    </row>
    <row r="4200" spans="2:37">
      <c r="B4200" s="2">
        <v>2.0999999716877937E-2</v>
      </c>
      <c r="D4200" s="44">
        <v>1.2599999830126762</v>
      </c>
      <c r="E4200" s="44"/>
      <c r="F4200" s="45">
        <v>7.313133716583252</v>
      </c>
      <c r="G4200" s="45"/>
      <c r="H4200" s="45"/>
      <c r="I4200" s="45"/>
      <c r="J4200" s="45"/>
      <c r="K4200" s="45">
        <v>4.855933666229248</v>
      </c>
      <c r="L4200" s="45"/>
      <c r="M4200" s="45"/>
      <c r="N4200" s="45">
        <v>43.868896484375</v>
      </c>
      <c r="O4200" s="45"/>
      <c r="P4200" s="45"/>
      <c r="Q4200" s="45"/>
      <c r="R4200" s="45">
        <v>27.586330413818359</v>
      </c>
      <c r="S4200" s="45"/>
      <c r="T4200" s="45"/>
      <c r="U4200" s="45"/>
      <c r="V4200" s="46">
        <v>12.446974754333496</v>
      </c>
      <c r="W4200" s="46"/>
      <c r="X4200" s="45">
        <v>5.9999998658895493E-2</v>
      </c>
      <c r="Y4200" s="45"/>
      <c r="Z4200" s="44">
        <v>3.5999999195337296</v>
      </c>
      <c r="AA4200" s="44"/>
      <c r="AB4200" s="45">
        <v>30.031259536743164</v>
      </c>
      <c r="AC4200" s="45"/>
      <c r="AD4200" s="45">
        <v>0.16713784635066986</v>
      </c>
      <c r="AE4200" s="45"/>
      <c r="AF4200" s="45">
        <v>37.076736450195313</v>
      </c>
      <c r="AG4200" s="45"/>
      <c r="AH4200" s="45">
        <v>26.099029541015625</v>
      </c>
      <c r="AI4200" s="45"/>
      <c r="AJ4200" s="45"/>
      <c r="AK4200" s="20">
        <v>0.45283025503158569</v>
      </c>
    </row>
    <row r="4201" spans="2:37">
      <c r="B4201" s="2">
        <v>2.199999988079071E-2</v>
      </c>
      <c r="D4201" s="44">
        <v>1.3199999928474426</v>
      </c>
      <c r="E4201" s="44"/>
      <c r="F4201" s="45">
        <v>21.024150848388672</v>
      </c>
      <c r="G4201" s="45"/>
      <c r="H4201" s="45"/>
      <c r="I4201" s="45"/>
      <c r="J4201" s="45"/>
      <c r="K4201" s="45">
        <v>4.4337978363037109</v>
      </c>
      <c r="L4201" s="45"/>
      <c r="M4201" s="45"/>
      <c r="N4201" s="45">
        <v>43.382289886474609</v>
      </c>
      <c r="O4201" s="45"/>
      <c r="P4201" s="45"/>
      <c r="Q4201" s="45"/>
      <c r="R4201" s="45">
        <v>27.540742874145508</v>
      </c>
      <c r="S4201" s="45"/>
      <c r="T4201" s="45"/>
      <c r="U4201" s="45"/>
      <c r="V4201" s="46">
        <v>11.383747100830078</v>
      </c>
      <c r="W4201" s="46"/>
      <c r="X4201" s="45">
        <v>6.1000000685453415E-2</v>
      </c>
      <c r="Y4201" s="45"/>
      <c r="Z4201" s="44">
        <v>3.6600000411272049</v>
      </c>
      <c r="AA4201" s="44"/>
      <c r="AB4201" s="45">
        <v>19.912929534912109</v>
      </c>
      <c r="AC4201" s="45"/>
      <c r="AD4201" s="45">
        <v>0.15370076894760132</v>
      </c>
      <c r="AE4201" s="45"/>
      <c r="AF4201" s="45">
        <v>37.019027709960938</v>
      </c>
      <c r="AG4201" s="45"/>
      <c r="AH4201" s="45">
        <v>26.067722320556641</v>
      </c>
      <c r="AI4201" s="45"/>
      <c r="AJ4201" s="45"/>
      <c r="AK4201" s="20">
        <v>0.41692501306533813</v>
      </c>
    </row>
    <row r="4202" spans="2:37">
      <c r="B4202" s="2">
        <v>2.3000000044703484E-2</v>
      </c>
      <c r="D4202" s="44">
        <v>1.380000002682209</v>
      </c>
      <c r="E4202" s="44"/>
      <c r="F4202" s="45">
        <v>32.401115417480469</v>
      </c>
      <c r="G4202" s="45"/>
      <c r="H4202" s="45"/>
      <c r="I4202" s="45"/>
      <c r="J4202" s="45"/>
      <c r="K4202" s="45">
        <v>4.0501976013183594</v>
      </c>
      <c r="L4202" s="45"/>
      <c r="M4202" s="45"/>
      <c r="N4202" s="45">
        <v>42.934848785400391</v>
      </c>
      <c r="O4202" s="45"/>
      <c r="P4202" s="45"/>
      <c r="Q4202" s="45"/>
      <c r="R4202" s="45">
        <v>27.495599746704102</v>
      </c>
      <c r="S4202" s="45"/>
      <c r="T4202" s="45"/>
      <c r="U4202" s="45"/>
      <c r="V4202" s="46">
        <v>10.415928840637207</v>
      </c>
      <c r="W4202" s="46"/>
      <c r="X4202" s="45">
        <v>6.1999998986721039E-2</v>
      </c>
      <c r="Y4202" s="45"/>
      <c r="Z4202" s="44">
        <v>3.7199999392032623</v>
      </c>
      <c r="AA4202" s="44"/>
      <c r="AB4202" s="45">
        <v>7.0484519004821777</v>
      </c>
      <c r="AC4202" s="45"/>
      <c r="AD4202" s="45">
        <v>0.14135456085205078</v>
      </c>
      <c r="AE4202" s="45"/>
      <c r="AF4202" s="45">
        <v>36.962825775146484</v>
      </c>
      <c r="AG4202" s="45"/>
      <c r="AH4202" s="45">
        <v>26.036710739135742</v>
      </c>
      <c r="AI4202" s="45"/>
      <c r="AJ4202" s="45"/>
      <c r="AK4202" s="20">
        <v>0.38389167189598083</v>
      </c>
    </row>
    <row r="4203" spans="2:37">
      <c r="B4203" s="2">
        <v>2.4000000208616257E-2</v>
      </c>
      <c r="D4203" s="44">
        <v>1.4400000125169754</v>
      </c>
      <c r="E4203" s="44"/>
      <c r="F4203" s="45">
        <v>39.799407958984375</v>
      </c>
      <c r="G4203" s="45"/>
      <c r="H4203" s="45"/>
      <c r="I4203" s="45"/>
      <c r="J4203" s="45"/>
      <c r="K4203" s="45">
        <v>3.7013430595397949</v>
      </c>
      <c r="L4203" s="45"/>
      <c r="M4203" s="45"/>
      <c r="N4203" s="45">
        <v>42.522777557373047</v>
      </c>
      <c r="O4203" s="45"/>
      <c r="P4203" s="45"/>
      <c r="Q4203" s="45"/>
      <c r="R4203" s="45">
        <v>27.450899124145508</v>
      </c>
      <c r="S4203" s="45"/>
      <c r="T4203" s="45"/>
      <c r="U4203" s="45"/>
      <c r="V4203" s="46">
        <v>9.5342769622802734</v>
      </c>
      <c r="W4203" s="46"/>
      <c r="X4203" s="45">
        <v>6.3000001013278961E-2</v>
      </c>
      <c r="Y4203" s="45"/>
      <c r="Z4203" s="44">
        <v>3.7800000607967377</v>
      </c>
      <c r="AA4203" s="44"/>
      <c r="AB4203" s="45">
        <v>-6.7533540725708008</v>
      </c>
      <c r="AC4203" s="45"/>
      <c r="AD4203" s="45">
        <v>0.13000957667827606</v>
      </c>
      <c r="AE4203" s="45"/>
      <c r="AF4203" s="45">
        <v>36.908031463623047</v>
      </c>
      <c r="AG4203" s="45"/>
      <c r="AH4203" s="45">
        <v>26.005989074707031</v>
      </c>
      <c r="AI4203" s="45"/>
      <c r="AJ4203" s="45"/>
      <c r="AK4203" s="20">
        <v>0.35349798202514648</v>
      </c>
    </row>
    <row r="4204" spans="2:37">
      <c r="B4204" s="2">
        <v>2.500000037252903E-2</v>
      </c>
      <c r="D4204" s="44">
        <v>1.5000000223517418</v>
      </c>
      <c r="E4204" s="44"/>
      <c r="F4204" s="45">
        <v>42.142692565917969</v>
      </c>
      <c r="G4204" s="45"/>
      <c r="H4204" s="45"/>
      <c r="I4204" s="45"/>
      <c r="J4204" s="45"/>
      <c r="K4204" s="45">
        <v>3.3838598728179932</v>
      </c>
      <c r="L4204" s="45"/>
      <c r="M4204" s="45"/>
      <c r="N4204" s="45">
        <v>42.142692565917969</v>
      </c>
      <c r="O4204" s="45"/>
      <c r="P4204" s="45"/>
      <c r="Q4204" s="45"/>
      <c r="R4204" s="45">
        <v>27.406635284423828</v>
      </c>
      <c r="S4204" s="45"/>
      <c r="T4204" s="45"/>
      <c r="U4204" s="45"/>
      <c r="V4204" s="46">
        <v>8.7305507659912109</v>
      </c>
      <c r="W4204" s="46"/>
      <c r="X4204" s="45">
        <v>6.4000003039836884E-2</v>
      </c>
      <c r="Y4204" s="45"/>
      <c r="Z4204" s="44">
        <v>3.840000182390213</v>
      </c>
      <c r="AA4204" s="44"/>
      <c r="AB4204" s="45">
        <v>-19.556379318237305</v>
      </c>
      <c r="AC4204" s="45"/>
      <c r="AD4204" s="45">
        <v>0.11958365142345428</v>
      </c>
      <c r="AE4204" s="45"/>
      <c r="AF4204" s="45">
        <v>36.854568481445313</v>
      </c>
      <c r="AG4204" s="45"/>
      <c r="AH4204" s="45">
        <v>25.975557327270508</v>
      </c>
      <c r="AI4204" s="45"/>
      <c r="AJ4204" s="45"/>
      <c r="AK4204" s="20">
        <v>0.32553070783615112</v>
      </c>
    </row>
    <row r="4205" spans="2:37">
      <c r="B4205" s="2">
        <v>2.6000000536441803E-2</v>
      </c>
      <c r="D4205" s="44">
        <v>1.5600000321865082</v>
      </c>
      <c r="E4205" s="44"/>
      <c r="F4205" s="45">
        <v>39.071369171142578</v>
      </c>
      <c r="G4205" s="45"/>
      <c r="H4205" s="45"/>
      <c r="I4205" s="45"/>
      <c r="J4205" s="45"/>
      <c r="K4205" s="45">
        <v>3.0947349071502686</v>
      </c>
      <c r="L4205" s="45"/>
      <c r="M4205" s="45"/>
      <c r="N4205" s="45">
        <v>41.791580200195313</v>
      </c>
      <c r="O4205" s="45"/>
      <c r="P4205" s="45"/>
      <c r="Q4205" s="45"/>
      <c r="R4205" s="45">
        <v>27.362800598144531</v>
      </c>
      <c r="S4205" s="45"/>
      <c r="T4205" s="45"/>
      <c r="U4205" s="45"/>
      <c r="V4205" s="46">
        <v>7.9973831176757813</v>
      </c>
      <c r="W4205" s="46"/>
      <c r="X4205" s="45">
        <v>6.4999997615814209E-2</v>
      </c>
      <c r="Y4205" s="45"/>
      <c r="Z4205" s="44">
        <v>3.8999998569488525</v>
      </c>
      <c r="AA4205" s="44"/>
      <c r="AB4205" s="45">
        <v>-29.56898307800293</v>
      </c>
      <c r="AC4205" s="45"/>
      <c r="AD4205" s="45">
        <v>0.11000149697065353</v>
      </c>
      <c r="AE4205" s="45"/>
      <c r="AF4205" s="45">
        <v>36.802349090576172</v>
      </c>
      <c r="AG4205" s="45"/>
      <c r="AH4205" s="45">
        <v>25.945407867431641</v>
      </c>
      <c r="AI4205" s="45"/>
      <c r="AJ4205" s="45"/>
      <c r="AK4205" s="20">
        <v>0.29979410767555237</v>
      </c>
    </row>
    <row r="4206" spans="2:37">
      <c r="B4206" s="2">
        <v>2.7000000700354576E-2</v>
      </c>
      <c r="D4206" s="44">
        <v>1.6200000420212746</v>
      </c>
      <c r="E4206" s="44"/>
      <c r="F4206" s="45">
        <v>30.990192413330078</v>
      </c>
      <c r="G4206" s="45"/>
      <c r="H4206" s="45"/>
      <c r="I4206" s="45"/>
      <c r="J4206" s="45"/>
      <c r="K4206" s="45">
        <v>2.8312733173370361</v>
      </c>
      <c r="L4206" s="45"/>
      <c r="M4206" s="45"/>
      <c r="N4206" s="45">
        <v>41.466732025146484</v>
      </c>
      <c r="O4206" s="45"/>
      <c r="P4206" s="45"/>
      <c r="Q4206" s="45"/>
      <c r="R4206" s="45">
        <v>27.319395065307617</v>
      </c>
      <c r="S4206" s="45"/>
      <c r="T4206" s="45"/>
      <c r="U4206" s="45"/>
      <c r="V4206" s="46">
        <v>7.3281731605529785</v>
      </c>
      <c r="W4206" s="46"/>
      <c r="X4206" s="45">
        <v>6.5999999642372131E-2</v>
      </c>
      <c r="Y4206" s="45"/>
      <c r="Z4206" s="44">
        <v>3.9599999785423279</v>
      </c>
      <c r="AA4206" s="44"/>
      <c r="AB4206" s="45">
        <v>-35.394863128662109</v>
      </c>
      <c r="AC4206" s="45"/>
      <c r="AD4206" s="45">
        <v>0.10119404643774033</v>
      </c>
      <c r="AE4206" s="45"/>
      <c r="AF4206" s="45">
        <v>36.751304626464844</v>
      </c>
      <c r="AG4206" s="45"/>
      <c r="AH4206" s="45">
        <v>25.915542602539063</v>
      </c>
      <c r="AI4206" s="45"/>
      <c r="AJ4206" s="45"/>
      <c r="AK4206" s="20">
        <v>0.27610844373703003</v>
      </c>
    </row>
    <row r="4207" spans="2:37">
      <c r="B4207" s="2">
        <v>2.8000000864267349E-2</v>
      </c>
      <c r="D4207" s="44">
        <v>1.680000051856041</v>
      </c>
      <c r="E4207" s="44"/>
      <c r="F4207" s="45">
        <v>19.008682250976563</v>
      </c>
      <c r="G4207" s="45"/>
      <c r="H4207" s="45"/>
      <c r="I4207" s="45"/>
      <c r="J4207" s="45"/>
      <c r="K4207" s="45">
        <v>2.5910611152648926</v>
      </c>
      <c r="L4207" s="45"/>
      <c r="M4207" s="45"/>
      <c r="N4207" s="45">
        <v>41.165729522705078</v>
      </c>
      <c r="O4207" s="45"/>
      <c r="P4207" s="45"/>
      <c r="Q4207" s="45"/>
      <c r="R4207" s="45">
        <v>27.276411056518555</v>
      </c>
      <c r="S4207" s="45"/>
      <c r="T4207" s="45"/>
      <c r="U4207" s="45"/>
      <c r="V4207" s="46">
        <v>6.7170009613037109</v>
      </c>
      <c r="W4207" s="46"/>
      <c r="X4207" s="45">
        <v>6.7000001668930054E-2</v>
      </c>
      <c r="Y4207" s="45"/>
      <c r="Z4207" s="44">
        <v>4.0200001001358032</v>
      </c>
      <c r="AA4207" s="44"/>
      <c r="AB4207" s="45">
        <v>-36.227920532226563</v>
      </c>
      <c r="AC4207" s="45"/>
      <c r="AD4207" s="45">
        <v>9.3097992241382599E-2</v>
      </c>
      <c r="AE4207" s="45"/>
      <c r="AF4207" s="45">
        <v>36.701366424560547</v>
      </c>
      <c r="AG4207" s="45"/>
      <c r="AH4207" s="45">
        <v>25.885953903198242</v>
      </c>
      <c r="AI4207" s="45"/>
      <c r="AJ4207" s="45"/>
      <c r="AK4207" s="20">
        <v>0.25430864095687866</v>
      </c>
    </row>
    <row r="4208" spans="2:37">
      <c r="B4208" s="2">
        <v>2.8999999165534973E-2</v>
      </c>
      <c r="D4208" s="44">
        <v>1.7399999499320984</v>
      </c>
      <c r="E4208" s="44"/>
      <c r="F4208" s="45">
        <v>4.7830343246459961</v>
      </c>
      <c r="G4208" s="45"/>
      <c r="H4208" s="45"/>
      <c r="I4208" s="45"/>
      <c r="J4208" s="45"/>
      <c r="K4208" s="45">
        <v>2.3719310760498047</v>
      </c>
      <c r="L4208" s="45"/>
      <c r="M4208" s="45"/>
      <c r="N4208" s="45">
        <v>40.886402130126953</v>
      </c>
      <c r="O4208" s="45"/>
      <c r="P4208" s="45"/>
      <c r="Q4208" s="45"/>
      <c r="R4208" s="45">
        <v>27.233844757080078</v>
      </c>
      <c r="S4208" s="45"/>
      <c r="T4208" s="45"/>
      <c r="U4208" s="45"/>
      <c r="V4208" s="46">
        <v>6.1585445404052734</v>
      </c>
      <c r="W4208" s="46"/>
      <c r="X4208" s="45">
        <v>6.8000003695487976E-2</v>
      </c>
      <c r="Y4208" s="45"/>
      <c r="Z4208" s="44">
        <v>4.0800002217292786</v>
      </c>
      <c r="AA4208" s="44"/>
      <c r="AB4208" s="45">
        <v>-31.96391487121582</v>
      </c>
      <c r="AC4208" s="45"/>
      <c r="AD4208" s="45">
        <v>8.5655242204666138E-2</v>
      </c>
      <c r="AE4208" s="45"/>
      <c r="AF4208" s="45">
        <v>36.652469635009766</v>
      </c>
      <c r="AG4208" s="45"/>
      <c r="AH4208" s="45">
        <v>25.856643676757813</v>
      </c>
      <c r="AI4208" s="45"/>
      <c r="AJ4208" s="45"/>
      <c r="AK4208" s="20">
        <v>0.23424310982227325</v>
      </c>
    </row>
    <row r="4209" spans="2:37">
      <c r="B4209" s="2">
        <v>2.9999999329447746E-2</v>
      </c>
      <c r="D4209" s="44">
        <v>1.7999999597668648</v>
      </c>
      <c r="E4209" s="44"/>
      <c r="F4209" s="45">
        <v>-9.7180309295654297</v>
      </c>
      <c r="G4209" s="45"/>
      <c r="H4209" s="45"/>
      <c r="I4209" s="45"/>
      <c r="J4209" s="45"/>
      <c r="K4209" s="45">
        <v>2.1719350814819336</v>
      </c>
      <c r="L4209" s="45"/>
      <c r="M4209" s="45"/>
      <c r="N4209" s="45">
        <v>40.626792907714844</v>
      </c>
      <c r="O4209" s="45"/>
      <c r="P4209" s="45"/>
      <c r="Q4209" s="45"/>
      <c r="R4209" s="45">
        <v>27.191690444946289</v>
      </c>
      <c r="S4209" s="45"/>
      <c r="T4209" s="45"/>
      <c r="U4209" s="45"/>
      <c r="V4209" s="46">
        <v>5.648012638092041</v>
      </c>
      <c r="W4209" s="46"/>
      <c r="X4209" s="45">
        <v>6.8999998271465302E-2</v>
      </c>
      <c r="Y4209" s="45"/>
      <c r="Z4209" s="44">
        <v>4.1399998962879181</v>
      </c>
      <c r="AA4209" s="44"/>
      <c r="AB4209" s="45">
        <v>-23.213508605957031</v>
      </c>
      <c r="AC4209" s="45"/>
      <c r="AD4209" s="45">
        <v>7.8812547028064728E-2</v>
      </c>
      <c r="AE4209" s="45"/>
      <c r="AF4209" s="45">
        <v>36.604560852050781</v>
      </c>
      <c r="AG4209" s="45"/>
      <c r="AH4209" s="45">
        <v>25.827604293823242</v>
      </c>
      <c r="AI4209" s="45"/>
      <c r="AJ4209" s="45"/>
      <c r="AK4209" s="20">
        <v>0.21577255427837372</v>
      </c>
    </row>
    <row r="4210" spans="2:37">
      <c r="B4210" s="2">
        <v>3.0999999493360519E-2</v>
      </c>
      <c r="D4210" s="44">
        <v>1.8599999696016312</v>
      </c>
      <c r="E4210" s="44"/>
      <c r="F4210" s="45">
        <v>-22.490447998046875</v>
      </c>
      <c r="G4210" s="45"/>
      <c r="H4210" s="45"/>
      <c r="I4210" s="45"/>
      <c r="J4210" s="45"/>
      <c r="K4210" s="45">
        <v>1.9893201589584351</v>
      </c>
      <c r="L4210" s="45"/>
      <c r="M4210" s="45"/>
      <c r="N4210" s="45">
        <v>40.385143280029297</v>
      </c>
      <c r="O4210" s="45"/>
      <c r="P4210" s="45"/>
      <c r="Q4210" s="45"/>
      <c r="R4210" s="45">
        <v>27.149946212768555</v>
      </c>
      <c r="S4210" s="45"/>
      <c r="T4210" s="45"/>
      <c r="U4210" s="45"/>
      <c r="V4210" s="46">
        <v>5.1810846328735352</v>
      </c>
      <c r="W4210" s="46"/>
      <c r="X4210" s="45">
        <v>7.0000000298023224E-2</v>
      </c>
      <c r="Y4210" s="45"/>
      <c r="Z4210" s="44">
        <v>4.2000000178813934</v>
      </c>
      <c r="AA4210" s="44"/>
      <c r="AB4210" s="45">
        <v>-11.215015411376953</v>
      </c>
      <c r="AC4210" s="45"/>
      <c r="AD4210" s="45">
        <v>7.2521016001701355E-2</v>
      </c>
      <c r="AE4210" s="45"/>
      <c r="AF4210" s="45">
        <v>36.557586669921875</v>
      </c>
      <c r="AG4210" s="45"/>
      <c r="AH4210" s="45">
        <v>25.798837661743164</v>
      </c>
      <c r="AI4210" s="45"/>
      <c r="AJ4210" s="45"/>
      <c r="AK4210" s="20">
        <v>0.19876904785633087</v>
      </c>
    </row>
    <row r="4211" spans="2:37">
      <c r="B4211" s="2">
        <v>3.2000001519918442E-2</v>
      </c>
      <c r="D4211" s="44">
        <v>1.9200000911951065</v>
      </c>
      <c r="E4211" s="44"/>
      <c r="F4211" s="45">
        <v>-31.776033401489258</v>
      </c>
      <c r="G4211" s="45"/>
      <c r="H4211" s="45"/>
      <c r="I4211" s="45"/>
      <c r="J4211" s="45"/>
      <c r="K4211" s="45">
        <v>1.8225048780441284</v>
      </c>
      <c r="L4211" s="45"/>
      <c r="M4211" s="45"/>
      <c r="N4211" s="45">
        <v>40.159862518310547</v>
      </c>
      <c r="O4211" s="45"/>
      <c r="P4211" s="45"/>
      <c r="Q4211" s="45"/>
      <c r="R4211" s="45">
        <v>27.108606338500977</v>
      </c>
      <c r="S4211" s="45"/>
      <c r="T4211" s="45"/>
      <c r="U4211" s="45"/>
      <c r="V4211" s="46">
        <v>4.7538614273071289</v>
      </c>
      <c r="W4211" s="46"/>
      <c r="X4211" s="45">
        <v>7.1000002324581146E-2</v>
      </c>
      <c r="Y4211" s="45"/>
      <c r="Z4211" s="44">
        <v>4.2600001394748688</v>
      </c>
      <c r="AA4211" s="44"/>
      <c r="AB4211" s="45">
        <v>2.3406269550323486</v>
      </c>
      <c r="AC4211" s="45"/>
      <c r="AD4211" s="45">
        <v>6.6735826432704926E-2</v>
      </c>
      <c r="AE4211" s="45"/>
      <c r="AF4211" s="45">
        <v>36.511493682861328</v>
      </c>
      <c r="AG4211" s="45"/>
      <c r="AH4211" s="45">
        <v>25.770336151123047</v>
      </c>
      <c r="AI4211" s="45"/>
      <c r="AJ4211" s="45"/>
      <c r="AK4211" s="20">
        <v>0.18311500549316406</v>
      </c>
    </row>
    <row r="4212" spans="2:37">
      <c r="B4212" s="2">
        <v>3.2999999821186066E-2</v>
      </c>
      <c r="D4212" s="44">
        <v>1.9799999892711639</v>
      </c>
      <c r="E4212" s="44"/>
      <c r="F4212" s="45">
        <v>-36.308372497558594</v>
      </c>
      <c r="G4212" s="45"/>
      <c r="H4212" s="45"/>
      <c r="I4212" s="45"/>
      <c r="J4212" s="45"/>
      <c r="K4212" s="45">
        <v>1.6700625419616699</v>
      </c>
      <c r="L4212" s="45"/>
      <c r="M4212" s="45"/>
      <c r="N4212" s="45">
        <v>39.94952392578125</v>
      </c>
      <c r="O4212" s="45"/>
      <c r="P4212" s="45"/>
      <c r="Q4212" s="45"/>
      <c r="R4212" s="45">
        <v>27.067667007446289</v>
      </c>
      <c r="S4212" s="45"/>
      <c r="T4212" s="45"/>
      <c r="U4212" s="45"/>
      <c r="V4212" s="46">
        <v>4.362816333770752</v>
      </c>
      <c r="W4212" s="46"/>
      <c r="X4212" s="45">
        <v>7.1999996900558472E-2</v>
      </c>
      <c r="Y4212" s="45"/>
      <c r="Z4212" s="44">
        <v>4.3199998140335083</v>
      </c>
      <c r="AA4212" s="44"/>
      <c r="AB4212" s="45">
        <v>15.547943115234375</v>
      </c>
      <c r="AC4212" s="45"/>
      <c r="AD4212" s="45">
        <v>6.1415817588567734E-2</v>
      </c>
      <c r="AE4212" s="45"/>
      <c r="AF4212" s="45">
        <v>36.466243743896484</v>
      </c>
      <c r="AG4212" s="45"/>
      <c r="AH4212" s="45">
        <v>25.742099761962891</v>
      </c>
      <c r="AI4212" s="45"/>
      <c r="AJ4212" s="45"/>
      <c r="AK4212" s="20">
        <v>0.16870240867137909</v>
      </c>
    </row>
    <row r="4213" spans="2:37">
      <c r="B4213" s="2">
        <v>3.4000001847743988E-2</v>
      </c>
      <c r="D4213" s="44">
        <v>2.0400001108646393</v>
      </c>
      <c r="E4213" s="44"/>
      <c r="F4213" s="45">
        <v>-35.489032745361328</v>
      </c>
      <c r="G4213" s="45"/>
      <c r="H4213" s="45"/>
      <c r="I4213" s="45"/>
      <c r="J4213" s="45"/>
      <c r="K4213" s="45">
        <v>1.5307036638259888</v>
      </c>
      <c r="L4213" s="45"/>
      <c r="M4213" s="45"/>
      <c r="N4213" s="45">
        <v>39.752826690673828</v>
      </c>
      <c r="O4213" s="45"/>
      <c r="P4213" s="45"/>
      <c r="Q4213" s="45"/>
      <c r="R4213" s="45">
        <v>27.027124404907227</v>
      </c>
      <c r="S4213" s="45"/>
      <c r="T4213" s="45"/>
      <c r="U4213" s="45"/>
      <c r="V4213" s="46">
        <v>4.004758358001709</v>
      </c>
      <c r="W4213" s="46"/>
      <c r="X4213" s="45">
        <v>7.2999998927116394E-2</v>
      </c>
      <c r="Y4213" s="45"/>
      <c r="Z4213" s="44">
        <v>4.3799999356269836</v>
      </c>
      <c r="AA4213" s="44"/>
      <c r="AB4213" s="45">
        <v>26.554571151733398</v>
      </c>
      <c r="AC4213" s="45"/>
      <c r="AD4213" s="45">
        <v>5.6523237377405167E-2</v>
      </c>
      <c r="AE4213" s="45"/>
      <c r="AF4213" s="45">
        <v>36.421791076660156</v>
      </c>
      <c r="AG4213" s="45"/>
      <c r="AH4213" s="45">
        <v>25.714126586914063</v>
      </c>
      <c r="AI4213" s="45"/>
      <c r="AJ4213" s="45"/>
      <c r="AK4213" s="20">
        <v>0.15543192625045776</v>
      </c>
    </row>
    <row r="4214" spans="2:37">
      <c r="B4214" s="2">
        <v>3.5000000149011612E-2</v>
      </c>
      <c r="D4214" s="44">
        <v>2.1000000089406967</v>
      </c>
      <c r="E4214" s="44"/>
      <c r="F4214" s="45">
        <v>-29.469585418701172</v>
      </c>
      <c r="G4214" s="45"/>
      <c r="H4214" s="45"/>
      <c r="I4214" s="45"/>
      <c r="J4214" s="45"/>
      <c r="K4214" s="45">
        <v>1.403261661529541</v>
      </c>
      <c r="L4214" s="45"/>
      <c r="M4214" s="45"/>
      <c r="N4214" s="45">
        <v>39.568603515625</v>
      </c>
      <c r="O4214" s="45"/>
      <c r="P4214" s="45"/>
      <c r="Q4214" s="45"/>
      <c r="R4214" s="45">
        <v>26.986970901489258</v>
      </c>
      <c r="S4214" s="45"/>
      <c r="T4214" s="45"/>
      <c r="U4214" s="45"/>
      <c r="V4214" s="46">
        <v>3.6767959594726563</v>
      </c>
      <c r="W4214" s="46"/>
      <c r="X4214" s="45">
        <v>7.4000000953674316E-2</v>
      </c>
      <c r="Y4214" s="45"/>
      <c r="Z4214" s="44">
        <v>4.440000057220459</v>
      </c>
      <c r="AA4214" s="44"/>
      <c r="AB4214" s="45">
        <v>33.820869445800781</v>
      </c>
      <c r="AC4214" s="45"/>
      <c r="AD4214" s="45">
        <v>5.2023414522409439E-2</v>
      </c>
      <c r="AE4214" s="45"/>
      <c r="AF4214" s="45">
        <v>36.378097534179688</v>
      </c>
      <c r="AG4214" s="45"/>
      <c r="AH4214" s="45">
        <v>25.686412811279297</v>
      </c>
      <c r="AI4214" s="45"/>
      <c r="AJ4214" s="45"/>
      <c r="AK4214" s="20">
        <v>0.14321233332157135</v>
      </c>
    </row>
    <row r="4215" spans="2:37">
      <c r="B4215" s="2">
        <v>3.5999998450279236E-2</v>
      </c>
      <c r="D4215" s="44">
        <v>2.1599999070167542</v>
      </c>
      <c r="E4215" s="44"/>
      <c r="F4215" s="45">
        <v>-19.128313064575195</v>
      </c>
      <c r="G4215" s="45"/>
      <c r="H4215" s="45"/>
      <c r="I4215" s="45"/>
      <c r="J4215" s="45"/>
      <c r="K4215" s="45">
        <v>1.2866802215576172</v>
      </c>
      <c r="L4215" s="45"/>
      <c r="M4215" s="45"/>
      <c r="N4215" s="45">
        <v>39.395786285400391</v>
      </c>
      <c r="O4215" s="45"/>
      <c r="P4215" s="45"/>
      <c r="Q4215" s="45"/>
      <c r="R4215" s="45">
        <v>26.947206497192383</v>
      </c>
      <c r="S4215" s="45"/>
      <c r="T4215" s="45"/>
      <c r="U4215" s="45"/>
      <c r="V4215" s="46">
        <v>3.3763065338134766</v>
      </c>
      <c r="W4215" s="46"/>
      <c r="X4215" s="45">
        <v>7.5000002980232239E-2</v>
      </c>
      <c r="Y4215" s="45"/>
      <c r="Z4215" s="44">
        <v>4.5000001788139343</v>
      </c>
      <c r="AA4215" s="44"/>
      <c r="AB4215" s="45">
        <v>36.335121154785156</v>
      </c>
      <c r="AC4215" s="45"/>
      <c r="AD4215" s="45">
        <v>4.7884535044431686E-2</v>
      </c>
      <c r="AE4215" s="45"/>
      <c r="AF4215" s="45">
        <v>36.335124969482422</v>
      </c>
      <c r="AG4215" s="45"/>
      <c r="AH4215" s="45">
        <v>25.658954620361328</v>
      </c>
      <c r="AI4215" s="45"/>
      <c r="AJ4215" s="45"/>
      <c r="AK4215" s="20">
        <v>0.1319597065448761</v>
      </c>
    </row>
    <row r="4216" spans="2:37">
      <c r="B4216" s="2">
        <v>3.7000000476837158E-2</v>
      </c>
      <c r="D4216" s="44">
        <v>2.2200000286102295</v>
      </c>
      <c r="E4216" s="44"/>
      <c r="F4216" s="45">
        <v>-5.9451003074645996</v>
      </c>
      <c r="G4216" s="45"/>
      <c r="H4216" s="45"/>
      <c r="I4216" s="45"/>
      <c r="J4216" s="45"/>
      <c r="K4216" s="45">
        <v>1.1800016164779663</v>
      </c>
      <c r="L4216" s="45"/>
      <c r="M4216" s="45"/>
      <c r="N4216" s="45">
        <v>39.233413696289063</v>
      </c>
      <c r="O4216" s="45"/>
      <c r="P4216" s="45"/>
      <c r="Q4216" s="45"/>
      <c r="R4216" s="45">
        <v>26.907825469970703</v>
      </c>
      <c r="S4216" s="45"/>
      <c r="T4216" s="45"/>
      <c r="U4216" s="45"/>
      <c r="V4216" s="46">
        <v>3.1009087562561035</v>
      </c>
      <c r="W4216" s="46"/>
      <c r="X4216" s="45">
        <v>7.5999997556209564E-2</v>
      </c>
      <c r="Y4216" s="45"/>
      <c r="Z4216" s="44">
        <v>4.5599998533725739</v>
      </c>
      <c r="AA4216" s="44"/>
      <c r="AB4216" s="45">
        <v>33.754245758056641</v>
      </c>
      <c r="AC4216" s="45"/>
      <c r="AD4216" s="45">
        <v>4.407738521695137E-2</v>
      </c>
      <c r="AE4216" s="45"/>
      <c r="AF4216" s="45">
        <v>36.2928466796875</v>
      </c>
      <c r="AG4216" s="45"/>
      <c r="AH4216" s="45">
        <v>25.631750106811523</v>
      </c>
      <c r="AI4216" s="45"/>
      <c r="AJ4216" s="45"/>
      <c r="AK4216" s="20">
        <v>0.12159691751003265</v>
      </c>
    </row>
    <row r="4217" spans="2:37" ht="14.25" customHeight="1">
      <c r="B4217" s="2">
        <v>3.7999998778104782E-2</v>
      </c>
      <c r="D4217" s="44">
        <v>2.2799999266862869</v>
      </c>
      <c r="E4217" s="44"/>
      <c r="F4217" s="45">
        <v>8.2076082229614258</v>
      </c>
      <c r="G4217" s="45"/>
      <c r="H4217" s="45"/>
      <c r="I4217" s="45"/>
      <c r="J4217" s="45"/>
      <c r="K4217" s="45">
        <v>1.0823570489883423</v>
      </c>
      <c r="L4217" s="45"/>
      <c r="M4217" s="45"/>
      <c r="N4217" s="45">
        <v>39.080612182617188</v>
      </c>
      <c r="O4217" s="45"/>
      <c r="P4217" s="45"/>
      <c r="Q4217" s="45"/>
      <c r="R4217" s="45">
        <v>26.868824005126953</v>
      </c>
      <c r="S4217" s="45"/>
      <c r="T4217" s="45"/>
      <c r="U4217" s="45"/>
      <c r="V4217" s="46">
        <v>2.8484389781951904</v>
      </c>
      <c r="W4217" s="46"/>
      <c r="X4217" s="45">
        <v>7.6999999582767487E-2</v>
      </c>
      <c r="Y4217" s="45"/>
      <c r="Z4217" s="44">
        <v>4.6199999749660492</v>
      </c>
      <c r="AA4217" s="44"/>
      <c r="AB4217" s="45">
        <v>26.450471878051758</v>
      </c>
      <c r="AC4217" s="45"/>
      <c r="AD4217" s="45">
        <v>4.0575142949819565E-2</v>
      </c>
      <c r="AE4217" s="45"/>
      <c r="AF4217" s="45">
        <v>36.251228332519531</v>
      </c>
      <c r="AG4217" s="45"/>
      <c r="AH4217" s="45">
        <v>25.60479736328125</v>
      </c>
      <c r="AI4217" s="45"/>
      <c r="AJ4217" s="45"/>
      <c r="AK4217" s="20">
        <v>0.11205305904150009</v>
      </c>
    </row>
    <row r="4218" spans="2:37" ht="13.5" customHeight="1">
      <c r="B4218" s="47" t="s">
        <v>11</v>
      </c>
      <c r="C4218" s="47"/>
      <c r="D4218" s="47"/>
      <c r="E4218" s="47"/>
    </row>
    <row r="4219" spans="2:37" ht="12.75" customHeight="1">
      <c r="B4219" s="39" t="s">
        <v>0</v>
      </c>
      <c r="C4219" s="39"/>
      <c r="D4219" s="39"/>
      <c r="E4219" s="39"/>
      <c r="F4219" s="39"/>
      <c r="G4219" s="1" t="s">
        <v>1</v>
      </c>
      <c r="H4219" s="40" t="s">
        <v>100</v>
      </c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</row>
    <row r="4220" spans="2:37" ht="12.75" customHeight="1">
      <c r="AB4220" s="39" t="s">
        <v>2</v>
      </c>
      <c r="AC4220" s="39"/>
      <c r="AD4220" s="39"/>
      <c r="AE4220" s="39"/>
      <c r="AF4220" s="39"/>
      <c r="AG4220" s="39"/>
    </row>
    <row r="4221" spans="2:37" ht="12" customHeight="1">
      <c r="B4221" s="39" t="s">
        <v>3</v>
      </c>
      <c r="C4221" s="39"/>
      <c r="D4221" s="39"/>
      <c r="E4221" s="39"/>
      <c r="G4221" s="1" t="s">
        <v>4</v>
      </c>
      <c r="H4221" s="41">
        <v>0.43999999761581421</v>
      </c>
      <c r="I4221" s="41"/>
      <c r="J4221" s="41"/>
      <c r="K4221" s="41"/>
      <c r="L4221" s="41"/>
      <c r="M4221" s="41"/>
      <c r="N4221" s="41"/>
      <c r="O4221" s="39" t="s">
        <v>21</v>
      </c>
      <c r="P4221" s="39"/>
      <c r="Q4221" s="39"/>
      <c r="R4221" s="39"/>
      <c r="S4221" s="1" t="s">
        <v>4</v>
      </c>
      <c r="T4221" s="42" t="s">
        <v>22</v>
      </c>
      <c r="U4221" s="42"/>
      <c r="V4221" s="42"/>
      <c r="W4221" s="42"/>
      <c r="X4221" s="42"/>
      <c r="Y4221" s="42"/>
      <c r="Z4221" s="42"/>
      <c r="AA4221" s="42"/>
      <c r="AB4221" s="39"/>
      <c r="AC4221" s="39"/>
      <c r="AD4221" s="39"/>
      <c r="AE4221" s="39"/>
      <c r="AF4221" s="39"/>
      <c r="AG4221" s="39"/>
    </row>
    <row r="4222" spans="2:37" ht="10.5" customHeight="1">
      <c r="AB4222" s="39"/>
      <c r="AC4222" s="39"/>
      <c r="AD4222" s="39"/>
      <c r="AE4222" s="39"/>
      <c r="AF4222" s="39"/>
      <c r="AG4222" s="39"/>
    </row>
    <row r="4223" spans="2:37" ht="12" customHeight="1">
      <c r="AB4223" s="39"/>
      <c r="AC4223" s="39"/>
      <c r="AD4223" s="39"/>
      <c r="AE4223" s="39"/>
      <c r="AF4223" s="39"/>
      <c r="AG4223" s="39"/>
    </row>
    <row r="4224" spans="2:37" ht="12" customHeight="1">
      <c r="AB4224" s="39"/>
      <c r="AC4224" s="39"/>
      <c r="AD4224" s="39"/>
      <c r="AE4224" s="39"/>
      <c r="AF4224" s="39"/>
      <c r="AG4224" s="39"/>
    </row>
    <row r="4225" spans="2:34" ht="6" customHeight="1"/>
    <row r="4226" spans="2:34" ht="3" customHeight="1">
      <c r="B4226" s="43" t="s">
        <v>5</v>
      </c>
      <c r="D4226" s="43" t="s">
        <v>23</v>
      </c>
      <c r="E4226" s="43"/>
      <c r="G4226" s="43" t="s">
        <v>6</v>
      </c>
      <c r="H4226" s="43"/>
      <c r="J4226" s="43" t="s">
        <v>7</v>
      </c>
      <c r="K4226" s="43"/>
      <c r="L4226" s="43"/>
      <c r="M4226" s="43"/>
      <c r="N4226" s="43" t="s">
        <v>8</v>
      </c>
      <c r="O4226" s="43"/>
      <c r="Q4226" s="43" t="s">
        <v>9</v>
      </c>
      <c r="R4226" s="43"/>
      <c r="S4226" s="43"/>
      <c r="T4226" s="43" t="s">
        <v>10</v>
      </c>
      <c r="U4226" s="43"/>
      <c r="X4226" s="43" t="s">
        <v>5</v>
      </c>
      <c r="Y4226" s="43"/>
      <c r="Z4226" s="43" t="s">
        <v>23</v>
      </c>
      <c r="AA4226" s="43"/>
      <c r="AB4226" s="43" t="s">
        <v>6</v>
      </c>
      <c r="AC4226" s="43" t="s">
        <v>7</v>
      </c>
      <c r="AE4226" s="43" t="s">
        <v>8</v>
      </c>
      <c r="AF4226" s="43" t="s">
        <v>9</v>
      </c>
      <c r="AG4226" s="43" t="s">
        <v>10</v>
      </c>
      <c r="AH4226" s="43"/>
    </row>
    <row r="4227" spans="2:34" ht="14.25" customHeight="1">
      <c r="B4227" s="43"/>
      <c r="D4227" s="43"/>
      <c r="E4227" s="43"/>
      <c r="G4227" s="43"/>
      <c r="H4227" s="43"/>
      <c r="J4227" s="43"/>
      <c r="K4227" s="43"/>
      <c r="L4227" s="43"/>
      <c r="M4227" s="43"/>
      <c r="N4227" s="43"/>
      <c r="O4227" s="43"/>
      <c r="Q4227" s="43"/>
      <c r="R4227" s="43"/>
      <c r="S4227" s="43"/>
      <c r="T4227" s="43"/>
      <c r="U4227" s="43"/>
      <c r="X4227" s="43"/>
      <c r="Y4227" s="43"/>
      <c r="Z4227" s="43"/>
      <c r="AA4227" s="43"/>
      <c r="AB4227" s="43"/>
      <c r="AC4227" s="43"/>
      <c r="AE4227" s="43"/>
      <c r="AF4227" s="43"/>
      <c r="AG4227" s="43"/>
      <c r="AH4227" s="43"/>
    </row>
    <row r="4228" spans="2:34">
      <c r="B4228" s="2">
        <v>7.8000001609325409E-2</v>
      </c>
      <c r="D4228" s="44">
        <v>4.6800000965595245</v>
      </c>
      <c r="E4228" s="44"/>
      <c r="F4228" s="45">
        <v>15.457633018493652</v>
      </c>
      <c r="G4228" s="45"/>
      <c r="H4228" s="45"/>
      <c r="I4228" s="45"/>
      <c r="J4228" s="45"/>
      <c r="K4228" s="45">
        <v>3.735317662358284E-2</v>
      </c>
      <c r="L4228" s="45"/>
      <c r="M4228" s="45"/>
      <c r="N4228" s="45">
        <v>36.210239410400391</v>
      </c>
      <c r="O4228" s="45"/>
      <c r="P4228" s="45"/>
      <c r="Q4228" s="45"/>
      <c r="R4228" s="45">
        <v>25.578094482421875</v>
      </c>
      <c r="S4228" s="45"/>
      <c r="T4228" s="45"/>
      <c r="U4228" s="45"/>
      <c r="V4228" s="46">
        <v>0.10326290875673294</v>
      </c>
      <c r="W4228" s="46"/>
    </row>
    <row r="4229" spans="2:34">
      <c r="B4229" s="2">
        <v>7.9000003635883331E-2</v>
      </c>
      <c r="D4229" s="44">
        <v>4.7400002181529999</v>
      </c>
      <c r="E4229" s="44"/>
      <c r="F4229" s="45">
        <v>2.3247916698455811</v>
      </c>
      <c r="G4229" s="45"/>
      <c r="H4229" s="45"/>
      <c r="I4229" s="45"/>
      <c r="J4229" s="45"/>
      <c r="K4229" s="45">
        <v>3.4388862550258636E-2</v>
      </c>
      <c r="L4229" s="45"/>
      <c r="M4229" s="45"/>
      <c r="N4229" s="45">
        <v>36.16986083984375</v>
      </c>
      <c r="O4229" s="45"/>
      <c r="P4229" s="45"/>
      <c r="Q4229" s="45"/>
      <c r="R4229" s="45">
        <v>25.5516357421875</v>
      </c>
      <c r="S4229" s="45"/>
      <c r="T4229" s="45"/>
      <c r="U4229" s="45"/>
      <c r="V4229" s="46">
        <v>9.5166504383087158E-2</v>
      </c>
      <c r="W4229" s="46"/>
    </row>
    <row r="4230" spans="2:34">
      <c r="B4230" s="2">
        <v>7.9999998211860657E-2</v>
      </c>
      <c r="D4230" s="44">
        <v>4.7999998927116394</v>
      </c>
      <c r="E4230" s="44"/>
      <c r="F4230" s="45">
        <v>-11.102053642272949</v>
      </c>
      <c r="G4230" s="45"/>
      <c r="H4230" s="45"/>
      <c r="I4230" s="45"/>
      <c r="J4230" s="45"/>
      <c r="K4230" s="45">
        <v>3.1661432236433029E-2</v>
      </c>
      <c r="L4230" s="45"/>
      <c r="M4230" s="45"/>
      <c r="N4230" s="45">
        <v>36.130058288574219</v>
      </c>
      <c r="O4230" s="45"/>
      <c r="P4230" s="45"/>
      <c r="Q4230" s="45"/>
      <c r="R4230" s="45">
        <v>25.525421142578125</v>
      </c>
      <c r="S4230" s="45"/>
      <c r="T4230" s="45"/>
      <c r="U4230" s="45"/>
      <c r="V4230" s="46">
        <v>8.7708689272403717E-2</v>
      </c>
      <c r="W4230" s="46"/>
    </row>
    <row r="4231" spans="2:34">
      <c r="B4231" s="2">
        <v>8.1000000238418579E-2</v>
      </c>
      <c r="D4231" s="44">
        <v>4.8600000143051147</v>
      </c>
      <c r="E4231" s="44"/>
      <c r="F4231" s="45">
        <v>-22.939443588256836</v>
      </c>
      <c r="G4231" s="45"/>
      <c r="H4231" s="45"/>
      <c r="I4231" s="45"/>
      <c r="J4231" s="45"/>
      <c r="K4231" s="45">
        <v>2.9151793569326401E-2</v>
      </c>
      <c r="L4231" s="45"/>
      <c r="M4231" s="45"/>
      <c r="N4231" s="45">
        <v>36.090816497802734</v>
      </c>
      <c r="O4231" s="45"/>
      <c r="P4231" s="45"/>
      <c r="Q4231" s="45"/>
      <c r="R4231" s="45">
        <v>25.499448776245117</v>
      </c>
      <c r="S4231" s="45"/>
      <c r="T4231" s="45"/>
      <c r="U4231" s="45"/>
      <c r="V4231" s="46">
        <v>8.0838732421398163E-2</v>
      </c>
      <c r="W4231" s="46"/>
    </row>
    <row r="4232" spans="2:34">
      <c r="B4232" s="2">
        <v>8.2000002264976501E-2</v>
      </c>
      <c r="D4232" s="44">
        <v>4.9200001358985901</v>
      </c>
      <c r="E4232" s="44"/>
      <c r="F4232" s="45">
        <v>-31.530651092529297</v>
      </c>
      <c r="G4232" s="45"/>
      <c r="H4232" s="45"/>
      <c r="I4232" s="45"/>
      <c r="J4232" s="45"/>
      <c r="K4232" s="45">
        <v>2.6842419058084488E-2</v>
      </c>
      <c r="L4232" s="45"/>
      <c r="M4232" s="45"/>
      <c r="N4232" s="45">
        <v>36.052112579345703</v>
      </c>
      <c r="O4232" s="45"/>
      <c r="P4232" s="45"/>
      <c r="Q4232" s="45"/>
      <c r="R4232" s="45">
        <v>25.473714828491211</v>
      </c>
      <c r="S4232" s="45"/>
      <c r="T4232" s="45"/>
      <c r="U4232" s="45"/>
      <c r="V4232" s="46">
        <v>7.4509970843791962E-2</v>
      </c>
      <c r="W4232" s="46"/>
    </row>
    <row r="4233" spans="2:34">
      <c r="B4233" s="2">
        <v>8.2999996840953827E-2</v>
      </c>
      <c r="D4233" s="44">
        <v>4.9799998104572296</v>
      </c>
      <c r="E4233" s="44"/>
      <c r="F4233" s="45">
        <v>-35.677539825439453</v>
      </c>
      <c r="G4233" s="45"/>
      <c r="H4233" s="45"/>
      <c r="I4233" s="45"/>
      <c r="J4233" s="45"/>
      <c r="K4233" s="45">
        <v>2.4717202410101891E-2</v>
      </c>
      <c r="L4233" s="45"/>
      <c r="M4233" s="45"/>
      <c r="N4233" s="45">
        <v>36.013927459716797</v>
      </c>
      <c r="O4233" s="45"/>
      <c r="P4233" s="45"/>
      <c r="Q4233" s="45"/>
      <c r="R4233" s="45">
        <v>25.448215484619141</v>
      </c>
      <c r="S4233" s="45"/>
      <c r="T4233" s="45"/>
      <c r="U4233" s="45"/>
      <c r="V4233" s="46">
        <v>6.8679474294185638E-2</v>
      </c>
      <c r="W4233" s="46"/>
    </row>
    <row r="4234" spans="2:34">
      <c r="B4234" s="2">
        <v>8.3999998867511749E-2</v>
      </c>
      <c r="D4234" s="44">
        <v>5.039999932050705</v>
      </c>
      <c r="E4234" s="44"/>
      <c r="F4234" s="45">
        <v>-34.807670593261719</v>
      </c>
      <c r="G4234" s="45"/>
      <c r="H4234" s="45"/>
      <c r="I4234" s="45"/>
      <c r="J4234" s="45"/>
      <c r="K4234" s="45">
        <v>2.276134118437767E-2</v>
      </c>
      <c r="L4234" s="45"/>
      <c r="M4234" s="45"/>
      <c r="N4234" s="45">
        <v>35.976242065429688</v>
      </c>
      <c r="O4234" s="45"/>
      <c r="P4234" s="45"/>
      <c r="Q4234" s="45"/>
      <c r="R4234" s="45">
        <v>25.422950744628906</v>
      </c>
      <c r="S4234" s="45"/>
      <c r="T4234" s="45"/>
      <c r="U4234" s="45"/>
      <c r="V4234" s="46">
        <v>6.3307754695415497E-2</v>
      </c>
      <c r="W4234" s="46"/>
    </row>
    <row r="4235" spans="2:34">
      <c r="B4235" s="2">
        <v>8.5000000894069672E-2</v>
      </c>
      <c r="D4235" s="44">
        <v>5.1000000536441803</v>
      </c>
      <c r="E4235" s="44"/>
      <c r="F4235" s="45">
        <v>-29.053308486938477</v>
      </c>
      <c r="G4235" s="45"/>
      <c r="H4235" s="45"/>
      <c r="I4235" s="45"/>
      <c r="J4235" s="45"/>
      <c r="K4235" s="45">
        <v>2.0961238071322441E-2</v>
      </c>
      <c r="L4235" s="45"/>
      <c r="M4235" s="45"/>
      <c r="N4235" s="45">
        <v>35.939041137695313</v>
      </c>
      <c r="O4235" s="45"/>
      <c r="P4235" s="45"/>
      <c r="Q4235" s="45"/>
      <c r="R4235" s="45">
        <v>25.397916793823242</v>
      </c>
      <c r="S4235" s="45"/>
      <c r="T4235" s="45"/>
      <c r="U4235" s="45"/>
      <c r="V4235" s="46">
        <v>5.8358460664749146E-2</v>
      </c>
      <c r="W4235" s="46"/>
    </row>
    <row r="4236" spans="2:34">
      <c r="B4236" s="2">
        <v>8.6000002920627594E-2</v>
      </c>
      <c r="D4236" s="44">
        <v>5.1600001752376556</v>
      </c>
      <c r="E4236" s="44"/>
      <c r="F4236" s="45">
        <v>-19.231483459472656</v>
      </c>
      <c r="G4236" s="45"/>
      <c r="H4236" s="45"/>
      <c r="I4236" s="45"/>
      <c r="J4236" s="45"/>
      <c r="K4236" s="45">
        <v>1.9304396584630013E-2</v>
      </c>
      <c r="L4236" s="45"/>
      <c r="M4236" s="45"/>
      <c r="N4236" s="45">
        <v>35.902305603027344</v>
      </c>
      <c r="O4236" s="45"/>
      <c r="P4236" s="45"/>
      <c r="Q4236" s="45"/>
      <c r="R4236" s="45">
        <v>25.373113632202148</v>
      </c>
      <c r="S4236" s="45"/>
      <c r="T4236" s="45"/>
      <c r="U4236" s="45"/>
      <c r="V4236" s="46">
        <v>5.3798168897628784E-2</v>
      </c>
      <c r="W4236" s="46"/>
    </row>
    <row r="4237" spans="2:34">
      <c r="B4237" s="2">
        <v>8.6999997496604919E-2</v>
      </c>
      <c r="D4237" s="44">
        <v>5.2199998497962952</v>
      </c>
      <c r="E4237" s="44"/>
      <c r="F4237" s="45">
        <v>-6.7280693054199219</v>
      </c>
      <c r="G4237" s="45"/>
      <c r="H4237" s="45"/>
      <c r="I4237" s="45"/>
      <c r="J4237" s="45"/>
      <c r="K4237" s="45">
        <v>1.7779331654310226E-2</v>
      </c>
      <c r="L4237" s="45"/>
      <c r="M4237" s="45"/>
      <c r="N4237" s="45">
        <v>35.866020202636719</v>
      </c>
      <c r="O4237" s="45"/>
      <c r="P4237" s="45"/>
      <c r="Q4237" s="45"/>
      <c r="R4237" s="45">
        <v>25.348535537719727</v>
      </c>
      <c r="S4237" s="45"/>
      <c r="T4237" s="45"/>
      <c r="U4237" s="45"/>
      <c r="V4237" s="46">
        <v>4.9596101045608521E-2</v>
      </c>
      <c r="W4237" s="46"/>
    </row>
    <row r="4238" spans="2:34">
      <c r="B4238" s="2">
        <v>8.7999999523162842E-2</v>
      </c>
      <c r="D4238" s="44">
        <v>5.2799999713897705</v>
      </c>
      <c r="E4238" s="44"/>
      <c r="F4238" s="45">
        <v>6.6976780891418457</v>
      </c>
      <c r="G4238" s="45"/>
      <c r="H4238" s="45"/>
      <c r="I4238" s="45"/>
      <c r="J4238" s="45"/>
      <c r="K4238" s="45">
        <v>1.6375483945012093E-2</v>
      </c>
      <c r="L4238" s="45"/>
      <c r="M4238" s="45"/>
      <c r="N4238" s="45">
        <v>35.830177307128906</v>
      </c>
      <c r="O4238" s="45"/>
      <c r="P4238" s="45"/>
      <c r="Q4238" s="45"/>
      <c r="R4238" s="45">
        <v>25.324180603027344</v>
      </c>
      <c r="S4238" s="45"/>
      <c r="T4238" s="45"/>
      <c r="U4238" s="45"/>
      <c r="V4238" s="46">
        <v>4.5723944902420044E-2</v>
      </c>
      <c r="W4238" s="46"/>
    </row>
    <row r="4239" spans="2:34">
      <c r="B4239" s="2">
        <v>8.9000001549720764E-2</v>
      </c>
      <c r="D4239" s="44">
        <v>5.3400000929832458</v>
      </c>
      <c r="E4239" s="44"/>
      <c r="F4239" s="45">
        <v>19.160556793212891</v>
      </c>
      <c r="G4239" s="45"/>
      <c r="H4239" s="45"/>
      <c r="I4239" s="45"/>
      <c r="J4239" s="45"/>
      <c r="K4239" s="45">
        <v>1.5083150006830692E-2</v>
      </c>
      <c r="L4239" s="45"/>
      <c r="M4239" s="45"/>
      <c r="N4239" s="45">
        <v>35.794757843017578</v>
      </c>
      <c r="O4239" s="45"/>
      <c r="P4239" s="45"/>
      <c r="Q4239" s="45"/>
      <c r="R4239" s="45">
        <v>25.300048828125</v>
      </c>
      <c r="S4239" s="45"/>
      <c r="T4239" s="45"/>
      <c r="U4239" s="45"/>
      <c r="V4239" s="46">
        <v>4.2155638337135315E-2</v>
      </c>
      <c r="W4239" s="46"/>
    </row>
    <row r="4240" spans="2:34">
      <c r="B4240" s="2">
        <v>9.0000003576278687E-2</v>
      </c>
      <c r="D4240" s="44">
        <v>5.4000002145767212</v>
      </c>
      <c r="E4240" s="44"/>
      <c r="F4240" s="45">
        <v>28.914037704467773</v>
      </c>
      <c r="G4240" s="45"/>
      <c r="H4240" s="45"/>
      <c r="I4240" s="45"/>
      <c r="J4240" s="45"/>
      <c r="K4240" s="45">
        <v>1.3893411494791508E-2</v>
      </c>
      <c r="L4240" s="45"/>
      <c r="M4240" s="45"/>
      <c r="N4240" s="45">
        <v>35.759750366210938</v>
      </c>
      <c r="O4240" s="45"/>
      <c r="P4240" s="45"/>
      <c r="Q4240" s="45"/>
      <c r="R4240" s="45">
        <v>25.276138305664063</v>
      </c>
      <c r="S4240" s="45"/>
      <c r="T4240" s="45"/>
      <c r="U4240" s="45"/>
      <c r="V4240" s="46">
        <v>3.8867194205522537E-2</v>
      </c>
      <c r="W4240" s="46"/>
    </row>
    <row r="4241" spans="2:33">
      <c r="B4241" s="2">
        <v>9.0999998152256012E-2</v>
      </c>
      <c r="D4241" s="44">
        <v>5.4599998891353607</v>
      </c>
      <c r="E4241" s="44"/>
      <c r="F4241" s="45">
        <v>34.594932556152344</v>
      </c>
      <c r="G4241" s="45"/>
      <c r="H4241" s="45"/>
      <c r="I4241" s="45"/>
      <c r="J4241" s="45"/>
      <c r="K4241" s="45">
        <v>1.27980662509799E-2</v>
      </c>
      <c r="L4241" s="45"/>
      <c r="M4241" s="45"/>
      <c r="N4241" s="45">
        <v>35.725147247314453</v>
      </c>
      <c r="O4241" s="45"/>
      <c r="P4241" s="45"/>
      <c r="Q4241" s="45"/>
      <c r="R4241" s="45">
        <v>25.252443313598633</v>
      </c>
      <c r="S4241" s="45"/>
      <c r="T4241" s="45"/>
      <c r="U4241" s="45"/>
      <c r="V4241" s="46">
        <v>3.5836528986692429E-2</v>
      </c>
      <c r="W4241" s="46"/>
    </row>
    <row r="4242" spans="2:33">
      <c r="B4242" s="2">
        <v>9.2000000178813934E-2</v>
      </c>
      <c r="D4242" s="44">
        <v>5.5200000107288361</v>
      </c>
      <c r="E4242" s="44"/>
      <c r="F4242" s="45">
        <v>35.413848876953125</v>
      </c>
      <c r="G4242" s="45"/>
      <c r="H4242" s="45"/>
      <c r="I4242" s="45"/>
      <c r="J4242" s="45"/>
      <c r="K4242" s="45">
        <v>1.1789573356509209E-2</v>
      </c>
      <c r="L4242" s="45"/>
      <c r="M4242" s="45"/>
      <c r="N4242" s="45">
        <v>35.690933227539063</v>
      </c>
      <c r="O4242" s="45"/>
      <c r="P4242" s="45"/>
      <c r="Q4242" s="45"/>
      <c r="R4242" s="45">
        <v>25.228963851928711</v>
      </c>
      <c r="S4242" s="45"/>
      <c r="T4242" s="45"/>
      <c r="U4242" s="45"/>
      <c r="V4242" s="46">
        <v>3.3043321222066879E-2</v>
      </c>
      <c r="W4242" s="46"/>
    </row>
    <row r="4243" spans="2:33">
      <c r="B4243" s="2">
        <v>9.3000002205371857E-2</v>
      </c>
      <c r="D4243" s="44">
        <v>5.5800001323223114</v>
      </c>
      <c r="E4243" s="44"/>
      <c r="F4243" s="45">
        <v>31.264810562133789</v>
      </c>
      <c r="G4243" s="45"/>
      <c r="H4243" s="45"/>
      <c r="I4243" s="45"/>
      <c r="J4243" s="45"/>
      <c r="K4243" s="45">
        <v>1.086100097745657E-2</v>
      </c>
      <c r="L4243" s="45"/>
      <c r="M4243" s="45"/>
      <c r="N4243" s="45">
        <v>35.657100677490234</v>
      </c>
      <c r="O4243" s="45"/>
      <c r="P4243" s="45"/>
      <c r="Q4243" s="45"/>
      <c r="R4243" s="45">
        <v>25.205698013305664</v>
      </c>
      <c r="S4243" s="45"/>
      <c r="T4243" s="45"/>
      <c r="U4243" s="45"/>
      <c r="V4243" s="46">
        <v>3.0468855053186417E-2</v>
      </c>
      <c r="W4243" s="46"/>
    </row>
    <row r="4244" spans="2:33">
      <c r="B4244" s="2">
        <v>9.3999996781349182E-2</v>
      </c>
      <c r="D4244" s="44">
        <v>5.6399998068809509</v>
      </c>
      <c r="E4244" s="44"/>
      <c r="F4244" s="45">
        <v>22.738851547241211</v>
      </c>
      <c r="G4244" s="45"/>
      <c r="H4244" s="45"/>
      <c r="I4244" s="45"/>
      <c r="J4244" s="45"/>
      <c r="K4244" s="45">
        <v>1.0005973279476166E-2</v>
      </c>
      <c r="L4244" s="45"/>
      <c r="M4244" s="45"/>
      <c r="N4244" s="45">
        <v>35.623638153076172</v>
      </c>
      <c r="O4244" s="45"/>
      <c r="P4244" s="45"/>
      <c r="Q4244" s="45"/>
      <c r="R4244" s="45">
        <v>25.182641983032227</v>
      </c>
      <c r="S4244" s="45"/>
      <c r="T4244" s="45"/>
      <c r="U4244" s="45"/>
      <c r="V4244" s="46">
        <v>2.8095908463001251E-2</v>
      </c>
      <c r="W4244" s="46"/>
    </row>
    <row r="4245" spans="2:33">
      <c r="B4245" s="2">
        <v>9.4999998807907104E-2</v>
      </c>
      <c r="D4245" s="44">
        <v>5.6999999284744263</v>
      </c>
      <c r="E4245" s="44"/>
      <c r="F4245" s="45">
        <v>11.039843559265137</v>
      </c>
      <c r="G4245" s="45"/>
      <c r="H4245" s="45"/>
      <c r="I4245" s="45"/>
      <c r="J4245" s="45"/>
      <c r="K4245" s="45">
        <v>9.2186285182833672E-3</v>
      </c>
      <c r="L4245" s="45"/>
      <c r="M4245" s="45"/>
      <c r="N4245" s="45">
        <v>35.590541839599609</v>
      </c>
      <c r="O4245" s="45"/>
      <c r="P4245" s="45"/>
      <c r="Q4245" s="45"/>
      <c r="R4245" s="45">
        <v>25.159795761108398</v>
      </c>
      <c r="S4245" s="45"/>
      <c r="T4245" s="45"/>
      <c r="U4245" s="45"/>
      <c r="V4245" s="46">
        <v>2.5908615440130234E-2</v>
      </c>
      <c r="W4245" s="46"/>
    </row>
    <row r="4246" spans="2:33">
      <c r="B4246" s="2">
        <v>9.6000000834465027E-2</v>
      </c>
      <c r="D4246" s="44">
        <v>5.7600000500679016</v>
      </c>
      <c r="E4246" s="44"/>
      <c r="F4246" s="45">
        <v>-2.1854684352874756</v>
      </c>
      <c r="G4246" s="45"/>
      <c r="H4246" s="45"/>
      <c r="I4246" s="45"/>
      <c r="J4246" s="45"/>
      <c r="K4246" s="45">
        <v>8.493572473526001E-3</v>
      </c>
      <c r="L4246" s="45"/>
      <c r="M4246" s="45"/>
      <c r="N4246" s="45">
        <v>35.55780029296875</v>
      </c>
      <c r="O4246" s="45"/>
      <c r="P4246" s="45"/>
      <c r="Q4246" s="45"/>
      <c r="R4246" s="45">
        <v>25.137155532836914</v>
      </c>
      <c r="S4246" s="45"/>
      <c r="T4246" s="45"/>
      <c r="U4246" s="45"/>
      <c r="V4246" s="46">
        <v>2.3892374709248543E-2</v>
      </c>
      <c r="W4246" s="46"/>
    </row>
    <row r="4247" spans="2:33">
      <c r="B4247" s="2">
        <v>9.7000002861022949E-2</v>
      </c>
      <c r="D4247" s="44">
        <v>5.820000171661377</v>
      </c>
      <c r="E4247" s="44"/>
      <c r="F4247" s="45">
        <v>-15.079225540161133</v>
      </c>
      <c r="G4247" s="45"/>
      <c r="H4247" s="45"/>
      <c r="I4247" s="45"/>
      <c r="J4247" s="45"/>
      <c r="K4247" s="45">
        <v>7.8258486464619637E-3</v>
      </c>
      <c r="L4247" s="45"/>
      <c r="M4247" s="45"/>
      <c r="N4247" s="45">
        <v>35.525402069091797</v>
      </c>
      <c r="O4247" s="45"/>
      <c r="P4247" s="45"/>
      <c r="Q4247" s="45"/>
      <c r="R4247" s="45">
        <v>25.114719390869141</v>
      </c>
      <c r="S4247" s="45"/>
      <c r="T4247" s="45"/>
      <c r="U4247" s="45"/>
      <c r="V4247" s="46">
        <v>2.2033736109733582E-2</v>
      </c>
      <c r="W4247" s="46"/>
    </row>
    <row r="4248" spans="2:33">
      <c r="B4248" s="2">
        <v>9.7999997437000275E-2</v>
      </c>
      <c r="D4248" s="44">
        <v>5.8799998462200165</v>
      </c>
      <c r="E4248" s="44"/>
      <c r="F4248" s="45">
        <v>-25.833395004272461</v>
      </c>
      <c r="G4248" s="45"/>
      <c r="H4248" s="45"/>
      <c r="I4248" s="45"/>
      <c r="J4248" s="45"/>
      <c r="K4248" s="45">
        <v>7.2108940221369267E-3</v>
      </c>
      <c r="L4248" s="45"/>
      <c r="M4248" s="45"/>
      <c r="N4248" s="45">
        <v>35.493343353271484</v>
      </c>
      <c r="O4248" s="45"/>
      <c r="P4248" s="45"/>
      <c r="Q4248" s="45"/>
      <c r="R4248" s="45">
        <v>25.092485427856445</v>
      </c>
      <c r="S4248" s="45"/>
      <c r="T4248" s="45"/>
      <c r="U4248" s="45"/>
      <c r="V4248" s="46">
        <v>2.0320314913988113E-2</v>
      </c>
      <c r="W4248" s="46"/>
    </row>
    <row r="4249" spans="2:33">
      <c r="B4249" s="2">
        <v>9.8999999463558197E-2</v>
      </c>
      <c r="D4249" s="44">
        <v>5.9399999678134918</v>
      </c>
      <c r="E4249" s="44"/>
      <c r="F4249" s="45">
        <v>-32.943267822265625</v>
      </c>
      <c r="G4249" s="45"/>
      <c r="H4249" s="45"/>
      <c r="I4249" s="45"/>
      <c r="J4249" s="45"/>
      <c r="K4249" s="45">
        <v>6.6445134580135345E-3</v>
      </c>
      <c r="L4249" s="45"/>
      <c r="M4249" s="45"/>
      <c r="N4249" s="45">
        <v>35.461620330810547</v>
      </c>
      <c r="O4249" s="45"/>
      <c r="P4249" s="45"/>
      <c r="Q4249" s="45"/>
      <c r="R4249" s="45">
        <v>25.070451736450195</v>
      </c>
      <c r="S4249" s="45"/>
      <c r="T4249" s="45"/>
      <c r="U4249" s="45"/>
      <c r="V4249" s="46">
        <v>1.8740708008408546E-2</v>
      </c>
      <c r="W4249" s="46"/>
    </row>
    <row r="4250" spans="2:33">
      <c r="B4250" s="2">
        <v>0.10000000149011612</v>
      </c>
      <c r="D4250" s="44">
        <v>6.0000000894069672</v>
      </c>
      <c r="E4250" s="44"/>
      <c r="F4250" s="45">
        <v>-35.417945861816406</v>
      </c>
      <c r="G4250" s="45"/>
      <c r="H4250" s="45"/>
      <c r="I4250" s="45"/>
      <c r="J4250" s="45"/>
      <c r="K4250" s="45">
        <v>6.1228466220200062E-3</v>
      </c>
      <c r="L4250" s="45"/>
      <c r="M4250" s="45"/>
      <c r="N4250" s="45">
        <v>35.430217742919922</v>
      </c>
      <c r="O4250" s="45"/>
      <c r="P4250" s="45"/>
      <c r="Q4250" s="45"/>
      <c r="R4250" s="45">
        <v>25.048618316650391</v>
      </c>
      <c r="S4250" s="45"/>
      <c r="T4250" s="45"/>
      <c r="U4250" s="45"/>
      <c r="V4250" s="46">
        <v>1.7284411936998367E-2</v>
      </c>
      <c r="W4250" s="46"/>
    </row>
    <row r="4251" spans="2:33" ht="9.75" customHeight="1">
      <c r="B4251" s="2">
        <v>0.10100000351667404</v>
      </c>
      <c r="D4251" s="44">
        <v>6.0600002110004425</v>
      </c>
      <c r="E4251" s="44"/>
      <c r="F4251" s="45">
        <v>-32.918434143066406</v>
      </c>
      <c r="G4251" s="45"/>
      <c r="H4251" s="45"/>
      <c r="I4251" s="45"/>
      <c r="J4251" s="45"/>
      <c r="K4251" s="45">
        <v>5.6423423811793327E-3</v>
      </c>
      <c r="L4251" s="45"/>
      <c r="M4251" s="45"/>
      <c r="N4251" s="45">
        <v>35.399135589599609</v>
      </c>
      <c r="O4251" s="45"/>
      <c r="P4251" s="45"/>
      <c r="Q4251" s="45"/>
      <c r="R4251" s="45">
        <v>25.026979446411133</v>
      </c>
      <c r="S4251" s="45"/>
      <c r="T4251" s="45"/>
      <c r="U4251" s="45"/>
      <c r="V4251" s="46">
        <v>1.5941750258207321E-2</v>
      </c>
      <c r="W4251" s="46"/>
    </row>
    <row r="4252" spans="2:33" ht="5.25" customHeight="1"/>
    <row r="4253" spans="2:33" ht="172.5" customHeight="1"/>
    <row r="4254" spans="2:33" ht="16.5" customHeight="1"/>
    <row r="4255" spans="2:33" ht="12.75" customHeight="1">
      <c r="B4255" s="39" t="s">
        <v>0</v>
      </c>
      <c r="C4255" s="39"/>
      <c r="D4255" s="39"/>
      <c r="E4255" s="39"/>
      <c r="F4255" s="39"/>
      <c r="G4255" s="1" t="s">
        <v>1</v>
      </c>
      <c r="H4255" s="40" t="s">
        <v>101</v>
      </c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</row>
    <row r="4256" spans="2:33" ht="12.75" customHeight="1">
      <c r="AB4256" s="39" t="s">
        <v>2</v>
      </c>
      <c r="AC4256" s="39"/>
      <c r="AD4256" s="39"/>
      <c r="AE4256" s="39"/>
      <c r="AF4256" s="39"/>
      <c r="AG4256" s="39"/>
    </row>
    <row r="4257" spans="2:37" ht="12" customHeight="1">
      <c r="B4257" s="39" t="s">
        <v>3</v>
      </c>
      <c r="C4257" s="39"/>
      <c r="D4257" s="39"/>
      <c r="E4257" s="39"/>
      <c r="G4257" s="1" t="s">
        <v>4</v>
      </c>
      <c r="H4257" s="41">
        <v>6.5999999046325684</v>
      </c>
      <c r="I4257" s="41"/>
      <c r="J4257" s="41"/>
      <c r="K4257" s="41"/>
      <c r="L4257" s="41"/>
      <c r="M4257" s="41"/>
      <c r="N4257" s="41"/>
      <c r="O4257" s="39" t="s">
        <v>21</v>
      </c>
      <c r="P4257" s="39"/>
      <c r="Q4257" s="39"/>
      <c r="R4257" s="39"/>
      <c r="S4257" s="1" t="s">
        <v>4</v>
      </c>
      <c r="T4257" s="42" t="s">
        <v>24</v>
      </c>
      <c r="U4257" s="42"/>
      <c r="V4257" s="42"/>
      <c r="W4257" s="42"/>
      <c r="X4257" s="42"/>
      <c r="Y4257" s="42"/>
      <c r="Z4257" s="42"/>
      <c r="AA4257" s="42"/>
      <c r="AB4257" s="39"/>
      <c r="AC4257" s="39"/>
      <c r="AD4257" s="39"/>
      <c r="AE4257" s="39"/>
      <c r="AF4257" s="39"/>
      <c r="AG4257" s="39"/>
    </row>
    <row r="4258" spans="2:37" ht="10.5" customHeight="1">
      <c r="AB4258" s="39"/>
      <c r="AC4258" s="39"/>
      <c r="AD4258" s="39"/>
      <c r="AE4258" s="39"/>
      <c r="AF4258" s="39"/>
      <c r="AG4258" s="39"/>
    </row>
    <row r="4259" spans="2:37" ht="12" customHeight="1">
      <c r="AB4259" s="39"/>
      <c r="AC4259" s="39"/>
      <c r="AD4259" s="39"/>
      <c r="AE4259" s="39"/>
      <c r="AF4259" s="39"/>
      <c r="AG4259" s="39"/>
    </row>
    <row r="4260" spans="2:37" ht="12" customHeight="1">
      <c r="AB4260" s="39"/>
      <c r="AC4260" s="39"/>
      <c r="AD4260" s="39"/>
      <c r="AE4260" s="39"/>
      <c r="AF4260" s="39"/>
      <c r="AG4260" s="39"/>
    </row>
    <row r="4261" spans="2:37" ht="6" customHeight="1"/>
    <row r="4262" spans="2:37" ht="3" customHeight="1">
      <c r="B4262" s="43" t="s">
        <v>5</v>
      </c>
      <c r="D4262" s="43" t="s">
        <v>23</v>
      </c>
      <c r="E4262" s="43"/>
      <c r="G4262" s="43" t="s">
        <v>6</v>
      </c>
      <c r="H4262" s="43"/>
      <c r="J4262" s="43" t="s">
        <v>7</v>
      </c>
      <c r="K4262" s="43"/>
      <c r="L4262" s="43"/>
      <c r="M4262" s="43"/>
      <c r="N4262" s="43" t="s">
        <v>8</v>
      </c>
      <c r="O4262" s="43"/>
      <c r="Q4262" s="43" t="s">
        <v>9</v>
      </c>
      <c r="R4262" s="43"/>
      <c r="S4262" s="43"/>
      <c r="T4262" s="43" t="s">
        <v>10</v>
      </c>
      <c r="U4262" s="43"/>
      <c r="X4262" s="43" t="s">
        <v>5</v>
      </c>
      <c r="Y4262" s="43"/>
      <c r="Z4262" s="43" t="s">
        <v>23</v>
      </c>
      <c r="AA4262" s="43"/>
      <c r="AB4262" s="43" t="s">
        <v>6</v>
      </c>
      <c r="AC4262" s="43" t="s">
        <v>7</v>
      </c>
      <c r="AE4262" s="43" t="s">
        <v>8</v>
      </c>
      <c r="AF4262" s="43" t="s">
        <v>9</v>
      </c>
      <c r="AG4262" s="43" t="s">
        <v>10</v>
      </c>
      <c r="AH4262" s="43"/>
    </row>
    <row r="4263" spans="2:37" ht="14.25" customHeight="1">
      <c r="B4263" s="43"/>
      <c r="D4263" s="43"/>
      <c r="E4263" s="43"/>
      <c r="G4263" s="43"/>
      <c r="H4263" s="43"/>
      <c r="J4263" s="43"/>
      <c r="K4263" s="43"/>
      <c r="L4263" s="43"/>
      <c r="M4263" s="43"/>
      <c r="N4263" s="43"/>
      <c r="O4263" s="43"/>
      <c r="Q4263" s="43"/>
      <c r="R4263" s="43"/>
      <c r="S4263" s="43"/>
      <c r="T4263" s="43"/>
      <c r="U4263" s="43"/>
      <c r="X4263" s="43"/>
      <c r="Y4263" s="43"/>
      <c r="Z4263" s="43"/>
      <c r="AA4263" s="43"/>
      <c r="AB4263" s="43"/>
      <c r="AC4263" s="43"/>
      <c r="AE4263" s="43"/>
      <c r="AF4263" s="43"/>
      <c r="AG4263" s="43"/>
      <c r="AH4263" s="43"/>
    </row>
    <row r="4264" spans="2:37">
      <c r="B4264" s="2">
        <v>0</v>
      </c>
      <c r="D4264" s="44">
        <v>0</v>
      </c>
      <c r="E4264" s="44"/>
      <c r="F4264" s="45">
        <v>-2.4103862870106241E-6</v>
      </c>
      <c r="G4264" s="45"/>
      <c r="H4264" s="45"/>
      <c r="I4264" s="45"/>
      <c r="J4264" s="45"/>
      <c r="K4264" s="45">
        <v>25.695941925048828</v>
      </c>
      <c r="L4264" s="45"/>
      <c r="M4264" s="45"/>
      <c r="N4264" s="45">
        <v>51.391887664794922</v>
      </c>
      <c r="O4264" s="45"/>
      <c r="P4264" s="45"/>
      <c r="Q4264" s="45"/>
      <c r="R4264" s="45">
        <v>18.169776916503906</v>
      </c>
      <c r="S4264" s="45"/>
      <c r="T4264" s="45"/>
      <c r="U4264" s="45"/>
      <c r="V4264" s="46">
        <v>99.999992370605469</v>
      </c>
      <c r="W4264" s="46"/>
      <c r="X4264" s="45">
        <v>3.9000000804662704E-2</v>
      </c>
      <c r="Y4264" s="45"/>
      <c r="Z4264" s="44">
        <v>2.3400000482797623</v>
      </c>
      <c r="AA4264" s="44"/>
      <c r="AB4264" s="45">
        <v>10.906064987182617</v>
      </c>
      <c r="AC4264" s="45"/>
      <c r="AD4264" s="45">
        <v>5.7545630261301994E-3</v>
      </c>
      <c r="AE4264" s="45"/>
      <c r="AF4264" s="45">
        <v>20.233213424682617</v>
      </c>
      <c r="AG4264" s="45"/>
      <c r="AH4264" s="45">
        <v>14.302973747253418</v>
      </c>
      <c r="AI4264" s="45"/>
      <c r="AJ4264" s="45"/>
      <c r="AK4264" s="20">
        <v>2.844926156103611E-2</v>
      </c>
    </row>
    <row r="4265" spans="2:37">
      <c r="B4265" s="2">
        <v>1.0000000474974513E-3</v>
      </c>
      <c r="D4265" s="44">
        <v>6.0000002849847078E-2</v>
      </c>
      <c r="E4265" s="44"/>
      <c r="F4265" s="45">
        <v>-3.7439420223236084</v>
      </c>
      <c r="G4265" s="45"/>
      <c r="H4265" s="45"/>
      <c r="I4265" s="45"/>
      <c r="J4265" s="45"/>
      <c r="K4265" s="45">
        <v>19.983993530273438</v>
      </c>
      <c r="L4265" s="45"/>
      <c r="M4265" s="45"/>
      <c r="N4265" s="45">
        <v>45.505321502685547</v>
      </c>
      <c r="O4265" s="45"/>
      <c r="P4265" s="45"/>
      <c r="Q4265" s="45"/>
      <c r="R4265" s="45">
        <v>18.046304702758789</v>
      </c>
      <c r="S4265" s="45"/>
      <c r="T4265" s="45"/>
      <c r="U4265" s="45"/>
      <c r="V4265" s="46">
        <v>78.3031005859375</v>
      </c>
      <c r="W4265" s="46"/>
      <c r="X4265" s="45">
        <v>3.9999999105930328E-2</v>
      </c>
      <c r="Y4265" s="45"/>
      <c r="Z4265" s="44">
        <v>2.3999999463558197</v>
      </c>
      <c r="AA4265" s="44"/>
      <c r="AB4265" s="45">
        <v>16.323278427124023</v>
      </c>
      <c r="AC4265" s="45"/>
      <c r="AD4265" s="45">
        <v>4.7467444092035294E-3</v>
      </c>
      <c r="AE4265" s="45"/>
      <c r="AF4265" s="45">
        <v>20.121828079223633</v>
      </c>
      <c r="AG4265" s="45"/>
      <c r="AH4265" s="45">
        <v>14.224924087524414</v>
      </c>
      <c r="AI4265" s="45"/>
      <c r="AJ4265" s="45"/>
      <c r="AK4265" s="20">
        <v>2.3595592007040977E-2</v>
      </c>
    </row>
    <row r="4266" spans="2:37">
      <c r="B4266" s="2">
        <v>2.0000000949949026E-3</v>
      </c>
      <c r="D4266" s="44">
        <v>0.12000000569969416</v>
      </c>
      <c r="E4266" s="44"/>
      <c r="F4266" s="45">
        <v>-2.8564019203186035</v>
      </c>
      <c r="G4266" s="45"/>
      <c r="H4266" s="45"/>
      <c r="I4266" s="45"/>
      <c r="J4266" s="45"/>
      <c r="K4266" s="45">
        <v>15.61774730682373</v>
      </c>
      <c r="L4266" s="45"/>
      <c r="M4266" s="45"/>
      <c r="N4266" s="45">
        <v>40.966625213623047</v>
      </c>
      <c r="O4266" s="45"/>
      <c r="P4266" s="45"/>
      <c r="Q4266" s="45"/>
      <c r="R4266" s="45">
        <v>17.924362182617188</v>
      </c>
      <c r="S4266" s="45"/>
      <c r="T4266" s="45"/>
      <c r="U4266" s="45"/>
      <c r="V4266" s="46">
        <v>61.611198425292969</v>
      </c>
      <c r="W4266" s="46"/>
      <c r="X4266" s="45">
        <v>4.1000001132488251E-2</v>
      </c>
      <c r="Y4266" s="45"/>
      <c r="Z4266" s="44">
        <v>2.460000067949295</v>
      </c>
      <c r="AA4266" s="44"/>
      <c r="AB4266" s="45">
        <v>19.401727676391602</v>
      </c>
      <c r="AC4266" s="45"/>
      <c r="AD4266" s="45">
        <v>3.921107854694128E-3</v>
      </c>
      <c r="AE4266" s="45"/>
      <c r="AF4266" s="45">
        <v>20.011831283569336</v>
      </c>
      <c r="AG4266" s="45"/>
      <c r="AH4266" s="45">
        <v>14.147729873657227</v>
      </c>
      <c r="AI4266" s="45"/>
      <c r="AJ4266" s="45"/>
      <c r="AK4266" s="20">
        <v>1.9597787410020828E-2</v>
      </c>
    </row>
    <row r="4267" spans="2:37">
      <c r="B4267" s="2">
        <v>3.0000000260770321E-3</v>
      </c>
      <c r="D4267" s="44">
        <v>0.18000000156462193</v>
      </c>
      <c r="E4267" s="44"/>
      <c r="F4267" s="45">
        <v>1.5463598966598511</v>
      </c>
      <c r="G4267" s="45"/>
      <c r="H4267" s="45"/>
      <c r="I4267" s="45"/>
      <c r="J4267" s="45"/>
      <c r="K4267" s="45">
        <v>12.258291244506836</v>
      </c>
      <c r="L4267" s="45"/>
      <c r="M4267" s="45"/>
      <c r="N4267" s="45">
        <v>37.436843872070313</v>
      </c>
      <c r="O4267" s="45"/>
      <c r="P4267" s="45"/>
      <c r="Q4267" s="45"/>
      <c r="R4267" s="45">
        <v>17.803926467895508</v>
      </c>
      <c r="S4267" s="45"/>
      <c r="T4267" s="45"/>
      <c r="U4267" s="45"/>
      <c r="V4267" s="46">
        <v>48.685443878173828</v>
      </c>
      <c r="W4267" s="46"/>
      <c r="X4267" s="45">
        <v>4.1999999433755875E-2</v>
      </c>
      <c r="Y4267" s="45"/>
      <c r="Z4267" s="44">
        <v>2.5199999660253525</v>
      </c>
      <c r="AA4267" s="44"/>
      <c r="AB4267" s="45">
        <v>19.736650466918945</v>
      </c>
      <c r="AC4267" s="45"/>
      <c r="AD4267" s="45">
        <v>3.243899205699563E-3</v>
      </c>
      <c r="AE4267" s="45"/>
      <c r="AF4267" s="45">
        <v>19.903175354003906</v>
      </c>
      <c r="AG4267" s="45"/>
      <c r="AH4267" s="45">
        <v>14.071376800537109</v>
      </c>
      <c r="AI4267" s="45"/>
      <c r="AJ4267" s="45"/>
      <c r="AK4267" s="20">
        <v>1.6301058232784271E-2</v>
      </c>
    </row>
    <row r="4268" spans="2:37">
      <c r="B4268" s="2">
        <v>4.0000001899898052E-3</v>
      </c>
      <c r="D4268" s="44">
        <v>0.24000001139938831</v>
      </c>
      <c r="E4268" s="44"/>
      <c r="F4268" s="45">
        <v>8.100132942199707</v>
      </c>
      <c r="G4268" s="45"/>
      <c r="H4268" s="45"/>
      <c r="I4268" s="45"/>
      <c r="J4268" s="45"/>
      <c r="K4268" s="45">
        <v>9.6581087112426758</v>
      </c>
      <c r="L4268" s="45"/>
      <c r="M4268" s="45"/>
      <c r="N4268" s="45">
        <v>34.668437957763672</v>
      </c>
      <c r="O4268" s="45"/>
      <c r="P4268" s="45"/>
      <c r="Q4268" s="45"/>
      <c r="R4268" s="45">
        <v>17.684972763061523</v>
      </c>
      <c r="S4268" s="45"/>
      <c r="T4268" s="45"/>
      <c r="U4268" s="45"/>
      <c r="V4268" s="46">
        <v>38.616481781005859</v>
      </c>
      <c r="W4268" s="46"/>
      <c r="X4268" s="45">
        <v>4.3000001460313797E-2</v>
      </c>
      <c r="Y4268" s="45"/>
      <c r="Z4268" s="44">
        <v>2.5800000876188278</v>
      </c>
      <c r="AA4268" s="44"/>
      <c r="AB4268" s="45">
        <v>17.310718536376953</v>
      </c>
      <c r="AC4268" s="45"/>
      <c r="AD4268" s="45">
        <v>2.68773571588099E-3</v>
      </c>
      <c r="AE4268" s="45"/>
      <c r="AF4268" s="45">
        <v>19.795812606811523</v>
      </c>
      <c r="AG4268" s="45"/>
      <c r="AH4268" s="45">
        <v>13.995853424072266</v>
      </c>
      <c r="AI4268" s="45"/>
      <c r="AJ4268" s="45"/>
      <c r="AK4268" s="20">
        <v>1.3579136691987514E-2</v>
      </c>
    </row>
    <row r="4269" spans="2:37">
      <c r="B4269" s="2">
        <v>4.999999888241291E-3</v>
      </c>
      <c r="D4269" s="44">
        <v>0.29999999329447746</v>
      </c>
      <c r="E4269" s="44"/>
      <c r="F4269" s="45">
        <v>15.326732635498047</v>
      </c>
      <c r="G4269" s="45"/>
      <c r="H4269" s="45"/>
      <c r="I4269" s="45"/>
      <c r="J4269" s="45"/>
      <c r="K4269" s="45">
        <v>7.6348562240600586</v>
      </c>
      <c r="L4269" s="45"/>
      <c r="M4269" s="45"/>
      <c r="N4269" s="45">
        <v>32.479022979736328</v>
      </c>
      <c r="O4269" s="45"/>
      <c r="P4269" s="45"/>
      <c r="Q4269" s="45"/>
      <c r="R4269" s="45">
        <v>17.567478179931641</v>
      </c>
      <c r="S4269" s="45"/>
      <c r="T4269" s="45"/>
      <c r="U4269" s="45"/>
      <c r="V4269" s="46">
        <v>30.730981826782227</v>
      </c>
      <c r="W4269" s="46"/>
      <c r="X4269" s="45">
        <v>4.3999999761581421E-2</v>
      </c>
      <c r="Y4269" s="45"/>
      <c r="Z4269" s="44">
        <v>2.6399999856948853</v>
      </c>
      <c r="AA4269" s="44"/>
      <c r="AB4269" s="45">
        <v>12.492270469665527</v>
      </c>
      <c r="AC4269" s="45"/>
      <c r="AD4269" s="45">
        <v>2.230385784059763E-3</v>
      </c>
      <c r="AE4269" s="45"/>
      <c r="AF4269" s="45">
        <v>19.689706802368164</v>
      </c>
      <c r="AG4269" s="45"/>
      <c r="AH4269" s="45">
        <v>13.921148300170898</v>
      </c>
      <c r="AI4269" s="45"/>
      <c r="AJ4269" s="45"/>
      <c r="AK4269" s="20">
        <v>1.1328957043588161E-2</v>
      </c>
    </row>
    <row r="4270" spans="2:37">
      <c r="B4270" s="2">
        <v>6.0000000521540642E-3</v>
      </c>
      <c r="D4270" s="44">
        <v>0.36000000312924385</v>
      </c>
      <c r="E4270" s="44"/>
      <c r="F4270" s="45">
        <v>21.798696517944336</v>
      </c>
      <c r="G4270" s="45"/>
      <c r="H4270" s="45"/>
      <c r="I4270" s="45"/>
      <c r="J4270" s="45"/>
      <c r="K4270" s="45">
        <v>6.0530462265014648</v>
      </c>
      <c r="L4270" s="45"/>
      <c r="M4270" s="45"/>
      <c r="N4270" s="45">
        <v>30.733085632324219</v>
      </c>
      <c r="O4270" s="45"/>
      <c r="P4270" s="45"/>
      <c r="Q4270" s="45"/>
      <c r="R4270" s="45">
        <v>17.451423645019531</v>
      </c>
      <c r="S4270" s="45"/>
      <c r="T4270" s="45"/>
      <c r="U4270" s="45"/>
      <c r="V4270" s="46">
        <v>24.526081085205078</v>
      </c>
      <c r="W4270" s="46"/>
      <c r="X4270" s="45">
        <v>4.5000001788139343E-2</v>
      </c>
      <c r="Y4270" s="45"/>
      <c r="Z4270" s="44">
        <v>2.7000001072883606</v>
      </c>
      <c r="AA4270" s="44"/>
      <c r="AB4270" s="45">
        <v>5.9797630310058594</v>
      </c>
      <c r="AC4270" s="45"/>
      <c r="AD4270" s="45">
        <v>1.8537867581471801E-3</v>
      </c>
      <c r="AE4270" s="45"/>
      <c r="AF4270" s="45">
        <v>19.584821701049805</v>
      </c>
      <c r="AG4270" s="45"/>
      <c r="AH4270" s="45">
        <v>13.847249031066895</v>
      </c>
      <c r="AI4270" s="45"/>
      <c r="AJ4270" s="45"/>
      <c r="AK4270" s="20">
        <v>9.4663221389055252E-3</v>
      </c>
    </row>
    <row r="4271" spans="2:37">
      <c r="B4271" s="2">
        <v>7.0000002160668373E-3</v>
      </c>
      <c r="D4271" s="44">
        <v>0.42000001296401024</v>
      </c>
      <c r="E4271" s="44"/>
      <c r="F4271" s="45">
        <v>26.306453704833984</v>
      </c>
      <c r="G4271" s="45"/>
      <c r="H4271" s="45"/>
      <c r="I4271" s="45"/>
      <c r="J4271" s="45"/>
      <c r="K4271" s="45">
        <v>4.8111739158630371</v>
      </c>
      <c r="L4271" s="45"/>
      <c r="M4271" s="45"/>
      <c r="N4271" s="45">
        <v>29.329090118408203</v>
      </c>
      <c r="O4271" s="45"/>
      <c r="P4271" s="45"/>
      <c r="Q4271" s="45"/>
      <c r="R4271" s="45">
        <v>17.336784362792969</v>
      </c>
      <c r="S4271" s="45"/>
      <c r="T4271" s="45"/>
      <c r="U4271" s="45"/>
      <c r="V4271" s="46">
        <v>19.62309455871582</v>
      </c>
      <c r="W4271" s="46"/>
      <c r="X4271" s="45">
        <v>4.6000000089406967E-2</v>
      </c>
      <c r="Y4271" s="45"/>
      <c r="Z4271" s="44">
        <v>2.760000005364418</v>
      </c>
      <c r="AA4271" s="44"/>
      <c r="AB4271" s="45">
        <v>-1.2992340326309204</v>
      </c>
      <c r="AC4271" s="45"/>
      <c r="AD4271" s="45">
        <v>1.5432500513270497E-3</v>
      </c>
      <c r="AE4271" s="45"/>
      <c r="AF4271" s="45">
        <v>19.48112678527832</v>
      </c>
      <c r="AG4271" s="45"/>
      <c r="AH4271" s="45">
        <v>13.774145126342773</v>
      </c>
      <c r="AI4271" s="45"/>
      <c r="AJ4271" s="45"/>
      <c r="AK4271" s="20">
        <v>7.9223979264497757E-3</v>
      </c>
    </row>
    <row r="4272" spans="2:37">
      <c r="B4272" s="2">
        <v>8.0000003799796104E-3</v>
      </c>
      <c r="D4272" s="44">
        <v>0.48000002279877663</v>
      </c>
      <c r="E4272" s="44"/>
      <c r="F4272" s="45">
        <v>28.001230239868164</v>
      </c>
      <c r="G4272" s="45"/>
      <c r="H4272" s="45"/>
      <c r="I4272" s="45"/>
      <c r="J4272" s="45"/>
      <c r="K4272" s="45">
        <v>3.8325910568237305</v>
      </c>
      <c r="L4272" s="45"/>
      <c r="M4272" s="45"/>
      <c r="N4272" s="45">
        <v>28.190357208251953</v>
      </c>
      <c r="O4272" s="45"/>
      <c r="P4272" s="45"/>
      <c r="Q4272" s="45"/>
      <c r="R4272" s="45">
        <v>17.223541259765625</v>
      </c>
      <c r="S4272" s="45"/>
      <c r="T4272" s="45"/>
      <c r="U4272" s="45"/>
      <c r="V4272" s="46">
        <v>15.734575271606445</v>
      </c>
      <c r="W4272" s="46"/>
      <c r="X4272" s="45">
        <v>4.6999998390674591E-2</v>
      </c>
      <c r="Y4272" s="45"/>
      <c r="Z4272" s="44">
        <v>2.8199999034404755</v>
      </c>
      <c r="AA4272" s="44"/>
      <c r="AB4272" s="45">
        <v>-8.3199319839477539</v>
      </c>
      <c r="AC4272" s="45"/>
      <c r="AD4272" s="45">
        <v>1.286820974200964E-3</v>
      </c>
      <c r="AE4272" s="45"/>
      <c r="AF4272" s="45">
        <v>19.378593444824219</v>
      </c>
      <c r="AG4272" s="45"/>
      <c r="AH4272" s="45">
        <v>13.701825141906738</v>
      </c>
      <c r="AI4272" s="45"/>
      <c r="AJ4272" s="45"/>
      <c r="AK4272" s="20">
        <v>6.6408663988113403E-3</v>
      </c>
    </row>
    <row r="4273" spans="2:37">
      <c r="B4273" s="2">
        <v>8.999999612569809E-3</v>
      </c>
      <c r="D4273" s="44">
        <v>0.53999997675418854</v>
      </c>
      <c r="E4273" s="44"/>
      <c r="F4273" s="45">
        <v>26.49176025390625</v>
      </c>
      <c r="G4273" s="45"/>
      <c r="H4273" s="45"/>
      <c r="I4273" s="45"/>
      <c r="J4273" s="45"/>
      <c r="K4273" s="45">
        <v>3.0589914321899414</v>
      </c>
      <c r="L4273" s="45"/>
      <c r="M4273" s="45"/>
      <c r="N4273" s="45">
        <v>27.258548736572266</v>
      </c>
      <c r="O4273" s="45"/>
      <c r="P4273" s="45"/>
      <c r="Q4273" s="45"/>
      <c r="R4273" s="45">
        <v>17.111671447753906</v>
      </c>
      <c r="S4273" s="45"/>
      <c r="T4273" s="45"/>
      <c r="U4273" s="45"/>
      <c r="V4273" s="46">
        <v>12.640691757202148</v>
      </c>
      <c r="W4273" s="46"/>
      <c r="X4273" s="45">
        <v>4.8000000417232513E-2</v>
      </c>
      <c r="Y4273" s="45"/>
      <c r="Z4273" s="44">
        <v>2.8800000250339508</v>
      </c>
      <c r="AA4273" s="44"/>
      <c r="AB4273" s="45">
        <v>-14.10438060760498</v>
      </c>
      <c r="AC4273" s="45"/>
      <c r="AD4273" s="45">
        <v>1.0747608030214906E-3</v>
      </c>
      <c r="AE4273" s="45"/>
      <c r="AF4273" s="45">
        <v>19.277196884155273</v>
      </c>
      <c r="AG4273" s="45"/>
      <c r="AH4273" s="45">
        <v>13.630276679992676</v>
      </c>
      <c r="AI4273" s="45"/>
      <c r="AJ4273" s="45"/>
      <c r="AK4273" s="20">
        <v>5.5756070651113987E-3</v>
      </c>
    </row>
    <row r="4274" spans="2:37">
      <c r="B4274" s="2">
        <v>9.9999997764825821E-3</v>
      </c>
      <c r="D4274" s="44">
        <v>0.59999998658895493</v>
      </c>
      <c r="E4274" s="44"/>
      <c r="F4274" s="45">
        <v>21.880275726318359</v>
      </c>
      <c r="G4274" s="45"/>
      <c r="H4274" s="45"/>
      <c r="I4274" s="45"/>
      <c r="J4274" s="45"/>
      <c r="K4274" s="45">
        <v>2.4457173347473145</v>
      </c>
      <c r="L4274" s="45"/>
      <c r="M4274" s="45"/>
      <c r="N4274" s="45">
        <v>26.488981246948242</v>
      </c>
      <c r="O4274" s="45"/>
      <c r="P4274" s="45"/>
      <c r="Q4274" s="45"/>
      <c r="R4274" s="45">
        <v>17.001155853271484</v>
      </c>
      <c r="S4274" s="45"/>
      <c r="T4274" s="45"/>
      <c r="U4274" s="45"/>
      <c r="V4274" s="46">
        <v>10.172151565551758</v>
      </c>
      <c r="W4274" s="46"/>
      <c r="X4274" s="45">
        <v>4.8999998718500137E-2</v>
      </c>
      <c r="Y4274" s="45"/>
      <c r="Z4274" s="44">
        <v>2.9399999231100082</v>
      </c>
      <c r="AA4274" s="44"/>
      <c r="AB4274" s="45">
        <v>-17.857481002807617</v>
      </c>
      <c r="AC4274" s="45"/>
      <c r="AD4274" s="45">
        <v>8.9912890689447522E-4</v>
      </c>
      <c r="AE4274" s="45"/>
      <c r="AF4274" s="45">
        <v>19.176912307739258</v>
      </c>
      <c r="AG4274" s="45"/>
      <c r="AH4274" s="45">
        <v>13.559489250183105</v>
      </c>
      <c r="AI4274" s="45"/>
      <c r="AJ4274" s="45"/>
      <c r="AK4274" s="20">
        <v>4.6888208016753197E-3</v>
      </c>
    </row>
    <row r="4275" spans="2:37">
      <c r="B4275" s="2">
        <v>1.0999999940395355E-2</v>
      </c>
      <c r="D4275" s="44">
        <v>0.65999999642372131</v>
      </c>
      <c r="E4275" s="44"/>
      <c r="F4275" s="45">
        <v>14.732394218444824</v>
      </c>
      <c r="G4275" s="45"/>
      <c r="H4275" s="45"/>
      <c r="I4275" s="45"/>
      <c r="J4275" s="45"/>
      <c r="K4275" s="45">
        <v>1.9583501815795898</v>
      </c>
      <c r="L4275" s="45"/>
      <c r="M4275" s="45"/>
      <c r="N4275" s="45">
        <v>25.847206115722656</v>
      </c>
      <c r="O4275" s="45"/>
      <c r="P4275" s="45"/>
      <c r="Q4275" s="45"/>
      <c r="R4275" s="45">
        <v>16.891973495483398</v>
      </c>
      <c r="S4275" s="45"/>
      <c r="T4275" s="45"/>
      <c r="U4275" s="45"/>
      <c r="V4275" s="46">
        <v>8.1977558135986328</v>
      </c>
      <c r="W4275" s="46"/>
      <c r="X4275" s="45">
        <v>5.000000074505806E-2</v>
      </c>
      <c r="Y4275" s="45"/>
      <c r="Z4275" s="44">
        <v>3.0000000447034836</v>
      </c>
      <c r="AA4275" s="44"/>
      <c r="AB4275" s="45">
        <v>-19.076047897338867</v>
      </c>
      <c r="AC4275" s="45"/>
      <c r="AD4275" s="45">
        <v>7.5344392098486423E-4</v>
      </c>
      <c r="AE4275" s="45"/>
      <c r="AF4275" s="45">
        <v>19.077720642089844</v>
      </c>
      <c r="AG4275" s="45"/>
      <c r="AH4275" s="45">
        <v>13.489453315734863</v>
      </c>
      <c r="AI4275" s="45"/>
      <c r="AJ4275" s="45"/>
      <c r="AK4275" s="20">
        <v>3.9494950324296951E-3</v>
      </c>
    </row>
    <row r="4276" spans="2:37">
      <c r="B4276" s="2">
        <v>1.2000000104308128E-2</v>
      </c>
      <c r="D4276" s="44">
        <v>0.7200000062584877</v>
      </c>
      <c r="E4276" s="44"/>
      <c r="F4276" s="45">
        <v>5.9851188659667969</v>
      </c>
      <c r="G4276" s="45"/>
      <c r="H4276" s="45"/>
      <c r="I4276" s="45"/>
      <c r="J4276" s="45"/>
      <c r="K4276" s="45">
        <v>1.5702136754989624</v>
      </c>
      <c r="L4276" s="45"/>
      <c r="M4276" s="45"/>
      <c r="N4276" s="45">
        <v>25.3065185546875</v>
      </c>
      <c r="O4276" s="45"/>
      <c r="P4276" s="45"/>
      <c r="Q4276" s="45"/>
      <c r="R4276" s="45">
        <v>16.784103393554688</v>
      </c>
      <c r="S4276" s="45"/>
      <c r="T4276" s="45"/>
      <c r="U4276" s="45"/>
      <c r="V4276" s="46">
        <v>6.6152400970458984</v>
      </c>
      <c r="W4276" s="46"/>
      <c r="X4276" s="45">
        <v>5.0999999046325684E-2</v>
      </c>
      <c r="Y4276" s="45"/>
      <c r="Z4276" s="44">
        <v>3.059999942779541</v>
      </c>
      <c r="AA4276" s="44"/>
      <c r="AB4276" s="45">
        <v>-17.616029739379883</v>
      </c>
      <c r="AC4276" s="45"/>
      <c r="AD4276" s="45">
        <v>6.3241040334105492E-4</v>
      </c>
      <c r="AE4276" s="45"/>
      <c r="AF4276" s="45">
        <v>18.979598999023438</v>
      </c>
      <c r="AG4276" s="45"/>
      <c r="AH4276" s="45">
        <v>13.420156478881836</v>
      </c>
      <c r="AI4276" s="45"/>
      <c r="AJ4276" s="45"/>
      <c r="AK4276" s="20">
        <v>3.3321643713861704E-3</v>
      </c>
    </row>
    <row r="4277" spans="2:37">
      <c r="B4277" s="2">
        <v>1.3000000268220901E-2</v>
      </c>
      <c r="D4277" s="44">
        <v>0.78000001609325409</v>
      </c>
      <c r="E4277" s="44"/>
      <c r="F4277" s="45">
        <v>-3.1940345764160156</v>
      </c>
      <c r="G4277" s="45"/>
      <c r="H4277" s="45"/>
      <c r="I4277" s="45"/>
      <c r="J4277" s="45"/>
      <c r="K4277" s="45">
        <v>1.2605271339416504</v>
      </c>
      <c r="L4277" s="45"/>
      <c r="M4277" s="45"/>
      <c r="N4277" s="45">
        <v>24.846111297607422</v>
      </c>
      <c r="O4277" s="45"/>
      <c r="P4277" s="45"/>
      <c r="Q4277" s="45"/>
      <c r="R4277" s="45">
        <v>16.677526473999023</v>
      </c>
      <c r="S4277" s="45"/>
      <c r="T4277" s="45"/>
      <c r="U4277" s="45"/>
      <c r="V4277" s="46">
        <v>5.3444814682006836</v>
      </c>
      <c r="W4277" s="46"/>
      <c r="X4277" s="45">
        <v>5.2000001072883606E-2</v>
      </c>
      <c r="Y4277" s="45"/>
      <c r="Z4277" s="44">
        <v>3.1200000643730164</v>
      </c>
      <c r="AA4277" s="44"/>
      <c r="AB4277" s="45">
        <v>-13.708895683288574</v>
      </c>
      <c r="AC4277" s="45"/>
      <c r="AD4277" s="45">
        <v>5.3169700549915433E-4</v>
      </c>
      <c r="AE4277" s="45"/>
      <c r="AF4277" s="45">
        <v>18.882530212402344</v>
      </c>
      <c r="AG4277" s="45"/>
      <c r="AH4277" s="45">
        <v>13.351589202880859</v>
      </c>
      <c r="AI4277" s="45"/>
      <c r="AJ4277" s="45"/>
      <c r="AK4277" s="20">
        <v>2.8158936183899641E-3</v>
      </c>
    </row>
    <row r="4278" spans="2:37">
      <c r="B4278" s="2">
        <v>1.4000000432133675E-2</v>
      </c>
      <c r="D4278" s="44">
        <v>0.84000002592802048</v>
      </c>
      <c r="E4278" s="44"/>
      <c r="F4278" s="45">
        <v>-11.576952934265137</v>
      </c>
      <c r="G4278" s="45"/>
      <c r="H4278" s="45"/>
      <c r="I4278" s="45"/>
      <c r="J4278" s="45"/>
      <c r="K4278" s="45">
        <v>1.0130301713943481</v>
      </c>
      <c r="L4278" s="45"/>
      <c r="M4278" s="45"/>
      <c r="N4278" s="45">
        <v>24.44969367980957</v>
      </c>
      <c r="O4278" s="45"/>
      <c r="P4278" s="45"/>
      <c r="Q4278" s="45"/>
      <c r="R4278" s="45">
        <v>16.572223663330078</v>
      </c>
      <c r="S4278" s="45"/>
      <c r="T4278" s="45"/>
      <c r="U4278" s="45"/>
      <c r="V4278" s="46">
        <v>4.3224167823791504</v>
      </c>
      <c r="W4278" s="46"/>
      <c r="X4278" s="45">
        <v>5.299999937415123E-2</v>
      </c>
      <c r="Y4278" s="45"/>
      <c r="Z4278" s="44">
        <v>3.1799999624490738</v>
      </c>
      <c r="AA4278" s="44"/>
      <c r="AB4278" s="45">
        <v>-7.9254746437072754</v>
      </c>
      <c r="AC4278" s="45"/>
      <c r="AD4278" s="45">
        <v>4.4775710557587445E-4</v>
      </c>
      <c r="AE4278" s="45"/>
      <c r="AF4278" s="45">
        <v>18.786495208740234</v>
      </c>
      <c r="AG4278" s="45"/>
      <c r="AH4278" s="45">
        <v>13.283740997314453</v>
      </c>
      <c r="AI4278" s="45"/>
      <c r="AJ4278" s="45"/>
      <c r="AK4278" s="20">
        <v>2.3834556341171265E-3</v>
      </c>
    </row>
    <row r="4279" spans="2:37">
      <c r="B4279" s="2">
        <v>1.4999999664723873E-2</v>
      </c>
      <c r="D4279" s="44">
        <v>0.89999997988343239</v>
      </c>
      <c r="E4279" s="44"/>
      <c r="F4279" s="45">
        <v>-18.050176620483398</v>
      </c>
      <c r="G4279" s="45"/>
      <c r="H4279" s="45"/>
      <c r="I4279" s="45"/>
      <c r="J4279" s="45"/>
      <c r="K4279" s="45">
        <v>0.81494933366775513</v>
      </c>
      <c r="L4279" s="45"/>
      <c r="M4279" s="45"/>
      <c r="N4279" s="45">
        <v>24.104467391967773</v>
      </c>
      <c r="O4279" s="45"/>
      <c r="P4279" s="45"/>
      <c r="Q4279" s="45"/>
      <c r="R4279" s="45">
        <v>16.468175888061523</v>
      </c>
      <c r="S4279" s="45"/>
      <c r="T4279" s="45"/>
      <c r="U4279" s="45"/>
      <c r="V4279" s="46">
        <v>3.4992108345031738</v>
      </c>
      <c r="W4279" s="46"/>
      <c r="X4279" s="45">
        <v>5.4000001400709152E-2</v>
      </c>
      <c r="Y4279" s="45"/>
      <c r="Z4279" s="44">
        <v>3.2400000840425491</v>
      </c>
      <c r="AA4279" s="44"/>
      <c r="AB4279" s="45">
        <v>-1.092803955078125</v>
      </c>
      <c r="AC4279" s="45"/>
      <c r="AD4279" s="45">
        <v>3.7768311449326575E-4</v>
      </c>
      <c r="AE4279" s="45"/>
      <c r="AF4279" s="45">
        <v>18.691476821899414</v>
      </c>
      <c r="AG4279" s="45"/>
      <c r="AH4279" s="45">
        <v>13.216602325439453</v>
      </c>
      <c r="AI4279" s="45"/>
      <c r="AJ4279" s="45"/>
      <c r="AK4279" s="20">
        <v>2.0206577610224485E-3</v>
      </c>
    </row>
    <row r="4280" spans="2:37">
      <c r="B4280" s="2">
        <v>1.6000000759959221E-2</v>
      </c>
      <c r="D4280" s="44">
        <v>0.96000004559755325</v>
      </c>
      <c r="E4280" s="44"/>
      <c r="F4280" s="45">
        <v>-21.771224975585938</v>
      </c>
      <c r="G4280" s="45"/>
      <c r="H4280" s="45"/>
      <c r="I4280" s="45"/>
      <c r="J4280" s="45"/>
      <c r="K4280" s="45">
        <v>0.65621519088745117</v>
      </c>
      <c r="L4280" s="45"/>
      <c r="M4280" s="45"/>
      <c r="N4280" s="45">
        <v>23.800334930419922</v>
      </c>
      <c r="O4280" s="45"/>
      <c r="P4280" s="45"/>
      <c r="Q4280" s="45"/>
      <c r="R4280" s="45">
        <v>16.365364074707031</v>
      </c>
      <c r="S4280" s="45"/>
      <c r="T4280" s="45"/>
      <c r="U4280" s="45"/>
      <c r="V4280" s="46">
        <v>2.8353428840637207</v>
      </c>
      <c r="W4280" s="46"/>
      <c r="X4280" s="45">
        <v>5.4999999701976776E-2</v>
      </c>
      <c r="Y4280" s="45"/>
      <c r="Z4280" s="44">
        <v>3.2999999821186066</v>
      </c>
      <c r="AA4280" s="44"/>
      <c r="AB4280" s="45">
        <v>5.8239283561706543</v>
      </c>
      <c r="AC4280" s="45"/>
      <c r="AD4280" s="45">
        <v>3.1908854725770652E-4</v>
      </c>
      <c r="AE4280" s="45"/>
      <c r="AF4280" s="45">
        <v>18.597457885742188</v>
      </c>
      <c r="AG4280" s="45"/>
      <c r="AH4280" s="45">
        <v>13.150162696838379</v>
      </c>
      <c r="AI4280" s="45"/>
      <c r="AJ4280" s="45"/>
      <c r="AK4280" s="20">
        <v>1.7157937400043011E-3</v>
      </c>
    </row>
    <row r="4281" spans="2:37">
      <c r="B4281" s="2">
        <v>1.7000000923871994E-2</v>
      </c>
      <c r="D4281" s="44">
        <v>1.0200000554323196</v>
      </c>
      <c r="E4281" s="44"/>
      <c r="F4281" s="45">
        <v>-22.284641265869141</v>
      </c>
      <c r="G4281" s="45"/>
      <c r="H4281" s="45"/>
      <c r="I4281" s="45"/>
      <c r="J4281" s="45"/>
      <c r="K4281" s="45">
        <v>0.52886641025543213</v>
      </c>
      <c r="L4281" s="45"/>
      <c r="M4281" s="45"/>
      <c r="N4281" s="45">
        <v>23.52931022644043</v>
      </c>
      <c r="O4281" s="45"/>
      <c r="P4281" s="45"/>
      <c r="Q4281" s="45"/>
      <c r="R4281" s="45">
        <v>16.263769149780273</v>
      </c>
      <c r="S4281" s="45"/>
      <c r="T4281" s="45"/>
      <c r="U4281" s="45"/>
      <c r="V4281" s="46">
        <v>2.2993748188018799</v>
      </c>
      <c r="W4281" s="46"/>
      <c r="X4281" s="45">
        <v>5.6000001728534698E-2</v>
      </c>
      <c r="Y4281" s="45"/>
      <c r="Z4281" s="44">
        <v>3.3600001037120819</v>
      </c>
      <c r="AA4281" s="44"/>
      <c r="AB4281" s="45">
        <v>11.857521057128906</v>
      </c>
      <c r="AC4281" s="45"/>
      <c r="AD4281" s="45">
        <v>2.7001200942322612E-4</v>
      </c>
      <c r="AE4281" s="45"/>
      <c r="AF4281" s="45">
        <v>18.504423141479492</v>
      </c>
      <c r="AG4281" s="45"/>
      <c r="AH4281" s="45">
        <v>13.084412574768066</v>
      </c>
      <c r="AI4281" s="45"/>
      <c r="AJ4281" s="45"/>
      <c r="AK4281" s="20">
        <v>1.4591967919841409E-3</v>
      </c>
    </row>
    <row r="4282" spans="2:37">
      <c r="B4282" s="2">
        <v>1.7999999225139618E-2</v>
      </c>
      <c r="D4282" s="44">
        <v>1.0799999535083771</v>
      </c>
      <c r="E4282" s="44"/>
      <c r="F4282" s="45">
        <v>-19.582206726074219</v>
      </c>
      <c r="G4282" s="45"/>
      <c r="H4282" s="45"/>
      <c r="I4282" s="45"/>
      <c r="J4282" s="45"/>
      <c r="K4282" s="45">
        <v>0.42659181356430054</v>
      </c>
      <c r="L4282" s="45"/>
      <c r="M4282" s="45"/>
      <c r="N4282" s="45">
        <v>23.285057067871094</v>
      </c>
      <c r="O4282" s="45"/>
      <c r="P4282" s="45"/>
      <c r="Q4282" s="45"/>
      <c r="R4282" s="45">
        <v>16.163375854492188</v>
      </c>
      <c r="S4282" s="45"/>
      <c r="T4282" s="45"/>
      <c r="U4282" s="45"/>
      <c r="V4282" s="46">
        <v>1.8662313222885132</v>
      </c>
      <c r="W4282" s="46"/>
      <c r="X4282" s="45">
        <v>5.7000000029802322E-2</v>
      </c>
      <c r="Y4282" s="45"/>
      <c r="Z4282" s="44">
        <v>3.4200000017881393</v>
      </c>
      <c r="AA4282" s="44"/>
      <c r="AB4282" s="45">
        <v>16.173805236816406</v>
      </c>
      <c r="AC4282" s="45"/>
      <c r="AD4282" s="45">
        <v>2.2883957717567682E-4</v>
      </c>
      <c r="AE4282" s="45"/>
      <c r="AF4282" s="45">
        <v>18.412357330322266</v>
      </c>
      <c r="AG4282" s="45"/>
      <c r="AH4282" s="45">
        <v>13.019341468811035</v>
      </c>
      <c r="AI4282" s="45"/>
      <c r="AJ4282" s="45"/>
      <c r="AK4282" s="20">
        <v>1.2428740737959743E-3</v>
      </c>
    </row>
    <row r="4283" spans="2:37">
      <c r="B4283" s="2">
        <v>1.8999999389052391E-2</v>
      </c>
      <c r="D4283" s="44">
        <v>1.1399999633431435</v>
      </c>
      <c r="E4283" s="44"/>
      <c r="F4283" s="45">
        <v>-14.099764823913574</v>
      </c>
      <c r="G4283" s="45"/>
      <c r="H4283" s="45"/>
      <c r="I4283" s="45"/>
      <c r="J4283" s="45"/>
      <c r="K4283" s="45">
        <v>0.3443768322467804</v>
      </c>
      <c r="L4283" s="45"/>
      <c r="M4283" s="45"/>
      <c r="N4283" s="45">
        <v>23.062534332275391</v>
      </c>
      <c r="O4283" s="45"/>
      <c r="P4283" s="45"/>
      <c r="Q4283" s="45"/>
      <c r="R4283" s="45">
        <v>16.064163208007813</v>
      </c>
      <c r="S4283" s="45"/>
      <c r="T4283" s="45"/>
      <c r="U4283" s="45"/>
      <c r="V4283" s="46">
        <v>1.5158660411834717</v>
      </c>
      <c r="W4283" s="46"/>
      <c r="X4283" s="45">
        <v>5.7999998331069946E-2</v>
      </c>
      <c r="Y4283" s="45"/>
      <c r="Z4283" s="44">
        <v>3.4799998998641968</v>
      </c>
      <c r="AA4283" s="44"/>
      <c r="AB4283" s="45">
        <v>18.186777114868164</v>
      </c>
      <c r="AC4283" s="45"/>
      <c r="AD4283" s="45">
        <v>1.9424126367084682E-4</v>
      </c>
      <c r="AE4283" s="45"/>
      <c r="AF4283" s="45">
        <v>18.321247100830078</v>
      </c>
      <c r="AG4283" s="45"/>
      <c r="AH4283" s="45">
        <v>12.954940795898438</v>
      </c>
      <c r="AI4283" s="45"/>
      <c r="AJ4283" s="45"/>
      <c r="AK4283" s="20">
        <v>1.0602079564705491E-3</v>
      </c>
    </row>
    <row r="4284" spans="2:37">
      <c r="B4284" s="2">
        <v>1.9999999552965164E-2</v>
      </c>
      <c r="D4284" s="44">
        <v>1.1999999731779099</v>
      </c>
      <c r="E4284" s="44"/>
      <c r="F4284" s="45">
        <v>-6.6519079208374023</v>
      </c>
      <c r="G4284" s="45"/>
      <c r="H4284" s="45"/>
      <c r="I4284" s="45"/>
      <c r="J4284" s="45"/>
      <c r="K4284" s="45">
        <v>0.27822926640510559</v>
      </c>
      <c r="L4284" s="45"/>
      <c r="M4284" s="45"/>
      <c r="N4284" s="45">
        <v>22.857725143432617</v>
      </c>
      <c r="O4284" s="45"/>
      <c r="P4284" s="45"/>
      <c r="Q4284" s="45"/>
      <c r="R4284" s="45">
        <v>15.966114044189453</v>
      </c>
      <c r="S4284" s="45"/>
      <c r="T4284" s="45"/>
      <c r="U4284" s="45"/>
      <c r="V4284" s="46">
        <v>1.2322210073471069</v>
      </c>
      <c r="W4284" s="46"/>
      <c r="X4284" s="45">
        <v>5.9000000357627869E-2</v>
      </c>
      <c r="Y4284" s="45"/>
      <c r="Z4284" s="44">
        <v>3.5400000214576721</v>
      </c>
      <c r="AA4284" s="44"/>
      <c r="AB4284" s="45">
        <v>17.637935638427734</v>
      </c>
      <c r="AC4284" s="45"/>
      <c r="AD4284" s="45">
        <v>1.6511963622178882E-4</v>
      </c>
      <c r="AE4284" s="45"/>
      <c r="AF4284" s="45">
        <v>18.231075286865234</v>
      </c>
      <c r="AG4284" s="45"/>
      <c r="AH4284" s="45">
        <v>12.891200065612793</v>
      </c>
      <c r="AI4284" s="45"/>
      <c r="AJ4284" s="45"/>
      <c r="AK4284" s="20">
        <v>9.0571254258975387E-4</v>
      </c>
    </row>
    <row r="4285" spans="2:37">
      <c r="B4285" s="2">
        <v>2.0999999716877937E-2</v>
      </c>
      <c r="D4285" s="44">
        <v>1.2599999830126762</v>
      </c>
      <c r="E4285" s="44"/>
      <c r="F4285" s="45">
        <v>1.6855049133300781</v>
      </c>
      <c r="G4285" s="45"/>
      <c r="H4285" s="45"/>
      <c r="I4285" s="45"/>
      <c r="J4285" s="45"/>
      <c r="K4285" s="45">
        <v>0.22496545314788818</v>
      </c>
      <c r="L4285" s="45"/>
      <c r="M4285" s="45"/>
      <c r="N4285" s="45">
        <v>22.667421340942383</v>
      </c>
      <c r="O4285" s="45"/>
      <c r="P4285" s="45"/>
      <c r="Q4285" s="45"/>
      <c r="R4285" s="45">
        <v>15.86921215057373</v>
      </c>
      <c r="S4285" s="45"/>
      <c r="T4285" s="45"/>
      <c r="U4285" s="45"/>
      <c r="V4285" s="46">
        <v>1.0024101734161377</v>
      </c>
      <c r="W4285" s="46"/>
      <c r="X4285" s="45">
        <v>5.9999998658895493E-2</v>
      </c>
      <c r="Y4285" s="45"/>
      <c r="Z4285" s="44">
        <v>3.5999999195337296</v>
      </c>
      <c r="AA4285" s="44"/>
      <c r="AB4285" s="45">
        <v>14.629140853881836</v>
      </c>
      <c r="AC4285" s="45"/>
      <c r="AD4285" s="45">
        <v>1.4056787767913193E-4</v>
      </c>
      <c r="AE4285" s="45"/>
      <c r="AF4285" s="45">
        <v>18.141830444335938</v>
      </c>
      <c r="AG4285" s="45"/>
      <c r="AH4285" s="45">
        <v>12.82811164855957</v>
      </c>
      <c r="AI4285" s="45"/>
      <c r="AJ4285" s="45"/>
      <c r="AK4285" s="20">
        <v>7.7483343193307519E-4</v>
      </c>
    </row>
    <row r="4286" spans="2:37">
      <c r="B4286" s="2">
        <v>2.199999988079071E-2</v>
      </c>
      <c r="D4286" s="44">
        <v>1.3199999928474426</v>
      </c>
      <c r="E4286" s="44"/>
      <c r="F4286" s="45">
        <v>9.7279748916625977</v>
      </c>
      <c r="G4286" s="45"/>
      <c r="H4286" s="45"/>
      <c r="I4286" s="45"/>
      <c r="J4286" s="45"/>
      <c r="K4286" s="45">
        <v>0.18204258382320404</v>
      </c>
      <c r="L4286" s="45"/>
      <c r="M4286" s="45"/>
      <c r="N4286" s="45">
        <v>22.489055633544922</v>
      </c>
      <c r="O4286" s="45"/>
      <c r="P4286" s="45"/>
      <c r="Q4286" s="45"/>
      <c r="R4286" s="45">
        <v>15.773440361022949</v>
      </c>
      <c r="S4286" s="45"/>
      <c r="T4286" s="45"/>
      <c r="U4286" s="45"/>
      <c r="V4286" s="46">
        <v>0.81607776880264282</v>
      </c>
      <c r="W4286" s="46"/>
      <c r="X4286" s="45">
        <v>6.1000000685453415E-2</v>
      </c>
      <c r="Y4286" s="45"/>
      <c r="Z4286" s="44">
        <v>3.6600000411272049</v>
      </c>
      <c r="AA4286" s="44"/>
      <c r="AB4286" s="45">
        <v>9.6048479080200195</v>
      </c>
      <c r="AC4286" s="45"/>
      <c r="AD4286" s="45">
        <v>1.1983548756688833E-4</v>
      </c>
      <c r="AE4286" s="45"/>
      <c r="AF4286" s="45">
        <v>18.053497314453125</v>
      </c>
      <c r="AG4286" s="45"/>
      <c r="AH4286" s="45">
        <v>12.765666007995605</v>
      </c>
      <c r="AI4286" s="45"/>
      <c r="AJ4286" s="45"/>
      <c r="AK4286" s="20">
        <v>6.6378433257341385E-4</v>
      </c>
    </row>
    <row r="4287" spans="2:37">
      <c r="B4287" s="2">
        <v>2.3000000044703484E-2</v>
      </c>
      <c r="D4287" s="44">
        <v>1.380000002682209</v>
      </c>
      <c r="E4287" s="44"/>
      <c r="F4287" s="45">
        <v>16.34840202331543</v>
      </c>
      <c r="G4287" s="45"/>
      <c r="H4287" s="45"/>
      <c r="I4287" s="45"/>
      <c r="J4287" s="45"/>
      <c r="K4287" s="45">
        <v>0.14742712676525116</v>
      </c>
      <c r="L4287" s="45"/>
      <c r="M4287" s="45"/>
      <c r="N4287" s="45">
        <v>22.320571899414063</v>
      </c>
      <c r="O4287" s="45"/>
      <c r="P4287" s="45"/>
      <c r="Q4287" s="45"/>
      <c r="R4287" s="45">
        <v>15.678781509399414</v>
      </c>
      <c r="S4287" s="45"/>
      <c r="T4287" s="45"/>
      <c r="U4287" s="45"/>
      <c r="V4287" s="46">
        <v>0.66489040851593018</v>
      </c>
      <c r="W4287" s="46"/>
      <c r="X4287" s="45">
        <v>6.1999998986721039E-2</v>
      </c>
      <c r="Y4287" s="45"/>
      <c r="Z4287" s="44">
        <v>3.7199999392032623</v>
      </c>
      <c r="AA4287" s="44"/>
      <c r="AB4287" s="45">
        <v>3.2866909503936768</v>
      </c>
      <c r="AC4287" s="45"/>
      <c r="AD4287" s="45">
        <v>1.0230050247628242E-4</v>
      </c>
      <c r="AE4287" s="45"/>
      <c r="AF4287" s="45">
        <v>17.966064453125</v>
      </c>
      <c r="AG4287" s="45"/>
      <c r="AH4287" s="45">
        <v>12.703853607177734</v>
      </c>
      <c r="AI4287" s="45"/>
      <c r="AJ4287" s="45"/>
      <c r="AK4287" s="20">
        <v>5.6941289221867919E-4</v>
      </c>
    </row>
    <row r="4288" spans="2:37">
      <c r="B4288" s="2">
        <v>2.4000000208616257E-2</v>
      </c>
      <c r="D4288" s="44">
        <v>1.4400000125169754</v>
      </c>
      <c r="E4288" s="44"/>
      <c r="F4288" s="45">
        <v>20.633207321166992</v>
      </c>
      <c r="G4288" s="45"/>
      <c r="H4288" s="45"/>
      <c r="I4288" s="45"/>
      <c r="J4288" s="45"/>
      <c r="K4288" s="45">
        <v>0.11949087679386139</v>
      </c>
      <c r="L4288" s="45"/>
      <c r="M4288" s="45"/>
      <c r="N4288" s="45">
        <v>22.160320281982422</v>
      </c>
      <c r="O4288" s="45"/>
      <c r="P4288" s="45"/>
      <c r="Q4288" s="45"/>
      <c r="R4288" s="45">
        <v>15.585219383239746</v>
      </c>
      <c r="S4288" s="45"/>
      <c r="T4288" s="45"/>
      <c r="U4288" s="45"/>
      <c r="V4288" s="46">
        <v>0.54213422536849976</v>
      </c>
      <c r="W4288" s="46"/>
      <c r="X4288" s="45">
        <v>6.3000001013278961E-2</v>
      </c>
      <c r="Y4288" s="45"/>
      <c r="Z4288" s="44">
        <v>3.7800000607967377</v>
      </c>
      <c r="AA4288" s="44"/>
      <c r="AB4288" s="45">
        <v>-3.4299716949462891</v>
      </c>
      <c r="AC4288" s="45"/>
      <c r="AD4288" s="45">
        <v>8.7446620455011725E-5</v>
      </c>
      <c r="AE4288" s="45"/>
      <c r="AF4288" s="45">
        <v>17.8795166015625</v>
      </c>
      <c r="AG4288" s="45"/>
      <c r="AH4288" s="45">
        <v>12.642665863037109</v>
      </c>
      <c r="AI4288" s="45"/>
      <c r="AJ4288" s="45"/>
      <c r="AK4288" s="20">
        <v>4.8909062752500176E-4</v>
      </c>
    </row>
    <row r="4289" spans="2:37">
      <c r="B4289" s="2">
        <v>2.500000037252903E-2</v>
      </c>
      <c r="D4289" s="44">
        <v>1.5000000223517418</v>
      </c>
      <c r="E4289" s="44"/>
      <c r="F4289" s="45">
        <v>22.006891250610352</v>
      </c>
      <c r="G4289" s="45"/>
      <c r="H4289" s="45"/>
      <c r="I4289" s="45"/>
      <c r="J4289" s="45"/>
      <c r="K4289" s="45">
        <v>9.6928849816322327E-2</v>
      </c>
      <c r="L4289" s="45"/>
      <c r="M4289" s="45"/>
      <c r="N4289" s="45">
        <v>22.006967544555664</v>
      </c>
      <c r="O4289" s="45"/>
      <c r="P4289" s="45"/>
      <c r="Q4289" s="45"/>
      <c r="R4289" s="45">
        <v>15.492737770080566</v>
      </c>
      <c r="S4289" s="45"/>
      <c r="T4289" s="45"/>
      <c r="U4289" s="45"/>
      <c r="V4289" s="46">
        <v>0.4423946738243103</v>
      </c>
      <c r="W4289" s="46"/>
      <c r="X4289" s="45">
        <v>6.4000003039836884E-2</v>
      </c>
      <c r="Y4289" s="45"/>
      <c r="Z4289" s="44">
        <v>3.840000182390213</v>
      </c>
      <c r="AA4289" s="44"/>
      <c r="AB4289" s="45">
        <v>-9.6027593612670898</v>
      </c>
      <c r="AC4289" s="45"/>
      <c r="AD4289" s="45">
        <v>7.4844610935542732E-5</v>
      </c>
      <c r="AE4289" s="45"/>
      <c r="AF4289" s="45">
        <v>17.793844223022461</v>
      </c>
      <c r="AG4289" s="45"/>
      <c r="AH4289" s="45">
        <v>12.582095146179199</v>
      </c>
      <c r="AI4289" s="45"/>
      <c r="AJ4289" s="45"/>
      <c r="AK4289" s="20">
        <v>4.2062258580699563E-4</v>
      </c>
    </row>
    <row r="4290" spans="2:37">
      <c r="B4290" s="2">
        <v>2.6000000536441803E-2</v>
      </c>
      <c r="D4290" s="44">
        <v>1.5600000321865082</v>
      </c>
      <c r="E4290" s="44"/>
      <c r="F4290" s="45">
        <v>20.308027267456055</v>
      </c>
      <c r="G4290" s="45"/>
      <c r="H4290" s="45"/>
      <c r="I4290" s="45"/>
      <c r="J4290" s="45"/>
      <c r="K4290" s="45">
        <v>7.869412750005722E-2</v>
      </c>
      <c r="L4290" s="45"/>
      <c r="M4290" s="45"/>
      <c r="N4290" s="45">
        <v>21.859451293945313</v>
      </c>
      <c r="O4290" s="45"/>
      <c r="P4290" s="45"/>
      <c r="Q4290" s="45"/>
      <c r="R4290" s="45">
        <v>15.401320457458496</v>
      </c>
      <c r="S4290" s="45"/>
      <c r="T4290" s="45"/>
      <c r="U4290" s="45"/>
      <c r="V4290" s="46">
        <v>0.36130118370056152</v>
      </c>
      <c r="W4290" s="46"/>
      <c r="X4290" s="45">
        <v>6.4999997615814209E-2</v>
      </c>
      <c r="Y4290" s="45"/>
      <c r="Z4290" s="44">
        <v>3.8999998569488525</v>
      </c>
      <c r="AA4290" s="44"/>
      <c r="AB4290" s="45">
        <v>-14.374311447143555</v>
      </c>
      <c r="AC4290" s="45"/>
      <c r="AD4290" s="45">
        <v>6.4137064327951521E-5</v>
      </c>
      <c r="AE4290" s="45"/>
      <c r="AF4290" s="45">
        <v>17.70903205871582</v>
      </c>
      <c r="AG4290" s="45"/>
      <c r="AH4290" s="45">
        <v>12.522130966186523</v>
      </c>
      <c r="AI4290" s="45"/>
      <c r="AJ4290" s="45"/>
      <c r="AK4290" s="20">
        <v>3.6217281012795866E-4</v>
      </c>
    </row>
    <row r="4291" spans="2:37">
      <c r="B4291" s="2">
        <v>2.7000000700354576E-2</v>
      </c>
      <c r="D4291" s="44">
        <v>1.6200000420212746</v>
      </c>
      <c r="E4291" s="44"/>
      <c r="F4291" s="45">
        <v>15.806669235229492</v>
      </c>
      <c r="G4291" s="45"/>
      <c r="H4291" s="45"/>
      <c r="I4291" s="45"/>
      <c r="J4291" s="45"/>
      <c r="K4291" s="45">
        <v>6.3946157693862915E-2</v>
      </c>
      <c r="L4291" s="45"/>
      <c r="M4291" s="45"/>
      <c r="N4291" s="45">
        <v>21.716901779174805</v>
      </c>
      <c r="O4291" s="45"/>
      <c r="P4291" s="45"/>
      <c r="Q4291" s="45"/>
      <c r="R4291" s="45">
        <v>15.310952186584473</v>
      </c>
      <c r="S4291" s="45"/>
      <c r="T4291" s="45"/>
      <c r="U4291" s="45"/>
      <c r="V4291" s="46">
        <v>0.29532298445701599</v>
      </c>
      <c r="W4291" s="46"/>
      <c r="X4291" s="45">
        <v>6.5999999642372131E-2</v>
      </c>
      <c r="Y4291" s="45"/>
      <c r="Z4291" s="44">
        <v>3.9599999785423279</v>
      </c>
      <c r="AA4291" s="44"/>
      <c r="AB4291" s="45">
        <v>-17.091196060180664</v>
      </c>
      <c r="AC4291" s="45"/>
      <c r="AD4291" s="45">
        <v>5.5025895562721416E-5</v>
      </c>
      <c r="AE4291" s="45"/>
      <c r="AF4291" s="45">
        <v>17.625068664550781</v>
      </c>
      <c r="AG4291" s="45"/>
      <c r="AH4291" s="45">
        <v>12.462766647338867</v>
      </c>
      <c r="AI4291" s="45"/>
      <c r="AJ4291" s="45"/>
      <c r="AK4291" s="20">
        <v>3.1220342498272657E-4</v>
      </c>
    </row>
    <row r="4292" spans="2:37">
      <c r="B4292" s="2">
        <v>2.8000000864267349E-2</v>
      </c>
      <c r="D4292" s="44">
        <v>1.680000051856041</v>
      </c>
      <c r="E4292" s="44"/>
      <c r="F4292" s="45">
        <v>9.1614418029785156</v>
      </c>
      <c r="G4292" s="45"/>
      <c r="H4292" s="45"/>
      <c r="I4292" s="45"/>
      <c r="J4292" s="45"/>
      <c r="K4292" s="45">
        <v>5.2009504288434982E-2</v>
      </c>
      <c r="L4292" s="45"/>
      <c r="M4292" s="45"/>
      <c r="N4292" s="45">
        <v>21.57862663269043</v>
      </c>
      <c r="O4292" s="45"/>
      <c r="P4292" s="45"/>
      <c r="Q4292" s="45"/>
      <c r="R4292" s="45">
        <v>15.221616744995117</v>
      </c>
      <c r="S4292" s="45"/>
      <c r="T4292" s="45"/>
      <c r="U4292" s="45"/>
      <c r="V4292" s="46">
        <v>0.24160556495189667</v>
      </c>
      <c r="W4292" s="46"/>
      <c r="X4292" s="45">
        <v>6.7000001668930054E-2</v>
      </c>
      <c r="Y4292" s="45"/>
      <c r="Z4292" s="44">
        <v>4.0200001001358032</v>
      </c>
      <c r="AA4292" s="44"/>
      <c r="AB4292" s="45">
        <v>-17.393209457397461</v>
      </c>
      <c r="AC4292" s="45"/>
      <c r="AD4292" s="45">
        <v>4.7262081352528185E-5</v>
      </c>
      <c r="AE4292" s="45"/>
      <c r="AF4292" s="45">
        <v>17.54194450378418</v>
      </c>
      <c r="AG4292" s="45"/>
      <c r="AH4292" s="45">
        <v>12.403993606567383</v>
      </c>
      <c r="AI4292" s="45"/>
      <c r="AJ4292" s="45"/>
      <c r="AK4292" s="20">
        <v>2.6942402473650873E-4</v>
      </c>
    </row>
    <row r="4293" spans="2:37">
      <c r="B4293" s="2">
        <v>2.8999999165534973E-2</v>
      </c>
      <c r="D4293" s="44">
        <v>1.7399999499320984</v>
      </c>
      <c r="E4293" s="44"/>
      <c r="F4293" s="45">
        <v>1.3229819536209106</v>
      </c>
      <c r="G4293" s="45"/>
      <c r="H4293" s="45"/>
      <c r="I4293" s="45"/>
      <c r="J4293" s="45"/>
      <c r="K4293" s="45">
        <v>4.2341079562902451E-2</v>
      </c>
      <c r="L4293" s="45"/>
      <c r="M4293" s="45"/>
      <c r="N4293" s="45">
        <v>21.444059371948242</v>
      </c>
      <c r="O4293" s="45"/>
      <c r="P4293" s="45"/>
      <c r="Q4293" s="45"/>
      <c r="R4293" s="45">
        <v>15.13330078125</v>
      </c>
      <c r="S4293" s="45"/>
      <c r="T4293" s="45"/>
      <c r="U4293" s="45"/>
      <c r="V4293" s="46">
        <v>0.19783961772918701</v>
      </c>
      <c r="W4293" s="46"/>
      <c r="X4293" s="45">
        <v>6.8000003695487976E-2</v>
      </c>
      <c r="Y4293" s="45"/>
      <c r="Z4293" s="44">
        <v>4.0800002217292786</v>
      </c>
      <c r="AA4293" s="44"/>
      <c r="AB4293" s="45">
        <v>-15.260900497436523</v>
      </c>
      <c r="AC4293" s="45"/>
      <c r="AD4293" s="45">
        <v>4.0637263737153262E-5</v>
      </c>
      <c r="AE4293" s="45"/>
      <c r="AF4293" s="45">
        <v>17.459644317626953</v>
      </c>
      <c r="AG4293" s="45"/>
      <c r="AH4293" s="45">
        <v>12.345804214477539</v>
      </c>
      <c r="AI4293" s="45"/>
      <c r="AJ4293" s="45"/>
      <c r="AK4293" s="20">
        <v>2.3275021521840245E-4</v>
      </c>
    </row>
    <row r="4294" spans="2:37">
      <c r="B4294" s="2">
        <v>2.9999999329447746E-2</v>
      </c>
      <c r="D4294" s="44">
        <v>1.7999999597668648</v>
      </c>
      <c r="E4294" s="44"/>
      <c r="F4294" s="45">
        <v>-6.6021785736083984</v>
      </c>
      <c r="G4294" s="45"/>
      <c r="H4294" s="45"/>
      <c r="I4294" s="45"/>
      <c r="J4294" s="45"/>
      <c r="K4294" s="45">
        <v>3.4503880888223648E-2</v>
      </c>
      <c r="L4294" s="45"/>
      <c r="M4294" s="45"/>
      <c r="N4294" s="45">
        <v>21.312744140625</v>
      </c>
      <c r="O4294" s="45"/>
      <c r="P4294" s="45"/>
      <c r="Q4294" s="45"/>
      <c r="R4294" s="45">
        <v>15.045987129211426</v>
      </c>
      <c r="S4294" s="45"/>
      <c r="T4294" s="45"/>
      <c r="U4294" s="45"/>
      <c r="V4294" s="46">
        <v>0.16215570271015167</v>
      </c>
      <c r="W4294" s="46"/>
      <c r="X4294" s="45">
        <v>6.8999998271465302E-2</v>
      </c>
      <c r="Y4294" s="45"/>
      <c r="Z4294" s="44">
        <v>4.1399998962879181</v>
      </c>
      <c r="AA4294" s="44"/>
      <c r="AB4294" s="45">
        <v>-11.015070915222168</v>
      </c>
      <c r="AC4294" s="45"/>
      <c r="AD4294" s="45">
        <v>3.4976808819919825E-5</v>
      </c>
      <c r="AE4294" s="45"/>
      <c r="AF4294" s="45">
        <v>17.378158569335938</v>
      </c>
      <c r="AG4294" s="45"/>
      <c r="AH4294" s="45">
        <v>12.288188934326172</v>
      </c>
      <c r="AI4294" s="45"/>
      <c r="AJ4294" s="45"/>
      <c r="AK4294" s="20">
        <v>2.0126919844187796E-4</v>
      </c>
    </row>
    <row r="4295" spans="2:37">
      <c r="B4295" s="2">
        <v>3.0999999493360519E-2</v>
      </c>
      <c r="D4295" s="44">
        <v>1.8599999696016312</v>
      </c>
      <c r="E4295" s="44"/>
      <c r="F4295" s="45">
        <v>-13.507863998413086</v>
      </c>
      <c r="G4295" s="45"/>
      <c r="H4295" s="45"/>
      <c r="I4295" s="45"/>
      <c r="J4295" s="45"/>
      <c r="K4295" s="45">
        <v>2.8146065771579742E-2</v>
      </c>
      <c r="L4295" s="45"/>
      <c r="M4295" s="45"/>
      <c r="N4295" s="45">
        <v>21.184303283691406</v>
      </c>
      <c r="O4295" s="45"/>
      <c r="P4295" s="45"/>
      <c r="Q4295" s="45"/>
      <c r="R4295" s="45">
        <v>14.959662437438965</v>
      </c>
      <c r="S4295" s="45"/>
      <c r="T4295" s="45"/>
      <c r="U4295" s="45"/>
      <c r="V4295" s="46">
        <v>0.13303957879543304</v>
      </c>
      <c r="W4295" s="46"/>
      <c r="X4295" s="45">
        <v>7.0000000298023224E-2</v>
      </c>
      <c r="Y4295" s="45"/>
      <c r="Z4295" s="44">
        <v>4.2000000178813934</v>
      </c>
      <c r="AA4295" s="44"/>
      <c r="AB4295" s="45">
        <v>-5.2687859535217285</v>
      </c>
      <c r="AC4295" s="45"/>
      <c r="AD4295" s="45">
        <v>3.0134116968838498E-5</v>
      </c>
      <c r="AE4295" s="45"/>
      <c r="AF4295" s="45">
        <v>17.297475814819336</v>
      </c>
      <c r="AG4295" s="45"/>
      <c r="AH4295" s="45">
        <v>12.231141090393066</v>
      </c>
      <c r="AI4295" s="45"/>
      <c r="AJ4295" s="45"/>
      <c r="AK4295" s="20">
        <v>1.7421136726625264E-4</v>
      </c>
    </row>
    <row r="4296" spans="2:37">
      <c r="B4296" s="2">
        <v>3.2000001519918442E-2</v>
      </c>
      <c r="D4296" s="44">
        <v>1.9200000911951065</v>
      </c>
      <c r="E4296" s="44"/>
      <c r="F4296" s="45">
        <v>-18.442632675170898</v>
      </c>
      <c r="G4296" s="45"/>
      <c r="H4296" s="45"/>
      <c r="I4296" s="45"/>
      <c r="J4296" s="45"/>
      <c r="K4296" s="45">
        <v>2.2984173148870468E-2</v>
      </c>
      <c r="L4296" s="45"/>
      <c r="M4296" s="45"/>
      <c r="N4296" s="45">
        <v>21.058439254760742</v>
      </c>
      <c r="O4296" s="45"/>
      <c r="P4296" s="45"/>
      <c r="Q4296" s="45"/>
      <c r="R4296" s="45">
        <v>14.874312400817871</v>
      </c>
      <c r="S4296" s="45"/>
      <c r="T4296" s="45"/>
      <c r="U4296" s="45"/>
      <c r="V4296" s="46">
        <v>0.10926397889852524</v>
      </c>
      <c r="W4296" s="46"/>
      <c r="X4296" s="45">
        <v>7.1000002324581146E-2</v>
      </c>
      <c r="Y4296" s="45"/>
      <c r="Z4296" s="44">
        <v>4.2600001394748688</v>
      </c>
      <c r="AA4296" s="44"/>
      <c r="AB4296" s="45">
        <v>1.1609749794006348</v>
      </c>
      <c r="AC4296" s="45"/>
      <c r="AD4296" s="45">
        <v>2.598592072899919E-5</v>
      </c>
      <c r="AE4296" s="45"/>
      <c r="AF4296" s="45">
        <v>17.217584609985352</v>
      </c>
      <c r="AG4296" s="45"/>
      <c r="AH4296" s="45">
        <v>12.174653053283691</v>
      </c>
      <c r="AI4296" s="45"/>
      <c r="AJ4296" s="45"/>
      <c r="AK4296" s="20">
        <v>1.5092686226125807E-4</v>
      </c>
    </row>
    <row r="4297" spans="2:37">
      <c r="B4297" s="2">
        <v>3.2999999821186066E-2</v>
      </c>
      <c r="D4297" s="44">
        <v>1.9799999892711639</v>
      </c>
      <c r="E4297" s="44"/>
      <c r="F4297" s="45">
        <v>-20.740791320800781</v>
      </c>
      <c r="G4297" s="45"/>
      <c r="H4297" s="45"/>
      <c r="I4297" s="45"/>
      <c r="J4297" s="45"/>
      <c r="K4297" s="45">
        <v>1.8789704889059067E-2</v>
      </c>
      <c r="L4297" s="45"/>
      <c r="M4297" s="45"/>
      <c r="N4297" s="45">
        <v>20.934898376464844</v>
      </c>
      <c r="O4297" s="45"/>
      <c r="P4297" s="45"/>
      <c r="Q4297" s="45"/>
      <c r="R4297" s="45">
        <v>14.789922714233398</v>
      </c>
      <c r="S4297" s="45"/>
      <c r="T4297" s="45"/>
      <c r="U4297" s="45"/>
      <c r="V4297" s="46">
        <v>8.9833654463291168E-2</v>
      </c>
      <c r="W4297" s="46"/>
      <c r="X4297" s="45">
        <v>7.1999996900558472E-2</v>
      </c>
      <c r="Y4297" s="45"/>
      <c r="Z4297" s="44">
        <v>4.3199998140335083</v>
      </c>
      <c r="AA4297" s="44"/>
      <c r="AB4297" s="45">
        <v>7.3693075180053711</v>
      </c>
      <c r="AC4297" s="45"/>
      <c r="AD4297" s="45">
        <v>2.2428397642215714E-5</v>
      </c>
      <c r="AE4297" s="45"/>
      <c r="AF4297" s="45">
        <v>17.13847541809082</v>
      </c>
      <c r="AG4297" s="45"/>
      <c r="AH4297" s="45">
        <v>12.118716239929199</v>
      </c>
      <c r="AI4297" s="45"/>
      <c r="AJ4297" s="45"/>
      <c r="AK4297" s="20">
        <v>1.30865941173397E-4</v>
      </c>
    </row>
    <row r="4298" spans="2:37">
      <c r="B4298" s="2">
        <v>3.4000001847743988E-2</v>
      </c>
      <c r="D4298" s="44">
        <v>2.0400001108646393</v>
      </c>
      <c r="E4298" s="44"/>
      <c r="F4298" s="45">
        <v>-20.112054824829102</v>
      </c>
      <c r="G4298" s="45"/>
      <c r="H4298" s="45"/>
      <c r="I4298" s="45"/>
      <c r="J4298" s="45"/>
      <c r="K4298" s="45">
        <v>1.5378350391983986E-2</v>
      </c>
      <c r="L4298" s="45"/>
      <c r="M4298" s="45"/>
      <c r="N4298" s="45">
        <v>20.813478469848633</v>
      </c>
      <c r="O4298" s="45"/>
      <c r="P4298" s="45"/>
      <c r="Q4298" s="45"/>
      <c r="R4298" s="45">
        <v>14.706478118896484</v>
      </c>
      <c r="S4298" s="45"/>
      <c r="T4298" s="45"/>
      <c r="U4298" s="45"/>
      <c r="V4298" s="46">
        <v>7.3941126465797424E-2</v>
      </c>
      <c r="W4298" s="46"/>
      <c r="X4298" s="45">
        <v>7.2999998927116394E-2</v>
      </c>
      <c r="Y4298" s="45"/>
      <c r="Z4298" s="44">
        <v>4.3799999356269836</v>
      </c>
      <c r="AA4298" s="44"/>
      <c r="AB4298" s="45">
        <v>12.49057674407959</v>
      </c>
      <c r="AC4298" s="45"/>
      <c r="AD4298" s="45">
        <v>1.9373968825675547E-5</v>
      </c>
      <c r="AE4298" s="45"/>
      <c r="AF4298" s="45">
        <v>17.060136795043945</v>
      </c>
      <c r="AG4298" s="45"/>
      <c r="AH4298" s="45">
        <v>12.063323974609375</v>
      </c>
      <c r="AI4298" s="45"/>
      <c r="AJ4298" s="45"/>
      <c r="AK4298" s="20">
        <v>1.1356292816344649E-4</v>
      </c>
    </row>
    <row r="4299" spans="2:37">
      <c r="B4299" s="2">
        <v>3.5000000149011612E-2</v>
      </c>
      <c r="D4299" s="44">
        <v>2.1000000089406967</v>
      </c>
      <c r="E4299" s="44"/>
      <c r="F4299" s="45">
        <v>-16.677812576293945</v>
      </c>
      <c r="G4299" s="45"/>
      <c r="H4299" s="45"/>
      <c r="I4299" s="45"/>
      <c r="J4299" s="45"/>
      <c r="K4299" s="45">
        <v>1.2601361609995365E-2</v>
      </c>
      <c r="L4299" s="45"/>
      <c r="M4299" s="45"/>
      <c r="N4299" s="45">
        <v>20.694011688232422</v>
      </c>
      <c r="O4299" s="45"/>
      <c r="P4299" s="45"/>
      <c r="Q4299" s="45"/>
      <c r="R4299" s="45">
        <v>14.623966217041016</v>
      </c>
      <c r="S4299" s="45"/>
      <c r="T4299" s="45"/>
      <c r="U4299" s="45"/>
      <c r="V4299" s="46">
        <v>6.0930859297513962E-2</v>
      </c>
      <c r="W4299" s="46"/>
      <c r="X4299" s="45">
        <v>7.4000000953674316E-2</v>
      </c>
      <c r="Y4299" s="45"/>
      <c r="Z4299" s="44">
        <v>4.440000057220459</v>
      </c>
      <c r="AA4299" s="44"/>
      <c r="AB4299" s="45">
        <v>15.818954467773438</v>
      </c>
      <c r="AC4299" s="45"/>
      <c r="AD4299" s="45">
        <v>1.674863051448483E-5</v>
      </c>
      <c r="AE4299" s="45"/>
      <c r="AF4299" s="45">
        <v>16.98255729675293</v>
      </c>
      <c r="AG4299" s="45"/>
      <c r="AH4299" s="45">
        <v>12.008469581604004</v>
      </c>
      <c r="AI4299" s="45"/>
      <c r="AJ4299" s="45"/>
      <c r="AK4299" s="20">
        <v>9.862265142146498E-5</v>
      </c>
    </row>
    <row r="4300" spans="2:37">
      <c r="B4300" s="2">
        <v>3.5999998450279236E-2</v>
      </c>
      <c r="D4300" s="44">
        <v>2.1599999070167542</v>
      </c>
      <c r="E4300" s="44"/>
      <c r="F4300" s="45">
        <v>-10.949589729309082</v>
      </c>
      <c r="G4300" s="45"/>
      <c r="H4300" s="45"/>
      <c r="I4300" s="45"/>
      <c r="J4300" s="45"/>
      <c r="K4300" s="45">
        <v>1.0338617488741875E-2</v>
      </c>
      <c r="L4300" s="45"/>
      <c r="M4300" s="45"/>
      <c r="N4300" s="45">
        <v>20.576358795166016</v>
      </c>
      <c r="O4300" s="45"/>
      <c r="P4300" s="45"/>
      <c r="Q4300" s="45"/>
      <c r="R4300" s="45">
        <v>14.542372703552246</v>
      </c>
      <c r="S4300" s="45"/>
      <c r="T4300" s="45"/>
      <c r="U4300" s="45"/>
      <c r="V4300" s="46">
        <v>5.0270382314920425E-2</v>
      </c>
      <c r="W4300" s="46"/>
      <c r="X4300" s="45">
        <v>7.5000002980232239E-2</v>
      </c>
      <c r="Y4300" s="45"/>
      <c r="Z4300" s="44">
        <v>4.5000001788139343</v>
      </c>
      <c r="AA4300" s="44"/>
      <c r="AB4300" s="45">
        <v>16.905544281005859</v>
      </c>
      <c r="AC4300" s="45"/>
      <c r="AD4300" s="45">
        <v>1.4489763088931795E-5</v>
      </c>
      <c r="AE4300" s="45"/>
      <c r="AF4300" s="45">
        <v>16.905727386474609</v>
      </c>
      <c r="AG4300" s="45"/>
      <c r="AH4300" s="45">
        <v>11.954144477844238</v>
      </c>
      <c r="AI4300" s="45"/>
      <c r="AJ4300" s="45"/>
      <c r="AK4300" s="20">
        <v>8.5709274571854621E-5</v>
      </c>
    </row>
    <row r="4301" spans="2:37">
      <c r="B4301" s="2">
        <v>3.7000000476837158E-2</v>
      </c>
      <c r="D4301" s="44">
        <v>2.2200000286102295</v>
      </c>
      <c r="E4301" s="44"/>
      <c r="F4301" s="45">
        <v>-3.7533097267150879</v>
      </c>
      <c r="G4301" s="45"/>
      <c r="H4301" s="45"/>
      <c r="I4301" s="45"/>
      <c r="J4301" s="45"/>
      <c r="K4301" s="45">
        <v>8.4930555894970894E-3</v>
      </c>
      <c r="L4301" s="45"/>
      <c r="M4301" s="45"/>
      <c r="N4301" s="45">
        <v>20.460403442382813</v>
      </c>
      <c r="O4301" s="45"/>
      <c r="P4301" s="45"/>
      <c r="Q4301" s="45"/>
      <c r="R4301" s="45">
        <v>14.461685180664063</v>
      </c>
      <c r="S4301" s="45"/>
      <c r="T4301" s="45"/>
      <c r="U4301" s="45"/>
      <c r="V4301" s="46">
        <v>4.1526950895786285E-2</v>
      </c>
      <c r="W4301" s="46"/>
      <c r="X4301" s="45">
        <v>7.5999997556209564E-2</v>
      </c>
      <c r="Y4301" s="45"/>
      <c r="Z4301" s="44">
        <v>4.5599998533725739</v>
      </c>
      <c r="AA4301" s="44"/>
      <c r="AB4301" s="45">
        <v>15.61873722076416</v>
      </c>
      <c r="AC4301" s="45"/>
      <c r="AD4301" s="45">
        <v>1.2544287528726272E-5</v>
      </c>
      <c r="AE4301" s="45"/>
      <c r="AF4301" s="45">
        <v>16.82963752746582</v>
      </c>
      <c r="AG4301" s="45"/>
      <c r="AH4301" s="45">
        <v>11.900341987609863</v>
      </c>
      <c r="AI4301" s="45"/>
      <c r="AJ4301" s="45"/>
      <c r="AK4301" s="20">
        <v>7.4536947067826986E-5</v>
      </c>
    </row>
    <row r="4302" spans="2:37" ht="14.25" customHeight="1">
      <c r="B4302" s="2">
        <v>3.7999998778104782E-2</v>
      </c>
      <c r="D4302" s="44">
        <v>2.2799999266862869</v>
      </c>
      <c r="E4302" s="44"/>
      <c r="F4302" s="45">
        <v>3.8894298076629639</v>
      </c>
      <c r="G4302" s="45"/>
      <c r="H4302" s="45"/>
      <c r="I4302" s="45"/>
      <c r="J4302" s="45"/>
      <c r="K4302" s="45">
        <v>6.9862003438174725E-3</v>
      </c>
      <c r="L4302" s="45"/>
      <c r="M4302" s="45"/>
      <c r="N4302" s="45">
        <v>20.346050262451172</v>
      </c>
      <c r="O4302" s="45"/>
      <c r="P4302" s="45"/>
      <c r="Q4302" s="45"/>
      <c r="R4302" s="45">
        <v>14.381889343261719</v>
      </c>
      <c r="S4302" s="45"/>
      <c r="T4302" s="45"/>
      <c r="U4302" s="45"/>
      <c r="V4302" s="46">
        <v>3.4348681569099426E-2</v>
      </c>
      <c r="W4302" s="46"/>
      <c r="X4302" s="45">
        <v>7.6999999582767487E-2</v>
      </c>
      <c r="Y4302" s="45"/>
      <c r="Z4302" s="44">
        <v>4.6199999749660492</v>
      </c>
      <c r="AA4302" s="44"/>
      <c r="AB4302" s="45">
        <v>12.159734725952148</v>
      </c>
      <c r="AC4302" s="45"/>
      <c r="AD4302" s="45">
        <v>1.0867150194826536E-5</v>
      </c>
      <c r="AE4302" s="45"/>
      <c r="AF4302" s="45">
        <v>16.754276275634766</v>
      </c>
      <c r="AG4302" s="45"/>
      <c r="AH4302" s="45">
        <v>11.847054481506348</v>
      </c>
      <c r="AI4302" s="45"/>
      <c r="AJ4302" s="45"/>
      <c r="AK4302" s="20">
        <v>6.4861989812925458E-5</v>
      </c>
    </row>
    <row r="4303" spans="2:37" ht="13.5" customHeight="1">
      <c r="B4303" s="47" t="s">
        <v>11</v>
      </c>
      <c r="C4303" s="47"/>
      <c r="D4303" s="47"/>
      <c r="E4303" s="47"/>
    </row>
    <row r="4304" spans="2:37" ht="12.75" customHeight="1">
      <c r="B4304" s="39" t="s">
        <v>0</v>
      </c>
      <c r="C4304" s="39"/>
      <c r="D4304" s="39"/>
      <c r="E4304" s="39"/>
      <c r="F4304" s="39"/>
      <c r="G4304" s="1" t="s">
        <v>1</v>
      </c>
      <c r="H4304" s="40" t="s">
        <v>101</v>
      </c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</row>
    <row r="4305" spans="2:34" ht="12.75" customHeight="1">
      <c r="AB4305" s="39" t="s">
        <v>2</v>
      </c>
      <c r="AC4305" s="39"/>
      <c r="AD4305" s="39"/>
      <c r="AE4305" s="39"/>
      <c r="AF4305" s="39"/>
      <c r="AG4305" s="39"/>
    </row>
    <row r="4306" spans="2:34" ht="12" customHeight="1">
      <c r="B4306" s="39" t="s">
        <v>3</v>
      </c>
      <c r="C4306" s="39"/>
      <c r="D4306" s="39"/>
      <c r="E4306" s="39"/>
      <c r="G4306" s="1" t="s">
        <v>4</v>
      </c>
      <c r="H4306" s="41">
        <v>6.5999999046325684</v>
      </c>
      <c r="I4306" s="41"/>
      <c r="J4306" s="41"/>
      <c r="K4306" s="41"/>
      <c r="L4306" s="41"/>
      <c r="M4306" s="41"/>
      <c r="N4306" s="41"/>
      <c r="O4306" s="39" t="s">
        <v>21</v>
      </c>
      <c r="P4306" s="39"/>
      <c r="Q4306" s="39"/>
      <c r="R4306" s="39"/>
      <c r="S4306" s="1" t="s">
        <v>4</v>
      </c>
      <c r="T4306" s="42" t="s">
        <v>24</v>
      </c>
      <c r="U4306" s="42"/>
      <c r="V4306" s="42"/>
      <c r="W4306" s="42"/>
      <c r="X4306" s="42"/>
      <c r="Y4306" s="42"/>
      <c r="Z4306" s="42"/>
      <c r="AA4306" s="42"/>
      <c r="AB4306" s="39"/>
      <c r="AC4306" s="39"/>
      <c r="AD4306" s="39"/>
      <c r="AE4306" s="39"/>
      <c r="AF4306" s="39"/>
      <c r="AG4306" s="39"/>
    </row>
    <row r="4307" spans="2:34" ht="10.5" customHeight="1">
      <c r="AB4307" s="39"/>
      <c r="AC4307" s="39"/>
      <c r="AD4307" s="39"/>
      <c r="AE4307" s="39"/>
      <c r="AF4307" s="39"/>
      <c r="AG4307" s="39"/>
    </row>
    <row r="4308" spans="2:34" ht="12" customHeight="1">
      <c r="AB4308" s="39"/>
      <c r="AC4308" s="39"/>
      <c r="AD4308" s="39"/>
      <c r="AE4308" s="39"/>
      <c r="AF4308" s="39"/>
      <c r="AG4308" s="39"/>
    </row>
    <row r="4309" spans="2:34" ht="12" customHeight="1">
      <c r="AB4309" s="39"/>
      <c r="AC4309" s="39"/>
      <c r="AD4309" s="39"/>
      <c r="AE4309" s="39"/>
      <c r="AF4309" s="39"/>
      <c r="AG4309" s="39"/>
    </row>
    <row r="4310" spans="2:34" ht="6" customHeight="1"/>
    <row r="4311" spans="2:34" ht="3" customHeight="1">
      <c r="B4311" s="43" t="s">
        <v>5</v>
      </c>
      <c r="D4311" s="43" t="s">
        <v>23</v>
      </c>
      <c r="E4311" s="43"/>
      <c r="G4311" s="43" t="s">
        <v>6</v>
      </c>
      <c r="H4311" s="43"/>
      <c r="J4311" s="43" t="s">
        <v>7</v>
      </c>
      <c r="K4311" s="43"/>
      <c r="L4311" s="43"/>
      <c r="M4311" s="43"/>
      <c r="N4311" s="43" t="s">
        <v>8</v>
      </c>
      <c r="O4311" s="43"/>
      <c r="Q4311" s="43" t="s">
        <v>9</v>
      </c>
      <c r="R4311" s="43"/>
      <c r="S4311" s="43"/>
      <c r="T4311" s="43" t="s">
        <v>10</v>
      </c>
      <c r="U4311" s="43"/>
      <c r="X4311" s="43" t="s">
        <v>5</v>
      </c>
      <c r="Y4311" s="43"/>
      <c r="Z4311" s="43" t="s">
        <v>23</v>
      </c>
      <c r="AA4311" s="43"/>
      <c r="AB4311" s="43" t="s">
        <v>6</v>
      </c>
      <c r="AC4311" s="43" t="s">
        <v>7</v>
      </c>
      <c r="AE4311" s="43" t="s">
        <v>8</v>
      </c>
      <c r="AF4311" s="43" t="s">
        <v>9</v>
      </c>
      <c r="AG4311" s="43" t="s">
        <v>10</v>
      </c>
      <c r="AH4311" s="43"/>
    </row>
    <row r="4312" spans="2:34" ht="14.25" customHeight="1">
      <c r="B4312" s="43"/>
      <c r="D4312" s="43"/>
      <c r="E4312" s="43"/>
      <c r="G4312" s="43"/>
      <c r="H4312" s="43"/>
      <c r="J4312" s="43"/>
      <c r="K4312" s="43"/>
      <c r="L4312" s="43"/>
      <c r="M4312" s="43"/>
      <c r="N4312" s="43"/>
      <c r="O4312" s="43"/>
      <c r="Q4312" s="43"/>
      <c r="R4312" s="43"/>
      <c r="S4312" s="43"/>
      <c r="T4312" s="43"/>
      <c r="U4312" s="43"/>
      <c r="X4312" s="43"/>
      <c r="Y4312" s="43"/>
      <c r="Z4312" s="43"/>
      <c r="AA4312" s="43"/>
      <c r="AB4312" s="43"/>
      <c r="AC4312" s="43"/>
      <c r="AE4312" s="43"/>
      <c r="AF4312" s="43"/>
      <c r="AG4312" s="43"/>
      <c r="AH4312" s="43"/>
    </row>
    <row r="4313" spans="2:34">
      <c r="B4313" s="2">
        <v>7.8000001609325409E-2</v>
      </c>
      <c r="D4313" s="44">
        <v>4.6800000965595245</v>
      </c>
      <c r="E4313" s="44"/>
      <c r="F4313" s="45">
        <v>7.0314364433288574</v>
      </c>
      <c r="G4313" s="45"/>
      <c r="H4313" s="45"/>
      <c r="I4313" s="45"/>
      <c r="J4313" s="45"/>
      <c r="K4313" s="45">
        <v>9.4200504463515244E-6</v>
      </c>
      <c r="L4313" s="45"/>
      <c r="M4313" s="45"/>
      <c r="N4313" s="45">
        <v>16.679636001586914</v>
      </c>
      <c r="O4313" s="45"/>
      <c r="P4313" s="45"/>
      <c r="Q4313" s="45"/>
      <c r="R4313" s="45">
        <v>11.794276237487793</v>
      </c>
      <c r="S4313" s="45"/>
      <c r="T4313" s="45"/>
      <c r="U4313" s="45"/>
      <c r="V4313" s="46">
        <v>5.6476386816939339E-5</v>
      </c>
      <c r="W4313" s="46"/>
    </row>
    <row r="4314" spans="2:34">
      <c r="B4314" s="2">
        <v>7.9000003635883331E-2</v>
      </c>
      <c r="D4314" s="44">
        <v>4.7400002181529999</v>
      </c>
      <c r="E4314" s="44"/>
      <c r="F4314" s="45">
        <v>0.96550434827804565</v>
      </c>
      <c r="G4314" s="45"/>
      <c r="H4314" s="45"/>
      <c r="I4314" s="45"/>
      <c r="J4314" s="45"/>
      <c r="K4314" s="45">
        <v>8.1703801697585732E-6</v>
      </c>
      <c r="L4314" s="45"/>
      <c r="M4314" s="45"/>
      <c r="N4314" s="45">
        <v>16.605705261230469</v>
      </c>
      <c r="O4314" s="45"/>
      <c r="P4314" s="45"/>
      <c r="Q4314" s="45"/>
      <c r="R4314" s="45">
        <v>11.742000579833984</v>
      </c>
      <c r="S4314" s="45"/>
      <c r="T4314" s="45"/>
      <c r="U4314" s="45"/>
      <c r="V4314" s="46">
        <v>4.9202273658011109E-5</v>
      </c>
      <c r="W4314" s="46"/>
    </row>
    <row r="4315" spans="2:34">
      <c r="B4315" s="2">
        <v>7.9999998211860657E-2</v>
      </c>
      <c r="D4315" s="44">
        <v>4.7999998927116394</v>
      </c>
      <c r="E4315" s="44"/>
      <c r="F4315" s="45">
        <v>-5.1818857192993164</v>
      </c>
      <c r="G4315" s="45"/>
      <c r="H4315" s="45"/>
      <c r="I4315" s="45"/>
      <c r="J4315" s="45"/>
      <c r="K4315" s="45">
        <v>7.090342933224747E-6</v>
      </c>
      <c r="L4315" s="45"/>
      <c r="M4315" s="45"/>
      <c r="N4315" s="45">
        <v>16.532474517822266</v>
      </c>
      <c r="O4315" s="45"/>
      <c r="P4315" s="45"/>
      <c r="Q4315" s="45"/>
      <c r="R4315" s="45">
        <v>11.690219879150391</v>
      </c>
      <c r="S4315" s="45"/>
      <c r="T4315" s="45"/>
      <c r="U4315" s="45"/>
      <c r="V4315" s="46">
        <v>4.288738637114875E-5</v>
      </c>
      <c r="W4315" s="46"/>
    </row>
    <row r="4316" spans="2:34">
      <c r="B4316" s="2">
        <v>8.1000000238418579E-2</v>
      </c>
      <c r="D4316" s="44">
        <v>4.8600000143051147</v>
      </c>
      <c r="E4316" s="44"/>
      <c r="F4316" s="45">
        <v>-10.550742149353027</v>
      </c>
      <c r="G4316" s="45"/>
      <c r="H4316" s="45"/>
      <c r="I4316" s="45"/>
      <c r="J4316" s="45"/>
      <c r="K4316" s="45">
        <v>6.1562082009913865E-6</v>
      </c>
      <c r="L4316" s="45"/>
      <c r="M4316" s="45"/>
      <c r="N4316" s="45">
        <v>16.459934234619141</v>
      </c>
      <c r="O4316" s="45"/>
      <c r="P4316" s="45"/>
      <c r="Q4316" s="45"/>
      <c r="R4316" s="45">
        <v>11.638927459716797</v>
      </c>
      <c r="S4316" s="45"/>
      <c r="T4316" s="45"/>
      <c r="U4316" s="45"/>
      <c r="V4316" s="46">
        <v>3.7401183362817392E-5</v>
      </c>
      <c r="W4316" s="46"/>
    </row>
    <row r="4317" spans="2:34">
      <c r="B4317" s="2">
        <v>8.2000002264976501E-2</v>
      </c>
      <c r="D4317" s="44">
        <v>4.9200001358985901</v>
      </c>
      <c r="E4317" s="44"/>
      <c r="F4317" s="45">
        <v>-14.397425651550293</v>
      </c>
      <c r="G4317" s="45"/>
      <c r="H4317" s="45"/>
      <c r="I4317" s="45"/>
      <c r="J4317" s="45"/>
      <c r="K4317" s="45">
        <v>5.3476915127248503E-6</v>
      </c>
      <c r="L4317" s="45"/>
      <c r="M4317" s="45"/>
      <c r="N4317" s="45">
        <v>16.388076782226563</v>
      </c>
      <c r="O4317" s="45"/>
      <c r="P4317" s="45"/>
      <c r="Q4317" s="45"/>
      <c r="R4317" s="45">
        <v>11.588116645812988</v>
      </c>
      <c r="S4317" s="45"/>
      <c r="T4317" s="45"/>
      <c r="U4317" s="45"/>
      <c r="V4317" s="46">
        <v>3.2631607609800994E-5</v>
      </c>
      <c r="W4317" s="46"/>
    </row>
    <row r="4318" spans="2:34">
      <c r="B4318" s="2">
        <v>8.2999996840953827E-2</v>
      </c>
      <c r="D4318" s="44">
        <v>4.9799998104572296</v>
      </c>
      <c r="E4318" s="44"/>
      <c r="F4318" s="45">
        <v>-16.197509765625</v>
      </c>
      <c r="G4318" s="45"/>
      <c r="H4318" s="45"/>
      <c r="I4318" s="45"/>
      <c r="J4318" s="45"/>
      <c r="K4318" s="45">
        <v>4.647431069315644E-6</v>
      </c>
      <c r="L4318" s="45"/>
      <c r="M4318" s="45"/>
      <c r="N4318" s="45">
        <v>16.316892623901367</v>
      </c>
      <c r="O4318" s="45"/>
      <c r="P4318" s="45"/>
      <c r="Q4318" s="45"/>
      <c r="R4318" s="45">
        <v>11.537782669067383</v>
      </c>
      <c r="S4318" s="45"/>
      <c r="T4318" s="45"/>
      <c r="U4318" s="45"/>
      <c r="V4318" s="46">
        <v>2.8482338166213594E-5</v>
      </c>
      <c r="W4318" s="46"/>
    </row>
    <row r="4319" spans="2:34">
      <c r="B4319" s="2">
        <v>8.3999998867511749E-2</v>
      </c>
      <c r="D4319" s="44">
        <v>5.039999932050705</v>
      </c>
      <c r="E4319" s="44"/>
      <c r="F4319" s="45">
        <v>-15.717132568359375</v>
      </c>
      <c r="G4319" s="45"/>
      <c r="H4319" s="45"/>
      <c r="I4319" s="45"/>
      <c r="J4319" s="45"/>
      <c r="K4319" s="45">
        <v>4.0405507206742186E-6</v>
      </c>
      <c r="L4319" s="45"/>
      <c r="M4319" s="45"/>
      <c r="N4319" s="45">
        <v>16.246372222900391</v>
      </c>
      <c r="O4319" s="45"/>
      <c r="P4319" s="45"/>
      <c r="Q4319" s="45"/>
      <c r="R4319" s="45">
        <v>11.487916946411133</v>
      </c>
      <c r="S4319" s="45"/>
      <c r="T4319" s="45"/>
      <c r="U4319" s="45"/>
      <c r="V4319" s="46">
        <v>2.4870485503925011E-5</v>
      </c>
      <c r="W4319" s="46"/>
    </row>
    <row r="4320" spans="2:34">
      <c r="B4320" s="2">
        <v>8.5000000894069672E-2</v>
      </c>
      <c r="D4320" s="44">
        <v>5.1000000536441803</v>
      </c>
      <c r="E4320" s="44"/>
      <c r="F4320" s="45">
        <v>-13.043136596679688</v>
      </c>
      <c r="G4320" s="45"/>
      <c r="H4320" s="45"/>
      <c r="I4320" s="45"/>
      <c r="J4320" s="45"/>
      <c r="K4320" s="45">
        <v>3.5142861634085421E-6</v>
      </c>
      <c r="L4320" s="45"/>
      <c r="M4320" s="45"/>
      <c r="N4320" s="45">
        <v>16.176507949829102</v>
      </c>
      <c r="O4320" s="45"/>
      <c r="P4320" s="45"/>
      <c r="Q4320" s="45"/>
      <c r="R4320" s="45">
        <v>11.438515663146973</v>
      </c>
      <c r="S4320" s="45"/>
      <c r="T4320" s="45"/>
      <c r="U4320" s="45"/>
      <c r="V4320" s="46">
        <v>2.1724632460973226E-5</v>
      </c>
      <c r="W4320" s="46"/>
    </row>
    <row r="4321" spans="2:23">
      <c r="B4321" s="2">
        <v>8.6000002920627594E-2</v>
      </c>
      <c r="D4321" s="44">
        <v>5.1600001752376556</v>
      </c>
      <c r="E4321" s="44"/>
      <c r="F4321" s="45">
        <v>-8.568171501159668</v>
      </c>
      <c r="G4321" s="45"/>
      <c r="H4321" s="45"/>
      <c r="I4321" s="45"/>
      <c r="J4321" s="45"/>
      <c r="K4321" s="45">
        <v>3.0576754852518206E-6</v>
      </c>
      <c r="L4321" s="45"/>
      <c r="M4321" s="45"/>
      <c r="N4321" s="45">
        <v>16.107288360595703</v>
      </c>
      <c r="O4321" s="45"/>
      <c r="P4321" s="45"/>
      <c r="Q4321" s="45"/>
      <c r="R4321" s="45">
        <v>11.389571189880371</v>
      </c>
      <c r="S4321" s="45"/>
      <c r="T4321" s="45"/>
      <c r="U4321" s="45"/>
      <c r="V4321" s="46">
        <v>1.8983182599185966E-5</v>
      </c>
      <c r="W4321" s="46"/>
    </row>
    <row r="4322" spans="2:23">
      <c r="B4322" s="2">
        <v>8.6999997496604919E-2</v>
      </c>
      <c r="D4322" s="44">
        <v>5.2199998497962952</v>
      </c>
      <c r="E4322" s="44"/>
      <c r="F4322" s="45">
        <v>-2.9332046508789063</v>
      </c>
      <c r="G4322" s="45"/>
      <c r="H4322" s="45"/>
      <c r="I4322" s="45"/>
      <c r="J4322" s="45"/>
      <c r="K4322" s="45">
        <v>2.6612935926095815E-6</v>
      </c>
      <c r="L4322" s="45"/>
      <c r="M4322" s="45"/>
      <c r="N4322" s="45">
        <v>16.038707733154297</v>
      </c>
      <c r="O4322" s="45"/>
      <c r="P4322" s="45"/>
      <c r="Q4322" s="45"/>
      <c r="R4322" s="45">
        <v>11.341076850891113</v>
      </c>
      <c r="S4322" s="45"/>
      <c r="T4322" s="45"/>
      <c r="U4322" s="45"/>
      <c r="V4322" s="46">
        <v>1.6592945030424744E-5</v>
      </c>
      <c r="W4322" s="46"/>
    </row>
    <row r="4323" spans="2:23">
      <c r="B4323" s="2">
        <v>8.7999999523162842E-2</v>
      </c>
      <c r="D4323" s="44">
        <v>5.2799999713897705</v>
      </c>
      <c r="E4323" s="44"/>
      <c r="F4323" s="45">
        <v>3.0641529560089111</v>
      </c>
      <c r="G4323" s="45"/>
      <c r="H4323" s="45"/>
      <c r="I4323" s="45"/>
      <c r="J4323" s="45"/>
      <c r="K4323" s="45">
        <v>2.3170277927420102E-6</v>
      </c>
      <c r="L4323" s="45"/>
      <c r="M4323" s="45"/>
      <c r="N4323" s="45">
        <v>15.970756530761719</v>
      </c>
      <c r="O4323" s="45"/>
      <c r="P4323" s="45"/>
      <c r="Q4323" s="45"/>
      <c r="R4323" s="45">
        <v>11.293028831481934</v>
      </c>
      <c r="S4323" s="45"/>
      <c r="T4323" s="45"/>
      <c r="U4323" s="45"/>
      <c r="V4323" s="46">
        <v>1.4507942069030832E-5</v>
      </c>
      <c r="W4323" s="46"/>
    </row>
    <row r="4324" spans="2:23">
      <c r="B4324" s="2">
        <v>8.9000001549720764E-2</v>
      </c>
      <c r="D4324" s="44">
        <v>5.3400000929832458</v>
      </c>
      <c r="E4324" s="44"/>
      <c r="F4324" s="45">
        <v>8.5824165344238281</v>
      </c>
      <c r="G4324" s="45"/>
      <c r="H4324" s="45"/>
      <c r="I4324" s="45"/>
      <c r="J4324" s="45"/>
      <c r="K4324" s="45">
        <v>2.0178899831080344E-6</v>
      </c>
      <c r="L4324" s="45"/>
      <c r="M4324" s="45"/>
      <c r="N4324" s="45">
        <v>15.903427124023438</v>
      </c>
      <c r="O4324" s="45"/>
      <c r="P4324" s="45"/>
      <c r="Q4324" s="45"/>
      <c r="R4324" s="45">
        <v>11.245420455932617</v>
      </c>
      <c r="S4324" s="45"/>
      <c r="T4324" s="45"/>
      <c r="U4324" s="45"/>
      <c r="V4324" s="46">
        <v>1.2688398783211596E-5</v>
      </c>
      <c r="W4324" s="46"/>
    </row>
    <row r="4325" spans="2:23">
      <c r="B4325" s="2">
        <v>9.0000003576278687E-2</v>
      </c>
      <c r="D4325" s="44">
        <v>5.4000002145767212</v>
      </c>
      <c r="E4325" s="44"/>
      <c r="F4325" s="45">
        <v>12.854168891906738</v>
      </c>
      <c r="G4325" s="45"/>
      <c r="H4325" s="45"/>
      <c r="I4325" s="45"/>
      <c r="J4325" s="45"/>
      <c r="K4325" s="45">
        <v>1.7578533970663557E-6</v>
      </c>
      <c r="L4325" s="45"/>
      <c r="M4325" s="45"/>
      <c r="N4325" s="45">
        <v>15.836711883544922</v>
      </c>
      <c r="O4325" s="45"/>
      <c r="P4325" s="45"/>
      <c r="Q4325" s="45"/>
      <c r="R4325" s="45">
        <v>11.198245048522949</v>
      </c>
      <c r="S4325" s="45"/>
      <c r="T4325" s="45"/>
      <c r="U4325" s="45"/>
      <c r="V4325" s="46">
        <v>1.109986533265328E-5</v>
      </c>
      <c r="W4325" s="46"/>
    </row>
    <row r="4326" spans="2:23">
      <c r="B4326" s="2">
        <v>9.0999998152256012E-2</v>
      </c>
      <c r="D4326" s="44">
        <v>5.4599998891353607</v>
      </c>
      <c r="E4326" s="44"/>
      <c r="F4326" s="45">
        <v>15.292657852172852</v>
      </c>
      <c r="G4326" s="45"/>
      <c r="H4326" s="45"/>
      <c r="I4326" s="45"/>
      <c r="J4326" s="45"/>
      <c r="K4326" s="45">
        <v>1.531716975478048E-6</v>
      </c>
      <c r="L4326" s="45"/>
      <c r="M4326" s="45"/>
      <c r="N4326" s="45">
        <v>15.770601272583008</v>
      </c>
      <c r="O4326" s="45"/>
      <c r="P4326" s="45"/>
      <c r="Q4326" s="45"/>
      <c r="R4326" s="45">
        <v>11.151497840881348</v>
      </c>
      <c r="S4326" s="45"/>
      <c r="T4326" s="45"/>
      <c r="U4326" s="45"/>
      <c r="V4326" s="46">
        <v>9.7124839157913812E-6</v>
      </c>
      <c r="W4326" s="46"/>
    </row>
    <row r="4327" spans="2:23">
      <c r="B4327" s="2">
        <v>9.2000000178813934E-2</v>
      </c>
      <c r="D4327" s="44">
        <v>5.5200000107288361</v>
      </c>
      <c r="E4327" s="44"/>
      <c r="F4327" s="45">
        <v>15.572262763977051</v>
      </c>
      <c r="G4327" s="45"/>
      <c r="H4327" s="45"/>
      <c r="I4327" s="45"/>
      <c r="J4327" s="45"/>
      <c r="K4327" s="45">
        <v>1.3349880418900284E-6</v>
      </c>
      <c r="L4327" s="45"/>
      <c r="M4327" s="45"/>
      <c r="N4327" s="45">
        <v>15.705087661743164</v>
      </c>
      <c r="O4327" s="45"/>
      <c r="P4327" s="45"/>
      <c r="Q4327" s="45"/>
      <c r="R4327" s="45">
        <v>11.105173110961914</v>
      </c>
      <c r="S4327" s="45"/>
      <c r="T4327" s="45"/>
      <c r="U4327" s="45"/>
      <c r="V4327" s="46">
        <v>8.500354852003511E-6</v>
      </c>
      <c r="W4327" s="46"/>
    </row>
    <row r="4328" spans="2:23">
      <c r="B4328" s="2">
        <v>9.3000002205371857E-2</v>
      </c>
      <c r="D4328" s="44">
        <v>5.5800001323223114</v>
      </c>
      <c r="E4328" s="44"/>
      <c r="F4328" s="45">
        <v>13.67181396484375</v>
      </c>
      <c r="G4328" s="45"/>
      <c r="H4328" s="45"/>
      <c r="I4328" s="45"/>
      <c r="J4328" s="45"/>
      <c r="K4328" s="45">
        <v>1.1637829402388888E-6</v>
      </c>
      <c r="L4328" s="45"/>
      <c r="M4328" s="45"/>
      <c r="N4328" s="45">
        <v>15.640164375305176</v>
      </c>
      <c r="O4328" s="45"/>
      <c r="P4328" s="45"/>
      <c r="Q4328" s="45"/>
      <c r="R4328" s="45">
        <v>11.05926513671875</v>
      </c>
      <c r="S4328" s="45"/>
      <c r="T4328" s="45"/>
      <c r="U4328" s="45"/>
      <c r="V4328" s="46">
        <v>7.4409895205462817E-6</v>
      </c>
      <c r="W4328" s="46"/>
    </row>
    <row r="4329" spans="2:23">
      <c r="B4329" s="2">
        <v>9.3999996781349182E-2</v>
      </c>
      <c r="D4329" s="44">
        <v>5.6399998068809509</v>
      </c>
      <c r="E4329" s="44"/>
      <c r="F4329" s="45">
        <v>9.8750200271606445</v>
      </c>
      <c r="G4329" s="45"/>
      <c r="H4329" s="45"/>
      <c r="I4329" s="45"/>
      <c r="J4329" s="45"/>
      <c r="K4329" s="45">
        <v>1.0147418834094424E-6</v>
      </c>
      <c r="L4329" s="45"/>
      <c r="M4329" s="45"/>
      <c r="N4329" s="45">
        <v>15.575822830200195</v>
      </c>
      <c r="O4329" s="45"/>
      <c r="P4329" s="45"/>
      <c r="Q4329" s="45"/>
      <c r="R4329" s="45">
        <v>11.013769149780273</v>
      </c>
      <c r="S4329" s="45"/>
      <c r="T4329" s="45"/>
      <c r="U4329" s="45"/>
      <c r="V4329" s="46">
        <v>6.5148528847203124E-6</v>
      </c>
      <c r="W4329" s="46"/>
    </row>
    <row r="4330" spans="2:23">
      <c r="B4330" s="2">
        <v>9.4999998807907104E-2</v>
      </c>
      <c r="D4330" s="44">
        <v>5.6999999284744263</v>
      </c>
      <c r="E4330" s="44"/>
      <c r="F4330" s="45">
        <v>4.7283034324645996</v>
      </c>
      <c r="G4330" s="45"/>
      <c r="H4330" s="45"/>
      <c r="I4330" s="45"/>
      <c r="J4330" s="45"/>
      <c r="K4330" s="45">
        <v>8.8495653471909463E-7</v>
      </c>
      <c r="L4330" s="45"/>
      <c r="M4330" s="45"/>
      <c r="N4330" s="45">
        <v>15.512056350708008</v>
      </c>
      <c r="O4330" s="45"/>
      <c r="P4330" s="45"/>
      <c r="Q4330" s="45"/>
      <c r="R4330" s="45">
        <v>10.968679428100586</v>
      </c>
      <c r="S4330" s="45"/>
      <c r="T4330" s="45"/>
      <c r="U4330" s="45"/>
      <c r="V4330" s="46">
        <v>5.7049596762226429E-6</v>
      </c>
      <c r="W4330" s="46"/>
    </row>
    <row r="4331" spans="2:23">
      <c r="B4331" s="2">
        <v>9.6000000834465027E-2</v>
      </c>
      <c r="D4331" s="44">
        <v>5.7600000500679016</v>
      </c>
      <c r="E4331" s="44"/>
      <c r="F4331" s="45">
        <v>-1.0377118587493896</v>
      </c>
      <c r="G4331" s="45"/>
      <c r="H4331" s="45"/>
      <c r="I4331" s="45"/>
      <c r="J4331" s="45"/>
      <c r="K4331" s="45">
        <v>7.7190725278342143E-7</v>
      </c>
      <c r="L4331" s="45"/>
      <c r="M4331" s="45"/>
      <c r="N4331" s="45">
        <v>15.448857307434082</v>
      </c>
      <c r="O4331" s="45"/>
      <c r="P4331" s="45"/>
      <c r="Q4331" s="45"/>
      <c r="R4331" s="45">
        <v>10.923991203308105</v>
      </c>
      <c r="S4331" s="45"/>
      <c r="T4331" s="45"/>
      <c r="U4331" s="45"/>
      <c r="V4331" s="46">
        <v>4.9965333346335683E-6</v>
      </c>
      <c r="W4331" s="46"/>
    </row>
    <row r="4332" spans="2:23">
      <c r="B4332" s="2">
        <v>9.7000002861022949E-2</v>
      </c>
      <c r="D4332" s="44">
        <v>5.820000171661377</v>
      </c>
      <c r="E4332" s="44"/>
      <c r="F4332" s="45">
        <v>-6.6118049621582031</v>
      </c>
      <c r="G4332" s="45"/>
      <c r="H4332" s="45"/>
      <c r="I4332" s="45"/>
      <c r="J4332" s="45"/>
      <c r="K4332" s="45">
        <v>6.7341017029320938E-7</v>
      </c>
      <c r="L4332" s="45"/>
      <c r="M4332" s="45"/>
      <c r="N4332" s="45">
        <v>15.386218070983887</v>
      </c>
      <c r="O4332" s="45"/>
      <c r="P4332" s="45"/>
      <c r="Q4332" s="45"/>
      <c r="R4332" s="45">
        <v>10.879698753356934</v>
      </c>
      <c r="S4332" s="45"/>
      <c r="T4332" s="45"/>
      <c r="U4332" s="45"/>
      <c r="V4332" s="46">
        <v>4.3767104216385633E-6</v>
      </c>
      <c r="W4332" s="46"/>
    </row>
    <row r="4333" spans="2:23">
      <c r="B4333" s="2">
        <v>9.7999997437000275E-2</v>
      </c>
      <c r="D4333" s="44">
        <v>5.8799998462200165</v>
      </c>
      <c r="E4333" s="44"/>
      <c r="F4333" s="45">
        <v>-11.216174125671387</v>
      </c>
      <c r="G4333" s="45"/>
      <c r="H4333" s="45"/>
      <c r="I4333" s="45"/>
      <c r="J4333" s="45"/>
      <c r="K4333" s="45">
        <v>5.8757115084517864E-7</v>
      </c>
      <c r="L4333" s="45"/>
      <c r="M4333" s="45"/>
      <c r="N4333" s="45">
        <v>15.324131965637207</v>
      </c>
      <c r="O4333" s="45"/>
      <c r="P4333" s="45"/>
      <c r="Q4333" s="45"/>
      <c r="R4333" s="45">
        <v>10.835797309875488</v>
      </c>
      <c r="S4333" s="45"/>
      <c r="T4333" s="45"/>
      <c r="U4333" s="45"/>
      <c r="V4333" s="46">
        <v>3.8342868720064871E-6</v>
      </c>
      <c r="W4333" s="46"/>
    </row>
    <row r="4334" spans="2:23">
      <c r="B4334" s="2">
        <v>9.8999999463558197E-2</v>
      </c>
      <c r="D4334" s="44">
        <v>5.9399999678134918</v>
      </c>
      <c r="E4334" s="44"/>
      <c r="F4334" s="45">
        <v>-14.21485424041748</v>
      </c>
      <c r="G4334" s="45"/>
      <c r="H4334" s="45"/>
      <c r="I4334" s="45"/>
      <c r="J4334" s="45"/>
      <c r="K4334" s="45">
        <v>5.1274656698296894E-7</v>
      </c>
      <c r="L4334" s="45"/>
      <c r="M4334" s="45"/>
      <c r="N4334" s="45">
        <v>15.262591361999512</v>
      </c>
      <c r="O4334" s="45"/>
      <c r="P4334" s="45"/>
      <c r="Q4334" s="45"/>
      <c r="R4334" s="45">
        <v>10.792281150817871</v>
      </c>
      <c r="S4334" s="45"/>
      <c r="T4334" s="45"/>
      <c r="U4334" s="45"/>
      <c r="V4334" s="46">
        <v>3.359499032740132E-6</v>
      </c>
      <c r="W4334" s="46"/>
    </row>
    <row r="4335" spans="2:23">
      <c r="B4335" s="2">
        <v>0.10000000149011612</v>
      </c>
      <c r="D4335" s="44">
        <v>6.0000000894069672</v>
      </c>
      <c r="E4335" s="44"/>
      <c r="F4335" s="45">
        <v>-15.201450347900391</v>
      </c>
      <c r="G4335" s="45"/>
      <c r="H4335" s="45"/>
      <c r="I4335" s="45"/>
      <c r="J4335" s="45"/>
      <c r="K4335" s="45">
        <v>4.4750939309778914E-7</v>
      </c>
      <c r="L4335" s="45"/>
      <c r="M4335" s="45"/>
      <c r="N4335" s="45">
        <v>15.201589584350586</v>
      </c>
      <c r="O4335" s="45"/>
      <c r="P4335" s="45"/>
      <c r="Q4335" s="45"/>
      <c r="R4335" s="45">
        <v>10.749146461486816</v>
      </c>
      <c r="S4335" s="45"/>
      <c r="T4335" s="45"/>
      <c r="U4335" s="45"/>
      <c r="V4335" s="46">
        <v>2.943832896562526E-6</v>
      </c>
      <c r="W4335" s="46"/>
    </row>
    <row r="4336" spans="2:23" ht="9.75" customHeight="1">
      <c r="B4336" s="2">
        <v>0.10100000351667404</v>
      </c>
      <c r="D4336" s="44">
        <v>6.0600002110004425</v>
      </c>
      <c r="E4336" s="44"/>
      <c r="F4336" s="45">
        <v>-14.054080963134766</v>
      </c>
      <c r="G4336" s="45"/>
      <c r="H4336" s="45"/>
      <c r="I4336" s="45"/>
      <c r="J4336" s="45"/>
      <c r="K4336" s="45">
        <v>3.9062001633283217E-7</v>
      </c>
      <c r="L4336" s="45"/>
      <c r="M4336" s="45"/>
      <c r="N4336" s="45">
        <v>15.141119956970215</v>
      </c>
      <c r="O4336" s="45"/>
      <c r="P4336" s="45"/>
      <c r="Q4336" s="45"/>
      <c r="R4336" s="45">
        <v>10.706388473510742</v>
      </c>
      <c r="S4336" s="45"/>
      <c r="T4336" s="45"/>
      <c r="U4336" s="45"/>
      <c r="V4336" s="46">
        <v>2.5798622118600179E-6</v>
      </c>
      <c r="W4336" s="46"/>
    </row>
    <row r="4337" spans="2:37" ht="5.25" customHeight="1"/>
    <row r="4338" spans="2:37" ht="172.5" customHeight="1"/>
    <row r="4339" spans="2:37" ht="16.5" customHeight="1"/>
    <row r="4340" spans="2:37" ht="12.75" customHeight="1">
      <c r="B4340" s="39" t="s">
        <v>0</v>
      </c>
      <c r="C4340" s="39"/>
      <c r="D4340" s="39"/>
      <c r="E4340" s="39"/>
      <c r="F4340" s="39"/>
      <c r="G4340" s="1" t="s">
        <v>1</v>
      </c>
      <c r="H4340" s="40" t="s">
        <v>102</v>
      </c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</row>
    <row r="4341" spans="2:37" ht="12.75" customHeight="1">
      <c r="AB4341" s="39" t="s">
        <v>2</v>
      </c>
      <c r="AC4341" s="39"/>
      <c r="AD4341" s="39"/>
      <c r="AE4341" s="39"/>
      <c r="AF4341" s="39"/>
      <c r="AG4341" s="39"/>
    </row>
    <row r="4342" spans="2:37" ht="12" customHeight="1">
      <c r="B4342" s="39" t="s">
        <v>3</v>
      </c>
      <c r="C4342" s="39"/>
      <c r="D4342" s="39"/>
      <c r="E4342" s="39"/>
      <c r="G4342" s="1" t="s">
        <v>4</v>
      </c>
      <c r="H4342" s="41">
        <v>0.43999999761581421</v>
      </c>
      <c r="I4342" s="41"/>
      <c r="J4342" s="41"/>
      <c r="K4342" s="41"/>
      <c r="L4342" s="41"/>
      <c r="M4342" s="41"/>
      <c r="N4342" s="41"/>
      <c r="O4342" s="39" t="s">
        <v>21</v>
      </c>
      <c r="P4342" s="39"/>
      <c r="Q4342" s="39"/>
      <c r="R4342" s="39"/>
      <c r="S4342" s="1" t="s">
        <v>4</v>
      </c>
      <c r="T4342" s="42" t="s">
        <v>22</v>
      </c>
      <c r="U4342" s="42"/>
      <c r="V4342" s="42"/>
      <c r="W4342" s="42"/>
      <c r="X4342" s="42"/>
      <c r="Y4342" s="42"/>
      <c r="Z4342" s="42"/>
      <c r="AA4342" s="42"/>
      <c r="AB4342" s="39"/>
      <c r="AC4342" s="39"/>
      <c r="AD4342" s="39"/>
      <c r="AE4342" s="39"/>
      <c r="AF4342" s="39"/>
      <c r="AG4342" s="39"/>
    </row>
    <row r="4343" spans="2:37" ht="10.5" customHeight="1">
      <c r="AB4343" s="39"/>
      <c r="AC4343" s="39"/>
      <c r="AD4343" s="39"/>
      <c r="AE4343" s="39"/>
      <c r="AF4343" s="39"/>
      <c r="AG4343" s="39"/>
    </row>
    <row r="4344" spans="2:37" ht="12" customHeight="1">
      <c r="AB4344" s="39"/>
      <c r="AC4344" s="39"/>
      <c r="AD4344" s="39"/>
      <c r="AE4344" s="39"/>
      <c r="AF4344" s="39"/>
      <c r="AG4344" s="39"/>
    </row>
    <row r="4345" spans="2:37" ht="12" customHeight="1">
      <c r="AB4345" s="39"/>
      <c r="AC4345" s="39"/>
      <c r="AD4345" s="39"/>
      <c r="AE4345" s="39"/>
      <c r="AF4345" s="39"/>
      <c r="AG4345" s="39"/>
    </row>
    <row r="4346" spans="2:37" ht="6" customHeight="1"/>
    <row r="4347" spans="2:37" ht="3" customHeight="1">
      <c r="B4347" s="43" t="s">
        <v>5</v>
      </c>
      <c r="D4347" s="43" t="s">
        <v>23</v>
      </c>
      <c r="E4347" s="43"/>
      <c r="G4347" s="43" t="s">
        <v>6</v>
      </c>
      <c r="H4347" s="43"/>
      <c r="J4347" s="43" t="s">
        <v>7</v>
      </c>
      <c r="K4347" s="43"/>
      <c r="L4347" s="43"/>
      <c r="M4347" s="43"/>
      <c r="N4347" s="43" t="s">
        <v>8</v>
      </c>
      <c r="O4347" s="43"/>
      <c r="Q4347" s="43" t="s">
        <v>9</v>
      </c>
      <c r="R4347" s="43"/>
      <c r="S4347" s="43"/>
      <c r="T4347" s="43" t="s">
        <v>10</v>
      </c>
      <c r="U4347" s="43"/>
      <c r="X4347" s="43" t="s">
        <v>5</v>
      </c>
      <c r="Y4347" s="43"/>
      <c r="Z4347" s="43" t="s">
        <v>23</v>
      </c>
      <c r="AA4347" s="43"/>
      <c r="AB4347" s="43" t="s">
        <v>6</v>
      </c>
      <c r="AC4347" s="43" t="s">
        <v>7</v>
      </c>
      <c r="AE4347" s="43" t="s">
        <v>8</v>
      </c>
      <c r="AF4347" s="43" t="s">
        <v>9</v>
      </c>
      <c r="AG4347" s="43" t="s">
        <v>10</v>
      </c>
      <c r="AH4347" s="43"/>
    </row>
    <row r="4348" spans="2:37" ht="14.25" customHeight="1">
      <c r="B4348" s="43"/>
      <c r="D4348" s="43"/>
      <c r="E4348" s="43"/>
      <c r="G4348" s="43"/>
      <c r="H4348" s="43"/>
      <c r="J4348" s="43"/>
      <c r="K4348" s="43"/>
      <c r="L4348" s="43"/>
      <c r="M4348" s="43"/>
      <c r="N4348" s="43"/>
      <c r="O4348" s="43"/>
      <c r="Q4348" s="43"/>
      <c r="R4348" s="43"/>
      <c r="S4348" s="43"/>
      <c r="T4348" s="43"/>
      <c r="U4348" s="43"/>
      <c r="X4348" s="43"/>
      <c r="Y4348" s="43"/>
      <c r="Z4348" s="43"/>
      <c r="AA4348" s="43"/>
      <c r="AB4348" s="43"/>
      <c r="AC4348" s="43"/>
      <c r="AE4348" s="43"/>
      <c r="AF4348" s="43"/>
      <c r="AG4348" s="43"/>
      <c r="AH4348" s="43"/>
    </row>
    <row r="4349" spans="2:37">
      <c r="B4349" s="2">
        <v>0</v>
      </c>
      <c r="D4349" s="44">
        <v>0</v>
      </c>
      <c r="E4349" s="44"/>
      <c r="F4349" s="45">
        <v>-9.4439252279698849E-5</v>
      </c>
      <c r="G4349" s="45"/>
      <c r="H4349" s="45"/>
      <c r="I4349" s="45"/>
      <c r="J4349" s="45"/>
      <c r="K4349" s="45">
        <v>28.125743865966797</v>
      </c>
      <c r="L4349" s="45"/>
      <c r="M4349" s="45"/>
      <c r="N4349" s="45">
        <v>56.251583099365234</v>
      </c>
      <c r="O4349" s="45"/>
      <c r="P4349" s="45"/>
      <c r="Q4349" s="45"/>
      <c r="R4349" s="45">
        <v>19.887971878051758</v>
      </c>
      <c r="S4349" s="45"/>
      <c r="T4349" s="45"/>
      <c r="U4349" s="45"/>
      <c r="V4349" s="46">
        <v>99.999664306640625</v>
      </c>
      <c r="W4349" s="46"/>
      <c r="X4349" s="45">
        <v>3.9000000804662704E-2</v>
      </c>
      <c r="Y4349" s="45"/>
      <c r="Z4349" s="44">
        <v>2.3400000482797623</v>
      </c>
      <c r="AA4349" s="44"/>
      <c r="AB4349" s="45">
        <v>18.421113967895508</v>
      </c>
      <c r="AC4349" s="45"/>
      <c r="AD4349" s="45">
        <v>4.4407033920288086</v>
      </c>
      <c r="AE4349" s="45"/>
      <c r="AF4349" s="45">
        <v>30.665315628051758</v>
      </c>
      <c r="AG4349" s="45"/>
      <c r="AH4349" s="45">
        <v>18.543601989746094</v>
      </c>
      <c r="AI4349" s="45"/>
      <c r="AJ4349" s="45"/>
      <c r="AK4349" s="20">
        <v>16.933341979980469</v>
      </c>
    </row>
    <row r="4350" spans="2:37">
      <c r="B4350" s="2">
        <v>1.0000000474974513E-3</v>
      </c>
      <c r="D4350" s="44">
        <v>6.0000002849847078E-2</v>
      </c>
      <c r="E4350" s="44"/>
      <c r="F4350" s="45">
        <v>-3.6809537559747696E-2</v>
      </c>
      <c r="G4350" s="45"/>
      <c r="H4350" s="45"/>
      <c r="I4350" s="45"/>
      <c r="J4350" s="45"/>
      <c r="K4350" s="45">
        <v>26.061180114746094</v>
      </c>
      <c r="L4350" s="45"/>
      <c r="M4350" s="45"/>
      <c r="N4350" s="45">
        <v>54.129493713378906</v>
      </c>
      <c r="O4350" s="45"/>
      <c r="P4350" s="45"/>
      <c r="Q4350" s="45"/>
      <c r="R4350" s="45">
        <v>19.847295761108398</v>
      </c>
      <c r="S4350" s="45"/>
      <c r="T4350" s="45"/>
      <c r="U4350" s="45"/>
      <c r="V4350" s="46">
        <v>92.849105834960938</v>
      </c>
      <c r="W4350" s="46"/>
      <c r="X4350" s="45">
        <v>3.9999999105930328E-2</v>
      </c>
      <c r="Y4350" s="45"/>
      <c r="Z4350" s="44">
        <v>2.3999999463558197</v>
      </c>
      <c r="AA4350" s="44"/>
      <c r="AB4350" s="45">
        <v>25.415576934814453</v>
      </c>
      <c r="AC4350" s="45"/>
      <c r="AD4350" s="45">
        <v>4.2834630012512207</v>
      </c>
      <c r="AE4350" s="45"/>
      <c r="AF4350" s="45">
        <v>30.467433929443359</v>
      </c>
      <c r="AG4350" s="45"/>
      <c r="AH4350" s="45">
        <v>18.514863967895508</v>
      </c>
      <c r="AI4350" s="45"/>
      <c r="AJ4350" s="45"/>
      <c r="AK4350" s="20">
        <v>16.359104156494141</v>
      </c>
    </row>
    <row r="4351" spans="2:37">
      <c r="B4351" s="2">
        <v>2.0000000949949026E-3</v>
      </c>
      <c r="D4351" s="44">
        <v>0.12000000569969416</v>
      </c>
      <c r="E4351" s="44"/>
      <c r="F4351" s="45">
        <v>3.7987232208251953</v>
      </c>
      <c r="G4351" s="45"/>
      <c r="H4351" s="45"/>
      <c r="I4351" s="45"/>
      <c r="J4351" s="45"/>
      <c r="K4351" s="45">
        <v>24.220798492431641</v>
      </c>
      <c r="L4351" s="45"/>
      <c r="M4351" s="45"/>
      <c r="N4351" s="45">
        <v>52.232109069824219</v>
      </c>
      <c r="O4351" s="45"/>
      <c r="P4351" s="45"/>
      <c r="Q4351" s="45"/>
      <c r="R4351" s="45">
        <v>19.806987762451172</v>
      </c>
      <c r="S4351" s="45"/>
      <c r="T4351" s="45"/>
      <c r="U4351" s="45"/>
      <c r="V4351" s="46">
        <v>86.467918395996094</v>
      </c>
      <c r="W4351" s="46"/>
      <c r="X4351" s="45">
        <v>4.1000001132488251E-2</v>
      </c>
      <c r="Y4351" s="45"/>
      <c r="Z4351" s="44">
        <v>2.460000067949295</v>
      </c>
      <c r="AA4351" s="44"/>
      <c r="AB4351" s="45">
        <v>29.432346343994141</v>
      </c>
      <c r="AC4351" s="45"/>
      <c r="AD4351" s="45">
        <v>4.1323394775390625</v>
      </c>
      <c r="AE4351" s="45"/>
      <c r="AF4351" s="45">
        <v>30.276021957397461</v>
      </c>
      <c r="AG4351" s="45"/>
      <c r="AH4351" s="45">
        <v>18.486373901367188</v>
      </c>
      <c r="AI4351" s="45"/>
      <c r="AJ4351" s="45"/>
      <c r="AK4351" s="20">
        <v>15.806264877319336</v>
      </c>
    </row>
    <row r="4352" spans="2:37">
      <c r="B4352" s="2">
        <v>3.0000000260770321E-3</v>
      </c>
      <c r="D4352" s="44">
        <v>0.18000000156462193</v>
      </c>
      <c r="E4352" s="44"/>
      <c r="F4352" s="45">
        <v>10.667104721069336</v>
      </c>
      <c r="G4352" s="45"/>
      <c r="H4352" s="45"/>
      <c r="I4352" s="45"/>
      <c r="J4352" s="45"/>
      <c r="K4352" s="45">
        <v>22.575065612792969</v>
      </c>
      <c r="L4352" s="45"/>
      <c r="M4352" s="45"/>
      <c r="N4352" s="45">
        <v>50.529888153076172</v>
      </c>
      <c r="O4352" s="45"/>
      <c r="P4352" s="45"/>
      <c r="Q4352" s="45"/>
      <c r="R4352" s="45">
        <v>19.767045974731445</v>
      </c>
      <c r="S4352" s="45"/>
      <c r="T4352" s="45"/>
      <c r="U4352" s="45"/>
      <c r="V4352" s="46">
        <v>80.755523681640625</v>
      </c>
      <c r="W4352" s="46"/>
      <c r="X4352" s="45">
        <v>4.1999999433755875E-2</v>
      </c>
      <c r="Y4352" s="45"/>
      <c r="Z4352" s="44">
        <v>2.5199999660253525</v>
      </c>
      <c r="AA4352" s="44"/>
      <c r="AB4352" s="45">
        <v>29.896261215209961</v>
      </c>
      <c r="AC4352" s="45"/>
      <c r="AD4352" s="45">
        <v>3.9870471954345703</v>
      </c>
      <c r="AE4352" s="45"/>
      <c r="AF4352" s="45">
        <v>30.090787887573242</v>
      </c>
      <c r="AG4352" s="45"/>
      <c r="AH4352" s="45">
        <v>18.458131790161133</v>
      </c>
      <c r="AI4352" s="45"/>
      <c r="AJ4352" s="45"/>
      <c r="AK4352" s="20">
        <v>15.273853302001953</v>
      </c>
    </row>
    <row r="4353" spans="2:37">
      <c r="B4353" s="2">
        <v>4.0000001899898052E-3</v>
      </c>
      <c r="D4353" s="44">
        <v>0.24000001139938831</v>
      </c>
      <c r="E4353" s="44"/>
      <c r="F4353" s="45">
        <v>19.338901519775391</v>
      </c>
      <c r="G4353" s="45"/>
      <c r="H4353" s="45"/>
      <c r="I4353" s="45"/>
      <c r="J4353" s="45"/>
      <c r="K4353" s="45">
        <v>21.098609924316406</v>
      </c>
      <c r="L4353" s="45"/>
      <c r="M4353" s="45"/>
      <c r="N4353" s="45">
        <v>48.997455596923828</v>
      </c>
      <c r="O4353" s="45"/>
      <c r="P4353" s="45"/>
      <c r="Q4353" s="45"/>
      <c r="R4353" s="45">
        <v>19.72746467590332</v>
      </c>
      <c r="S4353" s="45"/>
      <c r="T4353" s="45"/>
      <c r="U4353" s="45"/>
      <c r="V4353" s="46">
        <v>75.625381469726563</v>
      </c>
      <c r="W4353" s="46"/>
      <c r="X4353" s="45">
        <v>4.3000001460313797E-2</v>
      </c>
      <c r="Y4353" s="45"/>
      <c r="Z4353" s="44">
        <v>2.5800000876188278</v>
      </c>
      <c r="AA4353" s="44"/>
      <c r="AB4353" s="45">
        <v>26.732563018798828</v>
      </c>
      <c r="AC4353" s="45"/>
      <c r="AD4353" s="45">
        <v>3.8473191261291504</v>
      </c>
      <c r="AE4353" s="45"/>
      <c r="AF4353" s="45">
        <v>29.911466598510742</v>
      </c>
      <c r="AG4353" s="45"/>
      <c r="AH4353" s="45">
        <v>18.430133819580078</v>
      </c>
      <c r="AI4353" s="45"/>
      <c r="AJ4353" s="45"/>
      <c r="AK4353" s="20">
        <v>14.760963439941406</v>
      </c>
    </row>
    <row r="4354" spans="2:37">
      <c r="B4354" s="2">
        <v>4.999999888241291E-3</v>
      </c>
      <c r="D4354" s="44">
        <v>0.29999999329447746</v>
      </c>
      <c r="E4354" s="44"/>
      <c r="F4354" s="45">
        <v>28.364229202270508</v>
      </c>
      <c r="G4354" s="45"/>
      <c r="H4354" s="45"/>
      <c r="I4354" s="45"/>
      <c r="J4354" s="45"/>
      <c r="K4354" s="45">
        <v>19.769618988037109</v>
      </c>
      <c r="L4354" s="45"/>
      <c r="M4354" s="45"/>
      <c r="N4354" s="45">
        <v>47.612995147705078</v>
      </c>
      <c r="O4354" s="45"/>
      <c r="P4354" s="45"/>
      <c r="Q4354" s="45"/>
      <c r="R4354" s="45">
        <v>19.688240051269531</v>
      </c>
      <c r="S4354" s="45"/>
      <c r="T4354" s="45"/>
      <c r="U4354" s="45"/>
      <c r="V4354" s="46">
        <v>71.002952575683594</v>
      </c>
      <c r="W4354" s="46"/>
      <c r="X4354" s="45">
        <v>4.3999999761581421E-2</v>
      </c>
      <c r="Y4354" s="45"/>
      <c r="Z4354" s="44">
        <v>2.6399999856948853</v>
      </c>
      <c r="AA4354" s="44"/>
      <c r="AB4354" s="45">
        <v>20.375785827636719</v>
      </c>
      <c r="AC4354" s="45"/>
      <c r="AD4354" s="45">
        <v>3.7129051685333252</v>
      </c>
      <c r="AE4354" s="45"/>
      <c r="AF4354" s="45">
        <v>29.737798690795898</v>
      </c>
      <c r="AG4354" s="45"/>
      <c r="AH4354" s="45">
        <v>18.402378082275391</v>
      </c>
      <c r="AI4354" s="45"/>
      <c r="AJ4354" s="45"/>
      <c r="AK4354" s="20">
        <v>14.266744613647461</v>
      </c>
    </row>
    <row r="4355" spans="2:37">
      <c r="B4355" s="2">
        <v>6.0000000521540642E-3</v>
      </c>
      <c r="D4355" s="44">
        <v>0.36000000312924385</v>
      </c>
      <c r="E4355" s="44"/>
      <c r="F4355" s="45">
        <v>36.273101806640625</v>
      </c>
      <c r="G4355" s="45"/>
      <c r="H4355" s="45"/>
      <c r="I4355" s="45"/>
      <c r="J4355" s="45"/>
      <c r="K4355" s="45">
        <v>18.5693359375</v>
      </c>
      <c r="L4355" s="45"/>
      <c r="M4355" s="45"/>
      <c r="N4355" s="45">
        <v>46.357742309570313</v>
      </c>
      <c r="O4355" s="45"/>
      <c r="P4355" s="45"/>
      <c r="Q4355" s="45"/>
      <c r="R4355" s="45">
        <v>19.649370193481445</v>
      </c>
      <c r="S4355" s="45"/>
      <c r="T4355" s="45"/>
      <c r="U4355" s="45"/>
      <c r="V4355" s="46">
        <v>66.824043273925781</v>
      </c>
      <c r="W4355" s="46"/>
      <c r="X4355" s="45">
        <v>4.5000001788139343E-2</v>
      </c>
      <c r="Y4355" s="45"/>
      <c r="Z4355" s="44">
        <v>2.7000001072883606</v>
      </c>
      <c r="AA4355" s="44"/>
      <c r="AB4355" s="45">
        <v>11.707315444946289</v>
      </c>
      <c r="AC4355" s="45"/>
      <c r="AD4355" s="45">
        <v>3.5835700035095215</v>
      </c>
      <c r="AE4355" s="45"/>
      <c r="AF4355" s="45">
        <v>29.569549560546875</v>
      </c>
      <c r="AG4355" s="45"/>
      <c r="AH4355" s="45">
        <v>18.374862670898438</v>
      </c>
      <c r="AI4355" s="45"/>
      <c r="AJ4355" s="45"/>
      <c r="AK4355" s="20">
        <v>13.790397644042969</v>
      </c>
    </row>
    <row r="4356" spans="2:37">
      <c r="B4356" s="2">
        <v>7.0000002160668373E-3</v>
      </c>
      <c r="D4356" s="44">
        <v>0.42000001296401024</v>
      </c>
      <c r="E4356" s="44"/>
      <c r="F4356" s="45">
        <v>41.778282165527344</v>
      </c>
      <c r="G4356" s="45"/>
      <c r="H4356" s="45"/>
      <c r="I4356" s="45"/>
      <c r="J4356" s="45"/>
      <c r="K4356" s="45">
        <v>17.481611251831055</v>
      </c>
      <c r="L4356" s="45"/>
      <c r="M4356" s="45"/>
      <c r="N4356" s="45">
        <v>45.215541839599609</v>
      </c>
      <c r="O4356" s="45"/>
      <c r="P4356" s="45"/>
      <c r="Q4356" s="45"/>
      <c r="R4356" s="45">
        <v>19.610851287841797</v>
      </c>
      <c r="S4356" s="45"/>
      <c r="T4356" s="45"/>
      <c r="U4356" s="45"/>
      <c r="V4356" s="46">
        <v>63.033294677734375</v>
      </c>
      <c r="W4356" s="46"/>
      <c r="X4356" s="45">
        <v>4.6000000089406967E-2</v>
      </c>
      <c r="Y4356" s="45"/>
      <c r="Z4356" s="44">
        <v>2.760000005364418</v>
      </c>
      <c r="AA4356" s="44"/>
      <c r="AB4356" s="45">
        <v>1.9305167198181152</v>
      </c>
      <c r="AC4356" s="45"/>
      <c r="AD4356" s="45">
        <v>3.459092378616333</v>
      </c>
      <c r="AE4356" s="45"/>
      <c r="AF4356" s="45">
        <v>29.406492233276367</v>
      </c>
      <c r="AG4356" s="45"/>
      <c r="AH4356" s="45">
        <v>18.34758186340332</v>
      </c>
      <c r="AI4356" s="45"/>
      <c r="AJ4356" s="45"/>
      <c r="AK4356" s="20">
        <v>13.331171035766602</v>
      </c>
    </row>
    <row r="4357" spans="2:37">
      <c r="B4357" s="2">
        <v>8.0000003799796104E-3</v>
      </c>
      <c r="D4357" s="44">
        <v>0.48000002279877663</v>
      </c>
      <c r="E4357" s="44"/>
      <c r="F4357" s="45">
        <v>43.952194213867188</v>
      </c>
      <c r="G4357" s="45"/>
      <c r="H4357" s="45"/>
      <c r="I4357" s="45"/>
      <c r="J4357" s="45"/>
      <c r="K4357" s="45">
        <v>16.492532730102539</v>
      </c>
      <c r="L4357" s="45"/>
      <c r="M4357" s="45"/>
      <c r="N4357" s="45">
        <v>44.172477722167969</v>
      </c>
      <c r="O4357" s="45"/>
      <c r="P4357" s="45"/>
      <c r="Q4357" s="45"/>
      <c r="R4357" s="45">
        <v>19.572677612304688</v>
      </c>
      <c r="S4357" s="45"/>
      <c r="T4357" s="45"/>
      <c r="U4357" s="45"/>
      <c r="V4357" s="46">
        <v>59.582965850830078</v>
      </c>
      <c r="W4357" s="46"/>
      <c r="X4357" s="45">
        <v>4.6999998390674591E-2</v>
      </c>
      <c r="Y4357" s="45"/>
      <c r="Z4357" s="44">
        <v>2.8199999034404755</v>
      </c>
      <c r="AA4357" s="44"/>
      <c r="AB4357" s="45">
        <v>-7.5988411903381348</v>
      </c>
      <c r="AC4357" s="45"/>
      <c r="AD4357" s="45">
        <v>3.3392636775970459</v>
      </c>
      <c r="AE4357" s="45"/>
      <c r="AF4357" s="45">
        <v>29.248416900634766</v>
      </c>
      <c r="AG4357" s="45"/>
      <c r="AH4357" s="45">
        <v>18.320537567138672</v>
      </c>
      <c r="AI4357" s="45"/>
      <c r="AJ4357" s="45"/>
      <c r="AK4357" s="20">
        <v>12.888355255126953</v>
      </c>
    </row>
    <row r="4358" spans="2:37">
      <c r="B4358" s="2">
        <v>8.999999612569809E-3</v>
      </c>
      <c r="D4358" s="44">
        <v>0.53999997675418854</v>
      </c>
      <c r="E4358" s="44"/>
      <c r="F4358" s="45">
        <v>42.353122711181641</v>
      </c>
      <c r="G4358" s="45"/>
      <c r="H4358" s="45"/>
      <c r="I4358" s="45"/>
      <c r="J4358" s="45"/>
      <c r="K4358" s="45">
        <v>15.590107917785645</v>
      </c>
      <c r="L4358" s="45"/>
      <c r="M4358" s="45"/>
      <c r="N4358" s="45">
        <v>43.216552734375</v>
      </c>
      <c r="O4358" s="45"/>
      <c r="P4358" s="45"/>
      <c r="Q4358" s="45"/>
      <c r="R4358" s="45">
        <v>19.534847259521484</v>
      </c>
      <c r="S4358" s="45"/>
      <c r="T4358" s="45"/>
      <c r="U4358" s="45"/>
      <c r="V4358" s="46">
        <v>56.431827545166016</v>
      </c>
      <c r="W4358" s="46"/>
      <c r="X4358" s="45">
        <v>4.8000000417232513E-2</v>
      </c>
      <c r="Y4358" s="45"/>
      <c r="Z4358" s="44">
        <v>2.8800000250339508</v>
      </c>
      <c r="AA4358" s="44"/>
      <c r="AB4358" s="45">
        <v>-15.563011169433594</v>
      </c>
      <c r="AC4358" s="45"/>
      <c r="AD4358" s="45">
        <v>3.2238867282867432</v>
      </c>
      <c r="AE4358" s="45"/>
      <c r="AF4358" s="45">
        <v>29.095121383666992</v>
      </c>
      <c r="AG4358" s="45"/>
      <c r="AH4358" s="45">
        <v>18.293725967407227</v>
      </c>
      <c r="AI4358" s="45"/>
      <c r="AJ4358" s="45"/>
      <c r="AK4358" s="20">
        <v>12.461278915405273</v>
      </c>
    </row>
    <row r="4359" spans="2:37">
      <c r="B4359" s="2">
        <v>9.9999997764825821E-3</v>
      </c>
      <c r="D4359" s="44">
        <v>0.59999998658895493</v>
      </c>
      <c r="E4359" s="44"/>
      <c r="F4359" s="45">
        <v>37.083232879638672</v>
      </c>
      <c r="G4359" s="45"/>
      <c r="H4359" s="45"/>
      <c r="I4359" s="45"/>
      <c r="J4359" s="45"/>
      <c r="K4359" s="45">
        <v>14.76398754119873</v>
      </c>
      <c r="L4359" s="45"/>
      <c r="M4359" s="45"/>
      <c r="N4359" s="45">
        <v>42.337413787841797</v>
      </c>
      <c r="O4359" s="45"/>
      <c r="P4359" s="45"/>
      <c r="Q4359" s="45"/>
      <c r="R4359" s="45">
        <v>19.497356414794922</v>
      </c>
      <c r="S4359" s="45"/>
      <c r="T4359" s="45"/>
      <c r="U4359" s="45"/>
      <c r="V4359" s="46">
        <v>53.544261932373047</v>
      </c>
      <c r="W4359" s="46"/>
      <c r="X4359" s="45">
        <v>4.8999998718500137E-2</v>
      </c>
      <c r="Y4359" s="45"/>
      <c r="Z4359" s="44">
        <v>2.9399999231100082</v>
      </c>
      <c r="AA4359" s="44"/>
      <c r="AB4359" s="45">
        <v>-20.866800308227539</v>
      </c>
      <c r="AC4359" s="45"/>
      <c r="AD4359" s="45">
        <v>3.1127748489379883</v>
      </c>
      <c r="AE4359" s="45"/>
      <c r="AF4359" s="45">
        <v>28.946416854858398</v>
      </c>
      <c r="AG4359" s="45"/>
      <c r="AH4359" s="45">
        <v>18.267143249511719</v>
      </c>
      <c r="AI4359" s="45"/>
      <c r="AJ4359" s="45"/>
      <c r="AK4359" s="20">
        <v>12.049306869506836</v>
      </c>
    </row>
    <row r="4360" spans="2:37">
      <c r="B4360" s="2">
        <v>1.0999999940395355E-2</v>
      </c>
      <c r="D4360" s="44">
        <v>0.65999999642372131</v>
      </c>
      <c r="E4360" s="44"/>
      <c r="F4360" s="45">
        <v>28.770483016967773</v>
      </c>
      <c r="G4360" s="45"/>
      <c r="H4360" s="45"/>
      <c r="I4360" s="45"/>
      <c r="J4360" s="45"/>
      <c r="K4360" s="45">
        <v>14.005231857299805</v>
      </c>
      <c r="L4360" s="45"/>
      <c r="M4360" s="45"/>
      <c r="N4360" s="45">
        <v>41.526115417480469</v>
      </c>
      <c r="O4360" s="45"/>
      <c r="P4360" s="45"/>
      <c r="Q4360" s="45"/>
      <c r="R4360" s="45">
        <v>19.460203170776367</v>
      </c>
      <c r="S4360" s="45"/>
      <c r="T4360" s="45"/>
      <c r="U4360" s="45"/>
      <c r="V4360" s="46">
        <v>50.889472961425781</v>
      </c>
      <c r="W4360" s="46"/>
      <c r="X4360" s="45">
        <v>5.000000074505806E-2</v>
      </c>
      <c r="Y4360" s="45"/>
      <c r="Z4360" s="44">
        <v>3.0000000447034836</v>
      </c>
      <c r="AA4360" s="44"/>
      <c r="AB4360" s="45">
        <v>-22.790384292602539</v>
      </c>
      <c r="AC4360" s="45"/>
      <c r="AD4360" s="45">
        <v>3.0057516098022461</v>
      </c>
      <c r="AE4360" s="45"/>
      <c r="AF4360" s="45">
        <v>28.8021240234375</v>
      </c>
      <c r="AG4360" s="45"/>
      <c r="AH4360" s="45">
        <v>18.240789413452148</v>
      </c>
      <c r="AI4360" s="45"/>
      <c r="AJ4360" s="45"/>
      <c r="AK4360" s="20">
        <v>11.651838302612305</v>
      </c>
    </row>
    <row r="4361" spans="2:37">
      <c r="B4361" s="2">
        <v>1.2000000104308128E-2</v>
      </c>
      <c r="D4361" s="44">
        <v>0.7200000062584877</v>
      </c>
      <c r="E4361" s="44"/>
      <c r="F4361" s="45">
        <v>18.477216720581055</v>
      </c>
      <c r="G4361" s="45"/>
      <c r="H4361" s="45"/>
      <c r="I4361" s="45"/>
      <c r="J4361" s="45"/>
      <c r="K4361" s="45">
        <v>13.306107521057129</v>
      </c>
      <c r="L4361" s="45"/>
      <c r="M4361" s="45"/>
      <c r="N4361" s="45">
        <v>40.774917602539063</v>
      </c>
      <c r="O4361" s="45"/>
      <c r="P4361" s="45"/>
      <c r="Q4361" s="45"/>
      <c r="R4361" s="45">
        <v>19.423381805419922</v>
      </c>
      <c r="S4361" s="45"/>
      <c r="T4361" s="45"/>
      <c r="U4361" s="45"/>
      <c r="V4361" s="46">
        <v>48.440788269042969</v>
      </c>
      <c r="W4361" s="46"/>
      <c r="X4361" s="45">
        <v>5.0999999046325684E-2</v>
      </c>
      <c r="Y4361" s="45"/>
      <c r="Z4361" s="44">
        <v>3.059999942779541</v>
      </c>
      <c r="AA4361" s="44"/>
      <c r="AB4361" s="45">
        <v>-21.089092254638672</v>
      </c>
      <c r="AC4361" s="45"/>
      <c r="AD4361" s="45">
        <v>2.9026491641998291</v>
      </c>
      <c r="AE4361" s="45"/>
      <c r="AF4361" s="45">
        <v>28.662069320678711</v>
      </c>
      <c r="AG4361" s="45"/>
      <c r="AH4361" s="45">
        <v>18.21466064453125</v>
      </c>
      <c r="AI4361" s="45"/>
      <c r="AJ4361" s="45"/>
      <c r="AK4361" s="20">
        <v>11.268301010131836</v>
      </c>
    </row>
    <row r="4362" spans="2:37">
      <c r="B4362" s="2">
        <v>1.3000000268220901E-2</v>
      </c>
      <c r="D4362" s="44">
        <v>0.78000001609325409</v>
      </c>
      <c r="E4362" s="44"/>
      <c r="F4362" s="45">
        <v>7.5484962463378906</v>
      </c>
      <c r="G4362" s="45"/>
      <c r="H4362" s="45"/>
      <c r="I4362" s="45"/>
      <c r="J4362" s="45"/>
      <c r="K4362" s="45">
        <v>12.659920692443848</v>
      </c>
      <c r="L4362" s="45"/>
      <c r="M4362" s="45"/>
      <c r="N4362" s="45">
        <v>40.077121734619141</v>
      </c>
      <c r="O4362" s="45"/>
      <c r="P4362" s="45"/>
      <c r="Q4362" s="45"/>
      <c r="R4362" s="45">
        <v>19.38688850402832</v>
      </c>
      <c r="S4362" s="45"/>
      <c r="T4362" s="45"/>
      <c r="U4362" s="45"/>
      <c r="V4362" s="46">
        <v>46.175102233886719</v>
      </c>
      <c r="W4362" s="46"/>
      <c r="X4362" s="45">
        <v>5.2000001072883606E-2</v>
      </c>
      <c r="Y4362" s="45"/>
      <c r="Z4362" s="44">
        <v>3.1200000643730164</v>
      </c>
      <c r="AA4362" s="44"/>
      <c r="AB4362" s="45">
        <v>-16.026334762573242</v>
      </c>
      <c r="AC4362" s="45"/>
      <c r="AD4362" s="45">
        <v>2.8033084869384766</v>
      </c>
      <c r="AE4362" s="45"/>
      <c r="AF4362" s="45">
        <v>28.526094436645508</v>
      </c>
      <c r="AG4362" s="45"/>
      <c r="AH4362" s="45">
        <v>18.188756942749023</v>
      </c>
      <c r="AI4362" s="45"/>
      <c r="AJ4362" s="45"/>
      <c r="AK4362" s="20">
        <v>10.898152351379395</v>
      </c>
    </row>
    <row r="4363" spans="2:37">
      <c r="B4363" s="2">
        <v>1.4000000432133675E-2</v>
      </c>
      <c r="D4363" s="44">
        <v>0.84000002592802048</v>
      </c>
      <c r="E4363" s="44"/>
      <c r="F4363" s="45">
        <v>-2.5784120559692383</v>
      </c>
      <c r="G4363" s="45"/>
      <c r="H4363" s="45"/>
      <c r="I4363" s="45"/>
      <c r="J4363" s="45"/>
      <c r="K4363" s="45">
        <v>12.060867309570313</v>
      </c>
      <c r="L4363" s="45"/>
      <c r="M4363" s="45"/>
      <c r="N4363" s="45">
        <v>39.426921844482422</v>
      </c>
      <c r="O4363" s="45"/>
      <c r="P4363" s="45"/>
      <c r="Q4363" s="45"/>
      <c r="R4363" s="45">
        <v>19.350723266601563</v>
      </c>
      <c r="S4363" s="45"/>
      <c r="T4363" s="45"/>
      <c r="U4363" s="45"/>
      <c r="V4363" s="46">
        <v>44.072360992431641</v>
      </c>
      <c r="W4363" s="46"/>
      <c r="X4363" s="45">
        <v>5.299999937415123E-2</v>
      </c>
      <c r="Y4363" s="45"/>
      <c r="Z4363" s="44">
        <v>3.1799999624490738</v>
      </c>
      <c r="AA4363" s="44"/>
      <c r="AB4363" s="45">
        <v>-8.3352746963500977</v>
      </c>
      <c r="AC4363" s="45"/>
      <c r="AD4363" s="45">
        <v>2.7075779438018799</v>
      </c>
      <c r="AE4363" s="45"/>
      <c r="AF4363" s="45">
        <v>28.39404296875</v>
      </c>
      <c r="AG4363" s="45"/>
      <c r="AH4363" s="45">
        <v>18.16307258605957</v>
      </c>
      <c r="AI4363" s="45"/>
      <c r="AJ4363" s="45"/>
      <c r="AK4363" s="20">
        <v>10.540873527526855</v>
      </c>
    </row>
    <row r="4364" spans="2:37">
      <c r="B4364" s="2">
        <v>1.4999999664723873E-2</v>
      </c>
      <c r="D4364" s="44">
        <v>0.89999997988343239</v>
      </c>
      <c r="E4364" s="44"/>
      <c r="F4364" s="45">
        <v>-10.57658863067627</v>
      </c>
      <c r="G4364" s="45"/>
      <c r="H4364" s="45"/>
      <c r="I4364" s="45"/>
      <c r="J4364" s="45"/>
      <c r="K4364" s="45">
        <v>11.503907203674316</v>
      </c>
      <c r="L4364" s="45"/>
      <c r="M4364" s="45"/>
      <c r="N4364" s="45">
        <v>38.81927490234375</v>
      </c>
      <c r="O4364" s="45"/>
      <c r="P4364" s="45"/>
      <c r="Q4364" s="45"/>
      <c r="R4364" s="45">
        <v>19.31488037109375</v>
      </c>
      <c r="S4364" s="45"/>
      <c r="T4364" s="45"/>
      <c r="U4364" s="45"/>
      <c r="V4364" s="46">
        <v>42.115146636962891</v>
      </c>
      <c r="W4364" s="46"/>
      <c r="X4364" s="45">
        <v>5.4000001400709152E-2</v>
      </c>
      <c r="Y4364" s="45"/>
      <c r="Z4364" s="44">
        <v>3.2400000840425491</v>
      </c>
      <c r="AA4364" s="44"/>
      <c r="AB4364" s="45">
        <v>0.88521945476531982</v>
      </c>
      <c r="AC4364" s="45"/>
      <c r="AD4364" s="45">
        <v>2.6153135299682617</v>
      </c>
      <c r="AE4364" s="45"/>
      <c r="AF4364" s="45">
        <v>28.265766143798828</v>
      </c>
      <c r="AG4364" s="45"/>
      <c r="AH4364" s="45">
        <v>18.137609481811523</v>
      </c>
      <c r="AI4364" s="45"/>
      <c r="AJ4364" s="45"/>
      <c r="AK4364" s="20">
        <v>10.195974349975586</v>
      </c>
    </row>
    <row r="4365" spans="2:37">
      <c r="B4365" s="2">
        <v>1.6000000759959221E-2</v>
      </c>
      <c r="D4365" s="44">
        <v>0.96000004559755325</v>
      </c>
      <c r="E4365" s="44"/>
      <c r="F4365" s="45">
        <v>-15.415682792663574</v>
      </c>
      <c r="G4365" s="45"/>
      <c r="H4365" s="45"/>
      <c r="I4365" s="45"/>
      <c r="J4365" s="45"/>
      <c r="K4365" s="45">
        <v>10.984658241271973</v>
      </c>
      <c r="L4365" s="45"/>
      <c r="M4365" s="45"/>
      <c r="N4365" s="45">
        <v>38.249786376953125</v>
      </c>
      <c r="O4365" s="45"/>
      <c r="P4365" s="45"/>
      <c r="Q4365" s="45"/>
      <c r="R4365" s="45">
        <v>19.27935791015625</v>
      </c>
      <c r="S4365" s="45"/>
      <c r="T4365" s="45"/>
      <c r="U4365" s="45"/>
      <c r="V4365" s="46">
        <v>40.288303375244141</v>
      </c>
      <c r="W4365" s="46"/>
      <c r="X4365" s="45">
        <v>5.4999999701976776E-2</v>
      </c>
      <c r="Y4365" s="45"/>
      <c r="Z4365" s="44">
        <v>3.2999999821186066</v>
      </c>
      <c r="AA4365" s="44"/>
      <c r="AB4365" s="45">
        <v>10.325543403625488</v>
      </c>
      <c r="AC4365" s="45"/>
      <c r="AD4365" s="45">
        <v>2.5263781547546387</v>
      </c>
      <c r="AE4365" s="45"/>
      <c r="AF4365" s="45">
        <v>28.14112663269043</v>
      </c>
      <c r="AG4365" s="45"/>
      <c r="AH4365" s="45">
        <v>18.112361907958984</v>
      </c>
      <c r="AI4365" s="45"/>
      <c r="AJ4365" s="45"/>
      <c r="AK4365" s="20">
        <v>9.8629827499389648</v>
      </c>
    </row>
    <row r="4366" spans="2:37">
      <c r="B4366" s="2">
        <v>1.7000000923871994E-2</v>
      </c>
      <c r="D4366" s="44">
        <v>1.0200000554323196</v>
      </c>
      <c r="E4366" s="44"/>
      <c r="F4366" s="45">
        <v>-16.505809783935547</v>
      </c>
      <c r="G4366" s="45"/>
      <c r="H4366" s="45"/>
      <c r="I4366" s="45"/>
      <c r="J4366" s="45"/>
      <c r="K4366" s="45">
        <v>10.499302864074707</v>
      </c>
      <c r="L4366" s="45"/>
      <c r="M4366" s="45"/>
      <c r="N4366" s="45">
        <v>37.714641571044922</v>
      </c>
      <c r="O4366" s="45"/>
      <c r="P4366" s="45"/>
      <c r="Q4366" s="45"/>
      <c r="R4366" s="45">
        <v>19.244152069091797</v>
      </c>
      <c r="S4366" s="45"/>
      <c r="T4366" s="45"/>
      <c r="U4366" s="45"/>
      <c r="V4366" s="46">
        <v>38.578620910644531</v>
      </c>
      <c r="W4366" s="46"/>
      <c r="X4366" s="45">
        <v>5.6000001728534698E-2</v>
      </c>
      <c r="Y4366" s="45"/>
      <c r="Z4366" s="44">
        <v>3.3600001037120819</v>
      </c>
      <c r="AA4366" s="44"/>
      <c r="AB4366" s="45">
        <v>18.649417877197266</v>
      </c>
      <c r="AC4366" s="45"/>
      <c r="AD4366" s="45">
        <v>2.440640926361084</v>
      </c>
      <c r="AE4366" s="45"/>
      <c r="AF4366" s="45">
        <v>28.019989013671875</v>
      </c>
      <c r="AG4366" s="45"/>
      <c r="AH4366" s="45">
        <v>18.087331771850586</v>
      </c>
      <c r="AI4366" s="45"/>
      <c r="AJ4366" s="45"/>
      <c r="AK4366" s="20">
        <v>9.5414505004882813</v>
      </c>
    </row>
    <row r="4367" spans="2:37">
      <c r="B4367" s="2">
        <v>1.7999999225139618E-2</v>
      </c>
      <c r="D4367" s="44">
        <v>1.0799999535083771</v>
      </c>
      <c r="E4367" s="44"/>
      <c r="F4367" s="45">
        <v>-13.779147148132324</v>
      </c>
      <c r="G4367" s="45"/>
      <c r="H4367" s="45"/>
      <c r="I4367" s="45"/>
      <c r="J4367" s="45"/>
      <c r="K4367" s="45">
        <v>10.044509887695313</v>
      </c>
      <c r="L4367" s="45"/>
      <c r="M4367" s="45"/>
      <c r="N4367" s="45">
        <v>37.210502624511719</v>
      </c>
      <c r="O4367" s="45"/>
      <c r="P4367" s="45"/>
      <c r="Q4367" s="45"/>
      <c r="R4367" s="45">
        <v>19.209259033203125</v>
      </c>
      <c r="S4367" s="45"/>
      <c r="T4367" s="45"/>
      <c r="U4367" s="45"/>
      <c r="V4367" s="46">
        <v>36.974571228027344</v>
      </c>
      <c r="W4367" s="46"/>
      <c r="X4367" s="45">
        <v>5.7000000029802322E-2</v>
      </c>
      <c r="Y4367" s="45"/>
      <c r="Z4367" s="44">
        <v>3.4200000017881393</v>
      </c>
      <c r="AA4367" s="44"/>
      <c r="AB4367" s="45">
        <v>24.681179046630859</v>
      </c>
      <c r="AC4367" s="45"/>
      <c r="AD4367" s="45">
        <v>2.3579766750335693</v>
      </c>
      <c r="AE4367" s="45"/>
      <c r="AF4367" s="45">
        <v>27.902225494384766</v>
      </c>
      <c r="AG4367" s="45"/>
      <c r="AH4367" s="45">
        <v>18.062511444091797</v>
      </c>
      <c r="AI4367" s="45"/>
      <c r="AJ4367" s="45"/>
      <c r="AK4367" s="20">
        <v>9.2309484481811523</v>
      </c>
    </row>
    <row r="4368" spans="2:37">
      <c r="B4368" s="2">
        <v>1.8999999389052391E-2</v>
      </c>
      <c r="D4368" s="44">
        <v>1.1399999633431435</v>
      </c>
      <c r="E4368" s="44"/>
      <c r="F4368" s="45">
        <v>-7.6980595588684082</v>
      </c>
      <c r="G4368" s="45"/>
      <c r="H4368" s="45"/>
      <c r="I4368" s="45"/>
      <c r="J4368" s="45"/>
      <c r="K4368" s="45">
        <v>9.6173667907714844</v>
      </c>
      <c r="L4368" s="45"/>
      <c r="M4368" s="45"/>
      <c r="N4368" s="45">
        <v>36.734451293945313</v>
      </c>
      <c r="O4368" s="45"/>
      <c r="P4368" s="45"/>
      <c r="Q4368" s="45"/>
      <c r="R4368" s="45">
        <v>19.174674987792969</v>
      </c>
      <c r="S4368" s="45"/>
      <c r="T4368" s="45"/>
      <c r="U4368" s="45"/>
      <c r="V4368" s="46">
        <v>35.466075897216797</v>
      </c>
      <c r="W4368" s="46"/>
      <c r="X4368" s="45">
        <v>5.7999998331069946E-2</v>
      </c>
      <c r="Y4368" s="45"/>
      <c r="Z4368" s="44">
        <v>3.4799998998641968</v>
      </c>
      <c r="AA4368" s="44"/>
      <c r="AB4368" s="45">
        <v>27.570041656494141</v>
      </c>
      <c r="AC4368" s="45"/>
      <c r="AD4368" s="45">
        <v>2.2782661914825439</v>
      </c>
      <c r="AE4368" s="45"/>
      <c r="AF4368" s="45">
        <v>27.787715911865234</v>
      </c>
      <c r="AG4368" s="45"/>
      <c r="AH4368" s="45">
        <v>18.037904739379883</v>
      </c>
      <c r="AI4368" s="45"/>
      <c r="AJ4368" s="45"/>
      <c r="AK4368" s="20">
        <v>8.9310684204101563</v>
      </c>
    </row>
    <row r="4369" spans="2:37">
      <c r="B4369" s="2">
        <v>1.9999999552965164E-2</v>
      </c>
      <c r="D4369" s="44">
        <v>1.1999999731779099</v>
      </c>
      <c r="E4369" s="44"/>
      <c r="F4369" s="45">
        <v>0.81111502647399902</v>
      </c>
      <c r="G4369" s="45"/>
      <c r="H4369" s="45"/>
      <c r="I4369" s="45"/>
      <c r="J4369" s="45"/>
      <c r="K4369" s="45">
        <v>9.2153205871582031</v>
      </c>
      <c r="L4369" s="45"/>
      <c r="M4369" s="45"/>
      <c r="N4369" s="45">
        <v>36.283931732177734</v>
      </c>
      <c r="O4369" s="45"/>
      <c r="P4369" s="45"/>
      <c r="Q4369" s="45"/>
      <c r="R4369" s="45">
        <v>19.140399932861328</v>
      </c>
      <c r="S4369" s="45"/>
      <c r="T4369" s="45"/>
      <c r="U4369" s="45"/>
      <c r="V4369" s="46">
        <v>34.044303894042969</v>
      </c>
      <c r="W4369" s="46"/>
      <c r="X4369" s="45">
        <v>5.9000000357627869E-2</v>
      </c>
      <c r="Y4369" s="45"/>
      <c r="Z4369" s="44">
        <v>3.5400000214576721</v>
      </c>
      <c r="AA4369" s="44"/>
      <c r="AB4369" s="45">
        <v>26.908401489257813</v>
      </c>
      <c r="AC4369" s="45"/>
      <c r="AD4369" s="45">
        <v>2.2013957500457764</v>
      </c>
      <c r="AE4369" s="45"/>
      <c r="AF4369" s="45">
        <v>27.676340103149414</v>
      </c>
      <c r="AG4369" s="45"/>
      <c r="AH4369" s="45">
        <v>18.013505935668945</v>
      </c>
      <c r="AI4369" s="45"/>
      <c r="AJ4369" s="45"/>
      <c r="AK4369" s="20">
        <v>8.6414155960083008</v>
      </c>
    </row>
    <row r="4370" spans="2:37">
      <c r="B4370" s="2">
        <v>2.0999999716877937E-2</v>
      </c>
      <c r="D4370" s="44">
        <v>1.2599999830126762</v>
      </c>
      <c r="E4370" s="44"/>
      <c r="F4370" s="45">
        <v>10.489068984985352</v>
      </c>
      <c r="G4370" s="45"/>
      <c r="H4370" s="45"/>
      <c r="I4370" s="45"/>
      <c r="J4370" s="45"/>
      <c r="K4370" s="45">
        <v>8.8361301422119141</v>
      </c>
      <c r="L4370" s="45"/>
      <c r="M4370" s="45"/>
      <c r="N4370" s="45">
        <v>35.856700897216797</v>
      </c>
      <c r="O4370" s="45"/>
      <c r="P4370" s="45"/>
      <c r="Q4370" s="45"/>
      <c r="R4370" s="45">
        <v>19.106428146362305</v>
      </c>
      <c r="S4370" s="45"/>
      <c r="T4370" s="45"/>
      <c r="U4370" s="45"/>
      <c r="V4370" s="46">
        <v>32.701496124267578</v>
      </c>
      <c r="W4370" s="46"/>
      <c r="X4370" s="45">
        <v>5.9999998658895493E-2</v>
      </c>
      <c r="Y4370" s="45"/>
      <c r="Z4370" s="44">
        <v>3.5999999195337296</v>
      </c>
      <c r="AA4370" s="44"/>
      <c r="AB4370" s="45">
        <v>22.7877197265625</v>
      </c>
      <c r="AC4370" s="45"/>
      <c r="AD4370" s="45">
        <v>2.1272563934326172</v>
      </c>
      <c r="AE4370" s="45"/>
      <c r="AF4370" s="45">
        <v>27.567987442016602</v>
      </c>
      <c r="AG4370" s="45"/>
      <c r="AH4370" s="45">
        <v>17.989313125610352</v>
      </c>
      <c r="AI4370" s="45"/>
      <c r="AJ4370" s="45"/>
      <c r="AK4370" s="20">
        <v>8.3616161346435547</v>
      </c>
    </row>
    <row r="4371" spans="2:37">
      <c r="B4371" s="2">
        <v>2.199999988079071E-2</v>
      </c>
      <c r="D4371" s="44">
        <v>1.3199999928474426</v>
      </c>
      <c r="E4371" s="44"/>
      <c r="F4371" s="45">
        <v>19.920724868774414</v>
      </c>
      <c r="G4371" s="45"/>
      <c r="H4371" s="45"/>
      <c r="I4371" s="45"/>
      <c r="J4371" s="45"/>
      <c r="K4371" s="45">
        <v>8.4778242111206055</v>
      </c>
      <c r="L4371" s="45"/>
      <c r="M4371" s="45"/>
      <c r="N4371" s="45">
        <v>35.450775146484375</v>
      </c>
      <c r="O4371" s="45"/>
      <c r="P4371" s="45"/>
      <c r="Q4371" s="45"/>
      <c r="R4371" s="45">
        <v>19.072755813598633</v>
      </c>
      <c r="S4371" s="45"/>
      <c r="T4371" s="45"/>
      <c r="U4371" s="45"/>
      <c r="V4371" s="46">
        <v>31.430835723876953</v>
      </c>
      <c r="W4371" s="46"/>
      <c r="X4371" s="45">
        <v>6.1000000685453415E-2</v>
      </c>
      <c r="Y4371" s="45"/>
      <c r="Z4371" s="44">
        <v>3.6600000411272049</v>
      </c>
      <c r="AA4371" s="44"/>
      <c r="AB4371" s="45">
        <v>15.784348487854004</v>
      </c>
      <c r="AC4371" s="45"/>
      <c r="AD4371" s="45">
        <v>2.0557434558868408</v>
      </c>
      <c r="AE4371" s="45"/>
      <c r="AF4371" s="45">
        <v>27.462551116943359</v>
      </c>
      <c r="AG4371" s="45"/>
      <c r="AH4371" s="45">
        <v>17.965326309204102</v>
      </c>
      <c r="AI4371" s="45"/>
      <c r="AJ4371" s="45"/>
      <c r="AK4371" s="20">
        <v>8.0913095474243164</v>
      </c>
    </row>
    <row r="4372" spans="2:37">
      <c r="B4372" s="2">
        <v>2.3000000044703484E-2</v>
      </c>
      <c r="D4372" s="44">
        <v>1.380000002682209</v>
      </c>
      <c r="E4372" s="44"/>
      <c r="F4372" s="45">
        <v>27.733669281005859</v>
      </c>
      <c r="G4372" s="45"/>
      <c r="H4372" s="45"/>
      <c r="I4372" s="45"/>
      <c r="J4372" s="45"/>
      <c r="K4372" s="45">
        <v>8.1386604309082031</v>
      </c>
      <c r="L4372" s="45"/>
      <c r="M4372" s="45"/>
      <c r="N4372" s="45">
        <v>35.064414978027344</v>
      </c>
      <c r="O4372" s="45"/>
      <c r="P4372" s="45"/>
      <c r="Q4372" s="45"/>
      <c r="R4372" s="45">
        <v>19.039382934570313</v>
      </c>
      <c r="S4372" s="45"/>
      <c r="T4372" s="45"/>
      <c r="U4372" s="45"/>
      <c r="V4372" s="46">
        <v>30.22630500793457</v>
      </c>
      <c r="W4372" s="46"/>
      <c r="X4372" s="45">
        <v>6.1999998986721039E-2</v>
      </c>
      <c r="Y4372" s="45"/>
      <c r="Z4372" s="44">
        <v>3.7199999392032623</v>
      </c>
      <c r="AA4372" s="44"/>
      <c r="AB4372" s="45">
        <v>6.8774547576904297</v>
      </c>
      <c r="AC4372" s="45"/>
      <c r="AD4372" s="45">
        <v>1.9867576360702515</v>
      </c>
      <c r="AE4372" s="45"/>
      <c r="AF4372" s="45">
        <v>27.359928131103516</v>
      </c>
      <c r="AG4372" s="45"/>
      <c r="AH4372" s="45">
        <v>17.94154167175293</v>
      </c>
      <c r="AI4372" s="45"/>
      <c r="AJ4372" s="45"/>
      <c r="AK4372" s="20">
        <v>7.8301510810852051</v>
      </c>
    </row>
    <row r="4373" spans="2:37">
      <c r="B4373" s="2">
        <v>2.4000000208616257E-2</v>
      </c>
      <c r="D4373" s="44">
        <v>1.4400000125169754</v>
      </c>
      <c r="E4373" s="44"/>
      <c r="F4373" s="45">
        <v>32.789936065673828</v>
      </c>
      <c r="G4373" s="45"/>
      <c r="H4373" s="45"/>
      <c r="I4373" s="45"/>
      <c r="J4373" s="45"/>
      <c r="K4373" s="45">
        <v>7.8170990943908691</v>
      </c>
      <c r="L4373" s="45"/>
      <c r="M4373" s="45"/>
      <c r="N4373" s="45">
        <v>34.696071624755859</v>
      </c>
      <c r="O4373" s="45"/>
      <c r="P4373" s="45"/>
      <c r="Q4373" s="45"/>
      <c r="R4373" s="45">
        <v>19.006305694580078</v>
      </c>
      <c r="S4373" s="45"/>
      <c r="T4373" s="45"/>
      <c r="U4373" s="45"/>
      <c r="V4373" s="46">
        <v>29.082578659057617</v>
      </c>
      <c r="W4373" s="46"/>
      <c r="X4373" s="45">
        <v>6.3000001013278961E-2</v>
      </c>
      <c r="Y4373" s="45"/>
      <c r="Z4373" s="44">
        <v>3.7800000607967377</v>
      </c>
      <c r="AA4373" s="44"/>
      <c r="AB4373" s="45">
        <v>-2.6892797946929932</v>
      </c>
      <c r="AC4373" s="45"/>
      <c r="AD4373" s="45">
        <v>1.9202030897140503</v>
      </c>
      <c r="AE4373" s="45"/>
      <c r="AF4373" s="45">
        <v>27.26002311706543</v>
      </c>
      <c r="AG4373" s="45"/>
      <c r="AH4373" s="45">
        <v>17.917957305908203</v>
      </c>
      <c r="AI4373" s="45"/>
      <c r="AJ4373" s="45"/>
      <c r="AK4373" s="20">
        <v>7.5778088569641113</v>
      </c>
    </row>
    <row r="4374" spans="2:37">
      <c r="B4374" s="2">
        <v>2.500000037252903E-2</v>
      </c>
      <c r="D4374" s="44">
        <v>1.5000000223517418</v>
      </c>
      <c r="E4374" s="44"/>
      <c r="F4374" s="45">
        <v>34.344329833984375</v>
      </c>
      <c r="G4374" s="45"/>
      <c r="H4374" s="45"/>
      <c r="I4374" s="45"/>
      <c r="J4374" s="45"/>
      <c r="K4374" s="45">
        <v>7.5117740631103516</v>
      </c>
      <c r="L4374" s="45"/>
      <c r="M4374" s="45"/>
      <c r="N4374" s="45">
        <v>34.344383239746094</v>
      </c>
      <c r="O4374" s="45"/>
      <c r="P4374" s="45"/>
      <c r="Q4374" s="45"/>
      <c r="R4374" s="45">
        <v>18.973518371582031</v>
      </c>
      <c r="S4374" s="45"/>
      <c r="T4374" s="45"/>
      <c r="U4374" s="45"/>
      <c r="V4374" s="46">
        <v>27.994945526123047</v>
      </c>
      <c r="W4374" s="46"/>
      <c r="X4374" s="45">
        <v>6.4000003039836884E-2</v>
      </c>
      <c r="Y4374" s="45"/>
      <c r="Z4374" s="44">
        <v>3.840000182390213</v>
      </c>
      <c r="AA4374" s="44"/>
      <c r="AB4374" s="45">
        <v>-11.582634925842285</v>
      </c>
      <c r="AC4374" s="45"/>
      <c r="AD4374" s="45">
        <v>1.8559883832931519</v>
      </c>
      <c r="AE4374" s="45"/>
      <c r="AF4374" s="45">
        <v>27.162736892700195</v>
      </c>
      <c r="AG4374" s="45"/>
      <c r="AH4374" s="45">
        <v>17.894573211669922</v>
      </c>
      <c r="AI4374" s="45"/>
      <c r="AJ4374" s="45"/>
      <c r="AK4374" s="20">
        <v>7.3339657783508301</v>
      </c>
    </row>
    <row r="4375" spans="2:37">
      <c r="B4375" s="2">
        <v>2.6000000536441803E-2</v>
      </c>
      <c r="D4375" s="44">
        <v>1.5600000321865082</v>
      </c>
      <c r="E4375" s="44"/>
      <c r="F4375" s="45">
        <v>32.147212982177734</v>
      </c>
      <c r="G4375" s="45"/>
      <c r="H4375" s="45"/>
      <c r="I4375" s="45"/>
      <c r="J4375" s="45"/>
      <c r="K4375" s="45">
        <v>7.2214694023132324</v>
      </c>
      <c r="L4375" s="45"/>
      <c r="M4375" s="45"/>
      <c r="N4375" s="45">
        <v>34.00811767578125</v>
      </c>
      <c r="O4375" s="45"/>
      <c r="P4375" s="45"/>
      <c r="Q4375" s="45"/>
      <c r="R4375" s="45">
        <v>18.941020965576172</v>
      </c>
      <c r="S4375" s="45"/>
      <c r="T4375" s="45"/>
      <c r="U4375" s="45"/>
      <c r="V4375" s="46">
        <v>26.959211349487305</v>
      </c>
      <c r="W4375" s="46"/>
      <c r="X4375" s="45">
        <v>6.4999997615814209E-2</v>
      </c>
      <c r="Y4375" s="45"/>
      <c r="Z4375" s="44">
        <v>3.8999998569488525</v>
      </c>
      <c r="AA4375" s="44"/>
      <c r="AB4375" s="45">
        <v>-18.566921234130859</v>
      </c>
      <c r="AC4375" s="45"/>
      <c r="AD4375" s="45">
        <v>1.7940256595611572</v>
      </c>
      <c r="AE4375" s="45"/>
      <c r="AF4375" s="45">
        <v>27.067981719970703</v>
      </c>
      <c r="AG4375" s="45"/>
      <c r="AH4375" s="45">
        <v>17.87138557434082</v>
      </c>
      <c r="AI4375" s="45"/>
      <c r="AJ4375" s="45"/>
      <c r="AK4375" s="20">
        <v>7.0983176231384277</v>
      </c>
    </row>
    <row r="4376" spans="2:37">
      <c r="B4376" s="2">
        <v>2.7000000700354576E-2</v>
      </c>
      <c r="D4376" s="44">
        <v>1.6200000420212746</v>
      </c>
      <c r="E4376" s="44"/>
      <c r="F4376" s="45">
        <v>26.477573394775391</v>
      </c>
      <c r="G4376" s="45"/>
      <c r="H4376" s="45"/>
      <c r="I4376" s="45"/>
      <c r="J4376" s="45"/>
      <c r="K4376" s="45">
        <v>6.9451003074645996</v>
      </c>
      <c r="L4376" s="45"/>
      <c r="M4376" s="45"/>
      <c r="N4376" s="45">
        <v>33.686195373535156</v>
      </c>
      <c r="O4376" s="45"/>
      <c r="P4376" s="45"/>
      <c r="Q4376" s="45"/>
      <c r="R4376" s="45">
        <v>18.908811569213867</v>
      </c>
      <c r="S4376" s="45"/>
      <c r="T4376" s="45"/>
      <c r="U4376" s="45"/>
      <c r="V4376" s="46">
        <v>25.971635818481445</v>
      </c>
      <c r="W4376" s="46"/>
      <c r="X4376" s="45">
        <v>6.5999999642372131E-2</v>
      </c>
      <c r="Y4376" s="45"/>
      <c r="Z4376" s="44">
        <v>3.9599999785423279</v>
      </c>
      <c r="AA4376" s="44"/>
      <c r="AB4376" s="45">
        <v>-22.676898956298828</v>
      </c>
      <c r="AC4376" s="45"/>
      <c r="AD4376" s="45">
        <v>1.7342311143875122</v>
      </c>
      <c r="AE4376" s="45"/>
      <c r="AF4376" s="45">
        <v>26.975671768188477</v>
      </c>
      <c r="AG4376" s="45"/>
      <c r="AH4376" s="45">
        <v>17.848394393920898</v>
      </c>
      <c r="AI4376" s="45"/>
      <c r="AJ4376" s="45"/>
      <c r="AK4376" s="20">
        <v>6.8705706596374512</v>
      </c>
    </row>
    <row r="4377" spans="2:37">
      <c r="B4377" s="2">
        <v>2.8000000864267349E-2</v>
      </c>
      <c r="D4377" s="44">
        <v>1.680000051856041</v>
      </c>
      <c r="E4377" s="44"/>
      <c r="F4377" s="45">
        <v>18.101959228515625</v>
      </c>
      <c r="G4377" s="45"/>
      <c r="H4377" s="45"/>
      <c r="I4377" s="45"/>
      <c r="J4377" s="45"/>
      <c r="K4377" s="45">
        <v>6.6816964149475098</v>
      </c>
      <c r="L4377" s="45"/>
      <c r="M4377" s="45"/>
      <c r="N4377" s="45">
        <v>33.377639770507813</v>
      </c>
      <c r="O4377" s="45"/>
      <c r="P4377" s="45"/>
      <c r="Q4377" s="45"/>
      <c r="R4377" s="45">
        <v>18.876882553100586</v>
      </c>
      <c r="S4377" s="45"/>
      <c r="T4377" s="45"/>
      <c r="U4377" s="45"/>
      <c r="V4377" s="46">
        <v>25.028881072998047</v>
      </c>
      <c r="W4377" s="46"/>
      <c r="X4377" s="45">
        <v>6.7000001668930054E-2</v>
      </c>
      <c r="Y4377" s="45"/>
      <c r="Z4377" s="44">
        <v>4.0200001001358032</v>
      </c>
      <c r="AA4377" s="44"/>
      <c r="AB4377" s="45">
        <v>-23.352333068847656</v>
      </c>
      <c r="AC4377" s="45"/>
      <c r="AD4377" s="45">
        <v>1.6765236854553223</v>
      </c>
      <c r="AE4377" s="45"/>
      <c r="AF4377" s="45">
        <v>26.885723114013672</v>
      </c>
      <c r="AG4377" s="45"/>
      <c r="AH4377" s="45">
        <v>17.825595855712891</v>
      </c>
      <c r="AI4377" s="45"/>
      <c r="AJ4377" s="45"/>
      <c r="AK4377" s="20">
        <v>6.650444507598877</v>
      </c>
    </row>
    <row r="4378" spans="2:37">
      <c r="B4378" s="2">
        <v>2.8999999165534973E-2</v>
      </c>
      <c r="D4378" s="44">
        <v>1.7399999499320984</v>
      </c>
      <c r="E4378" s="44"/>
      <c r="F4378" s="45">
        <v>8.165318489074707</v>
      </c>
      <c r="G4378" s="45"/>
      <c r="H4378" s="45"/>
      <c r="I4378" s="45"/>
      <c r="J4378" s="45"/>
      <c r="K4378" s="45">
        <v>6.430384635925293</v>
      </c>
      <c r="L4378" s="45"/>
      <c r="M4378" s="45"/>
      <c r="N4378" s="45">
        <v>33.081573486328125</v>
      </c>
      <c r="O4378" s="45"/>
      <c r="P4378" s="45"/>
      <c r="Q4378" s="45"/>
      <c r="R4378" s="45">
        <v>18.845235824584961</v>
      </c>
      <c r="S4378" s="45"/>
      <c r="T4378" s="45"/>
      <c r="U4378" s="45"/>
      <c r="V4378" s="46">
        <v>24.127946853637695</v>
      </c>
      <c r="W4378" s="46"/>
      <c r="X4378" s="45">
        <v>6.8000003695487976E-2</v>
      </c>
      <c r="Y4378" s="45"/>
      <c r="Z4378" s="44">
        <v>4.0800002217292786</v>
      </c>
      <c r="AA4378" s="44"/>
      <c r="AB4378" s="45">
        <v>-20.515487670898438</v>
      </c>
      <c r="AC4378" s="45"/>
      <c r="AD4378" s="45">
        <v>1.6208263635635376</v>
      </c>
      <c r="AE4378" s="45"/>
      <c r="AF4378" s="45">
        <v>26.798053741455078</v>
      </c>
      <c r="AG4378" s="45"/>
      <c r="AH4378" s="45">
        <v>17.802988052368164</v>
      </c>
      <c r="AI4378" s="45"/>
      <c r="AJ4378" s="45"/>
      <c r="AK4378" s="20">
        <v>6.4376683235168457</v>
      </c>
    </row>
    <row r="4379" spans="2:37">
      <c r="B4379" s="2">
        <v>2.9999999329447746E-2</v>
      </c>
      <c r="D4379" s="44">
        <v>1.7999999597668648</v>
      </c>
      <c r="E4379" s="44"/>
      <c r="F4379" s="45">
        <v>-1.9708031415939331</v>
      </c>
      <c r="G4379" s="45"/>
      <c r="H4379" s="45"/>
      <c r="I4379" s="45"/>
      <c r="J4379" s="45"/>
      <c r="K4379" s="45">
        <v>6.1903805732727051</v>
      </c>
      <c r="L4379" s="45"/>
      <c r="M4379" s="45"/>
      <c r="N4379" s="45">
        <v>32.797206878662109</v>
      </c>
      <c r="O4379" s="45"/>
      <c r="P4379" s="45"/>
      <c r="Q4379" s="45"/>
      <c r="R4379" s="45">
        <v>18.813867568969727</v>
      </c>
      <c r="S4379" s="45"/>
      <c r="T4379" s="45"/>
      <c r="U4379" s="45"/>
      <c r="V4379" s="46">
        <v>23.266138076782227</v>
      </c>
      <c r="W4379" s="46"/>
      <c r="X4379" s="45">
        <v>6.8999998271465302E-2</v>
      </c>
      <c r="Y4379" s="45"/>
      <c r="Z4379" s="44">
        <v>4.1399998962879181</v>
      </c>
      <c r="AA4379" s="44"/>
      <c r="AB4379" s="45">
        <v>-14.580783843994141</v>
      </c>
      <c r="AC4379" s="45"/>
      <c r="AD4379" s="45">
        <v>1.567064642906189</v>
      </c>
      <c r="AE4379" s="45"/>
      <c r="AF4379" s="45">
        <v>26.712587356567383</v>
      </c>
      <c r="AG4379" s="45"/>
      <c r="AH4379" s="45">
        <v>17.780570983886719</v>
      </c>
      <c r="AI4379" s="45"/>
      <c r="AJ4379" s="45"/>
      <c r="AK4379" s="20">
        <v>6.2319822311401367</v>
      </c>
    </row>
    <row r="4380" spans="2:37">
      <c r="B4380" s="2">
        <v>3.0999999493360519E-2</v>
      </c>
      <c r="D4380" s="44">
        <v>1.8599999696016312</v>
      </c>
      <c r="E4380" s="44"/>
      <c r="F4380" s="45">
        <v>-10.919802665710449</v>
      </c>
      <c r="G4380" s="45"/>
      <c r="H4380" s="45"/>
      <c r="I4380" s="45"/>
      <c r="J4380" s="45"/>
      <c r="K4380" s="45">
        <v>5.9609746932983398</v>
      </c>
      <c r="L4380" s="45"/>
      <c r="M4380" s="45"/>
      <c r="N4380" s="45">
        <v>32.523826599121094</v>
      </c>
      <c r="O4380" s="45"/>
      <c r="P4380" s="45"/>
      <c r="Q4380" s="45"/>
      <c r="R4380" s="45">
        <v>18.782773971557617</v>
      </c>
      <c r="S4380" s="45"/>
      <c r="T4380" s="45"/>
      <c r="U4380" s="45"/>
      <c r="V4380" s="46">
        <v>22.441019058227539</v>
      </c>
      <c r="W4380" s="46"/>
      <c r="X4380" s="45">
        <v>7.0000000298023224E-2</v>
      </c>
      <c r="Y4380" s="45"/>
      <c r="Z4380" s="44">
        <v>4.2000000178813934</v>
      </c>
      <c r="AA4380" s="44"/>
      <c r="AB4380" s="45">
        <v>-6.3954954147338867</v>
      </c>
      <c r="AC4380" s="45"/>
      <c r="AD4380" s="45">
        <v>1.515167236328125</v>
      </c>
      <c r="AE4380" s="45"/>
      <c r="AF4380" s="45">
        <v>26.629253387451172</v>
      </c>
      <c r="AG4380" s="45"/>
      <c r="AH4380" s="45">
        <v>17.758340835571289</v>
      </c>
      <c r="AI4380" s="45"/>
      <c r="AJ4380" s="45"/>
      <c r="AK4380" s="20">
        <v>6.033137321472168</v>
      </c>
    </row>
    <row r="4381" spans="2:37">
      <c r="B4381" s="2">
        <v>3.2000001519918442E-2</v>
      </c>
      <c r="D4381" s="44">
        <v>1.9200000911951065</v>
      </c>
      <c r="E4381" s="44"/>
      <c r="F4381" s="45">
        <v>-17.464443206787109</v>
      </c>
      <c r="G4381" s="45"/>
      <c r="H4381" s="45"/>
      <c r="I4381" s="45"/>
      <c r="J4381" s="45"/>
      <c r="K4381" s="45">
        <v>5.741523265838623</v>
      </c>
      <c r="L4381" s="45"/>
      <c r="M4381" s="45"/>
      <c r="N4381" s="45">
        <v>32.260787963867188</v>
      </c>
      <c r="O4381" s="45"/>
      <c r="P4381" s="45"/>
      <c r="Q4381" s="45"/>
      <c r="R4381" s="45">
        <v>18.751951217651367</v>
      </c>
      <c r="S4381" s="45"/>
      <c r="T4381" s="45"/>
      <c r="U4381" s="45"/>
      <c r="V4381" s="46">
        <v>21.650384902954102</v>
      </c>
      <c r="W4381" s="46"/>
      <c r="X4381" s="45">
        <v>7.1000002324581146E-2</v>
      </c>
      <c r="Y4381" s="45"/>
      <c r="Z4381" s="44">
        <v>4.2600001394748688</v>
      </c>
      <c r="AA4381" s="44"/>
      <c r="AB4381" s="45">
        <v>2.8800673484802246</v>
      </c>
      <c r="AC4381" s="45"/>
      <c r="AD4381" s="45">
        <v>1.4650658369064331</v>
      </c>
      <c r="AE4381" s="45"/>
      <c r="AF4381" s="45">
        <v>26.547977447509766</v>
      </c>
      <c r="AG4381" s="45"/>
      <c r="AH4381" s="45">
        <v>17.736297607421875</v>
      </c>
      <c r="AI4381" s="45"/>
      <c r="AJ4381" s="45"/>
      <c r="AK4381" s="20">
        <v>5.8408923149108887</v>
      </c>
    </row>
    <row r="4382" spans="2:37">
      <c r="B4382" s="2">
        <v>3.2999999821186066E-2</v>
      </c>
      <c r="D4382" s="44">
        <v>1.9799999892711639</v>
      </c>
      <c r="E4382" s="44"/>
      <c r="F4382" s="45">
        <v>-20.726888656616211</v>
      </c>
      <c r="G4382" s="45"/>
      <c r="H4382" s="45"/>
      <c r="I4382" s="45"/>
      <c r="J4382" s="45"/>
      <c r="K4382" s="45">
        <v>5.5314407348632813</v>
      </c>
      <c r="L4382" s="45"/>
      <c r="M4382" s="45"/>
      <c r="N4382" s="45">
        <v>32.007499694824219</v>
      </c>
      <c r="O4382" s="45"/>
      <c r="P4382" s="45"/>
      <c r="Q4382" s="45"/>
      <c r="R4382" s="45">
        <v>18.721399307250977</v>
      </c>
      <c r="S4382" s="45"/>
      <c r="T4382" s="45"/>
      <c r="U4382" s="45"/>
      <c r="V4382" s="46">
        <v>20.892238616943359</v>
      </c>
      <c r="W4382" s="46"/>
      <c r="X4382" s="45">
        <v>7.1999996900558472E-2</v>
      </c>
      <c r="Y4382" s="45"/>
      <c r="Z4382" s="44">
        <v>4.3199998140335083</v>
      </c>
      <c r="AA4382" s="44"/>
      <c r="AB4382" s="45">
        <v>11.935930252075195</v>
      </c>
      <c r="AC4382" s="45"/>
      <c r="AD4382" s="45">
        <v>1.4166945219039917</v>
      </c>
      <c r="AE4382" s="45"/>
      <c r="AF4382" s="45">
        <v>26.468692779541016</v>
      </c>
      <c r="AG4382" s="45"/>
      <c r="AH4382" s="45">
        <v>17.714437484741211</v>
      </c>
      <c r="AI4382" s="45"/>
      <c r="AJ4382" s="45"/>
      <c r="AK4382" s="20">
        <v>5.6550164222717285</v>
      </c>
    </row>
    <row r="4383" spans="2:37">
      <c r="B4383" s="2">
        <v>3.4000001847743988E-2</v>
      </c>
      <c r="D4383" s="44">
        <v>2.0400001108646393</v>
      </c>
      <c r="E4383" s="44"/>
      <c r="F4383" s="45">
        <v>-20.290641784667969</v>
      </c>
      <c r="G4383" s="45"/>
      <c r="H4383" s="45"/>
      <c r="I4383" s="45"/>
      <c r="J4383" s="45"/>
      <c r="K4383" s="45">
        <v>5.3301944732666016</v>
      </c>
      <c r="L4383" s="45"/>
      <c r="M4383" s="45"/>
      <c r="N4383" s="45">
        <v>31.763422012329102</v>
      </c>
      <c r="O4383" s="45"/>
      <c r="P4383" s="45"/>
      <c r="Q4383" s="45"/>
      <c r="R4383" s="45">
        <v>18.69111442565918</v>
      </c>
      <c r="S4383" s="45"/>
      <c r="T4383" s="45"/>
      <c r="U4383" s="45"/>
      <c r="V4383" s="46">
        <v>20.164751052856445</v>
      </c>
      <c r="W4383" s="46"/>
      <c r="X4383" s="45">
        <v>7.2999998927116394E-2</v>
      </c>
      <c r="Y4383" s="45"/>
      <c r="Z4383" s="44">
        <v>4.3799999356269836</v>
      </c>
      <c r="AA4383" s="44"/>
      <c r="AB4383" s="45">
        <v>19.496397018432617</v>
      </c>
      <c r="AC4383" s="45"/>
      <c r="AD4383" s="45">
        <v>1.3699904680252075</v>
      </c>
      <c r="AE4383" s="45"/>
      <c r="AF4383" s="45">
        <v>26.391332626342773</v>
      </c>
      <c r="AG4383" s="45"/>
      <c r="AH4383" s="45">
        <v>17.692760467529297</v>
      </c>
      <c r="AI4383" s="45"/>
      <c r="AJ4383" s="45"/>
      <c r="AK4383" s="20">
        <v>5.4752874374389648</v>
      </c>
    </row>
    <row r="4384" spans="2:37">
      <c r="B4384" s="2">
        <v>3.5000000149011612E-2</v>
      </c>
      <c r="D4384" s="44">
        <v>2.1000000089406967</v>
      </c>
      <c r="E4384" s="44"/>
      <c r="F4384" s="45">
        <v>-16.257457733154297</v>
      </c>
      <c r="G4384" s="45"/>
      <c r="H4384" s="45"/>
      <c r="I4384" s="45"/>
      <c r="J4384" s="45"/>
      <c r="K4384" s="45">
        <v>5.1372947692871094</v>
      </c>
      <c r="L4384" s="45"/>
      <c r="M4384" s="45"/>
      <c r="N4384" s="45">
        <v>31.528066635131836</v>
      </c>
      <c r="O4384" s="45"/>
      <c r="P4384" s="45"/>
      <c r="Q4384" s="45"/>
      <c r="R4384" s="45">
        <v>18.661092758178711</v>
      </c>
      <c r="S4384" s="45"/>
      <c r="T4384" s="45"/>
      <c r="U4384" s="45"/>
      <c r="V4384" s="46">
        <v>19.466255187988281</v>
      </c>
      <c r="W4384" s="46"/>
      <c r="X4384" s="45">
        <v>7.4000000953674316E-2</v>
      </c>
      <c r="Y4384" s="45"/>
      <c r="Z4384" s="44">
        <v>4.440000057220459</v>
      </c>
      <c r="AA4384" s="44"/>
      <c r="AB4384" s="45">
        <v>24.49873161315918</v>
      </c>
      <c r="AC4384" s="45"/>
      <c r="AD4384" s="45">
        <v>1.3248926401138306</v>
      </c>
      <c r="AE4384" s="45"/>
      <c r="AF4384" s="45">
        <v>26.315834045410156</v>
      </c>
      <c r="AG4384" s="45"/>
      <c r="AH4384" s="45">
        <v>17.6712646484375</v>
      </c>
      <c r="AI4384" s="45"/>
      <c r="AJ4384" s="45"/>
      <c r="AK4384" s="20">
        <v>5.3014917373657227</v>
      </c>
    </row>
    <row r="4385" spans="2:37">
      <c r="B4385" s="2">
        <v>3.5999998450279236E-2</v>
      </c>
      <c r="D4385" s="44">
        <v>2.1599999070167542</v>
      </c>
      <c r="E4385" s="44"/>
      <c r="F4385" s="45">
        <v>-9.2314910888671875</v>
      </c>
      <c r="G4385" s="45"/>
      <c r="H4385" s="45"/>
      <c r="I4385" s="45"/>
      <c r="J4385" s="45"/>
      <c r="K4385" s="45">
        <v>4.9522933959960938</v>
      </c>
      <c r="L4385" s="45"/>
      <c r="M4385" s="45"/>
      <c r="N4385" s="45">
        <v>31.300979614257813</v>
      </c>
      <c r="O4385" s="45"/>
      <c r="P4385" s="45"/>
      <c r="Q4385" s="45"/>
      <c r="R4385" s="45">
        <v>18.63133430480957</v>
      </c>
      <c r="S4385" s="45"/>
      <c r="T4385" s="45"/>
      <c r="U4385" s="45"/>
      <c r="V4385" s="46">
        <v>18.795219421386719</v>
      </c>
      <c r="W4385" s="46"/>
      <c r="X4385" s="45">
        <v>7.5000002980232239E-2</v>
      </c>
      <c r="Y4385" s="45"/>
      <c r="Z4385" s="44">
        <v>4.5000001788139343</v>
      </c>
      <c r="AA4385" s="44"/>
      <c r="AB4385" s="45">
        <v>26.241559982299805</v>
      </c>
      <c r="AC4385" s="45"/>
      <c r="AD4385" s="45">
        <v>1.2813429832458496</v>
      </c>
      <c r="AE4385" s="45"/>
      <c r="AF4385" s="45">
        <v>26.242137908935547</v>
      </c>
      <c r="AG4385" s="45"/>
      <c r="AH4385" s="45">
        <v>17.649946212768555</v>
      </c>
      <c r="AI4385" s="45"/>
      <c r="AJ4385" s="45"/>
      <c r="AK4385" s="20">
        <v>5.1334223747253418</v>
      </c>
    </row>
    <row r="4386" spans="2:37">
      <c r="B4386" s="2">
        <v>3.7000000476837158E-2</v>
      </c>
      <c r="D4386" s="44">
        <v>2.2200000286102295</v>
      </c>
      <c r="E4386" s="44"/>
      <c r="F4386" s="45">
        <v>-0.23311696946620941</v>
      </c>
      <c r="G4386" s="45"/>
      <c r="H4386" s="45"/>
      <c r="I4386" s="45"/>
      <c r="J4386" s="45"/>
      <c r="K4386" s="45">
        <v>4.7747774124145508</v>
      </c>
      <c r="L4386" s="45"/>
      <c r="M4386" s="45"/>
      <c r="N4386" s="45">
        <v>31.081743240356445</v>
      </c>
      <c r="O4386" s="45"/>
      <c r="P4386" s="45"/>
      <c r="Q4386" s="45"/>
      <c r="R4386" s="45">
        <v>18.601835250854492</v>
      </c>
      <c r="S4386" s="45"/>
      <c r="T4386" s="45"/>
      <c r="U4386" s="45"/>
      <c r="V4386" s="46">
        <v>18.150239944458008</v>
      </c>
      <c r="W4386" s="46"/>
      <c r="X4386" s="45">
        <v>7.5999997556209564E-2</v>
      </c>
      <c r="Y4386" s="45"/>
      <c r="Z4386" s="44">
        <v>4.5599998533725739</v>
      </c>
      <c r="AA4386" s="44"/>
      <c r="AB4386" s="45">
        <v>24.482282638549805</v>
      </c>
      <c r="AC4386" s="45"/>
      <c r="AD4386" s="45">
        <v>1.2392854690551758</v>
      </c>
      <c r="AE4386" s="45"/>
      <c r="AF4386" s="45">
        <v>26.170183181762695</v>
      </c>
      <c r="AG4386" s="45"/>
      <c r="AH4386" s="45">
        <v>17.628807067871094</v>
      </c>
      <c r="AI4386" s="45"/>
      <c r="AJ4386" s="45"/>
      <c r="AK4386" s="20">
        <v>4.970881462097168</v>
      </c>
    </row>
    <row r="4387" spans="2:37" ht="14.25" customHeight="1">
      <c r="B4387" s="2">
        <v>3.7999998778104782E-2</v>
      </c>
      <c r="D4387" s="44">
        <v>2.2799999266862869</v>
      </c>
      <c r="E4387" s="44"/>
      <c r="F4387" s="45">
        <v>9.4452724456787109</v>
      </c>
      <c r="G4387" s="45"/>
      <c r="H4387" s="45"/>
      <c r="I4387" s="45"/>
      <c r="J4387" s="45"/>
      <c r="K4387" s="45">
        <v>4.604365348815918</v>
      </c>
      <c r="L4387" s="45"/>
      <c r="M4387" s="45"/>
      <c r="N4387" s="45">
        <v>30.869976043701172</v>
      </c>
      <c r="O4387" s="45"/>
      <c r="P4387" s="45"/>
      <c r="Q4387" s="45"/>
      <c r="R4387" s="45">
        <v>18.572591781616211</v>
      </c>
      <c r="S4387" s="45"/>
      <c r="T4387" s="45"/>
      <c r="U4387" s="45"/>
      <c r="V4387" s="46">
        <v>17.530014038085938</v>
      </c>
      <c r="W4387" s="46"/>
      <c r="X4387" s="45">
        <v>7.6999999582767487E-2</v>
      </c>
      <c r="Y4387" s="45"/>
      <c r="Z4387" s="44">
        <v>4.6199999749660492</v>
      </c>
      <c r="AA4387" s="44"/>
      <c r="AB4387" s="45">
        <v>19.46995735168457</v>
      </c>
      <c r="AC4387" s="45"/>
      <c r="AD4387" s="45">
        <v>1.1986660957336426</v>
      </c>
      <c r="AE4387" s="45"/>
      <c r="AF4387" s="45">
        <v>26.099916458129883</v>
      </c>
      <c r="AG4387" s="45"/>
      <c r="AH4387" s="45">
        <v>17.607843399047852</v>
      </c>
      <c r="AI4387" s="45"/>
      <c r="AJ4387" s="45"/>
      <c r="AK4387" s="20">
        <v>4.8136782646179199</v>
      </c>
    </row>
    <row r="4388" spans="2:37" ht="13.5" customHeight="1">
      <c r="B4388" s="47" t="s">
        <v>11</v>
      </c>
      <c r="C4388" s="47"/>
      <c r="D4388" s="47"/>
      <c r="E4388" s="47"/>
    </row>
    <row r="4389" spans="2:37" ht="12.75" customHeight="1">
      <c r="B4389" s="39" t="s">
        <v>0</v>
      </c>
      <c r="C4389" s="39"/>
      <c r="D4389" s="39"/>
      <c r="E4389" s="39"/>
      <c r="F4389" s="39"/>
      <c r="G4389" s="1" t="s">
        <v>1</v>
      </c>
      <c r="H4389" s="40" t="s">
        <v>102</v>
      </c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</row>
    <row r="4390" spans="2:37" ht="12.75" customHeight="1">
      <c r="AB4390" s="39" t="s">
        <v>2</v>
      </c>
      <c r="AC4390" s="39"/>
      <c r="AD4390" s="39"/>
      <c r="AE4390" s="39"/>
      <c r="AF4390" s="39"/>
      <c r="AG4390" s="39"/>
    </row>
    <row r="4391" spans="2:37" ht="12" customHeight="1">
      <c r="B4391" s="39" t="s">
        <v>3</v>
      </c>
      <c r="C4391" s="39"/>
      <c r="D4391" s="39"/>
      <c r="E4391" s="39"/>
      <c r="G4391" s="1" t="s">
        <v>4</v>
      </c>
      <c r="H4391" s="41">
        <v>0.43999999761581421</v>
      </c>
      <c r="I4391" s="41"/>
      <c r="J4391" s="41"/>
      <c r="K4391" s="41"/>
      <c r="L4391" s="41"/>
      <c r="M4391" s="41"/>
      <c r="N4391" s="41"/>
      <c r="O4391" s="39" t="s">
        <v>21</v>
      </c>
      <c r="P4391" s="39"/>
      <c r="Q4391" s="39"/>
      <c r="R4391" s="39"/>
      <c r="S4391" s="1" t="s">
        <v>4</v>
      </c>
      <c r="T4391" s="42" t="s">
        <v>22</v>
      </c>
      <c r="U4391" s="42"/>
      <c r="V4391" s="42"/>
      <c r="W4391" s="42"/>
      <c r="X4391" s="42"/>
      <c r="Y4391" s="42"/>
      <c r="Z4391" s="42"/>
      <c r="AA4391" s="42"/>
      <c r="AB4391" s="39"/>
      <c r="AC4391" s="39"/>
      <c r="AD4391" s="39"/>
      <c r="AE4391" s="39"/>
      <c r="AF4391" s="39"/>
      <c r="AG4391" s="39"/>
    </row>
    <row r="4392" spans="2:37" ht="10.5" customHeight="1">
      <c r="AB4392" s="39"/>
      <c r="AC4392" s="39"/>
      <c r="AD4392" s="39"/>
      <c r="AE4392" s="39"/>
      <c r="AF4392" s="39"/>
      <c r="AG4392" s="39"/>
    </row>
    <row r="4393" spans="2:37" ht="12" customHeight="1">
      <c r="AB4393" s="39"/>
      <c r="AC4393" s="39"/>
      <c r="AD4393" s="39"/>
      <c r="AE4393" s="39"/>
      <c r="AF4393" s="39"/>
      <c r="AG4393" s="39"/>
    </row>
    <row r="4394" spans="2:37" ht="12" customHeight="1">
      <c r="AB4394" s="39"/>
      <c r="AC4394" s="39"/>
      <c r="AD4394" s="39"/>
      <c r="AE4394" s="39"/>
      <c r="AF4394" s="39"/>
      <c r="AG4394" s="39"/>
    </row>
    <row r="4395" spans="2:37" ht="6" customHeight="1"/>
    <row r="4396" spans="2:37" ht="3" customHeight="1">
      <c r="B4396" s="43" t="s">
        <v>5</v>
      </c>
      <c r="D4396" s="43" t="s">
        <v>23</v>
      </c>
      <c r="E4396" s="43"/>
      <c r="G4396" s="43" t="s">
        <v>6</v>
      </c>
      <c r="H4396" s="43"/>
      <c r="J4396" s="43" t="s">
        <v>7</v>
      </c>
      <c r="K4396" s="43"/>
      <c r="L4396" s="43"/>
      <c r="M4396" s="43"/>
      <c r="N4396" s="43" t="s">
        <v>8</v>
      </c>
      <c r="O4396" s="43"/>
      <c r="Q4396" s="43" t="s">
        <v>9</v>
      </c>
      <c r="R4396" s="43"/>
      <c r="S4396" s="43"/>
      <c r="T4396" s="43" t="s">
        <v>10</v>
      </c>
      <c r="U4396" s="43"/>
      <c r="X4396" s="43" t="s">
        <v>5</v>
      </c>
      <c r="Y4396" s="43"/>
      <c r="Z4396" s="43" t="s">
        <v>23</v>
      </c>
      <c r="AA4396" s="43"/>
      <c r="AB4396" s="43" t="s">
        <v>6</v>
      </c>
      <c r="AC4396" s="43" t="s">
        <v>7</v>
      </c>
      <c r="AE4396" s="43" t="s">
        <v>8</v>
      </c>
      <c r="AF4396" s="43" t="s">
        <v>9</v>
      </c>
      <c r="AG4396" s="43" t="s">
        <v>10</v>
      </c>
      <c r="AH4396" s="43"/>
    </row>
    <row r="4397" spans="2:37" ht="14.25" customHeight="1">
      <c r="B4397" s="43"/>
      <c r="D4397" s="43"/>
      <c r="E4397" s="43"/>
      <c r="G4397" s="43"/>
      <c r="H4397" s="43"/>
      <c r="J4397" s="43"/>
      <c r="K4397" s="43"/>
      <c r="L4397" s="43"/>
      <c r="M4397" s="43"/>
      <c r="N4397" s="43"/>
      <c r="O4397" s="43"/>
      <c r="Q4397" s="43"/>
      <c r="R4397" s="43"/>
      <c r="S4397" s="43"/>
      <c r="T4397" s="43"/>
      <c r="U4397" s="43"/>
      <c r="X4397" s="43"/>
      <c r="Y4397" s="43"/>
      <c r="Z4397" s="43"/>
      <c r="AA4397" s="43"/>
      <c r="AB4397" s="43"/>
      <c r="AC4397" s="43"/>
      <c r="AE4397" s="43"/>
      <c r="AF4397" s="43"/>
      <c r="AG4397" s="43"/>
      <c r="AH4397" s="43"/>
    </row>
    <row r="4398" spans="2:37">
      <c r="B4398" s="2">
        <v>7.8000001609325409E-2</v>
      </c>
      <c r="D4398" s="44">
        <v>4.6800000965595245</v>
      </c>
      <c r="E4398" s="44"/>
      <c r="F4398" s="45">
        <v>11.909204483032227</v>
      </c>
      <c r="G4398" s="45"/>
      <c r="H4398" s="45"/>
      <c r="I4398" s="45"/>
      <c r="J4398" s="45"/>
      <c r="K4398" s="45">
        <v>1.1594332456588745</v>
      </c>
      <c r="L4398" s="45"/>
      <c r="M4398" s="45"/>
      <c r="N4398" s="45">
        <v>26.031282424926758</v>
      </c>
      <c r="O4398" s="45"/>
      <c r="P4398" s="45"/>
      <c r="Q4398" s="45"/>
      <c r="R4398" s="45">
        <v>17.587053298950195</v>
      </c>
      <c r="S4398" s="45"/>
      <c r="T4398" s="45"/>
      <c r="U4398" s="45"/>
      <c r="V4398" s="46">
        <v>4.661628246307373</v>
      </c>
      <c r="W4398" s="46"/>
    </row>
    <row r="4399" spans="2:37">
      <c r="B4399" s="2">
        <v>7.9000003635883331E-2</v>
      </c>
      <c r="D4399" s="44">
        <v>4.7400002181529999</v>
      </c>
      <c r="E4399" s="44"/>
      <c r="F4399" s="45">
        <v>2.8603761196136475</v>
      </c>
      <c r="G4399" s="45"/>
      <c r="H4399" s="45"/>
      <c r="I4399" s="45"/>
      <c r="J4399" s="45"/>
      <c r="K4399" s="45">
        <v>1.1215369701385498</v>
      </c>
      <c r="L4399" s="45"/>
      <c r="M4399" s="45"/>
      <c r="N4399" s="45">
        <v>25.964229583740234</v>
      </c>
      <c r="O4399" s="45"/>
      <c r="P4399" s="45"/>
      <c r="Q4399" s="45"/>
      <c r="R4399" s="45">
        <v>17.566436767578125</v>
      </c>
      <c r="S4399" s="45"/>
      <c r="T4399" s="45"/>
      <c r="U4399" s="45"/>
      <c r="V4399" s="46">
        <v>4.5145549774169922</v>
      </c>
      <c r="W4399" s="46"/>
    </row>
    <row r="4400" spans="2:37">
      <c r="B4400" s="2">
        <v>7.9999998211860657E-2</v>
      </c>
      <c r="D4400" s="44">
        <v>4.7999998927116394</v>
      </c>
      <c r="E4400" s="44"/>
      <c r="F4400" s="45">
        <v>-6.4099054336547852</v>
      </c>
      <c r="G4400" s="45"/>
      <c r="H4400" s="45"/>
      <c r="I4400" s="45"/>
      <c r="J4400" s="45"/>
      <c r="K4400" s="45">
        <v>1.0849294662475586</v>
      </c>
      <c r="L4400" s="45"/>
      <c r="M4400" s="45"/>
      <c r="N4400" s="45">
        <v>25.898704528808594</v>
      </c>
      <c r="O4400" s="45"/>
      <c r="P4400" s="45"/>
      <c r="Q4400" s="45"/>
      <c r="R4400" s="45">
        <v>17.545989990234375</v>
      </c>
      <c r="S4400" s="45"/>
      <c r="T4400" s="45"/>
      <c r="U4400" s="45"/>
      <c r="V4400" s="46">
        <v>4.3722867965698242</v>
      </c>
      <c r="W4400" s="46"/>
    </row>
    <row r="4401" spans="2:23">
      <c r="B4401" s="2">
        <v>8.1000000238418579E-2</v>
      </c>
      <c r="D4401" s="44">
        <v>4.8600000143051147</v>
      </c>
      <c r="E4401" s="44"/>
      <c r="F4401" s="45">
        <v>-14.606752395629883</v>
      </c>
      <c r="G4401" s="45"/>
      <c r="H4401" s="45"/>
      <c r="I4401" s="45"/>
      <c r="J4401" s="45"/>
      <c r="K4401" s="45">
        <v>1.0495647192001343</v>
      </c>
      <c r="L4401" s="45"/>
      <c r="M4401" s="45"/>
      <c r="N4401" s="45">
        <v>25.834663391113281</v>
      </c>
      <c r="O4401" s="45"/>
      <c r="P4401" s="45"/>
      <c r="Q4401" s="45"/>
      <c r="R4401" s="45">
        <v>17.525711059570313</v>
      </c>
      <c r="S4401" s="45"/>
      <c r="T4401" s="45"/>
      <c r="U4401" s="45"/>
      <c r="V4401" s="46">
        <v>4.2346601486206055</v>
      </c>
      <c r="W4401" s="46"/>
    </row>
    <row r="4402" spans="2:23">
      <c r="B4402" s="2">
        <v>8.2000002264976501E-2</v>
      </c>
      <c r="D4402" s="44">
        <v>4.9200001358985901</v>
      </c>
      <c r="E4402" s="44"/>
      <c r="F4402" s="45">
        <v>-20.588565826416016</v>
      </c>
      <c r="G4402" s="45"/>
      <c r="H4402" s="45"/>
      <c r="I4402" s="45"/>
      <c r="J4402" s="45"/>
      <c r="K4402" s="45">
        <v>1.0153982639312744</v>
      </c>
      <c r="L4402" s="45"/>
      <c r="M4402" s="45"/>
      <c r="N4402" s="45">
        <v>25.772056579589844</v>
      </c>
      <c r="O4402" s="45"/>
      <c r="P4402" s="45"/>
      <c r="Q4402" s="45"/>
      <c r="R4402" s="45">
        <v>17.50560188293457</v>
      </c>
      <c r="S4402" s="45"/>
      <c r="T4402" s="45"/>
      <c r="U4402" s="45"/>
      <c r="V4402" s="46">
        <v>4.1015157699584961</v>
      </c>
      <c r="W4402" s="46"/>
    </row>
    <row r="4403" spans="2:23">
      <c r="B4403" s="2">
        <v>8.2999996840953827E-2</v>
      </c>
      <c r="D4403" s="44">
        <v>4.9799998104572296</v>
      </c>
      <c r="E4403" s="44"/>
      <c r="F4403" s="45">
        <v>-23.52668571472168</v>
      </c>
      <c r="G4403" s="45"/>
      <c r="H4403" s="45"/>
      <c r="I4403" s="45"/>
      <c r="J4403" s="45"/>
      <c r="K4403" s="45">
        <v>0.98238766193389893</v>
      </c>
      <c r="L4403" s="45"/>
      <c r="M4403" s="45"/>
      <c r="N4403" s="45">
        <v>25.710842132568359</v>
      </c>
      <c r="O4403" s="45"/>
      <c r="P4403" s="45"/>
      <c r="Q4403" s="45"/>
      <c r="R4403" s="45">
        <v>17.48565673828125</v>
      </c>
      <c r="S4403" s="45"/>
      <c r="T4403" s="45"/>
      <c r="U4403" s="45"/>
      <c r="V4403" s="46">
        <v>3.9727015495300293</v>
      </c>
      <c r="W4403" s="46"/>
    </row>
    <row r="4404" spans="2:23">
      <c r="B4404" s="2">
        <v>8.3999998867511749E-2</v>
      </c>
      <c r="D4404" s="44">
        <v>5.039999932050705</v>
      </c>
      <c r="E4404" s="44"/>
      <c r="F4404" s="45">
        <v>-23.020824432373047</v>
      </c>
      <c r="G4404" s="45"/>
      <c r="H4404" s="45"/>
      <c r="I4404" s="45"/>
      <c r="J4404" s="45"/>
      <c r="K4404" s="45">
        <v>0.95049178600311279</v>
      </c>
      <c r="L4404" s="45"/>
      <c r="M4404" s="45"/>
      <c r="N4404" s="45">
        <v>25.650972366333008</v>
      </c>
      <c r="O4404" s="45"/>
      <c r="P4404" s="45"/>
      <c r="Q4404" s="45"/>
      <c r="R4404" s="45">
        <v>17.465877532958984</v>
      </c>
      <c r="S4404" s="45"/>
      <c r="T4404" s="45"/>
      <c r="U4404" s="45"/>
      <c r="V4404" s="46">
        <v>3.8480699062347412</v>
      </c>
      <c r="W4404" s="46"/>
    </row>
    <row r="4405" spans="2:23">
      <c r="B4405" s="2">
        <v>8.5000000894069672E-2</v>
      </c>
      <c r="D4405" s="44">
        <v>5.1000000536441803</v>
      </c>
      <c r="E4405" s="44"/>
      <c r="F4405" s="45">
        <v>-19.154193878173828</v>
      </c>
      <c r="G4405" s="45"/>
      <c r="H4405" s="45"/>
      <c r="I4405" s="45"/>
      <c r="J4405" s="45"/>
      <c r="K4405" s="45">
        <v>0.91967117786407471</v>
      </c>
      <c r="L4405" s="45"/>
      <c r="M4405" s="45"/>
      <c r="N4405" s="45">
        <v>25.592409133911133</v>
      </c>
      <c r="O4405" s="45"/>
      <c r="P4405" s="45"/>
      <c r="Q4405" s="45"/>
      <c r="R4405" s="45">
        <v>17.446260452270508</v>
      </c>
      <c r="S4405" s="45"/>
      <c r="T4405" s="45"/>
      <c r="U4405" s="45"/>
      <c r="V4405" s="46">
        <v>3.7274789810180664</v>
      </c>
      <c r="W4405" s="46"/>
    </row>
    <row r="4406" spans="2:23">
      <c r="B4406" s="2">
        <v>8.6000002920627594E-2</v>
      </c>
      <c r="D4406" s="44">
        <v>5.1600001752376556</v>
      </c>
      <c r="E4406" s="44"/>
      <c r="F4406" s="45">
        <v>-12.480764389038086</v>
      </c>
      <c r="G4406" s="45"/>
      <c r="H4406" s="45"/>
      <c r="I4406" s="45"/>
      <c r="J4406" s="45"/>
      <c r="K4406" s="45">
        <v>0.88988780975341797</v>
      </c>
      <c r="L4406" s="45"/>
      <c r="M4406" s="45"/>
      <c r="N4406" s="45">
        <v>25.535112380981445</v>
      </c>
      <c r="O4406" s="45"/>
      <c r="P4406" s="45"/>
      <c r="Q4406" s="45"/>
      <c r="R4406" s="45">
        <v>17.42680549621582</v>
      </c>
      <c r="S4406" s="45"/>
      <c r="T4406" s="45"/>
      <c r="U4406" s="45"/>
      <c r="V4406" s="46">
        <v>3.6107919216156006</v>
      </c>
      <c r="W4406" s="46"/>
    </row>
    <row r="4407" spans="2:23">
      <c r="B4407" s="2">
        <v>8.6999997496604919E-2</v>
      </c>
      <c r="D4407" s="44">
        <v>5.2199998497962952</v>
      </c>
      <c r="E4407" s="44"/>
      <c r="F4407" s="45">
        <v>-3.9465587139129639</v>
      </c>
      <c r="G4407" s="45"/>
      <c r="H4407" s="45"/>
      <c r="I4407" s="45"/>
      <c r="J4407" s="45"/>
      <c r="K4407" s="45">
        <v>0.86110508441925049</v>
      </c>
      <c r="L4407" s="45"/>
      <c r="M4407" s="45"/>
      <c r="N4407" s="45">
        <v>25.479042053222656</v>
      </c>
      <c r="O4407" s="45"/>
      <c r="P4407" s="45"/>
      <c r="Q4407" s="45"/>
      <c r="R4407" s="45">
        <v>17.407508850097656</v>
      </c>
      <c r="S4407" s="45"/>
      <c r="T4407" s="45"/>
      <c r="U4407" s="45"/>
      <c r="V4407" s="46">
        <v>3.4978768825531006</v>
      </c>
      <c r="W4407" s="46"/>
    </row>
    <row r="4408" spans="2:23">
      <c r="B4408" s="2">
        <v>8.7999999523162842E-2</v>
      </c>
      <c r="D4408" s="44">
        <v>5.2799999713897705</v>
      </c>
      <c r="E4408" s="44"/>
      <c r="F4408" s="45">
        <v>5.2438011169433594</v>
      </c>
      <c r="G4408" s="45"/>
      <c r="H4408" s="45"/>
      <c r="I4408" s="45"/>
      <c r="J4408" s="45"/>
      <c r="K4408" s="45">
        <v>0.83328783512115479</v>
      </c>
      <c r="L4408" s="45"/>
      <c r="M4408" s="45"/>
      <c r="N4408" s="45">
        <v>25.424160003662109</v>
      </c>
      <c r="O4408" s="45"/>
      <c r="P4408" s="45"/>
      <c r="Q4408" s="45"/>
      <c r="R4408" s="45">
        <v>17.388372421264648</v>
      </c>
      <c r="S4408" s="45"/>
      <c r="T4408" s="45"/>
      <c r="U4408" s="45"/>
      <c r="V4408" s="46">
        <v>3.3886063098907471</v>
      </c>
      <c r="W4408" s="46"/>
    </row>
    <row r="4409" spans="2:23">
      <c r="B4409" s="2">
        <v>8.9000001549720764E-2</v>
      </c>
      <c r="D4409" s="44">
        <v>5.3400000929832458</v>
      </c>
      <c r="E4409" s="44"/>
      <c r="F4409" s="45">
        <v>13.7965087890625</v>
      </c>
      <c r="G4409" s="45"/>
      <c r="H4409" s="45"/>
      <c r="I4409" s="45"/>
      <c r="J4409" s="45"/>
      <c r="K4409" s="45">
        <v>0.80640220642089844</v>
      </c>
      <c r="L4409" s="45"/>
      <c r="M4409" s="45"/>
      <c r="N4409" s="45">
        <v>25.370431900024414</v>
      </c>
      <c r="O4409" s="45"/>
      <c r="P4409" s="45"/>
      <c r="Q4409" s="45"/>
      <c r="R4409" s="45">
        <v>17.369392395019531</v>
      </c>
      <c r="S4409" s="45"/>
      <c r="T4409" s="45"/>
      <c r="U4409" s="45"/>
      <c r="V4409" s="46">
        <v>3.2828578948974609</v>
      </c>
      <c r="W4409" s="46"/>
    </row>
    <row r="4410" spans="2:23">
      <c r="B4410" s="2">
        <v>9.0000003576278687E-2</v>
      </c>
      <c r="D4410" s="44">
        <v>5.4000002145767212</v>
      </c>
      <c r="E4410" s="44"/>
      <c r="F4410" s="45">
        <v>20.510108947753906</v>
      </c>
      <c r="G4410" s="45"/>
      <c r="H4410" s="45"/>
      <c r="I4410" s="45"/>
      <c r="J4410" s="45"/>
      <c r="K4410" s="45">
        <v>0.78041547536849976</v>
      </c>
      <c r="L4410" s="45"/>
      <c r="M4410" s="45"/>
      <c r="N4410" s="45">
        <v>25.317821502685547</v>
      </c>
      <c r="O4410" s="45"/>
      <c r="P4410" s="45"/>
      <c r="Q4410" s="45"/>
      <c r="R4410" s="45">
        <v>17.350566864013672</v>
      </c>
      <c r="S4410" s="45"/>
      <c r="T4410" s="45"/>
      <c r="U4410" s="45"/>
      <c r="V4410" s="46">
        <v>3.1805131435394287</v>
      </c>
      <c r="W4410" s="46"/>
    </row>
    <row r="4411" spans="2:23">
      <c r="B4411" s="2">
        <v>9.0999998152256012E-2</v>
      </c>
      <c r="D4411" s="44">
        <v>5.4599998891353607</v>
      </c>
      <c r="E4411" s="44"/>
      <c r="F4411" s="45">
        <v>24.443691253662109</v>
      </c>
      <c r="G4411" s="45"/>
      <c r="H4411" s="45"/>
      <c r="I4411" s="45"/>
      <c r="J4411" s="45"/>
      <c r="K4411" s="45">
        <v>0.75529623031616211</v>
      </c>
      <c r="L4411" s="45"/>
      <c r="M4411" s="45"/>
      <c r="N4411" s="45">
        <v>25.266298294067383</v>
      </c>
      <c r="O4411" s="45"/>
      <c r="P4411" s="45"/>
      <c r="Q4411" s="45"/>
      <c r="R4411" s="45">
        <v>17.33189582824707</v>
      </c>
      <c r="S4411" s="45"/>
      <c r="T4411" s="45"/>
      <c r="U4411" s="45"/>
      <c r="V4411" s="46">
        <v>3.0814580917358398</v>
      </c>
      <c r="W4411" s="46"/>
    </row>
    <row r="4412" spans="2:23">
      <c r="B4412" s="2">
        <v>9.2000000178813934E-2</v>
      </c>
      <c r="D4412" s="44">
        <v>5.5200000107288361</v>
      </c>
      <c r="E4412" s="44"/>
      <c r="F4412" s="45">
        <v>25.048210144042969</v>
      </c>
      <c r="G4412" s="45"/>
      <c r="H4412" s="45"/>
      <c r="I4412" s="45"/>
      <c r="J4412" s="45"/>
      <c r="K4412" s="45">
        <v>0.7310141921043396</v>
      </c>
      <c r="L4412" s="45"/>
      <c r="M4412" s="45"/>
      <c r="N4412" s="45">
        <v>25.215826034545898</v>
      </c>
      <c r="O4412" s="45"/>
      <c r="P4412" s="45"/>
      <c r="Q4412" s="45"/>
      <c r="R4412" s="45">
        <v>17.313377380371094</v>
      </c>
      <c r="S4412" s="45"/>
      <c r="T4412" s="45"/>
      <c r="U4412" s="45"/>
      <c r="V4412" s="46">
        <v>2.9855821132659912</v>
      </c>
      <c r="W4412" s="46"/>
    </row>
    <row r="4413" spans="2:23">
      <c r="B4413" s="2">
        <v>9.3000002205371857E-2</v>
      </c>
      <c r="D4413" s="44">
        <v>5.5800001323223114</v>
      </c>
      <c r="E4413" s="44"/>
      <c r="F4413" s="45">
        <v>22.242591857910156</v>
      </c>
      <c r="G4413" s="45"/>
      <c r="H4413" s="45"/>
      <c r="I4413" s="45"/>
      <c r="J4413" s="45"/>
      <c r="K4413" s="45">
        <v>0.70754021406173706</v>
      </c>
      <c r="L4413" s="45"/>
      <c r="M4413" s="45"/>
      <c r="N4413" s="45">
        <v>25.166376113891602</v>
      </c>
      <c r="O4413" s="45"/>
      <c r="P4413" s="45"/>
      <c r="Q4413" s="45"/>
      <c r="R4413" s="45">
        <v>17.295009613037109</v>
      </c>
      <c r="S4413" s="45"/>
      <c r="T4413" s="45"/>
      <c r="U4413" s="45"/>
      <c r="V4413" s="46">
        <v>2.8927793502807617</v>
      </c>
      <c r="W4413" s="46"/>
    </row>
    <row r="4414" spans="2:23">
      <c r="B4414" s="2">
        <v>9.3999996781349182E-2</v>
      </c>
      <c r="D4414" s="44">
        <v>5.6399998068809509</v>
      </c>
      <c r="E4414" s="44"/>
      <c r="F4414" s="45">
        <v>16.424097061157227</v>
      </c>
      <c r="G4414" s="45"/>
      <c r="H4414" s="45"/>
      <c r="I4414" s="45"/>
      <c r="J4414" s="45"/>
      <c r="K4414" s="45">
        <v>0.68484616279602051</v>
      </c>
      <c r="L4414" s="45"/>
      <c r="M4414" s="45"/>
      <c r="N4414" s="45">
        <v>25.117918014526367</v>
      </c>
      <c r="O4414" s="45"/>
      <c r="P4414" s="45"/>
      <c r="Q4414" s="45"/>
      <c r="R4414" s="45">
        <v>17.276790618896484</v>
      </c>
      <c r="S4414" s="45"/>
      <c r="T4414" s="45"/>
      <c r="U4414" s="45"/>
      <c r="V4414" s="46">
        <v>2.8029472827911377</v>
      </c>
      <c r="W4414" s="46"/>
    </row>
    <row r="4415" spans="2:23">
      <c r="B4415" s="2">
        <v>9.4999998807907104E-2</v>
      </c>
      <c r="D4415" s="44">
        <v>5.6999999284744263</v>
      </c>
      <c r="E4415" s="44"/>
      <c r="F4415" s="45">
        <v>8.4116239547729492</v>
      </c>
      <c r="G4415" s="45"/>
      <c r="H4415" s="45"/>
      <c r="I4415" s="45"/>
      <c r="J4415" s="45"/>
      <c r="K4415" s="45">
        <v>0.66290503740310669</v>
      </c>
      <c r="L4415" s="45"/>
      <c r="M4415" s="45"/>
      <c r="N4415" s="45">
        <v>25.070423126220703</v>
      </c>
      <c r="O4415" s="45"/>
      <c r="P4415" s="45"/>
      <c r="Q4415" s="45"/>
      <c r="R4415" s="45">
        <v>17.258722305297852</v>
      </c>
      <c r="S4415" s="45"/>
      <c r="T4415" s="45"/>
      <c r="U4415" s="45"/>
      <c r="V4415" s="46">
        <v>2.7159872055053711</v>
      </c>
      <c r="W4415" s="46"/>
    </row>
    <row r="4416" spans="2:23">
      <c r="B4416" s="2">
        <v>9.6000000834465027E-2</v>
      </c>
      <c r="D4416" s="44">
        <v>5.7600000500679016</v>
      </c>
      <c r="E4416" s="44"/>
      <c r="F4416" s="45">
        <v>-0.66997700929641724</v>
      </c>
      <c r="G4416" s="45"/>
      <c r="H4416" s="45"/>
      <c r="I4416" s="45"/>
      <c r="J4416" s="45"/>
      <c r="K4416" s="45">
        <v>0.64169073104858398</v>
      </c>
      <c r="L4416" s="45"/>
      <c r="M4416" s="45"/>
      <c r="N4416" s="45">
        <v>25.023862838745117</v>
      </c>
      <c r="O4416" s="45"/>
      <c r="P4416" s="45"/>
      <c r="Q4416" s="45"/>
      <c r="R4416" s="45">
        <v>17.240798950195313</v>
      </c>
      <c r="S4416" s="45"/>
      <c r="T4416" s="45"/>
      <c r="U4416" s="45"/>
      <c r="V4416" s="46">
        <v>2.631803035736084</v>
      </c>
      <c r="W4416" s="46"/>
    </row>
    <row r="4417" spans="2:34">
      <c r="B4417" s="2">
        <v>9.7000002861022949E-2</v>
      </c>
      <c r="D4417" s="44">
        <v>5.820000171661377</v>
      </c>
      <c r="E4417" s="44"/>
      <c r="F4417" s="45">
        <v>-9.5482149124145508</v>
      </c>
      <c r="G4417" s="45"/>
      <c r="H4417" s="45"/>
      <c r="I4417" s="45"/>
      <c r="J4417" s="45"/>
      <c r="K4417" s="45">
        <v>0.62117815017700195</v>
      </c>
      <c r="L4417" s="45"/>
      <c r="M4417" s="45"/>
      <c r="N4417" s="45">
        <v>24.978208541870117</v>
      </c>
      <c r="O4417" s="45"/>
      <c r="P4417" s="45"/>
      <c r="Q4417" s="45"/>
      <c r="R4417" s="45">
        <v>17.2230224609375</v>
      </c>
      <c r="S4417" s="45"/>
      <c r="T4417" s="45"/>
      <c r="U4417" s="45"/>
      <c r="V4417" s="46">
        <v>2.5503032207489014</v>
      </c>
      <c r="W4417" s="46"/>
    </row>
    <row r="4418" spans="2:34">
      <c r="B4418" s="2">
        <v>9.7999997437000275E-2</v>
      </c>
      <c r="D4418" s="44">
        <v>5.8799998462200165</v>
      </c>
      <c r="E4418" s="44"/>
      <c r="F4418" s="45">
        <v>-16.981637954711914</v>
      </c>
      <c r="G4418" s="45"/>
      <c r="H4418" s="45"/>
      <c r="I4418" s="45"/>
      <c r="J4418" s="45"/>
      <c r="K4418" s="45">
        <v>0.60134303569793701</v>
      </c>
      <c r="L4418" s="45"/>
      <c r="M4418" s="45"/>
      <c r="N4418" s="45">
        <v>24.933437347412109</v>
      </c>
      <c r="O4418" s="45"/>
      <c r="P4418" s="45"/>
      <c r="Q4418" s="45"/>
      <c r="R4418" s="45">
        <v>17.205389022827148</v>
      </c>
      <c r="S4418" s="45"/>
      <c r="T4418" s="45"/>
      <c r="U4418" s="45"/>
      <c r="V4418" s="46">
        <v>2.4713988304138184</v>
      </c>
      <c r="W4418" s="46"/>
    </row>
    <row r="4419" spans="2:34">
      <c r="B4419" s="2">
        <v>9.8999999463558197E-2</v>
      </c>
      <c r="D4419" s="44">
        <v>5.9399999678134918</v>
      </c>
      <c r="E4419" s="44"/>
      <c r="F4419" s="45">
        <v>-21.933801651000977</v>
      </c>
      <c r="G4419" s="45"/>
      <c r="H4419" s="45"/>
      <c r="I4419" s="45"/>
      <c r="J4419" s="45"/>
      <c r="K4419" s="45">
        <v>0.58216214179992676</v>
      </c>
      <c r="L4419" s="45"/>
      <c r="M4419" s="45"/>
      <c r="N4419" s="45">
        <v>24.889520645141602</v>
      </c>
      <c r="O4419" s="45"/>
      <c r="P4419" s="45"/>
      <c r="Q4419" s="45"/>
      <c r="R4419" s="45">
        <v>17.187898635864258</v>
      </c>
      <c r="S4419" s="45"/>
      <c r="T4419" s="45"/>
      <c r="U4419" s="45"/>
      <c r="V4419" s="46">
        <v>2.3950035572052002</v>
      </c>
      <c r="W4419" s="46"/>
    </row>
    <row r="4420" spans="2:34">
      <c r="B4420" s="2">
        <v>0.10000000149011612</v>
      </c>
      <c r="D4420" s="44">
        <v>6.0000000894069672</v>
      </c>
      <c r="E4420" s="44"/>
      <c r="F4420" s="45">
        <v>-23.718132019042969</v>
      </c>
      <c r="G4420" s="45"/>
      <c r="H4420" s="45"/>
      <c r="I4420" s="45"/>
      <c r="J4420" s="45"/>
      <c r="K4420" s="45">
        <v>0.56361293792724609</v>
      </c>
      <c r="L4420" s="45"/>
      <c r="M4420" s="45"/>
      <c r="N4420" s="45">
        <v>24.846437454223633</v>
      </c>
      <c r="O4420" s="45"/>
      <c r="P4420" s="45"/>
      <c r="Q4420" s="45"/>
      <c r="R4420" s="45">
        <v>17.170549392700195</v>
      </c>
      <c r="S4420" s="45"/>
      <c r="T4420" s="45"/>
      <c r="U4420" s="45"/>
      <c r="V4420" s="46">
        <v>2.3210351467132568</v>
      </c>
      <c r="W4420" s="46"/>
    </row>
    <row r="4421" spans="2:34" ht="9.75" customHeight="1">
      <c r="B4421" s="2">
        <v>0.10100000351667404</v>
      </c>
      <c r="D4421" s="44">
        <v>6.0600002110004425</v>
      </c>
      <c r="E4421" s="44"/>
      <c r="F4421" s="45">
        <v>-22.093461990356445</v>
      </c>
      <c r="G4421" s="45"/>
      <c r="H4421" s="45"/>
      <c r="I4421" s="45"/>
      <c r="J4421" s="45"/>
      <c r="K4421" s="45">
        <v>0.545673668384552</v>
      </c>
      <c r="L4421" s="45"/>
      <c r="M4421" s="45"/>
      <c r="N4421" s="45">
        <v>24.804161071777344</v>
      </c>
      <c r="O4421" s="45"/>
      <c r="P4421" s="45"/>
      <c r="Q4421" s="45"/>
      <c r="R4421" s="45">
        <v>17.153341293334961</v>
      </c>
      <c r="S4421" s="45"/>
      <c r="T4421" s="45"/>
      <c r="U4421" s="45"/>
      <c r="V4421" s="46">
        <v>2.2494134902954102</v>
      </c>
      <c r="W4421" s="46"/>
    </row>
    <row r="4422" spans="2:34" ht="5.25" customHeight="1"/>
    <row r="4423" spans="2:34" ht="172.5" customHeight="1"/>
    <row r="4424" spans="2:34" ht="16.5" customHeight="1"/>
    <row r="4425" spans="2:34" ht="12.75" customHeight="1">
      <c r="B4425" s="39" t="s">
        <v>0</v>
      </c>
      <c r="C4425" s="39"/>
      <c r="D4425" s="39"/>
      <c r="E4425" s="39"/>
      <c r="F4425" s="39"/>
      <c r="G4425" s="1" t="s">
        <v>1</v>
      </c>
      <c r="H4425" s="40" t="s">
        <v>103</v>
      </c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</row>
    <row r="4426" spans="2:34" ht="12.75" customHeight="1">
      <c r="AB4426" s="39" t="s">
        <v>2</v>
      </c>
      <c r="AC4426" s="39"/>
      <c r="AD4426" s="39"/>
      <c r="AE4426" s="39"/>
      <c r="AF4426" s="39"/>
      <c r="AG4426" s="39"/>
    </row>
    <row r="4427" spans="2:34" ht="12" customHeight="1">
      <c r="B4427" s="39" t="s">
        <v>3</v>
      </c>
      <c r="C4427" s="39"/>
      <c r="D4427" s="39"/>
      <c r="E4427" s="39"/>
      <c r="G4427" s="1" t="s">
        <v>4</v>
      </c>
      <c r="H4427" s="41">
        <v>6.5999999046325684</v>
      </c>
      <c r="I4427" s="41"/>
      <c r="J4427" s="41"/>
      <c r="K4427" s="41"/>
      <c r="L4427" s="41"/>
      <c r="M4427" s="41"/>
      <c r="N4427" s="41"/>
      <c r="O4427" s="39" t="s">
        <v>21</v>
      </c>
      <c r="P4427" s="39"/>
      <c r="Q4427" s="39"/>
      <c r="R4427" s="39"/>
      <c r="S4427" s="1" t="s">
        <v>4</v>
      </c>
      <c r="T4427" s="42" t="s">
        <v>24</v>
      </c>
      <c r="U4427" s="42"/>
      <c r="V4427" s="42"/>
      <c r="W4427" s="42"/>
      <c r="X4427" s="42"/>
      <c r="Y4427" s="42"/>
      <c r="Z4427" s="42"/>
      <c r="AA4427" s="42"/>
      <c r="AB4427" s="39"/>
      <c r="AC4427" s="39"/>
      <c r="AD4427" s="39"/>
      <c r="AE4427" s="39"/>
      <c r="AF4427" s="39"/>
      <c r="AG4427" s="39"/>
    </row>
    <row r="4428" spans="2:34" ht="10.5" customHeight="1">
      <c r="AB4428" s="39"/>
      <c r="AC4428" s="39"/>
      <c r="AD4428" s="39"/>
      <c r="AE4428" s="39"/>
      <c r="AF4428" s="39"/>
      <c r="AG4428" s="39"/>
    </row>
    <row r="4429" spans="2:34" ht="12" customHeight="1">
      <c r="AB4429" s="39"/>
      <c r="AC4429" s="39"/>
      <c r="AD4429" s="39"/>
      <c r="AE4429" s="39"/>
      <c r="AF4429" s="39"/>
      <c r="AG4429" s="39"/>
    </row>
    <row r="4430" spans="2:34" ht="12" customHeight="1">
      <c r="AB4430" s="39"/>
      <c r="AC4430" s="39"/>
      <c r="AD4430" s="39"/>
      <c r="AE4430" s="39"/>
      <c r="AF4430" s="39"/>
      <c r="AG4430" s="39"/>
    </row>
    <row r="4431" spans="2:34" ht="6" customHeight="1"/>
    <row r="4432" spans="2:34" ht="3" customHeight="1">
      <c r="B4432" s="43" t="s">
        <v>5</v>
      </c>
      <c r="D4432" s="43" t="s">
        <v>23</v>
      </c>
      <c r="E4432" s="43"/>
      <c r="G4432" s="43" t="s">
        <v>6</v>
      </c>
      <c r="H4432" s="43"/>
      <c r="J4432" s="43" t="s">
        <v>7</v>
      </c>
      <c r="K4432" s="43"/>
      <c r="L4432" s="43"/>
      <c r="M4432" s="43"/>
      <c r="N4432" s="43" t="s">
        <v>8</v>
      </c>
      <c r="O4432" s="43"/>
      <c r="Q4432" s="43" t="s">
        <v>9</v>
      </c>
      <c r="R4432" s="43"/>
      <c r="S4432" s="43"/>
      <c r="T4432" s="43" t="s">
        <v>10</v>
      </c>
      <c r="U4432" s="43"/>
      <c r="X4432" s="43" t="s">
        <v>5</v>
      </c>
      <c r="Y4432" s="43"/>
      <c r="Z4432" s="43" t="s">
        <v>23</v>
      </c>
      <c r="AA4432" s="43"/>
      <c r="AB4432" s="43" t="s">
        <v>6</v>
      </c>
      <c r="AC4432" s="43" t="s">
        <v>7</v>
      </c>
      <c r="AE4432" s="43" t="s">
        <v>8</v>
      </c>
      <c r="AF4432" s="43" t="s">
        <v>9</v>
      </c>
      <c r="AG4432" s="43" t="s">
        <v>10</v>
      </c>
      <c r="AH4432" s="43"/>
    </row>
    <row r="4433" spans="2:37" ht="14.25" customHeight="1">
      <c r="B4433" s="43"/>
      <c r="D4433" s="43"/>
      <c r="E4433" s="43"/>
      <c r="G4433" s="43"/>
      <c r="H4433" s="43"/>
      <c r="J4433" s="43"/>
      <c r="K4433" s="43"/>
      <c r="L4433" s="43"/>
      <c r="M4433" s="43"/>
      <c r="N4433" s="43"/>
      <c r="O4433" s="43"/>
      <c r="Q4433" s="43"/>
      <c r="R4433" s="43"/>
      <c r="S4433" s="43"/>
      <c r="T4433" s="43"/>
      <c r="U4433" s="43"/>
      <c r="X4433" s="43"/>
      <c r="Y4433" s="43"/>
      <c r="Z4433" s="43"/>
      <c r="AA4433" s="43"/>
      <c r="AB4433" s="43"/>
      <c r="AC4433" s="43"/>
      <c r="AE4433" s="43"/>
      <c r="AF4433" s="43"/>
      <c r="AG4433" s="43"/>
      <c r="AH4433" s="43"/>
    </row>
    <row r="4434" spans="2:37">
      <c r="B4434" s="2">
        <v>0</v>
      </c>
      <c r="D4434" s="44">
        <v>0</v>
      </c>
      <c r="E4434" s="44"/>
      <c r="F4434" s="45">
        <v>-4.6914265112718567E-6</v>
      </c>
      <c r="G4434" s="45"/>
      <c r="H4434" s="45"/>
      <c r="I4434" s="45"/>
      <c r="J4434" s="45"/>
      <c r="K4434" s="45">
        <v>24.590389251708984</v>
      </c>
      <c r="L4434" s="45"/>
      <c r="M4434" s="45"/>
      <c r="N4434" s="45">
        <v>49.1807861328125</v>
      </c>
      <c r="O4434" s="45"/>
      <c r="P4434" s="45"/>
      <c r="Q4434" s="45"/>
      <c r="R4434" s="45">
        <v>17.388034820556641</v>
      </c>
      <c r="S4434" s="45"/>
      <c r="T4434" s="45"/>
      <c r="U4434" s="45"/>
      <c r="V4434" s="46">
        <v>99.999977111816406</v>
      </c>
      <c r="W4434" s="46"/>
      <c r="X4434" s="45">
        <v>3.9000000804662704E-2</v>
      </c>
      <c r="Y4434" s="45"/>
      <c r="Z4434" s="44">
        <v>2.3400000482797623</v>
      </c>
      <c r="AA4434" s="44"/>
      <c r="AB4434" s="45">
        <v>10.512989044189453</v>
      </c>
      <c r="AC4434" s="45"/>
      <c r="AD4434" s="45">
        <v>3.1521024648100138E-3</v>
      </c>
      <c r="AE4434" s="45"/>
      <c r="AF4434" s="45">
        <v>19.525497436523438</v>
      </c>
      <c r="AG4434" s="45"/>
      <c r="AH4434" s="45">
        <v>13.80438232421875</v>
      </c>
      <c r="AI4434" s="45"/>
      <c r="AJ4434" s="45"/>
      <c r="AK4434" s="20">
        <v>1.6146127134561539E-2</v>
      </c>
    </row>
    <row r="4435" spans="2:37">
      <c r="B4435" s="2">
        <v>1.0000000474974513E-3</v>
      </c>
      <c r="D4435" s="44">
        <v>6.0000002849847078E-2</v>
      </c>
      <c r="E4435" s="44"/>
      <c r="F4435" s="45">
        <v>-4.0829157829284668</v>
      </c>
      <c r="G4435" s="45"/>
      <c r="H4435" s="45"/>
      <c r="I4435" s="45"/>
      <c r="J4435" s="45"/>
      <c r="K4435" s="45">
        <v>18.630121231079102</v>
      </c>
      <c r="L4435" s="45"/>
      <c r="M4435" s="45"/>
      <c r="N4435" s="45">
        <v>43.059669494628906</v>
      </c>
      <c r="O4435" s="45"/>
      <c r="P4435" s="45"/>
      <c r="Q4435" s="45"/>
      <c r="R4435" s="45">
        <v>17.274299621582031</v>
      </c>
      <c r="S4435" s="45"/>
      <c r="T4435" s="45"/>
      <c r="U4435" s="45"/>
      <c r="V4435" s="46">
        <v>76.260604858398438</v>
      </c>
      <c r="W4435" s="46"/>
      <c r="X4435" s="45">
        <v>3.9999999105930328E-2</v>
      </c>
      <c r="Y4435" s="45"/>
      <c r="Z4435" s="44">
        <v>2.3999999463558197</v>
      </c>
      <c r="AA4435" s="44"/>
      <c r="AB4435" s="45">
        <v>15.747738838195801</v>
      </c>
      <c r="AC4435" s="45"/>
      <c r="AD4435" s="45">
        <v>2.6185614988207817E-3</v>
      </c>
      <c r="AE4435" s="45"/>
      <c r="AF4435" s="45">
        <v>19.421951293945313</v>
      </c>
      <c r="AG4435" s="45"/>
      <c r="AH4435" s="45">
        <v>13.731541633605957</v>
      </c>
      <c r="AI4435" s="45"/>
      <c r="AJ4435" s="45"/>
      <c r="AK4435" s="20">
        <v>1.348430197685957E-2</v>
      </c>
    </row>
    <row r="4436" spans="2:37">
      <c r="B4436" s="2">
        <v>2.0000000949949026E-3</v>
      </c>
      <c r="D4436" s="44">
        <v>0.12000000569969416</v>
      </c>
      <c r="E4436" s="44"/>
      <c r="F4436" s="45">
        <v>-3.4929158687591553</v>
      </c>
      <c r="G4436" s="45"/>
      <c r="H4436" s="45"/>
      <c r="I4436" s="45"/>
      <c r="J4436" s="45"/>
      <c r="K4436" s="45">
        <v>14.196014404296875</v>
      </c>
      <c r="L4436" s="45"/>
      <c r="M4436" s="45"/>
      <c r="N4436" s="45">
        <v>38.466651916503906</v>
      </c>
      <c r="O4436" s="45"/>
      <c r="P4436" s="45"/>
      <c r="Q4436" s="45"/>
      <c r="R4436" s="45">
        <v>17.161931991577148</v>
      </c>
      <c r="S4436" s="45"/>
      <c r="T4436" s="45"/>
      <c r="U4436" s="45"/>
      <c r="V4436" s="46">
        <v>58.490489959716797</v>
      </c>
      <c r="W4436" s="46"/>
      <c r="X4436" s="45">
        <v>4.1000001132488251E-2</v>
      </c>
      <c r="Y4436" s="45"/>
      <c r="Z4436" s="44">
        <v>2.460000067949295</v>
      </c>
      <c r="AA4436" s="44"/>
      <c r="AB4436" s="45">
        <v>18.727388381958008</v>
      </c>
      <c r="AC4436" s="45"/>
      <c r="AD4436" s="45">
        <v>2.1814079955220222E-3</v>
      </c>
      <c r="AE4436" s="45"/>
      <c r="AF4436" s="45">
        <v>19.319599151611328</v>
      </c>
      <c r="AG4436" s="45"/>
      <c r="AH4436" s="45">
        <v>13.659477233886719</v>
      </c>
      <c r="AI4436" s="45"/>
      <c r="AJ4436" s="45"/>
      <c r="AK4436" s="20">
        <v>1.1292440816760063E-2</v>
      </c>
    </row>
    <row r="4437" spans="2:37">
      <c r="B4437" s="2">
        <v>3.0000000260770321E-3</v>
      </c>
      <c r="D4437" s="44">
        <v>0.18000000156462193</v>
      </c>
      <c r="E4437" s="44"/>
      <c r="F4437" s="45">
        <v>0.612038254737854</v>
      </c>
      <c r="G4437" s="45"/>
      <c r="H4437" s="45"/>
      <c r="I4437" s="45"/>
      <c r="J4437" s="45"/>
      <c r="K4437" s="45">
        <v>10.87208366394043</v>
      </c>
      <c r="L4437" s="45"/>
      <c r="M4437" s="45"/>
      <c r="N4437" s="45">
        <v>34.985713958740234</v>
      </c>
      <c r="O4437" s="45"/>
      <c r="P4437" s="45"/>
      <c r="Q4437" s="45"/>
      <c r="R4437" s="45">
        <v>17.050910949707031</v>
      </c>
      <c r="S4437" s="45"/>
      <c r="T4437" s="45"/>
      <c r="U4437" s="45"/>
      <c r="V4437" s="46">
        <v>45.086879730224609</v>
      </c>
      <c r="W4437" s="46"/>
      <c r="X4437" s="45">
        <v>4.1999999433755875E-2</v>
      </c>
      <c r="Y4437" s="45"/>
      <c r="Z4437" s="44">
        <v>2.5199999660253525</v>
      </c>
      <c r="AA4437" s="44"/>
      <c r="AB4437" s="45">
        <v>19.059284210205078</v>
      </c>
      <c r="AC4437" s="45"/>
      <c r="AD4437" s="45">
        <v>1.8222526414319873E-3</v>
      </c>
      <c r="AE4437" s="45"/>
      <c r="AF4437" s="45">
        <v>19.218406677246094</v>
      </c>
      <c r="AG4437" s="45"/>
      <c r="AH4437" s="45">
        <v>13.588176727294922</v>
      </c>
      <c r="AI4437" s="45"/>
      <c r="AJ4437" s="45"/>
      <c r="AK4437" s="20">
        <v>9.4827087596058846E-3</v>
      </c>
    </row>
    <row r="4438" spans="2:37">
      <c r="B4438" s="2">
        <v>4.0000001899898052E-3</v>
      </c>
      <c r="D4438" s="44">
        <v>0.24000001139938831</v>
      </c>
      <c r="E4438" s="44"/>
      <c r="F4438" s="45">
        <v>6.8691110610961914</v>
      </c>
      <c r="G4438" s="45"/>
      <c r="H4438" s="45"/>
      <c r="I4438" s="45"/>
      <c r="J4438" s="45"/>
      <c r="K4438" s="45">
        <v>8.3632745742797852</v>
      </c>
      <c r="L4438" s="45"/>
      <c r="M4438" s="45"/>
      <c r="N4438" s="45">
        <v>32.321773529052734</v>
      </c>
      <c r="O4438" s="45"/>
      <c r="P4438" s="45"/>
      <c r="Q4438" s="45"/>
      <c r="R4438" s="45">
        <v>16.941217422485352</v>
      </c>
      <c r="S4438" s="45"/>
      <c r="T4438" s="45"/>
      <c r="U4438" s="45"/>
      <c r="V4438" s="46">
        <v>34.907341003417969</v>
      </c>
      <c r="W4438" s="46"/>
      <c r="X4438" s="45">
        <v>4.3000001460313797E-2</v>
      </c>
      <c r="Y4438" s="45"/>
      <c r="Z4438" s="44">
        <v>2.5800000876188278</v>
      </c>
      <c r="AA4438" s="44"/>
      <c r="AB4438" s="45">
        <v>16.724603652954102</v>
      </c>
      <c r="AC4438" s="45"/>
      <c r="AD4438" s="45">
        <v>1.5263626119121909E-3</v>
      </c>
      <c r="AE4438" s="45"/>
      <c r="AF4438" s="45">
        <v>19.118343353271484</v>
      </c>
      <c r="AG4438" s="45"/>
      <c r="AH4438" s="45">
        <v>13.517630577087402</v>
      </c>
      <c r="AI4438" s="45"/>
      <c r="AJ4438" s="45"/>
      <c r="AK4438" s="20">
        <v>7.9843970015645027E-3</v>
      </c>
    </row>
    <row r="4439" spans="2:37">
      <c r="B4439" s="2">
        <v>4.999999888241291E-3</v>
      </c>
      <c r="D4439" s="44">
        <v>0.29999999329447746</v>
      </c>
      <c r="E4439" s="44"/>
      <c r="F4439" s="45">
        <v>13.82635498046875</v>
      </c>
      <c r="G4439" s="45"/>
      <c r="H4439" s="45"/>
      <c r="I4439" s="45"/>
      <c r="J4439" s="45"/>
      <c r="K4439" s="45">
        <v>6.4581613540649414</v>
      </c>
      <c r="L4439" s="45"/>
      <c r="M4439" s="45"/>
      <c r="N4439" s="45">
        <v>30.263378143310547</v>
      </c>
      <c r="O4439" s="45"/>
      <c r="P4439" s="45"/>
      <c r="Q4439" s="45"/>
      <c r="R4439" s="45">
        <v>16.832830429077148</v>
      </c>
      <c r="S4439" s="45"/>
      <c r="T4439" s="45"/>
      <c r="U4439" s="45"/>
      <c r="V4439" s="46">
        <v>27.129184722900391</v>
      </c>
      <c r="W4439" s="46"/>
      <c r="X4439" s="45">
        <v>4.3999999761581421E-2</v>
      </c>
      <c r="Y4439" s="45"/>
      <c r="Z4439" s="44">
        <v>2.6399999856948853</v>
      </c>
      <c r="AA4439" s="44"/>
      <c r="AB4439" s="45">
        <v>12.077080726623535</v>
      </c>
      <c r="AC4439" s="45"/>
      <c r="AD4439" s="45">
        <v>1.2819130206480622E-3</v>
      </c>
      <c r="AE4439" s="45"/>
      <c r="AF4439" s="45">
        <v>19.019382476806641</v>
      </c>
      <c r="AG4439" s="45"/>
      <c r="AH4439" s="45">
        <v>13.44782829284668</v>
      </c>
      <c r="AI4439" s="45"/>
      <c r="AJ4439" s="45"/>
      <c r="AK4439" s="20">
        <v>6.7404885776340961E-3</v>
      </c>
    </row>
    <row r="4440" spans="2:37">
      <c r="B4440" s="2">
        <v>6.0000000521540642E-3</v>
      </c>
      <c r="D4440" s="44">
        <v>0.36000000312924385</v>
      </c>
      <c r="E4440" s="44"/>
      <c r="F4440" s="45">
        <v>20.092668533325195</v>
      </c>
      <c r="G4440" s="45"/>
      <c r="H4440" s="45"/>
      <c r="I4440" s="45"/>
      <c r="J4440" s="45"/>
      <c r="K4440" s="45">
        <v>5.0037212371826172</v>
      </c>
      <c r="L4440" s="45"/>
      <c r="M4440" s="45"/>
      <c r="N4440" s="45">
        <v>28.657478332519531</v>
      </c>
      <c r="O4440" s="45"/>
      <c r="P4440" s="45"/>
      <c r="Q4440" s="45"/>
      <c r="R4440" s="45">
        <v>16.725732803344727</v>
      </c>
      <c r="S4440" s="45"/>
      <c r="T4440" s="45"/>
      <c r="U4440" s="45"/>
      <c r="V4440" s="46">
        <v>21.154022216796875</v>
      </c>
      <c r="W4440" s="46"/>
      <c r="X4440" s="45">
        <v>4.5000001788139343E-2</v>
      </c>
      <c r="Y4440" s="45"/>
      <c r="Z4440" s="44">
        <v>2.7000001072883606</v>
      </c>
      <c r="AA4440" s="44"/>
      <c r="AB4440" s="45">
        <v>5.7897639274597168</v>
      </c>
      <c r="AC4440" s="45"/>
      <c r="AD4440" s="45">
        <v>1.0793944820761681E-3</v>
      </c>
      <c r="AE4440" s="45"/>
      <c r="AF4440" s="45">
        <v>18.921503067016602</v>
      </c>
      <c r="AG4440" s="45"/>
      <c r="AH4440" s="45">
        <v>13.378759384155273</v>
      </c>
      <c r="AI4440" s="45"/>
      <c r="AJ4440" s="45"/>
      <c r="AK4440" s="20">
        <v>5.7049174793064594E-3</v>
      </c>
    </row>
    <row r="4441" spans="2:37">
      <c r="B4441" s="2">
        <v>7.0000002160668373E-3</v>
      </c>
      <c r="D4441" s="44">
        <v>0.42000001296401024</v>
      </c>
      <c r="E4441" s="44"/>
      <c r="F4441" s="45">
        <v>24.493183135986328</v>
      </c>
      <c r="G4441" s="45"/>
      <c r="H4441" s="45"/>
      <c r="I4441" s="45"/>
      <c r="J4441" s="45"/>
      <c r="K4441" s="45">
        <v>3.8881442546844482</v>
      </c>
      <c r="L4441" s="45"/>
      <c r="M4441" s="45"/>
      <c r="N4441" s="45">
        <v>27.392236709594727</v>
      </c>
      <c r="O4441" s="45"/>
      <c r="P4441" s="45"/>
      <c r="Q4441" s="45"/>
      <c r="R4441" s="45">
        <v>16.619903564453125</v>
      </c>
      <c r="S4441" s="45"/>
      <c r="T4441" s="45"/>
      <c r="U4441" s="45"/>
      <c r="V4441" s="46">
        <v>16.542413711547852</v>
      </c>
      <c r="W4441" s="46"/>
      <c r="X4441" s="45">
        <v>4.6000000089406967E-2</v>
      </c>
      <c r="Y4441" s="45"/>
      <c r="Z4441" s="44">
        <v>2.760000005364418</v>
      </c>
      <c r="AA4441" s="44"/>
      <c r="AB4441" s="45">
        <v>-1.2422357797622681</v>
      </c>
      <c r="AC4441" s="45"/>
      <c r="AD4441" s="45">
        <v>9.1114477254450321E-4</v>
      </c>
      <c r="AE4441" s="45"/>
      <c r="AF4441" s="45">
        <v>18.824678421020508</v>
      </c>
      <c r="AG4441" s="45"/>
      <c r="AH4441" s="45">
        <v>13.310413360595703</v>
      </c>
      <c r="AI4441" s="45"/>
      <c r="AJ4441" s="45"/>
      <c r="AK4441" s="20">
        <v>4.8403958790004253E-3</v>
      </c>
    </row>
    <row r="4442" spans="2:37">
      <c r="B4442" s="2">
        <v>8.0000003799796104E-3</v>
      </c>
      <c r="D4442" s="44">
        <v>0.48000002279877663</v>
      </c>
      <c r="E4442" s="44"/>
      <c r="F4442" s="45">
        <v>26.203433990478516</v>
      </c>
      <c r="G4442" s="45"/>
      <c r="H4442" s="45"/>
      <c r="I4442" s="45"/>
      <c r="J4442" s="45"/>
      <c r="K4442" s="45">
        <v>3.0289976596832275</v>
      </c>
      <c r="L4442" s="45"/>
      <c r="M4442" s="45"/>
      <c r="N4442" s="45">
        <v>26.385194778442383</v>
      </c>
      <c r="O4442" s="45"/>
      <c r="P4442" s="45"/>
      <c r="Q4442" s="45"/>
      <c r="R4442" s="45">
        <v>16.515325546264648</v>
      </c>
      <c r="S4442" s="45"/>
      <c r="T4442" s="45"/>
      <c r="U4442" s="45"/>
      <c r="V4442" s="46">
        <v>12.968711853027344</v>
      </c>
      <c r="W4442" s="46"/>
      <c r="X4442" s="45">
        <v>4.6999998390674591E-2</v>
      </c>
      <c r="Y4442" s="45"/>
      <c r="Z4442" s="44">
        <v>2.8199999034404755</v>
      </c>
      <c r="AA4442" s="44"/>
      <c r="AB4442" s="45">
        <v>-8.0289726257324219</v>
      </c>
      <c r="AC4442" s="45"/>
      <c r="AD4442" s="45">
        <v>7.7097595203667879E-4</v>
      </c>
      <c r="AE4442" s="45"/>
      <c r="AF4442" s="45">
        <v>18.728889465332031</v>
      </c>
      <c r="AG4442" s="45"/>
      <c r="AH4442" s="45">
        <v>13.242779731750488</v>
      </c>
      <c r="AI4442" s="45"/>
      <c r="AJ4442" s="45"/>
      <c r="AK4442" s="20">
        <v>4.1166758164763451E-3</v>
      </c>
    </row>
    <row r="4443" spans="2:37">
      <c r="B4443" s="2">
        <v>8.999999612569809E-3</v>
      </c>
      <c r="D4443" s="44">
        <v>0.53999997675418854</v>
      </c>
      <c r="E4443" s="44"/>
      <c r="F4443" s="45">
        <v>24.840532302856445</v>
      </c>
      <c r="G4443" s="45"/>
      <c r="H4443" s="45"/>
      <c r="I4443" s="45"/>
      <c r="J4443" s="45"/>
      <c r="K4443" s="45">
        <v>2.3650031089782715</v>
      </c>
      <c r="L4443" s="45"/>
      <c r="M4443" s="45"/>
      <c r="N4443" s="45">
        <v>25.575046539306641</v>
      </c>
      <c r="O4443" s="45"/>
      <c r="P4443" s="45"/>
      <c r="Q4443" s="45"/>
      <c r="R4443" s="45">
        <v>16.411979675292969</v>
      </c>
      <c r="S4443" s="45"/>
      <c r="T4443" s="45"/>
      <c r="U4443" s="45"/>
      <c r="V4443" s="46">
        <v>10.189568519592285</v>
      </c>
      <c r="W4443" s="46"/>
      <c r="X4443" s="45">
        <v>4.8000000417232513E-2</v>
      </c>
      <c r="Y4443" s="45"/>
      <c r="Z4443" s="44">
        <v>2.8800000250339508</v>
      </c>
      <c r="AA4443" s="44"/>
      <c r="AB4443" s="45">
        <v>-13.62482738494873</v>
      </c>
      <c r="AC4443" s="45"/>
      <c r="AD4443" s="45">
        <v>6.5388006623834372E-4</v>
      </c>
      <c r="AE4443" s="45"/>
      <c r="AF4443" s="45">
        <v>18.634119033813477</v>
      </c>
      <c r="AG4443" s="45"/>
      <c r="AH4443" s="45">
        <v>13.175849914550781</v>
      </c>
      <c r="AI4443" s="45"/>
      <c r="AJ4443" s="45"/>
      <c r="AK4443" s="20">
        <v>3.50917037576437E-3</v>
      </c>
    </row>
    <row r="4444" spans="2:37">
      <c r="B4444" s="2">
        <v>9.9999997764825821E-3</v>
      </c>
      <c r="D4444" s="44">
        <v>0.59999998658895493</v>
      </c>
      <c r="E4444" s="44"/>
      <c r="F4444" s="45">
        <v>20.496959686279297</v>
      </c>
      <c r="G4444" s="45"/>
      <c r="H4444" s="45"/>
      <c r="I4444" s="45"/>
      <c r="J4444" s="45"/>
      <c r="K4444" s="45">
        <v>1.8502637147903442</v>
      </c>
      <c r="L4444" s="45"/>
      <c r="M4444" s="45"/>
      <c r="N4444" s="45">
        <v>24.915870666503906</v>
      </c>
      <c r="O4444" s="45"/>
      <c r="P4444" s="45"/>
      <c r="Q4444" s="45"/>
      <c r="R4444" s="45">
        <v>16.309846878051758</v>
      </c>
      <c r="S4444" s="45"/>
      <c r="T4444" s="45"/>
      <c r="U4444" s="45"/>
      <c r="V4444" s="46">
        <v>8.0217437744140625</v>
      </c>
      <c r="W4444" s="46"/>
      <c r="X4444" s="45">
        <v>4.8999998718500137E-2</v>
      </c>
      <c r="Y4444" s="45"/>
      <c r="Z4444" s="44">
        <v>2.9399999231100082</v>
      </c>
      <c r="AA4444" s="44"/>
      <c r="AB4444" s="45">
        <v>-17.260063171386719</v>
      </c>
      <c r="AC4444" s="45"/>
      <c r="AD4444" s="45">
        <v>5.557943950407207E-4</v>
      </c>
      <c r="AE4444" s="45"/>
      <c r="AF4444" s="45">
        <v>18.540348052978516</v>
      </c>
      <c r="AG4444" s="45"/>
      <c r="AH4444" s="45">
        <v>13.109613418579102</v>
      </c>
      <c r="AI4444" s="45"/>
      <c r="AJ4444" s="45"/>
      <c r="AK4444" s="20">
        <v>2.9978456441313028E-3</v>
      </c>
    </row>
    <row r="4445" spans="2:37">
      <c r="B4445" s="2">
        <v>1.0999999940395355E-2</v>
      </c>
      <c r="D4445" s="44">
        <v>0.65999999642372131</v>
      </c>
      <c r="E4445" s="44"/>
      <c r="F4445" s="45">
        <v>13.711419105529785</v>
      </c>
      <c r="G4445" s="45"/>
      <c r="H4445" s="45"/>
      <c r="I4445" s="45"/>
      <c r="J4445" s="45"/>
      <c r="K4445" s="45">
        <v>1.4501701593399048</v>
      </c>
      <c r="L4445" s="45"/>
      <c r="M4445" s="45"/>
      <c r="N4445" s="45">
        <v>24.373031616210938</v>
      </c>
      <c r="O4445" s="45"/>
      <c r="P4445" s="45"/>
      <c r="Q4445" s="45"/>
      <c r="R4445" s="45">
        <v>16.20890998840332</v>
      </c>
      <c r="S4445" s="45"/>
      <c r="T4445" s="45"/>
      <c r="U4445" s="45"/>
      <c r="V4445" s="46">
        <v>6.3263049125671387</v>
      </c>
      <c r="W4445" s="46"/>
      <c r="X4445" s="45">
        <v>5.000000074505806E-2</v>
      </c>
      <c r="Y4445" s="45"/>
      <c r="Z4445" s="44">
        <v>3.0000000447034836</v>
      </c>
      <c r="AA4445" s="44"/>
      <c r="AB4445" s="45">
        <v>-18.446508407592773</v>
      </c>
      <c r="AC4445" s="45"/>
      <c r="AD4445" s="45">
        <v>4.7341527533717453E-4</v>
      </c>
      <c r="AE4445" s="45"/>
      <c r="AF4445" s="45">
        <v>18.447561264038086</v>
      </c>
      <c r="AG4445" s="45"/>
      <c r="AH4445" s="45">
        <v>13.044060707092285</v>
      </c>
      <c r="AI4445" s="45"/>
      <c r="AJ4445" s="45"/>
      <c r="AK4445" s="20">
        <v>2.5663415435701609E-3</v>
      </c>
    </row>
    <row r="4446" spans="2:37">
      <c r="B4446" s="2">
        <v>1.2000000104308128E-2</v>
      </c>
      <c r="D4446" s="44">
        <v>0.7200000062584877</v>
      </c>
      <c r="E4446" s="44"/>
      <c r="F4446" s="45">
        <v>5.3805503845214844</v>
      </c>
      <c r="G4446" s="45"/>
      <c r="H4446" s="45"/>
      <c r="I4446" s="45"/>
      <c r="J4446" s="45"/>
      <c r="K4446" s="45">
        <v>1.1384677886962891</v>
      </c>
      <c r="L4446" s="45"/>
      <c r="M4446" s="45"/>
      <c r="N4446" s="45">
        <v>23.920251846313477</v>
      </c>
      <c r="O4446" s="45"/>
      <c r="P4446" s="45"/>
      <c r="Q4446" s="45"/>
      <c r="R4446" s="45">
        <v>16.109153747558594</v>
      </c>
      <c r="S4446" s="45"/>
      <c r="T4446" s="45"/>
      <c r="U4446" s="45"/>
      <c r="V4446" s="46">
        <v>4.9972720146179199</v>
      </c>
      <c r="W4446" s="46"/>
      <c r="X4446" s="45">
        <v>5.0999999046325684E-2</v>
      </c>
      <c r="Y4446" s="45"/>
      <c r="Z4446" s="44">
        <v>3.059999942779541</v>
      </c>
      <c r="AA4446" s="44"/>
      <c r="AB4446" s="45">
        <v>-17.042875289916992</v>
      </c>
      <c r="AC4446" s="45"/>
      <c r="AD4446" s="45">
        <v>4.040492931380868E-4</v>
      </c>
      <c r="AE4446" s="45"/>
      <c r="AF4446" s="45">
        <v>18.355739593505859</v>
      </c>
      <c r="AG4446" s="45"/>
      <c r="AH4446" s="45">
        <v>12.979182243347168</v>
      </c>
      <c r="AI4446" s="45"/>
      <c r="AJ4446" s="45"/>
      <c r="AK4446" s="20">
        <v>2.2012635599821806E-3</v>
      </c>
    </row>
    <row r="4447" spans="2:37">
      <c r="B4447" s="2">
        <v>1.3000000268220901E-2</v>
      </c>
      <c r="D4447" s="44">
        <v>0.78000001609325409</v>
      </c>
      <c r="E4447" s="44"/>
      <c r="F4447" s="45">
        <v>-3.3762156963348389</v>
      </c>
      <c r="G4447" s="45"/>
      <c r="H4447" s="45"/>
      <c r="I4447" s="45"/>
      <c r="J4447" s="45"/>
      <c r="K4447" s="45">
        <v>0.89513492584228516</v>
      </c>
      <c r="L4447" s="45"/>
      <c r="M4447" s="45"/>
      <c r="N4447" s="45">
        <v>23.537483215332031</v>
      </c>
      <c r="O4447" s="45"/>
      <c r="P4447" s="45"/>
      <c r="Q4447" s="45"/>
      <c r="R4447" s="45">
        <v>16.01055908203125</v>
      </c>
      <c r="S4447" s="45"/>
      <c r="T4447" s="45"/>
      <c r="U4447" s="45"/>
      <c r="V4447" s="46">
        <v>3.9533660411834717</v>
      </c>
      <c r="W4447" s="46"/>
      <c r="X4447" s="45">
        <v>5.2000001072883606E-2</v>
      </c>
      <c r="Y4447" s="45"/>
      <c r="Z4447" s="44">
        <v>3.1200000643730164</v>
      </c>
      <c r="AA4447" s="44"/>
      <c r="AB4447" s="45">
        <v>-13.271015167236328</v>
      </c>
      <c r="AC4447" s="45"/>
      <c r="AD4447" s="45">
        <v>3.4549509291537106E-4</v>
      </c>
      <c r="AE4447" s="45"/>
      <c r="AF4447" s="45">
        <v>18.264869689941406</v>
      </c>
      <c r="AG4447" s="45"/>
      <c r="AH4447" s="45">
        <v>12.914968490600586</v>
      </c>
      <c r="AI4447" s="45"/>
      <c r="AJ4447" s="45"/>
      <c r="AK4447" s="20">
        <v>1.8916183616966009E-3</v>
      </c>
    </row>
    <row r="4448" spans="2:37">
      <c r="B4448" s="2">
        <v>1.4000000432133675E-2</v>
      </c>
      <c r="D4448" s="44">
        <v>0.84000002592802048</v>
      </c>
      <c r="E4448" s="44"/>
      <c r="F4448" s="45">
        <v>-11.379772186279297</v>
      </c>
      <c r="G4448" s="45"/>
      <c r="H4448" s="45"/>
      <c r="I4448" s="45"/>
      <c r="J4448" s="45"/>
      <c r="K4448" s="45">
        <v>0.70483273267745972</v>
      </c>
      <c r="L4448" s="45"/>
      <c r="M4448" s="45"/>
      <c r="N4448" s="45">
        <v>23.209365844726563</v>
      </c>
      <c r="O4448" s="45"/>
      <c r="P4448" s="45"/>
      <c r="Q4448" s="45"/>
      <c r="R4448" s="45">
        <v>15.913107872009277</v>
      </c>
      <c r="S4448" s="45"/>
      <c r="T4448" s="45"/>
      <c r="U4448" s="45"/>
      <c r="V4448" s="46">
        <v>3.1319589614868164</v>
      </c>
      <c r="W4448" s="46"/>
      <c r="X4448" s="45">
        <v>5.299999937415123E-2</v>
      </c>
      <c r="Y4448" s="45"/>
      <c r="Z4448" s="44">
        <v>3.1799999624490738</v>
      </c>
      <c r="AA4448" s="44"/>
      <c r="AB4448" s="45">
        <v>-7.6813445091247559</v>
      </c>
      <c r="AC4448" s="45"/>
      <c r="AD4448" s="45">
        <v>2.9594855732284486E-4</v>
      </c>
      <c r="AE4448" s="45"/>
      <c r="AF4448" s="45">
        <v>18.174936294555664</v>
      </c>
      <c r="AG4448" s="45"/>
      <c r="AH4448" s="45">
        <v>12.851411819458008</v>
      </c>
      <c r="AI4448" s="45"/>
      <c r="AJ4448" s="45"/>
      <c r="AK4448" s="20">
        <v>1.6283598961308599E-3</v>
      </c>
    </row>
    <row r="4449" spans="2:37">
      <c r="B4449" s="2">
        <v>1.4999999664723873E-2</v>
      </c>
      <c r="D4449" s="44">
        <v>0.89999997988343239</v>
      </c>
      <c r="E4449" s="44"/>
      <c r="F4449" s="45">
        <v>-17.559730529785156</v>
      </c>
      <c r="G4449" s="45"/>
      <c r="H4449" s="45"/>
      <c r="I4449" s="45"/>
      <c r="J4449" s="45"/>
      <c r="K4449" s="45">
        <v>0.55576306581497192</v>
      </c>
      <c r="L4449" s="45"/>
      <c r="M4449" s="45"/>
      <c r="N4449" s="45">
        <v>22.924076080322266</v>
      </c>
      <c r="O4449" s="45"/>
      <c r="P4449" s="45"/>
      <c r="Q4449" s="45"/>
      <c r="R4449" s="45">
        <v>15.816784858703613</v>
      </c>
      <c r="S4449" s="45"/>
      <c r="T4449" s="45"/>
      <c r="U4449" s="45"/>
      <c r="V4449" s="46">
        <v>2.4845998287200928</v>
      </c>
      <c r="W4449" s="46"/>
      <c r="X4449" s="45">
        <v>5.4000001400709152E-2</v>
      </c>
      <c r="Y4449" s="45"/>
      <c r="Z4449" s="44">
        <v>3.2400000840425491</v>
      </c>
      <c r="AA4449" s="44"/>
      <c r="AB4449" s="45">
        <v>-1.0727351903915405</v>
      </c>
      <c r="AC4449" s="45"/>
      <c r="AD4449" s="45">
        <v>2.539271954447031E-4</v>
      </c>
      <c r="AE4449" s="45"/>
      <c r="AF4449" s="45">
        <v>18.085926055908203</v>
      </c>
      <c r="AG4449" s="45"/>
      <c r="AH4449" s="45">
        <v>12.788500785827637</v>
      </c>
      <c r="AI4449" s="45"/>
      <c r="AJ4449" s="45"/>
      <c r="AK4449" s="20">
        <v>1.4040241949260235E-3</v>
      </c>
    </row>
    <row r="4450" spans="2:37">
      <c r="B4450" s="2">
        <v>1.6000000759959221E-2</v>
      </c>
      <c r="D4450" s="44">
        <v>0.96000004559755325</v>
      </c>
      <c r="E4450" s="44"/>
      <c r="F4450" s="45">
        <v>-21.104829788208008</v>
      </c>
      <c r="G4450" s="45"/>
      <c r="H4450" s="45"/>
      <c r="I4450" s="45"/>
      <c r="J4450" s="45"/>
      <c r="K4450" s="45">
        <v>0.43881991505622864</v>
      </c>
      <c r="L4450" s="45"/>
      <c r="M4450" s="45"/>
      <c r="N4450" s="45">
        <v>22.672483444213867</v>
      </c>
      <c r="O4450" s="45"/>
      <c r="P4450" s="45"/>
      <c r="Q4450" s="45"/>
      <c r="R4450" s="45">
        <v>15.721573829650879</v>
      </c>
      <c r="S4450" s="45"/>
      <c r="T4450" s="45"/>
      <c r="U4450" s="45"/>
      <c r="V4450" s="46">
        <v>1.9736734628677368</v>
      </c>
      <c r="W4450" s="46"/>
      <c r="X4450" s="45">
        <v>5.4999999701976776E-2</v>
      </c>
      <c r="Y4450" s="45"/>
      <c r="Z4450" s="44">
        <v>3.2999999821186066</v>
      </c>
      <c r="AA4450" s="44"/>
      <c r="AB4450" s="45">
        <v>5.6214599609375</v>
      </c>
      <c r="AC4450" s="45"/>
      <c r="AD4450" s="45">
        <v>2.1820951951667666E-4</v>
      </c>
      <c r="AE4450" s="45"/>
      <c r="AF4450" s="45">
        <v>17.997823715209961</v>
      </c>
      <c r="AG4450" s="45"/>
      <c r="AH4450" s="45">
        <v>12.726228713989258</v>
      </c>
      <c r="AI4450" s="45"/>
      <c r="AJ4450" s="45"/>
      <c r="AK4450" s="20">
        <v>1.2124363565817475E-3</v>
      </c>
    </row>
    <row r="4451" spans="2:37">
      <c r="B4451" s="2">
        <v>1.7000000923871994E-2</v>
      </c>
      <c r="D4451" s="44">
        <v>1.0200000554323196</v>
      </c>
      <c r="E4451" s="44"/>
      <c r="F4451" s="45">
        <v>-21.57481575012207</v>
      </c>
      <c r="G4451" s="45"/>
      <c r="H4451" s="45"/>
      <c r="I4451" s="45"/>
      <c r="J4451" s="45"/>
      <c r="K4451" s="45">
        <v>0.34695446491241455</v>
      </c>
      <c r="L4451" s="45"/>
      <c r="M4451" s="45"/>
      <c r="N4451" s="45">
        <v>22.447517395019531</v>
      </c>
      <c r="O4451" s="45"/>
      <c r="P4451" s="45"/>
      <c r="Q4451" s="45"/>
      <c r="R4451" s="45">
        <v>15.627458572387695</v>
      </c>
      <c r="S4451" s="45"/>
      <c r="T4451" s="45"/>
      <c r="U4451" s="45"/>
      <c r="V4451" s="46">
        <v>1.5698896646499634</v>
      </c>
      <c r="W4451" s="46"/>
      <c r="X4451" s="45">
        <v>5.6000001728534698E-2</v>
      </c>
      <c r="Y4451" s="45"/>
      <c r="Z4451" s="44">
        <v>3.3600001037120819</v>
      </c>
      <c r="AA4451" s="44"/>
      <c r="AB4451" s="45">
        <v>11.465044021606445</v>
      </c>
      <c r="AC4451" s="45"/>
      <c r="AD4451" s="45">
        <v>1.8778616504278034E-4</v>
      </c>
      <c r="AE4451" s="45"/>
      <c r="AF4451" s="45">
        <v>17.910615921020508</v>
      </c>
      <c r="AG4451" s="45"/>
      <c r="AH4451" s="45">
        <v>12.664586067199707</v>
      </c>
      <c r="AI4451" s="45"/>
      <c r="AJ4451" s="45"/>
      <c r="AK4451" s="20">
        <v>1.0484738741070032E-3</v>
      </c>
    </row>
    <row r="4452" spans="2:37">
      <c r="B4452" s="2">
        <v>1.7999999225139618E-2</v>
      </c>
      <c r="D4452" s="44">
        <v>1.0799999535083771</v>
      </c>
      <c r="E4452" s="44"/>
      <c r="F4452" s="45">
        <v>-18.958826065063477</v>
      </c>
      <c r="G4452" s="45"/>
      <c r="H4452" s="45"/>
      <c r="I4452" s="45"/>
      <c r="J4452" s="45"/>
      <c r="K4452" s="45">
        <v>0.27469626069068909</v>
      </c>
      <c r="L4452" s="45"/>
      <c r="M4452" s="45"/>
      <c r="N4452" s="45">
        <v>22.243686676025391</v>
      </c>
      <c r="O4452" s="45"/>
      <c r="P4452" s="45"/>
      <c r="Q4452" s="45"/>
      <c r="R4452" s="45">
        <v>15.534421920776367</v>
      </c>
      <c r="S4452" s="45"/>
      <c r="T4452" s="45"/>
      <c r="U4452" s="45"/>
      <c r="V4452" s="46">
        <v>1.2503818273544312</v>
      </c>
      <c r="W4452" s="46"/>
      <c r="X4452" s="45">
        <v>5.7000000029802322E-2</v>
      </c>
      <c r="Y4452" s="45"/>
      <c r="Z4452" s="44">
        <v>3.4200000017881393</v>
      </c>
      <c r="AA4452" s="44"/>
      <c r="AB4452" s="45">
        <v>15.649720191955566</v>
      </c>
      <c r="AC4452" s="45"/>
      <c r="AD4452" s="45">
        <v>1.6182087711058557E-4</v>
      </c>
      <c r="AE4452" s="45"/>
      <c r="AF4452" s="45">
        <v>17.82429313659668</v>
      </c>
      <c r="AG4452" s="45"/>
      <c r="AH4452" s="45">
        <v>12.60356330871582</v>
      </c>
      <c r="AI4452" s="45"/>
      <c r="AJ4452" s="45"/>
      <c r="AK4452" s="20">
        <v>9.0787530643865466E-4</v>
      </c>
    </row>
    <row r="4453" spans="2:37">
      <c r="B4453" s="2">
        <v>1.8999999389052391E-2</v>
      </c>
      <c r="D4453" s="44">
        <v>1.1399999633431435</v>
      </c>
      <c r="E4453" s="44"/>
      <c r="F4453" s="45">
        <v>-13.672868728637695</v>
      </c>
      <c r="G4453" s="45"/>
      <c r="H4453" s="45"/>
      <c r="I4453" s="45"/>
      <c r="J4453" s="45"/>
      <c r="K4453" s="45">
        <v>0.21779046952724457</v>
      </c>
      <c r="L4453" s="45"/>
      <c r="M4453" s="45"/>
      <c r="N4453" s="45">
        <v>22.056713104248047</v>
      </c>
      <c r="O4453" s="45"/>
      <c r="P4453" s="45"/>
      <c r="Q4453" s="45"/>
      <c r="R4453" s="45">
        <v>15.442450523376465</v>
      </c>
      <c r="S4453" s="45"/>
      <c r="T4453" s="45"/>
      <c r="U4453" s="45"/>
      <c r="V4453" s="46">
        <v>0.99725830554962158</v>
      </c>
      <c r="W4453" s="46"/>
      <c r="X4453" s="45">
        <v>5.7999998331069946E-2</v>
      </c>
      <c r="Y4453" s="45"/>
      <c r="Z4453" s="44">
        <v>3.4799998998641968</v>
      </c>
      <c r="AA4453" s="44"/>
      <c r="AB4453" s="45">
        <v>17.606718063354492</v>
      </c>
      <c r="AC4453" s="45"/>
      <c r="AD4453" s="45">
        <v>1.3961880176793784E-4</v>
      </c>
      <c r="AE4453" s="45"/>
      <c r="AF4453" s="45">
        <v>17.738838195800781</v>
      </c>
      <c r="AG4453" s="45"/>
      <c r="AH4453" s="45">
        <v>12.543153762817383</v>
      </c>
      <c r="AI4453" s="45"/>
      <c r="AJ4453" s="45"/>
      <c r="AK4453" s="20">
        <v>7.8708596993237734E-4</v>
      </c>
    </row>
    <row r="4454" spans="2:37">
      <c r="B4454" s="2">
        <v>1.9999999552965164E-2</v>
      </c>
      <c r="D4454" s="44">
        <v>1.1999999731779099</v>
      </c>
      <c r="E4454" s="44"/>
      <c r="F4454" s="45">
        <v>-6.4975728988647461</v>
      </c>
      <c r="G4454" s="45"/>
      <c r="H4454" s="45"/>
      <c r="I4454" s="45"/>
      <c r="J4454" s="45"/>
      <c r="K4454" s="45">
        <v>0.17292144894599915</v>
      </c>
      <c r="L4454" s="45"/>
      <c r="M4454" s="45"/>
      <c r="N4454" s="45">
        <v>21.883258819580078</v>
      </c>
      <c r="O4454" s="45"/>
      <c r="P4454" s="45"/>
      <c r="Q4454" s="45"/>
      <c r="R4454" s="45">
        <v>15.351526260375977</v>
      </c>
      <c r="S4454" s="45"/>
      <c r="T4454" s="45"/>
      <c r="U4454" s="45"/>
      <c r="V4454" s="46">
        <v>0.79649364948272705</v>
      </c>
      <c r="W4454" s="46"/>
      <c r="X4454" s="45">
        <v>5.9000000357627869E-2</v>
      </c>
      <c r="Y4454" s="45"/>
      <c r="Z4454" s="44">
        <v>3.5400000214576721</v>
      </c>
      <c r="AA4454" s="44"/>
      <c r="AB4454" s="45">
        <v>17.083904266357422</v>
      </c>
      <c r="AC4454" s="45"/>
      <c r="AD4454" s="45">
        <v>1.2060102744726464E-4</v>
      </c>
      <c r="AE4454" s="45"/>
      <c r="AF4454" s="45">
        <v>17.654239654541016</v>
      </c>
      <c r="AG4454" s="45"/>
      <c r="AH4454" s="45">
        <v>12.48334789276123</v>
      </c>
      <c r="AI4454" s="45"/>
      <c r="AJ4454" s="45"/>
      <c r="AK4454" s="20">
        <v>6.831325008533895E-4</v>
      </c>
    </row>
    <row r="4455" spans="2:37">
      <c r="B4455" s="2">
        <v>2.0999999716877937E-2</v>
      </c>
      <c r="D4455" s="44">
        <v>1.2599999830126762</v>
      </c>
      <c r="E4455" s="44"/>
      <c r="F4455" s="45">
        <v>1.5343468189239502</v>
      </c>
      <c r="G4455" s="45"/>
      <c r="H4455" s="45"/>
      <c r="I4455" s="45"/>
      <c r="J4455" s="45"/>
      <c r="K4455" s="45">
        <v>0.13750109076499939</v>
      </c>
      <c r="L4455" s="45"/>
      <c r="M4455" s="45"/>
      <c r="N4455" s="45">
        <v>21.720712661743164</v>
      </c>
      <c r="O4455" s="45"/>
      <c r="P4455" s="45"/>
      <c r="Q4455" s="45"/>
      <c r="R4455" s="45">
        <v>15.261635780334473</v>
      </c>
      <c r="S4455" s="45"/>
      <c r="T4455" s="45"/>
      <c r="U4455" s="45"/>
      <c r="V4455" s="46">
        <v>0.63707423210144043</v>
      </c>
      <c r="W4455" s="46"/>
      <c r="X4455" s="45">
        <v>5.9999998658895493E-2</v>
      </c>
      <c r="Y4455" s="45"/>
      <c r="Z4455" s="44">
        <v>3.5999999195337296</v>
      </c>
      <c r="AA4455" s="44"/>
      <c r="AB4455" s="45">
        <v>14.177949905395508</v>
      </c>
      <c r="AC4455" s="45"/>
      <c r="AD4455" s="45">
        <v>1.0428389941807836E-4</v>
      </c>
      <c r="AE4455" s="45"/>
      <c r="AF4455" s="45">
        <v>17.570487976074219</v>
      </c>
      <c r="AG4455" s="45"/>
      <c r="AH4455" s="45">
        <v>12.424138069152832</v>
      </c>
      <c r="AI4455" s="45"/>
      <c r="AJ4455" s="45"/>
      <c r="AK4455" s="20">
        <v>5.9352087555453181E-4</v>
      </c>
    </row>
    <row r="4456" spans="2:37">
      <c r="B4456" s="2">
        <v>2.199999988079071E-2</v>
      </c>
      <c r="D4456" s="44">
        <v>1.3199999928474426</v>
      </c>
      <c r="E4456" s="44"/>
      <c r="F4456" s="45">
        <v>9.2845983505249023</v>
      </c>
      <c r="G4456" s="45"/>
      <c r="H4456" s="45"/>
      <c r="I4456" s="45"/>
      <c r="J4456" s="45"/>
      <c r="K4456" s="45">
        <v>0.10950623452663422</v>
      </c>
      <c r="L4456" s="45"/>
      <c r="M4456" s="45"/>
      <c r="N4456" s="45">
        <v>21.567033767700195</v>
      </c>
      <c r="O4456" s="45"/>
      <c r="P4456" s="45"/>
      <c r="Q4456" s="45"/>
      <c r="R4456" s="45">
        <v>15.172763824462891</v>
      </c>
      <c r="S4456" s="45"/>
      <c r="T4456" s="45"/>
      <c r="U4456" s="45"/>
      <c r="V4456" s="46">
        <v>0.51033949851989746</v>
      </c>
      <c r="W4456" s="46"/>
      <c r="X4456" s="45">
        <v>6.1000000685453415E-2</v>
      </c>
      <c r="Y4456" s="45"/>
      <c r="Z4456" s="44">
        <v>3.6600000411272049</v>
      </c>
      <c r="AA4456" s="44"/>
      <c r="AB4456" s="45">
        <v>9.3175163269042969</v>
      </c>
      <c r="AC4456" s="45"/>
      <c r="AD4456" s="45">
        <v>9.0262263256590813E-5</v>
      </c>
      <c r="AE4456" s="45"/>
      <c r="AF4456" s="45">
        <v>17.487569808959961</v>
      </c>
      <c r="AG4456" s="45"/>
      <c r="AH4456" s="45">
        <v>12.36551570892334</v>
      </c>
      <c r="AI4456" s="45"/>
      <c r="AJ4456" s="45"/>
      <c r="AK4456" s="20">
        <v>5.1615363918244839E-4</v>
      </c>
    </row>
    <row r="4457" spans="2:37">
      <c r="B4457" s="2">
        <v>2.3000000044703484E-2</v>
      </c>
      <c r="D4457" s="44">
        <v>1.380000002682209</v>
      </c>
      <c r="E4457" s="44"/>
      <c r="F4457" s="45">
        <v>15.668931007385254</v>
      </c>
      <c r="G4457" s="45"/>
      <c r="H4457" s="45"/>
      <c r="I4457" s="45"/>
      <c r="J4457" s="45"/>
      <c r="K4457" s="45">
        <v>8.735327422618866E-2</v>
      </c>
      <c r="L4457" s="45"/>
      <c r="M4457" s="45"/>
      <c r="N4457" s="45">
        <v>21.420616149902344</v>
      </c>
      <c r="O4457" s="45"/>
      <c r="P4457" s="45"/>
      <c r="Q4457" s="45"/>
      <c r="R4457" s="45">
        <v>15.084895133972168</v>
      </c>
      <c r="S4457" s="45"/>
      <c r="T4457" s="45"/>
      <c r="U4457" s="45"/>
      <c r="V4457" s="46">
        <v>0.40946981310844421</v>
      </c>
      <c r="W4457" s="46"/>
      <c r="X4457" s="45">
        <v>6.1999998986721039E-2</v>
      </c>
      <c r="Y4457" s="45"/>
      <c r="Z4457" s="44">
        <v>3.7199999392032623</v>
      </c>
      <c r="AA4457" s="44"/>
      <c r="AB4457" s="45">
        <v>3.2002363204956055</v>
      </c>
      <c r="AC4457" s="45"/>
      <c r="AD4457" s="45">
        <v>7.8195829701144248E-5</v>
      </c>
      <c r="AE4457" s="45"/>
      <c r="AF4457" s="45">
        <v>17.405473709106445</v>
      </c>
      <c r="AG4457" s="45"/>
      <c r="AH4457" s="45">
        <v>12.307473182678223</v>
      </c>
      <c r="AI4457" s="45"/>
      <c r="AJ4457" s="45"/>
      <c r="AK4457" s="20">
        <v>4.4926200644113123E-4</v>
      </c>
    </row>
    <row r="4458" spans="2:37">
      <c r="B4458" s="2">
        <v>2.4000000208616257E-2</v>
      </c>
      <c r="D4458" s="44">
        <v>1.4400000125169754</v>
      </c>
      <c r="E4458" s="44"/>
      <c r="F4458" s="45">
        <v>19.807445526123047</v>
      </c>
      <c r="G4458" s="45"/>
      <c r="H4458" s="45"/>
      <c r="I4458" s="45"/>
      <c r="J4458" s="45"/>
      <c r="K4458" s="45">
        <v>6.9801181554794312E-2</v>
      </c>
      <c r="L4458" s="45"/>
      <c r="M4458" s="45"/>
      <c r="N4458" s="45">
        <v>21.28019905090332</v>
      </c>
      <c r="O4458" s="45"/>
      <c r="P4458" s="45"/>
      <c r="Q4458" s="45"/>
      <c r="R4458" s="45">
        <v>14.998016357421875</v>
      </c>
      <c r="S4458" s="45"/>
      <c r="T4458" s="45"/>
      <c r="U4458" s="45"/>
      <c r="V4458" s="46">
        <v>0.32908943295478821</v>
      </c>
      <c r="W4458" s="46"/>
      <c r="X4458" s="45">
        <v>6.3000001013278961E-2</v>
      </c>
      <c r="Y4458" s="45"/>
      <c r="Z4458" s="44">
        <v>3.7800000607967377</v>
      </c>
      <c r="AA4458" s="44"/>
      <c r="AB4458" s="45">
        <v>-3.3072404861450195</v>
      </c>
      <c r="AC4458" s="45"/>
      <c r="AD4458" s="45">
        <v>6.7798078816849738E-5</v>
      </c>
      <c r="AE4458" s="45"/>
      <c r="AF4458" s="45">
        <v>17.324188232421875</v>
      </c>
      <c r="AG4458" s="45"/>
      <c r="AH4458" s="45">
        <v>12.250002861022949</v>
      </c>
      <c r="AI4458" s="45"/>
      <c r="AJ4458" s="45"/>
      <c r="AK4458" s="20">
        <v>3.9135076804086566E-4</v>
      </c>
    </row>
    <row r="4459" spans="2:37">
      <c r="B4459" s="2">
        <v>2.500000037252903E-2</v>
      </c>
      <c r="D4459" s="44">
        <v>1.5000000223517418</v>
      </c>
      <c r="E4459" s="44"/>
      <c r="F4459" s="45">
        <v>21.144735336303711</v>
      </c>
      <c r="G4459" s="45"/>
      <c r="H4459" s="45"/>
      <c r="I4459" s="45"/>
      <c r="J4459" s="45"/>
      <c r="K4459" s="45">
        <v>5.5876333266496658E-2</v>
      </c>
      <c r="L4459" s="45"/>
      <c r="M4459" s="45"/>
      <c r="N4459" s="45">
        <v>21.144786834716797</v>
      </c>
      <c r="O4459" s="45"/>
      <c r="P4459" s="45"/>
      <c r="Q4459" s="45"/>
      <c r="R4459" s="45">
        <v>14.912112236022949</v>
      </c>
      <c r="S4459" s="45"/>
      <c r="T4459" s="45"/>
      <c r="U4459" s="45"/>
      <c r="V4459" s="46">
        <v>0.26495599746704102</v>
      </c>
      <c r="W4459" s="46"/>
      <c r="X4459" s="45">
        <v>6.4000003039836884E-2</v>
      </c>
      <c r="Y4459" s="45"/>
      <c r="Z4459" s="44">
        <v>3.840000182390213</v>
      </c>
      <c r="AA4459" s="44"/>
      <c r="AB4459" s="45">
        <v>-9.291865348815918</v>
      </c>
      <c r="AC4459" s="45"/>
      <c r="AD4459" s="45">
        <v>5.8827117754844949E-5</v>
      </c>
      <c r="AE4459" s="45"/>
      <c r="AF4459" s="45">
        <v>17.243701934814453</v>
      </c>
      <c r="AG4459" s="45"/>
      <c r="AH4459" s="45">
        <v>12.193097114562988</v>
      </c>
      <c r="AI4459" s="45"/>
      <c r="AJ4459" s="45"/>
      <c r="AK4459" s="20">
        <v>3.4115251037292182E-4</v>
      </c>
    </row>
    <row r="4460" spans="2:37">
      <c r="B4460" s="2">
        <v>2.6000000536441803E-2</v>
      </c>
      <c r="D4460" s="44">
        <v>1.5600000321865082</v>
      </c>
      <c r="E4460" s="44"/>
      <c r="F4460" s="45">
        <v>19.5234375</v>
      </c>
      <c r="G4460" s="45"/>
      <c r="H4460" s="45"/>
      <c r="I4460" s="45"/>
      <c r="J4460" s="45"/>
      <c r="K4460" s="45">
        <v>4.481414332985878E-2</v>
      </c>
      <c r="L4460" s="45"/>
      <c r="M4460" s="45"/>
      <c r="N4460" s="45">
        <v>21.01359748840332</v>
      </c>
      <c r="O4460" s="45"/>
      <c r="P4460" s="45"/>
      <c r="Q4460" s="45"/>
      <c r="R4460" s="45">
        <v>14.827168464660645</v>
      </c>
      <c r="S4460" s="45"/>
      <c r="T4460" s="45"/>
      <c r="U4460" s="45"/>
      <c r="V4460" s="46">
        <v>0.21371836960315704</v>
      </c>
      <c r="W4460" s="46"/>
      <c r="X4460" s="45">
        <v>6.4999997615814209E-2</v>
      </c>
      <c r="Y4460" s="45"/>
      <c r="Z4460" s="44">
        <v>3.8999998569488525</v>
      </c>
      <c r="AA4460" s="44"/>
      <c r="AB4460" s="45">
        <v>-13.92213249206543</v>
      </c>
      <c r="AC4460" s="45"/>
      <c r="AD4460" s="45">
        <v>5.1078295655315742E-5</v>
      </c>
      <c r="AE4460" s="45"/>
      <c r="AF4460" s="45">
        <v>17.164005279541016</v>
      </c>
      <c r="AG4460" s="45"/>
      <c r="AH4460" s="45">
        <v>12.136747360229492</v>
      </c>
      <c r="AI4460" s="45"/>
      <c r="AJ4460" s="45"/>
      <c r="AK4460" s="20">
        <v>2.9759050812572241E-4</v>
      </c>
    </row>
    <row r="4461" spans="2:37">
      <c r="B4461" s="2">
        <v>2.7000000700354576E-2</v>
      </c>
      <c r="D4461" s="44">
        <v>1.6200000420212746</v>
      </c>
      <c r="E4461" s="44"/>
      <c r="F4461" s="45">
        <v>15.20148754119873</v>
      </c>
      <c r="G4461" s="45"/>
      <c r="H4461" s="45"/>
      <c r="I4461" s="45"/>
      <c r="J4461" s="45"/>
      <c r="K4461" s="45">
        <v>3.601357713341713E-2</v>
      </c>
      <c r="L4461" s="45"/>
      <c r="M4461" s="45"/>
      <c r="N4461" s="45">
        <v>20.886009216308594</v>
      </c>
      <c r="O4461" s="45"/>
      <c r="P4461" s="45"/>
      <c r="Q4461" s="45"/>
      <c r="R4461" s="45">
        <v>14.743173599243164</v>
      </c>
      <c r="S4461" s="45"/>
      <c r="T4461" s="45"/>
      <c r="U4461" s="45"/>
      <c r="V4461" s="46">
        <v>0.17272701859474182</v>
      </c>
      <c r="W4461" s="46"/>
      <c r="X4461" s="45">
        <v>6.5999999642372131E-2</v>
      </c>
      <c r="Y4461" s="45"/>
      <c r="Z4461" s="44">
        <v>3.9599999785423279</v>
      </c>
      <c r="AA4461" s="44"/>
      <c r="AB4461" s="45">
        <v>-16.563451766967773</v>
      </c>
      <c r="AC4461" s="45"/>
      <c r="AD4461" s="45">
        <v>4.4378033635439351E-5</v>
      </c>
      <c r="AE4461" s="45"/>
      <c r="AF4461" s="45">
        <v>17.085084915161133</v>
      </c>
      <c r="AG4461" s="45"/>
      <c r="AH4461" s="45">
        <v>12.080947875976563</v>
      </c>
      <c r="AI4461" s="45"/>
      <c r="AJ4461" s="45"/>
      <c r="AK4461" s="20">
        <v>2.5974790332838893E-4</v>
      </c>
    </row>
    <row r="4462" spans="2:37">
      <c r="B4462" s="2">
        <v>2.8000000864267349E-2</v>
      </c>
      <c r="D4462" s="44">
        <v>1.680000051856041</v>
      </c>
      <c r="E4462" s="44"/>
      <c r="F4462" s="45">
        <v>8.8112764358520508</v>
      </c>
      <c r="G4462" s="45"/>
      <c r="H4462" s="45"/>
      <c r="I4462" s="45"/>
      <c r="J4462" s="45"/>
      <c r="K4462" s="45">
        <v>2.9001742601394653E-2</v>
      </c>
      <c r="L4462" s="45"/>
      <c r="M4462" s="45"/>
      <c r="N4462" s="45">
        <v>20.761529922485352</v>
      </c>
      <c r="O4462" s="45"/>
      <c r="P4462" s="45"/>
      <c r="Q4462" s="45"/>
      <c r="R4462" s="45">
        <v>14.660111427307129</v>
      </c>
      <c r="S4462" s="45"/>
      <c r="T4462" s="45"/>
      <c r="U4462" s="45"/>
      <c r="V4462" s="46">
        <v>0.13988521695137024</v>
      </c>
      <c r="W4462" s="46"/>
      <c r="X4462" s="45">
        <v>6.7000001668930054E-2</v>
      </c>
      <c r="Y4462" s="45"/>
      <c r="Z4462" s="44">
        <v>4.0200001001358032</v>
      </c>
      <c r="AA4462" s="44"/>
      <c r="AB4462" s="45">
        <v>-16.864950180053711</v>
      </c>
      <c r="AC4462" s="45"/>
      <c r="AD4462" s="45">
        <v>3.8578793464694172E-5</v>
      </c>
      <c r="AE4462" s="45"/>
      <c r="AF4462" s="45">
        <v>17.006931304931641</v>
      </c>
      <c r="AG4462" s="45"/>
      <c r="AH4462" s="45">
        <v>12.025689125061035</v>
      </c>
      <c r="AI4462" s="45"/>
      <c r="AJ4462" s="45"/>
      <c r="AK4462" s="20">
        <v>2.2684209397993982E-4</v>
      </c>
    </row>
    <row r="4463" spans="2:37">
      <c r="B4463" s="2">
        <v>2.8999999165534973E-2</v>
      </c>
      <c r="D4463" s="44">
        <v>1.7399999499320984</v>
      </c>
      <c r="E4463" s="44"/>
      <c r="F4463" s="45">
        <v>1.2670998573303223</v>
      </c>
      <c r="G4463" s="45"/>
      <c r="H4463" s="45"/>
      <c r="I4463" s="45"/>
      <c r="J4463" s="45"/>
      <c r="K4463" s="45">
        <v>2.3406226187944412E-2</v>
      </c>
      <c r="L4463" s="45"/>
      <c r="M4463" s="45"/>
      <c r="N4463" s="45">
        <v>20.639768600463867</v>
      </c>
      <c r="O4463" s="45"/>
      <c r="P4463" s="45"/>
      <c r="Q4463" s="45"/>
      <c r="R4463" s="45">
        <v>14.577969551086426</v>
      </c>
      <c r="S4463" s="45"/>
      <c r="T4463" s="45"/>
      <c r="U4463" s="45"/>
      <c r="V4463" s="46">
        <v>0.11353228241205215</v>
      </c>
      <c r="W4463" s="46"/>
      <c r="X4463" s="45">
        <v>6.8000003695487976E-2</v>
      </c>
      <c r="Y4463" s="45"/>
      <c r="Z4463" s="44">
        <v>4.0800002217292786</v>
      </c>
      <c r="AA4463" s="44"/>
      <c r="AB4463" s="45">
        <v>-14.805873870849609</v>
      </c>
      <c r="AC4463" s="45"/>
      <c r="AD4463" s="45">
        <v>3.355491571710445E-5</v>
      </c>
      <c r="AE4463" s="45"/>
      <c r="AF4463" s="45">
        <v>16.929536819458008</v>
      </c>
      <c r="AG4463" s="45"/>
      <c r="AH4463" s="45">
        <v>11.970966339111328</v>
      </c>
      <c r="AI4463" s="45"/>
      <c r="AJ4463" s="45"/>
      <c r="AK4463" s="20">
        <v>1.982037938432768E-4</v>
      </c>
    </row>
    <row r="4464" spans="2:37">
      <c r="B4464" s="2">
        <v>2.9999999329447746E-2</v>
      </c>
      <c r="D4464" s="44">
        <v>1.7999999597668648</v>
      </c>
      <c r="E4464" s="44"/>
      <c r="F4464" s="45">
        <v>-6.3656654357910156</v>
      </c>
      <c r="G4464" s="45"/>
      <c r="H4464" s="45"/>
      <c r="I4464" s="45"/>
      <c r="J4464" s="45"/>
      <c r="K4464" s="45">
        <v>1.8933473154902458E-2</v>
      </c>
      <c r="L4464" s="45"/>
      <c r="M4464" s="45"/>
      <c r="N4464" s="45">
        <v>20.520412445068359</v>
      </c>
      <c r="O4464" s="45"/>
      <c r="P4464" s="45"/>
      <c r="Q4464" s="45"/>
      <c r="R4464" s="45">
        <v>14.496734619140625</v>
      </c>
      <c r="S4464" s="45"/>
      <c r="T4464" s="45"/>
      <c r="U4464" s="45"/>
      <c r="V4464" s="46">
        <v>9.2351742088794708E-2</v>
      </c>
      <c r="W4464" s="46"/>
      <c r="X4464" s="45">
        <v>6.8999998271465302E-2</v>
      </c>
      <c r="Y4464" s="45"/>
      <c r="Z4464" s="44">
        <v>4.1399998962879181</v>
      </c>
      <c r="AA4464" s="44"/>
      <c r="AB4464" s="45">
        <v>-10.695465087890625</v>
      </c>
      <c r="AC4464" s="45"/>
      <c r="AD4464" s="45">
        <v>2.9199163691373542E-5</v>
      </c>
      <c r="AE4464" s="45"/>
      <c r="AF4464" s="45">
        <v>16.852888107299805</v>
      </c>
      <c r="AG4464" s="45"/>
      <c r="AH4464" s="45">
        <v>11.916769981384277</v>
      </c>
      <c r="AI4464" s="45"/>
      <c r="AJ4464" s="45"/>
      <c r="AK4464" s="20">
        <v>1.7325941007584333E-4</v>
      </c>
    </row>
    <row r="4465" spans="2:37">
      <c r="B4465" s="2">
        <v>3.0999999493360519E-2</v>
      </c>
      <c r="D4465" s="44">
        <v>1.8599999696016312</v>
      </c>
      <c r="E4465" s="44"/>
      <c r="F4465" s="45">
        <v>-13.020956039428711</v>
      </c>
      <c r="G4465" s="45"/>
      <c r="H4465" s="45"/>
      <c r="I4465" s="45"/>
      <c r="J4465" s="45"/>
      <c r="K4465" s="45">
        <v>1.5351876616477966E-2</v>
      </c>
      <c r="L4465" s="45"/>
      <c r="M4465" s="45"/>
      <c r="N4465" s="45">
        <v>20.403213500976563</v>
      </c>
      <c r="O4465" s="45"/>
      <c r="P4465" s="45"/>
      <c r="Q4465" s="45"/>
      <c r="R4465" s="45">
        <v>14.416394233703613</v>
      </c>
      <c r="S4465" s="45"/>
      <c r="T4465" s="45"/>
      <c r="U4465" s="45"/>
      <c r="V4465" s="46">
        <v>7.5299106538295746E-2</v>
      </c>
      <c r="W4465" s="46"/>
      <c r="X4465" s="45">
        <v>7.0000000298023224E-2</v>
      </c>
      <c r="Y4465" s="45"/>
      <c r="Z4465" s="44">
        <v>4.2000000178813934</v>
      </c>
      <c r="AA4465" s="44"/>
      <c r="AB4465" s="45">
        <v>-5.1267666816711426</v>
      </c>
      <c r="AC4465" s="45"/>
      <c r="AD4465" s="45">
        <v>2.5419834855711088E-5</v>
      </c>
      <c r="AE4465" s="45"/>
      <c r="AF4465" s="45">
        <v>16.776975631713867</v>
      </c>
      <c r="AG4465" s="45"/>
      <c r="AH4465" s="45">
        <v>11.863094329833984</v>
      </c>
      <c r="AI4465" s="45"/>
      <c r="AJ4465" s="45"/>
      <c r="AK4465" s="20">
        <v>1.5151643310673535E-4</v>
      </c>
    </row>
    <row r="4466" spans="2:37">
      <c r="B4466" s="2">
        <v>3.2000001519918442E-2</v>
      </c>
      <c r="D4466" s="44">
        <v>1.9200000911951065</v>
      </c>
      <c r="E4466" s="44"/>
      <c r="F4466" s="45">
        <v>-17.780824661254883</v>
      </c>
      <c r="G4466" s="45"/>
      <c r="H4466" s="45"/>
      <c r="I4466" s="45"/>
      <c r="J4466" s="45"/>
      <c r="K4466" s="45">
        <v>1.247852947562933E-2</v>
      </c>
      <c r="L4466" s="45"/>
      <c r="M4466" s="45"/>
      <c r="N4466" s="45">
        <v>20.287967681884766</v>
      </c>
      <c r="O4466" s="45"/>
      <c r="P4466" s="45"/>
      <c r="Q4466" s="45"/>
      <c r="R4466" s="45">
        <v>14.336935997009277</v>
      </c>
      <c r="S4466" s="45"/>
      <c r="T4466" s="45"/>
      <c r="U4466" s="45"/>
      <c r="V4466" s="46">
        <v>6.1544898897409439E-2</v>
      </c>
      <c r="W4466" s="46"/>
      <c r="X4466" s="45">
        <v>7.1000002324581146E-2</v>
      </c>
      <c r="Y4466" s="45"/>
      <c r="Z4466" s="44">
        <v>4.2600001394748688</v>
      </c>
      <c r="AA4466" s="44"/>
      <c r="AB4466" s="45">
        <v>1.1087785959243774</v>
      </c>
      <c r="AC4466" s="45"/>
      <c r="AD4466" s="45">
        <v>2.2138392523629591E-5</v>
      </c>
      <c r="AE4466" s="45"/>
      <c r="AF4466" s="45">
        <v>16.701789855957031</v>
      </c>
      <c r="AG4466" s="45"/>
      <c r="AH4466" s="45">
        <v>11.809932708740234</v>
      </c>
      <c r="AI4466" s="45"/>
      <c r="AJ4466" s="45"/>
      <c r="AK4466" s="20">
        <v>1.3255119847599417E-4</v>
      </c>
    </row>
    <row r="4467" spans="2:37">
      <c r="B4467" s="2">
        <v>3.2999999821186066E-2</v>
      </c>
      <c r="D4467" s="44">
        <v>1.9799999892711639</v>
      </c>
      <c r="E4467" s="44"/>
      <c r="F4467" s="45">
        <v>-20.001920700073242</v>
      </c>
      <c r="G4467" s="45"/>
      <c r="H4467" s="45"/>
      <c r="I4467" s="45"/>
      <c r="J4467" s="45"/>
      <c r="K4467" s="45">
        <v>1.016884483397007E-2</v>
      </c>
      <c r="L4467" s="45"/>
      <c r="M4467" s="45"/>
      <c r="N4467" s="45">
        <v>20.174516677856445</v>
      </c>
      <c r="O4467" s="45"/>
      <c r="P4467" s="45"/>
      <c r="Q4467" s="45"/>
      <c r="R4467" s="45">
        <v>14.258346557617188</v>
      </c>
      <c r="S4467" s="45"/>
      <c r="T4467" s="45"/>
      <c r="U4467" s="45"/>
      <c r="V4467" s="46">
        <v>5.0429824739694595E-2</v>
      </c>
      <c r="W4467" s="46"/>
      <c r="X4467" s="45">
        <v>7.1999996900558472E-2</v>
      </c>
      <c r="Y4467" s="45"/>
      <c r="Z4467" s="44">
        <v>4.3199998140335083</v>
      </c>
      <c r="AA4467" s="44"/>
      <c r="AB4467" s="45">
        <v>7.1336627006530762</v>
      </c>
      <c r="AC4467" s="45"/>
      <c r="AD4467" s="45">
        <v>1.9287450413685292E-5</v>
      </c>
      <c r="AE4467" s="45"/>
      <c r="AF4467" s="45">
        <v>16.627321243286133</v>
      </c>
      <c r="AG4467" s="45"/>
      <c r="AH4467" s="45">
        <v>11.757278442382813</v>
      </c>
      <c r="AI4467" s="45"/>
      <c r="AJ4467" s="45"/>
      <c r="AK4467" s="20">
        <v>1.1599867866607383E-4</v>
      </c>
    </row>
    <row r="4468" spans="2:37">
      <c r="B4468" s="2">
        <v>3.4000001847743988E-2</v>
      </c>
      <c r="D4468" s="44">
        <v>2.0400001108646393</v>
      </c>
      <c r="E4468" s="44"/>
      <c r="F4468" s="45">
        <v>-19.40226936340332</v>
      </c>
      <c r="G4468" s="45"/>
      <c r="H4468" s="45"/>
      <c r="I4468" s="45"/>
      <c r="J4468" s="45"/>
      <c r="K4468" s="45">
        <v>8.3084125071763992E-3</v>
      </c>
      <c r="L4468" s="45"/>
      <c r="M4468" s="45"/>
      <c r="N4468" s="45">
        <v>20.062725067138672</v>
      </c>
      <c r="O4468" s="45"/>
      <c r="P4468" s="45"/>
      <c r="Q4468" s="45"/>
      <c r="R4468" s="45">
        <v>14.18061351776123</v>
      </c>
      <c r="S4468" s="45"/>
      <c r="T4468" s="45"/>
      <c r="U4468" s="45"/>
      <c r="V4468" s="46">
        <v>4.1429340839385986E-2</v>
      </c>
      <c r="W4468" s="46"/>
      <c r="X4468" s="45">
        <v>7.2999998927116394E-2</v>
      </c>
      <c r="Y4468" s="45"/>
      <c r="Z4468" s="44">
        <v>4.3799999356269836</v>
      </c>
      <c r="AA4468" s="44"/>
      <c r="AB4468" s="45">
        <v>12.107653617858887</v>
      </c>
      <c r="AC4468" s="45"/>
      <c r="AD4468" s="45">
        <v>1.6809108274173923E-5</v>
      </c>
      <c r="AE4468" s="45"/>
      <c r="AF4468" s="45">
        <v>16.553560256958008</v>
      </c>
      <c r="AG4468" s="45"/>
      <c r="AH4468" s="45">
        <v>11.705122947692871</v>
      </c>
      <c r="AI4468" s="45"/>
      <c r="AJ4468" s="45"/>
      <c r="AK4468" s="20">
        <v>1.0154386109206825E-4</v>
      </c>
    </row>
    <row r="4469" spans="2:37">
      <c r="B4469" s="2">
        <v>3.5000000149011612E-2</v>
      </c>
      <c r="D4469" s="44">
        <v>2.1000000089406967</v>
      </c>
      <c r="E4469" s="44"/>
      <c r="F4469" s="45">
        <v>-16.096675872802734</v>
      </c>
      <c r="G4469" s="45"/>
      <c r="H4469" s="45"/>
      <c r="I4469" s="45"/>
      <c r="J4469" s="45"/>
      <c r="K4469" s="45">
        <v>6.8065980449318886E-3</v>
      </c>
      <c r="L4469" s="45"/>
      <c r="M4469" s="45"/>
      <c r="N4469" s="45">
        <v>19.952486038208008</v>
      </c>
      <c r="O4469" s="45"/>
      <c r="P4469" s="45"/>
      <c r="Q4469" s="45"/>
      <c r="R4469" s="45">
        <v>14.103725433349609</v>
      </c>
      <c r="S4469" s="45"/>
      <c r="T4469" s="45"/>
      <c r="U4469" s="45"/>
      <c r="V4469" s="46">
        <v>3.4125674515962601E-2</v>
      </c>
      <c r="W4469" s="46"/>
      <c r="X4469" s="45">
        <v>7.4000000953674316E-2</v>
      </c>
      <c r="Y4469" s="45"/>
      <c r="Z4469" s="44">
        <v>4.440000057220459</v>
      </c>
      <c r="AA4469" s="44"/>
      <c r="AB4469" s="45">
        <v>15.344827651977539</v>
      </c>
      <c r="AC4469" s="45"/>
      <c r="AD4469" s="45">
        <v>1.4653542166342959E-5</v>
      </c>
      <c r="AE4469" s="45"/>
      <c r="AF4469" s="45">
        <v>16.480499267578125</v>
      </c>
      <c r="AG4469" s="45"/>
      <c r="AH4469" s="45">
        <v>11.653462409973145</v>
      </c>
      <c r="AI4469" s="45"/>
      <c r="AJ4469" s="45"/>
      <c r="AK4469" s="20">
        <v>8.8914508523885161E-5</v>
      </c>
    </row>
    <row r="4470" spans="2:37">
      <c r="B4470" s="2">
        <v>3.5999998450279236E-2</v>
      </c>
      <c r="D4470" s="44">
        <v>2.1599999070167542</v>
      </c>
      <c r="E4470" s="44"/>
      <c r="F4470" s="45">
        <v>-10.57640266418457</v>
      </c>
      <c r="G4470" s="45"/>
      <c r="H4470" s="45"/>
      <c r="I4470" s="45"/>
      <c r="J4470" s="45"/>
      <c r="K4470" s="45">
        <v>5.5915261618793011E-3</v>
      </c>
      <c r="L4470" s="45"/>
      <c r="M4470" s="45"/>
      <c r="N4470" s="45">
        <v>19.843711853027344</v>
      </c>
      <c r="O4470" s="45"/>
      <c r="P4470" s="45"/>
      <c r="Q4470" s="45"/>
      <c r="R4470" s="45">
        <v>14.027669906616211</v>
      </c>
      <c r="S4470" s="45"/>
      <c r="T4470" s="45"/>
      <c r="U4470" s="45"/>
      <c r="V4470" s="46">
        <v>2.8185764327645302E-2</v>
      </c>
      <c r="W4470" s="46"/>
      <c r="X4470" s="45">
        <v>7.5000002980232239E-2</v>
      </c>
      <c r="Y4470" s="45"/>
      <c r="Z4470" s="44">
        <v>4.5000001788139343</v>
      </c>
      <c r="AA4470" s="44"/>
      <c r="AB4470" s="45">
        <v>16.40802001953125</v>
      </c>
      <c r="AC4470" s="45"/>
      <c r="AD4470" s="45">
        <v>1.2777819392795209E-5</v>
      </c>
      <c r="AE4470" s="45"/>
      <c r="AF4470" s="45">
        <v>16.408124923706055</v>
      </c>
      <c r="AG4470" s="45"/>
      <c r="AH4470" s="45">
        <v>11.602288246154785</v>
      </c>
      <c r="AI4470" s="45"/>
      <c r="AJ4470" s="45"/>
      <c r="AK4470" s="20">
        <v>7.7875003626104444E-5</v>
      </c>
    </row>
    <row r="4471" spans="2:37">
      <c r="B4471" s="2">
        <v>3.7000000476837158E-2</v>
      </c>
      <c r="D4471" s="44">
        <v>2.2200000286102295</v>
      </c>
      <c r="E4471" s="44"/>
      <c r="F4471" s="45">
        <v>-3.6365401744842529</v>
      </c>
      <c r="G4471" s="45"/>
      <c r="H4471" s="45"/>
      <c r="I4471" s="45"/>
      <c r="J4471" s="45"/>
      <c r="K4471" s="45">
        <v>4.6061258763074875E-3</v>
      </c>
      <c r="L4471" s="45"/>
      <c r="M4471" s="45"/>
      <c r="N4471" s="45">
        <v>19.736330032348633</v>
      </c>
      <c r="O4471" s="45"/>
      <c r="P4471" s="45"/>
      <c r="Q4471" s="45"/>
      <c r="R4471" s="45">
        <v>13.952435493469238</v>
      </c>
      <c r="S4471" s="45"/>
      <c r="T4471" s="45"/>
      <c r="U4471" s="45"/>
      <c r="V4471" s="46">
        <v>2.3343758657574654E-2</v>
      </c>
      <c r="W4471" s="46"/>
      <c r="X4471" s="45">
        <v>7.5999997556209564E-2</v>
      </c>
      <c r="Y4471" s="45"/>
      <c r="Z4471" s="44">
        <v>4.5599998533725739</v>
      </c>
      <c r="AA4471" s="44"/>
      <c r="AB4471" s="45">
        <v>15.167694091796875</v>
      </c>
      <c r="AC4471" s="45"/>
      <c r="AD4471" s="45">
        <v>1.114490078180097E-5</v>
      </c>
      <c r="AE4471" s="45"/>
      <c r="AF4471" s="45">
        <v>16.336433410644531</v>
      </c>
      <c r="AG4471" s="45"/>
      <c r="AH4471" s="45">
        <v>11.551594734191895</v>
      </c>
      <c r="AI4471" s="45"/>
      <c r="AJ4471" s="45"/>
      <c r="AK4471" s="20">
        <v>6.8221183028072119E-5</v>
      </c>
    </row>
    <row r="4472" spans="2:37" ht="14.25" customHeight="1">
      <c r="B4472" s="2">
        <v>3.7999998778104782E-2</v>
      </c>
      <c r="D4472" s="44">
        <v>2.2799999266862869</v>
      </c>
      <c r="E4472" s="44"/>
      <c r="F4472" s="45">
        <v>3.7382094860076904</v>
      </c>
      <c r="G4472" s="45"/>
      <c r="H4472" s="45"/>
      <c r="I4472" s="45"/>
      <c r="J4472" s="45"/>
      <c r="K4472" s="45">
        <v>3.8050250150263309E-3</v>
      </c>
      <c r="L4472" s="45"/>
      <c r="M4472" s="45"/>
      <c r="N4472" s="45">
        <v>19.630275726318359</v>
      </c>
      <c r="O4472" s="45"/>
      <c r="P4472" s="45"/>
      <c r="Q4472" s="45"/>
      <c r="R4472" s="45">
        <v>13.878009796142578</v>
      </c>
      <c r="S4472" s="45"/>
      <c r="T4472" s="45"/>
      <c r="U4472" s="45"/>
      <c r="V4472" s="46">
        <v>1.9387209787964821E-2</v>
      </c>
      <c r="W4472" s="46"/>
      <c r="X4472" s="45">
        <v>7.6999999582767487E-2</v>
      </c>
      <c r="Y4472" s="45"/>
      <c r="Z4472" s="44">
        <v>4.6199999749660492</v>
      </c>
      <c r="AA4472" s="44"/>
      <c r="AB4472" s="45">
        <v>11.817330360412598</v>
      </c>
      <c r="AC4472" s="45"/>
      <c r="AD4472" s="45">
        <v>9.7227948572253808E-6</v>
      </c>
      <c r="AE4472" s="45"/>
      <c r="AF4472" s="45">
        <v>16.265411376953125</v>
      </c>
      <c r="AG4472" s="45"/>
      <c r="AH4472" s="45">
        <v>11.501375198364258</v>
      </c>
      <c r="AI4472" s="45"/>
      <c r="AJ4472" s="45"/>
      <c r="AK4472" s="20">
        <v>5.9775935369543731E-5</v>
      </c>
    </row>
    <row r="4473" spans="2:37" ht="13.5" customHeight="1">
      <c r="B4473" s="47" t="s">
        <v>11</v>
      </c>
      <c r="C4473" s="47"/>
      <c r="D4473" s="47"/>
      <c r="E4473" s="47"/>
    </row>
    <row r="4474" spans="2:37" ht="12.75" customHeight="1">
      <c r="B4474" s="39" t="s">
        <v>0</v>
      </c>
      <c r="C4474" s="39"/>
      <c r="D4474" s="39"/>
      <c r="E4474" s="39"/>
      <c r="F4474" s="39"/>
      <c r="G4474" s="1" t="s">
        <v>1</v>
      </c>
      <c r="H4474" s="40" t="s">
        <v>103</v>
      </c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</row>
    <row r="4475" spans="2:37" ht="12.75" customHeight="1">
      <c r="AB4475" s="39" t="s">
        <v>2</v>
      </c>
      <c r="AC4475" s="39"/>
      <c r="AD4475" s="39"/>
      <c r="AE4475" s="39"/>
      <c r="AF4475" s="39"/>
      <c r="AG4475" s="39"/>
    </row>
    <row r="4476" spans="2:37" ht="12" customHeight="1">
      <c r="B4476" s="39" t="s">
        <v>3</v>
      </c>
      <c r="C4476" s="39"/>
      <c r="D4476" s="39"/>
      <c r="E4476" s="39"/>
      <c r="G4476" s="1" t="s">
        <v>4</v>
      </c>
      <c r="H4476" s="41">
        <v>6.5999999046325684</v>
      </c>
      <c r="I4476" s="41"/>
      <c r="J4476" s="41"/>
      <c r="K4476" s="41"/>
      <c r="L4476" s="41"/>
      <c r="M4476" s="41"/>
      <c r="N4476" s="41"/>
      <c r="O4476" s="39" t="s">
        <v>21</v>
      </c>
      <c r="P4476" s="39"/>
      <c r="Q4476" s="39"/>
      <c r="R4476" s="39"/>
      <c r="S4476" s="1" t="s">
        <v>4</v>
      </c>
      <c r="T4476" s="42" t="s">
        <v>24</v>
      </c>
      <c r="U4476" s="42"/>
      <c r="V4476" s="42"/>
      <c r="W4476" s="42"/>
      <c r="X4476" s="42"/>
      <c r="Y4476" s="42"/>
      <c r="Z4476" s="42"/>
      <c r="AA4476" s="42"/>
      <c r="AB4476" s="39"/>
      <c r="AC4476" s="39"/>
      <c r="AD4476" s="39"/>
      <c r="AE4476" s="39"/>
      <c r="AF4476" s="39"/>
      <c r="AG4476" s="39"/>
    </row>
    <row r="4477" spans="2:37" ht="10.5" customHeight="1">
      <c r="AB4477" s="39"/>
      <c r="AC4477" s="39"/>
      <c r="AD4477" s="39"/>
      <c r="AE4477" s="39"/>
      <c r="AF4477" s="39"/>
      <c r="AG4477" s="39"/>
    </row>
    <row r="4478" spans="2:37" ht="12" customHeight="1">
      <c r="AB4478" s="39"/>
      <c r="AC4478" s="39"/>
      <c r="AD4478" s="39"/>
      <c r="AE4478" s="39"/>
      <c r="AF4478" s="39"/>
      <c r="AG4478" s="39"/>
    </row>
    <row r="4479" spans="2:37" ht="12" customHeight="1">
      <c r="AB4479" s="39"/>
      <c r="AC4479" s="39"/>
      <c r="AD4479" s="39"/>
      <c r="AE4479" s="39"/>
      <c r="AF4479" s="39"/>
      <c r="AG4479" s="39"/>
    </row>
    <row r="4480" spans="2:37" ht="6" customHeight="1"/>
    <row r="4481" spans="2:34" ht="3" customHeight="1">
      <c r="B4481" s="43" t="s">
        <v>5</v>
      </c>
      <c r="D4481" s="43" t="s">
        <v>23</v>
      </c>
      <c r="E4481" s="43"/>
      <c r="G4481" s="43" t="s">
        <v>6</v>
      </c>
      <c r="H4481" s="43"/>
      <c r="J4481" s="43" t="s">
        <v>7</v>
      </c>
      <c r="K4481" s="43"/>
      <c r="L4481" s="43"/>
      <c r="M4481" s="43"/>
      <c r="N4481" s="43" t="s">
        <v>8</v>
      </c>
      <c r="O4481" s="43"/>
      <c r="Q4481" s="43" t="s">
        <v>9</v>
      </c>
      <c r="R4481" s="43"/>
      <c r="S4481" s="43"/>
      <c r="T4481" s="43" t="s">
        <v>10</v>
      </c>
      <c r="U4481" s="43"/>
      <c r="X4481" s="43" t="s">
        <v>5</v>
      </c>
      <c r="Y4481" s="43"/>
      <c r="Z4481" s="43" t="s">
        <v>23</v>
      </c>
      <c r="AA4481" s="43"/>
      <c r="AB4481" s="43" t="s">
        <v>6</v>
      </c>
      <c r="AC4481" s="43" t="s">
        <v>7</v>
      </c>
      <c r="AE4481" s="43" t="s">
        <v>8</v>
      </c>
      <c r="AF4481" s="43" t="s">
        <v>9</v>
      </c>
      <c r="AG4481" s="43" t="s">
        <v>10</v>
      </c>
      <c r="AH4481" s="43"/>
    </row>
    <row r="4482" spans="2:34" ht="14.25" customHeight="1">
      <c r="B4482" s="43"/>
      <c r="D4482" s="43"/>
      <c r="E4482" s="43"/>
      <c r="G4482" s="43"/>
      <c r="H4482" s="43"/>
      <c r="J4482" s="43"/>
      <c r="K4482" s="43"/>
      <c r="L4482" s="43"/>
      <c r="M4482" s="43"/>
      <c r="N4482" s="43"/>
      <c r="O4482" s="43"/>
      <c r="Q4482" s="43"/>
      <c r="R4482" s="43"/>
      <c r="S4482" s="43"/>
      <c r="T4482" s="43"/>
      <c r="U4482" s="43"/>
      <c r="X4482" s="43"/>
      <c r="Y4482" s="43"/>
      <c r="Z4482" s="43"/>
      <c r="AA4482" s="43"/>
      <c r="AB4482" s="43"/>
      <c r="AC4482" s="43"/>
      <c r="AE4482" s="43"/>
      <c r="AF4482" s="43"/>
      <c r="AG4482" s="43"/>
      <c r="AH4482" s="43"/>
    </row>
    <row r="4483" spans="2:34">
      <c r="B4483" s="2">
        <v>7.8000001609325409E-2</v>
      </c>
      <c r="D4483" s="44">
        <v>4.6800000965595245</v>
      </c>
      <c r="E4483" s="44"/>
      <c r="F4483" s="45">
        <v>6.8435859680175781</v>
      </c>
      <c r="G4483" s="45"/>
      <c r="H4483" s="45"/>
      <c r="I4483" s="45"/>
      <c r="J4483" s="45"/>
      <c r="K4483" s="45">
        <v>8.4838429756928235E-6</v>
      </c>
      <c r="L4483" s="45"/>
      <c r="M4483" s="45"/>
      <c r="N4483" s="45">
        <v>16.195051193237305</v>
      </c>
      <c r="O4483" s="45"/>
      <c r="P4483" s="45"/>
      <c r="Q4483" s="45"/>
      <c r="R4483" s="45">
        <v>11.451623916625977</v>
      </c>
      <c r="S4483" s="45"/>
      <c r="T4483" s="45"/>
      <c r="U4483" s="45"/>
      <c r="V4483" s="46">
        <v>5.2385428716661409E-5</v>
      </c>
      <c r="W4483" s="46"/>
    </row>
    <row r="4484" spans="2:34">
      <c r="B4484" s="2">
        <v>7.9000003635883331E-2</v>
      </c>
      <c r="D4484" s="44">
        <v>4.7400002181529999</v>
      </c>
      <c r="E4484" s="44"/>
      <c r="F4484" s="45">
        <v>0.95575255155563354</v>
      </c>
      <c r="G4484" s="45"/>
      <c r="H4484" s="45"/>
      <c r="I4484" s="45"/>
      <c r="J4484" s="45"/>
      <c r="K4484" s="45">
        <v>7.4041022344317753E-6</v>
      </c>
      <c r="L4484" s="45"/>
      <c r="M4484" s="45"/>
      <c r="N4484" s="45">
        <v>16.125345230102539</v>
      </c>
      <c r="O4484" s="45"/>
      <c r="P4484" s="45"/>
      <c r="Q4484" s="45"/>
      <c r="R4484" s="45">
        <v>11.402335166931152</v>
      </c>
      <c r="S4484" s="45"/>
      <c r="T4484" s="45"/>
      <c r="U4484" s="45"/>
      <c r="V4484" s="46">
        <v>4.5915952796349302E-5</v>
      </c>
      <c r="W4484" s="46"/>
    </row>
    <row r="4485" spans="2:34">
      <c r="B4485" s="2">
        <v>7.9999998211860657E-2</v>
      </c>
      <c r="D4485" s="44">
        <v>4.7999998927116394</v>
      </c>
      <c r="E4485" s="44"/>
      <c r="F4485" s="45">
        <v>-5.0152559280395508</v>
      </c>
      <c r="G4485" s="45"/>
      <c r="H4485" s="45"/>
      <c r="I4485" s="45"/>
      <c r="J4485" s="45"/>
      <c r="K4485" s="45">
        <v>6.4628370637365151E-6</v>
      </c>
      <c r="L4485" s="45"/>
      <c r="M4485" s="45"/>
      <c r="N4485" s="45">
        <v>16.056283950805664</v>
      </c>
      <c r="O4485" s="45"/>
      <c r="P4485" s="45"/>
      <c r="Q4485" s="45"/>
      <c r="R4485" s="45">
        <v>11.35350227355957</v>
      </c>
      <c r="S4485" s="45"/>
      <c r="T4485" s="45"/>
      <c r="U4485" s="45"/>
      <c r="V4485" s="46">
        <v>4.0251154132420197E-5</v>
      </c>
      <c r="W4485" s="46"/>
    </row>
    <row r="4486" spans="2:34">
      <c r="B4486" s="2">
        <v>8.1000000238418579E-2</v>
      </c>
      <c r="D4486" s="44">
        <v>4.8600000143051147</v>
      </c>
      <c r="E4486" s="44"/>
      <c r="F4486" s="45">
        <v>-10.234034538269043</v>
      </c>
      <c r="G4486" s="45"/>
      <c r="H4486" s="45"/>
      <c r="I4486" s="45"/>
      <c r="J4486" s="45"/>
      <c r="K4486" s="45">
        <v>5.6420667533529922E-6</v>
      </c>
      <c r="L4486" s="45"/>
      <c r="M4486" s="45"/>
      <c r="N4486" s="45">
        <v>15.987858772277832</v>
      </c>
      <c r="O4486" s="45"/>
      <c r="P4486" s="45"/>
      <c r="Q4486" s="45"/>
      <c r="R4486" s="45">
        <v>11.305119514465332</v>
      </c>
      <c r="S4486" s="45"/>
      <c r="T4486" s="45"/>
      <c r="U4486" s="45"/>
      <c r="V4486" s="46">
        <v>3.5289707739138976E-5</v>
      </c>
      <c r="W4486" s="46"/>
    </row>
    <row r="4487" spans="2:34">
      <c r="B4487" s="2">
        <v>8.2000002264976501E-2</v>
      </c>
      <c r="D4487" s="44">
        <v>4.9200001358985901</v>
      </c>
      <c r="E4487" s="44"/>
      <c r="F4487" s="45">
        <v>-13.977437019348145</v>
      </c>
      <c r="G4487" s="45"/>
      <c r="H4487" s="45"/>
      <c r="I4487" s="45"/>
      <c r="J4487" s="45"/>
      <c r="K4487" s="45">
        <v>4.9261921049037483E-6</v>
      </c>
      <c r="L4487" s="45"/>
      <c r="M4487" s="45"/>
      <c r="N4487" s="45">
        <v>15.920063018798828</v>
      </c>
      <c r="O4487" s="45"/>
      <c r="P4487" s="45"/>
      <c r="Q4487" s="45"/>
      <c r="R4487" s="45">
        <v>11.257181167602539</v>
      </c>
      <c r="S4487" s="45"/>
      <c r="T4487" s="45"/>
      <c r="U4487" s="45"/>
      <c r="V4487" s="46">
        <v>3.0943305318942294E-5</v>
      </c>
      <c r="W4487" s="46"/>
    </row>
    <row r="4488" spans="2:34">
      <c r="B4488" s="2">
        <v>8.2999996840953827E-2</v>
      </c>
      <c r="D4488" s="44">
        <v>4.9799998104572296</v>
      </c>
      <c r="E4488" s="44"/>
      <c r="F4488" s="45">
        <v>-15.734651565551758</v>
      </c>
      <c r="G4488" s="45"/>
      <c r="H4488" s="45"/>
      <c r="I4488" s="45"/>
      <c r="J4488" s="45"/>
      <c r="K4488" s="45">
        <v>4.3016702875320334E-6</v>
      </c>
      <c r="L4488" s="45"/>
      <c r="M4488" s="45"/>
      <c r="N4488" s="45">
        <v>15.852887153625488</v>
      </c>
      <c r="O4488" s="45"/>
      <c r="P4488" s="45"/>
      <c r="Q4488" s="45"/>
      <c r="R4488" s="45">
        <v>11.209680557250977</v>
      </c>
      <c r="S4488" s="45"/>
      <c r="T4488" s="45"/>
      <c r="U4488" s="45"/>
      <c r="V4488" s="46">
        <v>2.7134939955431037E-5</v>
      </c>
      <c r="W4488" s="46"/>
    </row>
    <row r="4489" spans="2:34">
      <c r="B4489" s="2">
        <v>8.3999998867511749E-2</v>
      </c>
      <c r="D4489" s="44">
        <v>5.039999932050705</v>
      </c>
      <c r="E4489" s="44"/>
      <c r="F4489" s="45">
        <v>-15.276769638061523</v>
      </c>
      <c r="G4489" s="45"/>
      <c r="H4489" s="45"/>
      <c r="I4489" s="45"/>
      <c r="J4489" s="45"/>
      <c r="K4489" s="45">
        <v>3.756734486159985E-6</v>
      </c>
      <c r="L4489" s="45"/>
      <c r="M4489" s="45"/>
      <c r="N4489" s="45">
        <v>15.786323547363281</v>
      </c>
      <c r="O4489" s="45"/>
      <c r="P4489" s="45"/>
      <c r="Q4489" s="45"/>
      <c r="R4489" s="45">
        <v>11.162613868713379</v>
      </c>
      <c r="S4489" s="45"/>
      <c r="T4489" s="45"/>
      <c r="U4489" s="45"/>
      <c r="V4489" s="46">
        <v>2.3797405447112396E-5</v>
      </c>
      <c r="W4489" s="46"/>
    </row>
    <row r="4490" spans="2:34">
      <c r="B4490" s="2">
        <v>8.5000000894069672E-2</v>
      </c>
      <c r="D4490" s="44">
        <v>5.1000000536441803</v>
      </c>
      <c r="E4490" s="44"/>
      <c r="F4490" s="45">
        <v>-12.686387062072754</v>
      </c>
      <c r="G4490" s="45"/>
      <c r="H4490" s="45"/>
      <c r="I4490" s="45"/>
      <c r="J4490" s="45"/>
      <c r="K4490" s="45">
        <v>3.2811565233714646E-6</v>
      </c>
      <c r="L4490" s="45"/>
      <c r="M4490" s="45"/>
      <c r="N4490" s="45">
        <v>15.720364570617676</v>
      </c>
      <c r="O4490" s="45"/>
      <c r="P4490" s="45"/>
      <c r="Q4490" s="45"/>
      <c r="R4490" s="45">
        <v>11.115974426269531</v>
      </c>
      <c r="S4490" s="45"/>
      <c r="T4490" s="45"/>
      <c r="U4490" s="45"/>
      <c r="V4490" s="46">
        <v>2.0872017557849176E-5</v>
      </c>
      <c r="W4490" s="46"/>
    </row>
    <row r="4491" spans="2:34">
      <c r="B4491" s="2">
        <v>8.6000002920627594E-2</v>
      </c>
      <c r="D4491" s="44">
        <v>5.1600001752376556</v>
      </c>
      <c r="E4491" s="44"/>
      <c r="F4491" s="45">
        <v>-8.343449592590332</v>
      </c>
      <c r="G4491" s="45"/>
      <c r="H4491" s="45"/>
      <c r="I4491" s="45"/>
      <c r="J4491" s="45"/>
      <c r="K4491" s="45">
        <v>2.8660406314884312E-6</v>
      </c>
      <c r="L4491" s="45"/>
      <c r="M4491" s="45"/>
      <c r="N4491" s="45">
        <v>15.655001640319824</v>
      </c>
      <c r="O4491" s="45"/>
      <c r="P4491" s="45"/>
      <c r="Q4491" s="45"/>
      <c r="R4491" s="45">
        <v>11.069756507873535</v>
      </c>
      <c r="S4491" s="45"/>
      <c r="T4491" s="45"/>
      <c r="U4491" s="45"/>
      <c r="V4491" s="46">
        <v>1.830750989029184E-5</v>
      </c>
      <c r="W4491" s="46"/>
    </row>
    <row r="4492" spans="2:34">
      <c r="B4492" s="2">
        <v>8.6999997496604919E-2</v>
      </c>
      <c r="D4492" s="44">
        <v>5.2199998497962952</v>
      </c>
      <c r="E4492" s="44"/>
      <c r="F4492" s="45">
        <v>-2.8696813583374023</v>
      </c>
      <c r="G4492" s="45"/>
      <c r="H4492" s="45"/>
      <c r="I4492" s="45"/>
      <c r="J4492" s="45"/>
      <c r="K4492" s="45">
        <v>2.503646328477771E-6</v>
      </c>
      <c r="L4492" s="45"/>
      <c r="M4492" s="45"/>
      <c r="N4492" s="45">
        <v>15.590228080749512</v>
      </c>
      <c r="O4492" s="45"/>
      <c r="P4492" s="45"/>
      <c r="Q4492" s="45"/>
      <c r="R4492" s="45">
        <v>11.023954391479492</v>
      </c>
      <c r="S4492" s="45"/>
      <c r="T4492" s="45"/>
      <c r="U4492" s="45"/>
      <c r="V4492" s="46">
        <v>1.6059075278462842E-5</v>
      </c>
      <c r="W4492" s="46"/>
    </row>
    <row r="4493" spans="2:34">
      <c r="B4493" s="2">
        <v>8.7999999523162842E-2</v>
      </c>
      <c r="D4493" s="44">
        <v>5.2799999713897705</v>
      </c>
      <c r="E4493" s="44"/>
      <c r="F4493" s="45">
        <v>2.9602963924407959</v>
      </c>
      <c r="G4493" s="45"/>
      <c r="H4493" s="45"/>
      <c r="I4493" s="45"/>
      <c r="J4493" s="45"/>
      <c r="K4493" s="45">
        <v>2.1872351680940483E-6</v>
      </c>
      <c r="L4493" s="45"/>
      <c r="M4493" s="45"/>
      <c r="N4493" s="45">
        <v>15.526036262512207</v>
      </c>
      <c r="O4493" s="45"/>
      <c r="P4493" s="45"/>
      <c r="Q4493" s="45"/>
      <c r="R4493" s="45">
        <v>10.978564262390137</v>
      </c>
      <c r="S4493" s="45"/>
      <c r="T4493" s="45"/>
      <c r="U4493" s="45"/>
      <c r="V4493" s="46">
        <v>1.4087531781115104E-5</v>
      </c>
      <c r="W4493" s="46"/>
    </row>
    <row r="4494" spans="2:34">
      <c r="B4494" s="2">
        <v>8.9000001549720764E-2</v>
      </c>
      <c r="D4494" s="44">
        <v>5.3400000929832458</v>
      </c>
      <c r="E4494" s="44"/>
      <c r="F4494" s="45">
        <v>8.3284664154052734</v>
      </c>
      <c r="G4494" s="45"/>
      <c r="H4494" s="45"/>
      <c r="I4494" s="45"/>
      <c r="J4494" s="45"/>
      <c r="K4494" s="45">
        <v>1.9109386357740732E-6</v>
      </c>
      <c r="L4494" s="45"/>
      <c r="M4494" s="45"/>
      <c r="N4494" s="45">
        <v>15.462418556213379</v>
      </c>
      <c r="O4494" s="45"/>
      <c r="P4494" s="45"/>
      <c r="Q4494" s="45"/>
      <c r="R4494" s="45">
        <v>10.933579444885254</v>
      </c>
      <c r="S4494" s="45"/>
      <c r="T4494" s="45"/>
      <c r="U4494" s="45"/>
      <c r="V4494" s="46">
        <v>1.2358603271422908E-5</v>
      </c>
      <c r="W4494" s="46"/>
    </row>
    <row r="4495" spans="2:34">
      <c r="B4495" s="2">
        <v>9.0000003576278687E-2</v>
      </c>
      <c r="D4495" s="44">
        <v>5.4000002145767212</v>
      </c>
      <c r="E4495" s="44"/>
      <c r="F4495" s="45">
        <v>12.488078117370605</v>
      </c>
      <c r="G4495" s="45"/>
      <c r="H4495" s="45"/>
      <c r="I4495" s="45"/>
      <c r="J4495" s="45"/>
      <c r="K4495" s="45">
        <v>1.669644916546531E-6</v>
      </c>
      <c r="L4495" s="45"/>
      <c r="M4495" s="45"/>
      <c r="N4495" s="45">
        <v>15.39936637878418</v>
      </c>
      <c r="O4495" s="45"/>
      <c r="P4495" s="45"/>
      <c r="Q4495" s="45"/>
      <c r="R4495" s="45">
        <v>10.888995170593262</v>
      </c>
      <c r="S4495" s="45"/>
      <c r="T4495" s="45"/>
      <c r="U4495" s="45"/>
      <c r="V4495" s="46">
        <v>1.0842297342605889E-5</v>
      </c>
      <c r="W4495" s="46"/>
    </row>
    <row r="4496" spans="2:34">
      <c r="B4496" s="2">
        <v>9.0999998152256012E-2</v>
      </c>
      <c r="D4496" s="44">
        <v>5.4599998891353607</v>
      </c>
      <c r="E4496" s="44"/>
      <c r="F4496" s="45">
        <v>14.867405891418457</v>
      </c>
      <c r="G4496" s="45"/>
      <c r="H4496" s="45"/>
      <c r="I4496" s="45"/>
      <c r="J4496" s="45"/>
      <c r="K4496" s="45">
        <v>1.4588983958674362E-6</v>
      </c>
      <c r="L4496" s="45"/>
      <c r="M4496" s="45"/>
      <c r="N4496" s="45">
        <v>15.336874961853027</v>
      </c>
      <c r="O4496" s="45"/>
      <c r="P4496" s="45"/>
      <c r="Q4496" s="45"/>
      <c r="R4496" s="45">
        <v>10.844807624816895</v>
      </c>
      <c r="S4496" s="45"/>
      <c r="T4496" s="45"/>
      <c r="U4496" s="45"/>
      <c r="V4496" s="46">
        <v>9.512358701613266E-6</v>
      </c>
      <c r="W4496" s="46"/>
    </row>
    <row r="4497" spans="2:33">
      <c r="B4497" s="2">
        <v>9.2000000178813934E-2</v>
      </c>
      <c r="D4497" s="44">
        <v>5.5200000107288361</v>
      </c>
      <c r="E4497" s="44"/>
      <c r="F4497" s="45">
        <v>15.148218154907227</v>
      </c>
      <c r="G4497" s="45"/>
      <c r="H4497" s="45"/>
      <c r="I4497" s="45"/>
      <c r="J4497" s="45"/>
      <c r="K4497" s="45">
        <v>1.2748153039865429E-6</v>
      </c>
      <c r="L4497" s="45"/>
      <c r="M4497" s="45"/>
      <c r="N4497" s="45">
        <v>15.274935722351074</v>
      </c>
      <c r="O4497" s="45"/>
      <c r="P4497" s="45"/>
      <c r="Q4497" s="45"/>
      <c r="R4497" s="45">
        <v>10.801009178161621</v>
      </c>
      <c r="S4497" s="45"/>
      <c r="T4497" s="45"/>
      <c r="U4497" s="45"/>
      <c r="V4497" s="46">
        <v>8.3457989603630267E-6</v>
      </c>
      <c r="W4497" s="46"/>
    </row>
    <row r="4498" spans="2:33">
      <c r="B4498" s="2">
        <v>9.3000002205371857E-2</v>
      </c>
      <c r="D4498" s="44">
        <v>5.5800001323223114</v>
      </c>
      <c r="E4498" s="44"/>
      <c r="F4498" s="45">
        <v>13.308187484741211</v>
      </c>
      <c r="G4498" s="45"/>
      <c r="H4498" s="45"/>
      <c r="I4498" s="45"/>
      <c r="J4498" s="45"/>
      <c r="K4498" s="45">
        <v>1.1140091373817995E-6</v>
      </c>
      <c r="L4498" s="45"/>
      <c r="M4498" s="45"/>
      <c r="N4498" s="45">
        <v>15.213541030883789</v>
      </c>
      <c r="O4498" s="45"/>
      <c r="P4498" s="45"/>
      <c r="Q4498" s="45"/>
      <c r="R4498" s="45">
        <v>10.757597923278809</v>
      </c>
      <c r="S4498" s="45"/>
      <c r="T4498" s="45"/>
      <c r="U4498" s="45"/>
      <c r="V4498" s="46">
        <v>7.3224850893893745E-6</v>
      </c>
      <c r="W4498" s="46"/>
    </row>
    <row r="4499" spans="2:33">
      <c r="B4499" s="2">
        <v>9.3999996781349182E-2</v>
      </c>
      <c r="D4499" s="44">
        <v>5.6399998068809509</v>
      </c>
      <c r="E4499" s="44"/>
      <c r="F4499" s="45">
        <v>9.6216201782226563</v>
      </c>
      <c r="G4499" s="45"/>
      <c r="H4499" s="45"/>
      <c r="I4499" s="45"/>
      <c r="J4499" s="45"/>
      <c r="K4499" s="45">
        <v>9.7352631200919859E-7</v>
      </c>
      <c r="L4499" s="45"/>
      <c r="M4499" s="45"/>
      <c r="N4499" s="45">
        <v>15.15268611907959</v>
      </c>
      <c r="O4499" s="45"/>
      <c r="P4499" s="45"/>
      <c r="Q4499" s="45"/>
      <c r="R4499" s="45">
        <v>10.714566230773926</v>
      </c>
      <c r="S4499" s="45"/>
      <c r="T4499" s="45"/>
      <c r="U4499" s="45"/>
      <c r="V4499" s="46">
        <v>6.4247774389514234E-6</v>
      </c>
      <c r="W4499" s="46"/>
    </row>
    <row r="4500" spans="2:33">
      <c r="B4500" s="2">
        <v>9.4999998807907104E-2</v>
      </c>
      <c r="D4500" s="44">
        <v>5.6999999284744263</v>
      </c>
      <c r="E4500" s="44"/>
      <c r="F4500" s="45">
        <v>4.6187405586242676</v>
      </c>
      <c r="G4500" s="45"/>
      <c r="H4500" s="45"/>
      <c r="I4500" s="45"/>
      <c r="J4500" s="45"/>
      <c r="K4500" s="45">
        <v>8.507898883181042E-7</v>
      </c>
      <c r="L4500" s="45"/>
      <c r="M4500" s="45"/>
      <c r="N4500" s="45">
        <v>15.092362403869629</v>
      </c>
      <c r="O4500" s="45"/>
      <c r="P4500" s="45"/>
      <c r="Q4500" s="45"/>
      <c r="R4500" s="45">
        <v>10.671911239624023</v>
      </c>
      <c r="S4500" s="45"/>
      <c r="T4500" s="45"/>
      <c r="U4500" s="45"/>
      <c r="V4500" s="46">
        <v>5.6372218750766478E-6</v>
      </c>
      <c r="W4500" s="46"/>
    </row>
    <row r="4501" spans="2:33">
      <c r="B4501" s="2">
        <v>9.6000000834465027E-2</v>
      </c>
      <c r="D4501" s="44">
        <v>5.7600000500679016</v>
      </c>
      <c r="E4501" s="44"/>
      <c r="F4501" s="45">
        <v>-0.99045366048812866</v>
      </c>
      <c r="G4501" s="45"/>
      <c r="H4501" s="45"/>
      <c r="I4501" s="45"/>
      <c r="J4501" s="45"/>
      <c r="K4501" s="45">
        <v>7.4355176593599026E-7</v>
      </c>
      <c r="L4501" s="45"/>
      <c r="M4501" s="45"/>
      <c r="N4501" s="45">
        <v>15.032564163208008</v>
      </c>
      <c r="O4501" s="45"/>
      <c r="P4501" s="45"/>
      <c r="Q4501" s="45"/>
      <c r="R4501" s="45">
        <v>10.629627227783203</v>
      </c>
      <c r="S4501" s="45"/>
      <c r="T4501" s="45"/>
      <c r="U4501" s="45"/>
      <c r="V4501" s="46">
        <v>4.9462737479188945E-6</v>
      </c>
      <c r="W4501" s="46"/>
    </row>
    <row r="4502" spans="2:33">
      <c r="B4502" s="2">
        <v>9.7000002861022949E-2</v>
      </c>
      <c r="D4502" s="44">
        <v>5.820000171661377</v>
      </c>
      <c r="E4502" s="44"/>
      <c r="F4502" s="45">
        <v>-6.416846752166748</v>
      </c>
      <c r="G4502" s="45"/>
      <c r="H4502" s="45"/>
      <c r="I4502" s="45"/>
      <c r="J4502" s="45"/>
      <c r="K4502" s="45">
        <v>6.4984971004378167E-7</v>
      </c>
      <c r="L4502" s="45"/>
      <c r="M4502" s="45"/>
      <c r="N4502" s="45">
        <v>14.973283767700195</v>
      </c>
      <c r="O4502" s="45"/>
      <c r="P4502" s="45"/>
      <c r="Q4502" s="45"/>
      <c r="R4502" s="45">
        <v>10.587710380554199</v>
      </c>
      <c r="S4502" s="45"/>
      <c r="T4502" s="45"/>
      <c r="U4502" s="45"/>
      <c r="V4502" s="46">
        <v>4.3400618778832722E-6</v>
      </c>
      <c r="W4502" s="46"/>
    </row>
    <row r="4503" spans="2:33">
      <c r="B4503" s="2">
        <v>9.7999997437000275E-2</v>
      </c>
      <c r="D4503" s="44">
        <v>5.8799998462200165</v>
      </c>
      <c r="E4503" s="44"/>
      <c r="F4503" s="45">
        <v>-10.903112411499023</v>
      </c>
      <c r="G4503" s="45"/>
      <c r="H4503" s="45"/>
      <c r="I4503" s="45"/>
      <c r="J4503" s="45"/>
      <c r="K4503" s="45">
        <v>5.6797119896145887E-7</v>
      </c>
      <c r="L4503" s="45"/>
      <c r="M4503" s="45"/>
      <c r="N4503" s="45">
        <v>14.914515495300293</v>
      </c>
      <c r="O4503" s="45"/>
      <c r="P4503" s="45"/>
      <c r="Q4503" s="45"/>
      <c r="R4503" s="45">
        <v>10.546154975891113</v>
      </c>
      <c r="S4503" s="45"/>
      <c r="T4503" s="45"/>
      <c r="U4503" s="45"/>
      <c r="V4503" s="46">
        <v>3.8081775528553408E-6</v>
      </c>
      <c r="W4503" s="46"/>
    </row>
    <row r="4504" spans="2:33">
      <c r="B4504" s="2">
        <v>9.8999999463558197E-2</v>
      </c>
      <c r="D4504" s="44">
        <v>5.9399999678134918</v>
      </c>
      <c r="E4504" s="44"/>
      <c r="F4504" s="45">
        <v>-13.829305648803711</v>
      </c>
      <c r="G4504" s="45"/>
      <c r="H4504" s="45"/>
      <c r="I4504" s="45"/>
      <c r="J4504" s="45"/>
      <c r="K4504" s="45">
        <v>4.9642108024272602E-7</v>
      </c>
      <c r="L4504" s="45"/>
      <c r="M4504" s="45"/>
      <c r="N4504" s="45">
        <v>14.856253623962402</v>
      </c>
      <c r="O4504" s="45"/>
      <c r="P4504" s="45"/>
      <c r="Q4504" s="45"/>
      <c r="R4504" s="45">
        <v>10.50495719909668</v>
      </c>
      <c r="S4504" s="45"/>
      <c r="T4504" s="45"/>
      <c r="U4504" s="45"/>
      <c r="V4504" s="46">
        <v>3.3414958124922123E-6</v>
      </c>
      <c r="W4504" s="46"/>
    </row>
    <row r="4505" spans="2:33">
      <c r="B4505" s="2">
        <v>0.10000000149011612</v>
      </c>
      <c r="D4505" s="44">
        <v>6.0000000894069672</v>
      </c>
      <c r="E4505" s="44"/>
      <c r="F4505" s="45">
        <v>-14.798425674438477</v>
      </c>
      <c r="G4505" s="45"/>
      <c r="H4505" s="45"/>
      <c r="I4505" s="45"/>
      <c r="J4505" s="45"/>
      <c r="K4505" s="45">
        <v>4.3389400161686353E-7</v>
      </c>
      <c r="L4505" s="45"/>
      <c r="M4505" s="45"/>
      <c r="N4505" s="45">
        <v>14.798491477966309</v>
      </c>
      <c r="O4505" s="45"/>
      <c r="P4505" s="45"/>
      <c r="Q4505" s="45"/>
      <c r="R4505" s="45">
        <v>10.464113235473633</v>
      </c>
      <c r="S4505" s="45"/>
      <c r="T4505" s="45"/>
      <c r="U4505" s="45"/>
      <c r="V4505" s="46">
        <v>2.932015149781364E-6</v>
      </c>
      <c r="W4505" s="46"/>
    </row>
    <row r="4506" spans="2:33" ht="9.75" customHeight="1">
      <c r="B4506" s="2">
        <v>0.10100000351667404</v>
      </c>
      <c r="D4506" s="44">
        <v>6.0600002110004425</v>
      </c>
      <c r="E4506" s="44"/>
      <c r="F4506" s="45">
        <v>-13.690160751342773</v>
      </c>
      <c r="G4506" s="45"/>
      <c r="H4506" s="45"/>
      <c r="I4506" s="45"/>
      <c r="J4506" s="45"/>
      <c r="K4506" s="45">
        <v>3.7925005358374619E-7</v>
      </c>
      <c r="L4506" s="45"/>
      <c r="M4506" s="45"/>
      <c r="N4506" s="45">
        <v>14.74122142791748</v>
      </c>
      <c r="O4506" s="45"/>
      <c r="P4506" s="45"/>
      <c r="Q4506" s="45"/>
      <c r="R4506" s="45">
        <v>10.423617362976074</v>
      </c>
      <c r="S4506" s="45"/>
      <c r="T4506" s="45"/>
      <c r="U4506" s="45"/>
      <c r="V4506" s="46">
        <v>2.5727179036039161E-6</v>
      </c>
      <c r="W4506" s="46"/>
    </row>
    <row r="4507" spans="2:33" ht="5.25" customHeight="1"/>
    <row r="4508" spans="2:33" ht="172.5" customHeight="1"/>
    <row r="4509" spans="2:33" ht="16.5" customHeight="1"/>
    <row r="4510" spans="2:33" ht="12.75" customHeight="1">
      <c r="B4510" s="39" t="s">
        <v>0</v>
      </c>
      <c r="C4510" s="39"/>
      <c r="D4510" s="39"/>
      <c r="E4510" s="39"/>
      <c r="F4510" s="39"/>
      <c r="G4510" s="1" t="s">
        <v>1</v>
      </c>
      <c r="H4510" s="40" t="s">
        <v>104</v>
      </c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</row>
    <row r="4511" spans="2:33" ht="12.75" customHeight="1">
      <c r="AB4511" s="39" t="s">
        <v>2</v>
      </c>
      <c r="AC4511" s="39"/>
      <c r="AD4511" s="39"/>
      <c r="AE4511" s="39"/>
      <c r="AF4511" s="39"/>
      <c r="AG4511" s="39"/>
    </row>
    <row r="4512" spans="2:33" ht="12" customHeight="1">
      <c r="B4512" s="39" t="s">
        <v>3</v>
      </c>
      <c r="C4512" s="39"/>
      <c r="D4512" s="39"/>
      <c r="E4512" s="39"/>
      <c r="G4512" s="1" t="s">
        <v>4</v>
      </c>
      <c r="H4512" s="41">
        <v>0.43999999761581421</v>
      </c>
      <c r="I4512" s="41"/>
      <c r="J4512" s="41"/>
      <c r="K4512" s="41"/>
      <c r="L4512" s="41"/>
      <c r="M4512" s="41"/>
      <c r="N4512" s="41"/>
      <c r="O4512" s="39" t="s">
        <v>21</v>
      </c>
      <c r="P4512" s="39"/>
      <c r="Q4512" s="39"/>
      <c r="R4512" s="39"/>
      <c r="S4512" s="1" t="s">
        <v>4</v>
      </c>
      <c r="T4512" s="42" t="s">
        <v>22</v>
      </c>
      <c r="U4512" s="42"/>
      <c r="V4512" s="42"/>
      <c r="W4512" s="42"/>
      <c r="X4512" s="42"/>
      <c r="Y4512" s="42"/>
      <c r="Z4512" s="42"/>
      <c r="AA4512" s="42"/>
      <c r="AB4512" s="39"/>
      <c r="AC4512" s="39"/>
      <c r="AD4512" s="39"/>
      <c r="AE4512" s="39"/>
      <c r="AF4512" s="39"/>
      <c r="AG4512" s="39"/>
    </row>
    <row r="4513" spans="2:37" ht="10.5" customHeight="1">
      <c r="AB4513" s="39"/>
      <c r="AC4513" s="39"/>
      <c r="AD4513" s="39"/>
      <c r="AE4513" s="39"/>
      <c r="AF4513" s="39"/>
      <c r="AG4513" s="39"/>
    </row>
    <row r="4514" spans="2:37" ht="12" customHeight="1">
      <c r="AB4514" s="39"/>
      <c r="AC4514" s="39"/>
      <c r="AD4514" s="39"/>
      <c r="AE4514" s="39"/>
      <c r="AF4514" s="39"/>
      <c r="AG4514" s="39"/>
    </row>
    <row r="4515" spans="2:37" ht="12" customHeight="1">
      <c r="AB4515" s="39"/>
      <c r="AC4515" s="39"/>
      <c r="AD4515" s="39"/>
      <c r="AE4515" s="39"/>
      <c r="AF4515" s="39"/>
      <c r="AG4515" s="39"/>
    </row>
    <row r="4516" spans="2:37" ht="6" customHeight="1"/>
    <row r="4517" spans="2:37" ht="3" customHeight="1">
      <c r="B4517" s="43" t="s">
        <v>5</v>
      </c>
      <c r="D4517" s="43" t="s">
        <v>23</v>
      </c>
      <c r="E4517" s="43"/>
      <c r="G4517" s="43" t="s">
        <v>6</v>
      </c>
      <c r="H4517" s="43"/>
      <c r="J4517" s="43" t="s">
        <v>7</v>
      </c>
      <c r="K4517" s="43"/>
      <c r="L4517" s="43"/>
      <c r="M4517" s="43"/>
      <c r="N4517" s="43" t="s">
        <v>8</v>
      </c>
      <c r="O4517" s="43"/>
      <c r="Q4517" s="43" t="s">
        <v>9</v>
      </c>
      <c r="R4517" s="43"/>
      <c r="S4517" s="43"/>
      <c r="T4517" s="43" t="s">
        <v>10</v>
      </c>
      <c r="U4517" s="43"/>
      <c r="X4517" s="43" t="s">
        <v>5</v>
      </c>
      <c r="Y4517" s="43"/>
      <c r="Z4517" s="43" t="s">
        <v>23</v>
      </c>
      <c r="AA4517" s="43"/>
      <c r="AB4517" s="43" t="s">
        <v>6</v>
      </c>
      <c r="AC4517" s="43" t="s">
        <v>7</v>
      </c>
      <c r="AE4517" s="43" t="s">
        <v>8</v>
      </c>
      <c r="AF4517" s="43" t="s">
        <v>9</v>
      </c>
      <c r="AG4517" s="43" t="s">
        <v>10</v>
      </c>
      <c r="AH4517" s="43"/>
    </row>
    <row r="4518" spans="2:37" ht="14.25" customHeight="1">
      <c r="B4518" s="43"/>
      <c r="D4518" s="43"/>
      <c r="E4518" s="43"/>
      <c r="G4518" s="43"/>
      <c r="H4518" s="43"/>
      <c r="J4518" s="43"/>
      <c r="K4518" s="43"/>
      <c r="L4518" s="43"/>
      <c r="M4518" s="43"/>
      <c r="N4518" s="43"/>
      <c r="O4518" s="43"/>
      <c r="Q4518" s="43"/>
      <c r="R4518" s="43"/>
      <c r="S4518" s="43"/>
      <c r="T4518" s="43"/>
      <c r="U4518" s="43"/>
      <c r="X4518" s="43"/>
      <c r="Y4518" s="43"/>
      <c r="Z4518" s="43"/>
      <c r="AA4518" s="43"/>
      <c r="AB4518" s="43"/>
      <c r="AC4518" s="43"/>
      <c r="AE4518" s="43"/>
      <c r="AF4518" s="43"/>
      <c r="AG4518" s="43"/>
      <c r="AH4518" s="43"/>
    </row>
    <row r="4519" spans="2:37">
      <c r="B4519" s="2">
        <v>0</v>
      </c>
      <c r="D4519" s="44">
        <v>0</v>
      </c>
      <c r="E4519" s="44"/>
      <c r="F4519" s="45">
        <v>-5.5608838010812178E-5</v>
      </c>
      <c r="G4519" s="45"/>
      <c r="H4519" s="45"/>
      <c r="I4519" s="45"/>
      <c r="J4519" s="45"/>
      <c r="K4519" s="45">
        <v>28.098445892333984</v>
      </c>
      <c r="L4519" s="45"/>
      <c r="M4519" s="45"/>
      <c r="N4519" s="45">
        <v>56.196945190429688</v>
      </c>
      <c r="O4519" s="45"/>
      <c r="P4519" s="45"/>
      <c r="Q4519" s="45"/>
      <c r="R4519" s="45">
        <v>19.868640899658203</v>
      </c>
      <c r="S4519" s="45"/>
      <c r="T4519" s="45"/>
      <c r="U4519" s="45"/>
      <c r="V4519" s="46">
        <v>99.999801635742188</v>
      </c>
      <c r="W4519" s="46"/>
      <c r="X4519" s="45">
        <v>3.9000000804662704E-2</v>
      </c>
      <c r="Y4519" s="45"/>
      <c r="Z4519" s="44">
        <v>2.3400000482797623</v>
      </c>
      <c r="AA4519" s="44"/>
      <c r="AB4519" s="45">
        <v>18.139242172241211</v>
      </c>
      <c r="AC4519" s="45"/>
      <c r="AD4519" s="45">
        <v>4.1710605621337891</v>
      </c>
      <c r="AE4519" s="45"/>
      <c r="AF4519" s="45">
        <v>30.369165420532227</v>
      </c>
      <c r="AG4519" s="45"/>
      <c r="AH4519" s="45">
        <v>18.524858474731445</v>
      </c>
      <c r="AI4519" s="45"/>
      <c r="AJ4519" s="45"/>
      <c r="AK4519" s="20">
        <v>15.921230316162109</v>
      </c>
    </row>
    <row r="4520" spans="2:37">
      <c r="B4520" s="2">
        <v>1.0000000474974513E-3</v>
      </c>
      <c r="D4520" s="44">
        <v>6.0000002849847078E-2</v>
      </c>
      <c r="E4520" s="44"/>
      <c r="F4520" s="45">
        <v>-7.2528943419456482E-2</v>
      </c>
      <c r="G4520" s="45"/>
      <c r="H4520" s="45"/>
      <c r="I4520" s="45"/>
      <c r="J4520" s="45"/>
      <c r="K4520" s="45">
        <v>26</v>
      </c>
      <c r="L4520" s="45"/>
      <c r="M4520" s="45"/>
      <c r="N4520" s="45">
        <v>54.041007995605469</v>
      </c>
      <c r="O4520" s="45"/>
      <c r="P4520" s="45"/>
      <c r="Q4520" s="45"/>
      <c r="R4520" s="45">
        <v>19.827985763549805</v>
      </c>
      <c r="S4520" s="45"/>
      <c r="T4520" s="45"/>
      <c r="U4520" s="45"/>
      <c r="V4520" s="46">
        <v>92.721351623535156</v>
      </c>
      <c r="W4520" s="46"/>
      <c r="X4520" s="45">
        <v>3.9999999105930328E-2</v>
      </c>
      <c r="Y4520" s="45"/>
      <c r="Z4520" s="44">
        <v>2.3999999463558197</v>
      </c>
      <c r="AA4520" s="44"/>
      <c r="AB4520" s="45">
        <v>25.129070281982422</v>
      </c>
      <c r="AC4520" s="45"/>
      <c r="AD4520" s="45">
        <v>4.0169796943664551</v>
      </c>
      <c r="AE4520" s="45"/>
      <c r="AF4520" s="45">
        <v>30.174457550048828</v>
      </c>
      <c r="AG4520" s="45"/>
      <c r="AH4520" s="45">
        <v>18.496129989624023</v>
      </c>
      <c r="AI4520" s="45"/>
      <c r="AJ4520" s="45"/>
      <c r="AK4520" s="20">
        <v>15.356907844543457</v>
      </c>
    </row>
    <row r="4521" spans="2:37">
      <c r="B4521" s="2">
        <v>2.0000000949949026E-3</v>
      </c>
      <c r="D4521" s="44">
        <v>0.12000000569969416</v>
      </c>
      <c r="E4521" s="44"/>
      <c r="F4521" s="45">
        <v>3.7278232574462891</v>
      </c>
      <c r="G4521" s="45"/>
      <c r="H4521" s="45"/>
      <c r="I4521" s="45"/>
      <c r="J4521" s="45"/>
      <c r="K4521" s="45">
        <v>24.129844665527344</v>
      </c>
      <c r="L4521" s="45"/>
      <c r="M4521" s="45"/>
      <c r="N4521" s="45">
        <v>52.113876342773438</v>
      </c>
      <c r="O4521" s="45"/>
      <c r="P4521" s="45"/>
      <c r="Q4521" s="45"/>
      <c r="R4521" s="45">
        <v>19.787698745727539</v>
      </c>
      <c r="S4521" s="45"/>
      <c r="T4521" s="45"/>
      <c r="U4521" s="45"/>
      <c r="V4521" s="46">
        <v>86.227188110351563</v>
      </c>
      <c r="W4521" s="46"/>
      <c r="X4521" s="45">
        <v>4.1000001132488251E-2</v>
      </c>
      <c r="Y4521" s="45"/>
      <c r="Z4521" s="44">
        <v>2.460000067949295</v>
      </c>
      <c r="AA4521" s="44"/>
      <c r="AB4521" s="45">
        <v>29.144081115722656</v>
      </c>
      <c r="AC4521" s="45"/>
      <c r="AD4521" s="45">
        <v>3.8691089153289795</v>
      </c>
      <c r="AE4521" s="45"/>
      <c r="AF4521" s="45">
        <v>29.986309051513672</v>
      </c>
      <c r="AG4521" s="45"/>
      <c r="AH4521" s="45">
        <v>18.467649459838867</v>
      </c>
      <c r="AI4521" s="45"/>
      <c r="AJ4521" s="45"/>
      <c r="AK4521" s="20">
        <v>14.814408302307129</v>
      </c>
    </row>
    <row r="4522" spans="2:37">
      <c r="B4522" s="2">
        <v>3.0000000260770321E-3</v>
      </c>
      <c r="D4522" s="44">
        <v>0.18000000156462193</v>
      </c>
      <c r="E4522" s="44"/>
      <c r="F4522" s="45">
        <v>10.561789512634277</v>
      </c>
      <c r="G4522" s="45"/>
      <c r="H4522" s="45"/>
      <c r="I4522" s="45"/>
      <c r="J4522" s="45"/>
      <c r="K4522" s="45">
        <v>22.45787239074707</v>
      </c>
      <c r="L4522" s="45"/>
      <c r="M4522" s="45"/>
      <c r="N4522" s="45">
        <v>50.385448455810547</v>
      </c>
      <c r="O4522" s="45"/>
      <c r="P4522" s="45"/>
      <c r="Q4522" s="45"/>
      <c r="R4522" s="45">
        <v>19.747777938842773</v>
      </c>
      <c r="S4522" s="45"/>
      <c r="T4522" s="45"/>
      <c r="U4522" s="45"/>
      <c r="V4522" s="46">
        <v>80.414688110351563</v>
      </c>
      <c r="W4522" s="46"/>
      <c r="X4522" s="45">
        <v>4.1999999433755875E-2</v>
      </c>
      <c r="Y4522" s="45"/>
      <c r="Z4522" s="44">
        <v>2.5199999660253525</v>
      </c>
      <c r="AA4522" s="44"/>
      <c r="AB4522" s="45">
        <v>29.609804153442383</v>
      </c>
      <c r="AC4522" s="45"/>
      <c r="AD4522" s="45">
        <v>3.7271528244018555</v>
      </c>
      <c r="AE4522" s="45"/>
      <c r="AF4522" s="45">
        <v>29.804426193237305</v>
      </c>
      <c r="AG4522" s="45"/>
      <c r="AH4522" s="45">
        <v>18.439416885375977</v>
      </c>
      <c r="AI4522" s="45"/>
      <c r="AJ4522" s="45"/>
      <c r="AK4522" s="20">
        <v>14.292724609375</v>
      </c>
    </row>
    <row r="4523" spans="2:37">
      <c r="B4523" s="2">
        <v>4.0000001899898052E-3</v>
      </c>
      <c r="D4523" s="44">
        <v>0.24000001139938831</v>
      </c>
      <c r="E4523" s="44"/>
      <c r="F4523" s="45">
        <v>19.200601577758789</v>
      </c>
      <c r="G4523" s="45"/>
      <c r="H4523" s="45"/>
      <c r="I4523" s="45"/>
      <c r="J4523" s="45"/>
      <c r="K4523" s="45">
        <v>20.958236694335938</v>
      </c>
      <c r="L4523" s="45"/>
      <c r="M4523" s="45"/>
      <c r="N4523" s="45">
        <v>48.829864501953125</v>
      </c>
      <c r="O4523" s="45"/>
      <c r="P4523" s="45"/>
      <c r="Q4523" s="45"/>
      <c r="R4523" s="45">
        <v>19.708215713500977</v>
      </c>
      <c r="S4523" s="45"/>
      <c r="T4523" s="45"/>
      <c r="U4523" s="45"/>
      <c r="V4523" s="46">
        <v>75.195602416992188</v>
      </c>
      <c r="W4523" s="46"/>
      <c r="X4523" s="45">
        <v>4.3000001460313797E-2</v>
      </c>
      <c r="Y4523" s="45"/>
      <c r="Z4523" s="44">
        <v>2.5800000876188278</v>
      </c>
      <c r="AA4523" s="44"/>
      <c r="AB4523" s="45">
        <v>26.45167350769043</v>
      </c>
      <c r="AC4523" s="45"/>
      <c r="AD4523" s="45">
        <v>3.590834379196167</v>
      </c>
      <c r="AE4523" s="45"/>
      <c r="AF4523" s="45">
        <v>29.628524780273438</v>
      </c>
      <c r="AG4523" s="45"/>
      <c r="AH4523" s="45">
        <v>18.411428451538086</v>
      </c>
      <c r="AI4523" s="45"/>
      <c r="AJ4523" s="45"/>
      <c r="AK4523" s="20">
        <v>13.790909767150879</v>
      </c>
    </row>
    <row r="4524" spans="2:37">
      <c r="B4524" s="2">
        <v>4.999999888241291E-3</v>
      </c>
      <c r="D4524" s="44">
        <v>0.29999999329447746</v>
      </c>
      <c r="E4524" s="44"/>
      <c r="F4524" s="45">
        <v>28.195341110229492</v>
      </c>
      <c r="G4524" s="45"/>
      <c r="H4524" s="45"/>
      <c r="I4524" s="45"/>
      <c r="J4524" s="45"/>
      <c r="K4524" s="45">
        <v>19.608734130859375</v>
      </c>
      <c r="L4524" s="45"/>
      <c r="M4524" s="45"/>
      <c r="N4524" s="45">
        <v>47.424919128417969</v>
      </c>
      <c r="O4524" s="45"/>
      <c r="P4524" s="45"/>
      <c r="Q4524" s="45"/>
      <c r="R4524" s="45">
        <v>19.669012069702148</v>
      </c>
      <c r="S4524" s="45"/>
      <c r="T4524" s="45"/>
      <c r="U4524" s="45"/>
      <c r="V4524" s="46">
        <v>70.493972778320313</v>
      </c>
      <c r="W4524" s="46"/>
      <c r="X4524" s="45">
        <v>4.3999999761581421E-2</v>
      </c>
      <c r="Y4524" s="45"/>
      <c r="Z4524" s="44">
        <v>2.6399999856948853</v>
      </c>
      <c r="AA4524" s="44"/>
      <c r="AB4524" s="45">
        <v>20.103919982910156</v>
      </c>
      <c r="AC4524" s="45"/>
      <c r="AD4524" s="45">
        <v>3.4598941802978516</v>
      </c>
      <c r="AE4524" s="45"/>
      <c r="AF4524" s="45">
        <v>29.458343505859375</v>
      </c>
      <c r="AG4524" s="45"/>
      <c r="AH4524" s="45">
        <v>18.38368034362793</v>
      </c>
      <c r="AI4524" s="45"/>
      <c r="AJ4524" s="45"/>
      <c r="AK4524" s="20">
        <v>13.308078765869141</v>
      </c>
    </row>
    <row r="4525" spans="2:37">
      <c r="B4525" s="2">
        <v>6.0000000521540642E-3</v>
      </c>
      <c r="D4525" s="44">
        <v>0.36000000312924385</v>
      </c>
      <c r="E4525" s="44"/>
      <c r="F4525" s="45">
        <v>36.077083587646484</v>
      </c>
      <c r="G4525" s="45"/>
      <c r="H4525" s="45"/>
      <c r="I4525" s="45"/>
      <c r="J4525" s="45"/>
      <c r="K4525" s="45">
        <v>18.390266418457031</v>
      </c>
      <c r="L4525" s="45"/>
      <c r="M4525" s="45"/>
      <c r="N4525" s="45">
        <v>46.151508331298828</v>
      </c>
      <c r="O4525" s="45"/>
      <c r="P4525" s="45"/>
      <c r="Q4525" s="45"/>
      <c r="R4525" s="45">
        <v>19.630161285400391</v>
      </c>
      <c r="S4525" s="45"/>
      <c r="T4525" s="45"/>
      <c r="U4525" s="45"/>
      <c r="V4525" s="46">
        <v>66.244392395019531</v>
      </c>
      <c r="W4525" s="46"/>
      <c r="X4525" s="45">
        <v>4.5000001788139343E-2</v>
      </c>
      <c r="Y4525" s="45"/>
      <c r="Z4525" s="44">
        <v>2.7000001072883606</v>
      </c>
      <c r="AA4525" s="44"/>
      <c r="AB4525" s="45">
        <v>11.447142601013184</v>
      </c>
      <c r="AC4525" s="45"/>
      <c r="AD4525" s="45">
        <v>3.3340883255004883</v>
      </c>
      <c r="AE4525" s="45"/>
      <c r="AF4525" s="45">
        <v>29.293636322021484</v>
      </c>
      <c r="AG4525" s="45"/>
      <c r="AH4525" s="45">
        <v>18.356172561645508</v>
      </c>
      <c r="AI4525" s="45"/>
      <c r="AJ4525" s="45"/>
      <c r="AK4525" s="20">
        <v>12.843399047851563</v>
      </c>
    </row>
    <row r="4526" spans="2:37">
      <c r="B4526" s="2">
        <v>7.0000002160668373E-3</v>
      </c>
      <c r="D4526" s="44">
        <v>0.42000001296401024</v>
      </c>
      <c r="E4526" s="44"/>
      <c r="F4526" s="45">
        <v>41.559555053710938</v>
      </c>
      <c r="G4526" s="45"/>
      <c r="H4526" s="45"/>
      <c r="I4526" s="45"/>
      <c r="J4526" s="45"/>
      <c r="K4526" s="45">
        <v>17.286407470703125</v>
      </c>
      <c r="L4526" s="45"/>
      <c r="M4526" s="45"/>
      <c r="N4526" s="45">
        <v>44.993198394775391</v>
      </c>
      <c r="O4526" s="45"/>
      <c r="P4526" s="45"/>
      <c r="Q4526" s="45"/>
      <c r="R4526" s="45">
        <v>19.59166145324707</v>
      </c>
      <c r="S4526" s="45"/>
      <c r="T4526" s="45"/>
      <c r="U4526" s="45"/>
      <c r="V4526" s="46">
        <v>62.3905029296875</v>
      </c>
      <c r="W4526" s="46"/>
      <c r="X4526" s="45">
        <v>4.6000000089406967E-2</v>
      </c>
      <c r="Y4526" s="45"/>
      <c r="Z4526" s="44">
        <v>2.760000005364418</v>
      </c>
      <c r="AA4526" s="44"/>
      <c r="AB4526" s="45">
        <v>1.6835651397705078</v>
      </c>
      <c r="AC4526" s="45"/>
      <c r="AD4526" s="45">
        <v>3.2131867408752441</v>
      </c>
      <c r="AE4526" s="45"/>
      <c r="AF4526" s="45">
        <v>29.134166717529297</v>
      </c>
      <c r="AG4526" s="45"/>
      <c r="AH4526" s="45">
        <v>18.328901290893555</v>
      </c>
      <c r="AI4526" s="45"/>
      <c r="AJ4526" s="45"/>
      <c r="AK4526" s="20">
        <v>12.396085739135742</v>
      </c>
    </row>
    <row r="4527" spans="2:37">
      <c r="B4527" s="2">
        <v>8.0000003799796104E-3</v>
      </c>
      <c r="D4527" s="44">
        <v>0.48000002279877663</v>
      </c>
      <c r="E4527" s="44"/>
      <c r="F4527" s="45">
        <v>43.715847015380859</v>
      </c>
      <c r="G4527" s="45"/>
      <c r="H4527" s="45"/>
      <c r="I4527" s="45"/>
      <c r="J4527" s="45"/>
      <c r="K4527" s="45">
        <v>16.283010482788086</v>
      </c>
      <c r="L4527" s="45"/>
      <c r="M4527" s="45"/>
      <c r="N4527" s="45">
        <v>43.935844421386719</v>
      </c>
      <c r="O4527" s="45"/>
      <c r="P4527" s="45"/>
      <c r="Q4527" s="45"/>
      <c r="R4527" s="45">
        <v>19.553506851196289</v>
      </c>
      <c r="S4527" s="45"/>
      <c r="T4527" s="45"/>
      <c r="U4527" s="45"/>
      <c r="V4527" s="46">
        <v>58.883693695068359</v>
      </c>
      <c r="W4527" s="46"/>
      <c r="X4527" s="45">
        <v>4.6999998390674591E-2</v>
      </c>
      <c r="Y4527" s="45"/>
      <c r="Z4527" s="44">
        <v>2.8199999034404755</v>
      </c>
      <c r="AA4527" s="44"/>
      <c r="AB4527" s="45">
        <v>-7.8323912620544434</v>
      </c>
      <c r="AC4527" s="45"/>
      <c r="AD4527" s="45">
        <v>3.0969736576080322</v>
      </c>
      <c r="AE4527" s="45"/>
      <c r="AF4527" s="45">
        <v>28.979717254638672</v>
      </c>
      <c r="AG4527" s="45"/>
      <c r="AH4527" s="45">
        <v>18.301864624023438</v>
      </c>
      <c r="AI4527" s="45"/>
      <c r="AJ4527" s="45"/>
      <c r="AK4527" s="20">
        <v>11.965398788452148</v>
      </c>
    </row>
    <row r="4528" spans="2:37">
      <c r="B4528" s="2">
        <v>8.999999612569809E-3</v>
      </c>
      <c r="D4528" s="44">
        <v>0.53999997675418854</v>
      </c>
      <c r="E4528" s="44"/>
      <c r="F4528" s="45">
        <v>42.104496002197266</v>
      </c>
      <c r="G4528" s="45"/>
      <c r="H4528" s="45"/>
      <c r="I4528" s="45"/>
      <c r="J4528" s="45"/>
      <c r="K4528" s="45">
        <v>15.367879867553711</v>
      </c>
      <c r="L4528" s="45"/>
      <c r="M4528" s="45"/>
      <c r="N4528" s="45">
        <v>42.967239379882813</v>
      </c>
      <c r="O4528" s="45"/>
      <c r="P4528" s="45"/>
      <c r="Q4528" s="45"/>
      <c r="R4528" s="45">
        <v>19.515693664550781</v>
      </c>
      <c r="S4528" s="45"/>
      <c r="T4528" s="45"/>
      <c r="U4528" s="45"/>
      <c r="V4528" s="46">
        <v>55.682018280029297</v>
      </c>
      <c r="W4528" s="46"/>
      <c r="X4528" s="45">
        <v>4.8000000417232513E-2</v>
      </c>
      <c r="Y4528" s="45"/>
      <c r="Z4528" s="44">
        <v>2.8800000250339508</v>
      </c>
      <c r="AA4528" s="44"/>
      <c r="AB4528" s="45">
        <v>-15.784346580505371</v>
      </c>
      <c r="AC4528" s="45"/>
      <c r="AD4528" s="45">
        <v>2.9852442741394043</v>
      </c>
      <c r="AE4528" s="45"/>
      <c r="AF4528" s="45">
        <v>28.830081939697266</v>
      </c>
      <c r="AG4528" s="45"/>
      <c r="AH4528" s="45">
        <v>18.275060653686523</v>
      </c>
      <c r="AI4528" s="45"/>
      <c r="AJ4528" s="45"/>
      <c r="AK4528" s="20">
        <v>11.550640106201172</v>
      </c>
    </row>
    <row r="4529" spans="2:37">
      <c r="B4529" s="2">
        <v>9.9999997764825821E-3</v>
      </c>
      <c r="D4529" s="44">
        <v>0.59999998658895493</v>
      </c>
      <c r="E4529" s="44"/>
      <c r="F4529" s="45">
        <v>36.827430725097656</v>
      </c>
      <c r="G4529" s="45"/>
      <c r="H4529" s="45"/>
      <c r="I4529" s="45"/>
      <c r="J4529" s="45"/>
      <c r="K4529" s="45">
        <v>14.530497550964355</v>
      </c>
      <c r="L4529" s="45"/>
      <c r="M4529" s="45"/>
      <c r="N4529" s="45">
        <v>42.076862335205078</v>
      </c>
      <c r="O4529" s="45"/>
      <c r="P4529" s="45"/>
      <c r="Q4529" s="45"/>
      <c r="R4529" s="45">
        <v>19.478221893310547</v>
      </c>
      <c r="S4529" s="45"/>
      <c r="T4529" s="45"/>
      <c r="U4529" s="45"/>
      <c r="V4529" s="46">
        <v>52.749237060546875</v>
      </c>
      <c r="W4529" s="46"/>
      <c r="X4529" s="45">
        <v>4.8999998718500137E-2</v>
      </c>
      <c r="Y4529" s="45"/>
      <c r="Z4529" s="44">
        <v>2.9399999231100082</v>
      </c>
      <c r="AA4529" s="44"/>
      <c r="AB4529" s="45">
        <v>-21.078302383422852</v>
      </c>
      <c r="AC4529" s="45"/>
      <c r="AD4529" s="45">
        <v>2.8778054714202881</v>
      </c>
      <c r="AE4529" s="45"/>
      <c r="AF4529" s="45">
        <v>28.685060501098633</v>
      </c>
      <c r="AG4529" s="45"/>
      <c r="AH4529" s="45">
        <v>18.248485565185547</v>
      </c>
      <c r="AI4529" s="45"/>
      <c r="AJ4529" s="45"/>
      <c r="AK4529" s="20">
        <v>11.151148796081543</v>
      </c>
    </row>
    <row r="4530" spans="2:37">
      <c r="B4530" s="2">
        <v>1.0999999940395355E-2</v>
      </c>
      <c r="D4530" s="44">
        <v>0.65999999642372131</v>
      </c>
      <c r="E4530" s="44"/>
      <c r="F4530" s="45">
        <v>28.511890411376953</v>
      </c>
      <c r="G4530" s="45"/>
      <c r="H4530" s="45"/>
      <c r="I4530" s="45"/>
      <c r="J4530" s="45"/>
      <c r="K4530" s="45">
        <v>13.761774063110352</v>
      </c>
      <c r="L4530" s="45"/>
      <c r="M4530" s="45"/>
      <c r="N4530" s="45">
        <v>41.255622863769531</v>
      </c>
      <c r="O4530" s="45"/>
      <c r="P4530" s="45"/>
      <c r="Q4530" s="45"/>
      <c r="R4530" s="45">
        <v>19.441085815429688</v>
      </c>
      <c r="S4530" s="45"/>
      <c r="T4530" s="45"/>
      <c r="U4530" s="45"/>
      <c r="V4530" s="46">
        <v>50.05401611328125</v>
      </c>
      <c r="W4530" s="46"/>
      <c r="X4530" s="45">
        <v>5.000000074505806E-2</v>
      </c>
      <c r="Y4530" s="45"/>
      <c r="Z4530" s="44">
        <v>3.0000000447034836</v>
      </c>
      <c r="AA4530" s="44"/>
      <c r="AB4530" s="45">
        <v>-22.995298385620117</v>
      </c>
      <c r="AC4530" s="45"/>
      <c r="AD4530" s="45">
        <v>2.7744743824005127</v>
      </c>
      <c r="AE4530" s="45"/>
      <c r="AF4530" s="45">
        <v>28.544469833374023</v>
      </c>
      <c r="AG4530" s="45"/>
      <c r="AH4530" s="45">
        <v>18.222139358520508</v>
      </c>
      <c r="AI4530" s="45"/>
      <c r="AJ4530" s="45"/>
      <c r="AK4530" s="20">
        <v>10.766297340393066</v>
      </c>
    </row>
    <row r="4531" spans="2:37">
      <c r="B4531" s="2">
        <v>1.2000000104308128E-2</v>
      </c>
      <c r="D4531" s="44">
        <v>0.7200000062584877</v>
      </c>
      <c r="E4531" s="44"/>
      <c r="F4531" s="45">
        <v>18.219091415405273</v>
      </c>
      <c r="G4531" s="45"/>
      <c r="H4531" s="45"/>
      <c r="I4531" s="45"/>
      <c r="J4531" s="45"/>
      <c r="K4531" s="45">
        <v>13.053853988647461</v>
      </c>
      <c r="L4531" s="45"/>
      <c r="M4531" s="45"/>
      <c r="N4531" s="45">
        <v>40.495651245117188</v>
      </c>
      <c r="O4531" s="45"/>
      <c r="P4531" s="45"/>
      <c r="Q4531" s="45"/>
      <c r="R4531" s="45">
        <v>19.404281616210938</v>
      </c>
      <c r="S4531" s="45"/>
      <c r="T4531" s="45"/>
      <c r="U4531" s="45"/>
      <c r="V4531" s="46">
        <v>47.569236755371094</v>
      </c>
      <c r="W4531" s="46"/>
      <c r="X4531" s="45">
        <v>5.0999999046325684E-2</v>
      </c>
      <c r="Y4531" s="45"/>
      <c r="Z4531" s="44">
        <v>3.059999942779541</v>
      </c>
      <c r="AA4531" s="44"/>
      <c r="AB4531" s="45">
        <v>-21.291067123413086</v>
      </c>
      <c r="AC4531" s="45"/>
      <c r="AD4531" s="45">
        <v>2.6750774383544922</v>
      </c>
      <c r="AE4531" s="45"/>
      <c r="AF4531" s="45">
        <v>28.408132553100586</v>
      </c>
      <c r="AG4531" s="45"/>
      <c r="AH4531" s="45">
        <v>18.196018218994141</v>
      </c>
      <c r="AI4531" s="45"/>
      <c r="AJ4531" s="45"/>
      <c r="AK4531" s="20">
        <v>10.395490646362305</v>
      </c>
    </row>
    <row r="4532" spans="2:37">
      <c r="B4532" s="2">
        <v>1.3000000268220901E-2</v>
      </c>
      <c r="D4532" s="44">
        <v>0.78000001609325409</v>
      </c>
      <c r="E4532" s="44"/>
      <c r="F4532" s="45">
        <v>7.2926959991455078</v>
      </c>
      <c r="G4532" s="45"/>
      <c r="H4532" s="45"/>
      <c r="I4532" s="45"/>
      <c r="J4532" s="45"/>
      <c r="K4532" s="45">
        <v>12.399931907653809</v>
      </c>
      <c r="L4532" s="45"/>
      <c r="M4532" s="45"/>
      <c r="N4532" s="45">
        <v>39.790145874023438</v>
      </c>
      <c r="O4532" s="45"/>
      <c r="P4532" s="45"/>
      <c r="Q4532" s="45"/>
      <c r="R4532" s="45">
        <v>19.367807388305664</v>
      </c>
      <c r="S4532" s="45"/>
      <c r="T4532" s="45"/>
      <c r="U4532" s="45"/>
      <c r="V4532" s="46">
        <v>45.271392822265625</v>
      </c>
      <c r="W4532" s="46"/>
      <c r="X4532" s="45">
        <v>5.2000001072883606E-2</v>
      </c>
      <c r="Y4532" s="45"/>
      <c r="Z4532" s="44">
        <v>3.1200000643730164</v>
      </c>
      <c r="AA4532" s="44"/>
      <c r="AB4532" s="45">
        <v>-16.228919982910156</v>
      </c>
      <c r="AC4532" s="45"/>
      <c r="AD4532" s="45">
        <v>2.5794498920440674</v>
      </c>
      <c r="AE4532" s="45"/>
      <c r="AF4532" s="45">
        <v>28.275880813598633</v>
      </c>
      <c r="AG4532" s="45"/>
      <c r="AH4532" s="45">
        <v>18.170120239257813</v>
      </c>
      <c r="AI4532" s="45"/>
      <c r="AJ4532" s="45"/>
      <c r="AK4532" s="20">
        <v>10.038164138793945</v>
      </c>
    </row>
    <row r="4533" spans="2:37">
      <c r="B4533" s="2">
        <v>1.4000000432133675E-2</v>
      </c>
      <c r="D4533" s="44">
        <v>0.84000002592802048</v>
      </c>
      <c r="E4533" s="44"/>
      <c r="F4533" s="45">
        <v>-2.8315181732177734</v>
      </c>
      <c r="G4533" s="45"/>
      <c r="H4533" s="45"/>
      <c r="I4533" s="45"/>
      <c r="J4533" s="45"/>
      <c r="K4533" s="45">
        <v>11.794108390808105</v>
      </c>
      <c r="L4533" s="45"/>
      <c r="M4533" s="45"/>
      <c r="N4533" s="45">
        <v>39.133201599121094</v>
      </c>
      <c r="O4533" s="45"/>
      <c r="P4533" s="45"/>
      <c r="Q4533" s="45"/>
      <c r="R4533" s="45">
        <v>19.331657409667969</v>
      </c>
      <c r="S4533" s="45"/>
      <c r="T4533" s="45"/>
      <c r="U4533" s="45"/>
      <c r="V4533" s="46">
        <v>43.140087127685547</v>
      </c>
      <c r="W4533" s="46"/>
      <c r="X4533" s="45">
        <v>5.299999937415123E-2</v>
      </c>
      <c r="Y4533" s="45"/>
      <c r="Z4533" s="44">
        <v>3.1799999624490738</v>
      </c>
      <c r="AA4533" s="44"/>
      <c r="AB4533" s="45">
        <v>-8.5414209365844727</v>
      </c>
      <c r="AC4533" s="45"/>
      <c r="AD4533" s="45">
        <v>2.4874355792999268</v>
      </c>
      <c r="AE4533" s="45"/>
      <c r="AF4533" s="45">
        <v>28.147554397583008</v>
      </c>
      <c r="AG4533" s="45"/>
      <c r="AH4533" s="45">
        <v>18.144443511962891</v>
      </c>
      <c r="AI4533" s="45"/>
      <c r="AJ4533" s="45"/>
      <c r="AK4533" s="20">
        <v>9.6937808990478516</v>
      </c>
    </row>
    <row r="4534" spans="2:37">
      <c r="B4534" s="2">
        <v>1.4999999664723873E-2</v>
      </c>
      <c r="D4534" s="44">
        <v>0.89999997988343239</v>
      </c>
      <c r="E4534" s="44"/>
      <c r="F4534" s="45">
        <v>-10.828027725219727</v>
      </c>
      <c r="G4534" s="45"/>
      <c r="H4534" s="45"/>
      <c r="I4534" s="45"/>
      <c r="J4534" s="45"/>
      <c r="K4534" s="45">
        <v>11.231260299682617</v>
      </c>
      <c r="L4534" s="45"/>
      <c r="M4534" s="45"/>
      <c r="N4534" s="45">
        <v>38.519687652587891</v>
      </c>
      <c r="O4534" s="45"/>
      <c r="P4534" s="45"/>
      <c r="Q4534" s="45"/>
      <c r="R4534" s="45">
        <v>19.295831680297852</v>
      </c>
      <c r="S4534" s="45"/>
      <c r="T4534" s="45"/>
      <c r="U4534" s="45"/>
      <c r="V4534" s="46">
        <v>41.1575927734375</v>
      </c>
      <c r="W4534" s="46"/>
      <c r="X4534" s="45">
        <v>5.4000001400709152E-2</v>
      </c>
      <c r="Y4534" s="45"/>
      <c r="Z4534" s="44">
        <v>3.2400000840425491</v>
      </c>
      <c r="AA4534" s="44"/>
      <c r="AB4534" s="45">
        <v>0.67356795072555542</v>
      </c>
      <c r="AC4534" s="45"/>
      <c r="AD4534" s="45">
        <v>2.3988854885101318</v>
      </c>
      <c r="AE4534" s="45"/>
      <c r="AF4534" s="45">
        <v>28.023002624511719</v>
      </c>
      <c r="AG4534" s="45"/>
      <c r="AH4534" s="45">
        <v>18.118986129760742</v>
      </c>
      <c r="AI4534" s="45"/>
      <c r="AJ4534" s="45"/>
      <c r="AK4534" s="20">
        <v>9.3618268966674805</v>
      </c>
    </row>
    <row r="4535" spans="2:37">
      <c r="B4535" s="2">
        <v>1.6000000759959221E-2</v>
      </c>
      <c r="D4535" s="44">
        <v>0.96000004559755325</v>
      </c>
      <c r="E4535" s="44"/>
      <c r="F4535" s="45">
        <v>-15.667601585388184</v>
      </c>
      <c r="G4535" s="45"/>
      <c r="H4535" s="45"/>
      <c r="I4535" s="45"/>
      <c r="J4535" s="45"/>
      <c r="K4535" s="45">
        <v>10.706930160522461</v>
      </c>
      <c r="L4535" s="45"/>
      <c r="M4535" s="45"/>
      <c r="N4535" s="45">
        <v>37.945140838623047</v>
      </c>
      <c r="O4535" s="45"/>
      <c r="P4535" s="45"/>
      <c r="Q4535" s="45"/>
      <c r="R4535" s="45">
        <v>19.260324478149414</v>
      </c>
      <c r="S4535" s="45"/>
      <c r="T4535" s="45"/>
      <c r="U4535" s="45"/>
      <c r="V4535" s="46">
        <v>39.308494567871094</v>
      </c>
      <c r="W4535" s="46"/>
      <c r="X4535" s="45">
        <v>5.4999999701976776E-2</v>
      </c>
      <c r="Y4535" s="45"/>
      <c r="Z4535" s="44">
        <v>3.2999999821186066</v>
      </c>
      <c r="AA4535" s="44"/>
      <c r="AB4535" s="45">
        <v>10.107717514038086</v>
      </c>
      <c r="AC4535" s="45"/>
      <c r="AD4535" s="45">
        <v>2.3136579990386963</v>
      </c>
      <c r="AE4535" s="45"/>
      <c r="AF4535" s="45">
        <v>27.902078628540039</v>
      </c>
      <c r="AG4535" s="45"/>
      <c r="AH4535" s="45">
        <v>18.093746185302734</v>
      </c>
      <c r="AI4535" s="45"/>
      <c r="AJ4535" s="45"/>
      <c r="AK4535" s="20">
        <v>9.0418157577514648</v>
      </c>
    </row>
    <row r="4536" spans="2:37">
      <c r="B4536" s="2">
        <v>1.7000000923871994E-2</v>
      </c>
      <c r="D4536" s="44">
        <v>1.0200000554323196</v>
      </c>
      <c r="E4536" s="44"/>
      <c r="F4536" s="45">
        <v>-16.761053085327148</v>
      </c>
      <c r="G4536" s="45"/>
      <c r="H4536" s="45"/>
      <c r="I4536" s="45"/>
      <c r="J4536" s="45"/>
      <c r="K4536" s="45">
        <v>10.21723747253418</v>
      </c>
      <c r="L4536" s="45"/>
      <c r="M4536" s="45"/>
      <c r="N4536" s="45">
        <v>37.405681610107422</v>
      </c>
      <c r="O4536" s="45"/>
      <c r="P4536" s="45"/>
      <c r="Q4536" s="45"/>
      <c r="R4536" s="45">
        <v>19.225133895874023</v>
      </c>
      <c r="S4536" s="45"/>
      <c r="T4536" s="45"/>
      <c r="U4536" s="45"/>
      <c r="V4536" s="46">
        <v>37.579338073730469</v>
      </c>
      <c r="W4536" s="46"/>
      <c r="X4536" s="45">
        <v>5.6000001728534698E-2</v>
      </c>
      <c r="Y4536" s="45"/>
      <c r="Z4536" s="44">
        <v>3.3600001037120819</v>
      </c>
      <c r="AA4536" s="44"/>
      <c r="AB4536" s="45">
        <v>18.426120758056641</v>
      </c>
      <c r="AC4536" s="45"/>
      <c r="AD4536" s="45">
        <v>2.2316181659698486</v>
      </c>
      <c r="AE4536" s="45"/>
      <c r="AF4536" s="45">
        <v>27.784648895263672</v>
      </c>
      <c r="AG4536" s="45"/>
      <c r="AH4536" s="45">
        <v>18.068719863891602</v>
      </c>
      <c r="AI4536" s="45"/>
      <c r="AJ4536" s="45"/>
      <c r="AK4536" s="20">
        <v>8.7332820892333984</v>
      </c>
    </row>
    <row r="4537" spans="2:37">
      <c r="B4537" s="2">
        <v>1.7999999225139618E-2</v>
      </c>
      <c r="D4537" s="44">
        <v>1.0799999535083771</v>
      </c>
      <c r="E4537" s="44"/>
      <c r="F4537" s="45">
        <v>-14.040755271911621</v>
      </c>
      <c r="G4537" s="45"/>
      <c r="H4537" s="45"/>
      <c r="I4537" s="45"/>
      <c r="J4537" s="45"/>
      <c r="K4537" s="45">
        <v>9.7587890625</v>
      </c>
      <c r="L4537" s="45"/>
      <c r="M4537" s="45"/>
      <c r="N4537" s="45">
        <v>36.897911071777344</v>
      </c>
      <c r="O4537" s="45"/>
      <c r="P4537" s="45"/>
      <c r="Q4537" s="45"/>
      <c r="R4537" s="45">
        <v>19.190256118774414</v>
      </c>
      <c r="S4537" s="45"/>
      <c r="T4537" s="45"/>
      <c r="U4537" s="45"/>
      <c r="V4537" s="46">
        <v>35.958385467529297</v>
      </c>
      <c r="W4537" s="46"/>
      <c r="X4537" s="45">
        <v>5.7000000029802322E-2</v>
      </c>
      <c r="Y4537" s="45"/>
      <c r="Z4537" s="44">
        <v>3.4200000017881393</v>
      </c>
      <c r="AA4537" s="44"/>
      <c r="AB4537" s="45">
        <v>24.454381942749023</v>
      </c>
      <c r="AC4537" s="45"/>
      <c r="AD4537" s="45">
        <v>2.1526377201080322</v>
      </c>
      <c r="AE4537" s="45"/>
      <c r="AF4537" s="45">
        <v>27.670578002929688</v>
      </c>
      <c r="AG4537" s="45"/>
      <c r="AH4537" s="45">
        <v>18.043907165527344</v>
      </c>
      <c r="AI4537" s="45"/>
      <c r="AJ4537" s="45"/>
      <c r="AK4537" s="20">
        <v>8.4357814788818359</v>
      </c>
    </row>
    <row r="4538" spans="2:37">
      <c r="B4538" s="2">
        <v>1.8999999389052391E-2</v>
      </c>
      <c r="D4538" s="44">
        <v>1.1399999633431435</v>
      </c>
      <c r="E4538" s="44"/>
      <c r="F4538" s="45">
        <v>-7.968745231628418</v>
      </c>
      <c r="G4538" s="45"/>
      <c r="H4538" s="45"/>
      <c r="I4538" s="45"/>
      <c r="J4538" s="45"/>
      <c r="K4538" s="45">
        <v>9.3286209106445313</v>
      </c>
      <c r="L4538" s="45"/>
      <c r="M4538" s="45"/>
      <c r="N4538" s="45">
        <v>36.418853759765625</v>
      </c>
      <c r="O4538" s="45"/>
      <c r="P4538" s="45"/>
      <c r="Q4538" s="45"/>
      <c r="R4538" s="45">
        <v>19.15568733215332</v>
      </c>
      <c r="S4538" s="45"/>
      <c r="T4538" s="45"/>
      <c r="U4538" s="45"/>
      <c r="V4538" s="46">
        <v>34.435367584228516</v>
      </c>
      <c r="W4538" s="46"/>
      <c r="X4538" s="45">
        <v>5.7999998331069946E-2</v>
      </c>
      <c r="Y4538" s="45"/>
      <c r="Z4538" s="44">
        <v>3.4799998998641968</v>
      </c>
      <c r="AA4538" s="44"/>
      <c r="AB4538" s="45">
        <v>27.342710494995117</v>
      </c>
      <c r="AC4538" s="45"/>
      <c r="AD4538" s="45">
        <v>2.0765933990478516</v>
      </c>
      <c r="AE4538" s="45"/>
      <c r="AF4538" s="45">
        <v>27.55974006652832</v>
      </c>
      <c r="AG4538" s="45"/>
      <c r="AH4538" s="45">
        <v>18.019306182861328</v>
      </c>
      <c r="AI4538" s="45"/>
      <c r="AJ4538" s="45"/>
      <c r="AK4538" s="20">
        <v>8.1488895416259766</v>
      </c>
    </row>
    <row r="4539" spans="2:37">
      <c r="B4539" s="2">
        <v>1.9999999552965164E-2</v>
      </c>
      <c r="D4539" s="44">
        <v>1.1999999731779099</v>
      </c>
      <c r="E4539" s="44"/>
      <c r="F4539" s="45">
        <v>0.52943801879882813</v>
      </c>
      <c r="G4539" s="45"/>
      <c r="H4539" s="45"/>
      <c r="I4539" s="45"/>
      <c r="J4539" s="45"/>
      <c r="K4539" s="45">
        <v>8.92413330078125</v>
      </c>
      <c r="L4539" s="45"/>
      <c r="M4539" s="45"/>
      <c r="N4539" s="45">
        <v>35.965915679931641</v>
      </c>
      <c r="O4539" s="45"/>
      <c r="P4539" s="45"/>
      <c r="Q4539" s="45"/>
      <c r="R4539" s="45">
        <v>19.121427536010742</v>
      </c>
      <c r="S4539" s="45"/>
      <c r="T4539" s="45"/>
      <c r="U4539" s="45"/>
      <c r="V4539" s="46">
        <v>33.001277923583984</v>
      </c>
      <c r="W4539" s="46"/>
      <c r="X4539" s="45">
        <v>5.9000000357627869E-2</v>
      </c>
      <c r="Y4539" s="45"/>
      <c r="Z4539" s="44">
        <v>3.5400000214576721</v>
      </c>
      <c r="AA4539" s="44"/>
      <c r="AB4539" s="45">
        <v>26.684080123901367</v>
      </c>
      <c r="AC4539" s="45"/>
      <c r="AD4539" s="45">
        <v>2.0033683776855469</v>
      </c>
      <c r="AE4539" s="45"/>
      <c r="AF4539" s="45">
        <v>27.452018737792969</v>
      </c>
      <c r="AG4539" s="45"/>
      <c r="AH4539" s="45">
        <v>17.994913101196289</v>
      </c>
      <c r="AI4539" s="45"/>
      <c r="AJ4539" s="45"/>
      <c r="AK4539" s="20">
        <v>7.872199535369873</v>
      </c>
    </row>
    <row r="4540" spans="2:37">
      <c r="B4540" s="2">
        <v>2.0999999716877937E-2</v>
      </c>
      <c r="D4540" s="44">
        <v>1.2599999830126762</v>
      </c>
      <c r="E4540" s="44"/>
      <c r="F4540" s="45">
        <v>10.195630073547363</v>
      </c>
      <c r="G4540" s="45"/>
      <c r="H4540" s="45"/>
      <c r="I4540" s="45"/>
      <c r="J4540" s="45"/>
      <c r="K4540" s="45">
        <v>8.5430393218994141</v>
      </c>
      <c r="L4540" s="45"/>
      <c r="M4540" s="45"/>
      <c r="N4540" s="45">
        <v>35.536796569824219</v>
      </c>
      <c r="O4540" s="45"/>
      <c r="P4540" s="45"/>
      <c r="Q4540" s="45"/>
      <c r="R4540" s="45">
        <v>19.087469100952148</v>
      </c>
      <c r="S4540" s="45"/>
      <c r="T4540" s="45"/>
      <c r="U4540" s="45"/>
      <c r="V4540" s="46">
        <v>31.648202896118164</v>
      </c>
      <c r="W4540" s="46"/>
      <c r="X4540" s="45">
        <v>5.9999998658895493E-2</v>
      </c>
      <c r="Y4540" s="45"/>
      <c r="Z4540" s="44">
        <v>3.5999999195337296</v>
      </c>
      <c r="AA4540" s="44"/>
      <c r="AB4540" s="45">
        <v>22.570039749145508</v>
      </c>
      <c r="AC4540" s="45"/>
      <c r="AD4540" s="45">
        <v>1.9328508377075195</v>
      </c>
      <c r="AE4540" s="45"/>
      <c r="AF4540" s="45">
        <v>27.347295761108398</v>
      </c>
      <c r="AG4540" s="45"/>
      <c r="AH4540" s="45">
        <v>17.970726013183594</v>
      </c>
      <c r="AI4540" s="45"/>
      <c r="AJ4540" s="45"/>
      <c r="AK4540" s="20">
        <v>7.6053237915039063</v>
      </c>
    </row>
    <row r="4541" spans="2:37">
      <c r="B4541" s="2">
        <v>2.199999988079071E-2</v>
      </c>
      <c r="D4541" s="44">
        <v>1.3199999928474426</v>
      </c>
      <c r="E4541" s="44"/>
      <c r="F4541" s="45">
        <v>19.616085052490234</v>
      </c>
      <c r="G4541" s="45"/>
      <c r="H4541" s="45"/>
      <c r="I4541" s="45"/>
      <c r="J4541" s="45"/>
      <c r="K4541" s="45">
        <v>8.1833276748657227</v>
      </c>
      <c r="L4541" s="45"/>
      <c r="M4541" s="45"/>
      <c r="N4541" s="45">
        <v>35.129486083984375</v>
      </c>
      <c r="O4541" s="45"/>
      <c r="P4541" s="45"/>
      <c r="Q4541" s="45"/>
      <c r="R4541" s="45">
        <v>19.053812026977539</v>
      </c>
      <c r="S4541" s="45"/>
      <c r="T4541" s="45"/>
      <c r="U4541" s="45"/>
      <c r="V4541" s="46">
        <v>30.369178771972656</v>
      </c>
      <c r="W4541" s="46"/>
      <c r="X4541" s="45">
        <v>6.1000000685453415E-2</v>
      </c>
      <c r="Y4541" s="45"/>
      <c r="Z4541" s="44">
        <v>3.6600000411272049</v>
      </c>
      <c r="AA4541" s="44"/>
      <c r="AB4541" s="45">
        <v>15.576520919799805</v>
      </c>
      <c r="AC4541" s="45"/>
      <c r="AD4541" s="45">
        <v>1.8649337291717529</v>
      </c>
      <c r="AE4541" s="45"/>
      <c r="AF4541" s="45">
        <v>27.245462417602539</v>
      </c>
      <c r="AG4541" s="45"/>
      <c r="AH4541" s="45">
        <v>17.946744918823242</v>
      </c>
      <c r="AI4541" s="45"/>
      <c r="AJ4541" s="45"/>
      <c r="AK4541" s="20">
        <v>7.3478913307189941</v>
      </c>
    </row>
    <row r="4542" spans="2:37">
      <c r="B4542" s="2">
        <v>2.3000000044703484E-2</v>
      </c>
      <c r="D4542" s="44">
        <v>1.380000002682209</v>
      </c>
      <c r="E4542" s="44"/>
      <c r="F4542" s="45">
        <v>27.419708251953125</v>
      </c>
      <c r="G4542" s="45"/>
      <c r="H4542" s="45"/>
      <c r="I4542" s="45"/>
      <c r="J4542" s="45"/>
      <c r="K4542" s="45">
        <v>7.8432197570800781</v>
      </c>
      <c r="L4542" s="45"/>
      <c r="M4542" s="45"/>
      <c r="N4542" s="45">
        <v>34.742202758789063</v>
      </c>
      <c r="O4542" s="45"/>
      <c r="P4542" s="45"/>
      <c r="Q4542" s="45"/>
      <c r="R4542" s="45">
        <v>19.020452499389648</v>
      </c>
      <c r="S4542" s="45"/>
      <c r="T4542" s="45"/>
      <c r="U4542" s="45"/>
      <c r="V4542" s="46">
        <v>29.158054351806641</v>
      </c>
      <c r="W4542" s="46"/>
      <c r="X4542" s="45">
        <v>6.1999998986721039E-2</v>
      </c>
      <c r="Y4542" s="45"/>
      <c r="Z4542" s="44">
        <v>3.7199999392032623</v>
      </c>
      <c r="AA4542" s="44"/>
      <c r="AB4542" s="45">
        <v>6.6818141937255859</v>
      </c>
      <c r="AC4542" s="45"/>
      <c r="AD4542" s="45">
        <v>1.7995147705078125</v>
      </c>
      <c r="AE4542" s="45"/>
      <c r="AF4542" s="45">
        <v>27.146415710449219</v>
      </c>
      <c r="AG4542" s="45"/>
      <c r="AH4542" s="45">
        <v>17.922966003417969</v>
      </c>
      <c r="AI4542" s="45"/>
      <c r="AJ4542" s="45"/>
      <c r="AK4542" s="20">
        <v>7.099545955657959</v>
      </c>
    </row>
    <row r="4543" spans="2:37">
      <c r="B4543" s="2">
        <v>2.4000000208616257E-2</v>
      </c>
      <c r="D4543" s="44">
        <v>1.4400000125169754</v>
      </c>
      <c r="E4543" s="44"/>
      <c r="F4543" s="45">
        <v>32.469661712646484</v>
      </c>
      <c r="G4543" s="45"/>
      <c r="H4543" s="45"/>
      <c r="I4543" s="45"/>
      <c r="J4543" s="45"/>
      <c r="K4543" s="45">
        <v>7.5211420059204102</v>
      </c>
      <c r="L4543" s="45"/>
      <c r="M4543" s="45"/>
      <c r="N4543" s="45">
        <v>34.373363494873047</v>
      </c>
      <c r="O4543" s="45"/>
      <c r="P4543" s="45"/>
      <c r="Q4543" s="45"/>
      <c r="R4543" s="45">
        <v>18.987388610839844</v>
      </c>
      <c r="S4543" s="45"/>
      <c r="T4543" s="45"/>
      <c r="U4543" s="45"/>
      <c r="V4543" s="46">
        <v>28.009384155273438</v>
      </c>
      <c r="W4543" s="46"/>
      <c r="X4543" s="45">
        <v>6.3000001013278961E-2</v>
      </c>
      <c r="Y4543" s="45"/>
      <c r="Z4543" s="44">
        <v>3.7800000607967377</v>
      </c>
      <c r="AA4543" s="44"/>
      <c r="AB4543" s="45">
        <v>-2.8715968132019043</v>
      </c>
      <c r="AC4543" s="45"/>
      <c r="AD4543" s="45">
        <v>1.7364963293075562</v>
      </c>
      <c r="AE4543" s="45"/>
      <c r="AF4543" s="45">
        <v>27.050052642822266</v>
      </c>
      <c r="AG4543" s="45"/>
      <c r="AH4543" s="45">
        <v>17.899387359619141</v>
      </c>
      <c r="AI4543" s="45"/>
      <c r="AJ4543" s="45"/>
      <c r="AK4543" s="20">
        <v>6.8599462509155273</v>
      </c>
    </row>
    <row r="4544" spans="2:37">
      <c r="B4544" s="2">
        <v>2.500000037252903E-2</v>
      </c>
      <c r="D4544" s="44">
        <v>1.5000000223517418</v>
      </c>
      <c r="E4544" s="44"/>
      <c r="F4544" s="45">
        <v>34.021522521972656</v>
      </c>
      <c r="G4544" s="45"/>
      <c r="H4544" s="45"/>
      <c r="I4544" s="45"/>
      <c r="J4544" s="45"/>
      <c r="K4544" s="45">
        <v>7.2156968116760254</v>
      </c>
      <c r="L4544" s="45"/>
      <c r="M4544" s="45"/>
      <c r="N4544" s="45">
        <v>34.021572113037109</v>
      </c>
      <c r="O4544" s="45"/>
      <c r="P4544" s="45"/>
      <c r="Q4544" s="45"/>
      <c r="R4544" s="45">
        <v>18.954616546630859</v>
      </c>
      <c r="S4544" s="45"/>
      <c r="T4544" s="45"/>
      <c r="U4544" s="45"/>
      <c r="V4544" s="46">
        <v>26.918340682983398</v>
      </c>
      <c r="W4544" s="46"/>
      <c r="X4544" s="45">
        <v>6.4000003039836884E-2</v>
      </c>
      <c r="Y4544" s="45"/>
      <c r="Z4544" s="44">
        <v>3.840000182390213</v>
      </c>
      <c r="AA4544" s="44"/>
      <c r="AB4544" s="45">
        <v>-11.75185489654541</v>
      </c>
      <c r="AC4544" s="45"/>
      <c r="AD4544" s="45">
        <v>1.675784707069397</v>
      </c>
      <c r="AE4544" s="45"/>
      <c r="AF4544" s="45">
        <v>26.956275939941406</v>
      </c>
      <c r="AG4544" s="45"/>
      <c r="AH4544" s="45">
        <v>17.876007080078125</v>
      </c>
      <c r="AI4544" s="45"/>
      <c r="AJ4544" s="45"/>
      <c r="AK4544" s="20">
        <v>6.6287660598754883</v>
      </c>
    </row>
    <row r="4545" spans="2:37">
      <c r="B4545" s="2">
        <v>2.6000000536441803E-2</v>
      </c>
      <c r="D4545" s="44">
        <v>1.5600000321865082</v>
      </c>
      <c r="E4545" s="44"/>
      <c r="F4545" s="45">
        <v>31.825950622558594</v>
      </c>
      <c r="G4545" s="45"/>
      <c r="H4545" s="45"/>
      <c r="I4545" s="45"/>
      <c r="J4545" s="45"/>
      <c r="K4545" s="45">
        <v>6.9256386756896973</v>
      </c>
      <c r="L4545" s="45"/>
      <c r="M4545" s="45"/>
      <c r="N4545" s="45">
        <v>33.685573577880859</v>
      </c>
      <c r="O4545" s="45"/>
      <c r="P4545" s="45"/>
      <c r="Q4545" s="45"/>
      <c r="R4545" s="45">
        <v>18.92213249206543</v>
      </c>
      <c r="S4545" s="45"/>
      <c r="T4545" s="45"/>
      <c r="U4545" s="45"/>
      <c r="V4545" s="46">
        <v>25.880626678466797</v>
      </c>
      <c r="W4545" s="46"/>
      <c r="X4545" s="45">
        <v>6.4999997615814209E-2</v>
      </c>
      <c r="Y4545" s="45"/>
      <c r="Z4545" s="44">
        <v>3.8999998569488525</v>
      </c>
      <c r="AA4545" s="44"/>
      <c r="AB4545" s="45">
        <v>-18.724607467651367</v>
      </c>
      <c r="AC4545" s="45"/>
      <c r="AD4545" s="45">
        <v>1.6172903776168823</v>
      </c>
      <c r="AE4545" s="45"/>
      <c r="AF4545" s="45">
        <v>26.864995956420898</v>
      </c>
      <c r="AG4545" s="45"/>
      <c r="AH4545" s="45">
        <v>17.852825164794922</v>
      </c>
      <c r="AI4545" s="45"/>
      <c r="AJ4545" s="45"/>
      <c r="AK4545" s="20">
        <v>6.4056921005249023</v>
      </c>
    </row>
    <row r="4546" spans="2:37">
      <c r="B4546" s="2">
        <v>2.7000000700354576E-2</v>
      </c>
      <c r="D4546" s="44">
        <v>1.6200000420212746</v>
      </c>
      <c r="E4546" s="44"/>
      <c r="F4546" s="45">
        <v>26.161722183227539</v>
      </c>
      <c r="G4546" s="45"/>
      <c r="H4546" s="45"/>
      <c r="I4546" s="45"/>
      <c r="J4546" s="45"/>
      <c r="K4546" s="45">
        <v>6.6498556137084961</v>
      </c>
      <c r="L4546" s="45"/>
      <c r="M4546" s="45"/>
      <c r="N4546" s="45">
        <v>33.364253997802734</v>
      </c>
      <c r="O4546" s="45"/>
      <c r="P4546" s="45"/>
      <c r="Q4546" s="45"/>
      <c r="R4546" s="45">
        <v>18.889934539794922</v>
      </c>
      <c r="S4546" s="45"/>
      <c r="T4546" s="45"/>
      <c r="U4546" s="45"/>
      <c r="V4546" s="46">
        <v>24.892400741577148</v>
      </c>
      <c r="W4546" s="46"/>
      <c r="X4546" s="45">
        <v>6.5999999642372131E-2</v>
      </c>
      <c r="Y4546" s="45"/>
      <c r="Z4546" s="44">
        <v>3.9599999785423279</v>
      </c>
      <c r="AA4546" s="44"/>
      <c r="AB4546" s="45">
        <v>-22.825733184814453</v>
      </c>
      <c r="AC4546" s="45"/>
      <c r="AD4546" s="45">
        <v>1.5609275102615356</v>
      </c>
      <c r="AE4546" s="45"/>
      <c r="AF4546" s="45">
        <v>26.776124954223633</v>
      </c>
      <c r="AG4546" s="45"/>
      <c r="AH4546" s="45">
        <v>17.829835891723633</v>
      </c>
      <c r="AI4546" s="45"/>
      <c r="AJ4546" s="45"/>
      <c r="AK4546" s="20">
        <v>6.1904234886169434</v>
      </c>
    </row>
    <row r="4547" spans="2:37">
      <c r="B4547" s="2">
        <v>2.8000000864267349E-2</v>
      </c>
      <c r="D4547" s="44">
        <v>1.680000051856041</v>
      </c>
      <c r="E4547" s="44"/>
      <c r="F4547" s="45">
        <v>17.79469108581543</v>
      </c>
      <c r="G4547" s="45"/>
      <c r="H4547" s="45"/>
      <c r="I4547" s="45"/>
      <c r="J4547" s="45"/>
      <c r="K4547" s="45">
        <v>6.3873505592346191</v>
      </c>
      <c r="L4547" s="45"/>
      <c r="M4547" s="45"/>
      <c r="N4547" s="45">
        <v>33.056617736816406</v>
      </c>
      <c r="O4547" s="45"/>
      <c r="P4547" s="45"/>
      <c r="Q4547" s="45"/>
      <c r="R4547" s="45">
        <v>18.85801887512207</v>
      </c>
      <c r="S4547" s="45"/>
      <c r="T4547" s="45"/>
      <c r="U4547" s="45"/>
      <c r="V4547" s="46">
        <v>23.950231552124023</v>
      </c>
      <c r="W4547" s="46"/>
      <c r="X4547" s="45">
        <v>6.7000001668930054E-2</v>
      </c>
      <c r="Y4547" s="45"/>
      <c r="Z4547" s="44">
        <v>4.0200001001358032</v>
      </c>
      <c r="AA4547" s="44"/>
      <c r="AB4547" s="45">
        <v>-23.495758056640625</v>
      </c>
      <c r="AC4547" s="45"/>
      <c r="AD4547" s="45">
        <v>1.5066139698028564</v>
      </c>
      <c r="AE4547" s="45"/>
      <c r="AF4547" s="45">
        <v>26.6895751953125</v>
      </c>
      <c r="AG4547" s="45"/>
      <c r="AH4547" s="45">
        <v>17.807043075561523</v>
      </c>
      <c r="AI4547" s="45"/>
      <c r="AJ4547" s="45"/>
      <c r="AK4547" s="20">
        <v>5.9826722145080566</v>
      </c>
    </row>
    <row r="4548" spans="2:37">
      <c r="B4548" s="2">
        <v>2.8999999165534973E-2</v>
      </c>
      <c r="D4548" s="44">
        <v>1.7399999499320984</v>
      </c>
      <c r="E4548" s="44"/>
      <c r="F4548" s="45">
        <v>7.8687052726745605</v>
      </c>
      <c r="G4548" s="45"/>
      <c r="H4548" s="45"/>
      <c r="I4548" s="45"/>
      <c r="J4548" s="45"/>
      <c r="K4548" s="45">
        <v>6.1372284889221191</v>
      </c>
      <c r="L4548" s="45"/>
      <c r="M4548" s="45"/>
      <c r="N4548" s="45">
        <v>32.761756896972656</v>
      </c>
      <c r="O4548" s="45"/>
      <c r="P4548" s="45"/>
      <c r="Q4548" s="45"/>
      <c r="R4548" s="45">
        <v>18.826383590698242</v>
      </c>
      <c r="S4548" s="45"/>
      <c r="T4548" s="45"/>
      <c r="U4548" s="45"/>
      <c r="V4548" s="46">
        <v>23.051033020019531</v>
      </c>
      <c r="W4548" s="46"/>
      <c r="X4548" s="45">
        <v>6.8000003695487976E-2</v>
      </c>
      <c r="Y4548" s="45"/>
      <c r="Z4548" s="44">
        <v>4.0800002217292786</v>
      </c>
      <c r="AA4548" s="44"/>
      <c r="AB4548" s="45">
        <v>-20.657224655151367</v>
      </c>
      <c r="AC4548" s="45"/>
      <c r="AD4548" s="45">
        <v>1.4542710781097412</v>
      </c>
      <c r="AE4548" s="45"/>
      <c r="AF4548" s="45">
        <v>26.605266571044922</v>
      </c>
      <c r="AG4548" s="45"/>
      <c r="AH4548" s="45">
        <v>17.784439086914063</v>
      </c>
      <c r="AI4548" s="45"/>
      <c r="AJ4548" s="45"/>
      <c r="AK4548" s="20">
        <v>5.782160758972168</v>
      </c>
    </row>
    <row r="4549" spans="2:37">
      <c r="B4549" s="2">
        <v>2.9999999329447746E-2</v>
      </c>
      <c r="D4549" s="44">
        <v>1.7999999597668648</v>
      </c>
      <c r="E4549" s="44"/>
      <c r="F4549" s="45">
        <v>-2.2560219764709473</v>
      </c>
      <c r="G4549" s="45"/>
      <c r="H4549" s="45"/>
      <c r="I4549" s="45"/>
      <c r="J4549" s="45"/>
      <c r="K4549" s="45">
        <v>5.8986811637878418</v>
      </c>
      <c r="L4549" s="45"/>
      <c r="M4549" s="45"/>
      <c r="N4549" s="45">
        <v>32.478862762451172</v>
      </c>
      <c r="O4549" s="45"/>
      <c r="P4549" s="45"/>
      <c r="Q4549" s="45"/>
      <c r="R4549" s="45">
        <v>18.795026779174805</v>
      </c>
      <c r="S4549" s="45"/>
      <c r="T4549" s="45"/>
      <c r="U4549" s="45"/>
      <c r="V4549" s="46">
        <v>22.192028045654297</v>
      </c>
      <c r="W4549" s="46"/>
      <c r="X4549" s="45">
        <v>6.8999998271465302E-2</v>
      </c>
      <c r="Y4549" s="45"/>
      <c r="Z4549" s="44">
        <v>4.1399998962879181</v>
      </c>
      <c r="AA4549" s="44"/>
      <c r="AB4549" s="45">
        <v>-14.724324226379395</v>
      </c>
      <c r="AC4549" s="45"/>
      <c r="AD4549" s="45">
        <v>1.4038232564926147</v>
      </c>
      <c r="AE4549" s="45"/>
      <c r="AF4549" s="45">
        <v>26.523120880126953</v>
      </c>
      <c r="AG4549" s="45"/>
      <c r="AH4549" s="45">
        <v>17.762025833129883</v>
      </c>
      <c r="AI4549" s="45"/>
      <c r="AJ4549" s="45"/>
      <c r="AK4549" s="20">
        <v>5.5886244773864746</v>
      </c>
    </row>
    <row r="4550" spans="2:37">
      <c r="B4550" s="2">
        <v>3.0999999493360519E-2</v>
      </c>
      <c r="D4550" s="44">
        <v>1.8599999696016312</v>
      </c>
      <c r="E4550" s="44"/>
      <c r="F4550" s="45">
        <v>-11.194290161132813</v>
      </c>
      <c r="G4550" s="45"/>
      <c r="H4550" s="45"/>
      <c r="I4550" s="45"/>
      <c r="J4550" s="45"/>
      <c r="K4550" s="45">
        <v>5.6709785461425781</v>
      </c>
      <c r="L4550" s="45"/>
      <c r="M4550" s="45"/>
      <c r="N4550" s="45">
        <v>32.207202911376953</v>
      </c>
      <c r="O4550" s="45"/>
      <c r="P4550" s="45"/>
      <c r="Q4550" s="45"/>
      <c r="R4550" s="45">
        <v>18.763944625854492</v>
      </c>
      <c r="S4550" s="45"/>
      <c r="T4550" s="45"/>
      <c r="U4550" s="45"/>
      <c r="V4550" s="46">
        <v>21.370704650878906</v>
      </c>
      <c r="W4550" s="46"/>
      <c r="X4550" s="45">
        <v>7.0000000298023224E-2</v>
      </c>
      <c r="Y4550" s="45"/>
      <c r="Z4550" s="44">
        <v>4.2000000178813934</v>
      </c>
      <c r="AA4550" s="44"/>
      <c r="AB4550" s="45">
        <v>-6.5436201095581055</v>
      </c>
      <c r="AC4550" s="45"/>
      <c r="AD4550" s="45">
        <v>1.3551981449127197</v>
      </c>
      <c r="AE4550" s="45"/>
      <c r="AF4550" s="45">
        <v>26.443063735961914</v>
      </c>
      <c r="AG4550" s="45"/>
      <c r="AH4550" s="45">
        <v>17.739799499511719</v>
      </c>
      <c r="AI4550" s="45"/>
      <c r="AJ4550" s="45"/>
      <c r="AK4550" s="20">
        <v>5.4018073081970215</v>
      </c>
    </row>
    <row r="4551" spans="2:37">
      <c r="B4551" s="2">
        <v>3.2000001519918442E-2</v>
      </c>
      <c r="D4551" s="44">
        <v>1.9200000911951065</v>
      </c>
      <c r="E4551" s="44"/>
      <c r="F4551" s="45">
        <v>-17.730134963989258</v>
      </c>
      <c r="G4551" s="45"/>
      <c r="H4551" s="45"/>
      <c r="I4551" s="45"/>
      <c r="J4551" s="45"/>
      <c r="K4551" s="45">
        <v>5.4534564018249512</v>
      </c>
      <c r="L4551" s="45"/>
      <c r="M4551" s="45"/>
      <c r="N4551" s="45">
        <v>31.946109771728516</v>
      </c>
      <c r="O4551" s="45"/>
      <c r="P4551" s="45"/>
      <c r="Q4551" s="45"/>
      <c r="R4551" s="45">
        <v>18.733135223388672</v>
      </c>
      <c r="S4551" s="45"/>
      <c r="T4551" s="45"/>
      <c r="U4551" s="45"/>
      <c r="V4551" s="46">
        <v>20.584787368774414</v>
      </c>
      <c r="W4551" s="46"/>
      <c r="X4551" s="45">
        <v>7.1000002324581146E-2</v>
      </c>
      <c r="Y4551" s="45"/>
      <c r="Z4551" s="44">
        <v>4.2600001394748688</v>
      </c>
      <c r="AA4551" s="44"/>
      <c r="AB4551" s="45">
        <v>2.7256672382354736</v>
      </c>
      <c r="AC4551" s="45"/>
      <c r="AD4551" s="45">
        <v>1.3083264827728271</v>
      </c>
      <c r="AE4551" s="45"/>
      <c r="AF4551" s="45">
        <v>26.365022659301758</v>
      </c>
      <c r="AG4551" s="45"/>
      <c r="AH4551" s="45">
        <v>17.71776008605957</v>
      </c>
      <c r="AI4551" s="45"/>
      <c r="AJ4551" s="45"/>
      <c r="AK4551" s="20">
        <v>5.2214641571044922</v>
      </c>
    </row>
    <row r="4552" spans="2:37">
      <c r="B4552" s="2">
        <v>3.2999999821186066E-2</v>
      </c>
      <c r="D4552" s="44">
        <v>1.9799999892711639</v>
      </c>
      <c r="E4552" s="44"/>
      <c r="F4552" s="45">
        <v>-20.986688613891602</v>
      </c>
      <c r="G4552" s="45"/>
      <c r="H4552" s="45"/>
      <c r="I4552" s="45"/>
      <c r="J4552" s="45"/>
      <c r="K4552" s="45">
        <v>5.2455120086669922</v>
      </c>
      <c r="L4552" s="45"/>
      <c r="M4552" s="45"/>
      <c r="N4552" s="45">
        <v>31.694972991943359</v>
      </c>
      <c r="O4552" s="45"/>
      <c r="P4552" s="45"/>
      <c r="Q4552" s="45"/>
      <c r="R4552" s="45">
        <v>18.702592849731445</v>
      </c>
      <c r="S4552" s="45"/>
      <c r="T4552" s="45"/>
      <c r="U4552" s="45"/>
      <c r="V4552" s="46">
        <v>19.832208633422852</v>
      </c>
      <c r="W4552" s="46"/>
      <c r="X4552" s="45">
        <v>7.1999996900558472E-2</v>
      </c>
      <c r="Y4552" s="45"/>
      <c r="Z4552" s="44">
        <v>4.3199998140335083</v>
      </c>
      <c r="AA4552" s="44"/>
      <c r="AB4552" s="45">
        <v>11.774885177612305</v>
      </c>
      <c r="AC4552" s="45"/>
      <c r="AD4552" s="45">
        <v>1.2631416320800781</v>
      </c>
      <c r="AE4552" s="45"/>
      <c r="AF4552" s="45">
        <v>26.288928985595703</v>
      </c>
      <c r="AG4552" s="45"/>
      <c r="AH4552" s="45">
        <v>17.695903778076172</v>
      </c>
      <c r="AI4552" s="45"/>
      <c r="AJ4552" s="45"/>
      <c r="AK4552" s="20">
        <v>5.0473604202270508</v>
      </c>
    </row>
    <row r="4553" spans="2:37">
      <c r="B4553" s="2">
        <v>3.4000001847743988E-2</v>
      </c>
      <c r="D4553" s="44">
        <v>2.0400001108646393</v>
      </c>
      <c r="E4553" s="44"/>
      <c r="F4553" s="45">
        <v>-20.547988891601563</v>
      </c>
      <c r="G4553" s="45"/>
      <c r="H4553" s="45"/>
      <c r="I4553" s="45"/>
      <c r="J4553" s="45"/>
      <c r="K4553" s="45">
        <v>5.0465941429138184</v>
      </c>
      <c r="L4553" s="45"/>
      <c r="M4553" s="45"/>
      <c r="N4553" s="45">
        <v>31.453241348266602</v>
      </c>
      <c r="O4553" s="45"/>
      <c r="P4553" s="45"/>
      <c r="Q4553" s="45"/>
      <c r="R4553" s="45">
        <v>18.672319412231445</v>
      </c>
      <c r="S4553" s="45"/>
      <c r="T4553" s="45"/>
      <c r="U4553" s="45"/>
      <c r="V4553" s="46">
        <v>19.111074447631836</v>
      </c>
      <c r="W4553" s="46"/>
      <c r="X4553" s="45">
        <v>7.2999998927116394E-2</v>
      </c>
      <c r="Y4553" s="45"/>
      <c r="Z4553" s="44">
        <v>4.3799999356269836</v>
      </c>
      <c r="AA4553" s="44"/>
      <c r="AB4553" s="45">
        <v>19.329702377319336</v>
      </c>
      <c r="AC4553" s="45"/>
      <c r="AD4553" s="45">
        <v>1.219579815864563</v>
      </c>
      <c r="AE4553" s="45"/>
      <c r="AF4553" s="45">
        <v>26.214715957641602</v>
      </c>
      <c r="AG4553" s="45"/>
      <c r="AH4553" s="45">
        <v>17.674230575561523</v>
      </c>
      <c r="AI4553" s="45"/>
      <c r="AJ4553" s="45"/>
      <c r="AK4553" s="20">
        <v>4.8792681694030762</v>
      </c>
    </row>
    <row r="4554" spans="2:37">
      <c r="B4554" s="2">
        <v>3.5000000149011612E-2</v>
      </c>
      <c r="D4554" s="44">
        <v>2.1000000089406967</v>
      </c>
      <c r="E4554" s="44"/>
      <c r="F4554" s="45">
        <v>-16.515823364257813</v>
      </c>
      <c r="G4554" s="45"/>
      <c r="H4554" s="45"/>
      <c r="I4554" s="45"/>
      <c r="J4554" s="45"/>
      <c r="K4554" s="45">
        <v>4.8561968803405762</v>
      </c>
      <c r="L4554" s="45"/>
      <c r="M4554" s="45"/>
      <c r="N4554" s="45">
        <v>31.220403671264648</v>
      </c>
      <c r="O4554" s="45"/>
      <c r="P4554" s="45"/>
      <c r="Q4554" s="45"/>
      <c r="R4554" s="45">
        <v>18.642309188842773</v>
      </c>
      <c r="S4554" s="45"/>
      <c r="T4554" s="45"/>
      <c r="U4554" s="45"/>
      <c r="V4554" s="46">
        <v>18.419658660888672</v>
      </c>
      <c r="W4554" s="46"/>
      <c r="X4554" s="45">
        <v>7.4000000953674316E-2</v>
      </c>
      <c r="Y4554" s="45"/>
      <c r="Z4554" s="44">
        <v>4.440000057220459</v>
      </c>
      <c r="AA4554" s="44"/>
      <c r="AB4554" s="45">
        <v>24.328605651855469</v>
      </c>
      <c r="AC4554" s="45"/>
      <c r="AD4554" s="45">
        <v>1.1775796413421631</v>
      </c>
      <c r="AE4554" s="45"/>
      <c r="AF4554" s="45">
        <v>26.14232063293457</v>
      </c>
      <c r="AG4554" s="45"/>
      <c r="AH4554" s="45">
        <v>17.652738571166992</v>
      </c>
      <c r="AI4554" s="45"/>
      <c r="AJ4554" s="45"/>
      <c r="AK4554" s="20">
        <v>4.7169713973999023</v>
      </c>
    </row>
    <row r="4555" spans="2:37">
      <c r="B4555" s="2">
        <v>3.5999998450279236E-2</v>
      </c>
      <c r="D4555" s="44">
        <v>2.1599999070167542</v>
      </c>
      <c r="E4555" s="44"/>
      <c r="F4555" s="45">
        <v>-9.4938716888427734</v>
      </c>
      <c r="G4555" s="45"/>
      <c r="H4555" s="45"/>
      <c r="I4555" s="45"/>
      <c r="J4555" s="45"/>
      <c r="K4555" s="45">
        <v>4.6738567352294922</v>
      </c>
      <c r="L4555" s="45"/>
      <c r="M4555" s="45"/>
      <c r="N4555" s="45">
        <v>30.995992660522461</v>
      </c>
      <c r="O4555" s="45"/>
      <c r="P4555" s="45"/>
      <c r="Q4555" s="45"/>
      <c r="R4555" s="45">
        <v>18.612560272216797</v>
      </c>
      <c r="S4555" s="45"/>
      <c r="T4555" s="45"/>
      <c r="U4555" s="45"/>
      <c r="V4555" s="46">
        <v>17.756374359130859</v>
      </c>
      <c r="W4555" s="46"/>
      <c r="X4555" s="45">
        <v>7.5000002980232239E-2</v>
      </c>
      <c r="Y4555" s="45"/>
      <c r="Z4555" s="44">
        <v>4.5000001788139343</v>
      </c>
      <c r="AA4555" s="44"/>
      <c r="AB4555" s="45">
        <v>26.071130752563477</v>
      </c>
      <c r="AC4555" s="45"/>
      <c r="AD4555" s="45">
        <v>1.1370824575424194</v>
      </c>
      <c r="AE4555" s="45"/>
      <c r="AF4555" s="45">
        <v>26.071681976318359</v>
      </c>
      <c r="AG4555" s="45"/>
      <c r="AH4555" s="45">
        <v>17.631423950195313</v>
      </c>
      <c r="AI4555" s="45"/>
      <c r="AJ4555" s="45"/>
      <c r="AK4555" s="20">
        <v>4.5602598190307617</v>
      </c>
    </row>
    <row r="4556" spans="2:37">
      <c r="B4556" s="2">
        <v>3.7000000476837158E-2</v>
      </c>
      <c r="D4556" s="44">
        <v>2.2200000286102295</v>
      </c>
      <c r="E4556" s="44"/>
      <c r="F4556" s="45">
        <v>-0.50159096717834473</v>
      </c>
      <c r="G4556" s="45"/>
      <c r="H4556" s="45"/>
      <c r="I4556" s="45"/>
      <c r="J4556" s="45"/>
      <c r="K4556" s="45">
        <v>4.4991459846496582</v>
      </c>
      <c r="L4556" s="45"/>
      <c r="M4556" s="45"/>
      <c r="N4556" s="45">
        <v>30.779577255249023</v>
      </c>
      <c r="O4556" s="45"/>
      <c r="P4556" s="45"/>
      <c r="Q4556" s="45"/>
      <c r="R4556" s="45">
        <v>18.583070755004883</v>
      </c>
      <c r="S4556" s="45"/>
      <c r="T4556" s="45"/>
      <c r="U4556" s="45"/>
      <c r="V4556" s="46">
        <v>17.119758605957031</v>
      </c>
      <c r="W4556" s="46"/>
      <c r="X4556" s="45">
        <v>7.5999997556209564E-2</v>
      </c>
      <c r="Y4556" s="45"/>
      <c r="Z4556" s="44">
        <v>4.5599998533725739</v>
      </c>
      <c r="AA4556" s="44"/>
      <c r="AB4556" s="45">
        <v>24.315145492553711</v>
      </c>
      <c r="AC4556" s="45"/>
      <c r="AD4556" s="45">
        <v>1.098031759262085</v>
      </c>
      <c r="AE4556" s="45"/>
      <c r="AF4556" s="45">
        <v>26.002738952636719</v>
      </c>
      <c r="AG4556" s="45"/>
      <c r="AH4556" s="45">
        <v>17.610286712646484</v>
      </c>
      <c r="AI4556" s="45"/>
      <c r="AJ4556" s="45"/>
      <c r="AK4556" s="20">
        <v>4.4089326858520508</v>
      </c>
    </row>
    <row r="4557" spans="2:37" ht="14.25" customHeight="1">
      <c r="B4557" s="2">
        <v>3.7999998778104782E-2</v>
      </c>
      <c r="D4557" s="44">
        <v>2.2799999266862869</v>
      </c>
      <c r="E4557" s="44"/>
      <c r="F4557" s="45">
        <v>9.1698484420776367</v>
      </c>
      <c r="G4557" s="45"/>
      <c r="H4557" s="45"/>
      <c r="I4557" s="45"/>
      <c r="J4557" s="45"/>
      <c r="K4557" s="45">
        <v>4.3316693305969238</v>
      </c>
      <c r="L4557" s="45"/>
      <c r="M4557" s="45"/>
      <c r="N4557" s="45">
        <v>30.570758819580078</v>
      </c>
      <c r="O4557" s="45"/>
      <c r="P4557" s="45"/>
      <c r="Q4557" s="45"/>
      <c r="R4557" s="45">
        <v>18.553836822509766</v>
      </c>
      <c r="S4557" s="45"/>
      <c r="T4557" s="45"/>
      <c r="U4557" s="45"/>
      <c r="V4557" s="46">
        <v>16.508460998535156</v>
      </c>
      <c r="W4557" s="46"/>
      <c r="X4557" s="45">
        <v>7.6999999582767487E-2</v>
      </c>
      <c r="Y4557" s="45"/>
      <c r="Z4557" s="44">
        <v>4.6199999749660492</v>
      </c>
      <c r="AA4557" s="44"/>
      <c r="AB4557" s="45">
        <v>19.309663772583008</v>
      </c>
      <c r="AC4557" s="45"/>
      <c r="AD4557" s="45">
        <v>1.0603734254837036</v>
      </c>
      <c r="AE4557" s="45"/>
      <c r="AF4557" s="45">
        <v>25.93543815612793</v>
      </c>
      <c r="AG4557" s="45"/>
      <c r="AH4557" s="45">
        <v>17.589326858520508</v>
      </c>
      <c r="AI4557" s="45"/>
      <c r="AJ4557" s="45"/>
      <c r="AK4557" s="20">
        <v>4.2627968788146973</v>
      </c>
    </row>
    <row r="4558" spans="2:37" ht="13.5" customHeight="1">
      <c r="B4558" s="47" t="s">
        <v>11</v>
      </c>
      <c r="C4558" s="47"/>
      <c r="D4558" s="47"/>
      <c r="E4558" s="47"/>
    </row>
    <row r="4559" spans="2:37" ht="12.75" customHeight="1">
      <c r="B4559" s="39" t="s">
        <v>0</v>
      </c>
      <c r="C4559" s="39"/>
      <c r="D4559" s="39"/>
      <c r="E4559" s="39"/>
      <c r="F4559" s="39"/>
      <c r="G4559" s="1" t="s">
        <v>1</v>
      </c>
      <c r="H4559" s="40" t="s">
        <v>104</v>
      </c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</row>
    <row r="4560" spans="2:37" ht="12.75" customHeight="1">
      <c r="AB4560" s="39" t="s">
        <v>2</v>
      </c>
      <c r="AC4560" s="39"/>
      <c r="AD4560" s="39"/>
      <c r="AE4560" s="39"/>
      <c r="AF4560" s="39"/>
      <c r="AG4560" s="39"/>
    </row>
    <row r="4561" spans="2:34" ht="12" customHeight="1">
      <c r="B4561" s="39" t="s">
        <v>3</v>
      </c>
      <c r="C4561" s="39"/>
      <c r="D4561" s="39"/>
      <c r="E4561" s="39"/>
      <c r="G4561" s="1" t="s">
        <v>4</v>
      </c>
      <c r="H4561" s="41">
        <v>0.43999999761581421</v>
      </c>
      <c r="I4561" s="41"/>
      <c r="J4561" s="41"/>
      <c r="K4561" s="41"/>
      <c r="L4561" s="41"/>
      <c r="M4561" s="41"/>
      <c r="N4561" s="41"/>
      <c r="O4561" s="39" t="s">
        <v>21</v>
      </c>
      <c r="P4561" s="39"/>
      <c r="Q4561" s="39"/>
      <c r="R4561" s="39"/>
      <c r="S4561" s="1" t="s">
        <v>4</v>
      </c>
      <c r="T4561" s="42" t="s">
        <v>22</v>
      </c>
      <c r="U4561" s="42"/>
      <c r="V4561" s="42"/>
      <c r="W4561" s="42"/>
      <c r="X4561" s="42"/>
      <c r="Y4561" s="42"/>
      <c r="Z4561" s="42"/>
      <c r="AA4561" s="42"/>
      <c r="AB4561" s="39"/>
      <c r="AC4561" s="39"/>
      <c r="AD4561" s="39"/>
      <c r="AE4561" s="39"/>
      <c r="AF4561" s="39"/>
      <c r="AG4561" s="39"/>
    </row>
    <row r="4562" spans="2:34" ht="10.5" customHeight="1">
      <c r="AB4562" s="39"/>
      <c r="AC4562" s="39"/>
      <c r="AD4562" s="39"/>
      <c r="AE4562" s="39"/>
      <c r="AF4562" s="39"/>
      <c r="AG4562" s="39"/>
    </row>
    <row r="4563" spans="2:34" ht="12" customHeight="1">
      <c r="AB4563" s="39"/>
      <c r="AC4563" s="39"/>
      <c r="AD4563" s="39"/>
      <c r="AE4563" s="39"/>
      <c r="AF4563" s="39"/>
      <c r="AG4563" s="39"/>
    </row>
    <row r="4564" spans="2:34" ht="12" customHeight="1">
      <c r="AB4564" s="39"/>
      <c r="AC4564" s="39"/>
      <c r="AD4564" s="39"/>
      <c r="AE4564" s="39"/>
      <c r="AF4564" s="39"/>
      <c r="AG4564" s="39"/>
    </row>
    <row r="4565" spans="2:34" ht="6" customHeight="1"/>
    <row r="4566" spans="2:34" ht="3" customHeight="1">
      <c r="B4566" s="43" t="s">
        <v>5</v>
      </c>
      <c r="D4566" s="43" t="s">
        <v>23</v>
      </c>
      <c r="E4566" s="43"/>
      <c r="G4566" s="43" t="s">
        <v>6</v>
      </c>
      <c r="H4566" s="43"/>
      <c r="J4566" s="43" t="s">
        <v>7</v>
      </c>
      <c r="K4566" s="43"/>
      <c r="L4566" s="43"/>
      <c r="M4566" s="43"/>
      <c r="N4566" s="43" t="s">
        <v>8</v>
      </c>
      <c r="O4566" s="43"/>
      <c r="Q4566" s="43" t="s">
        <v>9</v>
      </c>
      <c r="R4566" s="43"/>
      <c r="S4566" s="43"/>
      <c r="T4566" s="43" t="s">
        <v>10</v>
      </c>
      <c r="U4566" s="43"/>
      <c r="X4566" s="43" t="s">
        <v>5</v>
      </c>
      <c r="Y4566" s="43"/>
      <c r="Z4566" s="43" t="s">
        <v>23</v>
      </c>
      <c r="AA4566" s="43"/>
      <c r="AB4566" s="43" t="s">
        <v>6</v>
      </c>
      <c r="AC4566" s="43" t="s">
        <v>7</v>
      </c>
      <c r="AE4566" s="43" t="s">
        <v>8</v>
      </c>
      <c r="AF4566" s="43" t="s">
        <v>9</v>
      </c>
      <c r="AG4566" s="43" t="s">
        <v>10</v>
      </c>
      <c r="AH4566" s="43"/>
    </row>
    <row r="4567" spans="2:34" ht="14.25" customHeight="1">
      <c r="B4567" s="43"/>
      <c r="D4567" s="43"/>
      <c r="E4567" s="43"/>
      <c r="G4567" s="43"/>
      <c r="H4567" s="43"/>
      <c r="J4567" s="43"/>
      <c r="K4567" s="43"/>
      <c r="L4567" s="43"/>
      <c r="M4567" s="43"/>
      <c r="N4567" s="43"/>
      <c r="O4567" s="43"/>
      <c r="Q4567" s="43"/>
      <c r="R4567" s="43"/>
      <c r="S4567" s="43"/>
      <c r="T4567" s="43"/>
      <c r="U4567" s="43"/>
      <c r="X4567" s="43"/>
      <c r="Y4567" s="43"/>
      <c r="Z4567" s="43"/>
      <c r="AA4567" s="43"/>
      <c r="AB4567" s="43"/>
      <c r="AC4567" s="43"/>
      <c r="AE4567" s="43"/>
      <c r="AF4567" s="43"/>
      <c r="AG4567" s="43"/>
      <c r="AH4567" s="43"/>
    </row>
    <row r="4568" spans="2:34">
      <c r="B4568" s="2">
        <v>7.8000001609325409E-2</v>
      </c>
      <c r="D4568" s="44">
        <v>4.6800000965595245</v>
      </c>
      <c r="E4568" s="44"/>
      <c r="F4568" s="45">
        <v>11.758769989013672</v>
      </c>
      <c r="G4568" s="45"/>
      <c r="H4568" s="45"/>
      <c r="I4568" s="45"/>
      <c r="J4568" s="45"/>
      <c r="K4568" s="45">
        <v>1.0240553617477417</v>
      </c>
      <c r="L4568" s="45"/>
      <c r="M4568" s="45"/>
      <c r="N4568" s="45">
        <v>25.869722366333008</v>
      </c>
      <c r="O4568" s="45"/>
      <c r="P4568" s="45"/>
      <c r="Q4568" s="45"/>
      <c r="R4568" s="45">
        <v>17.568538665771484</v>
      </c>
      <c r="S4568" s="45"/>
      <c r="T4568" s="45"/>
      <c r="U4568" s="45"/>
      <c r="V4568" s="46">
        <v>4.1216654777526855</v>
      </c>
      <c r="W4568" s="46"/>
    </row>
    <row r="4569" spans="2:34">
      <c r="B4569" s="2">
        <v>7.9000003635883331E-2</v>
      </c>
      <c r="D4569" s="44">
        <v>4.7400002181529999</v>
      </c>
      <c r="E4569" s="44"/>
      <c r="F4569" s="45">
        <v>2.7218518257141113</v>
      </c>
      <c r="G4569" s="45"/>
      <c r="H4569" s="45"/>
      <c r="I4569" s="45"/>
      <c r="J4569" s="45"/>
      <c r="K4569" s="45">
        <v>0.98902750015258789</v>
      </c>
      <c r="L4569" s="45"/>
      <c r="M4569" s="45"/>
      <c r="N4569" s="45">
        <v>25.805540084838867</v>
      </c>
      <c r="O4569" s="45"/>
      <c r="P4569" s="45"/>
      <c r="Q4569" s="45"/>
      <c r="R4569" s="45">
        <v>17.547924041748047</v>
      </c>
      <c r="S4569" s="45"/>
      <c r="T4569" s="45"/>
      <c r="U4569" s="45"/>
      <c r="V4569" s="46">
        <v>3.9853606224060059</v>
      </c>
      <c r="W4569" s="46"/>
    </row>
    <row r="4570" spans="2:34">
      <c r="B4570" s="2">
        <v>7.9999998211860657E-2</v>
      </c>
      <c r="D4570" s="44">
        <v>4.7999998927116394</v>
      </c>
      <c r="E4570" s="44"/>
      <c r="F4570" s="45">
        <v>-6.5357270240783691</v>
      </c>
      <c r="G4570" s="45"/>
      <c r="H4570" s="45"/>
      <c r="I4570" s="45"/>
      <c r="J4570" s="45"/>
      <c r="K4570" s="45">
        <v>0.95524203777313232</v>
      </c>
      <c r="L4570" s="45"/>
      <c r="M4570" s="45"/>
      <c r="N4570" s="45">
        <v>25.742841720581055</v>
      </c>
      <c r="O4570" s="45"/>
      <c r="P4570" s="45"/>
      <c r="Q4570" s="45"/>
      <c r="R4570" s="45">
        <v>17.52747917175293</v>
      </c>
      <c r="S4570" s="45"/>
      <c r="T4570" s="45"/>
      <c r="U4570" s="45"/>
      <c r="V4570" s="46">
        <v>3.8537092208862305</v>
      </c>
      <c r="W4570" s="46"/>
    </row>
    <row r="4571" spans="2:34">
      <c r="B4571" s="2">
        <v>8.1000000238418579E-2</v>
      </c>
      <c r="D4571" s="44">
        <v>4.8600000143051147</v>
      </c>
      <c r="E4571" s="44"/>
      <c r="F4571" s="45">
        <v>-14.720452308654785</v>
      </c>
      <c r="G4571" s="45"/>
      <c r="H4571" s="45"/>
      <c r="I4571" s="45"/>
      <c r="J4571" s="45"/>
      <c r="K4571" s="45">
        <v>0.92265278100967407</v>
      </c>
      <c r="L4571" s="45"/>
      <c r="M4571" s="45"/>
      <c r="N4571" s="45">
        <v>25.68157958984375</v>
      </c>
      <c r="O4571" s="45"/>
      <c r="P4571" s="45"/>
      <c r="Q4571" s="45"/>
      <c r="R4571" s="45">
        <v>17.507204055786133</v>
      </c>
      <c r="S4571" s="45"/>
      <c r="T4571" s="45"/>
      <c r="U4571" s="45"/>
      <c r="V4571" s="46">
        <v>3.726546049118042</v>
      </c>
      <c r="W4571" s="46"/>
    </row>
    <row r="4572" spans="2:34">
      <c r="B4572" s="2">
        <v>8.2000002264976501E-2</v>
      </c>
      <c r="D4572" s="44">
        <v>4.9200001358985901</v>
      </c>
      <c r="E4572" s="44"/>
      <c r="F4572" s="45">
        <v>-20.692026138305664</v>
      </c>
      <c r="G4572" s="45"/>
      <c r="H4572" s="45"/>
      <c r="I4572" s="45"/>
      <c r="J4572" s="45"/>
      <c r="K4572" s="45">
        <v>0.89121544361114502</v>
      </c>
      <c r="L4572" s="45"/>
      <c r="M4572" s="45"/>
      <c r="N4572" s="45">
        <v>25.621706008911133</v>
      </c>
      <c r="O4572" s="45"/>
      <c r="P4572" s="45"/>
      <c r="Q4572" s="45"/>
      <c r="R4572" s="45">
        <v>17.487096786499023</v>
      </c>
      <c r="S4572" s="45"/>
      <c r="T4572" s="45"/>
      <c r="U4572" s="45"/>
      <c r="V4572" s="46">
        <v>3.6037113666534424</v>
      </c>
      <c r="W4572" s="46"/>
    </row>
    <row r="4573" spans="2:34">
      <c r="B4573" s="2">
        <v>8.2999996840953827E-2</v>
      </c>
      <c r="D4573" s="44">
        <v>4.9799998104572296</v>
      </c>
      <c r="E4573" s="44"/>
      <c r="F4573" s="45">
        <v>-23.622833251953125</v>
      </c>
      <c r="G4573" s="45"/>
      <c r="H4573" s="45"/>
      <c r="I4573" s="45"/>
      <c r="J4573" s="45"/>
      <c r="K4573" s="45">
        <v>0.86088752746582031</v>
      </c>
      <c r="L4573" s="45"/>
      <c r="M4573" s="45"/>
      <c r="N4573" s="45">
        <v>25.563175201416016</v>
      </c>
      <c r="O4573" s="45"/>
      <c r="P4573" s="45"/>
      <c r="Q4573" s="45"/>
      <c r="R4573" s="45">
        <v>17.467155456542969</v>
      </c>
      <c r="S4573" s="45"/>
      <c r="T4573" s="45"/>
      <c r="U4573" s="45"/>
      <c r="V4573" s="46">
        <v>3.4850518703460693</v>
      </c>
      <c r="W4573" s="46"/>
    </row>
    <row r="4574" spans="2:34">
      <c r="B4574" s="2">
        <v>8.3999998867511749E-2</v>
      </c>
      <c r="D4574" s="44">
        <v>5.039999932050705</v>
      </c>
      <c r="E4574" s="44"/>
      <c r="F4574" s="45">
        <v>-23.113231658935547</v>
      </c>
      <c r="G4574" s="45"/>
      <c r="H4574" s="45"/>
      <c r="I4574" s="45"/>
      <c r="J4574" s="45"/>
      <c r="K4574" s="45">
        <v>0.83162802457809448</v>
      </c>
      <c r="L4574" s="45"/>
      <c r="M4574" s="45"/>
      <c r="N4574" s="45">
        <v>25.505945205688477</v>
      </c>
      <c r="O4574" s="45"/>
      <c r="P4574" s="45"/>
      <c r="Q4574" s="45"/>
      <c r="R4574" s="45">
        <v>17.447378158569336</v>
      </c>
      <c r="S4574" s="45"/>
      <c r="T4574" s="45"/>
      <c r="U4574" s="45"/>
      <c r="V4574" s="46">
        <v>3.3704195022583008</v>
      </c>
      <c r="W4574" s="46"/>
    </row>
    <row r="4575" spans="2:34">
      <c r="B4575" s="2">
        <v>8.5000000894069672E-2</v>
      </c>
      <c r="D4575" s="44">
        <v>5.1000000536441803</v>
      </c>
      <c r="E4575" s="44"/>
      <c r="F4575" s="45">
        <v>-19.246589660644531</v>
      </c>
      <c r="G4575" s="45"/>
      <c r="H4575" s="45"/>
      <c r="I4575" s="45"/>
      <c r="J4575" s="45"/>
      <c r="K4575" s="45">
        <v>0.80339765548706055</v>
      </c>
      <c r="L4575" s="45"/>
      <c r="M4575" s="45"/>
      <c r="N4575" s="45">
        <v>25.449975967407227</v>
      </c>
      <c r="O4575" s="45"/>
      <c r="P4575" s="45"/>
      <c r="Q4575" s="45"/>
      <c r="R4575" s="45">
        <v>17.427762985229492</v>
      </c>
      <c r="S4575" s="45"/>
      <c r="T4575" s="45"/>
      <c r="U4575" s="45"/>
      <c r="V4575" s="46">
        <v>3.2596724033355713</v>
      </c>
      <c r="W4575" s="46"/>
    </row>
    <row r="4576" spans="2:34">
      <c r="B4576" s="2">
        <v>8.6000002920627594E-2</v>
      </c>
      <c r="D4576" s="44">
        <v>5.1600001752376556</v>
      </c>
      <c r="E4576" s="44"/>
      <c r="F4576" s="45">
        <v>-12.576515197753906</v>
      </c>
      <c r="G4576" s="45"/>
      <c r="H4576" s="45"/>
      <c r="I4576" s="45"/>
      <c r="J4576" s="45"/>
      <c r="K4576" s="45">
        <v>0.77615869045257568</v>
      </c>
      <c r="L4576" s="45"/>
      <c r="M4576" s="45"/>
      <c r="N4576" s="45">
        <v>25.395225524902344</v>
      </c>
      <c r="O4576" s="45"/>
      <c r="P4576" s="45"/>
      <c r="Q4576" s="45"/>
      <c r="R4576" s="45">
        <v>17.408308029174805</v>
      </c>
      <c r="S4576" s="45"/>
      <c r="T4576" s="45"/>
      <c r="U4576" s="45"/>
      <c r="V4576" s="46">
        <v>3.1526732444763184</v>
      </c>
      <c r="W4576" s="46"/>
    </row>
    <row r="4577" spans="2:23">
      <c r="B4577" s="2">
        <v>8.6999997496604919E-2</v>
      </c>
      <c r="D4577" s="44">
        <v>5.2199998497962952</v>
      </c>
      <c r="E4577" s="44"/>
      <c r="F4577" s="45">
        <v>-4.0482172966003418</v>
      </c>
      <c r="G4577" s="45"/>
      <c r="H4577" s="45"/>
      <c r="I4577" s="45"/>
      <c r="J4577" s="45"/>
      <c r="K4577" s="45">
        <v>0.7498747706413269</v>
      </c>
      <c r="L4577" s="45"/>
      <c r="M4577" s="45"/>
      <c r="N4577" s="45">
        <v>25.341655731201172</v>
      </c>
      <c r="O4577" s="45"/>
      <c r="P4577" s="45"/>
      <c r="Q4577" s="45"/>
      <c r="R4577" s="45">
        <v>17.389015197753906</v>
      </c>
      <c r="S4577" s="45"/>
      <c r="T4577" s="45"/>
      <c r="U4577" s="45"/>
      <c r="V4577" s="46">
        <v>3.0492904186248779</v>
      </c>
      <c r="W4577" s="46"/>
    </row>
    <row r="4578" spans="2:23">
      <c r="B4578" s="2">
        <v>8.7999999523162842E-2</v>
      </c>
      <c r="D4578" s="44">
        <v>5.2799999713897705</v>
      </c>
      <c r="E4578" s="44"/>
      <c r="F4578" s="45">
        <v>5.1348538398742676</v>
      </c>
      <c r="G4578" s="45"/>
      <c r="H4578" s="45"/>
      <c r="I4578" s="45"/>
      <c r="J4578" s="45"/>
      <c r="K4578" s="45">
        <v>0.72451096773147583</v>
      </c>
      <c r="L4578" s="45"/>
      <c r="M4578" s="45"/>
      <c r="N4578" s="45">
        <v>25.289230346679688</v>
      </c>
      <c r="O4578" s="45"/>
      <c r="P4578" s="45"/>
      <c r="Q4578" s="45"/>
      <c r="R4578" s="45">
        <v>17.369878768920898</v>
      </c>
      <c r="S4578" s="45"/>
      <c r="T4578" s="45"/>
      <c r="U4578" s="45"/>
      <c r="V4578" s="46">
        <v>2.9493966102600098</v>
      </c>
      <c r="W4578" s="46"/>
    </row>
    <row r="4579" spans="2:23">
      <c r="B4579" s="2">
        <v>8.9000001549720764E-2</v>
      </c>
      <c r="D4579" s="44">
        <v>5.3400000929832458</v>
      </c>
      <c r="E4579" s="44"/>
      <c r="F4579" s="45">
        <v>13.68024730682373</v>
      </c>
      <c r="G4579" s="45"/>
      <c r="H4579" s="45"/>
      <c r="I4579" s="45"/>
      <c r="J4579" s="45"/>
      <c r="K4579" s="45">
        <v>0.70003372430801392</v>
      </c>
      <c r="L4579" s="45"/>
      <c r="M4579" s="45"/>
      <c r="N4579" s="45">
        <v>25.237911224365234</v>
      </c>
      <c r="O4579" s="45"/>
      <c r="P4579" s="45"/>
      <c r="Q4579" s="45"/>
      <c r="R4579" s="45">
        <v>17.350900650024414</v>
      </c>
      <c r="S4579" s="45"/>
      <c r="T4579" s="45"/>
      <c r="U4579" s="45"/>
      <c r="V4579" s="46">
        <v>2.852869987487793</v>
      </c>
      <c r="W4579" s="46"/>
    </row>
    <row r="4580" spans="2:23">
      <c r="B4580" s="2">
        <v>9.0000003576278687E-2</v>
      </c>
      <c r="D4580" s="44">
        <v>5.4000002145767212</v>
      </c>
      <c r="E4580" s="44"/>
      <c r="F4580" s="45">
        <v>20.387861251831055</v>
      </c>
      <c r="G4580" s="45"/>
      <c r="H4580" s="45"/>
      <c r="I4580" s="45"/>
      <c r="J4580" s="45"/>
      <c r="K4580" s="45">
        <v>0.6764107346534729</v>
      </c>
      <c r="L4580" s="45"/>
      <c r="M4580" s="45"/>
      <c r="N4580" s="45">
        <v>25.187667846679688</v>
      </c>
      <c r="O4580" s="45"/>
      <c r="P4580" s="45"/>
      <c r="Q4580" s="45"/>
      <c r="R4580" s="45">
        <v>17.332077026367188</v>
      </c>
      <c r="S4580" s="45"/>
      <c r="T4580" s="45"/>
      <c r="U4580" s="45"/>
      <c r="V4580" s="46">
        <v>2.7595922946929932</v>
      </c>
      <c r="W4580" s="46"/>
    </row>
    <row r="4581" spans="2:23">
      <c r="B4581" s="2">
        <v>9.0999998152256012E-2</v>
      </c>
      <c r="D4581" s="44">
        <v>5.4599998891353607</v>
      </c>
      <c r="E4581" s="44"/>
      <c r="F4581" s="45">
        <v>24.317949295043945</v>
      </c>
      <c r="G4581" s="45"/>
      <c r="H4581" s="45"/>
      <c r="I4581" s="45"/>
      <c r="J4581" s="45"/>
      <c r="K4581" s="45">
        <v>0.6536109447479248</v>
      </c>
      <c r="L4581" s="45"/>
      <c r="M4581" s="45"/>
      <c r="N4581" s="45">
        <v>25.138463973999023</v>
      </c>
      <c r="O4581" s="45"/>
      <c r="P4581" s="45"/>
      <c r="Q4581" s="45"/>
      <c r="R4581" s="45">
        <v>17.313405990600586</v>
      </c>
      <c r="S4581" s="45"/>
      <c r="T4581" s="45"/>
      <c r="U4581" s="45"/>
      <c r="V4581" s="46">
        <v>2.669450044631958</v>
      </c>
      <c r="W4581" s="46"/>
    </row>
    <row r="4582" spans="2:23">
      <c r="B4582" s="2">
        <v>9.2000000178813934E-2</v>
      </c>
      <c r="D4582" s="44">
        <v>5.5200000107288361</v>
      </c>
      <c r="E4582" s="44"/>
      <c r="F4582" s="45">
        <v>24.922275543212891</v>
      </c>
      <c r="G4582" s="45"/>
      <c r="H4582" s="45"/>
      <c r="I4582" s="45"/>
      <c r="J4582" s="45"/>
      <c r="K4582" s="45">
        <v>0.63160449266433716</v>
      </c>
      <c r="L4582" s="45"/>
      <c r="M4582" s="45"/>
      <c r="N4582" s="45">
        <v>25.09027099609375</v>
      </c>
      <c r="O4582" s="45"/>
      <c r="P4582" s="45"/>
      <c r="Q4582" s="45"/>
      <c r="R4582" s="45">
        <v>17.294889450073242</v>
      </c>
      <c r="S4582" s="45"/>
      <c r="T4582" s="45"/>
      <c r="U4582" s="45"/>
      <c r="V4582" s="46">
        <v>2.582334041595459</v>
      </c>
      <c r="W4582" s="46"/>
    </row>
    <row r="4583" spans="2:23">
      <c r="B4583" s="2">
        <v>9.3000002205371857E-2</v>
      </c>
      <c r="D4583" s="44">
        <v>5.5800001323223114</v>
      </c>
      <c r="E4583" s="44"/>
      <c r="F4583" s="45">
        <v>22.120111465454102</v>
      </c>
      <c r="G4583" s="45"/>
      <c r="H4583" s="45"/>
      <c r="I4583" s="45"/>
      <c r="J4583" s="45"/>
      <c r="K4583" s="45">
        <v>0.61036258935928345</v>
      </c>
      <c r="L4583" s="45"/>
      <c r="M4583" s="45"/>
      <c r="N4583" s="45">
        <v>25.043054580688477</v>
      </c>
      <c r="O4583" s="45"/>
      <c r="P4583" s="45"/>
      <c r="Q4583" s="45"/>
      <c r="R4583" s="45">
        <v>17.276521682739258</v>
      </c>
      <c r="S4583" s="45"/>
      <c r="T4583" s="45"/>
      <c r="U4583" s="45"/>
      <c r="V4583" s="46">
        <v>2.4981389045715332</v>
      </c>
      <c r="W4583" s="46"/>
    </row>
    <row r="4584" spans="2:23">
      <c r="B4584" s="2">
        <v>9.3999996781349182E-2</v>
      </c>
      <c r="D4584" s="44">
        <v>5.6399998068809509</v>
      </c>
      <c r="E4584" s="44"/>
      <c r="F4584" s="45">
        <v>16.308553695678711</v>
      </c>
      <c r="G4584" s="45"/>
      <c r="H4584" s="45"/>
      <c r="I4584" s="45"/>
      <c r="J4584" s="45"/>
      <c r="K4584" s="45">
        <v>0.58985769748687744</v>
      </c>
      <c r="L4584" s="45"/>
      <c r="M4584" s="45"/>
      <c r="N4584" s="45">
        <v>24.996786117553711</v>
      </c>
      <c r="O4584" s="45"/>
      <c r="P4584" s="45"/>
      <c r="Q4584" s="45"/>
      <c r="R4584" s="45">
        <v>17.258304595947266</v>
      </c>
      <c r="S4584" s="45"/>
      <c r="T4584" s="45"/>
      <c r="U4584" s="45"/>
      <c r="V4584" s="46">
        <v>2.4167633056640625</v>
      </c>
      <c r="W4584" s="46"/>
    </row>
    <row r="4585" spans="2:23">
      <c r="B4585" s="2">
        <v>9.4999998807907104E-2</v>
      </c>
      <c r="D4585" s="44">
        <v>5.6999999284744263</v>
      </c>
      <c r="E4585" s="44"/>
      <c r="F4585" s="45">
        <v>8.3058366775512695</v>
      </c>
      <c r="G4585" s="45"/>
      <c r="H4585" s="45"/>
      <c r="I4585" s="45"/>
      <c r="J4585" s="45"/>
      <c r="K4585" s="45">
        <v>0.57006317377090454</v>
      </c>
      <c r="L4585" s="45"/>
      <c r="M4585" s="45"/>
      <c r="N4585" s="45">
        <v>24.951438903808594</v>
      </c>
      <c r="O4585" s="45"/>
      <c r="P4585" s="45"/>
      <c r="Q4585" s="45"/>
      <c r="R4585" s="45">
        <v>17.240236282348633</v>
      </c>
      <c r="S4585" s="45"/>
      <c r="T4585" s="45"/>
      <c r="U4585" s="45"/>
      <c r="V4585" s="46">
        <v>2.338109016418457</v>
      </c>
      <c r="W4585" s="46"/>
    </row>
    <row r="4586" spans="2:23">
      <c r="B4586" s="2">
        <v>9.6000000834465027E-2</v>
      </c>
      <c r="D4586" s="44">
        <v>5.7600000500679016</v>
      </c>
      <c r="E4586" s="44"/>
      <c r="F4586" s="45">
        <v>-0.76424306631088257</v>
      </c>
      <c r="G4586" s="45"/>
      <c r="H4586" s="45"/>
      <c r="I4586" s="45"/>
      <c r="J4586" s="45"/>
      <c r="K4586" s="45">
        <v>0.55095338821411133</v>
      </c>
      <c r="L4586" s="45"/>
      <c r="M4586" s="45"/>
      <c r="N4586" s="45">
        <v>24.906984329223633</v>
      </c>
      <c r="O4586" s="45"/>
      <c r="P4586" s="45"/>
      <c r="Q4586" s="45"/>
      <c r="R4586" s="45">
        <v>17.222314834594727</v>
      </c>
      <c r="S4586" s="45"/>
      <c r="T4586" s="45"/>
      <c r="U4586" s="45"/>
      <c r="V4586" s="46">
        <v>2.2620820999145508</v>
      </c>
      <c r="W4586" s="46"/>
    </row>
    <row r="4587" spans="2:23">
      <c r="B4587" s="2">
        <v>9.7000002861022949E-2</v>
      </c>
      <c r="D4587" s="44">
        <v>5.820000171661377</v>
      </c>
      <c r="E4587" s="44"/>
      <c r="F4587" s="45">
        <v>-9.6305036544799805</v>
      </c>
      <c r="G4587" s="45"/>
      <c r="H4587" s="45"/>
      <c r="I4587" s="45"/>
      <c r="J4587" s="45"/>
      <c r="K4587" s="45">
        <v>0.53250384330749512</v>
      </c>
      <c r="L4587" s="45"/>
      <c r="M4587" s="45"/>
      <c r="N4587" s="45">
        <v>24.863393783569336</v>
      </c>
      <c r="O4587" s="45"/>
      <c r="P4587" s="45"/>
      <c r="Q4587" s="45"/>
      <c r="R4587" s="45">
        <v>17.204538345336914</v>
      </c>
      <c r="S4587" s="45"/>
      <c r="T4587" s="45"/>
      <c r="U4587" s="45"/>
      <c r="V4587" s="46">
        <v>2.188591480255127</v>
      </c>
      <c r="W4587" s="46"/>
    </row>
    <row r="4588" spans="2:23">
      <c r="B4588" s="2">
        <v>9.7999997437000275E-2</v>
      </c>
      <c r="D4588" s="44">
        <v>5.8799998462200165</v>
      </c>
      <c r="E4588" s="44"/>
      <c r="F4588" s="45">
        <v>-17.052875518798828</v>
      </c>
      <c r="G4588" s="45"/>
      <c r="H4588" s="45"/>
      <c r="I4588" s="45"/>
      <c r="J4588" s="45"/>
      <c r="K4588" s="45">
        <v>0.51469069719314575</v>
      </c>
      <c r="L4588" s="45"/>
      <c r="M4588" s="45"/>
      <c r="N4588" s="45">
        <v>24.820644378662109</v>
      </c>
      <c r="O4588" s="45"/>
      <c r="P4588" s="45"/>
      <c r="Q4588" s="45"/>
      <c r="R4588" s="45">
        <v>17.186904907226563</v>
      </c>
      <c r="S4588" s="45"/>
      <c r="T4588" s="45"/>
      <c r="U4588" s="45"/>
      <c r="V4588" s="46">
        <v>2.1175498962402344</v>
      </c>
      <c r="W4588" s="46"/>
    </row>
    <row r="4589" spans="2:23">
      <c r="B4589" s="2">
        <v>9.8999999463558197E-2</v>
      </c>
      <c r="D4589" s="44">
        <v>5.9399999678134918</v>
      </c>
      <c r="E4589" s="44"/>
      <c r="F4589" s="45">
        <v>-21.996170043945313</v>
      </c>
      <c r="G4589" s="45"/>
      <c r="H4589" s="45"/>
      <c r="I4589" s="45"/>
      <c r="J4589" s="45"/>
      <c r="K4589" s="45">
        <v>0.4974912703037262</v>
      </c>
      <c r="L4589" s="45"/>
      <c r="M4589" s="45"/>
      <c r="N4589" s="45">
        <v>24.778711318969727</v>
      </c>
      <c r="O4589" s="45"/>
      <c r="P4589" s="45"/>
      <c r="Q4589" s="45"/>
      <c r="R4589" s="45">
        <v>17.169414520263672</v>
      </c>
      <c r="S4589" s="45"/>
      <c r="T4589" s="45"/>
      <c r="U4589" s="45"/>
      <c r="V4589" s="46">
        <v>2.048872709274292</v>
      </c>
      <c r="W4589" s="46"/>
    </row>
    <row r="4590" spans="2:23">
      <c r="B4590" s="2">
        <v>0.10000000149011612</v>
      </c>
      <c r="D4590" s="44">
        <v>6.0000000894069672</v>
      </c>
      <c r="E4590" s="44"/>
      <c r="F4590" s="45">
        <v>-23.774770736694336</v>
      </c>
      <c r="G4590" s="45"/>
      <c r="H4590" s="45"/>
      <c r="I4590" s="45"/>
      <c r="J4590" s="45"/>
      <c r="K4590" s="45">
        <v>0.48088353872299194</v>
      </c>
      <c r="L4590" s="45"/>
      <c r="M4590" s="45"/>
      <c r="N4590" s="45">
        <v>24.737569808959961</v>
      </c>
      <c r="O4590" s="45"/>
      <c r="P4590" s="45"/>
      <c r="Q4590" s="45"/>
      <c r="R4590" s="45">
        <v>17.152067184448242</v>
      </c>
      <c r="S4590" s="45"/>
      <c r="T4590" s="45"/>
      <c r="U4590" s="45"/>
      <c r="V4590" s="46">
        <v>1.9824783802032471</v>
      </c>
      <c r="W4590" s="46"/>
    </row>
    <row r="4591" spans="2:23" ht="9.75" customHeight="1">
      <c r="B4591" s="2">
        <v>0.10100000351667404</v>
      </c>
      <c r="D4591" s="44">
        <v>6.0600002110004425</v>
      </c>
      <c r="E4591" s="44"/>
      <c r="F4591" s="45">
        <v>-22.148042678833008</v>
      </c>
      <c r="G4591" s="45"/>
      <c r="H4591" s="45"/>
      <c r="I4591" s="45"/>
      <c r="J4591" s="45"/>
      <c r="K4591" s="45">
        <v>0.4648464024066925</v>
      </c>
      <c r="L4591" s="45"/>
      <c r="M4591" s="45"/>
      <c r="N4591" s="45">
        <v>24.697195053100586</v>
      </c>
      <c r="O4591" s="45"/>
      <c r="P4591" s="45"/>
      <c r="Q4591" s="45"/>
      <c r="R4591" s="45">
        <v>17.134859085083008</v>
      </c>
      <c r="S4591" s="45"/>
      <c r="T4591" s="45"/>
      <c r="U4591" s="45"/>
      <c r="V4591" s="46">
        <v>1.9182887077331543</v>
      </c>
      <c r="W4591" s="46"/>
    </row>
    <row r="4592" spans="2:23" ht="5.25" customHeight="1"/>
    <row r="4593" spans="2:37" ht="172.5" customHeight="1"/>
    <row r="4594" spans="2:37" ht="16.5" customHeight="1"/>
    <row r="4595" spans="2:37" ht="12.75" customHeight="1">
      <c r="B4595" s="39" t="s">
        <v>0</v>
      </c>
      <c r="C4595" s="39"/>
      <c r="D4595" s="39"/>
      <c r="E4595" s="39"/>
      <c r="F4595" s="39"/>
      <c r="G4595" s="1" t="s">
        <v>1</v>
      </c>
      <c r="H4595" s="40" t="s">
        <v>105</v>
      </c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</row>
    <row r="4596" spans="2:37" ht="12.75" customHeight="1">
      <c r="AB4596" s="39" t="s">
        <v>2</v>
      </c>
      <c r="AC4596" s="39"/>
      <c r="AD4596" s="39"/>
      <c r="AE4596" s="39"/>
      <c r="AF4596" s="39"/>
      <c r="AG4596" s="39"/>
    </row>
    <row r="4597" spans="2:37" ht="12" customHeight="1">
      <c r="B4597" s="39" t="s">
        <v>3</v>
      </c>
      <c r="C4597" s="39"/>
      <c r="D4597" s="39"/>
      <c r="E4597" s="39"/>
      <c r="G4597" s="1" t="s">
        <v>4</v>
      </c>
      <c r="H4597" s="41">
        <v>6.5999999046325684</v>
      </c>
      <c r="I4597" s="41"/>
      <c r="J4597" s="41"/>
      <c r="K4597" s="41"/>
      <c r="L4597" s="41"/>
      <c r="M4597" s="41"/>
      <c r="N4597" s="41"/>
      <c r="O4597" s="39" t="s">
        <v>21</v>
      </c>
      <c r="P4597" s="39"/>
      <c r="Q4597" s="39"/>
      <c r="R4597" s="39"/>
      <c r="S4597" s="1" t="s">
        <v>4</v>
      </c>
      <c r="T4597" s="42" t="s">
        <v>24</v>
      </c>
      <c r="U4597" s="42"/>
      <c r="V4597" s="42"/>
      <c r="W4597" s="42"/>
      <c r="X4597" s="42"/>
      <c r="Y4597" s="42"/>
      <c r="Z4597" s="42"/>
      <c r="AA4597" s="42"/>
      <c r="AB4597" s="39"/>
      <c r="AC4597" s="39"/>
      <c r="AD4597" s="39"/>
      <c r="AE4597" s="39"/>
      <c r="AF4597" s="39"/>
      <c r="AG4597" s="39"/>
    </row>
    <row r="4598" spans="2:37" ht="10.5" customHeight="1">
      <c r="AB4598" s="39"/>
      <c r="AC4598" s="39"/>
      <c r="AD4598" s="39"/>
      <c r="AE4598" s="39"/>
      <c r="AF4598" s="39"/>
      <c r="AG4598" s="39"/>
    </row>
    <row r="4599" spans="2:37" ht="12" customHeight="1">
      <c r="AB4599" s="39"/>
      <c r="AC4599" s="39"/>
      <c r="AD4599" s="39"/>
      <c r="AE4599" s="39"/>
      <c r="AF4599" s="39"/>
      <c r="AG4599" s="39"/>
    </row>
    <row r="4600" spans="2:37" ht="12" customHeight="1">
      <c r="AB4600" s="39"/>
      <c r="AC4600" s="39"/>
      <c r="AD4600" s="39"/>
      <c r="AE4600" s="39"/>
      <c r="AF4600" s="39"/>
      <c r="AG4600" s="39"/>
    </row>
    <row r="4601" spans="2:37" ht="6" customHeight="1"/>
    <row r="4602" spans="2:37" ht="3" customHeight="1">
      <c r="B4602" s="43" t="s">
        <v>5</v>
      </c>
      <c r="D4602" s="43" t="s">
        <v>23</v>
      </c>
      <c r="E4602" s="43"/>
      <c r="G4602" s="43" t="s">
        <v>6</v>
      </c>
      <c r="H4602" s="43"/>
      <c r="J4602" s="43" t="s">
        <v>7</v>
      </c>
      <c r="K4602" s="43"/>
      <c r="L4602" s="43"/>
      <c r="M4602" s="43"/>
      <c r="N4602" s="43" t="s">
        <v>8</v>
      </c>
      <c r="O4602" s="43"/>
      <c r="Q4602" s="43" t="s">
        <v>9</v>
      </c>
      <c r="R4602" s="43"/>
      <c r="S4602" s="43"/>
      <c r="T4602" s="43" t="s">
        <v>10</v>
      </c>
      <c r="U4602" s="43"/>
      <c r="X4602" s="43" t="s">
        <v>5</v>
      </c>
      <c r="Y4602" s="43"/>
      <c r="Z4602" s="43" t="s">
        <v>23</v>
      </c>
      <c r="AA4602" s="43"/>
      <c r="AB4602" s="43" t="s">
        <v>6</v>
      </c>
      <c r="AC4602" s="43" t="s">
        <v>7</v>
      </c>
      <c r="AE4602" s="43" t="s">
        <v>8</v>
      </c>
      <c r="AF4602" s="43" t="s">
        <v>9</v>
      </c>
      <c r="AG4602" s="43" t="s">
        <v>10</v>
      </c>
      <c r="AH4602" s="43"/>
    </row>
    <row r="4603" spans="2:37" ht="14.25" customHeight="1">
      <c r="B4603" s="43"/>
      <c r="D4603" s="43"/>
      <c r="E4603" s="43"/>
      <c r="G4603" s="43"/>
      <c r="H4603" s="43"/>
      <c r="J4603" s="43"/>
      <c r="K4603" s="43"/>
      <c r="L4603" s="43"/>
      <c r="M4603" s="43"/>
      <c r="N4603" s="43"/>
      <c r="O4603" s="43"/>
      <c r="Q4603" s="43"/>
      <c r="R4603" s="43"/>
      <c r="S4603" s="43"/>
      <c r="T4603" s="43"/>
      <c r="U4603" s="43"/>
      <c r="X4603" s="43"/>
      <c r="Y4603" s="43"/>
      <c r="Z4603" s="43"/>
      <c r="AA4603" s="43"/>
      <c r="AB4603" s="43"/>
      <c r="AC4603" s="43"/>
      <c r="AE4603" s="43"/>
      <c r="AF4603" s="43"/>
      <c r="AG4603" s="43"/>
      <c r="AH4603" s="43"/>
    </row>
    <row r="4604" spans="2:37">
      <c r="B4604" s="2">
        <v>0</v>
      </c>
      <c r="D4604" s="44">
        <v>0</v>
      </c>
      <c r="E4604" s="44"/>
      <c r="F4604" s="45">
        <v>-2.1351420400606003E-6</v>
      </c>
      <c r="G4604" s="45"/>
      <c r="H4604" s="45"/>
      <c r="I4604" s="45"/>
      <c r="J4604" s="45"/>
      <c r="K4604" s="45">
        <v>28.612424850463867</v>
      </c>
      <c r="L4604" s="45"/>
      <c r="M4604" s="45"/>
      <c r="N4604" s="45">
        <v>57.224853515625</v>
      </c>
      <c r="O4604" s="45"/>
      <c r="P4604" s="45"/>
      <c r="Q4604" s="45"/>
      <c r="R4604" s="45">
        <v>20.232040405273438</v>
      </c>
      <c r="S4604" s="45"/>
      <c r="T4604" s="45"/>
      <c r="U4604" s="45"/>
      <c r="V4604" s="46">
        <v>99.999992370605469</v>
      </c>
      <c r="W4604" s="46"/>
      <c r="X4604" s="45">
        <v>3.9000000804662704E-2</v>
      </c>
      <c r="Y4604" s="45"/>
      <c r="Z4604" s="44">
        <v>2.3400000482797623</v>
      </c>
      <c r="AA4604" s="44"/>
      <c r="AB4604" s="45">
        <v>11.958857536315918</v>
      </c>
      <c r="AC4604" s="45"/>
      <c r="AD4604" s="45">
        <v>5.6252758949995041E-2</v>
      </c>
      <c r="AE4604" s="45"/>
      <c r="AF4604" s="45">
        <v>22.083866119384766</v>
      </c>
      <c r="AG4604" s="45"/>
      <c r="AH4604" s="45">
        <v>15.575875282287598</v>
      </c>
      <c r="AI4604" s="45"/>
      <c r="AJ4604" s="45"/>
      <c r="AK4604" s="20">
        <v>0.25537380576133728</v>
      </c>
    </row>
    <row r="4605" spans="2:37">
      <c r="B4605" s="2">
        <v>1.0000000474974513E-3</v>
      </c>
      <c r="D4605" s="44">
        <v>6.0000002849847078E-2</v>
      </c>
      <c r="E4605" s="44"/>
      <c r="F4605" s="45">
        <v>-2.5755748748779297</v>
      </c>
      <c r="G4605" s="45"/>
      <c r="H4605" s="45"/>
      <c r="I4605" s="45"/>
      <c r="J4605" s="45"/>
      <c r="K4605" s="45">
        <v>23.826959609985352</v>
      </c>
      <c r="L4605" s="45"/>
      <c r="M4605" s="45"/>
      <c r="N4605" s="45">
        <v>52.225582122802734</v>
      </c>
      <c r="O4605" s="45"/>
      <c r="P4605" s="45"/>
      <c r="Q4605" s="45"/>
      <c r="R4605" s="45">
        <v>20.080860137939453</v>
      </c>
      <c r="S4605" s="45"/>
      <c r="T4605" s="45"/>
      <c r="U4605" s="45"/>
      <c r="V4605" s="46">
        <v>83.901809692382813</v>
      </c>
      <c r="W4605" s="46"/>
      <c r="X4605" s="45">
        <v>3.9999999105930328E-2</v>
      </c>
      <c r="Y4605" s="45"/>
      <c r="Z4605" s="44">
        <v>2.3999999463558197</v>
      </c>
      <c r="AA4605" s="44"/>
      <c r="AB4605" s="45">
        <v>17.833568572998047</v>
      </c>
      <c r="AC4605" s="45"/>
      <c r="AD4605" s="45">
        <v>4.8292715102434158E-2</v>
      </c>
      <c r="AE4605" s="45"/>
      <c r="AF4605" s="45">
        <v>21.945531845092773</v>
      </c>
      <c r="AG4605" s="45"/>
      <c r="AH4605" s="45">
        <v>15.483685493469238</v>
      </c>
      <c r="AI4605" s="45"/>
      <c r="AJ4605" s="45"/>
      <c r="AK4605" s="20">
        <v>0.22054249048233032</v>
      </c>
    </row>
    <row r="4606" spans="2:37">
      <c r="B4606" s="2">
        <v>2.0000000949949026E-3</v>
      </c>
      <c r="D4606" s="44">
        <v>0.12000000569969416</v>
      </c>
      <c r="E4606" s="44"/>
      <c r="F4606" s="45">
        <v>-0.63451975584030151</v>
      </c>
      <c r="G4606" s="45"/>
      <c r="H4606" s="45"/>
      <c r="I4606" s="45"/>
      <c r="J4606" s="45"/>
      <c r="K4606" s="45">
        <v>19.906665802001953</v>
      </c>
      <c r="L4606" s="45"/>
      <c r="M4606" s="45"/>
      <c r="N4606" s="45">
        <v>48.094345092773438</v>
      </c>
      <c r="O4606" s="45"/>
      <c r="P4606" s="45"/>
      <c r="Q4606" s="45"/>
      <c r="R4606" s="45">
        <v>19.931699752807617</v>
      </c>
      <c r="S4606" s="45"/>
      <c r="T4606" s="45"/>
      <c r="U4606" s="45"/>
      <c r="V4606" s="46">
        <v>70.621864318847656</v>
      </c>
      <c r="W4606" s="46"/>
      <c r="X4606" s="45">
        <v>4.1000001132488251E-2</v>
      </c>
      <c r="Y4606" s="45"/>
      <c r="Z4606" s="44">
        <v>2.460000067949295</v>
      </c>
      <c r="AA4606" s="44"/>
      <c r="AB4606" s="45">
        <v>21.155721664428711</v>
      </c>
      <c r="AC4606" s="45"/>
      <c r="AD4606" s="45">
        <v>4.1463479399681091E-2</v>
      </c>
      <c r="AE4606" s="45"/>
      <c r="AF4606" s="45">
        <v>21.809858322143555</v>
      </c>
      <c r="AG4606" s="45"/>
      <c r="AH4606" s="45">
        <v>15.392580032348633</v>
      </c>
      <c r="AI4606" s="45"/>
      <c r="AJ4606" s="45"/>
      <c r="AK4606" s="20">
        <v>0.19047558307647705</v>
      </c>
    </row>
    <row r="4607" spans="2:37">
      <c r="B4607" s="2">
        <v>3.0000000260770321E-3</v>
      </c>
      <c r="D4607" s="44">
        <v>0.18000000156462193</v>
      </c>
      <c r="E4607" s="44"/>
      <c r="F4607" s="45">
        <v>4.780540943145752</v>
      </c>
      <c r="G4607" s="45"/>
      <c r="H4607" s="45"/>
      <c r="I4607" s="45"/>
      <c r="J4607" s="45"/>
      <c r="K4607" s="45">
        <v>16.680446624755859</v>
      </c>
      <c r="L4607" s="45"/>
      <c r="M4607" s="45"/>
      <c r="N4607" s="45">
        <v>44.659999847412109</v>
      </c>
      <c r="O4607" s="45"/>
      <c r="P4607" s="45"/>
      <c r="Q4607" s="45"/>
      <c r="R4607" s="45">
        <v>19.784530639648438</v>
      </c>
      <c r="S4607" s="45"/>
      <c r="T4607" s="45"/>
      <c r="U4607" s="45"/>
      <c r="V4607" s="46">
        <v>59.616561889648438</v>
      </c>
      <c r="W4607" s="46"/>
      <c r="X4607" s="45">
        <v>4.1999999433755875E-2</v>
      </c>
      <c r="Y4607" s="45"/>
      <c r="Z4607" s="44">
        <v>2.5199999660253525</v>
      </c>
      <c r="AA4607" s="44"/>
      <c r="AB4607" s="45">
        <v>21.490352630615234</v>
      </c>
      <c r="AC4607" s="45"/>
      <c r="AD4607" s="45">
        <v>3.560369461774826E-2</v>
      </c>
      <c r="AE4607" s="45"/>
      <c r="AF4607" s="45">
        <v>21.676664352416992</v>
      </c>
      <c r="AG4607" s="45"/>
      <c r="AH4607" s="45">
        <v>15.30254077911377</v>
      </c>
      <c r="AI4607" s="45"/>
      <c r="AJ4607" s="45"/>
      <c r="AK4607" s="20">
        <v>0.16451916098594666</v>
      </c>
    </row>
    <row r="4608" spans="2:37">
      <c r="B4608" s="2">
        <v>4.0000001899898052E-3</v>
      </c>
      <c r="D4608" s="44">
        <v>0.24000001139938831</v>
      </c>
      <c r="E4608" s="44"/>
      <c r="F4608" s="45">
        <v>12.289364814758301</v>
      </c>
      <c r="G4608" s="45"/>
      <c r="H4608" s="45"/>
      <c r="I4608" s="45"/>
      <c r="J4608" s="45"/>
      <c r="K4608" s="45">
        <v>14.014148712158203</v>
      </c>
      <c r="L4608" s="45"/>
      <c r="M4608" s="45"/>
      <c r="N4608" s="45">
        <v>41.788341522216797</v>
      </c>
      <c r="O4608" s="45"/>
      <c r="P4608" s="45"/>
      <c r="Q4608" s="45"/>
      <c r="R4608" s="45">
        <v>19.639320373535156</v>
      </c>
      <c r="S4608" s="45"/>
      <c r="T4608" s="45"/>
      <c r="U4608" s="45"/>
      <c r="V4608" s="46">
        <v>50.457447052001953</v>
      </c>
      <c r="W4608" s="46"/>
      <c r="X4608" s="45">
        <v>4.3000001460313797E-2</v>
      </c>
      <c r="Y4608" s="45"/>
      <c r="Z4608" s="44">
        <v>2.5800000876188278</v>
      </c>
      <c r="AA4608" s="44"/>
      <c r="AB4608" s="45">
        <v>18.82469367980957</v>
      </c>
      <c r="AC4608" s="45"/>
      <c r="AD4608" s="45">
        <v>3.057515062391758E-2</v>
      </c>
      <c r="AE4608" s="45"/>
      <c r="AF4608" s="45">
        <v>21.545787811279297</v>
      </c>
      <c r="AG4608" s="45"/>
      <c r="AH4608" s="45">
        <v>15.213552474975586</v>
      </c>
      <c r="AI4608" s="45"/>
      <c r="AJ4608" s="45"/>
      <c r="AK4608" s="20">
        <v>0.1421094536781311</v>
      </c>
    </row>
    <row r="4609" spans="2:37">
      <c r="B4609" s="2">
        <v>4.999999888241291E-3</v>
      </c>
      <c r="D4609" s="44">
        <v>0.29999999329447746</v>
      </c>
      <c r="E4609" s="44"/>
      <c r="F4609" s="45">
        <v>20.344598770141602</v>
      </c>
      <c r="G4609" s="45"/>
      <c r="H4609" s="45"/>
      <c r="I4609" s="45"/>
      <c r="J4609" s="45"/>
      <c r="K4609" s="45">
        <v>11.801980018615723</v>
      </c>
      <c r="L4609" s="45"/>
      <c r="M4609" s="45"/>
      <c r="N4609" s="45">
        <v>39.37353515625</v>
      </c>
      <c r="O4609" s="45"/>
      <c r="P4609" s="45"/>
      <c r="Q4609" s="45"/>
      <c r="R4609" s="45">
        <v>19.496034622192383</v>
      </c>
      <c r="S4609" s="45"/>
      <c r="T4609" s="45"/>
      <c r="U4609" s="45"/>
      <c r="V4609" s="46">
        <v>42.804912567138672</v>
      </c>
      <c r="W4609" s="46"/>
      <c r="X4609" s="45">
        <v>4.3999999761581421E-2</v>
      </c>
      <c r="Y4609" s="45"/>
      <c r="Z4609" s="44">
        <v>2.6399999856948853</v>
      </c>
      <c r="AA4609" s="44"/>
      <c r="AB4609" s="45">
        <v>13.564987182617188</v>
      </c>
      <c r="AC4609" s="45"/>
      <c r="AD4609" s="45">
        <v>2.6259437203407288E-2</v>
      </c>
      <c r="AE4609" s="45"/>
      <c r="AF4609" s="45">
        <v>21.417087554931641</v>
      </c>
      <c r="AG4609" s="45"/>
      <c r="AH4609" s="45">
        <v>15.125598907470703</v>
      </c>
      <c r="AI4609" s="45"/>
      <c r="AJ4609" s="45"/>
      <c r="AK4609" s="20">
        <v>0.12276026606559753</v>
      </c>
    </row>
    <row r="4610" spans="2:37">
      <c r="B4610" s="2">
        <v>6.0000000521540642E-3</v>
      </c>
      <c r="D4610" s="44">
        <v>0.36000000312924385</v>
      </c>
      <c r="E4610" s="44"/>
      <c r="F4610" s="45">
        <v>27.428970336914063</v>
      </c>
      <c r="G4610" s="45"/>
      <c r="H4610" s="45"/>
      <c r="I4610" s="45"/>
      <c r="J4610" s="45"/>
      <c r="K4610" s="45">
        <v>9.9600315093994141</v>
      </c>
      <c r="L4610" s="45"/>
      <c r="M4610" s="45"/>
      <c r="N4610" s="45">
        <v>37.331630706787109</v>
      </c>
      <c r="O4610" s="45"/>
      <c r="P4610" s="45"/>
      <c r="Q4610" s="45"/>
      <c r="R4610" s="45">
        <v>19.354642868041992</v>
      </c>
      <c r="S4610" s="45"/>
      <c r="T4610" s="45"/>
      <c r="U4610" s="45"/>
      <c r="V4610" s="46">
        <v>36.388198852539063</v>
      </c>
      <c r="W4610" s="46"/>
      <c r="X4610" s="45">
        <v>4.5000001788139343E-2</v>
      </c>
      <c r="Y4610" s="45"/>
      <c r="Z4610" s="44">
        <v>2.7000001072883606</v>
      </c>
      <c r="AA4610" s="44"/>
      <c r="AB4610" s="45">
        <v>6.4749293327331543</v>
      </c>
      <c r="AC4610" s="45"/>
      <c r="AD4610" s="45">
        <v>2.2555096074938774E-2</v>
      </c>
      <c r="AE4610" s="45"/>
      <c r="AF4610" s="45">
        <v>21.290437698364258</v>
      </c>
      <c r="AG4610" s="45"/>
      <c r="AH4610" s="45">
        <v>15.038663864135742</v>
      </c>
      <c r="AI4610" s="45"/>
      <c r="AJ4610" s="45"/>
      <c r="AK4610" s="20">
        <v>0.10605237632989883</v>
      </c>
    </row>
    <row r="4611" spans="2:37">
      <c r="B4611" s="2">
        <v>7.0000002160668373E-3</v>
      </c>
      <c r="D4611" s="44">
        <v>0.42000001296401024</v>
      </c>
      <c r="E4611" s="44"/>
      <c r="F4611" s="45">
        <v>32.249923706054688</v>
      </c>
      <c r="G4611" s="45"/>
      <c r="H4611" s="45"/>
      <c r="I4611" s="45"/>
      <c r="J4611" s="45"/>
      <c r="K4611" s="45">
        <v>8.4213619232177734</v>
      </c>
      <c r="L4611" s="45"/>
      <c r="M4611" s="45"/>
      <c r="N4611" s="45">
        <v>35.59564208984375</v>
      </c>
      <c r="O4611" s="45"/>
      <c r="P4611" s="45"/>
      <c r="Q4611" s="45"/>
      <c r="R4611" s="45">
        <v>19.215116500854492</v>
      </c>
      <c r="S4611" s="45"/>
      <c r="T4611" s="45"/>
      <c r="U4611" s="45"/>
      <c r="V4611" s="46">
        <v>30.990196228027344</v>
      </c>
      <c r="W4611" s="46"/>
      <c r="X4611" s="45">
        <v>4.6000000089406967E-2</v>
      </c>
      <c r="Y4611" s="45"/>
      <c r="Z4611" s="44">
        <v>2.760000005364418</v>
      </c>
      <c r="AA4611" s="44"/>
      <c r="AB4611" s="45">
        <v>-1.4350171089172363</v>
      </c>
      <c r="AC4611" s="45"/>
      <c r="AD4611" s="45">
        <v>1.937517337501049E-2</v>
      </c>
      <c r="AE4611" s="45"/>
      <c r="AF4611" s="45">
        <v>21.165731430053711</v>
      </c>
      <c r="AG4611" s="45"/>
      <c r="AH4611" s="45">
        <v>14.952732086181641</v>
      </c>
      <c r="AI4611" s="45"/>
      <c r="AJ4611" s="45"/>
      <c r="AK4611" s="20">
        <v>9.1624163091182709E-2</v>
      </c>
    </row>
    <row r="4612" spans="2:37">
      <c r="B4612" s="2">
        <v>8.0000003799796104E-3</v>
      </c>
      <c r="D4612" s="44">
        <v>0.48000002279877663</v>
      </c>
      <c r="E4612" s="44"/>
      <c r="F4612" s="45">
        <v>33.903621673583984</v>
      </c>
      <c r="G4612" s="45"/>
      <c r="H4612" s="45"/>
      <c r="I4612" s="45"/>
      <c r="J4612" s="45"/>
      <c r="K4612" s="45">
        <v>7.1322641372680664</v>
      </c>
      <c r="L4612" s="45"/>
      <c r="M4612" s="45"/>
      <c r="N4612" s="45">
        <v>34.11181640625</v>
      </c>
      <c r="O4612" s="45"/>
      <c r="P4612" s="45"/>
      <c r="Q4612" s="45"/>
      <c r="R4612" s="45">
        <v>19.077425003051758</v>
      </c>
      <c r="S4612" s="45"/>
      <c r="T4612" s="45"/>
      <c r="U4612" s="45"/>
      <c r="V4612" s="46">
        <v>26.435813903808594</v>
      </c>
      <c r="W4612" s="46"/>
      <c r="X4612" s="45">
        <v>4.6999998390674591E-2</v>
      </c>
      <c r="Y4612" s="45"/>
      <c r="Z4612" s="44">
        <v>2.8199999034404755</v>
      </c>
      <c r="AA4612" s="44"/>
      <c r="AB4612" s="45">
        <v>-9.0514421463012695</v>
      </c>
      <c r="AC4612" s="45"/>
      <c r="AD4612" s="45">
        <v>1.6645139083266258E-2</v>
      </c>
      <c r="AE4612" s="45"/>
      <c r="AF4612" s="45">
        <v>21.042871475219727</v>
      </c>
      <c r="AG4612" s="45"/>
      <c r="AH4612" s="45">
        <v>14.86778736114502</v>
      </c>
      <c r="AI4612" s="45"/>
      <c r="AJ4612" s="45"/>
      <c r="AK4612" s="20">
        <v>7.9163700342178345E-2</v>
      </c>
    </row>
    <row r="4613" spans="2:37">
      <c r="B4613" s="2">
        <v>8.999999612569809E-3</v>
      </c>
      <c r="D4613" s="44">
        <v>0.53999997675418854</v>
      </c>
      <c r="E4613" s="44"/>
      <c r="F4613" s="45">
        <v>31.985105514526367</v>
      </c>
      <c r="G4613" s="45"/>
      <c r="H4613" s="45"/>
      <c r="I4613" s="45"/>
      <c r="J4613" s="45"/>
      <c r="K4613" s="45">
        <v>6.0494070053100586</v>
      </c>
      <c r="L4613" s="45"/>
      <c r="M4613" s="45"/>
      <c r="N4613" s="45">
        <v>32.836784362792969</v>
      </c>
      <c r="O4613" s="45"/>
      <c r="P4613" s="45"/>
      <c r="Q4613" s="45"/>
      <c r="R4613" s="45">
        <v>18.941535949707031</v>
      </c>
      <c r="S4613" s="45"/>
      <c r="T4613" s="45"/>
      <c r="U4613" s="45"/>
      <c r="V4613" s="46">
        <v>22.583051681518555</v>
      </c>
      <c r="W4613" s="46"/>
      <c r="X4613" s="45">
        <v>4.8000000417232513E-2</v>
      </c>
      <c r="Y4613" s="45"/>
      <c r="Z4613" s="44">
        <v>2.8800000250339508</v>
      </c>
      <c r="AA4613" s="44"/>
      <c r="AB4613" s="45">
        <v>-15.314509391784668</v>
      </c>
      <c r="AC4613" s="45"/>
      <c r="AD4613" s="45">
        <v>1.4301101677119732E-2</v>
      </c>
      <c r="AE4613" s="45"/>
      <c r="AF4613" s="45">
        <v>20.921773910522461</v>
      </c>
      <c r="AG4613" s="45"/>
      <c r="AH4613" s="45">
        <v>14.783815383911133</v>
      </c>
      <c r="AI4613" s="45"/>
      <c r="AJ4613" s="45"/>
      <c r="AK4613" s="20">
        <v>6.8401865661144257E-2</v>
      </c>
    </row>
    <row r="4614" spans="2:37">
      <c r="B4614" s="2">
        <v>9.9999997764825821E-3</v>
      </c>
      <c r="D4614" s="44">
        <v>0.59999998658895493</v>
      </c>
      <c r="E4614" s="44"/>
      <c r="F4614" s="45">
        <v>26.629507064819336</v>
      </c>
      <c r="G4614" s="45"/>
      <c r="H4614" s="45"/>
      <c r="I4614" s="45"/>
      <c r="J4614" s="45"/>
      <c r="K4614" s="45">
        <v>5.1376466751098633</v>
      </c>
      <c r="L4614" s="45"/>
      <c r="M4614" s="45"/>
      <c r="N4614" s="45">
        <v>31.735357284545898</v>
      </c>
      <c r="O4614" s="45"/>
      <c r="P4614" s="45"/>
      <c r="Q4614" s="45"/>
      <c r="R4614" s="45">
        <v>18.807422637939453</v>
      </c>
      <c r="S4614" s="45"/>
      <c r="T4614" s="45"/>
      <c r="U4614" s="45"/>
      <c r="V4614" s="46">
        <v>19.316123962402344</v>
      </c>
      <c r="W4614" s="46"/>
      <c r="X4614" s="45">
        <v>4.8999998718500137E-2</v>
      </c>
      <c r="Y4614" s="45"/>
      <c r="Z4614" s="44">
        <v>2.9399999231100082</v>
      </c>
      <c r="AA4614" s="44"/>
      <c r="AB4614" s="45">
        <v>-19.365228652954102</v>
      </c>
      <c r="AC4614" s="45"/>
      <c r="AD4614" s="45">
        <v>1.2288282625377178E-2</v>
      </c>
      <c r="AE4614" s="45"/>
      <c r="AF4614" s="45">
        <v>20.802362442016602</v>
      </c>
      <c r="AG4614" s="45"/>
      <c r="AH4614" s="45">
        <v>14.700801849365234</v>
      </c>
      <c r="AI4614" s="45"/>
      <c r="AJ4614" s="45"/>
      <c r="AK4614" s="20">
        <v>5.9106491506099701E-2</v>
      </c>
    </row>
    <row r="4615" spans="2:37">
      <c r="B4615" s="2">
        <v>1.0999999940395355E-2</v>
      </c>
      <c r="D4615" s="44">
        <v>0.65999999642372131</v>
      </c>
      <c r="E4615" s="44"/>
      <c r="F4615" s="45">
        <v>18.479047775268555</v>
      </c>
      <c r="G4615" s="45"/>
      <c r="H4615" s="45"/>
      <c r="I4615" s="45"/>
      <c r="J4615" s="45"/>
      <c r="K4615" s="45">
        <v>4.3683323860168457</v>
      </c>
      <c r="L4615" s="45"/>
      <c r="M4615" s="45"/>
      <c r="N4615" s="45">
        <v>30.778846740722656</v>
      </c>
      <c r="O4615" s="45"/>
      <c r="P4615" s="45"/>
      <c r="Q4615" s="45"/>
      <c r="R4615" s="45">
        <v>18.675054550170898</v>
      </c>
      <c r="S4615" s="45"/>
      <c r="T4615" s="45"/>
      <c r="U4615" s="45"/>
      <c r="V4615" s="46">
        <v>16.540124893188477</v>
      </c>
      <c r="W4615" s="46"/>
      <c r="X4615" s="45">
        <v>5.000000074505806E-2</v>
      </c>
      <c r="Y4615" s="45"/>
      <c r="Z4615" s="44">
        <v>3.0000000447034836</v>
      </c>
      <c r="AA4615" s="44"/>
      <c r="AB4615" s="45">
        <v>-20.663036346435547</v>
      </c>
      <c r="AC4615" s="45"/>
      <c r="AD4615" s="45">
        <v>1.0559707880020142E-2</v>
      </c>
      <c r="AE4615" s="45"/>
      <c r="AF4615" s="45">
        <v>20.684568405151367</v>
      </c>
      <c r="AG4615" s="45"/>
      <c r="AH4615" s="45">
        <v>14.618731498718262</v>
      </c>
      <c r="AI4615" s="45"/>
      <c r="AJ4615" s="45"/>
      <c r="AK4615" s="20">
        <v>5.1077216863632202E-2</v>
      </c>
    </row>
    <row r="4616" spans="2:37">
      <c r="B4616" s="2">
        <v>1.2000000104308128E-2</v>
      </c>
      <c r="D4616" s="44">
        <v>0.7200000062584877</v>
      </c>
      <c r="E4616" s="44"/>
      <c r="F4616" s="45">
        <v>8.5811853408813477</v>
      </c>
      <c r="G4616" s="45"/>
      <c r="H4616" s="45"/>
      <c r="I4616" s="45"/>
      <c r="J4616" s="45"/>
      <c r="K4616" s="45">
        <v>3.7179930210113525</v>
      </c>
      <c r="L4616" s="45"/>
      <c r="M4616" s="45"/>
      <c r="N4616" s="45">
        <v>29.943742752075195</v>
      </c>
      <c r="O4616" s="45"/>
      <c r="P4616" s="45"/>
      <c r="Q4616" s="45"/>
      <c r="R4616" s="45">
        <v>18.544404983520508</v>
      </c>
      <c r="S4616" s="45"/>
      <c r="T4616" s="45"/>
      <c r="U4616" s="45"/>
      <c r="V4616" s="46">
        <v>14.176878929138184</v>
      </c>
      <c r="W4616" s="46"/>
      <c r="X4616" s="45">
        <v>5.0999999046325684E-2</v>
      </c>
      <c r="Y4616" s="45"/>
      <c r="Z4616" s="44">
        <v>3.059999942779541</v>
      </c>
      <c r="AA4616" s="44"/>
      <c r="AB4616" s="45">
        <v>-19.057661056518555</v>
      </c>
      <c r="AC4616" s="45"/>
      <c r="AD4616" s="45">
        <v>9.0750930830836296E-3</v>
      </c>
      <c r="AE4616" s="45"/>
      <c r="AF4616" s="45">
        <v>20.568332672119141</v>
      </c>
      <c r="AG4616" s="45"/>
      <c r="AH4616" s="45">
        <v>14.537590026855469</v>
      </c>
      <c r="AI4616" s="45"/>
      <c r="AJ4616" s="45"/>
      <c r="AK4616" s="20">
        <v>4.4141151010990143E-2</v>
      </c>
    </row>
    <row r="4617" spans="2:37">
      <c r="B4617" s="2">
        <v>1.3000000268220901E-2</v>
      </c>
      <c r="D4617" s="44">
        <v>0.78000001609325409</v>
      </c>
      <c r="E4617" s="44"/>
      <c r="F4617" s="45">
        <v>-1.7672624588012695</v>
      </c>
      <c r="G4617" s="45"/>
      <c r="H4617" s="45"/>
      <c r="I4617" s="45"/>
      <c r="J4617" s="45"/>
      <c r="K4617" s="45">
        <v>3.167316198348999</v>
      </c>
      <c r="L4617" s="45"/>
      <c r="M4617" s="45"/>
      <c r="N4617" s="45">
        <v>29.210691452026367</v>
      </c>
      <c r="O4617" s="45"/>
      <c r="P4617" s="45"/>
      <c r="Q4617" s="45"/>
      <c r="R4617" s="45">
        <v>18.415447235107422</v>
      </c>
      <c r="S4617" s="45"/>
      <c r="T4617" s="45"/>
      <c r="U4617" s="45"/>
      <c r="V4617" s="46">
        <v>12.16169548034668</v>
      </c>
      <c r="W4617" s="46"/>
      <c r="X4617" s="45">
        <v>5.2000001072883606E-2</v>
      </c>
      <c r="Y4617" s="45"/>
      <c r="Z4617" s="44">
        <v>3.1200000643730164</v>
      </c>
      <c r="AA4617" s="44"/>
      <c r="AB4617" s="45">
        <v>-14.805733680725098</v>
      </c>
      <c r="AC4617" s="45"/>
      <c r="AD4617" s="45">
        <v>7.7998838387429714E-3</v>
      </c>
      <c r="AE4617" s="45"/>
      <c r="AF4617" s="45">
        <v>20.45359992980957</v>
      </c>
      <c r="AG4617" s="45"/>
      <c r="AH4617" s="45">
        <v>14.457363128662109</v>
      </c>
      <c r="AI4617" s="45"/>
      <c r="AJ4617" s="45"/>
      <c r="AK4617" s="20">
        <v>3.8149077445268631E-2</v>
      </c>
    </row>
    <row r="4618" spans="2:37">
      <c r="B4618" s="2">
        <v>1.4000000432133675E-2</v>
      </c>
      <c r="D4618" s="44">
        <v>0.84000002592802048</v>
      </c>
      <c r="E4618" s="44"/>
      <c r="F4618" s="45">
        <v>-11.207736968994141</v>
      </c>
      <c r="G4618" s="45"/>
      <c r="H4618" s="45"/>
      <c r="I4618" s="45"/>
      <c r="J4618" s="45"/>
      <c r="K4618" s="45">
        <v>2.7003428936004639</v>
      </c>
      <c r="L4618" s="45"/>
      <c r="M4618" s="45"/>
      <c r="N4618" s="45">
        <v>28.563695907592773</v>
      </c>
      <c r="O4618" s="45"/>
      <c r="P4618" s="45"/>
      <c r="Q4618" s="45"/>
      <c r="R4618" s="45">
        <v>18.288152694702148</v>
      </c>
      <c r="S4618" s="45"/>
      <c r="T4618" s="45"/>
      <c r="U4618" s="45"/>
      <c r="V4618" s="46">
        <v>10.440807342529297</v>
      </c>
      <c r="W4618" s="46"/>
      <c r="X4618" s="45">
        <v>5.299999937415123E-2</v>
      </c>
      <c r="Y4618" s="45"/>
      <c r="Z4618" s="44">
        <v>3.1799999624490738</v>
      </c>
      <c r="AA4618" s="44"/>
      <c r="AB4618" s="45">
        <v>-8.5304727554321289</v>
      </c>
      <c r="AC4618" s="45"/>
      <c r="AD4618" s="45">
        <v>6.7044412717223167E-3</v>
      </c>
      <c r="AE4618" s="45"/>
      <c r="AF4618" s="45">
        <v>20.340320587158203</v>
      </c>
      <c r="AG4618" s="45"/>
      <c r="AH4618" s="45">
        <v>14.378037452697754</v>
      </c>
      <c r="AI4618" s="45"/>
      <c r="AJ4618" s="45"/>
      <c r="AK4618" s="20">
        <v>3.2972205430269241E-2</v>
      </c>
    </row>
    <row r="4619" spans="2:37">
      <c r="B4619" s="2">
        <v>1.4999999664723873E-2</v>
      </c>
      <c r="D4619" s="44">
        <v>0.89999997988343239</v>
      </c>
      <c r="E4619" s="44"/>
      <c r="F4619" s="45">
        <v>-18.512918472290039</v>
      </c>
      <c r="G4619" s="45"/>
      <c r="H4619" s="45"/>
      <c r="I4619" s="45"/>
      <c r="J4619" s="45"/>
      <c r="K4619" s="45">
        <v>2.3038351535797119</v>
      </c>
      <c r="L4619" s="45"/>
      <c r="M4619" s="45"/>
      <c r="N4619" s="45">
        <v>27.989480972290039</v>
      </c>
      <c r="O4619" s="45"/>
      <c r="P4619" s="45"/>
      <c r="Q4619" s="45"/>
      <c r="R4619" s="45">
        <v>18.162494659423828</v>
      </c>
      <c r="S4619" s="45"/>
      <c r="T4619" s="45"/>
      <c r="U4619" s="45"/>
      <c r="V4619" s="46">
        <v>8.9693479537963867</v>
      </c>
      <c r="W4619" s="46"/>
      <c r="X4619" s="45">
        <v>5.4000001400709152E-2</v>
      </c>
      <c r="Y4619" s="45"/>
      <c r="Z4619" s="44">
        <v>3.2400000840425491</v>
      </c>
      <c r="AA4619" s="44"/>
      <c r="AB4619" s="45">
        <v>-1.1306757926940918</v>
      </c>
      <c r="AC4619" s="45"/>
      <c r="AD4619" s="45">
        <v>5.7633360847830772E-3</v>
      </c>
      <c r="AE4619" s="45"/>
      <c r="AF4619" s="45">
        <v>20.228450775146484</v>
      </c>
      <c r="AG4619" s="45"/>
      <c r="AH4619" s="45">
        <v>14.299599647521973</v>
      </c>
      <c r="AI4619" s="45"/>
      <c r="AJ4619" s="45"/>
      <c r="AK4619" s="20">
        <v>2.8499357402324677E-2</v>
      </c>
    </row>
    <row r="4620" spans="2:37">
      <c r="B4620" s="2">
        <v>1.6000000759959221E-2</v>
      </c>
      <c r="D4620" s="44">
        <v>0.96000004559755325</v>
      </c>
      <c r="E4620" s="44"/>
      <c r="F4620" s="45">
        <v>-22.758255004882813</v>
      </c>
      <c r="G4620" s="45"/>
      <c r="H4620" s="45"/>
      <c r="I4620" s="45"/>
      <c r="J4620" s="45"/>
      <c r="K4620" s="45">
        <v>1.9667726755142212</v>
      </c>
      <c r="L4620" s="45"/>
      <c r="M4620" s="45"/>
      <c r="N4620" s="45">
        <v>27.47698974609375</v>
      </c>
      <c r="O4620" s="45"/>
      <c r="P4620" s="45"/>
      <c r="Q4620" s="45"/>
      <c r="R4620" s="45">
        <v>18.038448333740234</v>
      </c>
      <c r="S4620" s="45"/>
      <c r="T4620" s="45"/>
      <c r="U4620" s="45"/>
      <c r="V4620" s="46">
        <v>7.709744930267334</v>
      </c>
      <c r="W4620" s="46"/>
      <c r="X4620" s="45">
        <v>5.4999999701976776E-2</v>
      </c>
      <c r="Y4620" s="45"/>
      <c r="Z4620" s="44">
        <v>3.2999999821186066</v>
      </c>
      <c r="AA4620" s="44"/>
      <c r="AB4620" s="45">
        <v>6.3477177619934082</v>
      </c>
      <c r="AC4620" s="45"/>
      <c r="AD4620" s="45">
        <v>4.9547492526471615E-3</v>
      </c>
      <c r="AE4620" s="45"/>
      <c r="AF4620" s="45">
        <v>20.117950439453125</v>
      </c>
      <c r="AG4620" s="45"/>
      <c r="AH4620" s="45">
        <v>14.222036361694336</v>
      </c>
      <c r="AI4620" s="45"/>
      <c r="AJ4620" s="45"/>
      <c r="AK4620" s="20">
        <v>2.4634566158056259E-2</v>
      </c>
    </row>
    <row r="4621" spans="2:37">
      <c r="B4621" s="2">
        <v>1.7000000923871994E-2</v>
      </c>
      <c r="D4621" s="44">
        <v>1.0200000554323196</v>
      </c>
      <c r="E4621" s="44"/>
      <c r="F4621" s="45">
        <v>-23.448556900024414</v>
      </c>
      <c r="G4621" s="45"/>
      <c r="H4621" s="45"/>
      <c r="I4621" s="45"/>
      <c r="J4621" s="45"/>
      <c r="K4621" s="45">
        <v>1.6799526214599609</v>
      </c>
      <c r="L4621" s="45"/>
      <c r="M4621" s="45"/>
      <c r="N4621" s="45">
        <v>27.016983032226563</v>
      </c>
      <c r="O4621" s="45"/>
      <c r="P4621" s="45"/>
      <c r="Q4621" s="45"/>
      <c r="R4621" s="45">
        <v>17.915985107421875</v>
      </c>
      <c r="S4621" s="45"/>
      <c r="T4621" s="45"/>
      <c r="U4621" s="45"/>
      <c r="V4621" s="46">
        <v>6.6304244995117188</v>
      </c>
      <c r="W4621" s="46"/>
      <c r="X4621" s="45">
        <v>5.6000001728534698E-2</v>
      </c>
      <c r="Y4621" s="45"/>
      <c r="Z4621" s="44">
        <v>3.3600001037120819</v>
      </c>
      <c r="AA4621" s="44"/>
      <c r="AB4621" s="45">
        <v>12.859190940856934</v>
      </c>
      <c r="AC4621" s="45"/>
      <c r="AD4621" s="45">
        <v>4.2599588632583618E-3</v>
      </c>
      <c r="AE4621" s="45"/>
      <c r="AF4621" s="45">
        <v>20.008781433105469</v>
      </c>
      <c r="AG4621" s="45"/>
      <c r="AH4621" s="45">
        <v>14.145333290100098</v>
      </c>
      <c r="AI4621" s="45"/>
      <c r="AJ4621" s="45"/>
      <c r="AK4621" s="20">
        <v>2.1294979378581047E-2</v>
      </c>
    </row>
    <row r="4622" spans="2:37">
      <c r="B4622" s="2">
        <v>1.7999999225139618E-2</v>
      </c>
      <c r="D4622" s="44">
        <v>1.0799999535083771</v>
      </c>
      <c r="E4622" s="44"/>
      <c r="F4622" s="45">
        <v>-20.582721710205078</v>
      </c>
      <c r="G4622" s="45"/>
      <c r="H4622" s="45"/>
      <c r="I4622" s="45"/>
      <c r="J4622" s="45"/>
      <c r="K4622" s="45">
        <v>1.4356669187545776</v>
      </c>
      <c r="L4622" s="45"/>
      <c r="M4622" s="45"/>
      <c r="N4622" s="45">
        <v>26.601713180541992</v>
      </c>
      <c r="O4622" s="45"/>
      <c r="P4622" s="45"/>
      <c r="Q4622" s="45"/>
      <c r="R4622" s="45">
        <v>17.795082092285156</v>
      </c>
      <c r="S4622" s="45"/>
      <c r="T4622" s="45"/>
      <c r="U4622" s="45"/>
      <c r="V4622" s="46">
        <v>5.7047767639160156</v>
      </c>
      <c r="W4622" s="46"/>
      <c r="X4622" s="45">
        <v>5.7000000029802322E-2</v>
      </c>
      <c r="Y4622" s="45"/>
      <c r="Z4622" s="44">
        <v>3.4200000017881393</v>
      </c>
      <c r="AA4622" s="44"/>
      <c r="AB4622" s="45">
        <v>17.504543304443359</v>
      </c>
      <c r="AC4622" s="45"/>
      <c r="AD4622" s="45">
        <v>3.6628961097449064E-3</v>
      </c>
      <c r="AE4622" s="45"/>
      <c r="AF4622" s="45">
        <v>19.900911331176758</v>
      </c>
      <c r="AG4622" s="45"/>
      <c r="AH4622" s="45">
        <v>14.069478988647461</v>
      </c>
      <c r="AI4622" s="45"/>
      <c r="AJ4622" s="45"/>
      <c r="AK4622" s="20">
        <v>1.8409060314297676E-2</v>
      </c>
    </row>
    <row r="4623" spans="2:37">
      <c r="B4623" s="2">
        <v>1.8999999389052391E-2</v>
      </c>
      <c r="D4623" s="44">
        <v>1.1399999633431435</v>
      </c>
      <c r="E4623" s="44"/>
      <c r="F4623" s="45">
        <v>-14.64850902557373</v>
      </c>
      <c r="G4623" s="45"/>
      <c r="H4623" s="45"/>
      <c r="I4623" s="45"/>
      <c r="J4623" s="45"/>
      <c r="K4623" s="45">
        <v>1.2274426221847534</v>
      </c>
      <c r="L4623" s="45"/>
      <c r="M4623" s="45"/>
      <c r="N4623" s="45">
        <v>26.224678039550781</v>
      </c>
      <c r="O4623" s="45"/>
      <c r="P4623" s="45"/>
      <c r="Q4623" s="45"/>
      <c r="R4623" s="45">
        <v>17.675714492797852</v>
      </c>
      <c r="S4623" s="45"/>
      <c r="T4623" s="45"/>
      <c r="U4623" s="45"/>
      <c r="V4623" s="46">
        <v>4.910313606262207</v>
      </c>
      <c r="W4623" s="46"/>
      <c r="X4623" s="45">
        <v>5.7999998331069946E-2</v>
      </c>
      <c r="Y4623" s="45"/>
      <c r="Z4623" s="44">
        <v>3.4799998998641968</v>
      </c>
      <c r="AA4623" s="44"/>
      <c r="AB4623" s="45">
        <v>19.654804229736328</v>
      </c>
      <c r="AC4623" s="45"/>
      <c r="AD4623" s="45">
        <v>3.1497704330831766E-3</v>
      </c>
      <c r="AE4623" s="45"/>
      <c r="AF4623" s="45">
        <v>19.794303894042969</v>
      </c>
      <c r="AG4623" s="45"/>
      <c r="AH4623" s="45">
        <v>13.99445915222168</v>
      </c>
      <c r="AI4623" s="45"/>
      <c r="AJ4623" s="45"/>
      <c r="AK4623" s="20">
        <v>1.5915041789412498E-2</v>
      </c>
    </row>
    <row r="4624" spans="2:37">
      <c r="B4624" s="2">
        <v>1.9999999552965164E-2</v>
      </c>
      <c r="D4624" s="44">
        <v>1.1999999731779099</v>
      </c>
      <c r="E4624" s="44"/>
      <c r="F4624" s="45">
        <v>-6.5490574836730957</v>
      </c>
      <c r="G4624" s="45"/>
      <c r="H4624" s="45"/>
      <c r="I4624" s="45"/>
      <c r="J4624" s="45"/>
      <c r="K4624" s="45">
        <v>1.0498318672180176</v>
      </c>
      <c r="L4624" s="45"/>
      <c r="M4624" s="45"/>
      <c r="N4624" s="45">
        <v>25.880390167236328</v>
      </c>
      <c r="O4624" s="45"/>
      <c r="P4624" s="45"/>
      <c r="Q4624" s="45"/>
      <c r="R4624" s="45">
        <v>17.557855606079102</v>
      </c>
      <c r="S4624" s="45"/>
      <c r="T4624" s="45"/>
      <c r="U4624" s="45"/>
      <c r="V4624" s="46">
        <v>4.2279834747314453</v>
      </c>
      <c r="W4624" s="46"/>
      <c r="X4624" s="45">
        <v>5.9000000357627869E-2</v>
      </c>
      <c r="Y4624" s="45"/>
      <c r="Z4624" s="44">
        <v>3.5400000214576721</v>
      </c>
      <c r="AA4624" s="44"/>
      <c r="AB4624" s="45">
        <v>19.036109924316406</v>
      </c>
      <c r="AC4624" s="45"/>
      <c r="AD4624" s="45">
        <v>2.7087430935353041E-3</v>
      </c>
      <c r="AE4624" s="45"/>
      <c r="AF4624" s="45">
        <v>19.688934326171875</v>
      </c>
      <c r="AG4624" s="45"/>
      <c r="AH4624" s="45">
        <v>13.920263290405273</v>
      </c>
      <c r="AI4624" s="45"/>
      <c r="AJ4624" s="45"/>
      <c r="AK4624" s="20">
        <v>1.3759586028754711E-2</v>
      </c>
    </row>
    <row r="4625" spans="2:37">
      <c r="B4625" s="2">
        <v>2.0999999716877937E-2</v>
      </c>
      <c r="D4625" s="44">
        <v>1.2599999830126762</v>
      </c>
      <c r="E4625" s="44"/>
      <c r="F4625" s="45">
        <v>2.5276443958282471</v>
      </c>
      <c r="G4625" s="45"/>
      <c r="H4625" s="45"/>
      <c r="I4625" s="45"/>
      <c r="J4625" s="45"/>
      <c r="K4625" s="45">
        <v>0.89823943376541138</v>
      </c>
      <c r="L4625" s="45"/>
      <c r="M4625" s="45"/>
      <c r="N4625" s="45">
        <v>25.564224243164063</v>
      </c>
      <c r="O4625" s="45"/>
      <c r="P4625" s="45"/>
      <c r="Q4625" s="45"/>
      <c r="R4625" s="45">
        <v>17.441484451293945</v>
      </c>
      <c r="S4625" s="45"/>
      <c r="T4625" s="45"/>
      <c r="U4625" s="45"/>
      <c r="V4625" s="46">
        <v>3.6416120529174805</v>
      </c>
      <c r="W4625" s="46"/>
      <c r="X4625" s="45">
        <v>5.9999998658895493E-2</v>
      </c>
      <c r="Y4625" s="45"/>
      <c r="Z4625" s="44">
        <v>3.5999999195337296</v>
      </c>
      <c r="AA4625" s="44"/>
      <c r="AB4625" s="45">
        <v>15.764139175415039</v>
      </c>
      <c r="AC4625" s="45"/>
      <c r="AD4625" s="45">
        <v>2.3296517319977283E-3</v>
      </c>
      <c r="AE4625" s="45"/>
      <c r="AF4625" s="45">
        <v>19.584772109985352</v>
      </c>
      <c r="AG4625" s="45"/>
      <c r="AH4625" s="45">
        <v>13.846878051757813</v>
      </c>
      <c r="AI4625" s="45"/>
      <c r="AJ4625" s="45"/>
      <c r="AK4625" s="20">
        <v>1.1896634474396706E-2</v>
      </c>
    </row>
    <row r="4626" spans="2:37">
      <c r="B4626" s="2">
        <v>2.199999988079071E-2</v>
      </c>
      <c r="D4626" s="44">
        <v>1.3199999928474426</v>
      </c>
      <c r="E4626" s="44"/>
      <c r="F4626" s="45">
        <v>11.277370452880859</v>
      </c>
      <c r="G4626" s="45"/>
      <c r="H4626" s="45"/>
      <c r="I4626" s="45"/>
      <c r="J4626" s="45"/>
      <c r="K4626" s="45">
        <v>0.76878225803375244</v>
      </c>
      <c r="L4626" s="45"/>
      <c r="M4626" s="45"/>
      <c r="N4626" s="45">
        <v>25.272260665893555</v>
      </c>
      <c r="O4626" s="45"/>
      <c r="P4626" s="45"/>
      <c r="Q4626" s="45"/>
      <c r="R4626" s="45">
        <v>17.326576232910156</v>
      </c>
      <c r="S4626" s="45"/>
      <c r="T4626" s="45"/>
      <c r="U4626" s="45"/>
      <c r="V4626" s="46">
        <v>3.1374411582946777</v>
      </c>
      <c r="W4626" s="46"/>
      <c r="X4626" s="45">
        <v>6.1000000685453415E-2</v>
      </c>
      <c r="Y4626" s="45"/>
      <c r="Z4626" s="44">
        <v>3.6600000411272049</v>
      </c>
      <c r="AA4626" s="44"/>
      <c r="AB4626" s="45">
        <v>10.323832511901855</v>
      </c>
      <c r="AC4626" s="45"/>
      <c r="AD4626" s="45">
        <v>2.0037705544382334E-3</v>
      </c>
      <c r="AE4626" s="45"/>
      <c r="AF4626" s="45">
        <v>19.481792449951172</v>
      </c>
      <c r="AG4626" s="45"/>
      <c r="AH4626" s="45">
        <v>13.774291038513184</v>
      </c>
      <c r="AI4626" s="45"/>
      <c r="AJ4626" s="45"/>
      <c r="AK4626" s="20">
        <v>1.0286407545208931E-2</v>
      </c>
    </row>
    <row r="4627" spans="2:37">
      <c r="B4627" s="2">
        <v>2.3000000044703484E-2</v>
      </c>
      <c r="D4627" s="44">
        <v>1.380000002682209</v>
      </c>
      <c r="E4627" s="44"/>
      <c r="F4627" s="45">
        <v>18.462345123291016</v>
      </c>
      <c r="G4627" s="45"/>
      <c r="H4627" s="45"/>
      <c r="I4627" s="45"/>
      <c r="J4627" s="45"/>
      <c r="K4627" s="45">
        <v>0.65817362070083618</v>
      </c>
      <c r="L4627" s="45"/>
      <c r="M4627" s="45"/>
      <c r="N4627" s="45">
        <v>25.001180648803711</v>
      </c>
      <c r="O4627" s="45"/>
      <c r="P4627" s="45"/>
      <c r="Q4627" s="45"/>
      <c r="R4627" s="45">
        <v>17.213106155395508</v>
      </c>
      <c r="S4627" s="45"/>
      <c r="T4627" s="45"/>
      <c r="U4627" s="45"/>
      <c r="V4627" s="46">
        <v>2.7037479877471924</v>
      </c>
      <c r="W4627" s="46"/>
      <c r="X4627" s="45">
        <v>6.1999998986721039E-2</v>
      </c>
      <c r="Y4627" s="45"/>
      <c r="Z4627" s="44">
        <v>3.7199999392032623</v>
      </c>
      <c r="AA4627" s="44"/>
      <c r="AB4627" s="45">
        <v>3.4978210926055908</v>
      </c>
      <c r="AC4627" s="45"/>
      <c r="AD4627" s="45">
        <v>1.7236076528206468E-3</v>
      </c>
      <c r="AE4627" s="45"/>
      <c r="AF4627" s="45">
        <v>19.379972457885742</v>
      </c>
      <c r="AG4627" s="45"/>
      <c r="AH4627" s="45">
        <v>13.70249080657959</v>
      </c>
      <c r="AI4627" s="45"/>
      <c r="AJ4627" s="45"/>
      <c r="AK4627" s="20">
        <v>8.8945478200912476E-3</v>
      </c>
    </row>
    <row r="4628" spans="2:37">
      <c r="B4628" s="2">
        <v>2.4000000208616257E-2</v>
      </c>
      <c r="D4628" s="44">
        <v>1.4400000125169754</v>
      </c>
      <c r="E4628" s="44"/>
      <c r="F4628" s="45">
        <v>23.082365036010742</v>
      </c>
      <c r="G4628" s="45"/>
      <c r="H4628" s="45"/>
      <c r="I4628" s="45"/>
      <c r="J4628" s="45"/>
      <c r="K4628" s="45">
        <v>0.56362760066986084</v>
      </c>
      <c r="L4628" s="45"/>
      <c r="M4628" s="45"/>
      <c r="N4628" s="45">
        <v>24.748167037963867</v>
      </c>
      <c r="O4628" s="45"/>
      <c r="P4628" s="45"/>
      <c r="Q4628" s="45"/>
      <c r="R4628" s="45">
        <v>17.101051330566406</v>
      </c>
      <c r="S4628" s="45"/>
      <c r="T4628" s="45"/>
      <c r="U4628" s="45"/>
      <c r="V4628" s="46">
        <v>2.3305284976959229</v>
      </c>
      <c r="W4628" s="46"/>
      <c r="X4628" s="45">
        <v>6.3000001013278961E-2</v>
      </c>
      <c r="Y4628" s="45"/>
      <c r="Z4628" s="44">
        <v>3.7800000607967377</v>
      </c>
      <c r="AA4628" s="44"/>
      <c r="AB4628" s="45">
        <v>-3.7459418773651123</v>
      </c>
      <c r="AC4628" s="45"/>
      <c r="AD4628" s="45">
        <v>1.4827294507995248E-3</v>
      </c>
      <c r="AE4628" s="45"/>
      <c r="AF4628" s="45">
        <v>19.279287338256836</v>
      </c>
      <c r="AG4628" s="45"/>
      <c r="AH4628" s="45">
        <v>13.631465911865234</v>
      </c>
      <c r="AI4628" s="45"/>
      <c r="AJ4628" s="45"/>
      <c r="AK4628" s="20">
        <v>7.6913810335099697E-3</v>
      </c>
    </row>
    <row r="4629" spans="2:37">
      <c r="B4629" s="2">
        <v>2.500000037252903E-2</v>
      </c>
      <c r="D4629" s="44">
        <v>1.5000000223517418</v>
      </c>
      <c r="E4629" s="44"/>
      <c r="F4629" s="45">
        <v>24.510650634765625</v>
      </c>
      <c r="G4629" s="45"/>
      <c r="H4629" s="45"/>
      <c r="I4629" s="45"/>
      <c r="J4629" s="45"/>
      <c r="K4629" s="45">
        <v>0.48277971148490906</v>
      </c>
      <c r="L4629" s="45"/>
      <c r="M4629" s="45"/>
      <c r="N4629" s="45">
        <v>24.510824203491211</v>
      </c>
      <c r="O4629" s="45"/>
      <c r="P4629" s="45"/>
      <c r="Q4629" s="45"/>
      <c r="R4629" s="45">
        <v>16.990392684936523</v>
      </c>
      <c r="S4629" s="45"/>
      <c r="T4629" s="45"/>
      <c r="U4629" s="45"/>
      <c r="V4629" s="46">
        <v>2.0092341899871826</v>
      </c>
      <c r="W4629" s="46"/>
      <c r="X4629" s="45">
        <v>6.4000003039836884E-2</v>
      </c>
      <c r="Y4629" s="45"/>
      <c r="Z4629" s="44">
        <v>3.840000182390213</v>
      </c>
      <c r="AA4629" s="44"/>
      <c r="AB4629" s="45">
        <v>-10.391218185424805</v>
      </c>
      <c r="AC4629" s="45"/>
      <c r="AD4629" s="45">
        <v>1.2756104115396738E-3</v>
      </c>
      <c r="AE4629" s="45"/>
      <c r="AF4629" s="45">
        <v>19.179716110229492</v>
      </c>
      <c r="AG4629" s="45"/>
      <c r="AH4629" s="45">
        <v>13.56120491027832</v>
      </c>
      <c r="AI4629" s="45"/>
      <c r="AJ4629" s="45"/>
      <c r="AK4629" s="20">
        <v>6.6512729972600937E-3</v>
      </c>
    </row>
    <row r="4630" spans="2:37">
      <c r="B4630" s="2">
        <v>2.6000000536441803E-2</v>
      </c>
      <c r="D4630" s="44">
        <v>1.5600000321865082</v>
      </c>
      <c r="E4630" s="44"/>
      <c r="F4630" s="45">
        <v>22.575984954833984</v>
      </c>
      <c r="G4630" s="45"/>
      <c r="H4630" s="45"/>
      <c r="I4630" s="45"/>
      <c r="J4630" s="45"/>
      <c r="K4630" s="45">
        <v>0.4136207103729248</v>
      </c>
      <c r="L4630" s="45"/>
      <c r="M4630" s="45"/>
      <c r="N4630" s="45">
        <v>24.287109375</v>
      </c>
      <c r="O4630" s="45"/>
      <c r="P4630" s="45"/>
      <c r="Q4630" s="45"/>
      <c r="R4630" s="45">
        <v>16.881105422973633</v>
      </c>
      <c r="S4630" s="45"/>
      <c r="T4630" s="45"/>
      <c r="U4630" s="45"/>
      <c r="V4630" s="46">
        <v>1.7325524091720581</v>
      </c>
      <c r="W4630" s="46"/>
      <c r="X4630" s="45">
        <v>6.4999997615814209E-2</v>
      </c>
      <c r="Y4630" s="45"/>
      <c r="Z4630" s="44">
        <v>3.8999998569488525</v>
      </c>
      <c r="AA4630" s="44"/>
      <c r="AB4630" s="45">
        <v>-15.515839576721191</v>
      </c>
      <c r="AC4630" s="45"/>
      <c r="AD4630" s="45">
        <v>1.0975050972774625E-3</v>
      </c>
      <c r="AE4630" s="45"/>
      <c r="AF4630" s="45">
        <v>19.08123779296875</v>
      </c>
      <c r="AG4630" s="45"/>
      <c r="AH4630" s="45">
        <v>13.491696357727051</v>
      </c>
      <c r="AI4630" s="45"/>
      <c r="AJ4630" s="45"/>
      <c r="AK4630" s="20">
        <v>5.7520805858075619E-3</v>
      </c>
    </row>
    <row r="4631" spans="2:37">
      <c r="B4631" s="2">
        <v>2.7000000700354576E-2</v>
      </c>
      <c r="D4631" s="44">
        <v>1.6200000420212746</v>
      </c>
      <c r="E4631" s="44"/>
      <c r="F4631" s="45">
        <v>17.580354690551758</v>
      </c>
      <c r="G4631" s="45"/>
      <c r="H4631" s="45"/>
      <c r="I4631" s="45"/>
      <c r="J4631" s="45"/>
      <c r="K4631" s="45">
        <v>0.35444164276123047</v>
      </c>
      <c r="L4631" s="45"/>
      <c r="M4631" s="45"/>
      <c r="N4631" s="45">
        <v>24.075284957885742</v>
      </c>
      <c r="O4631" s="45"/>
      <c r="P4631" s="45"/>
      <c r="Q4631" s="45"/>
      <c r="R4631" s="45">
        <v>16.773168563842773</v>
      </c>
      <c r="S4631" s="45"/>
      <c r="T4631" s="45"/>
      <c r="U4631" s="45"/>
      <c r="V4631" s="46">
        <v>1.4942202568054199</v>
      </c>
      <c r="W4631" s="46"/>
      <c r="X4631" s="45">
        <v>6.5999999642372131E-2</v>
      </c>
      <c r="Y4631" s="45"/>
      <c r="Z4631" s="44">
        <v>3.9599999785423279</v>
      </c>
      <c r="AA4631" s="44"/>
      <c r="AB4631" s="45">
        <v>-18.419466018676758</v>
      </c>
      <c r="AC4631" s="45"/>
      <c r="AD4631" s="45">
        <v>9.443368180654943E-4</v>
      </c>
      <c r="AE4631" s="45"/>
      <c r="AF4631" s="45">
        <v>18.983833312988281</v>
      </c>
      <c r="AG4631" s="45"/>
      <c r="AH4631" s="45">
        <v>13.422928810119629</v>
      </c>
      <c r="AI4631" s="45"/>
      <c r="AJ4631" s="45"/>
      <c r="AK4631" s="20">
        <v>4.974673967808485E-3</v>
      </c>
    </row>
    <row r="4632" spans="2:37">
      <c r="B4632" s="2">
        <v>2.8000000864267349E-2</v>
      </c>
      <c r="D4632" s="44">
        <v>1.680000051856041</v>
      </c>
      <c r="E4632" s="44"/>
      <c r="F4632" s="45">
        <v>10.250479698181152</v>
      </c>
      <c r="G4632" s="45"/>
      <c r="H4632" s="45"/>
      <c r="I4632" s="45"/>
      <c r="J4632" s="45"/>
      <c r="K4632" s="45">
        <v>0.30378761887550354</v>
      </c>
      <c r="L4632" s="45"/>
      <c r="M4632" s="45"/>
      <c r="N4632" s="45">
        <v>23.873865127563477</v>
      </c>
      <c r="O4632" s="45"/>
      <c r="P4632" s="45"/>
      <c r="Q4632" s="45"/>
      <c r="R4632" s="45">
        <v>16.666561126708984</v>
      </c>
      <c r="S4632" s="45"/>
      <c r="T4632" s="45"/>
      <c r="U4632" s="45"/>
      <c r="V4632" s="46">
        <v>1.2888698577880859</v>
      </c>
      <c r="W4632" s="46"/>
      <c r="X4632" s="45">
        <v>6.7000001668930054E-2</v>
      </c>
      <c r="Y4632" s="45"/>
      <c r="Z4632" s="44">
        <v>4.0200001001358032</v>
      </c>
      <c r="AA4632" s="44"/>
      <c r="AB4632" s="45">
        <v>-18.719076156616211</v>
      </c>
      <c r="AC4632" s="45"/>
      <c r="AD4632" s="45">
        <v>8.1260385923087597E-4</v>
      </c>
      <c r="AE4632" s="45"/>
      <c r="AF4632" s="45">
        <v>18.887481689453125</v>
      </c>
      <c r="AG4632" s="45"/>
      <c r="AH4632" s="45">
        <v>13.354892730712891</v>
      </c>
      <c r="AI4632" s="45"/>
      <c r="AJ4632" s="45"/>
      <c r="AK4632" s="20">
        <v>4.3025258928537369E-3</v>
      </c>
    </row>
    <row r="4633" spans="2:37">
      <c r="B4633" s="2">
        <v>2.8999999165534973E-2</v>
      </c>
      <c r="D4633" s="44">
        <v>1.7399999499320984</v>
      </c>
      <c r="E4633" s="44"/>
      <c r="F4633" s="45">
        <v>1.6308399438858032</v>
      </c>
      <c r="G4633" s="45"/>
      <c r="H4633" s="45"/>
      <c r="I4633" s="45"/>
      <c r="J4633" s="45"/>
      <c r="K4633" s="45">
        <v>0.26041904091835022</v>
      </c>
      <c r="L4633" s="45"/>
      <c r="M4633" s="45"/>
      <c r="N4633" s="45">
        <v>23.681581497192383</v>
      </c>
      <c r="O4633" s="45"/>
      <c r="P4633" s="45"/>
      <c r="Q4633" s="45"/>
      <c r="R4633" s="45">
        <v>16.561262130737305</v>
      </c>
      <c r="S4633" s="45"/>
      <c r="T4633" s="45"/>
      <c r="U4633" s="45"/>
      <c r="V4633" s="46">
        <v>1.111896276473999</v>
      </c>
      <c r="W4633" s="46"/>
      <c r="X4633" s="45">
        <v>6.8000003695487976E-2</v>
      </c>
      <c r="Y4633" s="45"/>
      <c r="Z4633" s="44">
        <v>4.0800002217292786</v>
      </c>
      <c r="AA4633" s="44"/>
      <c r="AB4633" s="45">
        <v>-16.399200439453125</v>
      </c>
      <c r="AC4633" s="45"/>
      <c r="AD4633" s="45">
        <v>6.9929769961163402E-4</v>
      </c>
      <c r="AE4633" s="45"/>
      <c r="AF4633" s="45">
        <v>18.792167663574219</v>
      </c>
      <c r="AG4633" s="45"/>
      <c r="AH4633" s="45">
        <v>13.287575721740723</v>
      </c>
      <c r="AI4633" s="45"/>
      <c r="AJ4633" s="45"/>
      <c r="AK4633" s="20">
        <v>3.7213570903986692E-3</v>
      </c>
    </row>
    <row r="4634" spans="2:37">
      <c r="B4634" s="2">
        <v>2.9999999329447746E-2</v>
      </c>
      <c r="D4634" s="44">
        <v>1.7999999597668648</v>
      </c>
      <c r="E4634" s="44"/>
      <c r="F4634" s="45">
        <v>-7.0662040710449219</v>
      </c>
      <c r="G4634" s="45"/>
      <c r="H4634" s="45"/>
      <c r="I4634" s="45"/>
      <c r="J4634" s="45"/>
      <c r="K4634" s="45">
        <v>0.22327902913093567</v>
      </c>
      <c r="L4634" s="45"/>
      <c r="M4634" s="45"/>
      <c r="N4634" s="45">
        <v>23.497346878051758</v>
      </c>
      <c r="O4634" s="45"/>
      <c r="P4634" s="45"/>
      <c r="Q4634" s="45"/>
      <c r="R4634" s="45">
        <v>16.457250595092773</v>
      </c>
      <c r="S4634" s="45"/>
      <c r="T4634" s="45"/>
      <c r="U4634" s="45"/>
      <c r="V4634" s="46">
        <v>0.95934683084487915</v>
      </c>
      <c r="W4634" s="46"/>
      <c r="X4634" s="45">
        <v>6.8999998271465302E-2</v>
      </c>
      <c r="Y4634" s="45"/>
      <c r="Z4634" s="44">
        <v>4.1399998962879181</v>
      </c>
      <c r="AA4634" s="44"/>
      <c r="AB4634" s="45">
        <v>-11.810356140136719</v>
      </c>
      <c r="AC4634" s="45"/>
      <c r="AD4634" s="45">
        <v>6.0183322057127953E-4</v>
      </c>
      <c r="AE4634" s="45"/>
      <c r="AF4634" s="45">
        <v>18.697874069213867</v>
      </c>
      <c r="AG4634" s="45"/>
      <c r="AH4634" s="45">
        <v>13.220967292785645</v>
      </c>
      <c r="AI4634" s="45"/>
      <c r="AJ4634" s="45"/>
      <c r="AK4634" s="20">
        <v>3.2188291661441326E-3</v>
      </c>
    </row>
    <row r="4635" spans="2:37">
      <c r="B4635" s="2">
        <v>3.0999999493360519E-2</v>
      </c>
      <c r="D4635" s="44">
        <v>1.8599999696016312</v>
      </c>
      <c r="E4635" s="44"/>
      <c r="F4635" s="45">
        <v>-14.631738662719727</v>
      </c>
      <c r="G4635" s="45"/>
      <c r="H4635" s="45"/>
      <c r="I4635" s="45"/>
      <c r="J4635" s="45"/>
      <c r="K4635" s="45">
        <v>0.19146591424942017</v>
      </c>
      <c r="L4635" s="45"/>
      <c r="M4635" s="45"/>
      <c r="N4635" s="45">
        <v>23.320232391357422</v>
      </c>
      <c r="O4635" s="45"/>
      <c r="P4635" s="45"/>
      <c r="Q4635" s="45"/>
      <c r="R4635" s="45">
        <v>16.354507446289063</v>
      </c>
      <c r="S4635" s="45"/>
      <c r="T4635" s="45"/>
      <c r="U4635" s="45"/>
      <c r="V4635" s="46">
        <v>0.82782590389251709</v>
      </c>
      <c r="W4635" s="46"/>
      <c r="X4635" s="45">
        <v>7.0000000298023224E-2</v>
      </c>
      <c r="Y4635" s="45"/>
      <c r="Z4635" s="44">
        <v>4.2000000178813934</v>
      </c>
      <c r="AA4635" s="44"/>
      <c r="AB4635" s="45">
        <v>-5.6164274215698242</v>
      </c>
      <c r="AC4635" s="45"/>
      <c r="AD4635" s="45">
        <v>5.1798921776935458E-4</v>
      </c>
      <c r="AE4635" s="45"/>
      <c r="AF4635" s="45">
        <v>18.604579925537109</v>
      </c>
      <c r="AG4635" s="45"/>
      <c r="AH4635" s="45">
        <v>13.155058860778809</v>
      </c>
      <c r="AI4635" s="45"/>
      <c r="AJ4635" s="45"/>
      <c r="AK4635" s="20">
        <v>2.784280339255929E-3</v>
      </c>
    </row>
    <row r="4636" spans="2:37">
      <c r="B4636" s="2">
        <v>3.2000001519918442E-2</v>
      </c>
      <c r="D4636" s="44">
        <v>1.9200000911951065</v>
      </c>
      <c r="E4636" s="44"/>
      <c r="F4636" s="45">
        <v>-20.028968811035156</v>
      </c>
      <c r="G4636" s="45"/>
      <c r="H4636" s="45"/>
      <c r="I4636" s="45"/>
      <c r="J4636" s="45"/>
      <c r="K4636" s="45">
        <v>0.16421005129814148</v>
      </c>
      <c r="L4636" s="45"/>
      <c r="M4636" s="45"/>
      <c r="N4636" s="45">
        <v>23.149438858032227</v>
      </c>
      <c r="O4636" s="45"/>
      <c r="P4636" s="45"/>
      <c r="Q4636" s="45"/>
      <c r="R4636" s="45">
        <v>16.253011703491211</v>
      </c>
      <c r="S4636" s="45"/>
      <c r="T4636" s="45"/>
      <c r="U4636" s="45"/>
      <c r="V4636" s="46">
        <v>0.71441555023193359</v>
      </c>
      <c r="W4636" s="46"/>
      <c r="X4636" s="45">
        <v>7.1000002324581146E-2</v>
      </c>
      <c r="Y4636" s="45"/>
      <c r="Z4636" s="44">
        <v>4.2600001394748688</v>
      </c>
      <c r="AA4636" s="44"/>
      <c r="AB4636" s="45">
        <v>1.301164984703064</v>
      </c>
      <c r="AC4636" s="45"/>
      <c r="AD4636" s="45">
        <v>4.4585694558918476E-4</v>
      </c>
      <c r="AE4636" s="45"/>
      <c r="AF4636" s="45">
        <v>18.512271881103516</v>
      </c>
      <c r="AG4636" s="45"/>
      <c r="AH4636" s="45">
        <v>13.089838027954102</v>
      </c>
      <c r="AI4636" s="45"/>
      <c r="AJ4636" s="45"/>
      <c r="AK4636" s="20">
        <v>2.4084977339953184E-3</v>
      </c>
    </row>
    <row r="4637" spans="2:37">
      <c r="B4637" s="2">
        <v>3.2999999821186066E-2</v>
      </c>
      <c r="D4637" s="44">
        <v>1.9799999892711639</v>
      </c>
      <c r="E4637" s="44"/>
      <c r="F4637" s="45">
        <v>-22.535770416259766</v>
      </c>
      <c r="G4637" s="45"/>
      <c r="H4637" s="45"/>
      <c r="I4637" s="45"/>
      <c r="J4637" s="45"/>
      <c r="K4637" s="45">
        <v>0.14085409045219421</v>
      </c>
      <c r="L4637" s="45"/>
      <c r="M4637" s="45"/>
      <c r="N4637" s="45">
        <v>22.984281539916992</v>
      </c>
      <c r="O4637" s="45"/>
      <c r="P4637" s="45"/>
      <c r="Q4637" s="45"/>
      <c r="R4637" s="45">
        <v>16.152742385864258</v>
      </c>
      <c r="S4637" s="45"/>
      <c r="T4637" s="45"/>
      <c r="U4637" s="45"/>
      <c r="V4637" s="46">
        <v>0.61660665273666382</v>
      </c>
      <c r="W4637" s="46"/>
      <c r="X4637" s="45">
        <v>7.1999996900558472E-2</v>
      </c>
      <c r="Y4637" s="45"/>
      <c r="Z4637" s="44">
        <v>4.3199998140335083</v>
      </c>
      <c r="AA4637" s="44"/>
      <c r="AB4637" s="45">
        <v>7.9686884880065918</v>
      </c>
      <c r="AC4637" s="45"/>
      <c r="AD4637" s="45">
        <v>3.8379576290026307E-4</v>
      </c>
      <c r="AE4637" s="45"/>
      <c r="AF4637" s="45">
        <v>18.420934677124023</v>
      </c>
      <c r="AG4637" s="45"/>
      <c r="AH4637" s="45">
        <v>13.025296211242676</v>
      </c>
      <c r="AI4637" s="45"/>
      <c r="AJ4637" s="45"/>
      <c r="AK4637" s="20">
        <v>2.0835194736719131E-3</v>
      </c>
    </row>
    <row r="4638" spans="2:37">
      <c r="B4638" s="2">
        <v>3.4000001847743988E-2</v>
      </c>
      <c r="D4638" s="44">
        <v>2.0400001108646393</v>
      </c>
      <c r="E4638" s="44"/>
      <c r="F4638" s="45">
        <v>-21.841583251953125</v>
      </c>
      <c r="G4638" s="45"/>
      <c r="H4638" s="45"/>
      <c r="I4638" s="45"/>
      <c r="J4638" s="45"/>
      <c r="K4638" s="45">
        <v>0.12083643674850464</v>
      </c>
      <c r="L4638" s="45"/>
      <c r="M4638" s="45"/>
      <c r="N4638" s="45">
        <v>22.824172973632813</v>
      </c>
      <c r="O4638" s="45"/>
      <c r="P4638" s="45"/>
      <c r="Q4638" s="45"/>
      <c r="R4638" s="45">
        <v>16.053684234619141</v>
      </c>
      <c r="S4638" s="45"/>
      <c r="T4638" s="45"/>
      <c r="U4638" s="45"/>
      <c r="V4638" s="46">
        <v>0.53224086761474609</v>
      </c>
      <c r="W4638" s="46"/>
      <c r="X4638" s="45">
        <v>7.2999998927116394E-2</v>
      </c>
      <c r="Y4638" s="45"/>
      <c r="Z4638" s="44">
        <v>4.3799999356269836</v>
      </c>
      <c r="AA4638" s="44"/>
      <c r="AB4638" s="45">
        <v>13.456965446472168</v>
      </c>
      <c r="AC4638" s="45"/>
      <c r="AD4638" s="45">
        <v>3.3039567642845213E-4</v>
      </c>
      <c r="AE4638" s="45"/>
      <c r="AF4638" s="45">
        <v>18.330551147460938</v>
      </c>
      <c r="AG4638" s="45"/>
      <c r="AH4638" s="45">
        <v>12.961423873901367</v>
      </c>
      <c r="AI4638" s="45"/>
      <c r="AJ4638" s="45"/>
      <c r="AK4638" s="20">
        <v>1.8024641321972013E-3</v>
      </c>
    </row>
    <row r="4639" spans="2:37">
      <c r="B4639" s="2">
        <v>3.5000000149011612E-2</v>
      </c>
      <c r="D4639" s="44">
        <v>2.1000000089406967</v>
      </c>
      <c r="E4639" s="44"/>
      <c r="F4639" s="45">
        <v>-18.085746765136719</v>
      </c>
      <c r="G4639" s="45"/>
      <c r="H4639" s="45"/>
      <c r="I4639" s="45"/>
      <c r="J4639" s="45"/>
      <c r="K4639" s="45">
        <v>0.10367704182863235</v>
      </c>
      <c r="L4639" s="45"/>
      <c r="M4639" s="45"/>
      <c r="N4639" s="45">
        <v>22.668607711791992</v>
      </c>
      <c r="O4639" s="45"/>
      <c r="P4639" s="45"/>
      <c r="Q4639" s="45"/>
      <c r="R4639" s="45">
        <v>15.955815315246582</v>
      </c>
      <c r="S4639" s="45"/>
      <c r="T4639" s="45"/>
      <c r="U4639" s="45"/>
      <c r="V4639" s="46">
        <v>0.45946094393730164</v>
      </c>
      <c r="W4639" s="46"/>
      <c r="X4639" s="45">
        <v>7.4000000953674316E-2</v>
      </c>
      <c r="Y4639" s="45"/>
      <c r="Z4639" s="44">
        <v>4.440000057220459</v>
      </c>
      <c r="AA4639" s="44"/>
      <c r="AB4639" s="45">
        <v>17.010663986206055</v>
      </c>
      <c r="AC4639" s="45"/>
      <c r="AD4639" s="45">
        <v>2.8444459894672036E-4</v>
      </c>
      <c r="AE4639" s="45"/>
      <c r="AF4639" s="45">
        <v>18.241107940673828</v>
      </c>
      <c r="AG4639" s="45"/>
      <c r="AH4639" s="45">
        <v>12.898210525512695</v>
      </c>
      <c r="AI4639" s="45"/>
      <c r="AJ4639" s="45"/>
      <c r="AK4639" s="20">
        <v>1.5593846328556538E-3</v>
      </c>
    </row>
    <row r="4640" spans="2:37">
      <c r="B4640" s="2">
        <v>3.5999998450279236E-2</v>
      </c>
      <c r="D4640" s="44">
        <v>2.1599999070167542</v>
      </c>
      <c r="E4640" s="44"/>
      <c r="F4640" s="45">
        <v>-11.832620620727539</v>
      </c>
      <c r="G4640" s="45"/>
      <c r="H4640" s="45"/>
      <c r="I4640" s="45"/>
      <c r="J4640" s="45"/>
      <c r="K4640" s="45">
        <v>8.8965445756912231E-2</v>
      </c>
      <c r="L4640" s="45"/>
      <c r="M4640" s="45"/>
      <c r="N4640" s="45">
        <v>22.517145156860352</v>
      </c>
      <c r="O4640" s="45"/>
      <c r="P4640" s="45"/>
      <c r="Q4640" s="45"/>
      <c r="R4640" s="45">
        <v>15.85911750793457</v>
      </c>
      <c r="S4640" s="45"/>
      <c r="T4640" s="45"/>
      <c r="U4640" s="45"/>
      <c r="V4640" s="46">
        <v>0.39666813611984253</v>
      </c>
      <c r="W4640" s="46"/>
      <c r="X4640" s="45">
        <v>7.5000002980232239E-2</v>
      </c>
      <c r="Y4640" s="45"/>
      <c r="Z4640" s="44">
        <v>4.5000001788139343</v>
      </c>
      <c r="AA4640" s="44"/>
      <c r="AB4640" s="45">
        <v>18.152063369750977</v>
      </c>
      <c r="AC4640" s="45"/>
      <c r="AD4640" s="45">
        <v>2.449006715323776E-4</v>
      </c>
      <c r="AE4640" s="45"/>
      <c r="AF4640" s="45">
        <v>18.152589797973633</v>
      </c>
      <c r="AG4640" s="45"/>
      <c r="AH4640" s="45">
        <v>12.835646629333496</v>
      </c>
      <c r="AI4640" s="45"/>
      <c r="AJ4640" s="45"/>
      <c r="AK4640" s="20">
        <v>1.3491406571120024E-3</v>
      </c>
    </row>
    <row r="4641" spans="2:37">
      <c r="B4641" s="2">
        <v>3.7000000476837158E-2</v>
      </c>
      <c r="D4641" s="44">
        <v>2.2200000286102295</v>
      </c>
      <c r="E4641" s="44"/>
      <c r="F4641" s="45">
        <v>-3.9877722263336182</v>
      </c>
      <c r="G4641" s="45"/>
      <c r="H4641" s="45"/>
      <c r="I4641" s="45"/>
      <c r="J4641" s="45"/>
      <c r="K4641" s="45">
        <v>7.6350562274456024E-2</v>
      </c>
      <c r="L4641" s="45"/>
      <c r="M4641" s="45"/>
      <c r="N4641" s="45">
        <v>22.369409561157227</v>
      </c>
      <c r="O4641" s="45"/>
      <c r="P4641" s="45"/>
      <c r="Q4641" s="45"/>
      <c r="R4641" s="45">
        <v>15.76357364654541</v>
      </c>
      <c r="S4641" s="45"/>
      <c r="T4641" s="45"/>
      <c r="U4641" s="45"/>
      <c r="V4641" s="46">
        <v>0.34248578548431396</v>
      </c>
      <c r="W4641" s="46"/>
      <c r="X4641" s="45">
        <v>7.5999997556209564E-2</v>
      </c>
      <c r="Y4641" s="45"/>
      <c r="Z4641" s="44">
        <v>4.5599998533725739</v>
      </c>
      <c r="AA4641" s="44"/>
      <c r="AB4641" s="45">
        <v>16.745038986206055</v>
      </c>
      <c r="AC4641" s="45"/>
      <c r="AD4641" s="45">
        <v>2.1086806373205036E-4</v>
      </c>
      <c r="AE4641" s="45"/>
      <c r="AF4641" s="45">
        <v>18.064983367919922</v>
      </c>
      <c r="AG4641" s="45"/>
      <c r="AH4641" s="45">
        <v>12.773722648620605</v>
      </c>
      <c r="AI4641" s="45"/>
      <c r="AJ4641" s="45"/>
      <c r="AK4641" s="20">
        <v>1.1672887485474348E-3</v>
      </c>
    </row>
    <row r="4642" spans="2:37" ht="14.25" customHeight="1">
      <c r="B4642" s="2">
        <v>3.7999998778104782E-2</v>
      </c>
      <c r="D4642" s="44">
        <v>2.2799999266862869</v>
      </c>
      <c r="E4642" s="44"/>
      <c r="F4642" s="45">
        <v>4.3323993682861328</v>
      </c>
      <c r="G4642" s="45"/>
      <c r="H4642" s="45"/>
      <c r="I4642" s="45"/>
      <c r="J4642" s="45"/>
      <c r="K4642" s="45">
        <v>6.5532021224498749E-2</v>
      </c>
      <c r="L4642" s="45"/>
      <c r="M4642" s="45"/>
      <c r="N4642" s="45">
        <v>22.225078582763672</v>
      </c>
      <c r="O4642" s="45"/>
      <c r="P4642" s="45"/>
      <c r="Q4642" s="45"/>
      <c r="R4642" s="45">
        <v>15.66916561126709</v>
      </c>
      <c r="S4642" s="45"/>
      <c r="T4642" s="45"/>
      <c r="U4642" s="45"/>
      <c r="V4642" s="46">
        <v>0.2957281768321991</v>
      </c>
      <c r="W4642" s="46"/>
      <c r="X4642" s="45">
        <v>7.6999999582767487E-2</v>
      </c>
      <c r="Y4642" s="45"/>
      <c r="Z4642" s="44">
        <v>4.6199999749660492</v>
      </c>
      <c r="AA4642" s="44"/>
      <c r="AB4642" s="45">
        <v>13.010764122009277</v>
      </c>
      <c r="AC4642" s="45"/>
      <c r="AD4642" s="45">
        <v>1.8157661543227732E-4</v>
      </c>
      <c r="AE4642" s="45"/>
      <c r="AF4642" s="45">
        <v>17.978273391723633</v>
      </c>
      <c r="AG4642" s="45"/>
      <c r="AH4642" s="45">
        <v>12.712430953979492</v>
      </c>
      <c r="AI4642" s="45"/>
      <c r="AJ4642" s="45"/>
      <c r="AK4642" s="20">
        <v>1.0099882492795587E-3</v>
      </c>
    </row>
    <row r="4643" spans="2:37" ht="13.5" customHeight="1">
      <c r="B4643" s="47" t="s">
        <v>11</v>
      </c>
      <c r="C4643" s="47"/>
      <c r="D4643" s="47"/>
      <c r="E4643" s="47"/>
    </row>
    <row r="4644" spans="2:37" ht="12.75" customHeight="1">
      <c r="B4644" s="39" t="s">
        <v>0</v>
      </c>
      <c r="C4644" s="39"/>
      <c r="D4644" s="39"/>
      <c r="E4644" s="39"/>
      <c r="F4644" s="39"/>
      <c r="G4644" s="1" t="s">
        <v>1</v>
      </c>
      <c r="H4644" s="40" t="s">
        <v>105</v>
      </c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</row>
    <row r="4645" spans="2:37" ht="12.75" customHeight="1">
      <c r="AB4645" s="39" t="s">
        <v>2</v>
      </c>
      <c r="AC4645" s="39"/>
      <c r="AD4645" s="39"/>
      <c r="AE4645" s="39"/>
      <c r="AF4645" s="39"/>
      <c r="AG4645" s="39"/>
    </row>
    <row r="4646" spans="2:37" ht="12" customHeight="1">
      <c r="B4646" s="39" t="s">
        <v>3</v>
      </c>
      <c r="C4646" s="39"/>
      <c r="D4646" s="39"/>
      <c r="E4646" s="39"/>
      <c r="G4646" s="1" t="s">
        <v>4</v>
      </c>
      <c r="H4646" s="41">
        <v>6.5999999046325684</v>
      </c>
      <c r="I4646" s="41"/>
      <c r="J4646" s="41"/>
      <c r="K4646" s="41"/>
      <c r="L4646" s="41"/>
      <c r="M4646" s="41"/>
      <c r="N4646" s="41"/>
      <c r="O4646" s="39" t="s">
        <v>21</v>
      </c>
      <c r="P4646" s="39"/>
      <c r="Q4646" s="39"/>
      <c r="R4646" s="39"/>
      <c r="S4646" s="1" t="s">
        <v>4</v>
      </c>
      <c r="T4646" s="42" t="s">
        <v>24</v>
      </c>
      <c r="U4646" s="42"/>
      <c r="V4646" s="42"/>
      <c r="W4646" s="42"/>
      <c r="X4646" s="42"/>
      <c r="Y4646" s="42"/>
      <c r="Z4646" s="42"/>
      <c r="AA4646" s="42"/>
      <c r="AB4646" s="39"/>
      <c r="AC4646" s="39"/>
      <c r="AD4646" s="39"/>
      <c r="AE4646" s="39"/>
      <c r="AF4646" s="39"/>
      <c r="AG4646" s="39"/>
    </row>
    <row r="4647" spans="2:37" ht="10.5" customHeight="1">
      <c r="AB4647" s="39"/>
      <c r="AC4647" s="39"/>
      <c r="AD4647" s="39"/>
      <c r="AE4647" s="39"/>
      <c r="AF4647" s="39"/>
      <c r="AG4647" s="39"/>
    </row>
    <row r="4648" spans="2:37" ht="12" customHeight="1">
      <c r="AB4648" s="39"/>
      <c r="AC4648" s="39"/>
      <c r="AD4648" s="39"/>
      <c r="AE4648" s="39"/>
      <c r="AF4648" s="39"/>
      <c r="AG4648" s="39"/>
    </row>
    <row r="4649" spans="2:37" ht="12" customHeight="1">
      <c r="AB4649" s="39"/>
      <c r="AC4649" s="39"/>
      <c r="AD4649" s="39"/>
      <c r="AE4649" s="39"/>
      <c r="AF4649" s="39"/>
      <c r="AG4649" s="39"/>
    </row>
    <row r="4650" spans="2:37" ht="6" customHeight="1"/>
    <row r="4651" spans="2:37" ht="3" customHeight="1">
      <c r="B4651" s="43" t="s">
        <v>5</v>
      </c>
      <c r="D4651" s="43" t="s">
        <v>23</v>
      </c>
      <c r="E4651" s="43"/>
      <c r="G4651" s="43" t="s">
        <v>6</v>
      </c>
      <c r="H4651" s="43"/>
      <c r="J4651" s="43" t="s">
        <v>7</v>
      </c>
      <c r="K4651" s="43"/>
      <c r="L4651" s="43"/>
      <c r="M4651" s="43"/>
      <c r="N4651" s="43" t="s">
        <v>8</v>
      </c>
      <c r="O4651" s="43"/>
      <c r="Q4651" s="43" t="s">
        <v>9</v>
      </c>
      <c r="R4651" s="43"/>
      <c r="S4651" s="43"/>
      <c r="T4651" s="43" t="s">
        <v>10</v>
      </c>
      <c r="U4651" s="43"/>
      <c r="X4651" s="43" t="s">
        <v>5</v>
      </c>
      <c r="Y4651" s="43"/>
      <c r="Z4651" s="43" t="s">
        <v>23</v>
      </c>
      <c r="AA4651" s="43"/>
      <c r="AB4651" s="43" t="s">
        <v>6</v>
      </c>
      <c r="AC4651" s="43" t="s">
        <v>7</v>
      </c>
      <c r="AE4651" s="43" t="s">
        <v>8</v>
      </c>
      <c r="AF4651" s="43" t="s">
        <v>9</v>
      </c>
      <c r="AG4651" s="43" t="s">
        <v>10</v>
      </c>
      <c r="AH4651" s="43"/>
    </row>
    <row r="4652" spans="2:37" ht="14.25" customHeight="1">
      <c r="B4652" s="43"/>
      <c r="D4652" s="43"/>
      <c r="E4652" s="43"/>
      <c r="G4652" s="43"/>
      <c r="H4652" s="43"/>
      <c r="J4652" s="43"/>
      <c r="K4652" s="43"/>
      <c r="L4652" s="43"/>
      <c r="M4652" s="43"/>
      <c r="N4652" s="43"/>
      <c r="O4652" s="43"/>
      <c r="Q4652" s="43"/>
      <c r="R4652" s="43"/>
      <c r="S4652" s="43"/>
      <c r="T4652" s="43"/>
      <c r="U4652" s="43"/>
      <c r="X4652" s="43"/>
      <c r="Y4652" s="43"/>
      <c r="Z4652" s="43"/>
      <c r="AA4652" s="43"/>
      <c r="AB4652" s="43"/>
      <c r="AC4652" s="43"/>
      <c r="AE4652" s="43"/>
      <c r="AF4652" s="43"/>
      <c r="AG4652" s="43"/>
      <c r="AH4652" s="43"/>
    </row>
    <row r="4653" spans="2:37">
      <c r="B4653" s="2">
        <v>7.8000001609325409E-2</v>
      </c>
      <c r="D4653" s="44">
        <v>4.6800000965595245</v>
      </c>
      <c r="E4653" s="44"/>
      <c r="F4653" s="45">
        <v>7.4933791160583496</v>
      </c>
      <c r="G4653" s="45"/>
      <c r="H4653" s="45"/>
      <c r="I4653" s="45"/>
      <c r="J4653" s="45"/>
      <c r="K4653" s="45">
        <v>1.5636406897101551E-4</v>
      </c>
      <c r="L4653" s="45"/>
      <c r="M4653" s="45"/>
      <c r="N4653" s="45">
        <v>17.892448425292969</v>
      </c>
      <c r="O4653" s="45"/>
      <c r="P4653" s="45"/>
      <c r="Q4653" s="45"/>
      <c r="R4653" s="45">
        <v>12.651760101318359</v>
      </c>
      <c r="S4653" s="45"/>
      <c r="T4653" s="45"/>
      <c r="U4653" s="45"/>
      <c r="V4653" s="46">
        <v>8.7391864508390427E-4</v>
      </c>
      <c r="W4653" s="46"/>
    </row>
    <row r="4654" spans="2:37">
      <c r="B4654" s="2">
        <v>7.9000003635883331E-2</v>
      </c>
      <c r="D4654" s="44">
        <v>4.7400002181529999</v>
      </c>
      <c r="E4654" s="44"/>
      <c r="F4654" s="45">
        <v>0.98090237379074097</v>
      </c>
      <c r="G4654" s="45"/>
      <c r="H4654" s="45"/>
      <c r="I4654" s="45"/>
      <c r="J4654" s="45"/>
      <c r="K4654" s="45">
        <v>1.3466094969771802E-4</v>
      </c>
      <c r="L4654" s="45"/>
      <c r="M4654" s="45"/>
      <c r="N4654" s="45">
        <v>17.807493209838867</v>
      </c>
      <c r="O4654" s="45"/>
      <c r="P4654" s="45"/>
      <c r="Q4654" s="45"/>
      <c r="R4654" s="45">
        <v>12.591703414916992</v>
      </c>
      <c r="S4654" s="45"/>
      <c r="T4654" s="45"/>
      <c r="U4654" s="45"/>
      <c r="V4654" s="46">
        <v>7.5620959978550673E-4</v>
      </c>
      <c r="W4654" s="46"/>
    </row>
    <row r="4655" spans="2:37">
      <c r="B4655" s="2">
        <v>7.9999998211860657E-2</v>
      </c>
      <c r="D4655" s="44">
        <v>4.7999998927116394</v>
      </c>
      <c r="E4655" s="44"/>
      <c r="F4655" s="45">
        <v>-5.6071357727050781</v>
      </c>
      <c r="G4655" s="45"/>
      <c r="H4655" s="45"/>
      <c r="I4655" s="45"/>
      <c r="J4655" s="45"/>
      <c r="K4655" s="45">
        <v>1.1597749107750133E-4</v>
      </c>
      <c r="L4655" s="45"/>
      <c r="M4655" s="45"/>
      <c r="N4655" s="45">
        <v>17.723394393920898</v>
      </c>
      <c r="O4655" s="45"/>
      <c r="P4655" s="45"/>
      <c r="Q4655" s="45"/>
      <c r="R4655" s="45">
        <v>12.53225040435791</v>
      </c>
      <c r="S4655" s="45"/>
      <c r="T4655" s="45"/>
      <c r="U4655" s="45"/>
      <c r="V4655" s="46">
        <v>6.5437942976132035E-4</v>
      </c>
      <c r="W4655" s="46"/>
    </row>
    <row r="4656" spans="2:37">
      <c r="B4656" s="2">
        <v>8.1000000238418579E-2</v>
      </c>
      <c r="D4656" s="44">
        <v>4.8600000143051147</v>
      </c>
      <c r="E4656" s="44"/>
      <c r="F4656" s="45">
        <v>-11.34935188293457</v>
      </c>
      <c r="G4656" s="45"/>
      <c r="H4656" s="45"/>
      <c r="I4656" s="45"/>
      <c r="J4656" s="45"/>
      <c r="K4656" s="45">
        <v>9.9892495200037956E-5</v>
      </c>
      <c r="L4656" s="45"/>
      <c r="M4656" s="45"/>
      <c r="N4656" s="45">
        <v>17.640142440795898</v>
      </c>
      <c r="O4656" s="45"/>
      <c r="P4656" s="45"/>
      <c r="Q4656" s="45"/>
      <c r="R4656" s="45">
        <v>12.473394393920898</v>
      </c>
      <c r="S4656" s="45"/>
      <c r="T4656" s="45"/>
      <c r="U4656" s="45"/>
      <c r="V4656" s="46">
        <v>5.6628260063007474E-4</v>
      </c>
      <c r="W4656" s="46"/>
    </row>
    <row r="4657" spans="2:23">
      <c r="B4657" s="2">
        <v>8.2000002264976501E-2</v>
      </c>
      <c r="D4657" s="44">
        <v>4.9200001358985901</v>
      </c>
      <c r="E4657" s="44"/>
      <c r="F4657" s="45">
        <v>-15.451200485229492</v>
      </c>
      <c r="G4657" s="45"/>
      <c r="H4657" s="45"/>
      <c r="I4657" s="45"/>
      <c r="J4657" s="45"/>
      <c r="K4657" s="45">
        <v>8.6043633928056806E-5</v>
      </c>
      <c r="L4657" s="45"/>
      <c r="M4657" s="45"/>
      <c r="N4657" s="45">
        <v>17.557723999023438</v>
      </c>
      <c r="O4657" s="45"/>
      <c r="P4657" s="45"/>
      <c r="Q4657" s="45"/>
      <c r="R4657" s="45">
        <v>12.415124893188477</v>
      </c>
      <c r="S4657" s="45"/>
      <c r="T4657" s="45"/>
      <c r="U4657" s="45"/>
      <c r="V4657" s="46">
        <v>4.9006385961547494E-4</v>
      </c>
      <c r="W4657" s="46"/>
    </row>
    <row r="4658" spans="2:23">
      <c r="B4658" s="2">
        <v>8.2999996840953827E-2</v>
      </c>
      <c r="D4658" s="44">
        <v>4.9799998104572296</v>
      </c>
      <c r="E4658" s="44"/>
      <c r="F4658" s="45">
        <v>-17.354742050170898</v>
      </c>
      <c r="G4658" s="45"/>
      <c r="H4658" s="45"/>
      <c r="I4658" s="45"/>
      <c r="J4658" s="45"/>
      <c r="K4658" s="45">
        <v>7.4119270720984787E-5</v>
      </c>
      <c r="L4658" s="45"/>
      <c r="M4658" s="45"/>
      <c r="N4658" s="45">
        <v>17.476125717163086</v>
      </c>
      <c r="O4658" s="45"/>
      <c r="P4658" s="45"/>
      <c r="Q4658" s="45"/>
      <c r="R4658" s="45">
        <v>12.357434272766113</v>
      </c>
      <c r="S4658" s="45"/>
      <c r="T4658" s="45"/>
      <c r="U4658" s="45"/>
      <c r="V4658" s="46">
        <v>4.2411909089423716E-4</v>
      </c>
      <c r="W4658" s="46"/>
    </row>
    <row r="4659" spans="2:23">
      <c r="B4659" s="2">
        <v>8.3999998867511749E-2</v>
      </c>
      <c r="D4659" s="44">
        <v>5.039999932050705</v>
      </c>
      <c r="E4659" s="44"/>
      <c r="F4659" s="45">
        <v>-16.814353942871094</v>
      </c>
      <c r="G4659" s="45"/>
      <c r="H4659" s="45"/>
      <c r="I4659" s="45"/>
      <c r="J4659" s="45"/>
      <c r="K4659" s="45">
        <v>6.3851301092654467E-5</v>
      </c>
      <c r="L4659" s="45"/>
      <c r="M4659" s="45"/>
      <c r="N4659" s="45">
        <v>17.395336151123047</v>
      </c>
      <c r="O4659" s="45"/>
      <c r="P4659" s="45"/>
      <c r="Q4659" s="45"/>
      <c r="R4659" s="45">
        <v>12.300314903259277</v>
      </c>
      <c r="S4659" s="45"/>
      <c r="T4659" s="45"/>
      <c r="U4659" s="45"/>
      <c r="V4659" s="46">
        <v>3.6706123501062393E-4</v>
      </c>
      <c r="W4659" s="46"/>
    </row>
    <row r="4660" spans="2:23">
      <c r="B4660" s="2">
        <v>8.5000000894069672E-2</v>
      </c>
      <c r="D4660" s="44">
        <v>5.1000000536441803</v>
      </c>
      <c r="E4660" s="44"/>
      <c r="F4660" s="45">
        <v>-13.92813777923584</v>
      </c>
      <c r="G4660" s="45"/>
      <c r="H4660" s="45"/>
      <c r="I4660" s="45"/>
      <c r="J4660" s="45"/>
      <c r="K4660" s="45">
        <v>5.500906627275981E-5</v>
      </c>
      <c r="L4660" s="45"/>
      <c r="M4660" s="45"/>
      <c r="N4660" s="45">
        <v>17.315343856811523</v>
      </c>
      <c r="O4660" s="45"/>
      <c r="P4660" s="45"/>
      <c r="Q4660" s="45"/>
      <c r="R4660" s="45">
        <v>12.243758201599121</v>
      </c>
      <c r="S4660" s="45"/>
      <c r="T4660" s="45"/>
      <c r="U4660" s="45"/>
      <c r="V4660" s="46">
        <v>3.1769071938470006E-4</v>
      </c>
      <c r="W4660" s="46"/>
    </row>
    <row r="4661" spans="2:23">
      <c r="B4661" s="2">
        <v>8.6000002920627594E-2</v>
      </c>
      <c r="D4661" s="44">
        <v>5.1600001752376556</v>
      </c>
      <c r="E4661" s="44"/>
      <c r="F4661" s="45">
        <v>-9.1210298538208008</v>
      </c>
      <c r="G4661" s="45"/>
      <c r="H4661" s="45"/>
      <c r="I4661" s="45"/>
      <c r="J4661" s="45"/>
      <c r="K4661" s="45">
        <v>4.7394121793331578E-5</v>
      </c>
      <c r="L4661" s="45"/>
      <c r="M4661" s="45"/>
      <c r="N4661" s="45">
        <v>17.236137390136719</v>
      </c>
      <c r="O4661" s="45"/>
      <c r="P4661" s="45"/>
      <c r="Q4661" s="45"/>
      <c r="R4661" s="45">
        <v>12.187756538391113</v>
      </c>
      <c r="S4661" s="45"/>
      <c r="T4661" s="45"/>
      <c r="U4661" s="45"/>
      <c r="V4661" s="46">
        <v>2.749702543951571E-4</v>
      </c>
      <c r="W4661" s="46"/>
    </row>
    <row r="4662" spans="2:23">
      <c r="B4662" s="2">
        <v>8.6999997496604919E-2</v>
      </c>
      <c r="D4662" s="44">
        <v>5.2199998497962952</v>
      </c>
      <c r="E4662" s="44"/>
      <c r="F4662" s="45">
        <v>-3.0824534893035889</v>
      </c>
      <c r="G4662" s="45"/>
      <c r="H4662" s="45"/>
      <c r="I4662" s="45"/>
      <c r="J4662" s="45"/>
      <c r="K4662" s="45">
        <v>4.0835708205122501E-5</v>
      </c>
      <c r="L4662" s="45"/>
      <c r="M4662" s="45"/>
      <c r="N4662" s="45">
        <v>17.157707214355469</v>
      </c>
      <c r="O4662" s="45"/>
      <c r="P4662" s="45"/>
      <c r="Q4662" s="45"/>
      <c r="R4662" s="45">
        <v>12.132302284240723</v>
      </c>
      <c r="S4662" s="45"/>
      <c r="T4662" s="45"/>
      <c r="U4662" s="45"/>
      <c r="V4662" s="46">
        <v>2.3800268536433578E-4</v>
      </c>
      <c r="W4662" s="46"/>
    </row>
    <row r="4663" spans="2:23">
      <c r="B4663" s="2">
        <v>8.7999999523162842E-2</v>
      </c>
      <c r="D4663" s="44">
        <v>5.2799999713897705</v>
      </c>
      <c r="E4663" s="44"/>
      <c r="F4663" s="45">
        <v>3.3323955535888672</v>
      </c>
      <c r="G4663" s="45"/>
      <c r="H4663" s="45"/>
      <c r="I4663" s="45"/>
      <c r="J4663" s="45"/>
      <c r="K4663" s="45">
        <v>3.5186883906135336E-5</v>
      </c>
      <c r="L4663" s="45"/>
      <c r="M4663" s="45"/>
      <c r="N4663" s="45">
        <v>17.080039978027344</v>
      </c>
      <c r="O4663" s="45"/>
      <c r="P4663" s="45"/>
      <c r="Q4663" s="45"/>
      <c r="R4663" s="45">
        <v>12.077386856079102</v>
      </c>
      <c r="S4663" s="45"/>
      <c r="T4663" s="45"/>
      <c r="U4663" s="45"/>
      <c r="V4663" s="46">
        <v>2.0601214782800525E-4</v>
      </c>
      <c r="W4663" s="46"/>
    </row>
    <row r="4664" spans="2:23">
      <c r="B4664" s="2">
        <v>8.9000001549720764E-2</v>
      </c>
      <c r="D4664" s="44">
        <v>5.3400000929832458</v>
      </c>
      <c r="E4664" s="44"/>
      <c r="F4664" s="45">
        <v>9.2235078811645508</v>
      </c>
      <c r="G4664" s="45"/>
      <c r="H4664" s="45"/>
      <c r="I4664" s="45"/>
      <c r="J4664" s="45"/>
      <c r="K4664" s="45">
        <v>3.0321201847982593E-5</v>
      </c>
      <c r="L4664" s="45"/>
      <c r="M4664" s="45"/>
      <c r="N4664" s="45">
        <v>17.00312614440918</v>
      </c>
      <c r="O4664" s="45"/>
      <c r="P4664" s="45"/>
      <c r="Q4664" s="45"/>
      <c r="R4664" s="45">
        <v>12.023003578186035</v>
      </c>
      <c r="S4664" s="45"/>
      <c r="T4664" s="45"/>
      <c r="U4664" s="45"/>
      <c r="V4664" s="46">
        <v>1.7832753655966371E-4</v>
      </c>
      <c r="W4664" s="46"/>
    </row>
    <row r="4665" spans="2:23">
      <c r="B4665" s="2">
        <v>9.0000003576278687E-2</v>
      </c>
      <c r="D4665" s="44">
        <v>5.4000002145767212</v>
      </c>
      <c r="E4665" s="44"/>
      <c r="F4665" s="45">
        <v>13.772177696228027</v>
      </c>
      <c r="G4665" s="45"/>
      <c r="H4665" s="45"/>
      <c r="I4665" s="45"/>
      <c r="J4665" s="45"/>
      <c r="K4665" s="45">
        <v>2.6129831894650124E-5</v>
      </c>
      <c r="L4665" s="45"/>
      <c r="M4665" s="45"/>
      <c r="N4665" s="45">
        <v>16.92695426940918</v>
      </c>
      <c r="O4665" s="45"/>
      <c r="P4665" s="45"/>
      <c r="Q4665" s="45"/>
      <c r="R4665" s="45">
        <v>11.969145774841309</v>
      </c>
      <c r="S4665" s="45"/>
      <c r="T4665" s="45"/>
      <c r="U4665" s="45"/>
      <c r="V4665" s="46">
        <v>1.5436843386851251E-4</v>
      </c>
      <c r="W4665" s="46"/>
    </row>
    <row r="4666" spans="2:23">
      <c r="B4666" s="2">
        <v>9.0999998152256012E-2</v>
      </c>
      <c r="D4666" s="44">
        <v>5.4599998891353607</v>
      </c>
      <c r="E4666" s="44"/>
      <c r="F4666" s="45">
        <v>16.354629516601563</v>
      </c>
      <c r="G4666" s="45"/>
      <c r="H4666" s="45"/>
      <c r="I4666" s="45"/>
      <c r="J4666" s="45"/>
      <c r="K4666" s="45">
        <v>2.2519108824781142E-5</v>
      </c>
      <c r="L4666" s="45"/>
      <c r="M4666" s="45"/>
      <c r="N4666" s="45">
        <v>16.85151481628418</v>
      </c>
      <c r="O4666" s="45"/>
      <c r="P4666" s="45"/>
      <c r="Q4666" s="45"/>
      <c r="R4666" s="45">
        <v>11.915803909301758</v>
      </c>
      <c r="S4666" s="45"/>
      <c r="T4666" s="45"/>
      <c r="U4666" s="45"/>
      <c r="V4666" s="46">
        <v>1.3363274047151208E-4</v>
      </c>
      <c r="W4666" s="46"/>
    </row>
    <row r="4667" spans="2:23">
      <c r="B4667" s="2">
        <v>9.2000000178813934E-2</v>
      </c>
      <c r="D4667" s="44">
        <v>5.5200000107288361</v>
      </c>
      <c r="E4667" s="44"/>
      <c r="F4667" s="45">
        <v>16.627403259277344</v>
      </c>
      <c r="G4667" s="45"/>
      <c r="H4667" s="45"/>
      <c r="I4667" s="45"/>
      <c r="J4667" s="45"/>
      <c r="K4667" s="45">
        <v>1.9408407752052881E-5</v>
      </c>
      <c r="L4667" s="45"/>
      <c r="M4667" s="45"/>
      <c r="N4667" s="45">
        <v>16.776796340942383</v>
      </c>
      <c r="O4667" s="45"/>
      <c r="P4667" s="45"/>
      <c r="Q4667" s="45"/>
      <c r="R4667" s="45">
        <v>11.862973213195801</v>
      </c>
      <c r="S4667" s="45"/>
      <c r="T4667" s="45"/>
      <c r="U4667" s="45"/>
      <c r="V4667" s="46">
        <v>1.1568615445867181E-4</v>
      </c>
      <c r="W4667" s="46"/>
    </row>
    <row r="4668" spans="2:23">
      <c r="B4668" s="2">
        <v>9.3000002205371857E-2</v>
      </c>
      <c r="D4668" s="44">
        <v>5.5800001323223114</v>
      </c>
      <c r="E4668" s="44"/>
      <c r="F4668" s="45">
        <v>14.572833061218262</v>
      </c>
      <c r="G4668" s="45"/>
      <c r="H4668" s="45"/>
      <c r="I4668" s="45"/>
      <c r="J4668" s="45"/>
      <c r="K4668" s="45">
        <v>1.6728326954762451E-5</v>
      </c>
      <c r="L4668" s="45"/>
      <c r="M4668" s="45"/>
      <c r="N4668" s="45">
        <v>16.702791213989258</v>
      </c>
      <c r="O4668" s="45"/>
      <c r="P4668" s="45"/>
      <c r="Q4668" s="45"/>
      <c r="R4668" s="45">
        <v>11.81064510345459</v>
      </c>
      <c r="S4668" s="45"/>
      <c r="T4668" s="45"/>
      <c r="U4668" s="45"/>
      <c r="V4668" s="46">
        <v>1.0015298175858334E-4</v>
      </c>
      <c r="W4668" s="46"/>
    </row>
    <row r="4669" spans="2:23">
      <c r="B4669" s="2">
        <v>9.3999996781349182E-2</v>
      </c>
      <c r="D4669" s="44">
        <v>5.6399998068809509</v>
      </c>
      <c r="E4669" s="44"/>
      <c r="F4669" s="45">
        <v>10.498624801635742</v>
      </c>
      <c r="G4669" s="45"/>
      <c r="H4669" s="45"/>
      <c r="I4669" s="45"/>
      <c r="J4669" s="45"/>
      <c r="K4669" s="45">
        <v>1.4419118997466285E-5</v>
      </c>
      <c r="L4669" s="45"/>
      <c r="M4669" s="45"/>
      <c r="N4669" s="45">
        <v>16.629487991333008</v>
      </c>
      <c r="O4669" s="45"/>
      <c r="P4669" s="45"/>
      <c r="Q4669" s="45"/>
      <c r="R4669" s="45">
        <v>11.758813858032227</v>
      </c>
      <c r="S4669" s="45"/>
      <c r="T4669" s="45"/>
      <c r="U4669" s="45"/>
      <c r="V4669" s="46">
        <v>8.6708212620578706E-5</v>
      </c>
      <c r="W4669" s="46"/>
    </row>
    <row r="4670" spans="2:23">
      <c r="B4670" s="2">
        <v>9.4999998807907104E-2</v>
      </c>
      <c r="D4670" s="44">
        <v>5.6999999284744263</v>
      </c>
      <c r="E4670" s="44"/>
      <c r="F4670" s="45">
        <v>4.99200439453125</v>
      </c>
      <c r="G4670" s="45"/>
      <c r="H4670" s="45"/>
      <c r="I4670" s="45"/>
      <c r="J4670" s="45"/>
      <c r="K4670" s="45">
        <v>1.2429348316800315E-5</v>
      </c>
      <c r="L4670" s="45"/>
      <c r="M4670" s="45"/>
      <c r="N4670" s="45">
        <v>16.556877136230469</v>
      </c>
      <c r="O4670" s="45"/>
      <c r="P4670" s="45"/>
      <c r="Q4670" s="45"/>
      <c r="R4670" s="45">
        <v>11.707470893859863</v>
      </c>
      <c r="S4670" s="45"/>
      <c r="T4670" s="45"/>
      <c r="U4670" s="45"/>
      <c r="V4670" s="46">
        <v>7.5070667662657797E-5</v>
      </c>
      <c r="W4670" s="46"/>
    </row>
    <row r="4671" spans="2:23">
      <c r="B4671" s="2">
        <v>9.6000000834465027E-2</v>
      </c>
      <c r="D4671" s="44">
        <v>5.7600000500679016</v>
      </c>
      <c r="E4671" s="44"/>
      <c r="F4671" s="45">
        <v>-1.1647739410400391</v>
      </c>
      <c r="G4671" s="45"/>
      <c r="H4671" s="45"/>
      <c r="I4671" s="45"/>
      <c r="J4671" s="45"/>
      <c r="K4671" s="45">
        <v>1.0714727977756411E-5</v>
      </c>
      <c r="L4671" s="45"/>
      <c r="M4671" s="45"/>
      <c r="N4671" s="45">
        <v>16.484949111938477</v>
      </c>
      <c r="O4671" s="45"/>
      <c r="P4671" s="45"/>
      <c r="Q4671" s="45"/>
      <c r="R4671" s="45">
        <v>11.656611442565918</v>
      </c>
      <c r="S4671" s="45"/>
      <c r="T4671" s="45"/>
      <c r="U4671" s="45"/>
      <c r="V4671" s="46">
        <v>6.4997082517948002E-5</v>
      </c>
      <c r="W4671" s="46"/>
    </row>
    <row r="4672" spans="2:23">
      <c r="B4672" s="2">
        <v>9.7000002861022949E-2</v>
      </c>
      <c r="D4672" s="44">
        <v>5.820000171661377</v>
      </c>
      <c r="E4672" s="44"/>
      <c r="F4672" s="45">
        <v>-7.1054110527038574</v>
      </c>
      <c r="G4672" s="45"/>
      <c r="H4672" s="45"/>
      <c r="I4672" s="45"/>
      <c r="J4672" s="45"/>
      <c r="K4672" s="45">
        <v>9.2371265054680407E-6</v>
      </c>
      <c r="L4672" s="45"/>
      <c r="M4672" s="45"/>
      <c r="N4672" s="45">
        <v>16.413694381713867</v>
      </c>
      <c r="O4672" s="45"/>
      <c r="P4672" s="45"/>
      <c r="Q4672" s="45"/>
      <c r="R4672" s="45">
        <v>11.606227874755859</v>
      </c>
      <c r="S4672" s="45"/>
      <c r="T4672" s="45"/>
      <c r="U4672" s="45"/>
      <c r="V4672" s="46">
        <v>5.6276985560543835E-5</v>
      </c>
      <c r="W4672" s="46"/>
    </row>
    <row r="4673" spans="2:34">
      <c r="B4673" s="2">
        <v>9.7999997437000275E-2</v>
      </c>
      <c r="D4673" s="44">
        <v>5.8799998462200165</v>
      </c>
      <c r="E4673" s="44"/>
      <c r="F4673" s="45">
        <v>-12.001317977905273</v>
      </c>
      <c r="G4673" s="45"/>
      <c r="H4673" s="45"/>
      <c r="I4673" s="45"/>
      <c r="J4673" s="45"/>
      <c r="K4673" s="45">
        <v>7.9637093222117983E-6</v>
      </c>
      <c r="L4673" s="45"/>
      <c r="M4673" s="45"/>
      <c r="N4673" s="45">
        <v>16.343103408813477</v>
      </c>
      <c r="O4673" s="45"/>
      <c r="P4673" s="45"/>
      <c r="Q4673" s="45"/>
      <c r="R4673" s="45">
        <v>11.556313514709473</v>
      </c>
      <c r="S4673" s="45"/>
      <c r="T4673" s="45"/>
      <c r="U4673" s="45"/>
      <c r="V4673" s="46">
        <v>4.8728277761256322E-5</v>
      </c>
      <c r="W4673" s="46"/>
    </row>
    <row r="4674" spans="2:34">
      <c r="B4674" s="2">
        <v>9.8999999463558197E-2</v>
      </c>
      <c r="D4674" s="44">
        <v>5.9399999678134918</v>
      </c>
      <c r="E4674" s="44"/>
      <c r="F4674" s="45">
        <v>-15.17705249786377</v>
      </c>
      <c r="G4674" s="45"/>
      <c r="H4674" s="45"/>
      <c r="I4674" s="45"/>
      <c r="J4674" s="45"/>
      <c r="K4674" s="45">
        <v>6.8661984187201597E-6</v>
      </c>
      <c r="L4674" s="45"/>
      <c r="M4674" s="45"/>
      <c r="N4674" s="45">
        <v>16.273166656494141</v>
      </c>
      <c r="O4674" s="45"/>
      <c r="P4674" s="45"/>
      <c r="Q4674" s="45"/>
      <c r="R4674" s="45">
        <v>11.506862640380859</v>
      </c>
      <c r="S4674" s="45"/>
      <c r="T4674" s="45"/>
      <c r="U4674" s="45"/>
      <c r="V4674" s="46">
        <v>4.2193390981992707E-5</v>
      </c>
      <c r="W4674" s="46"/>
    </row>
    <row r="4675" spans="2:34">
      <c r="B4675" s="2">
        <v>0.10000000149011612</v>
      </c>
      <c r="D4675" s="44">
        <v>6.0000000894069672</v>
      </c>
      <c r="E4675" s="44"/>
      <c r="F4675" s="45">
        <v>-16.203367233276367</v>
      </c>
      <c r="G4675" s="45"/>
      <c r="H4675" s="45"/>
      <c r="I4675" s="45"/>
      <c r="J4675" s="45"/>
      <c r="K4675" s="45">
        <v>5.9202443480899092E-6</v>
      </c>
      <c r="L4675" s="45"/>
      <c r="M4675" s="45"/>
      <c r="N4675" s="45">
        <v>16.203878402709961</v>
      </c>
      <c r="O4675" s="45"/>
      <c r="P4675" s="45"/>
      <c r="Q4675" s="45"/>
      <c r="R4675" s="45">
        <v>11.457868576049805</v>
      </c>
      <c r="S4675" s="45"/>
      <c r="T4675" s="45"/>
      <c r="U4675" s="45"/>
      <c r="V4675" s="46">
        <v>3.6535984690999612E-5</v>
      </c>
      <c r="W4675" s="46"/>
    </row>
    <row r="4676" spans="2:34" ht="9.75" customHeight="1">
      <c r="B4676" s="2">
        <v>0.10100000351667404</v>
      </c>
      <c r="D4676" s="44">
        <v>6.0600002110004425</v>
      </c>
      <c r="E4676" s="44"/>
      <c r="F4676" s="45">
        <v>-14.955069541931152</v>
      </c>
      <c r="G4676" s="45"/>
      <c r="H4676" s="45"/>
      <c r="I4676" s="45"/>
      <c r="J4676" s="45"/>
      <c r="K4676" s="45">
        <v>5.1048732530034613E-6</v>
      </c>
      <c r="L4676" s="45"/>
      <c r="M4676" s="45"/>
      <c r="N4676" s="45">
        <v>16.135227203369141</v>
      </c>
      <c r="O4676" s="45"/>
      <c r="P4676" s="45"/>
      <c r="Q4676" s="45"/>
      <c r="R4676" s="45">
        <v>11.409324645996094</v>
      </c>
      <c r="S4676" s="45"/>
      <c r="T4676" s="45"/>
      <c r="U4676" s="45"/>
      <c r="V4676" s="46">
        <v>3.163807195960544E-5</v>
      </c>
      <c r="W4676" s="46"/>
    </row>
    <row r="4677" spans="2:34" ht="5.25" customHeight="1"/>
    <row r="4678" spans="2:34" ht="172.5" customHeight="1"/>
    <row r="4679" spans="2:34" ht="16.5" customHeight="1"/>
    <row r="4680" spans="2:34" ht="12.75" customHeight="1">
      <c r="B4680" s="39" t="s">
        <v>0</v>
      </c>
      <c r="C4680" s="39"/>
      <c r="D4680" s="39"/>
      <c r="E4680" s="39"/>
      <c r="F4680" s="39"/>
      <c r="G4680" s="1" t="s">
        <v>1</v>
      </c>
      <c r="H4680" s="40" t="s">
        <v>106</v>
      </c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</row>
    <row r="4681" spans="2:34" ht="12.75" customHeight="1">
      <c r="AB4681" s="39" t="s">
        <v>2</v>
      </c>
      <c r="AC4681" s="39"/>
      <c r="AD4681" s="39"/>
      <c r="AE4681" s="39"/>
      <c r="AF4681" s="39"/>
      <c r="AG4681" s="39"/>
    </row>
    <row r="4682" spans="2:34" ht="12" customHeight="1">
      <c r="B4682" s="39" t="s">
        <v>3</v>
      </c>
      <c r="C4682" s="39"/>
      <c r="D4682" s="39"/>
      <c r="E4682" s="39"/>
      <c r="G4682" s="1" t="s">
        <v>4</v>
      </c>
      <c r="H4682" s="41">
        <v>0.43999999761581421</v>
      </c>
      <c r="I4682" s="41"/>
      <c r="J4682" s="41"/>
      <c r="K4682" s="41"/>
      <c r="L4682" s="41"/>
      <c r="M4682" s="41"/>
      <c r="N4682" s="41"/>
      <c r="O4682" s="39" t="s">
        <v>21</v>
      </c>
      <c r="P4682" s="39"/>
      <c r="Q4682" s="39"/>
      <c r="R4682" s="39"/>
      <c r="S4682" s="1" t="s">
        <v>4</v>
      </c>
      <c r="T4682" s="42" t="s">
        <v>22</v>
      </c>
      <c r="U4682" s="42"/>
      <c r="V4682" s="42"/>
      <c r="W4682" s="42"/>
      <c r="X4682" s="42"/>
      <c r="Y4682" s="42"/>
      <c r="Z4682" s="42"/>
      <c r="AA4682" s="42"/>
      <c r="AB4682" s="39"/>
      <c r="AC4682" s="39"/>
      <c r="AD4682" s="39"/>
      <c r="AE4682" s="39"/>
      <c r="AF4682" s="39"/>
      <c r="AG4682" s="39"/>
    </row>
    <row r="4683" spans="2:34" ht="10.5" customHeight="1">
      <c r="AB4683" s="39"/>
      <c r="AC4683" s="39"/>
      <c r="AD4683" s="39"/>
      <c r="AE4683" s="39"/>
      <c r="AF4683" s="39"/>
      <c r="AG4683" s="39"/>
    </row>
    <row r="4684" spans="2:34" ht="12" customHeight="1">
      <c r="AB4684" s="39"/>
      <c r="AC4684" s="39"/>
      <c r="AD4684" s="39"/>
      <c r="AE4684" s="39"/>
      <c r="AF4684" s="39"/>
      <c r="AG4684" s="39"/>
    </row>
    <row r="4685" spans="2:34" ht="12" customHeight="1">
      <c r="AB4685" s="39"/>
      <c r="AC4685" s="39"/>
      <c r="AD4685" s="39"/>
      <c r="AE4685" s="39"/>
      <c r="AF4685" s="39"/>
      <c r="AG4685" s="39"/>
    </row>
    <row r="4686" spans="2:34" ht="6" customHeight="1"/>
    <row r="4687" spans="2:34" ht="3" customHeight="1">
      <c r="B4687" s="43" t="s">
        <v>5</v>
      </c>
      <c r="D4687" s="43" t="s">
        <v>23</v>
      </c>
      <c r="E4687" s="43"/>
      <c r="G4687" s="43" t="s">
        <v>6</v>
      </c>
      <c r="H4687" s="43"/>
      <c r="J4687" s="43" t="s">
        <v>7</v>
      </c>
      <c r="K4687" s="43"/>
      <c r="L4687" s="43"/>
      <c r="M4687" s="43"/>
      <c r="N4687" s="43" t="s">
        <v>8</v>
      </c>
      <c r="O4687" s="43"/>
      <c r="Q4687" s="43" t="s">
        <v>9</v>
      </c>
      <c r="R4687" s="43"/>
      <c r="S4687" s="43"/>
      <c r="T4687" s="43" t="s">
        <v>10</v>
      </c>
      <c r="U4687" s="43"/>
      <c r="X4687" s="43" t="s">
        <v>5</v>
      </c>
      <c r="Y4687" s="43"/>
      <c r="Z4687" s="43" t="s">
        <v>23</v>
      </c>
      <c r="AA4687" s="43"/>
      <c r="AB4687" s="43" t="s">
        <v>6</v>
      </c>
      <c r="AC4687" s="43" t="s">
        <v>7</v>
      </c>
      <c r="AE4687" s="43" t="s">
        <v>8</v>
      </c>
      <c r="AF4687" s="43" t="s">
        <v>9</v>
      </c>
      <c r="AG4687" s="43" t="s">
        <v>10</v>
      </c>
      <c r="AH4687" s="43"/>
    </row>
    <row r="4688" spans="2:34" ht="14.25" customHeight="1">
      <c r="B4688" s="43"/>
      <c r="D4688" s="43"/>
      <c r="E4688" s="43"/>
      <c r="G4688" s="43"/>
      <c r="H4688" s="43"/>
      <c r="J4688" s="43"/>
      <c r="K4688" s="43"/>
      <c r="L4688" s="43"/>
      <c r="M4688" s="43"/>
      <c r="N4688" s="43"/>
      <c r="O4688" s="43"/>
      <c r="Q4688" s="43"/>
      <c r="R4688" s="43"/>
      <c r="S4688" s="43"/>
      <c r="T4688" s="43"/>
      <c r="U4688" s="43"/>
      <c r="X4688" s="43"/>
      <c r="Y4688" s="43"/>
      <c r="Z4688" s="43"/>
      <c r="AA4688" s="43"/>
      <c r="AB4688" s="43"/>
      <c r="AC4688" s="43"/>
      <c r="AE4688" s="43"/>
      <c r="AF4688" s="43"/>
      <c r="AG4688" s="43"/>
      <c r="AH4688" s="43"/>
    </row>
    <row r="4689" spans="2:37">
      <c r="B4689" s="2">
        <v>0</v>
      </c>
      <c r="D4689" s="44">
        <v>0</v>
      </c>
      <c r="E4689" s="44"/>
      <c r="F4689" s="45">
        <v>2.9050681405351497E-5</v>
      </c>
      <c r="G4689" s="45"/>
      <c r="H4689" s="45"/>
      <c r="I4689" s="45"/>
      <c r="J4689" s="45"/>
      <c r="K4689" s="45">
        <v>28.192455291748047</v>
      </c>
      <c r="L4689" s="45"/>
      <c r="M4689" s="45"/>
      <c r="N4689" s="45">
        <v>56.384883880615234</v>
      </c>
      <c r="O4689" s="45"/>
      <c r="P4689" s="45"/>
      <c r="Q4689" s="45"/>
      <c r="R4689" s="45">
        <v>19.935056686401367</v>
      </c>
      <c r="S4689" s="45"/>
      <c r="T4689" s="45"/>
      <c r="U4689" s="45"/>
      <c r="V4689" s="46">
        <v>100.00010681152344</v>
      </c>
      <c r="W4689" s="46"/>
      <c r="X4689" s="45">
        <v>3.9000000804662704E-2</v>
      </c>
      <c r="Y4689" s="45"/>
      <c r="Z4689" s="44">
        <v>2.3400000482797623</v>
      </c>
      <c r="AA4689" s="44"/>
      <c r="AB4689" s="45">
        <v>19.209135055541992</v>
      </c>
      <c r="AC4689" s="45"/>
      <c r="AD4689" s="45">
        <v>5.1987385749816895</v>
      </c>
      <c r="AE4689" s="45"/>
      <c r="AF4689" s="45">
        <v>31.487995147705078</v>
      </c>
      <c r="AG4689" s="45"/>
      <c r="AH4689" s="45">
        <v>18.589311599731445</v>
      </c>
      <c r="AI4689" s="45"/>
      <c r="AJ4689" s="45"/>
      <c r="AK4689" s="20">
        <v>19.775142669677734</v>
      </c>
    </row>
    <row r="4690" spans="2:37">
      <c r="B4690" s="2">
        <v>1.0000000474974513E-3</v>
      </c>
      <c r="D4690" s="44">
        <v>6.0000002849847078E-2</v>
      </c>
      <c r="E4690" s="44"/>
      <c r="F4690" s="45">
        <v>5.3999651223421097E-2</v>
      </c>
      <c r="G4690" s="45"/>
      <c r="H4690" s="45"/>
      <c r="I4690" s="45"/>
      <c r="J4690" s="45"/>
      <c r="K4690" s="45">
        <v>26.213861465454102</v>
      </c>
      <c r="L4690" s="45"/>
      <c r="M4690" s="45"/>
      <c r="N4690" s="45">
        <v>54.34869384765625</v>
      </c>
      <c r="O4690" s="45"/>
      <c r="P4690" s="45"/>
      <c r="Q4690" s="45"/>
      <c r="R4690" s="45">
        <v>19.894330978393555</v>
      </c>
      <c r="S4690" s="45"/>
      <c r="T4690" s="45"/>
      <c r="U4690" s="45"/>
      <c r="V4690" s="46">
        <v>93.172271728515625</v>
      </c>
      <c r="W4690" s="46"/>
      <c r="X4690" s="45">
        <v>3.9999999105930328E-2</v>
      </c>
      <c r="Y4690" s="45"/>
      <c r="Z4690" s="44">
        <v>2.3999999463558197</v>
      </c>
      <c r="AA4690" s="44"/>
      <c r="AB4690" s="45">
        <v>26.215799331665039</v>
      </c>
      <c r="AC4690" s="45"/>
      <c r="AD4690" s="45">
        <v>5.0347385406494141</v>
      </c>
      <c r="AE4690" s="45"/>
      <c r="AF4690" s="45">
        <v>31.283323287963867</v>
      </c>
      <c r="AG4690" s="45"/>
      <c r="AH4690" s="45">
        <v>18.560552597045898</v>
      </c>
      <c r="AI4690" s="45"/>
      <c r="AJ4690" s="45"/>
      <c r="AK4690" s="20">
        <v>19.180990219116211</v>
      </c>
    </row>
    <row r="4691" spans="2:37">
      <c r="B4691" s="2">
        <v>2.0000000949949026E-3</v>
      </c>
      <c r="D4691" s="44">
        <v>0.12000000569969416</v>
      </c>
      <c r="E4691" s="44"/>
      <c r="F4691" s="45">
        <v>3.9788644313812256</v>
      </c>
      <c r="G4691" s="45"/>
      <c r="H4691" s="45"/>
      <c r="I4691" s="45"/>
      <c r="J4691" s="45"/>
      <c r="K4691" s="45">
        <v>24.449527740478516</v>
      </c>
      <c r="L4691" s="45"/>
      <c r="M4691" s="45"/>
      <c r="N4691" s="45">
        <v>52.527286529541016</v>
      </c>
      <c r="O4691" s="45"/>
      <c r="P4691" s="45"/>
      <c r="Q4691" s="45"/>
      <c r="R4691" s="45">
        <v>19.853973388671875</v>
      </c>
      <c r="S4691" s="45"/>
      <c r="T4691" s="45"/>
      <c r="U4691" s="45"/>
      <c r="V4691" s="46">
        <v>87.077919006347656</v>
      </c>
      <c r="W4691" s="46"/>
      <c r="X4691" s="45">
        <v>4.1000001132488251E-2</v>
      </c>
      <c r="Y4691" s="45"/>
      <c r="Z4691" s="44">
        <v>2.460000067949295</v>
      </c>
      <c r="AA4691" s="44"/>
      <c r="AB4691" s="45">
        <v>30.237651824951172</v>
      </c>
      <c r="AC4691" s="45"/>
      <c r="AD4691" s="45">
        <v>4.8765449523925781</v>
      </c>
      <c r="AE4691" s="45"/>
      <c r="AF4691" s="45">
        <v>31.084810256958008</v>
      </c>
      <c r="AG4691" s="45"/>
      <c r="AH4691" s="45">
        <v>18.532041549682617</v>
      </c>
      <c r="AI4691" s="45"/>
      <c r="AJ4691" s="45"/>
      <c r="AK4691" s="20">
        <v>18.606895446777344</v>
      </c>
    </row>
    <row r="4692" spans="2:37">
      <c r="B4692" s="2">
        <v>3.0000000260770321E-3</v>
      </c>
      <c r="D4692" s="44">
        <v>0.18000000156462193</v>
      </c>
      <c r="E4692" s="44"/>
      <c r="F4692" s="45">
        <v>10.934722900390625</v>
      </c>
      <c r="G4692" s="45"/>
      <c r="H4692" s="45"/>
      <c r="I4692" s="45"/>
      <c r="J4692" s="45"/>
      <c r="K4692" s="45">
        <v>22.87127685546875</v>
      </c>
      <c r="L4692" s="45"/>
      <c r="M4692" s="45"/>
      <c r="N4692" s="45">
        <v>50.892478942871094</v>
      </c>
      <c r="O4692" s="45"/>
      <c r="P4692" s="45"/>
      <c r="Q4692" s="45"/>
      <c r="R4692" s="45">
        <v>19.813982009887695</v>
      </c>
      <c r="S4692" s="45"/>
      <c r="T4692" s="45"/>
      <c r="U4692" s="45"/>
      <c r="V4692" s="46">
        <v>81.621322631835938</v>
      </c>
      <c r="W4692" s="46"/>
      <c r="X4692" s="45">
        <v>4.1999999433755875E-2</v>
      </c>
      <c r="Y4692" s="45"/>
      <c r="Z4692" s="44">
        <v>2.5199999660253525</v>
      </c>
      <c r="AA4692" s="44"/>
      <c r="AB4692" s="45">
        <v>30.697879791259766</v>
      </c>
      <c r="AC4692" s="45"/>
      <c r="AD4692" s="45">
        <v>4.723900318145752</v>
      </c>
      <c r="AE4692" s="45"/>
      <c r="AF4692" s="45">
        <v>30.892196655273438</v>
      </c>
      <c r="AG4692" s="45"/>
      <c r="AH4692" s="45">
        <v>18.503778457641602</v>
      </c>
      <c r="AI4692" s="45"/>
      <c r="AJ4692" s="45"/>
      <c r="AK4692" s="20">
        <v>18.051998138427734</v>
      </c>
    </row>
    <row r="4693" spans="2:37">
      <c r="B4693" s="2">
        <v>4.0000001899898052E-3</v>
      </c>
      <c r="D4693" s="44">
        <v>0.24000001139938831</v>
      </c>
      <c r="E4693" s="44"/>
      <c r="F4693" s="45">
        <v>19.690488815307617</v>
      </c>
      <c r="G4693" s="45"/>
      <c r="H4693" s="45"/>
      <c r="I4693" s="45"/>
      <c r="J4693" s="45"/>
      <c r="K4693" s="45">
        <v>21.454872131347656</v>
      </c>
      <c r="L4693" s="45"/>
      <c r="M4693" s="45"/>
      <c r="N4693" s="45">
        <v>49.420032501220703</v>
      </c>
      <c r="O4693" s="45"/>
      <c r="P4693" s="45"/>
      <c r="Q4693" s="45"/>
      <c r="R4693" s="45">
        <v>19.77435302734375</v>
      </c>
      <c r="S4693" s="45"/>
      <c r="T4693" s="45"/>
      <c r="U4693" s="45"/>
      <c r="V4693" s="46">
        <v>76.720008850097656</v>
      </c>
      <c r="W4693" s="46"/>
      <c r="X4693" s="45">
        <v>4.3000001460313797E-2</v>
      </c>
      <c r="Y4693" s="45"/>
      <c r="Z4693" s="44">
        <v>2.5800000876188278</v>
      </c>
      <c r="AA4693" s="44"/>
      <c r="AB4693" s="45">
        <v>27.521242141723633</v>
      </c>
      <c r="AC4693" s="45"/>
      <c r="AD4693" s="45">
        <v>4.576563835144043</v>
      </c>
      <c r="AE4693" s="45"/>
      <c r="AF4693" s="45">
        <v>30.705236434936523</v>
      </c>
      <c r="AG4693" s="45"/>
      <c r="AH4693" s="45">
        <v>18.475761413574219</v>
      </c>
      <c r="AI4693" s="45"/>
      <c r="AJ4693" s="45"/>
      <c r="AK4693" s="20">
        <v>17.515485763549805</v>
      </c>
    </row>
    <row r="4694" spans="2:37">
      <c r="B4694" s="2">
        <v>4.999999888241291E-3</v>
      </c>
      <c r="D4694" s="44">
        <v>0.29999999329447746</v>
      </c>
      <c r="E4694" s="44"/>
      <c r="F4694" s="45">
        <v>28.793903350830078</v>
      </c>
      <c r="G4694" s="45"/>
      <c r="H4694" s="45"/>
      <c r="I4694" s="45"/>
      <c r="J4694" s="45"/>
      <c r="K4694" s="45">
        <v>20.179450988769531</v>
      </c>
      <c r="L4694" s="45"/>
      <c r="M4694" s="45"/>
      <c r="N4694" s="45">
        <v>48.089073181152344</v>
      </c>
      <c r="O4694" s="45"/>
      <c r="P4694" s="45"/>
      <c r="Q4694" s="45"/>
      <c r="R4694" s="45">
        <v>19.735082626342773</v>
      </c>
      <c r="S4694" s="45"/>
      <c r="T4694" s="45"/>
      <c r="U4694" s="45"/>
      <c r="V4694" s="46">
        <v>72.302841186523438</v>
      </c>
      <c r="W4694" s="46"/>
      <c r="X4694" s="45">
        <v>4.3999999761581421E-2</v>
      </c>
      <c r="Y4694" s="45"/>
      <c r="Z4694" s="44">
        <v>2.6399999856948853</v>
      </c>
      <c r="AA4694" s="44"/>
      <c r="AB4694" s="45">
        <v>21.143047332763672</v>
      </c>
      <c r="AC4694" s="45"/>
      <c r="AD4694" s="45">
        <v>4.4343099594116211</v>
      </c>
      <c r="AE4694" s="45"/>
      <c r="AF4694" s="45">
        <v>30.523700714111328</v>
      </c>
      <c r="AG4694" s="45"/>
      <c r="AH4694" s="45">
        <v>18.44798469543457</v>
      </c>
      <c r="AI4694" s="45"/>
      <c r="AJ4694" s="45"/>
      <c r="AK4694" s="20">
        <v>16.996603012084961</v>
      </c>
    </row>
    <row r="4695" spans="2:37">
      <c r="B4695" s="2">
        <v>6.0000000521540642E-3</v>
      </c>
      <c r="D4695" s="44">
        <v>0.36000000312924385</v>
      </c>
      <c r="E4695" s="44"/>
      <c r="F4695" s="45">
        <v>36.772373199462891</v>
      </c>
      <c r="G4695" s="45"/>
      <c r="H4695" s="45"/>
      <c r="I4695" s="45"/>
      <c r="J4695" s="45"/>
      <c r="K4695" s="45">
        <v>19.027048110961914</v>
      </c>
      <c r="L4695" s="45"/>
      <c r="M4695" s="45"/>
      <c r="N4695" s="45">
        <v>46.881633758544922</v>
      </c>
      <c r="O4695" s="45"/>
      <c r="P4695" s="45"/>
      <c r="Q4695" s="45"/>
      <c r="R4695" s="45">
        <v>19.6961669921875</v>
      </c>
      <c r="S4695" s="45"/>
      <c r="T4695" s="45"/>
      <c r="U4695" s="45"/>
      <c r="V4695" s="46">
        <v>68.308494567871094</v>
      </c>
      <c r="W4695" s="46"/>
      <c r="X4695" s="45">
        <v>4.5000001788139343E-2</v>
      </c>
      <c r="Y4695" s="45"/>
      <c r="Z4695" s="44">
        <v>2.7000001072883606</v>
      </c>
      <c r="AA4695" s="44"/>
      <c r="AB4695" s="45">
        <v>12.446590423583984</v>
      </c>
      <c r="AC4695" s="45"/>
      <c r="AD4695" s="45">
        <v>4.2969274520874023</v>
      </c>
      <c r="AE4695" s="45"/>
      <c r="AF4695" s="45">
        <v>30.347377777099609</v>
      </c>
      <c r="AG4695" s="45"/>
      <c r="AH4695" s="45">
        <v>18.420450210571289</v>
      </c>
      <c r="AI4695" s="45"/>
      <c r="AJ4695" s="45"/>
      <c r="AK4695" s="20">
        <v>16.494638442993164</v>
      </c>
    </row>
    <row r="4696" spans="2:37">
      <c r="B4696" s="2">
        <v>7.0000002160668373E-3</v>
      </c>
      <c r="D4696" s="44">
        <v>0.42000001296401024</v>
      </c>
      <c r="E4696" s="44"/>
      <c r="F4696" s="45">
        <v>42.336338043212891</v>
      </c>
      <c r="G4696" s="45"/>
      <c r="H4696" s="45"/>
      <c r="I4696" s="45"/>
      <c r="J4696" s="45"/>
      <c r="K4696" s="45">
        <v>17.982187271118164</v>
      </c>
      <c r="L4696" s="45"/>
      <c r="M4696" s="45"/>
      <c r="N4696" s="45">
        <v>45.782234191894531</v>
      </c>
      <c r="O4696" s="45"/>
      <c r="P4696" s="45"/>
      <c r="Q4696" s="45"/>
      <c r="R4696" s="45">
        <v>19.657602310180664</v>
      </c>
      <c r="S4696" s="45"/>
      <c r="T4696" s="45"/>
      <c r="U4696" s="45"/>
      <c r="V4696" s="46">
        <v>64.684013366699219</v>
      </c>
      <c r="W4696" s="46"/>
      <c r="X4696" s="45">
        <v>4.6000000089406967E-2</v>
      </c>
      <c r="Y4696" s="45"/>
      <c r="Z4696" s="44">
        <v>2.760000005364418</v>
      </c>
      <c r="AA4696" s="44"/>
      <c r="AB4696" s="45">
        <v>2.6380288600921631</v>
      </c>
      <c r="AC4696" s="45"/>
      <c r="AD4696" s="45">
        <v>4.1642165184020996</v>
      </c>
      <c r="AE4696" s="45"/>
      <c r="AF4696" s="45">
        <v>30.176061630249023</v>
      </c>
      <c r="AG4696" s="45"/>
      <c r="AH4696" s="45">
        <v>18.393152236938477</v>
      </c>
      <c r="AI4696" s="45"/>
      <c r="AJ4696" s="45"/>
      <c r="AK4696" s="20">
        <v>16.008926391601563</v>
      </c>
    </row>
    <row r="4697" spans="2:37">
      <c r="B4697" s="2">
        <v>8.0000003799796104E-3</v>
      </c>
      <c r="D4697" s="44">
        <v>0.48000002279877663</v>
      </c>
      <c r="E4697" s="44"/>
      <c r="F4697" s="45">
        <v>44.55657958984375</v>
      </c>
      <c r="G4697" s="45"/>
      <c r="H4697" s="45"/>
      <c r="I4697" s="45"/>
      <c r="J4697" s="45"/>
      <c r="K4697" s="45">
        <v>17.031524658203125</v>
      </c>
      <c r="L4697" s="45"/>
      <c r="M4697" s="45"/>
      <c r="N4697" s="45">
        <v>44.777523040771484</v>
      </c>
      <c r="O4697" s="45"/>
      <c r="P4697" s="45"/>
      <c r="Q4697" s="45"/>
      <c r="R4697" s="45">
        <v>19.619384765625</v>
      </c>
      <c r="S4697" s="45"/>
      <c r="T4697" s="45"/>
      <c r="U4697" s="45"/>
      <c r="V4697" s="46">
        <v>61.383708953857422</v>
      </c>
      <c r="W4697" s="46"/>
      <c r="X4697" s="45">
        <v>4.6999998390674591E-2</v>
      </c>
      <c r="Y4697" s="45"/>
      <c r="Z4697" s="44">
        <v>2.8199999034404755</v>
      </c>
      <c r="AA4697" s="44"/>
      <c r="AB4697" s="45">
        <v>-6.9235787391662598</v>
      </c>
      <c r="AC4697" s="45"/>
      <c r="AD4697" s="45">
        <v>4.0359897613525391</v>
      </c>
      <c r="AE4697" s="45"/>
      <c r="AF4697" s="45">
        <v>30.009561538696289</v>
      </c>
      <c r="AG4697" s="45"/>
      <c r="AH4697" s="45">
        <v>18.3660888671875</v>
      </c>
      <c r="AI4697" s="45"/>
      <c r="AJ4697" s="45"/>
      <c r="AK4697" s="20">
        <v>15.538832664489746</v>
      </c>
    </row>
    <row r="4698" spans="2:37">
      <c r="B4698" s="2">
        <v>8.999999612569809E-3</v>
      </c>
      <c r="D4698" s="44">
        <v>0.53999997675418854</v>
      </c>
      <c r="E4698" s="44"/>
      <c r="F4698" s="45">
        <v>42.990791320800781</v>
      </c>
      <c r="G4698" s="45"/>
      <c r="H4698" s="45"/>
      <c r="I4698" s="45"/>
      <c r="J4698" s="45"/>
      <c r="K4698" s="45">
        <v>16.163545608520508</v>
      </c>
      <c r="L4698" s="45"/>
      <c r="M4698" s="45"/>
      <c r="N4698" s="45">
        <v>43.855983734130859</v>
      </c>
      <c r="O4698" s="45"/>
      <c r="P4698" s="45"/>
      <c r="Q4698" s="45"/>
      <c r="R4698" s="45">
        <v>19.581510543823242</v>
      </c>
      <c r="S4698" s="45"/>
      <c r="T4698" s="45"/>
      <c r="U4698" s="45"/>
      <c r="V4698" s="46">
        <v>58.368080139160156</v>
      </c>
      <c r="W4698" s="46"/>
      <c r="X4698" s="45">
        <v>4.8000000417232513E-2</v>
      </c>
      <c r="Y4698" s="45"/>
      <c r="Z4698" s="44">
        <v>2.8800000250339508</v>
      </c>
      <c r="AA4698" s="44"/>
      <c r="AB4698" s="45">
        <v>-14.917154312133789</v>
      </c>
      <c r="AC4698" s="45"/>
      <c r="AD4698" s="45">
        <v>3.9120690822601318</v>
      </c>
      <c r="AE4698" s="45"/>
      <c r="AF4698" s="45">
        <v>29.847696304321289</v>
      </c>
      <c r="AG4698" s="45"/>
      <c r="AH4698" s="45">
        <v>18.339258193969727</v>
      </c>
      <c r="AI4698" s="45"/>
      <c r="AJ4698" s="45"/>
      <c r="AK4698" s="20">
        <v>15.083765029907227</v>
      </c>
    </row>
    <row r="4699" spans="2:37">
      <c r="B4699" s="2">
        <v>9.9999997764825821E-3</v>
      </c>
      <c r="D4699" s="44">
        <v>0.59999998658895493</v>
      </c>
      <c r="E4699" s="44"/>
      <c r="F4699" s="45">
        <v>37.741714477539063</v>
      </c>
      <c r="G4699" s="45"/>
      <c r="H4699" s="45"/>
      <c r="I4699" s="45"/>
      <c r="J4699" s="45"/>
      <c r="K4699" s="45">
        <v>15.368310928344727</v>
      </c>
      <c r="L4699" s="45"/>
      <c r="M4699" s="45"/>
      <c r="N4699" s="45">
        <v>43.007671356201172</v>
      </c>
      <c r="O4699" s="45"/>
      <c r="P4699" s="45"/>
      <c r="Q4699" s="45"/>
      <c r="R4699" s="45">
        <v>19.543977737426758</v>
      </c>
      <c r="S4699" s="45"/>
      <c r="T4699" s="45"/>
      <c r="U4699" s="45"/>
      <c r="V4699" s="46">
        <v>55.602993011474609</v>
      </c>
      <c r="W4699" s="46"/>
      <c r="X4699" s="45">
        <v>4.8999998718500137E-2</v>
      </c>
      <c r="Y4699" s="45"/>
      <c r="Z4699" s="44">
        <v>2.9399999231100082</v>
      </c>
      <c r="AA4699" s="44"/>
      <c r="AB4699" s="45">
        <v>-20.244590759277344</v>
      </c>
      <c r="AC4699" s="45"/>
      <c r="AD4699" s="45">
        <v>3.7922866344451904</v>
      </c>
      <c r="AE4699" s="45"/>
      <c r="AF4699" s="45">
        <v>29.690298080444336</v>
      </c>
      <c r="AG4699" s="45"/>
      <c r="AH4699" s="45">
        <v>18.312660217285156</v>
      </c>
      <c r="AI4699" s="45"/>
      <c r="AJ4699" s="45"/>
      <c r="AK4699" s="20">
        <v>14.643157958984375</v>
      </c>
    </row>
    <row r="4700" spans="2:37">
      <c r="B4700" s="2">
        <v>1.0999999940395355E-2</v>
      </c>
      <c r="D4700" s="44">
        <v>0.65999999642372131</v>
      </c>
      <c r="E4700" s="44"/>
      <c r="F4700" s="45">
        <v>29.439079284667969</v>
      </c>
      <c r="G4700" s="45"/>
      <c r="H4700" s="45"/>
      <c r="I4700" s="45"/>
      <c r="J4700" s="45"/>
      <c r="K4700" s="45">
        <v>14.637231826782227</v>
      </c>
      <c r="L4700" s="45"/>
      <c r="M4700" s="45"/>
      <c r="N4700" s="45">
        <v>42.223987579345703</v>
      </c>
      <c r="O4700" s="45"/>
      <c r="P4700" s="45"/>
      <c r="Q4700" s="45"/>
      <c r="R4700" s="45">
        <v>19.506782531738281</v>
      </c>
      <c r="S4700" s="45"/>
      <c r="T4700" s="45"/>
      <c r="U4700" s="45"/>
      <c r="V4700" s="46">
        <v>53.058906555175781</v>
      </c>
      <c r="W4700" s="46"/>
      <c r="X4700" s="45">
        <v>5.000000074505806E-2</v>
      </c>
      <c r="Y4700" s="45"/>
      <c r="Z4700" s="44">
        <v>3.0000000447034836</v>
      </c>
      <c r="AA4700" s="44"/>
      <c r="AB4700" s="45">
        <v>-22.183969497680664</v>
      </c>
      <c r="AC4700" s="45"/>
      <c r="AD4700" s="45">
        <v>3.6764826774597168</v>
      </c>
      <c r="AE4700" s="45"/>
      <c r="AF4700" s="45">
        <v>29.537200927734375</v>
      </c>
      <c r="AG4700" s="45"/>
      <c r="AH4700" s="45">
        <v>18.286289215087891</v>
      </c>
      <c r="AI4700" s="45"/>
      <c r="AJ4700" s="45"/>
      <c r="AK4700" s="20">
        <v>14.216476440429688</v>
      </c>
    </row>
    <row r="4701" spans="2:37">
      <c r="B4701" s="2">
        <v>1.2000000104308128E-2</v>
      </c>
      <c r="D4701" s="44">
        <v>0.7200000062584877</v>
      </c>
      <c r="E4701" s="44"/>
      <c r="F4701" s="45">
        <v>19.147974014282227</v>
      </c>
      <c r="G4701" s="45"/>
      <c r="H4701" s="45"/>
      <c r="I4701" s="45"/>
      <c r="J4701" s="45"/>
      <c r="K4701" s="45">
        <v>13.962876319885254</v>
      </c>
      <c r="L4701" s="45"/>
      <c r="M4701" s="45"/>
      <c r="N4701" s="45">
        <v>41.497501373291016</v>
      </c>
      <c r="O4701" s="45"/>
      <c r="P4701" s="45"/>
      <c r="Q4701" s="45"/>
      <c r="R4701" s="45">
        <v>19.469921112060547</v>
      </c>
      <c r="S4701" s="45"/>
      <c r="T4701" s="45"/>
      <c r="U4701" s="45"/>
      <c r="V4701" s="46">
        <v>50.710243225097656</v>
      </c>
      <c r="W4701" s="46"/>
      <c r="X4701" s="45">
        <v>5.0999999046325684E-2</v>
      </c>
      <c r="Y4701" s="45"/>
      <c r="Z4701" s="44">
        <v>3.059999942779541</v>
      </c>
      <c r="AA4701" s="44"/>
      <c r="AB4701" s="45">
        <v>-20.489629745483398</v>
      </c>
      <c r="AC4701" s="45"/>
      <c r="AD4701" s="45">
        <v>3.5645062923431396</v>
      </c>
      <c r="AE4701" s="45"/>
      <c r="AF4701" s="45">
        <v>29.388250350952148</v>
      </c>
      <c r="AG4701" s="45"/>
      <c r="AH4701" s="45">
        <v>18.260143280029297</v>
      </c>
      <c r="AI4701" s="45"/>
      <c r="AJ4701" s="45"/>
      <c r="AK4701" s="20">
        <v>13.803213119506836</v>
      </c>
    </row>
    <row r="4702" spans="2:37">
      <c r="B4702" s="2">
        <v>1.3000000268220901E-2</v>
      </c>
      <c r="D4702" s="44">
        <v>0.78000001609325409</v>
      </c>
      <c r="E4702" s="44"/>
      <c r="F4702" s="45">
        <v>8.2168636322021484</v>
      </c>
      <c r="G4702" s="45"/>
      <c r="H4702" s="45"/>
      <c r="I4702" s="45"/>
      <c r="J4702" s="45"/>
      <c r="K4702" s="45">
        <v>13.338811874389648</v>
      </c>
      <c r="L4702" s="45"/>
      <c r="M4702" s="45"/>
      <c r="N4702" s="45">
        <v>40.821773529052734</v>
      </c>
      <c r="O4702" s="45"/>
      <c r="P4702" s="45"/>
      <c r="Q4702" s="45"/>
      <c r="R4702" s="45">
        <v>19.433389663696289</v>
      </c>
      <c r="S4702" s="45"/>
      <c r="T4702" s="45"/>
      <c r="U4702" s="45"/>
      <c r="V4702" s="46">
        <v>48.534843444824219</v>
      </c>
      <c r="W4702" s="46"/>
      <c r="X4702" s="45">
        <v>5.2000001072883606E-2</v>
      </c>
      <c r="Y4702" s="45"/>
      <c r="Z4702" s="44">
        <v>3.1200000643730164</v>
      </c>
      <c r="AA4702" s="44"/>
      <c r="AB4702" s="45">
        <v>-15.425237655639648</v>
      </c>
      <c r="AC4702" s="45"/>
      <c r="AD4702" s="45">
        <v>3.4562134742736816</v>
      </c>
      <c r="AE4702" s="45"/>
      <c r="AF4702" s="45">
        <v>29.24329948425293</v>
      </c>
      <c r="AG4702" s="45"/>
      <c r="AH4702" s="45">
        <v>18.234224319458008</v>
      </c>
      <c r="AI4702" s="45"/>
      <c r="AJ4702" s="45"/>
      <c r="AK4702" s="20">
        <v>13.402884483337402</v>
      </c>
    </row>
    <row r="4703" spans="2:37">
      <c r="B4703" s="2">
        <v>1.4000000432133675E-2</v>
      </c>
      <c r="D4703" s="44">
        <v>0.84000002592802048</v>
      </c>
      <c r="E4703" s="44"/>
      <c r="F4703" s="45">
        <v>-1.9133536815643311</v>
      </c>
      <c r="G4703" s="45"/>
      <c r="H4703" s="45"/>
      <c r="I4703" s="45"/>
      <c r="J4703" s="45"/>
      <c r="K4703" s="45">
        <v>12.759463310241699</v>
      </c>
      <c r="L4703" s="45"/>
      <c r="M4703" s="45"/>
      <c r="N4703" s="45">
        <v>40.19122314453125</v>
      </c>
      <c r="O4703" s="45"/>
      <c r="P4703" s="45"/>
      <c r="Q4703" s="45"/>
      <c r="R4703" s="45">
        <v>19.397184371948242</v>
      </c>
      <c r="S4703" s="45"/>
      <c r="T4703" s="45"/>
      <c r="U4703" s="45"/>
      <c r="V4703" s="46">
        <v>46.513465881347656</v>
      </c>
      <c r="W4703" s="46"/>
      <c r="X4703" s="45">
        <v>5.299999937415123E-2</v>
      </c>
      <c r="Y4703" s="45"/>
      <c r="Z4703" s="44">
        <v>3.1799999624490738</v>
      </c>
      <c r="AA4703" s="44"/>
      <c r="AB4703" s="45">
        <v>-7.7254133224487305</v>
      </c>
      <c r="AC4703" s="45"/>
      <c r="AD4703" s="45">
        <v>3.3514671325683594</v>
      </c>
      <c r="AE4703" s="45"/>
      <c r="AF4703" s="45">
        <v>29.102210998535156</v>
      </c>
      <c r="AG4703" s="45"/>
      <c r="AH4703" s="45">
        <v>18.208524703979492</v>
      </c>
      <c r="AI4703" s="45"/>
      <c r="AJ4703" s="45"/>
      <c r="AK4703" s="20">
        <v>13.015030860900879</v>
      </c>
    </row>
    <row r="4704" spans="2:37">
      <c r="B4704" s="2">
        <v>1.4999999664723873E-2</v>
      </c>
      <c r="D4704" s="44">
        <v>0.89999997988343239</v>
      </c>
      <c r="E4704" s="44"/>
      <c r="F4704" s="45">
        <v>-9.9123706817626953</v>
      </c>
      <c r="G4704" s="45"/>
      <c r="H4704" s="45"/>
      <c r="I4704" s="45"/>
      <c r="J4704" s="45"/>
      <c r="K4704" s="45">
        <v>12.219988822937012</v>
      </c>
      <c r="L4704" s="45"/>
      <c r="M4704" s="45"/>
      <c r="N4704" s="45">
        <v>39.601005554199219</v>
      </c>
      <c r="O4704" s="45"/>
      <c r="P4704" s="45"/>
      <c r="Q4704" s="45"/>
      <c r="R4704" s="45">
        <v>19.361303329467773</v>
      </c>
      <c r="S4704" s="45"/>
      <c r="T4704" s="45"/>
      <c r="U4704" s="45"/>
      <c r="V4704" s="46">
        <v>44.629417419433594</v>
      </c>
      <c r="W4704" s="46"/>
      <c r="X4704" s="45">
        <v>5.4000001400709152E-2</v>
      </c>
      <c r="Y4704" s="45"/>
      <c r="Z4704" s="44">
        <v>3.2400000840425491</v>
      </c>
      <c r="AA4704" s="44"/>
      <c r="AB4704" s="45">
        <v>1.5085176229476929</v>
      </c>
      <c r="AC4704" s="45"/>
      <c r="AD4704" s="45">
        <v>3.2501366138458252</v>
      </c>
      <c r="AE4704" s="45"/>
      <c r="AF4704" s="45">
        <v>28.964847564697266</v>
      </c>
      <c r="AG4704" s="45"/>
      <c r="AH4704" s="45">
        <v>18.183046340942383</v>
      </c>
      <c r="AI4704" s="45"/>
      <c r="AJ4704" s="45"/>
      <c r="AK4704" s="20">
        <v>12.63921070098877</v>
      </c>
    </row>
    <row r="4705" spans="2:37">
      <c r="B4705" s="2">
        <v>1.6000000759959221E-2</v>
      </c>
      <c r="D4705" s="44">
        <v>0.96000004559755325</v>
      </c>
      <c r="E4705" s="44"/>
      <c r="F4705" s="45">
        <v>-14.747127532958984</v>
      </c>
      <c r="G4705" s="45"/>
      <c r="H4705" s="45"/>
      <c r="I4705" s="45"/>
      <c r="J4705" s="45"/>
      <c r="K4705" s="45">
        <v>11.716184616088867</v>
      </c>
      <c r="L4705" s="45"/>
      <c r="M4705" s="45"/>
      <c r="N4705" s="45">
        <v>39.046913146972656</v>
      </c>
      <c r="O4705" s="45"/>
      <c r="P4705" s="45"/>
      <c r="Q4705" s="45"/>
      <c r="R4705" s="45">
        <v>19.325742721557617</v>
      </c>
      <c r="S4705" s="45"/>
      <c r="T4705" s="45"/>
      <c r="U4705" s="45"/>
      <c r="V4705" s="46">
        <v>42.868175506591797</v>
      </c>
      <c r="W4705" s="46"/>
      <c r="X4705" s="45">
        <v>5.4999999701976776E-2</v>
      </c>
      <c r="Y4705" s="45"/>
      <c r="Z4705" s="44">
        <v>3.2999999821186066</v>
      </c>
      <c r="AA4705" s="44"/>
      <c r="AB4705" s="45">
        <v>10.963836669921875</v>
      </c>
      <c r="AC4705" s="45"/>
      <c r="AD4705" s="45">
        <v>3.1520969867706299</v>
      </c>
      <c r="AE4705" s="45"/>
      <c r="AF4705" s="45">
        <v>28.831083297729492</v>
      </c>
      <c r="AG4705" s="45"/>
      <c r="AH4705" s="45">
        <v>18.157785415649414</v>
      </c>
      <c r="AI4705" s="45"/>
      <c r="AJ4705" s="45"/>
      <c r="AK4705" s="20">
        <v>12.275006294250488</v>
      </c>
    </row>
    <row r="4706" spans="2:37">
      <c r="B4706" s="2">
        <v>1.7000000923871994E-2</v>
      </c>
      <c r="D4706" s="44">
        <v>1.0200000554323196</v>
      </c>
      <c r="E4706" s="44"/>
      <c r="F4706" s="45">
        <v>-15.826051712036133</v>
      </c>
      <c r="G4706" s="45"/>
      <c r="H4706" s="45"/>
      <c r="I4706" s="45"/>
      <c r="J4706" s="45"/>
      <c r="K4706" s="45">
        <v>11.244387626647949</v>
      </c>
      <c r="L4706" s="45"/>
      <c r="M4706" s="45"/>
      <c r="N4706" s="45">
        <v>38.525272369384766</v>
      </c>
      <c r="O4706" s="45"/>
      <c r="P4706" s="45"/>
      <c r="Q4706" s="45"/>
      <c r="R4706" s="45">
        <v>19.290498733520508</v>
      </c>
      <c r="S4706" s="45"/>
      <c r="T4706" s="45"/>
      <c r="U4706" s="45"/>
      <c r="V4706" s="46">
        <v>41.217094421386719</v>
      </c>
      <c r="W4706" s="46"/>
      <c r="X4706" s="45">
        <v>5.6000001728534698E-2</v>
      </c>
      <c r="Y4706" s="45"/>
      <c r="Z4706" s="44">
        <v>3.3600001037120819</v>
      </c>
      <c r="AA4706" s="44"/>
      <c r="AB4706" s="45">
        <v>19.300930023193359</v>
      </c>
      <c r="AC4706" s="45"/>
      <c r="AD4706" s="45">
        <v>3.05722975730896</v>
      </c>
      <c r="AE4706" s="45"/>
      <c r="AF4706" s="45">
        <v>28.700796127319336</v>
      </c>
      <c r="AG4706" s="45"/>
      <c r="AH4706" s="45">
        <v>18.132740020751953</v>
      </c>
      <c r="AI4706" s="45"/>
      <c r="AJ4706" s="45"/>
      <c r="AK4706" s="20">
        <v>11.922014236450195</v>
      </c>
    </row>
    <row r="4707" spans="2:37">
      <c r="B4707" s="2">
        <v>1.7999999225139618E-2</v>
      </c>
      <c r="D4707" s="44">
        <v>1.0799999535083771</v>
      </c>
      <c r="E4707" s="44"/>
      <c r="F4707" s="45">
        <v>-13.080866813659668</v>
      </c>
      <c r="G4707" s="45"/>
      <c r="H4707" s="45"/>
      <c r="I4707" s="45"/>
      <c r="J4707" s="45"/>
      <c r="K4707" s="45">
        <v>10.801409721374512</v>
      </c>
      <c r="L4707" s="45"/>
      <c r="M4707" s="45"/>
      <c r="N4707" s="45">
        <v>38.03289794921875</v>
      </c>
      <c r="O4707" s="45"/>
      <c r="P4707" s="45"/>
      <c r="Q4707" s="45"/>
      <c r="R4707" s="45">
        <v>19.255569458007813</v>
      </c>
      <c r="S4707" s="45"/>
      <c r="T4707" s="45"/>
      <c r="U4707" s="45"/>
      <c r="V4707" s="46">
        <v>39.665145874023438</v>
      </c>
      <c r="W4707" s="46"/>
      <c r="X4707" s="45">
        <v>5.7000000029802322E-2</v>
      </c>
      <c r="Y4707" s="45"/>
      <c r="Z4707" s="44">
        <v>3.4200000017881393</v>
      </c>
      <c r="AA4707" s="44"/>
      <c r="AB4707" s="45">
        <v>25.341041564941406</v>
      </c>
      <c r="AC4707" s="45"/>
      <c r="AD4707" s="45">
        <v>2.9654204845428467</v>
      </c>
      <c r="AE4707" s="45"/>
      <c r="AF4707" s="45">
        <v>28.573869705200195</v>
      </c>
      <c r="AG4707" s="45"/>
      <c r="AH4707" s="45">
        <v>18.107908248901367</v>
      </c>
      <c r="AI4707" s="45"/>
      <c r="AJ4707" s="45"/>
      <c r="AK4707" s="20">
        <v>11.579853057861328</v>
      </c>
    </row>
    <row r="4708" spans="2:37">
      <c r="B4708" s="2">
        <v>1.8999999389052391E-2</v>
      </c>
      <c r="D4708" s="44">
        <v>1.1399999633431435</v>
      </c>
      <c r="E4708" s="44"/>
      <c r="F4708" s="45">
        <v>-6.9747543334960938</v>
      </c>
      <c r="G4708" s="45"/>
      <c r="H4708" s="45"/>
      <c r="I4708" s="45"/>
      <c r="J4708" s="45"/>
      <c r="K4708" s="45">
        <v>10.384462356567383</v>
      </c>
      <c r="L4708" s="45"/>
      <c r="M4708" s="45"/>
      <c r="N4708" s="45">
        <v>37.566993713378906</v>
      </c>
      <c r="O4708" s="45"/>
      <c r="P4708" s="45"/>
      <c r="Q4708" s="45"/>
      <c r="R4708" s="45">
        <v>19.220951080322266</v>
      </c>
      <c r="S4708" s="45"/>
      <c r="T4708" s="45"/>
      <c r="U4708" s="45"/>
      <c r="V4708" s="46">
        <v>38.202705383300781</v>
      </c>
      <c r="W4708" s="46"/>
      <c r="X4708" s="45">
        <v>5.7999998331069946E-2</v>
      </c>
      <c r="Y4708" s="45"/>
      <c r="Z4708" s="44">
        <v>3.4799998998641968</v>
      </c>
      <c r="AA4708" s="44"/>
      <c r="AB4708" s="45">
        <v>28.230964660644531</v>
      </c>
      <c r="AC4708" s="45"/>
      <c r="AD4708" s="45">
        <v>2.8765606880187988</v>
      </c>
      <c r="AE4708" s="45"/>
      <c r="AF4708" s="45">
        <v>28.450189590454102</v>
      </c>
      <c r="AG4708" s="45"/>
      <c r="AH4708" s="45">
        <v>18.083286285400391</v>
      </c>
      <c r="AI4708" s="45"/>
      <c r="AJ4708" s="45"/>
      <c r="AK4708" s="20">
        <v>11.248151779174805</v>
      </c>
    </row>
    <row r="4709" spans="2:37">
      <c r="B4709" s="2">
        <v>1.9999999552965164E-2</v>
      </c>
      <c r="D4709" s="44">
        <v>1.1999999731779099</v>
      </c>
      <c r="E4709" s="44"/>
      <c r="F4709" s="45">
        <v>1.5639967918395996</v>
      </c>
      <c r="G4709" s="45"/>
      <c r="H4709" s="45"/>
      <c r="I4709" s="45"/>
      <c r="J4709" s="45"/>
      <c r="K4709" s="45">
        <v>9.9911088943481445</v>
      </c>
      <c r="L4709" s="45"/>
      <c r="M4709" s="45"/>
      <c r="N4709" s="45">
        <v>37.125118255615234</v>
      </c>
      <c r="O4709" s="45"/>
      <c r="P4709" s="45"/>
      <c r="Q4709" s="45"/>
      <c r="R4709" s="45">
        <v>19.186641693115234</v>
      </c>
      <c r="S4709" s="45"/>
      <c r="T4709" s="45"/>
      <c r="U4709" s="45"/>
      <c r="V4709" s="46">
        <v>36.821353912353516</v>
      </c>
      <c r="W4709" s="46"/>
      <c r="X4709" s="45">
        <v>5.9000000357627869E-2</v>
      </c>
      <c r="Y4709" s="45"/>
      <c r="Z4709" s="44">
        <v>3.5400000214576721</v>
      </c>
      <c r="AA4709" s="44"/>
      <c r="AB4709" s="45">
        <v>27.561685562133789</v>
      </c>
      <c r="AC4709" s="45"/>
      <c r="AD4709" s="45">
        <v>2.7905457019805908</v>
      </c>
      <c r="AE4709" s="45"/>
      <c r="AF4709" s="45">
        <v>28.32965087890625</v>
      </c>
      <c r="AG4709" s="45"/>
      <c r="AH4709" s="45">
        <v>18.058874130249023</v>
      </c>
      <c r="AI4709" s="45"/>
      <c r="AJ4709" s="45"/>
      <c r="AK4709" s="20">
        <v>10.926559448242188</v>
      </c>
    </row>
    <row r="4710" spans="2:37">
      <c r="B4710" s="2">
        <v>2.0999999716877937E-2</v>
      </c>
      <c r="D4710" s="44">
        <v>1.2599999830126762</v>
      </c>
      <c r="E4710" s="44"/>
      <c r="F4710" s="45">
        <v>11.273277282714844</v>
      </c>
      <c r="G4710" s="45"/>
      <c r="H4710" s="45"/>
      <c r="I4710" s="45"/>
      <c r="J4710" s="45"/>
      <c r="K4710" s="45">
        <v>9.6192121505737305</v>
      </c>
      <c r="L4710" s="45"/>
      <c r="M4710" s="45"/>
      <c r="N4710" s="45">
        <v>36.705127716064453</v>
      </c>
      <c r="O4710" s="45"/>
      <c r="P4710" s="45"/>
      <c r="Q4710" s="45"/>
      <c r="R4710" s="45">
        <v>19.15263557434082</v>
      </c>
      <c r="S4710" s="45"/>
      <c r="T4710" s="45"/>
      <c r="U4710" s="45"/>
      <c r="V4710" s="46">
        <v>35.513706207275391</v>
      </c>
      <c r="W4710" s="46"/>
      <c r="X4710" s="45">
        <v>5.9999998658895493E-2</v>
      </c>
      <c r="Y4710" s="45"/>
      <c r="Z4710" s="44">
        <v>3.5999999195337296</v>
      </c>
      <c r="AA4710" s="44"/>
      <c r="AB4710" s="45">
        <v>23.424467086791992</v>
      </c>
      <c r="AC4710" s="45"/>
      <c r="AD4710" s="45">
        <v>2.707275390625</v>
      </c>
      <c r="AE4710" s="45"/>
      <c r="AF4710" s="45">
        <v>28.212150573730469</v>
      </c>
      <c r="AG4710" s="45"/>
      <c r="AH4710" s="45">
        <v>18.034669876098633</v>
      </c>
      <c r="AI4710" s="45"/>
      <c r="AJ4710" s="45"/>
      <c r="AK4710" s="20">
        <v>10.614737510681152</v>
      </c>
    </row>
    <row r="4711" spans="2:37">
      <c r="B4711" s="2">
        <v>2.199999988079071E-2</v>
      </c>
      <c r="D4711" s="44">
        <v>1.3199999928474426</v>
      </c>
      <c r="E4711" s="44"/>
      <c r="F4711" s="45">
        <v>20.734771728515625</v>
      </c>
      <c r="G4711" s="45"/>
      <c r="H4711" s="45"/>
      <c r="I4711" s="45"/>
      <c r="J4711" s="45"/>
      <c r="K4711" s="45">
        <v>9.2668962478637695</v>
      </c>
      <c r="L4711" s="45"/>
      <c r="M4711" s="45"/>
      <c r="N4711" s="45">
        <v>36.305149078369141</v>
      </c>
      <c r="O4711" s="45"/>
      <c r="P4711" s="45"/>
      <c r="Q4711" s="45"/>
      <c r="R4711" s="45">
        <v>19.118930816650391</v>
      </c>
      <c r="S4711" s="45"/>
      <c r="T4711" s="45"/>
      <c r="U4711" s="45"/>
      <c r="V4711" s="46">
        <v>34.273281097412109</v>
      </c>
      <c r="W4711" s="46"/>
      <c r="X4711" s="45">
        <v>6.1000000685453415E-2</v>
      </c>
      <c r="Y4711" s="45"/>
      <c r="Z4711" s="44">
        <v>3.6600000411272049</v>
      </c>
      <c r="AA4711" s="44"/>
      <c r="AB4711" s="45">
        <v>16.396703720092773</v>
      </c>
      <c r="AC4711" s="45"/>
      <c r="AD4711" s="45">
        <v>2.6266543865203857</v>
      </c>
      <c r="AE4711" s="45"/>
      <c r="AF4711" s="45">
        <v>28.097589492797852</v>
      </c>
      <c r="AG4711" s="45"/>
      <c r="AH4711" s="45">
        <v>18.010671615600586</v>
      </c>
      <c r="AI4711" s="45"/>
      <c r="AJ4711" s="45"/>
      <c r="AK4711" s="20">
        <v>10.312358856201172</v>
      </c>
    </row>
    <row r="4712" spans="2:37">
      <c r="B4712" s="2">
        <v>2.3000000044703484E-2</v>
      </c>
      <c r="D4712" s="44">
        <v>1.380000002682209</v>
      </c>
      <c r="E4712" s="44"/>
      <c r="F4712" s="45">
        <v>28.572845458984375</v>
      </c>
      <c r="G4712" s="45"/>
      <c r="H4712" s="45"/>
      <c r="I4712" s="45"/>
      <c r="J4712" s="45"/>
      <c r="K4712" s="45">
        <v>8.9325075149536133</v>
      </c>
      <c r="L4712" s="45"/>
      <c r="M4712" s="45"/>
      <c r="N4712" s="45">
        <v>35.923515319824219</v>
      </c>
      <c r="O4712" s="45"/>
      <c r="P4712" s="45"/>
      <c r="Q4712" s="45"/>
      <c r="R4712" s="45">
        <v>19.085525512695313</v>
      </c>
      <c r="S4712" s="45"/>
      <c r="T4712" s="45"/>
      <c r="U4712" s="45"/>
      <c r="V4712" s="46">
        <v>33.094383239746094</v>
      </c>
      <c r="W4712" s="46"/>
      <c r="X4712" s="45">
        <v>6.1999998986721039E-2</v>
      </c>
      <c r="Y4712" s="45"/>
      <c r="Z4712" s="44">
        <v>3.7199999392032623</v>
      </c>
      <c r="AA4712" s="44"/>
      <c r="AB4712" s="45">
        <v>7.4596848487854004</v>
      </c>
      <c r="AC4712" s="45"/>
      <c r="AD4712" s="45">
        <v>2.5485901832580566</v>
      </c>
      <c r="AE4712" s="45"/>
      <c r="AF4712" s="45">
        <v>27.985874176025391</v>
      </c>
      <c r="AG4712" s="45"/>
      <c r="AH4712" s="45">
        <v>17.986875534057617</v>
      </c>
      <c r="AI4712" s="45"/>
      <c r="AJ4712" s="45"/>
      <c r="AK4712" s="20">
        <v>10.019112586975098</v>
      </c>
    </row>
    <row r="4713" spans="2:37">
      <c r="B4713" s="2">
        <v>2.4000000208616257E-2</v>
      </c>
      <c r="D4713" s="44">
        <v>1.4400000125169754</v>
      </c>
      <c r="E4713" s="44"/>
      <c r="F4713" s="45">
        <v>33.646797180175781</v>
      </c>
      <c r="G4713" s="45"/>
      <c r="H4713" s="45"/>
      <c r="I4713" s="45"/>
      <c r="J4713" s="45"/>
      <c r="K4713" s="45">
        <v>8.614588737487793</v>
      </c>
      <c r="L4713" s="45"/>
      <c r="M4713" s="45"/>
      <c r="N4713" s="45">
        <v>35.558773040771484</v>
      </c>
      <c r="O4713" s="45"/>
      <c r="P4713" s="45"/>
      <c r="Q4713" s="45"/>
      <c r="R4713" s="45">
        <v>19.05241584777832</v>
      </c>
      <c r="S4713" s="45"/>
      <c r="T4713" s="45"/>
      <c r="U4713" s="45"/>
      <c r="V4713" s="46">
        <v>31.971977233886719</v>
      </c>
      <c r="W4713" s="46"/>
      <c r="X4713" s="45">
        <v>6.3000001013278961E-2</v>
      </c>
      <c r="Y4713" s="45"/>
      <c r="Z4713" s="44">
        <v>3.7800000607967377</v>
      </c>
      <c r="AA4713" s="44"/>
      <c r="AB4713" s="45">
        <v>-2.1399707794189453</v>
      </c>
      <c r="AC4713" s="45"/>
      <c r="AD4713" s="45">
        <v>2.472994327545166</v>
      </c>
      <c r="AE4713" s="45"/>
      <c r="AF4713" s="45">
        <v>27.876911163330078</v>
      </c>
      <c r="AG4713" s="45"/>
      <c r="AH4713" s="45">
        <v>17.963281631469727</v>
      </c>
      <c r="AI4713" s="45"/>
      <c r="AJ4713" s="45"/>
      <c r="AK4713" s="20">
        <v>9.7346982955932617</v>
      </c>
    </row>
    <row r="4714" spans="2:37">
      <c r="B4714" s="2">
        <v>2.500000037252903E-2</v>
      </c>
      <c r="D4714" s="44">
        <v>1.5000000223517418</v>
      </c>
      <c r="E4714" s="44"/>
      <c r="F4714" s="45">
        <v>35.209564208984375</v>
      </c>
      <c r="G4714" s="45"/>
      <c r="H4714" s="45"/>
      <c r="I4714" s="45"/>
      <c r="J4714" s="45"/>
      <c r="K4714" s="45">
        <v>8.3118476867675781</v>
      </c>
      <c r="L4714" s="45"/>
      <c r="M4714" s="45"/>
      <c r="N4714" s="45">
        <v>35.209621429443359</v>
      </c>
      <c r="O4714" s="45"/>
      <c r="P4714" s="45"/>
      <c r="Q4714" s="45"/>
      <c r="R4714" s="45">
        <v>19.019598007202148</v>
      </c>
      <c r="S4714" s="45"/>
      <c r="T4714" s="45"/>
      <c r="U4714" s="45"/>
      <c r="V4714" s="46">
        <v>30.901620864868164</v>
      </c>
      <c r="W4714" s="46"/>
      <c r="X4714" s="45">
        <v>6.4000003039836884E-2</v>
      </c>
      <c r="Y4714" s="45"/>
      <c r="Z4714" s="44">
        <v>3.840000182390213</v>
      </c>
      <c r="AA4714" s="44"/>
      <c r="AB4714" s="45">
        <v>-11.065719604492188</v>
      </c>
      <c r="AC4714" s="45"/>
      <c r="AD4714" s="45">
        <v>2.399782657623291</v>
      </c>
      <c r="AE4714" s="45"/>
      <c r="AF4714" s="45">
        <v>27.770612716674805</v>
      </c>
      <c r="AG4714" s="45"/>
      <c r="AH4714" s="45">
        <v>17.939886093139648</v>
      </c>
      <c r="AI4714" s="45"/>
      <c r="AJ4714" s="45"/>
      <c r="AK4714" s="20">
        <v>9.4588251113891602</v>
      </c>
    </row>
    <row r="4715" spans="2:37">
      <c r="B4715" s="2">
        <v>2.6000000536441803E-2</v>
      </c>
      <c r="D4715" s="44">
        <v>1.5600000321865082</v>
      </c>
      <c r="E4715" s="44"/>
      <c r="F4715" s="45">
        <v>33.010787963867188</v>
      </c>
      <c r="G4715" s="45"/>
      <c r="H4715" s="45"/>
      <c r="I4715" s="45"/>
      <c r="J4715" s="45"/>
      <c r="K4715" s="45">
        <v>8.0231409072875977</v>
      </c>
      <c r="L4715" s="45"/>
      <c r="M4715" s="45"/>
      <c r="N4715" s="45">
        <v>34.874912261962891</v>
      </c>
      <c r="O4715" s="45"/>
      <c r="P4715" s="45"/>
      <c r="Q4715" s="45"/>
      <c r="R4715" s="45">
        <v>18.987070083618164</v>
      </c>
      <c r="S4715" s="45"/>
      <c r="T4715" s="45"/>
      <c r="U4715" s="45"/>
      <c r="V4715" s="46">
        <v>29.879373550415039</v>
      </c>
      <c r="W4715" s="46"/>
      <c r="X4715" s="45">
        <v>6.4999997615814209E-2</v>
      </c>
      <c r="Y4715" s="45"/>
      <c r="Z4715" s="44">
        <v>3.8999998569488525</v>
      </c>
      <c r="AA4715" s="44"/>
      <c r="AB4715" s="45">
        <v>-18.078617095947266</v>
      </c>
      <c r="AC4715" s="45"/>
      <c r="AD4715" s="45">
        <v>2.3288729190826416</v>
      </c>
      <c r="AE4715" s="45"/>
      <c r="AF4715" s="45">
        <v>27.666896820068359</v>
      </c>
      <c r="AG4715" s="45"/>
      <c r="AH4715" s="45">
        <v>17.916688919067383</v>
      </c>
      <c r="AI4715" s="45"/>
      <c r="AJ4715" s="45"/>
      <c r="AK4715" s="20">
        <v>9.1912174224853516</v>
      </c>
    </row>
    <row r="4716" spans="2:37">
      <c r="B4716" s="2">
        <v>2.7000000700354576E-2</v>
      </c>
      <c r="D4716" s="44">
        <v>1.6200000420212746</v>
      </c>
      <c r="E4716" s="44"/>
      <c r="F4716" s="45">
        <v>27.329980850219727</v>
      </c>
      <c r="G4716" s="45"/>
      <c r="H4716" s="45"/>
      <c r="I4716" s="45"/>
      <c r="J4716" s="45"/>
      <c r="K4716" s="45">
        <v>7.7474498748779297</v>
      </c>
      <c r="L4716" s="45"/>
      <c r="M4716" s="45"/>
      <c r="N4716" s="45">
        <v>34.553627014160156</v>
      </c>
      <c r="O4716" s="45"/>
      <c r="P4716" s="45"/>
      <c r="Q4716" s="45"/>
      <c r="R4716" s="45">
        <v>18.954830169677734</v>
      </c>
      <c r="S4716" s="45"/>
      <c r="T4716" s="45"/>
      <c r="U4716" s="45"/>
      <c r="V4716" s="46">
        <v>28.9017333984375</v>
      </c>
      <c r="W4716" s="46"/>
      <c r="X4716" s="45">
        <v>6.5999999642372131E-2</v>
      </c>
      <c r="Y4716" s="45"/>
      <c r="Z4716" s="44">
        <v>3.9599999785423279</v>
      </c>
      <c r="AA4716" s="44"/>
      <c r="AB4716" s="45">
        <v>-22.21068000793457</v>
      </c>
      <c r="AC4716" s="45"/>
      <c r="AD4716" s="45">
        <v>2.2601869106292725</v>
      </c>
      <c r="AE4716" s="45"/>
      <c r="AF4716" s="45">
        <v>27.565681457519531</v>
      </c>
      <c r="AG4716" s="45"/>
      <c r="AH4716" s="45">
        <v>17.893686294555664</v>
      </c>
      <c r="AI4716" s="45"/>
      <c r="AJ4716" s="45"/>
      <c r="AK4716" s="20">
        <v>8.931605339050293</v>
      </c>
    </row>
    <row r="4717" spans="2:37">
      <c r="B4717" s="2">
        <v>2.8000000864267349E-2</v>
      </c>
      <c r="D4717" s="44">
        <v>1.680000051856041</v>
      </c>
      <c r="E4717" s="44"/>
      <c r="F4717" s="45">
        <v>18.93541145324707</v>
      </c>
      <c r="G4717" s="45"/>
      <c r="H4717" s="45"/>
      <c r="I4717" s="45"/>
      <c r="J4717" s="45"/>
      <c r="K4717" s="45">
        <v>7.4838643074035645</v>
      </c>
      <c r="L4717" s="45"/>
      <c r="M4717" s="45"/>
      <c r="N4717" s="45">
        <v>34.244850158691406</v>
      </c>
      <c r="O4717" s="45"/>
      <c r="P4717" s="45"/>
      <c r="Q4717" s="45"/>
      <c r="R4717" s="45">
        <v>18.922872543334961</v>
      </c>
      <c r="S4717" s="45"/>
      <c r="T4717" s="45"/>
      <c r="U4717" s="45"/>
      <c r="V4717" s="46">
        <v>27.965579986572266</v>
      </c>
      <c r="W4717" s="46"/>
      <c r="X4717" s="45">
        <v>6.7000001668930054E-2</v>
      </c>
      <c r="Y4717" s="45"/>
      <c r="Z4717" s="44">
        <v>4.0200001001358032</v>
      </c>
      <c r="AA4717" s="44"/>
      <c r="AB4717" s="45">
        <v>-22.899839401245117</v>
      </c>
      <c r="AC4717" s="45"/>
      <c r="AD4717" s="45">
        <v>2.1936492919921875</v>
      </c>
      <c r="AE4717" s="45"/>
      <c r="AF4717" s="45">
        <v>27.466888427734375</v>
      </c>
      <c r="AG4717" s="45"/>
      <c r="AH4717" s="45">
        <v>17.870878219604492</v>
      </c>
      <c r="AI4717" s="45"/>
      <c r="AJ4717" s="45"/>
      <c r="AK4717" s="20">
        <v>8.6797313690185547</v>
      </c>
    </row>
    <row r="4718" spans="2:37">
      <c r="B4718" s="2">
        <v>2.8999999165534973E-2</v>
      </c>
      <c r="D4718" s="44">
        <v>1.7399999499320984</v>
      </c>
      <c r="E4718" s="44"/>
      <c r="F4718" s="45">
        <v>8.9746904373168945</v>
      </c>
      <c r="G4718" s="45"/>
      <c r="H4718" s="45"/>
      <c r="I4718" s="45"/>
      <c r="J4718" s="45"/>
      <c r="K4718" s="45">
        <v>7.2315716743469238</v>
      </c>
      <c r="L4718" s="45"/>
      <c r="M4718" s="45"/>
      <c r="N4718" s="45">
        <v>33.947761535644531</v>
      </c>
      <c r="O4718" s="45"/>
      <c r="P4718" s="45"/>
      <c r="Q4718" s="45"/>
      <c r="R4718" s="45">
        <v>18.891197204589844</v>
      </c>
      <c r="S4718" s="45"/>
      <c r="T4718" s="45"/>
      <c r="U4718" s="45"/>
      <c r="V4718" s="46">
        <v>27.068126678466797</v>
      </c>
      <c r="W4718" s="46"/>
      <c r="X4718" s="45">
        <v>6.8000003695487976E-2</v>
      </c>
      <c r="Y4718" s="45"/>
      <c r="Z4718" s="44">
        <v>4.0800002217292786</v>
      </c>
      <c r="AA4718" s="44"/>
      <c r="AB4718" s="45">
        <v>-20.067667007446289</v>
      </c>
      <c r="AC4718" s="45"/>
      <c r="AD4718" s="45">
        <v>2.1291875839233398</v>
      </c>
      <c r="AE4718" s="45"/>
      <c r="AF4718" s="45">
        <v>27.370441436767578</v>
      </c>
      <c r="AG4718" s="45"/>
      <c r="AH4718" s="45">
        <v>17.848262786865234</v>
      </c>
      <c r="AI4718" s="45"/>
      <c r="AJ4718" s="45"/>
      <c r="AK4718" s="20">
        <v>8.4353475570678711</v>
      </c>
    </row>
    <row r="4719" spans="2:37">
      <c r="B4719" s="2">
        <v>2.9999999329447746E-2</v>
      </c>
      <c r="D4719" s="44">
        <v>1.7999999597668648</v>
      </c>
      <c r="E4719" s="44"/>
      <c r="F4719" s="45">
        <v>-1.1873683929443359</v>
      </c>
      <c r="G4719" s="45"/>
      <c r="H4719" s="45"/>
      <c r="I4719" s="45"/>
      <c r="J4719" s="45"/>
      <c r="K4719" s="45">
        <v>6.9898414611816406</v>
      </c>
      <c r="L4719" s="45"/>
      <c r="M4719" s="45"/>
      <c r="N4719" s="45">
        <v>33.661628723144531</v>
      </c>
      <c r="O4719" s="45"/>
      <c r="P4719" s="45"/>
      <c r="Q4719" s="45"/>
      <c r="R4719" s="45">
        <v>18.859800338745117</v>
      </c>
      <c r="S4719" s="45"/>
      <c r="T4719" s="45"/>
      <c r="U4719" s="45"/>
      <c r="V4719" s="46">
        <v>26.206872940063477</v>
      </c>
      <c r="W4719" s="46"/>
      <c r="X4719" s="45">
        <v>6.8999998271465302E-2</v>
      </c>
      <c r="Y4719" s="45"/>
      <c r="Z4719" s="44">
        <v>4.1399998962879181</v>
      </c>
      <c r="AA4719" s="44"/>
      <c r="AB4719" s="45">
        <v>-14.129152297973633</v>
      </c>
      <c r="AC4719" s="45"/>
      <c r="AD4719" s="45">
        <v>2.0667319297790527</v>
      </c>
      <c r="AE4719" s="45"/>
      <c r="AF4719" s="45">
        <v>27.276269912719727</v>
      </c>
      <c r="AG4719" s="45"/>
      <c r="AH4719" s="45">
        <v>17.825836181640625</v>
      </c>
      <c r="AI4719" s="45"/>
      <c r="AJ4719" s="45"/>
      <c r="AK4719" s="20">
        <v>8.1982145309448242</v>
      </c>
    </row>
    <row r="4720" spans="2:37">
      <c r="B4720" s="2">
        <v>3.0999999493360519E-2</v>
      </c>
      <c r="D4720" s="44">
        <v>1.8599999696016312</v>
      </c>
      <c r="E4720" s="44"/>
      <c r="F4720" s="45">
        <v>-10.16075325012207</v>
      </c>
      <c r="G4720" s="45"/>
      <c r="H4720" s="45"/>
      <c r="I4720" s="45"/>
      <c r="J4720" s="45"/>
      <c r="K4720" s="45">
        <v>6.7580151557922363</v>
      </c>
      <c r="L4720" s="45"/>
      <c r="M4720" s="45"/>
      <c r="N4720" s="45">
        <v>33.385787963867188</v>
      </c>
      <c r="O4720" s="45"/>
      <c r="P4720" s="45"/>
      <c r="Q4720" s="45"/>
      <c r="R4720" s="45">
        <v>18.828680038452148</v>
      </c>
      <c r="S4720" s="45"/>
      <c r="T4720" s="45"/>
      <c r="U4720" s="45"/>
      <c r="V4720" s="46">
        <v>25.379571914672852</v>
      </c>
      <c r="W4720" s="46"/>
      <c r="X4720" s="45">
        <v>7.0000000298023224E-2</v>
      </c>
      <c r="Y4720" s="45"/>
      <c r="Z4720" s="44">
        <v>4.2000000178813934</v>
      </c>
      <c r="AA4720" s="44"/>
      <c r="AB4720" s="45">
        <v>-5.9332966804504395</v>
      </c>
      <c r="AC4720" s="45"/>
      <c r="AD4720" s="45">
        <v>2.0062150955200195</v>
      </c>
      <c r="AE4720" s="45"/>
      <c r="AF4720" s="45">
        <v>27.184303283691406</v>
      </c>
      <c r="AG4720" s="45"/>
      <c r="AH4720" s="45">
        <v>17.803598403930664</v>
      </c>
      <c r="AI4720" s="45"/>
      <c r="AJ4720" s="45"/>
      <c r="AK4720" s="20">
        <v>7.9680991172790527</v>
      </c>
    </row>
    <row r="4721" spans="2:37">
      <c r="B4721" s="2">
        <v>3.2000001519918442E-2</v>
      </c>
      <c r="D4721" s="44">
        <v>1.9200000911951065</v>
      </c>
      <c r="E4721" s="44"/>
      <c r="F4721" s="45">
        <v>-16.725131988525391</v>
      </c>
      <c r="G4721" s="45"/>
      <c r="H4721" s="45"/>
      <c r="I4721" s="45"/>
      <c r="J4721" s="45"/>
      <c r="K4721" s="45">
        <v>6.5354986190795898</v>
      </c>
      <c r="L4721" s="45"/>
      <c r="M4721" s="45"/>
      <c r="N4721" s="45">
        <v>33.119647979736328</v>
      </c>
      <c r="O4721" s="45"/>
      <c r="P4721" s="45"/>
      <c r="Q4721" s="45"/>
      <c r="R4721" s="45">
        <v>18.797832489013672</v>
      </c>
      <c r="S4721" s="45"/>
      <c r="T4721" s="45"/>
      <c r="U4721" s="45"/>
      <c r="V4721" s="46">
        <v>24.584194183349609</v>
      </c>
      <c r="W4721" s="46"/>
      <c r="X4721" s="45">
        <v>7.1000002324581146E-2</v>
      </c>
      <c r="Y4721" s="45"/>
      <c r="Z4721" s="44">
        <v>4.2600001394748688</v>
      </c>
      <c r="AA4721" s="44"/>
      <c r="AB4721" s="45">
        <v>3.3569245338439941</v>
      </c>
      <c r="AC4721" s="45"/>
      <c r="AD4721" s="45">
        <v>1.9475723505020142</v>
      </c>
      <c r="AE4721" s="45"/>
      <c r="AF4721" s="45">
        <v>27.094474792480469</v>
      </c>
      <c r="AG4721" s="45"/>
      <c r="AH4721" s="45">
        <v>17.781545639038086</v>
      </c>
      <c r="AI4721" s="45"/>
      <c r="AJ4721" s="45"/>
      <c r="AK4721" s="20">
        <v>7.7447800636291504</v>
      </c>
    </row>
    <row r="4722" spans="2:37">
      <c r="B4722" s="2">
        <v>3.2999999821186066E-2</v>
      </c>
      <c r="D4722" s="44">
        <v>1.9799999892711639</v>
      </c>
      <c r="E4722" s="44"/>
      <c r="F4722" s="45">
        <v>-20.000314712524414</v>
      </c>
      <c r="G4722" s="45"/>
      <c r="H4722" s="45"/>
      <c r="I4722" s="45"/>
      <c r="J4722" s="45"/>
      <c r="K4722" s="45">
        <v>6.3217530250549316</v>
      </c>
      <c r="L4722" s="45"/>
      <c r="M4722" s="45"/>
      <c r="N4722" s="45">
        <v>32.862655639648438</v>
      </c>
      <c r="O4722" s="45"/>
      <c r="P4722" s="45"/>
      <c r="Q4722" s="45"/>
      <c r="R4722" s="45">
        <v>18.767253875732422</v>
      </c>
      <c r="S4722" s="45"/>
      <c r="T4722" s="45"/>
      <c r="U4722" s="45"/>
      <c r="V4722" s="46">
        <v>23.818904876708984</v>
      </c>
      <c r="W4722" s="46"/>
      <c r="X4722" s="45">
        <v>7.1999996900558472E-2</v>
      </c>
      <c r="Y4722" s="45"/>
      <c r="Z4722" s="44">
        <v>4.3199998140335083</v>
      </c>
      <c r="AA4722" s="44"/>
      <c r="AB4722" s="45">
        <v>12.428318023681641</v>
      </c>
      <c r="AC4722" s="45"/>
      <c r="AD4722" s="45">
        <v>1.8907413482666016</v>
      </c>
      <c r="AE4722" s="45"/>
      <c r="AF4722" s="45">
        <v>27.006719589233398</v>
      </c>
      <c r="AG4722" s="45"/>
      <c r="AH4722" s="45">
        <v>17.759677886962891</v>
      </c>
      <c r="AI4722" s="45"/>
      <c r="AJ4722" s="45"/>
      <c r="AK4722" s="20">
        <v>7.5280418395996094</v>
      </c>
    </row>
    <row r="4723" spans="2:37">
      <c r="B4723" s="2">
        <v>3.4000001847743988E-2</v>
      </c>
      <c r="D4723" s="44">
        <v>2.0400001108646393</v>
      </c>
      <c r="E4723" s="44"/>
      <c r="F4723" s="45">
        <v>-19.568506240844727</v>
      </c>
      <c r="G4723" s="45"/>
      <c r="H4723" s="45"/>
      <c r="I4723" s="45"/>
      <c r="J4723" s="45"/>
      <c r="K4723" s="45">
        <v>6.1162872314453125</v>
      </c>
      <c r="L4723" s="45"/>
      <c r="M4723" s="45"/>
      <c r="N4723" s="45">
        <v>32.614326477050781</v>
      </c>
      <c r="O4723" s="45"/>
      <c r="P4723" s="45"/>
      <c r="Q4723" s="45"/>
      <c r="R4723" s="45">
        <v>18.736942291259766</v>
      </c>
      <c r="S4723" s="45"/>
      <c r="T4723" s="45"/>
      <c r="U4723" s="45"/>
      <c r="V4723" s="46">
        <v>23.082038879394531</v>
      </c>
      <c r="W4723" s="46"/>
      <c r="X4723" s="45">
        <v>7.2999998927116394E-2</v>
      </c>
      <c r="Y4723" s="45"/>
      <c r="Z4723" s="44">
        <v>4.3799999356269836</v>
      </c>
      <c r="AA4723" s="44"/>
      <c r="AB4723" s="45">
        <v>20.001855850219727</v>
      </c>
      <c r="AC4723" s="45"/>
      <c r="AD4723" s="45">
        <v>1.8356620073318481</v>
      </c>
      <c r="AE4723" s="45"/>
      <c r="AF4723" s="45">
        <v>26.920974731445313</v>
      </c>
      <c r="AG4723" s="45"/>
      <c r="AH4723" s="45">
        <v>17.737995147705078</v>
      </c>
      <c r="AI4723" s="45"/>
      <c r="AJ4723" s="45"/>
      <c r="AK4723" s="20">
        <v>7.3176765441894531</v>
      </c>
    </row>
    <row r="4724" spans="2:37">
      <c r="B4724" s="2">
        <v>3.5000000149011612E-2</v>
      </c>
      <c r="D4724" s="44">
        <v>2.1000000089406967</v>
      </c>
      <c r="E4724" s="44"/>
      <c r="F4724" s="45">
        <v>-15.531398773193359</v>
      </c>
      <c r="G4724" s="45"/>
      <c r="H4724" s="45"/>
      <c r="I4724" s="45"/>
      <c r="J4724" s="45"/>
      <c r="K4724" s="45">
        <v>5.9186549186706543</v>
      </c>
      <c r="L4724" s="45"/>
      <c r="M4724" s="45"/>
      <c r="N4724" s="45">
        <v>32.374202728271484</v>
      </c>
      <c r="O4724" s="45"/>
      <c r="P4724" s="45"/>
      <c r="Q4724" s="45"/>
      <c r="R4724" s="45">
        <v>18.706897735595703</v>
      </c>
      <c r="S4724" s="45"/>
      <c r="T4724" s="45"/>
      <c r="U4724" s="45"/>
      <c r="V4724" s="46">
        <v>22.372074127197266</v>
      </c>
      <c r="W4724" s="46"/>
      <c r="X4724" s="45">
        <v>7.4000000953674316E-2</v>
      </c>
      <c r="Y4724" s="45"/>
      <c r="Z4724" s="44">
        <v>4.440000057220459</v>
      </c>
      <c r="AA4724" s="44"/>
      <c r="AB4724" s="45">
        <v>25.011819839477539</v>
      </c>
      <c r="AC4724" s="45"/>
      <c r="AD4724" s="45">
        <v>1.7822766304016113</v>
      </c>
      <c r="AE4724" s="45"/>
      <c r="AF4724" s="45">
        <v>26.837179183959961</v>
      </c>
      <c r="AG4724" s="45"/>
      <c r="AH4724" s="45">
        <v>17.71649169921875</v>
      </c>
      <c r="AI4724" s="45"/>
      <c r="AJ4724" s="45"/>
      <c r="AK4724" s="20">
        <v>7.1134843826293945</v>
      </c>
    </row>
    <row r="4725" spans="2:37">
      <c r="B4725" s="2">
        <v>3.5999998450279236E-2</v>
      </c>
      <c r="D4725" s="44">
        <v>2.1599999070167542</v>
      </c>
      <c r="E4725" s="44"/>
      <c r="F4725" s="45">
        <v>-8.4943151473999023</v>
      </c>
      <c r="G4725" s="45"/>
      <c r="H4725" s="45"/>
      <c r="I4725" s="45"/>
      <c r="J4725" s="45"/>
      <c r="K4725" s="45">
        <v>5.7284455299377441</v>
      </c>
      <c r="L4725" s="45"/>
      <c r="M4725" s="45"/>
      <c r="N4725" s="45">
        <v>32.141872406005859</v>
      </c>
      <c r="O4725" s="45"/>
      <c r="P4725" s="45"/>
      <c r="Q4725" s="45"/>
      <c r="R4725" s="45">
        <v>18.677114486694336</v>
      </c>
      <c r="S4725" s="45"/>
      <c r="T4725" s="45"/>
      <c r="U4725" s="45"/>
      <c r="V4725" s="46">
        <v>21.687625885009766</v>
      </c>
      <c r="W4725" s="46"/>
      <c r="X4725" s="45">
        <v>7.5000002980232239E-2</v>
      </c>
      <c r="Y4725" s="45"/>
      <c r="Z4725" s="44">
        <v>4.5000001788139343</v>
      </c>
      <c r="AA4725" s="44"/>
      <c r="AB4725" s="45">
        <v>26.754629135131836</v>
      </c>
      <c r="AC4725" s="45"/>
      <c r="AD4725" s="45">
        <v>1.7305291891098022</v>
      </c>
      <c r="AE4725" s="45"/>
      <c r="AF4725" s="45">
        <v>26.755275726318359</v>
      </c>
      <c r="AG4725" s="45"/>
      <c r="AH4725" s="45">
        <v>17.695167541503906</v>
      </c>
      <c r="AI4725" s="45"/>
      <c r="AJ4725" s="45"/>
      <c r="AK4725" s="20">
        <v>6.9152717590332031</v>
      </c>
    </row>
    <row r="4726" spans="2:37">
      <c r="B4726" s="2">
        <v>3.7000000476837158E-2</v>
      </c>
      <c r="D4726" s="44">
        <v>2.2200000286102295</v>
      </c>
      <c r="E4726" s="44"/>
      <c r="F4726" s="45">
        <v>0.52013599872589111</v>
      </c>
      <c r="G4726" s="45"/>
      <c r="H4726" s="45"/>
      <c r="I4726" s="45"/>
      <c r="J4726" s="45"/>
      <c r="K4726" s="45">
        <v>5.545283317565918</v>
      </c>
      <c r="L4726" s="45"/>
      <c r="M4726" s="45"/>
      <c r="N4726" s="45">
        <v>31.916957855224609</v>
      </c>
      <c r="O4726" s="45"/>
      <c r="P4726" s="45"/>
      <c r="Q4726" s="45"/>
      <c r="R4726" s="45">
        <v>18.647590637207031</v>
      </c>
      <c r="S4726" s="45"/>
      <c r="T4726" s="45"/>
      <c r="U4726" s="45"/>
      <c r="V4726" s="46">
        <v>21.027420043945313</v>
      </c>
      <c r="W4726" s="46"/>
      <c r="X4726" s="45">
        <v>7.5999997556209564E-2</v>
      </c>
      <c r="Y4726" s="45"/>
      <c r="Z4726" s="44">
        <v>4.5599998533725739</v>
      </c>
      <c r="AA4726" s="44"/>
      <c r="AB4726" s="45">
        <v>24.986541748046875</v>
      </c>
      <c r="AC4726" s="45"/>
      <c r="AD4726" s="45">
        <v>1.680366039276123</v>
      </c>
      <c r="AE4726" s="45"/>
      <c r="AF4726" s="45">
        <v>26.675207138061523</v>
      </c>
      <c r="AG4726" s="45"/>
      <c r="AH4726" s="45">
        <v>17.674022674560547</v>
      </c>
      <c r="AI4726" s="45"/>
      <c r="AJ4726" s="45"/>
      <c r="AK4726" s="20">
        <v>6.7228512763977051</v>
      </c>
    </row>
    <row r="4727" spans="2:37" ht="14.25" customHeight="1">
      <c r="B4727" s="2">
        <v>3.7999998778104782E-2</v>
      </c>
      <c r="D4727" s="44">
        <v>2.2799999266862869</v>
      </c>
      <c r="E4727" s="44"/>
      <c r="F4727" s="45">
        <v>10.216578483581543</v>
      </c>
      <c r="G4727" s="45"/>
      <c r="H4727" s="45"/>
      <c r="I4727" s="45"/>
      <c r="J4727" s="45"/>
      <c r="K4727" s="45">
        <v>5.3688211441040039</v>
      </c>
      <c r="L4727" s="45"/>
      <c r="M4727" s="45"/>
      <c r="N4727" s="45">
        <v>31.699108123779297</v>
      </c>
      <c r="O4727" s="45"/>
      <c r="P4727" s="45"/>
      <c r="Q4727" s="45"/>
      <c r="R4727" s="45">
        <v>18.618324279785156</v>
      </c>
      <c r="S4727" s="45"/>
      <c r="T4727" s="45"/>
      <c r="U4727" s="45"/>
      <c r="V4727" s="46">
        <v>20.390287399291992</v>
      </c>
      <c r="W4727" s="46"/>
      <c r="X4727" s="45">
        <v>7.6999999582767487E-2</v>
      </c>
      <c r="Y4727" s="45"/>
      <c r="Z4727" s="44">
        <v>4.6199999749660492</v>
      </c>
      <c r="AA4727" s="44"/>
      <c r="AB4727" s="45">
        <v>19.956714630126953</v>
      </c>
      <c r="AC4727" s="45"/>
      <c r="AD4727" s="45">
        <v>1.6317353248596191</v>
      </c>
      <c r="AE4727" s="45"/>
      <c r="AF4727" s="45">
        <v>26.596921920776367</v>
      </c>
      <c r="AG4727" s="45"/>
      <c r="AH4727" s="45">
        <v>17.653051376342773</v>
      </c>
      <c r="AI4727" s="45"/>
      <c r="AJ4727" s="45"/>
      <c r="AK4727" s="20">
        <v>6.5360431671142578</v>
      </c>
    </row>
    <row r="4728" spans="2:37" ht="13.5" customHeight="1">
      <c r="B4728" s="47" t="s">
        <v>11</v>
      </c>
      <c r="C4728" s="47"/>
      <c r="D4728" s="47"/>
      <c r="E4728" s="47"/>
    </row>
    <row r="4729" spans="2:37" ht="12.75" customHeight="1">
      <c r="B4729" s="39" t="s">
        <v>0</v>
      </c>
      <c r="C4729" s="39"/>
      <c r="D4729" s="39"/>
      <c r="E4729" s="39"/>
      <c r="F4729" s="39"/>
      <c r="G4729" s="1" t="s">
        <v>1</v>
      </c>
      <c r="H4729" s="40" t="s">
        <v>106</v>
      </c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</row>
    <row r="4730" spans="2:37" ht="12.75" customHeight="1">
      <c r="AB4730" s="39" t="s">
        <v>2</v>
      </c>
      <c r="AC4730" s="39"/>
      <c r="AD4730" s="39"/>
      <c r="AE4730" s="39"/>
      <c r="AF4730" s="39"/>
      <c r="AG4730" s="39"/>
    </row>
    <row r="4731" spans="2:37" ht="12" customHeight="1">
      <c r="B4731" s="39" t="s">
        <v>3</v>
      </c>
      <c r="C4731" s="39"/>
      <c r="D4731" s="39"/>
      <c r="E4731" s="39"/>
      <c r="G4731" s="1" t="s">
        <v>4</v>
      </c>
      <c r="H4731" s="41">
        <v>0.43999999761581421</v>
      </c>
      <c r="I4731" s="41"/>
      <c r="J4731" s="41"/>
      <c r="K4731" s="41"/>
      <c r="L4731" s="41"/>
      <c r="M4731" s="41"/>
      <c r="N4731" s="41"/>
      <c r="O4731" s="39" t="s">
        <v>21</v>
      </c>
      <c r="P4731" s="39"/>
      <c r="Q4731" s="39"/>
      <c r="R4731" s="39"/>
      <c r="S4731" s="1" t="s">
        <v>4</v>
      </c>
      <c r="T4731" s="42" t="s">
        <v>22</v>
      </c>
      <c r="U4731" s="42"/>
      <c r="V4731" s="42"/>
      <c r="W4731" s="42"/>
      <c r="X4731" s="42"/>
      <c r="Y4731" s="42"/>
      <c r="Z4731" s="42"/>
      <c r="AA4731" s="42"/>
      <c r="AB4731" s="39"/>
      <c r="AC4731" s="39"/>
      <c r="AD4731" s="39"/>
      <c r="AE4731" s="39"/>
      <c r="AF4731" s="39"/>
      <c r="AG4731" s="39"/>
    </row>
    <row r="4732" spans="2:37" ht="10.5" customHeight="1">
      <c r="AB4732" s="39"/>
      <c r="AC4732" s="39"/>
      <c r="AD4732" s="39"/>
      <c r="AE4732" s="39"/>
      <c r="AF4732" s="39"/>
      <c r="AG4732" s="39"/>
    </row>
    <row r="4733" spans="2:37" ht="12" customHeight="1">
      <c r="AB4733" s="39"/>
      <c r="AC4733" s="39"/>
      <c r="AD4733" s="39"/>
      <c r="AE4733" s="39"/>
      <c r="AF4733" s="39"/>
      <c r="AG4733" s="39"/>
    </row>
    <row r="4734" spans="2:37" ht="12" customHeight="1">
      <c r="AB4734" s="39"/>
      <c r="AC4734" s="39"/>
      <c r="AD4734" s="39"/>
      <c r="AE4734" s="39"/>
      <c r="AF4734" s="39"/>
      <c r="AG4734" s="39"/>
    </row>
    <row r="4735" spans="2:37" ht="6" customHeight="1"/>
    <row r="4736" spans="2:37" ht="3" customHeight="1">
      <c r="B4736" s="43" t="s">
        <v>5</v>
      </c>
      <c r="D4736" s="43" t="s">
        <v>23</v>
      </c>
      <c r="E4736" s="43"/>
      <c r="G4736" s="43" t="s">
        <v>6</v>
      </c>
      <c r="H4736" s="43"/>
      <c r="J4736" s="43" t="s">
        <v>7</v>
      </c>
      <c r="K4736" s="43"/>
      <c r="L4736" s="43"/>
      <c r="M4736" s="43"/>
      <c r="N4736" s="43" t="s">
        <v>8</v>
      </c>
      <c r="O4736" s="43"/>
      <c r="Q4736" s="43" t="s">
        <v>9</v>
      </c>
      <c r="R4736" s="43"/>
      <c r="S4736" s="43"/>
      <c r="T4736" s="43" t="s">
        <v>10</v>
      </c>
      <c r="U4736" s="43"/>
      <c r="X4736" s="43" t="s">
        <v>5</v>
      </c>
      <c r="Y4736" s="43"/>
      <c r="Z4736" s="43" t="s">
        <v>23</v>
      </c>
      <c r="AA4736" s="43"/>
      <c r="AB4736" s="43" t="s">
        <v>6</v>
      </c>
      <c r="AC4736" s="43" t="s">
        <v>7</v>
      </c>
      <c r="AE4736" s="43" t="s">
        <v>8</v>
      </c>
      <c r="AF4736" s="43" t="s">
        <v>9</v>
      </c>
      <c r="AG4736" s="43" t="s">
        <v>10</v>
      </c>
      <c r="AH4736" s="43"/>
    </row>
    <row r="4737" spans="2:34" ht="14.25" customHeight="1">
      <c r="B4737" s="43"/>
      <c r="D4737" s="43"/>
      <c r="E4737" s="43"/>
      <c r="G4737" s="43"/>
      <c r="H4737" s="43"/>
      <c r="J4737" s="43"/>
      <c r="K4737" s="43"/>
      <c r="L4737" s="43"/>
      <c r="M4737" s="43"/>
      <c r="N4737" s="43"/>
      <c r="O4737" s="43"/>
      <c r="Q4737" s="43"/>
      <c r="R4737" s="43"/>
      <c r="S4737" s="43"/>
      <c r="T4737" s="43"/>
      <c r="U4737" s="43"/>
      <c r="X4737" s="43"/>
      <c r="Y4737" s="43"/>
      <c r="Z4737" s="43"/>
      <c r="AA4737" s="43"/>
      <c r="AB4737" s="43"/>
      <c r="AC4737" s="43"/>
      <c r="AE4737" s="43"/>
      <c r="AF4737" s="43"/>
      <c r="AG4737" s="43"/>
      <c r="AH4737" s="43"/>
    </row>
    <row r="4738" spans="2:34">
      <c r="B4738" s="2">
        <v>7.8000001609325409E-2</v>
      </c>
      <c r="D4738" s="44">
        <v>4.6800000965595245</v>
      </c>
      <c r="E4738" s="44"/>
      <c r="F4738" s="45">
        <v>12.371087074279785</v>
      </c>
      <c r="G4738" s="45"/>
      <c r="H4738" s="45"/>
      <c r="I4738" s="45"/>
      <c r="J4738" s="45"/>
      <c r="K4738" s="45">
        <v>1.5845870971679688</v>
      </c>
      <c r="L4738" s="45"/>
      <c r="M4738" s="45"/>
      <c r="N4738" s="45">
        <v>26.520362854003906</v>
      </c>
      <c r="O4738" s="45"/>
      <c r="P4738" s="45"/>
      <c r="Q4738" s="45"/>
      <c r="R4738" s="45">
        <v>17.632257461547852</v>
      </c>
      <c r="S4738" s="45"/>
      <c r="T4738" s="45"/>
      <c r="U4738" s="45"/>
      <c r="V4738" s="46">
        <v>6.354672908782959</v>
      </c>
      <c r="W4738" s="46"/>
    </row>
    <row r="4739" spans="2:34">
      <c r="B4739" s="2">
        <v>7.9000003635883331E-2</v>
      </c>
      <c r="D4739" s="44">
        <v>4.7400002181529999</v>
      </c>
      <c r="E4739" s="44"/>
      <c r="F4739" s="45">
        <v>3.2923669815063477</v>
      </c>
      <c r="G4739" s="45"/>
      <c r="H4739" s="45"/>
      <c r="I4739" s="45"/>
      <c r="J4739" s="45"/>
      <c r="K4739" s="45">
        <v>1.5388728380203247</v>
      </c>
      <c r="L4739" s="45"/>
      <c r="M4739" s="45"/>
      <c r="N4739" s="45">
        <v>26.445484161376953</v>
      </c>
      <c r="O4739" s="45"/>
      <c r="P4739" s="45"/>
      <c r="Q4739" s="45"/>
      <c r="R4739" s="45">
        <v>17.61163330078125</v>
      </c>
      <c r="S4739" s="45"/>
      <c r="T4739" s="45"/>
      <c r="U4739" s="45"/>
      <c r="V4739" s="46">
        <v>6.1785717010498047</v>
      </c>
      <c r="W4739" s="46"/>
    </row>
    <row r="4740" spans="2:34">
      <c r="B4740" s="2">
        <v>7.9999998211860657E-2</v>
      </c>
      <c r="D4740" s="44">
        <v>4.7999998927116394</v>
      </c>
      <c r="E4740" s="44"/>
      <c r="F4740" s="45">
        <v>-6.0097537040710449</v>
      </c>
      <c r="G4740" s="45"/>
      <c r="H4740" s="45"/>
      <c r="I4740" s="45"/>
      <c r="J4740" s="45"/>
      <c r="K4740" s="45">
        <v>1.4945464134216309</v>
      </c>
      <c r="L4740" s="45"/>
      <c r="M4740" s="45"/>
      <c r="N4740" s="45">
        <v>26.372234344482422</v>
      </c>
      <c r="O4740" s="45"/>
      <c r="P4740" s="45"/>
      <c r="Q4740" s="45"/>
      <c r="R4740" s="45">
        <v>17.591182708740234</v>
      </c>
      <c r="S4740" s="45"/>
      <c r="T4740" s="45"/>
      <c r="U4740" s="45"/>
      <c r="V4740" s="46">
        <v>6.0075774192810059</v>
      </c>
      <c r="W4740" s="46"/>
    </row>
    <row r="4741" spans="2:34">
      <c r="B4741" s="2">
        <v>8.1000000238418579E-2</v>
      </c>
      <c r="D4741" s="44">
        <v>4.8600000143051147</v>
      </c>
      <c r="E4741" s="44"/>
      <c r="F4741" s="45">
        <v>-14.237031936645508</v>
      </c>
      <c r="G4741" s="45"/>
      <c r="H4741" s="45"/>
      <c r="I4741" s="45"/>
      <c r="J4741" s="45"/>
      <c r="K4741" s="45">
        <v>1.4515626430511475</v>
      </c>
      <c r="L4741" s="45"/>
      <c r="M4741" s="45"/>
      <c r="N4741" s="45">
        <v>26.300567626953125</v>
      </c>
      <c r="O4741" s="45"/>
      <c r="P4741" s="45"/>
      <c r="Q4741" s="45"/>
      <c r="R4741" s="45">
        <v>17.570899963378906</v>
      </c>
      <c r="S4741" s="45"/>
      <c r="T4741" s="45"/>
      <c r="U4741" s="45"/>
      <c r="V4741" s="46">
        <v>5.8415322303771973</v>
      </c>
      <c r="W4741" s="46"/>
    </row>
    <row r="4742" spans="2:34">
      <c r="B4742" s="2">
        <v>8.2000002264976501E-2</v>
      </c>
      <c r="D4742" s="44">
        <v>4.9200001358985901</v>
      </c>
      <c r="E4742" s="44"/>
      <c r="F4742" s="45">
        <v>-20.244695663452148</v>
      </c>
      <c r="G4742" s="45"/>
      <c r="H4742" s="45"/>
      <c r="I4742" s="45"/>
      <c r="J4742" s="45"/>
      <c r="K4742" s="45">
        <v>1.409878134727478</v>
      </c>
      <c r="L4742" s="45"/>
      <c r="M4742" s="45"/>
      <c r="N4742" s="45">
        <v>26.230436325073242</v>
      </c>
      <c r="O4742" s="45"/>
      <c r="P4742" s="45"/>
      <c r="Q4742" s="45"/>
      <c r="R4742" s="45">
        <v>17.550785064697266</v>
      </c>
      <c r="S4742" s="45"/>
      <c r="T4742" s="45"/>
      <c r="U4742" s="45"/>
      <c r="V4742" s="46">
        <v>5.6802840232849121</v>
      </c>
      <c r="W4742" s="46"/>
    </row>
    <row r="4743" spans="2:34">
      <c r="B4743" s="2">
        <v>8.2999996840953827E-2</v>
      </c>
      <c r="D4743" s="44">
        <v>4.9799998104572296</v>
      </c>
      <c r="E4743" s="44"/>
      <c r="F4743" s="45">
        <v>-23.201530456542969</v>
      </c>
      <c r="G4743" s="45"/>
      <c r="H4743" s="45"/>
      <c r="I4743" s="45"/>
      <c r="J4743" s="45"/>
      <c r="K4743" s="45">
        <v>1.3694514036178589</v>
      </c>
      <c r="L4743" s="45"/>
      <c r="M4743" s="45"/>
      <c r="N4743" s="45">
        <v>26.161798477172852</v>
      </c>
      <c r="O4743" s="45"/>
      <c r="P4743" s="45"/>
      <c r="Q4743" s="45"/>
      <c r="R4743" s="45">
        <v>17.530838012695313</v>
      </c>
      <c r="S4743" s="45"/>
      <c r="T4743" s="45"/>
      <c r="U4743" s="45"/>
      <c r="V4743" s="46">
        <v>5.5236854553222656</v>
      </c>
      <c r="W4743" s="46"/>
    </row>
    <row r="4744" spans="2:34">
      <c r="B4744" s="2">
        <v>8.3999998867511749E-2</v>
      </c>
      <c r="D4744" s="44">
        <v>5.039999932050705</v>
      </c>
      <c r="E4744" s="44"/>
      <c r="F4744" s="45">
        <v>-22.70567512512207</v>
      </c>
      <c r="G4744" s="45"/>
      <c r="H4744" s="45"/>
      <c r="I4744" s="45"/>
      <c r="J4744" s="45"/>
      <c r="K4744" s="45">
        <v>1.3302416801452637</v>
      </c>
      <c r="L4744" s="45"/>
      <c r="M4744" s="45"/>
      <c r="N4744" s="45">
        <v>26.094612121582031</v>
      </c>
      <c r="O4744" s="45"/>
      <c r="P4744" s="45"/>
      <c r="Q4744" s="45"/>
      <c r="R4744" s="45">
        <v>17.511053085327148</v>
      </c>
      <c r="S4744" s="45"/>
      <c r="T4744" s="45"/>
      <c r="U4744" s="45"/>
      <c r="V4744" s="46">
        <v>5.3715953826904297</v>
      </c>
      <c r="W4744" s="46"/>
    </row>
    <row r="4745" spans="2:34">
      <c r="B4745" s="2">
        <v>8.5000000894069672E-2</v>
      </c>
      <c r="D4745" s="44">
        <v>5.1000000536441803</v>
      </c>
      <c r="E4745" s="44"/>
      <c r="F4745" s="45">
        <v>-18.839960098266602</v>
      </c>
      <c r="G4745" s="45"/>
      <c r="H4745" s="45"/>
      <c r="I4745" s="45"/>
      <c r="J4745" s="45"/>
      <c r="K4745" s="45">
        <v>1.2922103404998779</v>
      </c>
      <c r="L4745" s="45"/>
      <c r="M4745" s="45"/>
      <c r="N4745" s="45">
        <v>26.028833389282227</v>
      </c>
      <c r="O4745" s="45"/>
      <c r="P4745" s="45"/>
      <c r="Q4745" s="45"/>
      <c r="R4745" s="45">
        <v>17.491434097290039</v>
      </c>
      <c r="S4745" s="45"/>
      <c r="T4745" s="45"/>
      <c r="U4745" s="45"/>
      <c r="V4745" s="46">
        <v>5.2238750457763672</v>
      </c>
      <c r="W4745" s="46"/>
    </row>
    <row r="4746" spans="2:34">
      <c r="B4746" s="2">
        <v>8.6000002920627594E-2</v>
      </c>
      <c r="D4746" s="44">
        <v>5.1600001752376556</v>
      </c>
      <c r="E4746" s="44"/>
      <c r="F4746" s="45">
        <v>-12.159228324890137</v>
      </c>
      <c r="G4746" s="45"/>
      <c r="H4746" s="45"/>
      <c r="I4746" s="45"/>
      <c r="J4746" s="45"/>
      <c r="K4746" s="45">
        <v>1.2553194761276245</v>
      </c>
      <c r="L4746" s="45"/>
      <c r="M4746" s="45"/>
      <c r="N4746" s="45">
        <v>25.964424133300781</v>
      </c>
      <c r="O4746" s="45"/>
      <c r="P4746" s="45"/>
      <c r="Q4746" s="45"/>
      <c r="R4746" s="45">
        <v>17.471975326538086</v>
      </c>
      <c r="S4746" s="45"/>
      <c r="T4746" s="45"/>
      <c r="U4746" s="45"/>
      <c r="V4746" s="46">
        <v>5.0803928375244141</v>
      </c>
      <c r="W4746" s="46"/>
    </row>
    <row r="4747" spans="2:34">
      <c r="B4747" s="2">
        <v>8.6999997496604919E-2</v>
      </c>
      <c r="D4747" s="44">
        <v>5.2199998497962952</v>
      </c>
      <c r="E4747" s="44"/>
      <c r="F4747" s="45">
        <v>-3.6115026473999023</v>
      </c>
      <c r="G4747" s="45"/>
      <c r="H4747" s="45"/>
      <c r="I4747" s="45"/>
      <c r="J4747" s="45"/>
      <c r="K4747" s="45">
        <v>1.2195329666137695</v>
      </c>
      <c r="L4747" s="45"/>
      <c r="M4747" s="45"/>
      <c r="N4747" s="45">
        <v>25.901344299316406</v>
      </c>
      <c r="O4747" s="45"/>
      <c r="P4747" s="45"/>
      <c r="Q4747" s="45"/>
      <c r="R4747" s="45">
        <v>17.452676773071289</v>
      </c>
      <c r="S4747" s="45"/>
      <c r="T4747" s="45"/>
      <c r="U4747" s="45"/>
      <c r="V4747" s="46">
        <v>4.9410185813903809</v>
      </c>
      <c r="W4747" s="46"/>
    </row>
    <row r="4748" spans="2:34">
      <c r="B4748" s="2">
        <v>8.7999999523162842E-2</v>
      </c>
      <c r="D4748" s="44">
        <v>5.2799999713897705</v>
      </c>
      <c r="E4748" s="44"/>
      <c r="F4748" s="45">
        <v>5.5957422256469727</v>
      </c>
      <c r="G4748" s="45"/>
      <c r="H4748" s="45"/>
      <c r="I4748" s="45"/>
      <c r="J4748" s="45"/>
      <c r="K4748" s="45">
        <v>1.184815526008606</v>
      </c>
      <c r="L4748" s="45"/>
      <c r="M4748" s="45"/>
      <c r="N4748" s="45">
        <v>25.839559555053711</v>
      </c>
      <c r="O4748" s="45"/>
      <c r="P4748" s="45"/>
      <c r="Q4748" s="45"/>
      <c r="R4748" s="45">
        <v>17.433536529541016</v>
      </c>
      <c r="S4748" s="45"/>
      <c r="T4748" s="45"/>
      <c r="U4748" s="45"/>
      <c r="V4748" s="46">
        <v>4.8056292533874512</v>
      </c>
      <c r="W4748" s="46"/>
    </row>
    <row r="4749" spans="2:34">
      <c r="B4749" s="2">
        <v>8.9000001549720764E-2</v>
      </c>
      <c r="D4749" s="44">
        <v>5.3400000929832458</v>
      </c>
      <c r="E4749" s="44"/>
      <c r="F4749" s="45">
        <v>14.165393829345703</v>
      </c>
      <c r="G4749" s="45"/>
      <c r="H4749" s="45"/>
      <c r="I4749" s="45"/>
      <c r="J4749" s="45"/>
      <c r="K4749" s="45">
        <v>1.1511334180831909</v>
      </c>
      <c r="L4749" s="45"/>
      <c r="M4749" s="45"/>
      <c r="N4749" s="45">
        <v>25.779031753540039</v>
      </c>
      <c r="O4749" s="45"/>
      <c r="P4749" s="45"/>
      <c r="Q4749" s="45"/>
      <c r="R4749" s="45">
        <v>17.414554595947266</v>
      </c>
      <c r="S4749" s="45"/>
      <c r="T4749" s="45"/>
      <c r="U4749" s="45"/>
      <c r="V4749" s="46">
        <v>4.6741032600402832</v>
      </c>
      <c r="W4749" s="46"/>
    </row>
    <row r="4750" spans="2:34">
      <c r="B4750" s="2">
        <v>9.0000003576278687E-2</v>
      </c>
      <c r="D4750" s="44">
        <v>5.4000002145767212</v>
      </c>
      <c r="E4750" s="44"/>
      <c r="F4750" s="45">
        <v>20.892692565917969</v>
      </c>
      <c r="G4750" s="45"/>
      <c r="H4750" s="45"/>
      <c r="I4750" s="45"/>
      <c r="J4750" s="45"/>
      <c r="K4750" s="45">
        <v>1.1184538602828979</v>
      </c>
      <c r="L4750" s="45"/>
      <c r="M4750" s="45"/>
      <c r="N4750" s="45">
        <v>25.7197265625</v>
      </c>
      <c r="O4750" s="45"/>
      <c r="P4750" s="45"/>
      <c r="Q4750" s="45"/>
      <c r="R4750" s="45">
        <v>17.395727157592773</v>
      </c>
      <c r="S4750" s="45"/>
      <c r="T4750" s="45"/>
      <c r="U4750" s="45"/>
      <c r="V4750" s="46">
        <v>4.5463252067565918</v>
      </c>
      <c r="W4750" s="46"/>
    </row>
    <row r="4751" spans="2:34">
      <c r="B4751" s="2">
        <v>9.0999998152256012E-2</v>
      </c>
      <c r="D4751" s="44">
        <v>5.4599998891353607</v>
      </c>
      <c r="E4751" s="44"/>
      <c r="F4751" s="45">
        <v>24.833889007568359</v>
      </c>
      <c r="G4751" s="45"/>
      <c r="H4751" s="45"/>
      <c r="I4751" s="45"/>
      <c r="J4751" s="45"/>
      <c r="K4751" s="45">
        <v>1.0867451429367065</v>
      </c>
      <c r="L4751" s="45"/>
      <c r="M4751" s="45"/>
      <c r="N4751" s="45">
        <v>25.661609649658203</v>
      </c>
      <c r="O4751" s="45"/>
      <c r="P4751" s="45"/>
      <c r="Q4751" s="45"/>
      <c r="R4751" s="45">
        <v>17.377054214477539</v>
      </c>
      <c r="S4751" s="45"/>
      <c r="T4751" s="45"/>
      <c r="U4751" s="45"/>
      <c r="V4751" s="46">
        <v>4.4221811294555664</v>
      </c>
      <c r="W4751" s="46"/>
    </row>
    <row r="4752" spans="2:34">
      <c r="B4752" s="2">
        <v>9.2000000178813934E-2</v>
      </c>
      <c r="D4752" s="44">
        <v>5.5200000107288361</v>
      </c>
      <c r="E4752" s="44"/>
      <c r="F4752" s="45">
        <v>25.437957763671875</v>
      </c>
      <c r="G4752" s="45"/>
      <c r="H4752" s="45"/>
      <c r="I4752" s="45"/>
      <c r="J4752" s="45"/>
      <c r="K4752" s="45">
        <v>1.0559767484664917</v>
      </c>
      <c r="L4752" s="45"/>
      <c r="M4752" s="45"/>
      <c r="N4752" s="45">
        <v>25.604650497436523</v>
      </c>
      <c r="O4752" s="45"/>
      <c r="P4752" s="45"/>
      <c r="Q4752" s="45"/>
      <c r="R4752" s="45">
        <v>17.35853385925293</v>
      </c>
      <c r="S4752" s="45"/>
      <c r="T4752" s="45"/>
      <c r="U4752" s="45"/>
      <c r="V4752" s="46">
        <v>4.3015632629394531</v>
      </c>
      <c r="W4752" s="46"/>
    </row>
    <row r="4753" spans="2:33">
      <c r="B4753" s="2">
        <v>9.3000002205371857E-2</v>
      </c>
      <c r="D4753" s="44">
        <v>5.5800001323223114</v>
      </c>
      <c r="E4753" s="44"/>
      <c r="F4753" s="45">
        <v>22.622976303100586</v>
      </c>
      <c r="G4753" s="45"/>
      <c r="H4753" s="45"/>
      <c r="I4753" s="45"/>
      <c r="J4753" s="45"/>
      <c r="K4753" s="45">
        <v>1.0261191129684448</v>
      </c>
      <c r="L4753" s="45"/>
      <c r="M4753" s="45"/>
      <c r="N4753" s="45">
        <v>25.54881477355957</v>
      </c>
      <c r="O4753" s="45"/>
      <c r="P4753" s="45"/>
      <c r="Q4753" s="45"/>
      <c r="R4753" s="45">
        <v>17.340164184570313</v>
      </c>
      <c r="S4753" s="45"/>
      <c r="T4753" s="45"/>
      <c r="U4753" s="45"/>
      <c r="V4753" s="46">
        <v>4.1843652725219727</v>
      </c>
      <c r="W4753" s="46"/>
    </row>
    <row r="4754" spans="2:33">
      <c r="B4754" s="2">
        <v>9.3999996781349182E-2</v>
      </c>
      <c r="D4754" s="44">
        <v>5.6399998068809509</v>
      </c>
      <c r="E4754" s="44"/>
      <c r="F4754" s="45">
        <v>16.786619186401367</v>
      </c>
      <c r="G4754" s="45"/>
      <c r="H4754" s="45"/>
      <c r="I4754" s="45"/>
      <c r="J4754" s="45"/>
      <c r="K4754" s="45">
        <v>0.99714380502700806</v>
      </c>
      <c r="L4754" s="45"/>
      <c r="M4754" s="45"/>
      <c r="N4754" s="45">
        <v>25.494073867797852</v>
      </c>
      <c r="O4754" s="45"/>
      <c r="P4754" s="45"/>
      <c r="Q4754" s="45"/>
      <c r="R4754" s="45">
        <v>17.321945190429688</v>
      </c>
      <c r="S4754" s="45"/>
      <c r="T4754" s="45"/>
      <c r="U4754" s="45"/>
      <c r="V4754" s="46">
        <v>4.0704846382141113</v>
      </c>
      <c r="W4754" s="46"/>
    </row>
    <row r="4755" spans="2:33">
      <c r="B4755" s="2">
        <v>9.4999998807907104E-2</v>
      </c>
      <c r="D4755" s="44">
        <v>5.6999999284744263</v>
      </c>
      <c r="E4755" s="44"/>
      <c r="F4755" s="45">
        <v>8.7493858337402344</v>
      </c>
      <c r="G4755" s="45"/>
      <c r="H4755" s="45"/>
      <c r="I4755" s="45"/>
      <c r="J4755" s="45"/>
      <c r="K4755" s="45">
        <v>0.96902316808700562</v>
      </c>
      <c r="L4755" s="45"/>
      <c r="M4755" s="45"/>
      <c r="N4755" s="45">
        <v>25.440399169921875</v>
      </c>
      <c r="O4755" s="45"/>
      <c r="P4755" s="45"/>
      <c r="Q4755" s="45"/>
      <c r="R4755" s="45">
        <v>17.303874969482422</v>
      </c>
      <c r="S4755" s="45"/>
      <c r="T4755" s="45"/>
      <c r="U4755" s="45"/>
      <c r="V4755" s="46">
        <v>3.9598231315612793</v>
      </c>
      <c r="W4755" s="46"/>
    </row>
    <row r="4756" spans="2:33">
      <c r="B4756" s="2">
        <v>9.6000000834465027E-2</v>
      </c>
      <c r="D4756" s="44">
        <v>5.7600000500679016</v>
      </c>
      <c r="E4756" s="44"/>
      <c r="F4756" s="45">
        <v>-0.36128944158554077</v>
      </c>
      <c r="G4756" s="45"/>
      <c r="H4756" s="45"/>
      <c r="I4756" s="45"/>
      <c r="J4756" s="45"/>
      <c r="K4756" s="45">
        <v>0.9417305588722229</v>
      </c>
      <c r="L4756" s="45"/>
      <c r="M4756" s="45"/>
      <c r="N4756" s="45">
        <v>25.387758255004883</v>
      </c>
      <c r="O4756" s="45"/>
      <c r="P4756" s="45"/>
      <c r="Q4756" s="45"/>
      <c r="R4756" s="45">
        <v>17.285951614379883</v>
      </c>
      <c r="S4756" s="45"/>
      <c r="T4756" s="45"/>
      <c r="U4756" s="45"/>
      <c r="V4756" s="46">
        <v>3.8522844314575195</v>
      </c>
      <c r="W4756" s="46"/>
    </row>
    <row r="4757" spans="2:33">
      <c r="B4757" s="2">
        <v>9.7000002861022949E-2</v>
      </c>
      <c r="D4757" s="44">
        <v>5.820000171661377</v>
      </c>
      <c r="E4757" s="44"/>
      <c r="F4757" s="45">
        <v>-9.269719123840332</v>
      </c>
      <c r="G4757" s="45"/>
      <c r="H4757" s="45"/>
      <c r="I4757" s="45"/>
      <c r="J4757" s="45"/>
      <c r="K4757" s="45">
        <v>0.91524016857147217</v>
      </c>
      <c r="L4757" s="45"/>
      <c r="M4757" s="45"/>
      <c r="N4757" s="45">
        <v>25.336128234863281</v>
      </c>
      <c r="O4757" s="45"/>
      <c r="P4757" s="45"/>
      <c r="Q4757" s="45"/>
      <c r="R4757" s="45">
        <v>17.26817512512207</v>
      </c>
      <c r="S4757" s="45"/>
      <c r="T4757" s="45"/>
      <c r="U4757" s="45"/>
      <c r="V4757" s="46">
        <v>3.7477760314941406</v>
      </c>
      <c r="W4757" s="46"/>
    </row>
    <row r="4758" spans="2:33">
      <c r="B4758" s="2">
        <v>9.7999997437000275E-2</v>
      </c>
      <c r="D4758" s="44">
        <v>5.8799998462200165</v>
      </c>
      <c r="E4758" s="44"/>
      <c r="F4758" s="45">
        <v>-16.731082916259766</v>
      </c>
      <c r="G4758" s="45"/>
      <c r="H4758" s="45"/>
      <c r="I4758" s="45"/>
      <c r="J4758" s="45"/>
      <c r="K4758" s="45">
        <v>0.8895270824432373</v>
      </c>
      <c r="L4758" s="45"/>
      <c r="M4758" s="45"/>
      <c r="N4758" s="45">
        <v>25.285476684570313</v>
      </c>
      <c r="O4758" s="45"/>
      <c r="P4758" s="45"/>
      <c r="Q4758" s="45"/>
      <c r="R4758" s="45">
        <v>17.250541687011719</v>
      </c>
      <c r="S4758" s="45"/>
      <c r="T4758" s="45"/>
      <c r="U4758" s="45"/>
      <c r="V4758" s="46">
        <v>3.6462080478668213</v>
      </c>
      <c r="W4758" s="46"/>
    </row>
    <row r="4759" spans="2:33">
      <c r="B4759" s="2">
        <v>9.8999999463558197E-2</v>
      </c>
      <c r="D4759" s="44">
        <v>5.9399999678134918</v>
      </c>
      <c r="E4759" s="44"/>
      <c r="F4759" s="45">
        <v>-21.705863952636719</v>
      </c>
      <c r="G4759" s="45"/>
      <c r="H4759" s="45"/>
      <c r="I4759" s="45"/>
      <c r="J4759" s="45"/>
      <c r="K4759" s="45">
        <v>0.86456727981567383</v>
      </c>
      <c r="L4759" s="45"/>
      <c r="M4759" s="45"/>
      <c r="N4759" s="45">
        <v>25.235782623291016</v>
      </c>
      <c r="O4759" s="45"/>
      <c r="P4759" s="45"/>
      <c r="Q4759" s="45"/>
      <c r="R4759" s="45">
        <v>17.233051300048828</v>
      </c>
      <c r="S4759" s="45"/>
      <c r="T4759" s="45"/>
      <c r="U4759" s="45"/>
      <c r="V4759" s="46">
        <v>3.5474934577941895</v>
      </c>
      <c r="W4759" s="46"/>
    </row>
    <row r="4760" spans="2:33">
      <c r="B4760" s="2">
        <v>0.10000000149011612</v>
      </c>
      <c r="D4760" s="44">
        <v>6.0000000894069672</v>
      </c>
      <c r="E4760" s="44"/>
      <c r="F4760" s="45">
        <v>-23.50514030456543</v>
      </c>
      <c r="G4760" s="45"/>
      <c r="H4760" s="45"/>
      <c r="I4760" s="45"/>
      <c r="J4760" s="45"/>
      <c r="K4760" s="45">
        <v>0.84033745527267456</v>
      </c>
      <c r="L4760" s="45"/>
      <c r="M4760" s="45"/>
      <c r="N4760" s="45">
        <v>25.187019348144531</v>
      </c>
      <c r="O4760" s="45"/>
      <c r="P4760" s="45"/>
      <c r="Q4760" s="45"/>
      <c r="R4760" s="45">
        <v>17.215703964233398</v>
      </c>
      <c r="S4760" s="45"/>
      <c r="T4760" s="45"/>
      <c r="U4760" s="45"/>
      <c r="V4760" s="46">
        <v>3.4515480995178223</v>
      </c>
      <c r="W4760" s="46"/>
    </row>
    <row r="4761" spans="2:33" ht="9.75" customHeight="1">
      <c r="B4761" s="2">
        <v>0.10100000351667404</v>
      </c>
      <c r="D4761" s="44">
        <v>6.0600002110004425</v>
      </c>
      <c r="E4761" s="44"/>
      <c r="F4761" s="45">
        <v>-21.886451721191406</v>
      </c>
      <c r="G4761" s="45"/>
      <c r="H4761" s="45"/>
      <c r="I4761" s="45"/>
      <c r="J4761" s="45"/>
      <c r="K4761" s="45">
        <v>0.81681501865386963</v>
      </c>
      <c r="L4761" s="45"/>
      <c r="M4761" s="45"/>
      <c r="N4761" s="45">
        <v>25.139162063598633</v>
      </c>
      <c r="O4761" s="45"/>
      <c r="P4761" s="45"/>
      <c r="Q4761" s="45"/>
      <c r="R4761" s="45">
        <v>17.198495864868164</v>
      </c>
      <c r="S4761" s="45"/>
      <c r="T4761" s="45"/>
      <c r="U4761" s="45"/>
      <c r="V4761" s="46">
        <v>3.358290433883667</v>
      </c>
      <c r="W4761" s="46"/>
    </row>
    <row r="4762" spans="2:33" ht="5.25" customHeight="1"/>
    <row r="4763" spans="2:33" ht="172.5" customHeight="1"/>
    <row r="4764" spans="2:33" ht="16.5" customHeight="1"/>
    <row r="4765" spans="2:33" ht="12.75" customHeight="1">
      <c r="B4765" s="39" t="s">
        <v>0</v>
      </c>
      <c r="C4765" s="39"/>
      <c r="D4765" s="39"/>
      <c r="E4765" s="39"/>
      <c r="F4765" s="39"/>
      <c r="G4765" s="1" t="s">
        <v>1</v>
      </c>
      <c r="H4765" s="40" t="s">
        <v>107</v>
      </c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</row>
    <row r="4766" spans="2:33" ht="12.75" customHeight="1">
      <c r="AB4766" s="39" t="s">
        <v>2</v>
      </c>
      <c r="AC4766" s="39"/>
      <c r="AD4766" s="39"/>
      <c r="AE4766" s="39"/>
      <c r="AF4766" s="39"/>
      <c r="AG4766" s="39"/>
    </row>
    <row r="4767" spans="2:33" ht="12" customHeight="1">
      <c r="B4767" s="39" t="s">
        <v>3</v>
      </c>
      <c r="C4767" s="39"/>
      <c r="D4767" s="39"/>
      <c r="E4767" s="39"/>
      <c r="G4767" s="1" t="s">
        <v>4</v>
      </c>
      <c r="H4767" s="41">
        <v>6.5999999046325684</v>
      </c>
      <c r="I4767" s="41"/>
      <c r="J4767" s="41"/>
      <c r="K4767" s="41"/>
      <c r="L4767" s="41"/>
      <c r="M4767" s="41"/>
      <c r="N4767" s="41"/>
      <c r="O4767" s="39" t="s">
        <v>21</v>
      </c>
      <c r="P4767" s="39"/>
      <c r="Q4767" s="39"/>
      <c r="R4767" s="39"/>
      <c r="S4767" s="1" t="s">
        <v>4</v>
      </c>
      <c r="T4767" s="42" t="s">
        <v>24</v>
      </c>
      <c r="U4767" s="42"/>
      <c r="V4767" s="42"/>
      <c r="W4767" s="42"/>
      <c r="X4767" s="42"/>
      <c r="Y4767" s="42"/>
      <c r="Z4767" s="42"/>
      <c r="AA4767" s="42"/>
      <c r="AB4767" s="39"/>
      <c r="AC4767" s="39"/>
      <c r="AD4767" s="39"/>
      <c r="AE4767" s="39"/>
      <c r="AF4767" s="39"/>
      <c r="AG4767" s="39"/>
    </row>
    <row r="4768" spans="2:33" ht="10.5" customHeight="1">
      <c r="AB4768" s="39"/>
      <c r="AC4768" s="39"/>
      <c r="AD4768" s="39"/>
      <c r="AE4768" s="39"/>
      <c r="AF4768" s="39"/>
      <c r="AG4768" s="39"/>
    </row>
    <row r="4769" spans="2:37" ht="12" customHeight="1">
      <c r="AB4769" s="39"/>
      <c r="AC4769" s="39"/>
      <c r="AD4769" s="39"/>
      <c r="AE4769" s="39"/>
      <c r="AF4769" s="39"/>
      <c r="AG4769" s="39"/>
    </row>
    <row r="4770" spans="2:37" ht="12" customHeight="1">
      <c r="AB4770" s="39"/>
      <c r="AC4770" s="39"/>
      <c r="AD4770" s="39"/>
      <c r="AE4770" s="39"/>
      <c r="AF4770" s="39"/>
      <c r="AG4770" s="39"/>
    </row>
    <row r="4771" spans="2:37" ht="6" customHeight="1"/>
    <row r="4772" spans="2:37" ht="3" customHeight="1">
      <c r="B4772" s="43" t="s">
        <v>5</v>
      </c>
      <c r="D4772" s="43" t="s">
        <v>23</v>
      </c>
      <c r="E4772" s="43"/>
      <c r="G4772" s="43" t="s">
        <v>6</v>
      </c>
      <c r="H4772" s="43"/>
      <c r="J4772" s="43" t="s">
        <v>7</v>
      </c>
      <c r="K4772" s="43"/>
      <c r="L4772" s="43"/>
      <c r="M4772" s="43"/>
      <c r="N4772" s="43" t="s">
        <v>8</v>
      </c>
      <c r="O4772" s="43"/>
      <c r="Q4772" s="43" t="s">
        <v>9</v>
      </c>
      <c r="R4772" s="43"/>
      <c r="S4772" s="43"/>
      <c r="T4772" s="43" t="s">
        <v>10</v>
      </c>
      <c r="U4772" s="43"/>
      <c r="X4772" s="43" t="s">
        <v>5</v>
      </c>
      <c r="Y4772" s="43"/>
      <c r="Z4772" s="43" t="s">
        <v>23</v>
      </c>
      <c r="AA4772" s="43"/>
      <c r="AB4772" s="43" t="s">
        <v>6</v>
      </c>
      <c r="AC4772" s="43" t="s">
        <v>7</v>
      </c>
      <c r="AE4772" s="43" t="s">
        <v>8</v>
      </c>
      <c r="AF4772" s="43" t="s">
        <v>9</v>
      </c>
      <c r="AG4772" s="43" t="s">
        <v>10</v>
      </c>
      <c r="AH4772" s="43"/>
    </row>
    <row r="4773" spans="2:37" ht="14.25" customHeight="1">
      <c r="B4773" s="43"/>
      <c r="D4773" s="43"/>
      <c r="E4773" s="43"/>
      <c r="G4773" s="43"/>
      <c r="H4773" s="43"/>
      <c r="J4773" s="43"/>
      <c r="K4773" s="43"/>
      <c r="L4773" s="43"/>
      <c r="M4773" s="43"/>
      <c r="N4773" s="43"/>
      <c r="O4773" s="43"/>
      <c r="Q4773" s="43"/>
      <c r="R4773" s="43"/>
      <c r="S4773" s="43"/>
      <c r="T4773" s="43"/>
      <c r="U4773" s="43"/>
      <c r="X4773" s="43"/>
      <c r="Y4773" s="43"/>
      <c r="Z4773" s="43"/>
      <c r="AA4773" s="43"/>
      <c r="AB4773" s="43"/>
      <c r="AC4773" s="43"/>
      <c r="AE4773" s="43"/>
      <c r="AF4773" s="43"/>
      <c r="AG4773" s="43"/>
      <c r="AH4773" s="43"/>
    </row>
    <row r="4774" spans="2:37">
      <c r="B4774" s="2">
        <v>0</v>
      </c>
      <c r="D4774" s="44">
        <v>0</v>
      </c>
      <c r="E4774" s="44"/>
      <c r="F4774" s="45">
        <v>4.3343163724784972E-8</v>
      </c>
      <c r="G4774" s="45"/>
      <c r="H4774" s="45"/>
      <c r="I4774" s="45"/>
      <c r="J4774" s="45"/>
      <c r="K4774" s="45">
        <v>27.434133529663086</v>
      </c>
      <c r="L4774" s="45"/>
      <c r="M4774" s="45"/>
      <c r="N4774" s="45">
        <v>54.868267059326172</v>
      </c>
      <c r="O4774" s="45"/>
      <c r="P4774" s="45"/>
      <c r="Q4774" s="45"/>
      <c r="R4774" s="45">
        <v>19.398860931396484</v>
      </c>
      <c r="S4774" s="45"/>
      <c r="T4774" s="45"/>
      <c r="U4774" s="45"/>
      <c r="V4774" s="46">
        <v>100</v>
      </c>
      <c r="W4774" s="46"/>
      <c r="X4774" s="45">
        <v>3.9000000804662704E-2</v>
      </c>
      <c r="Y4774" s="45"/>
      <c r="Z4774" s="44">
        <v>2.3400000482797623</v>
      </c>
      <c r="AA4774" s="44"/>
      <c r="AB4774" s="45">
        <v>11.522945404052734</v>
      </c>
      <c r="AC4774" s="45"/>
      <c r="AD4774" s="45">
        <v>2.0704496651887894E-2</v>
      </c>
      <c r="AE4774" s="45"/>
      <c r="AF4774" s="45">
        <v>21.330999374389648</v>
      </c>
      <c r="AG4774" s="45"/>
      <c r="AH4774" s="45">
        <v>15.06865406036377</v>
      </c>
      <c r="AI4774" s="45"/>
      <c r="AJ4774" s="45"/>
      <c r="AK4774" s="20">
        <v>9.7157247364521027E-2</v>
      </c>
    </row>
    <row r="4775" spans="2:37">
      <c r="B4775" s="2">
        <v>1.0000000474974513E-3</v>
      </c>
      <c r="D4775" s="44">
        <v>6.0000002849847078E-2</v>
      </c>
      <c r="E4775" s="44"/>
      <c r="F4775" s="45">
        <v>-3.1019399166107178</v>
      </c>
      <c r="G4775" s="45"/>
      <c r="H4775" s="45"/>
      <c r="I4775" s="45"/>
      <c r="J4775" s="45"/>
      <c r="K4775" s="45">
        <v>22.220495223999023</v>
      </c>
      <c r="L4775" s="45"/>
      <c r="M4775" s="45"/>
      <c r="N4775" s="45">
        <v>49.457145690917969</v>
      </c>
      <c r="O4775" s="45"/>
      <c r="P4775" s="45"/>
      <c r="Q4775" s="45"/>
      <c r="R4775" s="45">
        <v>19.259222030639648</v>
      </c>
      <c r="S4775" s="45"/>
      <c r="T4775" s="45"/>
      <c r="U4775" s="45"/>
      <c r="V4775" s="46">
        <v>81.583061218261719</v>
      </c>
      <c r="W4775" s="46"/>
      <c r="X4775" s="45">
        <v>3.9999999105930328E-2</v>
      </c>
      <c r="Y4775" s="45"/>
      <c r="Z4775" s="44">
        <v>2.3999999463558197</v>
      </c>
      <c r="AA4775" s="44"/>
      <c r="AB4775" s="45">
        <v>17.217670440673828</v>
      </c>
      <c r="AC4775" s="45"/>
      <c r="AD4775" s="45">
        <v>1.7376691102981567E-2</v>
      </c>
      <c r="AE4775" s="45"/>
      <c r="AF4775" s="45">
        <v>21.205461502075195</v>
      </c>
      <c r="AG4775" s="45"/>
      <c r="AH4775" s="45">
        <v>14.98223876953125</v>
      </c>
      <c r="AI4775" s="45"/>
      <c r="AJ4775" s="45"/>
      <c r="AK4775" s="20">
        <v>8.2011617720127106E-2</v>
      </c>
    </row>
    <row r="4776" spans="2:37">
      <c r="B4776" s="2">
        <v>2.0000000949949026E-3</v>
      </c>
      <c r="D4776" s="44">
        <v>0.12000000569969416</v>
      </c>
      <c r="E4776" s="44"/>
      <c r="F4776" s="45">
        <v>-1.6404318809509277</v>
      </c>
      <c r="G4776" s="45"/>
      <c r="H4776" s="45"/>
      <c r="I4776" s="45"/>
      <c r="J4776" s="45"/>
      <c r="K4776" s="45">
        <v>18.066404342651367</v>
      </c>
      <c r="L4776" s="45"/>
      <c r="M4776" s="45"/>
      <c r="N4776" s="45">
        <v>45.108139038085938</v>
      </c>
      <c r="O4776" s="45"/>
      <c r="P4776" s="45"/>
      <c r="Q4776" s="45"/>
      <c r="R4776" s="45">
        <v>19.121393203735352</v>
      </c>
      <c r="S4776" s="45"/>
      <c r="T4776" s="45"/>
      <c r="U4776" s="45"/>
      <c r="V4776" s="46">
        <v>66.809341430664063</v>
      </c>
      <c r="W4776" s="46"/>
      <c r="X4776" s="45">
        <v>4.1000001132488251E-2</v>
      </c>
      <c r="Y4776" s="45"/>
      <c r="Z4776" s="44">
        <v>2.460000067949295</v>
      </c>
      <c r="AA4776" s="44"/>
      <c r="AB4776" s="45">
        <v>20.444972991943359</v>
      </c>
      <c r="AC4776" s="45"/>
      <c r="AD4776" s="45">
        <v>1.4587289653718472E-2</v>
      </c>
      <c r="AE4776" s="45"/>
      <c r="AF4776" s="45">
        <v>21.081857681274414</v>
      </c>
      <c r="AG4776" s="45"/>
      <c r="AH4776" s="45">
        <v>14.896809577941895</v>
      </c>
      <c r="AI4776" s="45"/>
      <c r="AJ4776" s="45"/>
      <c r="AK4776" s="20">
        <v>6.92414790391922E-2</v>
      </c>
    </row>
    <row r="4777" spans="2:37">
      <c r="B4777" s="2">
        <v>3.0000000260770321E-3</v>
      </c>
      <c r="D4777" s="44">
        <v>0.18000000156462193</v>
      </c>
      <c r="E4777" s="44"/>
      <c r="F4777" s="45">
        <v>3.318516731262207</v>
      </c>
      <c r="G4777" s="45"/>
      <c r="H4777" s="45"/>
      <c r="I4777" s="45"/>
      <c r="J4777" s="45"/>
      <c r="K4777" s="45">
        <v>14.739178657531738</v>
      </c>
      <c r="L4777" s="45"/>
      <c r="M4777" s="45"/>
      <c r="N4777" s="45">
        <v>41.588512420654297</v>
      </c>
      <c r="O4777" s="45"/>
      <c r="P4777" s="45"/>
      <c r="Q4777" s="45"/>
      <c r="R4777" s="45">
        <v>18.985345840454102</v>
      </c>
      <c r="S4777" s="45"/>
      <c r="T4777" s="45"/>
      <c r="U4777" s="45"/>
      <c r="V4777" s="46">
        <v>54.895881652832031</v>
      </c>
      <c r="W4777" s="46"/>
      <c r="X4777" s="45">
        <v>4.1999999433755875E-2</v>
      </c>
      <c r="Y4777" s="45"/>
      <c r="Z4777" s="44">
        <v>2.5199999660253525</v>
      </c>
      <c r="AA4777" s="44"/>
      <c r="AB4777" s="45">
        <v>20.78181266784668</v>
      </c>
      <c r="AC4777" s="45"/>
      <c r="AD4777" s="45">
        <v>1.2248651124536991E-2</v>
      </c>
      <c r="AE4777" s="45"/>
      <c r="AF4777" s="45">
        <v>20.960081100463867</v>
      </c>
      <c r="AG4777" s="45"/>
      <c r="AH4777" s="45">
        <v>14.81235408782959</v>
      </c>
      <c r="AI4777" s="45"/>
      <c r="AJ4777" s="45"/>
      <c r="AK4777" s="20">
        <v>5.84721639752388E-2</v>
      </c>
    </row>
    <row r="4778" spans="2:37">
      <c r="B4778" s="2">
        <v>4.0000001899898052E-3</v>
      </c>
      <c r="D4778" s="44">
        <v>0.24000001139938831</v>
      </c>
      <c r="E4778" s="44"/>
      <c r="F4778" s="45">
        <v>10.403717041015625</v>
      </c>
      <c r="G4778" s="45"/>
      <c r="H4778" s="45"/>
      <c r="I4778" s="45"/>
      <c r="J4778" s="45"/>
      <c r="K4778" s="45">
        <v>12.061380386352539</v>
      </c>
      <c r="L4778" s="45"/>
      <c r="M4778" s="45"/>
      <c r="N4778" s="45">
        <v>38.720798492431641</v>
      </c>
      <c r="O4778" s="45"/>
      <c r="P4778" s="45"/>
      <c r="Q4778" s="45"/>
      <c r="R4778" s="45">
        <v>18.851055145263672</v>
      </c>
      <c r="S4778" s="45"/>
      <c r="T4778" s="45"/>
      <c r="U4778" s="45"/>
      <c r="V4778" s="46">
        <v>45.242473602294922</v>
      </c>
      <c r="W4778" s="46"/>
      <c r="X4778" s="45">
        <v>4.3000001460313797E-2</v>
      </c>
      <c r="Y4778" s="45"/>
      <c r="Z4778" s="44">
        <v>2.5800000876188278</v>
      </c>
      <c r="AA4778" s="44"/>
      <c r="AB4778" s="45">
        <v>18.213485717773438</v>
      </c>
      <c r="AC4778" s="45"/>
      <c r="AD4778" s="45">
        <v>1.0287482291460037E-2</v>
      </c>
      <c r="AE4778" s="45"/>
      <c r="AF4778" s="45">
        <v>20.840034484863281</v>
      </c>
      <c r="AG4778" s="45"/>
      <c r="AH4778" s="45">
        <v>14.728855133056641</v>
      </c>
      <c r="AI4778" s="45"/>
      <c r="AJ4778" s="45"/>
      <c r="AK4778" s="20">
        <v>4.9388416111469269E-2</v>
      </c>
    </row>
    <row r="4779" spans="2:37">
      <c r="B4779" s="2">
        <v>4.999999888241291E-3</v>
      </c>
      <c r="D4779" s="44">
        <v>0.29999999329447746</v>
      </c>
      <c r="E4779" s="44"/>
      <c r="F4779" s="45">
        <v>18.096202850341797</v>
      </c>
      <c r="G4779" s="45"/>
      <c r="H4779" s="45"/>
      <c r="I4779" s="45"/>
      <c r="J4779" s="45"/>
      <c r="K4779" s="45">
        <v>9.8967714309692383</v>
      </c>
      <c r="L4779" s="45"/>
      <c r="M4779" s="45"/>
      <c r="N4779" s="45">
        <v>36.36871337890625</v>
      </c>
      <c r="O4779" s="45"/>
      <c r="P4779" s="45"/>
      <c r="Q4779" s="45"/>
      <c r="R4779" s="45">
        <v>18.718490600585938</v>
      </c>
      <c r="S4779" s="45"/>
      <c r="T4779" s="45"/>
      <c r="U4779" s="45"/>
      <c r="V4779" s="46">
        <v>37.385890960693359</v>
      </c>
      <c r="W4779" s="46"/>
      <c r="X4779" s="45">
        <v>4.3999999761581421E-2</v>
      </c>
      <c r="Y4779" s="45"/>
      <c r="Z4779" s="44">
        <v>2.6399999856948853</v>
      </c>
      <c r="AA4779" s="44"/>
      <c r="AB4779" s="45">
        <v>13.131031036376953</v>
      </c>
      <c r="AC4779" s="45"/>
      <c r="AD4779" s="45">
        <v>8.642478846013546E-3</v>
      </c>
      <c r="AE4779" s="45"/>
      <c r="AF4779" s="45">
        <v>20.721639633178711</v>
      </c>
      <c r="AG4779" s="45"/>
      <c r="AH4779" s="45">
        <v>14.646300315856934</v>
      </c>
      <c r="AI4779" s="45"/>
      <c r="AJ4779" s="45"/>
      <c r="AK4779" s="20">
        <v>4.1724909096956253E-2</v>
      </c>
    </row>
    <row r="4780" spans="2:37">
      <c r="B4780" s="2">
        <v>6.0000000521540642E-3</v>
      </c>
      <c r="D4780" s="44">
        <v>0.36000000312924385</v>
      </c>
      <c r="E4780" s="44"/>
      <c r="F4780" s="45">
        <v>24.914291381835938</v>
      </c>
      <c r="G4780" s="45"/>
      <c r="H4780" s="45"/>
      <c r="I4780" s="45"/>
      <c r="J4780" s="45"/>
      <c r="K4780" s="45">
        <v>8.1400394439697266</v>
      </c>
      <c r="L4780" s="45"/>
      <c r="M4780" s="45"/>
      <c r="N4780" s="45">
        <v>34.426910400390625</v>
      </c>
      <c r="O4780" s="45"/>
      <c r="P4780" s="45"/>
      <c r="Q4780" s="45"/>
      <c r="R4780" s="45">
        <v>18.587625503540039</v>
      </c>
      <c r="S4780" s="45"/>
      <c r="T4780" s="45"/>
      <c r="U4780" s="45"/>
      <c r="V4780" s="46">
        <v>30.966176986694336</v>
      </c>
      <c r="W4780" s="46"/>
      <c r="X4780" s="45">
        <v>4.5000001788139343E-2</v>
      </c>
      <c r="Y4780" s="45"/>
      <c r="Z4780" s="44">
        <v>2.7000001072883606</v>
      </c>
      <c r="AA4780" s="44"/>
      <c r="AB4780" s="45">
        <v>6.2720894813537598</v>
      </c>
      <c r="AC4780" s="45"/>
      <c r="AD4780" s="45">
        <v>7.2623519226908684E-3</v>
      </c>
      <c r="AE4780" s="45"/>
      <c r="AF4780" s="45">
        <v>20.604824066162109</v>
      </c>
      <c r="AG4780" s="45"/>
      <c r="AH4780" s="45">
        <v>14.564675331115723</v>
      </c>
      <c r="AI4780" s="45"/>
      <c r="AJ4780" s="45"/>
      <c r="AK4780" s="20">
        <v>3.5258308053016663E-2</v>
      </c>
    </row>
    <row r="4781" spans="2:37">
      <c r="B4781" s="2">
        <v>7.0000002160668373E-3</v>
      </c>
      <c r="D4781" s="44">
        <v>0.42000001296401024</v>
      </c>
      <c r="E4781" s="44"/>
      <c r="F4781" s="45">
        <v>29.597700119018555</v>
      </c>
      <c r="G4781" s="45"/>
      <c r="H4781" s="45"/>
      <c r="I4781" s="45"/>
      <c r="J4781" s="45"/>
      <c r="K4781" s="45">
        <v>6.7092299461364746</v>
      </c>
      <c r="L4781" s="45"/>
      <c r="M4781" s="45"/>
      <c r="N4781" s="45">
        <v>32.813396453857422</v>
      </c>
      <c r="O4781" s="45"/>
      <c r="P4781" s="45"/>
      <c r="Q4781" s="45"/>
      <c r="R4781" s="45">
        <v>18.458433151245117</v>
      </c>
      <c r="S4781" s="45"/>
      <c r="T4781" s="45"/>
      <c r="U4781" s="45"/>
      <c r="V4781" s="46">
        <v>25.701759338378906</v>
      </c>
      <c r="W4781" s="46"/>
      <c r="X4781" s="45">
        <v>4.6000000089406967E-2</v>
      </c>
      <c r="Y4781" s="45"/>
      <c r="Z4781" s="44">
        <v>2.760000005364418</v>
      </c>
      <c r="AA4781" s="44"/>
      <c r="AB4781" s="45">
        <v>-1.3859071731567383</v>
      </c>
      <c r="AC4781" s="45"/>
      <c r="AD4781" s="45">
        <v>6.1041805893182755E-3</v>
      </c>
      <c r="AE4781" s="45"/>
      <c r="AF4781" s="45">
        <v>20.489524841308594</v>
      </c>
      <c r="AG4781" s="45"/>
      <c r="AH4781" s="45">
        <v>14.483965873718262</v>
      </c>
      <c r="AI4781" s="45"/>
      <c r="AJ4781" s="45"/>
      <c r="AK4781" s="20">
        <v>2.9800591990351677E-2</v>
      </c>
    </row>
    <row r="4782" spans="2:37">
      <c r="B4782" s="2">
        <v>8.0000003799796104E-3</v>
      </c>
      <c r="D4782" s="44">
        <v>0.48000002279877663</v>
      </c>
      <c r="E4782" s="44"/>
      <c r="F4782" s="45">
        <v>31.263389587402344</v>
      </c>
      <c r="G4782" s="45"/>
      <c r="H4782" s="45"/>
      <c r="I4782" s="45"/>
      <c r="J4782" s="45"/>
      <c r="K4782" s="45">
        <v>5.5401549339294434</v>
      </c>
      <c r="L4782" s="45"/>
      <c r="M4782" s="45"/>
      <c r="N4782" s="45">
        <v>31.463943481445313</v>
      </c>
      <c r="O4782" s="45"/>
      <c r="P4782" s="45"/>
      <c r="Q4782" s="45"/>
      <c r="R4782" s="45">
        <v>18.330886840820313</v>
      </c>
      <c r="S4782" s="45"/>
      <c r="T4782" s="45"/>
      <c r="U4782" s="45"/>
      <c r="V4782" s="46">
        <v>21.370929718017578</v>
      </c>
      <c r="W4782" s="46"/>
      <c r="X4782" s="45">
        <v>4.6999998390674591E-2</v>
      </c>
      <c r="Y4782" s="45"/>
      <c r="Z4782" s="44">
        <v>2.8199999034404755</v>
      </c>
      <c r="AA4782" s="44"/>
      <c r="AB4782" s="45">
        <v>-8.7648019790649414</v>
      </c>
      <c r="AC4782" s="45"/>
      <c r="AD4782" s="45">
        <v>5.1320409402251244E-3</v>
      </c>
      <c r="AE4782" s="45"/>
      <c r="AF4782" s="45">
        <v>20.375688552856445</v>
      </c>
      <c r="AG4782" s="45"/>
      <c r="AH4782" s="45">
        <v>14.404158592224121</v>
      </c>
      <c r="AI4782" s="45"/>
      <c r="AJ4782" s="45"/>
      <c r="AK4782" s="20">
        <v>2.5193424895405769E-2</v>
      </c>
    </row>
    <row r="4783" spans="2:37">
      <c r="B4783" s="2">
        <v>8.999999612569809E-3</v>
      </c>
      <c r="D4783" s="44">
        <v>0.53999997675418854</v>
      </c>
      <c r="E4783" s="44"/>
      <c r="F4783" s="45">
        <v>29.510507583618164</v>
      </c>
      <c r="G4783" s="45"/>
      <c r="H4783" s="45"/>
      <c r="I4783" s="45"/>
      <c r="J4783" s="45"/>
      <c r="K4783" s="45">
        <v>4.5822238922119141</v>
      </c>
      <c r="L4783" s="45"/>
      <c r="M4783" s="45"/>
      <c r="N4783" s="45">
        <v>30.327926635742188</v>
      </c>
      <c r="O4783" s="45"/>
      <c r="P4783" s="45"/>
      <c r="Q4783" s="45"/>
      <c r="R4783" s="45">
        <v>18.204961776733398</v>
      </c>
      <c r="S4783" s="45"/>
      <c r="T4783" s="45"/>
      <c r="U4783" s="45"/>
      <c r="V4783" s="46">
        <v>17.798015594482422</v>
      </c>
      <c r="W4783" s="46"/>
      <c r="X4783" s="45">
        <v>4.8000000417232513E-2</v>
      </c>
      <c r="Y4783" s="45"/>
      <c r="Z4783" s="44">
        <v>2.8800000250339508</v>
      </c>
      <c r="AA4783" s="44"/>
      <c r="AB4783" s="45">
        <v>-14.837274551391602</v>
      </c>
      <c r="AC4783" s="45"/>
      <c r="AD4783" s="45">
        <v>4.3158568441867828E-3</v>
      </c>
      <c r="AE4783" s="45"/>
      <c r="AF4783" s="45">
        <v>20.263263702392578</v>
      </c>
      <c r="AG4783" s="45"/>
      <c r="AH4783" s="45">
        <v>14.325239181518555</v>
      </c>
      <c r="AI4783" s="45"/>
      <c r="AJ4783" s="45"/>
      <c r="AK4783" s="20">
        <v>2.1303460001945496E-2</v>
      </c>
    </row>
    <row r="4784" spans="2:37">
      <c r="B4784" s="2">
        <v>9.9999997764825821E-3</v>
      </c>
      <c r="D4784" s="44">
        <v>0.59999998658895493</v>
      </c>
      <c r="E4784" s="44"/>
      <c r="F4784" s="45">
        <v>24.459615707397461</v>
      </c>
      <c r="G4784" s="45"/>
      <c r="H4784" s="45"/>
      <c r="I4784" s="45"/>
      <c r="J4784" s="45"/>
      <c r="K4784" s="45">
        <v>3.7953319549560547</v>
      </c>
      <c r="L4784" s="45"/>
      <c r="M4784" s="45"/>
      <c r="N4784" s="45">
        <v>29.365205764770508</v>
      </c>
      <c r="O4784" s="45"/>
      <c r="P4784" s="45"/>
      <c r="Q4784" s="45"/>
      <c r="R4784" s="45">
        <v>18.080631256103516</v>
      </c>
      <c r="S4784" s="45"/>
      <c r="T4784" s="45"/>
      <c r="U4784" s="45"/>
      <c r="V4784" s="46">
        <v>14.842983245849609</v>
      </c>
      <c r="W4784" s="46"/>
      <c r="X4784" s="45">
        <v>4.8999998718500137E-2</v>
      </c>
      <c r="Y4784" s="45"/>
      <c r="Z4784" s="44">
        <v>2.9399999231100082</v>
      </c>
      <c r="AA4784" s="44"/>
      <c r="AB4784" s="45">
        <v>-18.769641876220703</v>
      </c>
      <c r="AC4784" s="45"/>
      <c r="AD4784" s="45">
        <v>3.6304444074630737E-3</v>
      </c>
      <c r="AE4784" s="45"/>
      <c r="AF4784" s="45">
        <v>20.15220832824707</v>
      </c>
      <c r="AG4784" s="45"/>
      <c r="AH4784" s="45">
        <v>14.247196197509766</v>
      </c>
      <c r="AI4784" s="45"/>
      <c r="AJ4784" s="45"/>
      <c r="AK4784" s="20">
        <v>1.8018364906311035E-2</v>
      </c>
    </row>
    <row r="4785" spans="2:37">
      <c r="B4785" s="2">
        <v>1.0999999940395355E-2</v>
      </c>
      <c r="D4785" s="44">
        <v>0.65999999642372131</v>
      </c>
      <c r="E4785" s="44"/>
      <c r="F4785" s="45">
        <v>16.720943450927734</v>
      </c>
      <c r="G4785" s="45"/>
      <c r="H4785" s="45"/>
      <c r="I4785" s="45"/>
      <c r="J4785" s="45"/>
      <c r="K4785" s="45">
        <v>3.1475071907043457</v>
      </c>
      <c r="L4785" s="45"/>
      <c r="M4785" s="45"/>
      <c r="N4785" s="45">
        <v>28.543771743774414</v>
      </c>
      <c r="O4785" s="45"/>
      <c r="P4785" s="45"/>
      <c r="Q4785" s="45"/>
      <c r="R4785" s="45">
        <v>17.957870483398438</v>
      </c>
      <c r="S4785" s="45"/>
      <c r="T4785" s="45"/>
      <c r="U4785" s="45"/>
      <c r="V4785" s="46">
        <v>12.393583297729492</v>
      </c>
      <c r="W4785" s="46"/>
      <c r="X4785" s="45">
        <v>5.000000074505806E-2</v>
      </c>
      <c r="Y4785" s="45"/>
      <c r="Z4785" s="44">
        <v>3.0000000447034836</v>
      </c>
      <c r="AA4785" s="44"/>
      <c r="AB4785" s="45">
        <v>-20.036077499389648</v>
      </c>
      <c r="AC4785" s="45"/>
      <c r="AD4785" s="45">
        <v>3.0547110363841057E-3</v>
      </c>
      <c r="AE4785" s="45"/>
      <c r="AF4785" s="45">
        <v>20.042482376098633</v>
      </c>
      <c r="AG4785" s="45"/>
      <c r="AH4785" s="45">
        <v>14.170015335083008</v>
      </c>
      <c r="AI4785" s="45"/>
      <c r="AJ4785" s="45"/>
      <c r="AK4785" s="20">
        <v>1.5243503265082836E-2</v>
      </c>
    </row>
    <row r="4786" spans="2:37">
      <c r="B4786" s="2">
        <v>1.2000000104308128E-2</v>
      </c>
      <c r="D4786" s="44">
        <v>0.7200000062584877</v>
      </c>
      <c r="E4786" s="44"/>
      <c r="F4786" s="45">
        <v>7.2965269088745117</v>
      </c>
      <c r="G4786" s="45"/>
      <c r="H4786" s="45"/>
      <c r="I4786" s="45"/>
      <c r="J4786" s="45"/>
      <c r="K4786" s="45">
        <v>2.6131322383880615</v>
      </c>
      <c r="L4786" s="45"/>
      <c r="M4786" s="45"/>
      <c r="N4786" s="45">
        <v>27.837972640991211</v>
      </c>
      <c r="O4786" s="45"/>
      <c r="P4786" s="45"/>
      <c r="Q4786" s="45"/>
      <c r="R4786" s="45">
        <v>17.83665657043457</v>
      </c>
      <c r="S4786" s="45"/>
      <c r="T4786" s="45"/>
      <c r="U4786" s="45"/>
      <c r="V4786" s="46">
        <v>10.359360694885254</v>
      </c>
      <c r="W4786" s="46"/>
      <c r="X4786" s="45">
        <v>5.0999999046325684E-2</v>
      </c>
      <c r="Y4786" s="45"/>
      <c r="Z4786" s="44">
        <v>3.059999942779541</v>
      </c>
      <c r="AA4786" s="44"/>
      <c r="AB4786" s="45">
        <v>-18.488636016845703</v>
      </c>
      <c r="AC4786" s="45"/>
      <c r="AD4786" s="45">
        <v>2.5709865149110556E-3</v>
      </c>
      <c r="AE4786" s="45"/>
      <c r="AF4786" s="45">
        <v>19.934051513671875</v>
      </c>
      <c r="AG4786" s="45"/>
      <c r="AH4786" s="45">
        <v>14.093685150146484</v>
      </c>
      <c r="AI4786" s="45"/>
      <c r="AJ4786" s="45"/>
      <c r="AK4786" s="20">
        <v>1.2899124994874001E-2</v>
      </c>
    </row>
    <row r="4787" spans="2:37">
      <c r="B4787" s="2">
        <v>1.3000000268220901E-2</v>
      </c>
      <c r="D4787" s="44">
        <v>0.78000001609325409</v>
      </c>
      <c r="E4787" s="44"/>
      <c r="F4787" s="45">
        <v>-2.5695981979370117</v>
      </c>
      <c r="G4787" s="45"/>
      <c r="H4787" s="45"/>
      <c r="I4787" s="45"/>
      <c r="J4787" s="45"/>
      <c r="K4787" s="45">
        <v>2.1715843677520752</v>
      </c>
      <c r="L4787" s="45"/>
      <c r="M4787" s="45"/>
      <c r="N4787" s="45">
        <v>27.227151870727539</v>
      </c>
      <c r="O4787" s="45"/>
      <c r="P4787" s="45"/>
      <c r="Q4787" s="45"/>
      <c r="R4787" s="45">
        <v>17.716962814331055</v>
      </c>
      <c r="S4787" s="45"/>
      <c r="T4787" s="45"/>
      <c r="U4787" s="45"/>
      <c r="V4787" s="46">
        <v>8.6670722961425781</v>
      </c>
      <c r="W4787" s="46"/>
      <c r="X4787" s="45">
        <v>5.2000001072883606E-2</v>
      </c>
      <c r="Y4787" s="45"/>
      <c r="Z4787" s="44">
        <v>3.1200000643730164</v>
      </c>
      <c r="AA4787" s="44"/>
      <c r="AB4787" s="45">
        <v>-14.37381649017334</v>
      </c>
      <c r="AC4787" s="45"/>
      <c r="AD4787" s="45">
        <v>2.1644653752446175E-3</v>
      </c>
      <c r="AE4787" s="45"/>
      <c r="AF4787" s="45">
        <v>19.826881408691406</v>
      </c>
      <c r="AG4787" s="45"/>
      <c r="AH4787" s="45">
        <v>14.018191337585449</v>
      </c>
      <c r="AI4787" s="45"/>
      <c r="AJ4787" s="45"/>
      <c r="AK4787" s="20">
        <v>1.091801468282938E-2</v>
      </c>
    </row>
    <row r="4788" spans="2:37">
      <c r="B4788" s="2">
        <v>1.4000000432133675E-2</v>
      </c>
      <c r="D4788" s="44">
        <v>0.84000002592802048</v>
      </c>
      <c r="E4788" s="44"/>
      <c r="F4788" s="45">
        <v>-11.571902275085449</v>
      </c>
      <c r="G4788" s="45"/>
      <c r="H4788" s="45"/>
      <c r="I4788" s="45"/>
      <c r="J4788" s="45"/>
      <c r="K4788" s="45">
        <v>1.8061895370483398</v>
      </c>
      <c r="L4788" s="45"/>
      <c r="M4788" s="45"/>
      <c r="N4788" s="45">
        <v>26.694602966308594</v>
      </c>
      <c r="O4788" s="45"/>
      <c r="P4788" s="45"/>
      <c r="Q4788" s="45"/>
      <c r="R4788" s="45">
        <v>17.598766326904297</v>
      </c>
      <c r="S4788" s="45"/>
      <c r="T4788" s="45"/>
      <c r="U4788" s="45"/>
      <c r="V4788" s="46">
        <v>7.2571501731872559</v>
      </c>
      <c r="W4788" s="46"/>
      <c r="X4788" s="45">
        <v>5.299999937415123E-2</v>
      </c>
      <c r="Y4788" s="45"/>
      <c r="Z4788" s="44">
        <v>3.1799999624490738</v>
      </c>
      <c r="AA4788" s="44"/>
      <c r="AB4788" s="45">
        <v>-8.2939090728759766</v>
      </c>
      <c r="AC4788" s="45"/>
      <c r="AD4788" s="45">
        <v>1.8227392574772239E-3</v>
      </c>
      <c r="AE4788" s="45"/>
      <c r="AF4788" s="45">
        <v>19.720941543579102</v>
      </c>
      <c r="AG4788" s="45"/>
      <c r="AH4788" s="45">
        <v>13.943523406982422</v>
      </c>
      <c r="AI4788" s="45"/>
      <c r="AJ4788" s="45"/>
      <c r="AK4788" s="20">
        <v>9.2435125261545181E-3</v>
      </c>
    </row>
    <row r="4789" spans="2:37">
      <c r="B4789" s="2">
        <v>1.4999999664723873E-2</v>
      </c>
      <c r="D4789" s="44">
        <v>0.89999997988343239</v>
      </c>
      <c r="E4789" s="44"/>
      <c r="F4789" s="45">
        <v>-18.529232025146484</v>
      </c>
      <c r="G4789" s="45"/>
      <c r="H4789" s="45"/>
      <c r="I4789" s="45"/>
      <c r="J4789" s="45"/>
      <c r="K4789" s="45">
        <v>1.5034148693084717</v>
      </c>
      <c r="L4789" s="45"/>
      <c r="M4789" s="45"/>
      <c r="N4789" s="45">
        <v>26.22675895690918</v>
      </c>
      <c r="O4789" s="45"/>
      <c r="P4789" s="45"/>
      <c r="Q4789" s="45"/>
      <c r="R4789" s="45">
        <v>17.482044219970703</v>
      </c>
      <c r="S4789" s="45"/>
      <c r="T4789" s="45"/>
      <c r="U4789" s="45"/>
      <c r="V4789" s="46">
        <v>6.0809526443481445</v>
      </c>
      <c r="W4789" s="46"/>
      <c r="X4789" s="45">
        <v>5.4000001400709152E-2</v>
      </c>
      <c r="Y4789" s="45"/>
      <c r="Z4789" s="44">
        <v>3.2400000840425491</v>
      </c>
      <c r="AA4789" s="44"/>
      <c r="AB4789" s="45">
        <v>-1.1191346645355225</v>
      </c>
      <c r="AC4789" s="45"/>
      <c r="AD4789" s="45">
        <v>1.5354068018496037E-3</v>
      </c>
      <c r="AE4789" s="45"/>
      <c r="AF4789" s="45">
        <v>19.616207122802734</v>
      </c>
      <c r="AG4789" s="45"/>
      <c r="AH4789" s="45">
        <v>13.869668006896973</v>
      </c>
      <c r="AI4789" s="45"/>
      <c r="AJ4789" s="45"/>
      <c r="AK4789" s="20">
        <v>7.8278481960296631E-3</v>
      </c>
    </row>
    <row r="4790" spans="2:37">
      <c r="B4790" s="2">
        <v>1.6000000759959221E-2</v>
      </c>
      <c r="D4790" s="44">
        <v>0.96000004559755325</v>
      </c>
      <c r="E4790" s="44"/>
      <c r="F4790" s="45">
        <v>-22.550264358520508</v>
      </c>
      <c r="G4790" s="45"/>
      <c r="H4790" s="45"/>
      <c r="I4790" s="45"/>
      <c r="J4790" s="45"/>
      <c r="K4790" s="45">
        <v>1.2522377967834473</v>
      </c>
      <c r="L4790" s="45"/>
      <c r="M4790" s="45"/>
      <c r="N4790" s="45">
        <v>25.812566757202148</v>
      </c>
      <c r="O4790" s="45"/>
      <c r="P4790" s="45"/>
      <c r="Q4790" s="45"/>
      <c r="R4790" s="45">
        <v>17.36677360534668</v>
      </c>
      <c r="S4790" s="45"/>
      <c r="T4790" s="45"/>
      <c r="U4790" s="45"/>
      <c r="V4790" s="46">
        <v>5.0986199378967285</v>
      </c>
      <c r="W4790" s="46"/>
      <c r="X4790" s="45">
        <v>5.4999999701976776E-2</v>
      </c>
      <c r="Y4790" s="45"/>
      <c r="Z4790" s="44">
        <v>3.2999999821186066</v>
      </c>
      <c r="AA4790" s="44"/>
      <c r="AB4790" s="45">
        <v>6.1366643905639648</v>
      </c>
      <c r="AC4790" s="45"/>
      <c r="AD4790" s="45">
        <v>1.2937468709424138E-3</v>
      </c>
      <c r="AE4790" s="45"/>
      <c r="AF4790" s="45">
        <v>19.512651443481445</v>
      </c>
      <c r="AG4790" s="45"/>
      <c r="AH4790" s="45">
        <v>13.796612739562988</v>
      </c>
      <c r="AI4790" s="45"/>
      <c r="AJ4790" s="45"/>
      <c r="AK4790" s="20">
        <v>6.6307373344898224E-3</v>
      </c>
    </row>
    <row r="4791" spans="2:37">
      <c r="B4791" s="2">
        <v>1.7000000923871994E-2</v>
      </c>
      <c r="D4791" s="44">
        <v>1.0200000554323196</v>
      </c>
      <c r="E4791" s="44"/>
      <c r="F4791" s="45">
        <v>-23.155899047851563</v>
      </c>
      <c r="G4791" s="45"/>
      <c r="H4791" s="45"/>
      <c r="I4791" s="45"/>
      <c r="J4791" s="45"/>
      <c r="K4791" s="45">
        <v>1.0436527729034424</v>
      </c>
      <c r="L4791" s="45"/>
      <c r="M4791" s="45"/>
      <c r="N4791" s="45">
        <v>25.442983627319336</v>
      </c>
      <c r="O4791" s="45"/>
      <c r="P4791" s="45"/>
      <c r="Q4791" s="45"/>
      <c r="R4791" s="45">
        <v>17.252933502197266</v>
      </c>
      <c r="S4791" s="45"/>
      <c r="T4791" s="45"/>
      <c r="U4791" s="45"/>
      <c r="V4791" s="46">
        <v>4.2773823738098145</v>
      </c>
      <c r="W4791" s="46"/>
      <c r="X4791" s="45">
        <v>5.6000001728534698E-2</v>
      </c>
      <c r="Y4791" s="45"/>
      <c r="Z4791" s="44">
        <v>3.3600001037120819</v>
      </c>
      <c r="AA4791" s="44"/>
      <c r="AB4791" s="45">
        <v>12.459041595458984</v>
      </c>
      <c r="AC4791" s="45"/>
      <c r="AD4791" s="45">
        <v>1.0904460214078426E-3</v>
      </c>
      <c r="AE4791" s="45"/>
      <c r="AF4791" s="45">
        <v>19.410249710083008</v>
      </c>
      <c r="AG4791" s="45"/>
      <c r="AH4791" s="45">
        <v>13.724348068237305</v>
      </c>
      <c r="AI4791" s="45"/>
      <c r="AJ4791" s="45"/>
      <c r="AK4791" s="20">
        <v>5.6182034313678741E-3</v>
      </c>
    </row>
    <row r="4792" spans="2:37">
      <c r="B4792" s="2">
        <v>1.7999999225139618E-2</v>
      </c>
      <c r="D4792" s="44">
        <v>1.0799999535083771</v>
      </c>
      <c r="E4792" s="44"/>
      <c r="F4792" s="45">
        <v>-20.342239379882813</v>
      </c>
      <c r="G4792" s="45"/>
      <c r="H4792" s="45"/>
      <c r="I4792" s="45"/>
      <c r="J4792" s="45"/>
      <c r="K4792" s="45">
        <v>0.87028181552886963</v>
      </c>
      <c r="L4792" s="45"/>
      <c r="M4792" s="45"/>
      <c r="N4792" s="45">
        <v>25.110605239868164</v>
      </c>
      <c r="O4792" s="45"/>
      <c r="P4792" s="45"/>
      <c r="Q4792" s="45"/>
      <c r="R4792" s="45">
        <v>17.140497207641602</v>
      </c>
      <c r="S4792" s="45"/>
      <c r="T4792" s="45"/>
      <c r="U4792" s="45"/>
      <c r="V4792" s="46">
        <v>3.5902233123779297</v>
      </c>
      <c r="W4792" s="46"/>
      <c r="X4792" s="45">
        <v>5.7000000029802322E-2</v>
      </c>
      <c r="Y4792" s="45"/>
      <c r="Z4792" s="44">
        <v>3.4200000017881393</v>
      </c>
      <c r="AA4792" s="44"/>
      <c r="AB4792" s="45">
        <v>16.974546432495117</v>
      </c>
      <c r="AC4792" s="45"/>
      <c r="AD4792" s="45">
        <v>9.1936939861625433E-4</v>
      </c>
      <c r="AE4792" s="45"/>
      <c r="AF4792" s="45">
        <v>19.308980941772461</v>
      </c>
      <c r="AG4792" s="45"/>
      <c r="AH4792" s="45">
        <v>13.652860641479492</v>
      </c>
      <c r="AI4792" s="45"/>
      <c r="AJ4792" s="45"/>
      <c r="AK4792" s="20">
        <v>4.7615831717848778E-3</v>
      </c>
    </row>
    <row r="4793" spans="2:37">
      <c r="B4793" s="2">
        <v>1.8999999389052391E-2</v>
      </c>
      <c r="D4793" s="44">
        <v>1.1399999633431435</v>
      </c>
      <c r="E4793" s="44"/>
      <c r="F4793" s="45">
        <v>-14.576218605041504</v>
      </c>
      <c r="G4793" s="45"/>
      <c r="H4793" s="45"/>
      <c r="I4793" s="45"/>
      <c r="J4793" s="45"/>
      <c r="K4793" s="45">
        <v>0.72606545686721802</v>
      </c>
      <c r="L4793" s="45"/>
      <c r="M4793" s="45"/>
      <c r="N4793" s="45">
        <v>24.80933952331543</v>
      </c>
      <c r="O4793" s="45"/>
      <c r="P4793" s="45"/>
      <c r="Q4793" s="45"/>
      <c r="R4793" s="45">
        <v>17.029447555541992</v>
      </c>
      <c r="S4793" s="45"/>
      <c r="T4793" s="45"/>
      <c r="U4793" s="45"/>
      <c r="V4793" s="46">
        <v>3.0148119926452637</v>
      </c>
      <c r="W4793" s="46"/>
      <c r="X4793" s="45">
        <v>5.7999998331069946E-2</v>
      </c>
      <c r="Y4793" s="45"/>
      <c r="Z4793" s="44">
        <v>3.4799998998641968</v>
      </c>
      <c r="AA4793" s="44"/>
      <c r="AB4793" s="45">
        <v>19.071157455444336</v>
      </c>
      <c r="AC4793" s="45"/>
      <c r="AD4793" s="45">
        <v>7.7537010656669736E-4</v>
      </c>
      <c r="AE4793" s="45"/>
      <c r="AF4793" s="45">
        <v>19.208822250366211</v>
      </c>
      <c r="AG4793" s="45"/>
      <c r="AH4793" s="45">
        <v>13.58213996887207</v>
      </c>
      <c r="AI4793" s="45"/>
      <c r="AJ4793" s="45"/>
      <c r="AK4793" s="20">
        <v>4.0366942994296551E-3</v>
      </c>
    </row>
    <row r="4794" spans="2:37">
      <c r="B4794" s="2">
        <v>1.9999999552965164E-2</v>
      </c>
      <c r="D4794" s="44">
        <v>1.1999999731779099</v>
      </c>
      <c r="E4794" s="44"/>
      <c r="F4794" s="45">
        <v>-6.7254509925842285</v>
      </c>
      <c r="G4794" s="45"/>
      <c r="H4794" s="45"/>
      <c r="I4794" s="45"/>
      <c r="J4794" s="45"/>
      <c r="K4794" s="45">
        <v>0.60601651668548584</v>
      </c>
      <c r="L4794" s="45"/>
      <c r="M4794" s="45"/>
      <c r="N4794" s="45">
        <v>24.534170150756836</v>
      </c>
      <c r="O4794" s="45"/>
      <c r="P4794" s="45"/>
      <c r="Q4794" s="45"/>
      <c r="R4794" s="45">
        <v>16.919759750366211</v>
      </c>
      <c r="S4794" s="45"/>
      <c r="T4794" s="45"/>
      <c r="U4794" s="45"/>
      <c r="V4794" s="46">
        <v>2.5326504707336426</v>
      </c>
      <c r="W4794" s="46"/>
      <c r="X4794" s="45">
        <v>5.9000000357627869E-2</v>
      </c>
      <c r="Y4794" s="45"/>
      <c r="Z4794" s="44">
        <v>3.5400000214576721</v>
      </c>
      <c r="AA4794" s="44"/>
      <c r="AB4794" s="45">
        <v>18.480985641479492</v>
      </c>
      <c r="AC4794" s="45"/>
      <c r="AD4794" s="45">
        <v>6.5412878757342696E-4</v>
      </c>
      <c r="AE4794" s="45"/>
      <c r="AF4794" s="45">
        <v>19.10975456237793</v>
      </c>
      <c r="AG4794" s="45"/>
      <c r="AH4794" s="45">
        <v>13.512174606323242</v>
      </c>
      <c r="AI4794" s="45"/>
      <c r="AJ4794" s="45"/>
      <c r="AK4794" s="20">
        <v>3.4231271129101515E-3</v>
      </c>
    </row>
    <row r="4795" spans="2:37">
      <c r="B4795" s="2">
        <v>2.0999999716877937E-2</v>
      </c>
      <c r="D4795" s="44">
        <v>1.2599999830126762</v>
      </c>
      <c r="E4795" s="44"/>
      <c r="F4795" s="45">
        <v>2.0670289993286133</v>
      </c>
      <c r="G4795" s="45"/>
      <c r="H4795" s="45"/>
      <c r="I4795" s="45"/>
      <c r="J4795" s="45"/>
      <c r="K4795" s="45">
        <v>0.50602227449417114</v>
      </c>
      <c r="L4795" s="45"/>
      <c r="M4795" s="45"/>
      <c r="N4795" s="45">
        <v>24.280952453613281</v>
      </c>
      <c r="O4795" s="45"/>
      <c r="P4795" s="45"/>
      <c r="Q4795" s="45"/>
      <c r="R4795" s="45">
        <v>16.81141471862793</v>
      </c>
      <c r="S4795" s="45"/>
      <c r="T4795" s="45"/>
      <c r="U4795" s="45"/>
      <c r="V4795" s="46">
        <v>2.1283857822418213</v>
      </c>
      <c r="W4795" s="46"/>
      <c r="X4795" s="45">
        <v>5.9999998658895493E-2</v>
      </c>
      <c r="Y4795" s="45"/>
      <c r="Z4795" s="44">
        <v>3.5999999195337296</v>
      </c>
      <c r="AA4795" s="44"/>
      <c r="AB4795" s="45">
        <v>15.314107894897461</v>
      </c>
      <c r="AC4795" s="45"/>
      <c r="AD4795" s="45">
        <v>5.5202009389176965E-4</v>
      </c>
      <c r="AE4795" s="45"/>
      <c r="AF4795" s="45">
        <v>19.011760711669922</v>
      </c>
      <c r="AG4795" s="45"/>
      <c r="AH4795" s="45">
        <v>13.442954063415527</v>
      </c>
      <c r="AI4795" s="45"/>
      <c r="AJ4795" s="45"/>
      <c r="AK4795" s="20">
        <v>2.9036558698862791E-3</v>
      </c>
    </row>
    <row r="4796" spans="2:37">
      <c r="B4796" s="2">
        <v>2.199999988079071E-2</v>
      </c>
      <c r="D4796" s="44">
        <v>1.3199999928474426</v>
      </c>
      <c r="E4796" s="44"/>
      <c r="F4796" s="45">
        <v>10.544951438903809</v>
      </c>
      <c r="G4796" s="45"/>
      <c r="H4796" s="45"/>
      <c r="I4796" s="45"/>
      <c r="J4796" s="45"/>
      <c r="K4796" s="45">
        <v>0.4226856529712677</v>
      </c>
      <c r="L4796" s="45"/>
      <c r="M4796" s="45"/>
      <c r="N4796" s="45">
        <v>24.046260833740234</v>
      </c>
      <c r="O4796" s="45"/>
      <c r="P4796" s="45"/>
      <c r="Q4796" s="45"/>
      <c r="R4796" s="45">
        <v>16.704389572143555</v>
      </c>
      <c r="S4796" s="45"/>
      <c r="T4796" s="45"/>
      <c r="U4796" s="45"/>
      <c r="V4796" s="46">
        <v>1.7892535924911499</v>
      </c>
      <c r="W4796" s="46"/>
      <c r="X4796" s="45">
        <v>6.1000000685453415E-2</v>
      </c>
      <c r="Y4796" s="45"/>
      <c r="Z4796" s="44">
        <v>3.6600000411272049</v>
      </c>
      <c r="AA4796" s="44"/>
      <c r="AB4796" s="45">
        <v>10.039301872253418</v>
      </c>
      <c r="AC4796" s="45"/>
      <c r="AD4796" s="45">
        <v>4.6600005589425564E-4</v>
      </c>
      <c r="AE4796" s="45"/>
      <c r="AF4796" s="45">
        <v>18.914817810058594</v>
      </c>
      <c r="AG4796" s="45"/>
      <c r="AH4796" s="45">
        <v>13.374466896057129</v>
      </c>
      <c r="AI4796" s="45"/>
      <c r="AJ4796" s="45"/>
      <c r="AK4796" s="20">
        <v>2.4637377355247736E-3</v>
      </c>
    </row>
    <row r="4797" spans="2:37">
      <c r="B4797" s="2">
        <v>2.3000000044703484E-2</v>
      </c>
      <c r="D4797" s="44">
        <v>1.380000002682209</v>
      </c>
      <c r="E4797" s="44"/>
      <c r="F4797" s="45">
        <v>17.514816284179688</v>
      </c>
      <c r="G4797" s="45"/>
      <c r="H4797" s="45"/>
      <c r="I4797" s="45"/>
      <c r="J4797" s="45"/>
      <c r="K4797" s="45">
        <v>0.35319668054580688</v>
      </c>
      <c r="L4797" s="45"/>
      <c r="M4797" s="45"/>
      <c r="N4797" s="45">
        <v>23.82725715637207</v>
      </c>
      <c r="O4797" s="45"/>
      <c r="P4797" s="45"/>
      <c r="Q4797" s="45"/>
      <c r="R4797" s="45">
        <v>16.598667144775391</v>
      </c>
      <c r="S4797" s="45"/>
      <c r="T4797" s="45"/>
      <c r="U4797" s="45"/>
      <c r="V4797" s="46">
        <v>1.5046254396438599</v>
      </c>
      <c r="W4797" s="46"/>
      <c r="X4797" s="45">
        <v>6.1999998986721039E-2</v>
      </c>
      <c r="Y4797" s="45"/>
      <c r="Z4797" s="44">
        <v>3.7199999392032623</v>
      </c>
      <c r="AA4797" s="44"/>
      <c r="AB4797" s="45">
        <v>3.414933443069458</v>
      </c>
      <c r="AC4797" s="45"/>
      <c r="AD4797" s="45">
        <v>3.9351268787868321E-4</v>
      </c>
      <c r="AE4797" s="45"/>
      <c r="AF4797" s="45">
        <v>18.818912506103516</v>
      </c>
      <c r="AG4797" s="45"/>
      <c r="AH4797" s="45">
        <v>13.306702613830566</v>
      </c>
      <c r="AI4797" s="45"/>
      <c r="AJ4797" s="45"/>
      <c r="AK4797" s="20">
        <v>2.0910927560180426E-3</v>
      </c>
    </row>
    <row r="4798" spans="2:37">
      <c r="B4798" s="2">
        <v>2.4000000208616257E-2</v>
      </c>
      <c r="D4798" s="44">
        <v>1.4400000125169754</v>
      </c>
      <c r="E4798" s="44"/>
      <c r="F4798" s="45">
        <v>22.011009216308594</v>
      </c>
      <c r="G4798" s="45"/>
      <c r="H4798" s="45"/>
      <c r="I4798" s="45"/>
      <c r="J4798" s="45"/>
      <c r="K4798" s="45">
        <v>0.29522773623466492</v>
      </c>
      <c r="L4798" s="45"/>
      <c r="M4798" s="45"/>
      <c r="N4798" s="45">
        <v>23.621583938598633</v>
      </c>
      <c r="O4798" s="45"/>
      <c r="P4798" s="45"/>
      <c r="Q4798" s="45"/>
      <c r="R4798" s="45">
        <v>16.494224548339844</v>
      </c>
      <c r="S4798" s="45"/>
      <c r="T4798" s="45"/>
      <c r="U4798" s="45"/>
      <c r="V4798" s="46">
        <v>1.2656401395797729</v>
      </c>
      <c r="W4798" s="46"/>
      <c r="X4798" s="45">
        <v>6.3000001013278961E-2</v>
      </c>
      <c r="Y4798" s="45"/>
      <c r="Z4798" s="44">
        <v>3.7800000607967377</v>
      </c>
      <c r="AA4798" s="44"/>
      <c r="AB4798" s="45">
        <v>-3.6198573112487793</v>
      </c>
      <c r="AC4798" s="45"/>
      <c r="AD4798" s="45">
        <v>3.3241097116842866E-4</v>
      </c>
      <c r="AE4798" s="45"/>
      <c r="AF4798" s="45">
        <v>18.724025726318359</v>
      </c>
      <c r="AG4798" s="45"/>
      <c r="AH4798" s="45">
        <v>13.239650726318359</v>
      </c>
      <c r="AI4798" s="45"/>
      <c r="AJ4798" s="45"/>
      <c r="AK4798" s="20">
        <v>1.7753492575138807E-3</v>
      </c>
    </row>
    <row r="4799" spans="2:37">
      <c r="B4799" s="2">
        <v>2.500000037252903E-2</v>
      </c>
      <c r="D4799" s="44">
        <v>1.5000000223517418</v>
      </c>
      <c r="E4799" s="44"/>
      <c r="F4799" s="45">
        <v>23.427158355712891</v>
      </c>
      <c r="G4799" s="45"/>
      <c r="H4799" s="45"/>
      <c r="I4799" s="45"/>
      <c r="J4799" s="45"/>
      <c r="K4799" s="45">
        <v>0.24684883654117584</v>
      </c>
      <c r="L4799" s="45"/>
      <c r="M4799" s="45"/>
      <c r="N4799" s="45">
        <v>23.427286148071289</v>
      </c>
      <c r="O4799" s="45"/>
      <c r="P4799" s="45"/>
      <c r="Q4799" s="45"/>
      <c r="R4799" s="45">
        <v>16.391044616699219</v>
      </c>
      <c r="S4799" s="45"/>
      <c r="T4799" s="45"/>
      <c r="U4799" s="45"/>
      <c r="V4799" s="46">
        <v>1.06490159034729</v>
      </c>
      <c r="W4799" s="46"/>
      <c r="X4799" s="45">
        <v>6.4000003039836884E-2</v>
      </c>
      <c r="Y4799" s="45"/>
      <c r="Z4799" s="44">
        <v>3.840000182390213</v>
      </c>
      <c r="AA4799" s="44"/>
      <c r="AB4799" s="45">
        <v>-10.078096389770508</v>
      </c>
      <c r="AC4799" s="45"/>
      <c r="AD4799" s="45">
        <v>2.8089110855944455E-4</v>
      </c>
      <c r="AE4799" s="45"/>
      <c r="AF4799" s="45">
        <v>18.630142211914063</v>
      </c>
      <c r="AG4799" s="45"/>
      <c r="AH4799" s="45">
        <v>13.173301696777344</v>
      </c>
      <c r="AI4799" s="45"/>
      <c r="AJ4799" s="45"/>
      <c r="AK4799" s="20">
        <v>1.5077466377988458E-3</v>
      </c>
    </row>
    <row r="4800" spans="2:37">
      <c r="B4800" s="2">
        <v>2.6000000536441803E-2</v>
      </c>
      <c r="D4800" s="44">
        <v>1.5600000321865082</v>
      </c>
      <c r="E4800" s="44"/>
      <c r="F4800" s="45">
        <v>21.595821380615234</v>
      </c>
      <c r="G4800" s="45"/>
      <c r="H4800" s="45"/>
      <c r="I4800" s="45"/>
      <c r="J4800" s="45"/>
      <c r="K4800" s="45">
        <v>0.20645797252655029</v>
      </c>
      <c r="L4800" s="45"/>
      <c r="M4800" s="45"/>
      <c r="N4800" s="45">
        <v>23.242731094360352</v>
      </c>
      <c r="O4800" s="45"/>
      <c r="P4800" s="45"/>
      <c r="Q4800" s="45"/>
      <c r="R4800" s="45">
        <v>16.289104461669922</v>
      </c>
      <c r="S4800" s="45"/>
      <c r="T4800" s="45"/>
      <c r="U4800" s="45"/>
      <c r="V4800" s="46">
        <v>0.89622986316680908</v>
      </c>
      <c r="W4800" s="46"/>
      <c r="X4800" s="45">
        <v>6.4999997615814209E-2</v>
      </c>
      <c r="Y4800" s="45"/>
      <c r="Z4800" s="44">
        <v>3.8999998569488525</v>
      </c>
      <c r="AA4800" s="44"/>
      <c r="AB4800" s="45">
        <v>-15.063244819641113</v>
      </c>
      <c r="AC4800" s="45"/>
      <c r="AD4800" s="45">
        <v>2.3743725614622235E-4</v>
      </c>
      <c r="AE4800" s="45"/>
      <c r="AF4800" s="45">
        <v>18.537246704101563</v>
      </c>
      <c r="AG4800" s="45"/>
      <c r="AH4800" s="45">
        <v>13.107645034790039</v>
      </c>
      <c r="AI4800" s="45"/>
      <c r="AJ4800" s="45"/>
      <c r="AK4800" s="20">
        <v>1.2808821629732847E-3</v>
      </c>
    </row>
    <row r="4801" spans="2:37">
      <c r="B4801" s="2">
        <v>2.7000000700354576E-2</v>
      </c>
      <c r="D4801" s="44">
        <v>1.6200000420212746</v>
      </c>
      <c r="E4801" s="44"/>
      <c r="F4801" s="45">
        <v>16.806083679199219</v>
      </c>
      <c r="G4801" s="45"/>
      <c r="H4801" s="45"/>
      <c r="I4801" s="45"/>
      <c r="J4801" s="45"/>
      <c r="K4801" s="45">
        <v>0.17272423207759857</v>
      </c>
      <c r="L4801" s="45"/>
      <c r="M4801" s="45"/>
      <c r="N4801" s="45">
        <v>23.066562652587891</v>
      </c>
      <c r="O4801" s="45"/>
      <c r="P4801" s="45"/>
      <c r="Q4801" s="45"/>
      <c r="R4801" s="45">
        <v>16.188388824462891</v>
      </c>
      <c r="S4801" s="45"/>
      <c r="T4801" s="45"/>
      <c r="U4801" s="45"/>
      <c r="V4801" s="46">
        <v>0.75445729494094849</v>
      </c>
      <c r="W4801" s="46"/>
      <c r="X4801" s="45">
        <v>6.5999999642372131E-2</v>
      </c>
      <c r="Y4801" s="45"/>
      <c r="Z4801" s="44">
        <v>3.9599999785423279</v>
      </c>
      <c r="AA4801" s="44"/>
      <c r="AB4801" s="45">
        <v>-17.893457412719727</v>
      </c>
      <c r="AC4801" s="45"/>
      <c r="AD4801" s="45">
        <v>2.0077521912753582E-4</v>
      </c>
      <c r="AE4801" s="45"/>
      <c r="AF4801" s="45">
        <v>18.445322036743164</v>
      </c>
      <c r="AG4801" s="45"/>
      <c r="AH4801" s="45">
        <v>13.042670249938965</v>
      </c>
      <c r="AI4801" s="45"/>
      <c r="AJ4801" s="45"/>
      <c r="AK4801" s="20">
        <v>1.0885003721341491E-3</v>
      </c>
    </row>
    <row r="4802" spans="2:37">
      <c r="B4802" s="2">
        <v>2.8000000864267349E-2</v>
      </c>
      <c r="D4802" s="44">
        <v>1.680000051856041</v>
      </c>
      <c r="E4802" s="44"/>
      <c r="F4802" s="45">
        <v>9.7573318481445313</v>
      </c>
      <c r="G4802" s="45"/>
      <c r="H4802" s="45"/>
      <c r="I4802" s="45"/>
      <c r="J4802" s="45"/>
      <c r="K4802" s="45">
        <v>0.14454112946987152</v>
      </c>
      <c r="L4802" s="45"/>
      <c r="M4802" s="45"/>
      <c r="N4802" s="45">
        <v>22.897647857666016</v>
      </c>
      <c r="O4802" s="45"/>
      <c r="P4802" s="45"/>
      <c r="Q4802" s="45"/>
      <c r="R4802" s="45">
        <v>16.088876724243164</v>
      </c>
      <c r="S4802" s="45"/>
      <c r="T4802" s="45"/>
      <c r="U4802" s="45"/>
      <c r="V4802" s="46">
        <v>0.63525885343551636</v>
      </c>
      <c r="W4802" s="46"/>
      <c r="X4802" s="45">
        <v>6.7000001668930054E-2</v>
      </c>
      <c r="Y4802" s="45"/>
      <c r="Z4802" s="44">
        <v>4.0200001001358032</v>
      </c>
      <c r="AA4802" s="44"/>
      <c r="AB4802" s="45">
        <v>-18.194637298583984</v>
      </c>
      <c r="AC4802" s="45"/>
      <c r="AD4802" s="45">
        <v>1.6983371460810304E-4</v>
      </c>
      <c r="AE4802" s="45"/>
      <c r="AF4802" s="45">
        <v>18.354354858398438</v>
      </c>
      <c r="AG4802" s="45"/>
      <c r="AH4802" s="45">
        <v>12.978368759155273</v>
      </c>
      <c r="AI4802" s="45"/>
      <c r="AJ4802" s="45"/>
      <c r="AK4802" s="20">
        <v>9.2531333211809397E-4</v>
      </c>
    </row>
    <row r="4803" spans="2:37">
      <c r="B4803" s="2">
        <v>2.8999999165534973E-2</v>
      </c>
      <c r="D4803" s="44">
        <v>1.7399999499320984</v>
      </c>
      <c r="E4803" s="44"/>
      <c r="F4803" s="45">
        <v>1.4564661979675293</v>
      </c>
      <c r="G4803" s="45"/>
      <c r="H4803" s="45"/>
      <c r="I4803" s="45"/>
      <c r="J4803" s="45"/>
      <c r="K4803" s="45">
        <v>0.12098803371191025</v>
      </c>
      <c r="L4803" s="45"/>
      <c r="M4803" s="45"/>
      <c r="N4803" s="45">
        <v>22.735040664672852</v>
      </c>
      <c r="O4803" s="45"/>
      <c r="P4803" s="45"/>
      <c r="Q4803" s="45"/>
      <c r="R4803" s="45">
        <v>15.99055004119873</v>
      </c>
      <c r="S4803" s="45"/>
      <c r="T4803" s="45"/>
      <c r="U4803" s="45"/>
      <c r="V4803" s="46">
        <v>0.53501260280609131</v>
      </c>
      <c r="W4803" s="46"/>
      <c r="X4803" s="45">
        <v>6.8000003695487976E-2</v>
      </c>
      <c r="Y4803" s="45"/>
      <c r="Z4803" s="44">
        <v>4.0800002217292786</v>
      </c>
      <c r="AA4803" s="44"/>
      <c r="AB4803" s="45">
        <v>-15.949615478515625</v>
      </c>
      <c r="AC4803" s="45"/>
      <c r="AD4803" s="45">
        <v>1.4371180441230536E-4</v>
      </c>
      <c r="AE4803" s="45"/>
      <c r="AF4803" s="45">
        <v>18.26432991027832</v>
      </c>
      <c r="AG4803" s="45"/>
      <c r="AH4803" s="45">
        <v>12.914730072021484</v>
      </c>
      <c r="AI4803" s="45"/>
      <c r="AJ4803" s="45"/>
      <c r="AK4803" s="20">
        <v>7.8685034532099962E-4</v>
      </c>
    </row>
    <row r="4804" spans="2:37">
      <c r="B4804" s="2">
        <v>2.9999999329447746E-2</v>
      </c>
      <c r="D4804" s="44">
        <v>1.7999999597668648</v>
      </c>
      <c r="E4804" s="44"/>
      <c r="F4804" s="45">
        <v>-6.9264473915100098</v>
      </c>
      <c r="G4804" s="45"/>
      <c r="H4804" s="45"/>
      <c r="I4804" s="45"/>
      <c r="J4804" s="45"/>
      <c r="K4804" s="45">
        <v>0.10129856318235397</v>
      </c>
      <c r="L4804" s="45"/>
      <c r="M4804" s="45"/>
      <c r="N4804" s="45">
        <v>22.577947616577148</v>
      </c>
      <c r="O4804" s="45"/>
      <c r="P4804" s="45"/>
      <c r="Q4804" s="45"/>
      <c r="R4804" s="45">
        <v>15.893390655517578</v>
      </c>
      <c r="S4804" s="45"/>
      <c r="T4804" s="45"/>
      <c r="U4804" s="45"/>
      <c r="V4804" s="46">
        <v>0.45068356394767761</v>
      </c>
      <c r="W4804" s="46"/>
      <c r="X4804" s="45">
        <v>6.8999998271465302E-2</v>
      </c>
      <c r="Y4804" s="45"/>
      <c r="Z4804" s="44">
        <v>4.1399998962879181</v>
      </c>
      <c r="AA4804" s="44"/>
      <c r="AB4804" s="45">
        <v>-11.497034072875977</v>
      </c>
      <c r="AC4804" s="45"/>
      <c r="AD4804" s="45">
        <v>1.2165159569121897E-4</v>
      </c>
      <c r="AE4804" s="45"/>
      <c r="AF4804" s="45">
        <v>18.17523193359375</v>
      </c>
      <c r="AG4804" s="45"/>
      <c r="AH4804" s="45">
        <v>12.851744651794434</v>
      </c>
      <c r="AI4804" s="45"/>
      <c r="AJ4804" s="45"/>
      <c r="AK4804" s="20">
        <v>6.693307077512145E-4</v>
      </c>
    </row>
    <row r="4805" spans="2:37">
      <c r="B4805" s="2">
        <v>3.0999999493360519E-2</v>
      </c>
      <c r="D4805" s="44">
        <v>1.8599999696016312</v>
      </c>
      <c r="E4805" s="44"/>
      <c r="F4805" s="45">
        <v>-14.223485946655273</v>
      </c>
      <c r="G4805" s="45"/>
      <c r="H4805" s="45"/>
      <c r="I4805" s="45"/>
      <c r="J4805" s="45"/>
      <c r="K4805" s="45">
        <v>8.4834352135658264E-2</v>
      </c>
      <c r="L4805" s="45"/>
      <c r="M4805" s="45"/>
      <c r="N4805" s="45">
        <v>22.425704956054688</v>
      </c>
      <c r="O4805" s="45"/>
      <c r="P4805" s="45"/>
      <c r="Q4805" s="45"/>
      <c r="R4805" s="45">
        <v>15.797381401062012</v>
      </c>
      <c r="S4805" s="45"/>
      <c r="T4805" s="45"/>
      <c r="U4805" s="45"/>
      <c r="V4805" s="46">
        <v>0.37972712516784668</v>
      </c>
      <c r="W4805" s="46"/>
      <c r="X4805" s="45">
        <v>7.0000000298023224E-2</v>
      </c>
      <c r="Y4805" s="45"/>
      <c r="Z4805" s="44">
        <v>4.2000000178813934</v>
      </c>
      <c r="AA4805" s="44"/>
      <c r="AB4805" s="45">
        <v>-5.4805669784545898</v>
      </c>
      <c r="AC4805" s="45"/>
      <c r="AD4805" s="45">
        <v>1.030153944157064E-4</v>
      </c>
      <c r="AE4805" s="45"/>
      <c r="AF4805" s="45">
        <v>18.087051391601563</v>
      </c>
      <c r="AG4805" s="45"/>
      <c r="AH4805" s="45">
        <v>12.789402961730957</v>
      </c>
      <c r="AI4805" s="45"/>
      <c r="AJ4805" s="45"/>
      <c r="AK4805" s="20">
        <v>5.6955654872581363E-4</v>
      </c>
    </row>
    <row r="4806" spans="2:37">
      <c r="B4806" s="2">
        <v>3.2000001519918442E-2</v>
      </c>
      <c r="D4806" s="44">
        <v>1.9200000911951065</v>
      </c>
      <c r="E4806" s="44"/>
      <c r="F4806" s="45">
        <v>-19.431831359863281</v>
      </c>
      <c r="G4806" s="45"/>
      <c r="H4806" s="45"/>
      <c r="I4806" s="45"/>
      <c r="J4806" s="45"/>
      <c r="K4806" s="45">
        <v>7.1063399314880371E-2</v>
      </c>
      <c r="L4806" s="45"/>
      <c r="M4806" s="45"/>
      <c r="N4806" s="45">
        <v>22.27775764465332</v>
      </c>
      <c r="O4806" s="45"/>
      <c r="P4806" s="45"/>
      <c r="Q4806" s="45"/>
      <c r="R4806" s="45">
        <v>15.70250415802002</v>
      </c>
      <c r="S4806" s="45"/>
      <c r="T4806" s="45"/>
      <c r="U4806" s="45"/>
      <c r="V4806" s="46">
        <v>0.32000890374183655</v>
      </c>
      <c r="W4806" s="46"/>
      <c r="X4806" s="45">
        <v>7.1000002324581146E-2</v>
      </c>
      <c r="Y4806" s="45"/>
      <c r="Z4806" s="44">
        <v>4.2600001394748688</v>
      </c>
      <c r="AA4806" s="44"/>
      <c r="AB4806" s="45">
        <v>1.2439254522323608</v>
      </c>
      <c r="AC4806" s="45"/>
      <c r="AD4806" s="45">
        <v>8.7266489572357386E-5</v>
      </c>
      <c r="AE4806" s="45"/>
      <c r="AF4806" s="45">
        <v>17.99976921081543</v>
      </c>
      <c r="AG4806" s="45"/>
      <c r="AH4806" s="45">
        <v>12.727697372436523</v>
      </c>
      <c r="AI4806" s="45"/>
      <c r="AJ4806" s="45"/>
      <c r="AK4806" s="20">
        <v>4.8482237616553903E-4</v>
      </c>
    </row>
    <row r="4807" spans="2:37">
      <c r="B4807" s="2">
        <v>3.2999999821186066E-2</v>
      </c>
      <c r="D4807" s="44">
        <v>1.9799999892711639</v>
      </c>
      <c r="E4807" s="44"/>
      <c r="F4807" s="45">
        <v>-21.851730346679688</v>
      </c>
      <c r="G4807" s="45"/>
      <c r="H4807" s="45"/>
      <c r="I4807" s="45"/>
      <c r="J4807" s="45"/>
      <c r="K4807" s="45">
        <v>5.9542182832956314E-2</v>
      </c>
      <c r="L4807" s="45"/>
      <c r="M4807" s="45"/>
      <c r="N4807" s="45">
        <v>22.133636474609375</v>
      </c>
      <c r="O4807" s="45"/>
      <c r="P4807" s="45"/>
      <c r="Q4807" s="45"/>
      <c r="R4807" s="45">
        <v>15.608741760253906</v>
      </c>
      <c r="S4807" s="45"/>
      <c r="T4807" s="45"/>
      <c r="U4807" s="45"/>
      <c r="V4807" s="46">
        <v>0.2697378396987915</v>
      </c>
      <c r="W4807" s="46"/>
      <c r="X4807" s="45">
        <v>7.1999996900558472E-2</v>
      </c>
      <c r="Y4807" s="45"/>
      <c r="Z4807" s="44">
        <v>4.3199998140335083</v>
      </c>
      <c r="AA4807" s="44"/>
      <c r="AB4807" s="45">
        <v>7.7299599647521973</v>
      </c>
      <c r="AC4807" s="45"/>
      <c r="AD4807" s="45">
        <v>7.3953029641415924E-5</v>
      </c>
      <c r="AE4807" s="45"/>
      <c r="AF4807" s="45">
        <v>17.91337776184082</v>
      </c>
      <c r="AG4807" s="45"/>
      <c r="AH4807" s="45">
        <v>12.666618347167969</v>
      </c>
      <c r="AI4807" s="45"/>
      <c r="AJ4807" s="45"/>
      <c r="AK4807" s="20">
        <v>4.1283859172835946E-4</v>
      </c>
    </row>
    <row r="4808" spans="2:37">
      <c r="B4808" s="2">
        <v>3.4000001847743988E-2</v>
      </c>
      <c r="D4808" s="44">
        <v>2.0400001108646393</v>
      </c>
      <c r="E4808" s="44"/>
      <c r="F4808" s="45">
        <v>-21.180536270141602</v>
      </c>
      <c r="G4808" s="45"/>
      <c r="H4808" s="45"/>
      <c r="I4808" s="45"/>
      <c r="J4808" s="45"/>
      <c r="K4808" s="45">
        <v>4.9900759011507034E-2</v>
      </c>
      <c r="L4808" s="45"/>
      <c r="M4808" s="45"/>
      <c r="N4808" s="45">
        <v>21.992948532104492</v>
      </c>
      <c r="O4808" s="45"/>
      <c r="P4808" s="45"/>
      <c r="Q4808" s="45"/>
      <c r="R4808" s="45">
        <v>15.516077995300293</v>
      </c>
      <c r="S4808" s="45"/>
      <c r="T4808" s="45"/>
      <c r="U4808" s="45"/>
      <c r="V4808" s="46">
        <v>0.22741033136844635</v>
      </c>
      <c r="W4808" s="46"/>
      <c r="X4808" s="45">
        <v>7.2999998927116394E-2</v>
      </c>
      <c r="Y4808" s="45"/>
      <c r="Z4808" s="44">
        <v>4.3799999356269836</v>
      </c>
      <c r="AA4808" s="44"/>
      <c r="AB4808" s="45">
        <v>13.073469161987305</v>
      </c>
      <c r="AC4808" s="45"/>
      <c r="AD4808" s="45">
        <v>6.2694503867533058E-5</v>
      </c>
      <c r="AE4808" s="45"/>
      <c r="AF4808" s="45">
        <v>17.827859878540039</v>
      </c>
      <c r="AG4808" s="45"/>
      <c r="AH4808" s="45">
        <v>12.606155395507813</v>
      </c>
      <c r="AI4808" s="45"/>
      <c r="AJ4808" s="45"/>
      <c r="AK4808" s="20">
        <v>3.5166717134416103E-4</v>
      </c>
    </row>
    <row r="4809" spans="2:37">
      <c r="B4809" s="2">
        <v>3.5000000149011612E-2</v>
      </c>
      <c r="D4809" s="44">
        <v>2.1000000089406967</v>
      </c>
      <c r="E4809" s="44"/>
      <c r="F4809" s="45">
        <v>-17.550230026245117</v>
      </c>
      <c r="G4809" s="45"/>
      <c r="H4809" s="45"/>
      <c r="I4809" s="45"/>
      <c r="J4809" s="45"/>
      <c r="K4809" s="45">
        <v>4.1830457746982574E-2</v>
      </c>
      <c r="L4809" s="45"/>
      <c r="M4809" s="45"/>
      <c r="N4809" s="45">
        <v>21.85536003112793</v>
      </c>
      <c r="O4809" s="45"/>
      <c r="P4809" s="45"/>
      <c r="Q4809" s="45"/>
      <c r="R4809" s="45">
        <v>15.424494743347168</v>
      </c>
      <c r="S4809" s="45"/>
      <c r="T4809" s="45"/>
      <c r="U4809" s="45"/>
      <c r="V4809" s="46">
        <v>0.19176381826400757</v>
      </c>
      <c r="W4809" s="46"/>
      <c r="X4809" s="45">
        <v>7.4000000953674316E-2</v>
      </c>
      <c r="Y4809" s="45"/>
      <c r="Z4809" s="44">
        <v>4.440000057220459</v>
      </c>
      <c r="AA4809" s="44"/>
      <c r="AB4809" s="45">
        <v>16.53863525390625</v>
      </c>
      <c r="AC4809" s="45"/>
      <c r="AD4809" s="45">
        <v>5.317041723174043E-5</v>
      </c>
      <c r="AE4809" s="45"/>
      <c r="AF4809" s="45">
        <v>17.743204116821289</v>
      </c>
      <c r="AG4809" s="45"/>
      <c r="AH4809" s="45">
        <v>12.54630184173584</v>
      </c>
      <c r="AI4809" s="45"/>
      <c r="AJ4809" s="45"/>
      <c r="AK4809" s="20">
        <v>2.9966727015562356E-4</v>
      </c>
    </row>
    <row r="4810" spans="2:37">
      <c r="B4810" s="2">
        <v>3.5999998450279236E-2</v>
      </c>
      <c r="D4810" s="44">
        <v>2.1599999070167542</v>
      </c>
      <c r="E4810" s="44"/>
      <c r="F4810" s="45">
        <v>-11.503921508789063</v>
      </c>
      <c r="G4810" s="45"/>
      <c r="H4810" s="45"/>
      <c r="I4810" s="45"/>
      <c r="J4810" s="45"/>
      <c r="K4810" s="45">
        <v>3.5073649138212204E-2</v>
      </c>
      <c r="L4810" s="45"/>
      <c r="M4810" s="45"/>
      <c r="N4810" s="45">
        <v>21.720592498779297</v>
      </c>
      <c r="O4810" s="45"/>
      <c r="P4810" s="45"/>
      <c r="Q4810" s="45"/>
      <c r="R4810" s="45">
        <v>15.333976745605469</v>
      </c>
      <c r="S4810" s="45"/>
      <c r="T4810" s="45"/>
      <c r="U4810" s="45"/>
      <c r="V4810" s="46">
        <v>0.16173765063285828</v>
      </c>
      <c r="W4810" s="46"/>
      <c r="X4810" s="45">
        <v>7.5000002980232239E-2</v>
      </c>
      <c r="Y4810" s="45"/>
      <c r="Z4810" s="44">
        <v>4.5000001788139343</v>
      </c>
      <c r="AA4810" s="44"/>
      <c r="AB4810" s="45">
        <v>17.659036636352539</v>
      </c>
      <c r="AC4810" s="45"/>
      <c r="AD4810" s="45">
        <v>4.5110704377293587E-5</v>
      </c>
      <c r="AE4810" s="45"/>
      <c r="AF4810" s="45">
        <v>17.659399032592773</v>
      </c>
      <c r="AG4810" s="45"/>
      <c r="AH4810" s="45">
        <v>12.487049102783203</v>
      </c>
      <c r="AI4810" s="45"/>
      <c r="AJ4810" s="45"/>
      <c r="AK4810" s="20">
        <v>2.5544935488142073E-4</v>
      </c>
    </row>
    <row r="4811" spans="2:37">
      <c r="B4811" s="2">
        <v>3.7000000476837158E-2</v>
      </c>
      <c r="D4811" s="44">
        <v>2.2200000286102295</v>
      </c>
      <c r="E4811" s="44"/>
      <c r="F4811" s="45">
        <v>-3.9152746200561523</v>
      </c>
      <c r="G4811" s="45"/>
      <c r="H4811" s="45"/>
      <c r="I4811" s="45"/>
      <c r="J4811" s="45"/>
      <c r="K4811" s="45">
        <v>2.9415225610136986E-2</v>
      </c>
      <c r="L4811" s="45"/>
      <c r="M4811" s="45"/>
      <c r="N4811" s="45">
        <v>21.588405609130859</v>
      </c>
      <c r="O4811" s="45"/>
      <c r="P4811" s="45"/>
      <c r="Q4811" s="45"/>
      <c r="R4811" s="45">
        <v>15.244508743286133</v>
      </c>
      <c r="S4811" s="45"/>
      <c r="T4811" s="45"/>
      <c r="U4811" s="45"/>
      <c r="V4811" s="46">
        <v>0.13644064962863922</v>
      </c>
      <c r="W4811" s="46"/>
      <c r="X4811" s="45">
        <v>7.5999997556209564E-2</v>
      </c>
      <c r="Y4811" s="45"/>
      <c r="Z4811" s="44">
        <v>4.5599998533725739</v>
      </c>
      <c r="AA4811" s="44"/>
      <c r="AB4811" s="45">
        <v>16.300224304199219</v>
      </c>
      <c r="AC4811" s="45"/>
      <c r="AD4811" s="45">
        <v>3.8287755160126835E-5</v>
      </c>
      <c r="AE4811" s="45"/>
      <c r="AF4811" s="45">
        <v>17.576431274414063</v>
      </c>
      <c r="AG4811" s="45"/>
      <c r="AH4811" s="45">
        <v>12.428386688232422</v>
      </c>
      <c r="AI4811" s="45"/>
      <c r="AJ4811" s="45"/>
      <c r="AK4811" s="20">
        <v>2.1783624833915383E-4</v>
      </c>
    </row>
    <row r="4812" spans="2:37" ht="14.25" customHeight="1">
      <c r="B4812" s="2">
        <v>3.7999998778104782E-2</v>
      </c>
      <c r="D4812" s="44">
        <v>2.2799999266862869</v>
      </c>
      <c r="E4812" s="44"/>
      <c r="F4812" s="45">
        <v>4.1371979713439941</v>
      </c>
      <c r="G4812" s="45"/>
      <c r="H4812" s="45"/>
      <c r="I4812" s="45"/>
      <c r="J4812" s="45"/>
      <c r="K4812" s="45">
        <v>2.4675536900758743E-2</v>
      </c>
      <c r="L4812" s="45"/>
      <c r="M4812" s="45"/>
      <c r="N4812" s="45">
        <v>21.458599090576172</v>
      </c>
      <c r="O4812" s="45"/>
      <c r="P4812" s="45"/>
      <c r="Q4812" s="45"/>
      <c r="R4812" s="45">
        <v>15.156072616577148</v>
      </c>
      <c r="S4812" s="45"/>
      <c r="T4812" s="45"/>
      <c r="U4812" s="45"/>
      <c r="V4812" s="46">
        <v>0.11512375622987747</v>
      </c>
      <c r="W4812" s="46"/>
      <c r="X4812" s="45">
        <v>7.6999999582767487E-2</v>
      </c>
      <c r="Y4812" s="45"/>
      <c r="Z4812" s="44">
        <v>4.6199999749660492</v>
      </c>
      <c r="AA4812" s="44"/>
      <c r="AB4812" s="45">
        <v>12.675360679626465</v>
      </c>
      <c r="AC4812" s="45"/>
      <c r="AD4812" s="45">
        <v>3.250968802603893E-5</v>
      </c>
      <c r="AE4812" s="45"/>
      <c r="AF4812" s="45">
        <v>17.494291305541992</v>
      </c>
      <c r="AG4812" s="45"/>
      <c r="AH4812" s="45">
        <v>12.370308876037598</v>
      </c>
      <c r="AI4812" s="45"/>
      <c r="AJ4812" s="45"/>
      <c r="AK4812" s="20">
        <v>1.8583062046673149E-4</v>
      </c>
    </row>
    <row r="4813" spans="2:37" ht="13.5" customHeight="1">
      <c r="B4813" s="47" t="s">
        <v>11</v>
      </c>
      <c r="C4813" s="47"/>
      <c r="D4813" s="47"/>
      <c r="E4813" s="47"/>
    </row>
    <row r="4814" spans="2:37" ht="12.75" customHeight="1">
      <c r="B4814" s="39" t="s">
        <v>0</v>
      </c>
      <c r="C4814" s="39"/>
      <c r="D4814" s="39"/>
      <c r="E4814" s="39"/>
      <c r="F4814" s="39"/>
      <c r="G4814" s="1" t="s">
        <v>1</v>
      </c>
      <c r="H4814" s="40" t="s">
        <v>107</v>
      </c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</row>
    <row r="4815" spans="2:37" ht="12.75" customHeight="1">
      <c r="AB4815" s="39" t="s">
        <v>2</v>
      </c>
      <c r="AC4815" s="39"/>
      <c r="AD4815" s="39"/>
      <c r="AE4815" s="39"/>
      <c r="AF4815" s="39"/>
      <c r="AG4815" s="39"/>
    </row>
    <row r="4816" spans="2:37" ht="12" customHeight="1">
      <c r="B4816" s="39" t="s">
        <v>3</v>
      </c>
      <c r="C4816" s="39"/>
      <c r="D4816" s="39"/>
      <c r="E4816" s="39"/>
      <c r="G4816" s="1" t="s">
        <v>4</v>
      </c>
      <c r="H4816" s="41">
        <v>6.5999999046325684</v>
      </c>
      <c r="I4816" s="41"/>
      <c r="J4816" s="41"/>
      <c r="K4816" s="41"/>
      <c r="L4816" s="41"/>
      <c r="M4816" s="41"/>
      <c r="N4816" s="41"/>
      <c r="O4816" s="39" t="s">
        <v>21</v>
      </c>
      <c r="P4816" s="39"/>
      <c r="Q4816" s="39"/>
      <c r="R4816" s="39"/>
      <c r="S4816" s="1" t="s">
        <v>4</v>
      </c>
      <c r="T4816" s="42" t="s">
        <v>24</v>
      </c>
      <c r="U4816" s="42"/>
      <c r="V4816" s="42"/>
      <c r="W4816" s="42"/>
      <c r="X4816" s="42"/>
      <c r="Y4816" s="42"/>
      <c r="Z4816" s="42"/>
      <c r="AA4816" s="42"/>
      <c r="AB4816" s="39"/>
      <c r="AC4816" s="39"/>
      <c r="AD4816" s="39"/>
      <c r="AE4816" s="39"/>
      <c r="AF4816" s="39"/>
      <c r="AG4816" s="39"/>
    </row>
    <row r="4817" spans="2:34" ht="10.5" customHeight="1">
      <c r="AB4817" s="39"/>
      <c r="AC4817" s="39"/>
      <c r="AD4817" s="39"/>
      <c r="AE4817" s="39"/>
      <c r="AF4817" s="39"/>
      <c r="AG4817" s="39"/>
    </row>
    <row r="4818" spans="2:34" ht="12" customHeight="1">
      <c r="AB4818" s="39"/>
      <c r="AC4818" s="39"/>
      <c r="AD4818" s="39"/>
      <c r="AE4818" s="39"/>
      <c r="AF4818" s="39"/>
      <c r="AG4818" s="39"/>
    </row>
    <row r="4819" spans="2:34" ht="12" customHeight="1">
      <c r="AB4819" s="39"/>
      <c r="AC4819" s="39"/>
      <c r="AD4819" s="39"/>
      <c r="AE4819" s="39"/>
      <c r="AF4819" s="39"/>
      <c r="AG4819" s="39"/>
    </row>
    <row r="4820" spans="2:34" ht="6" customHeight="1"/>
    <row r="4821" spans="2:34" ht="3" customHeight="1">
      <c r="B4821" s="43" t="s">
        <v>5</v>
      </c>
      <c r="D4821" s="43" t="s">
        <v>23</v>
      </c>
      <c r="E4821" s="43"/>
      <c r="G4821" s="43" t="s">
        <v>6</v>
      </c>
      <c r="H4821" s="43"/>
      <c r="J4821" s="43" t="s">
        <v>7</v>
      </c>
      <c r="K4821" s="43"/>
      <c r="L4821" s="43"/>
      <c r="M4821" s="43"/>
      <c r="N4821" s="43" t="s">
        <v>8</v>
      </c>
      <c r="O4821" s="43"/>
      <c r="Q4821" s="43" t="s">
        <v>9</v>
      </c>
      <c r="R4821" s="43"/>
      <c r="S4821" s="43"/>
      <c r="T4821" s="43" t="s">
        <v>10</v>
      </c>
      <c r="U4821" s="43"/>
      <c r="X4821" s="43" t="s">
        <v>5</v>
      </c>
      <c r="Y4821" s="43"/>
      <c r="Z4821" s="43" t="s">
        <v>23</v>
      </c>
      <c r="AA4821" s="43"/>
      <c r="AB4821" s="43" t="s">
        <v>6</v>
      </c>
      <c r="AC4821" s="43" t="s">
        <v>7</v>
      </c>
      <c r="AE4821" s="43" t="s">
        <v>8</v>
      </c>
      <c r="AF4821" s="43" t="s">
        <v>9</v>
      </c>
      <c r="AG4821" s="43" t="s">
        <v>10</v>
      </c>
      <c r="AH4821" s="43"/>
    </row>
    <row r="4822" spans="2:34" ht="14.25" customHeight="1">
      <c r="B4822" s="43"/>
      <c r="D4822" s="43"/>
      <c r="E4822" s="43"/>
      <c r="G4822" s="43"/>
      <c r="H4822" s="43"/>
      <c r="J4822" s="43"/>
      <c r="K4822" s="43"/>
      <c r="L4822" s="43"/>
      <c r="M4822" s="43"/>
      <c r="N4822" s="43"/>
      <c r="O4822" s="43"/>
      <c r="Q4822" s="43"/>
      <c r="R4822" s="43"/>
      <c r="S4822" s="43"/>
      <c r="T4822" s="43"/>
      <c r="U4822" s="43"/>
      <c r="X4822" s="43"/>
      <c r="Y4822" s="43"/>
      <c r="Z4822" s="43"/>
      <c r="AA4822" s="43"/>
      <c r="AB4822" s="43"/>
      <c r="AC4822" s="43"/>
      <c r="AE4822" s="43"/>
      <c r="AF4822" s="43"/>
      <c r="AG4822" s="43"/>
      <c r="AH4822" s="43"/>
    </row>
    <row r="4823" spans="2:34">
      <c r="B4823" s="2">
        <v>7.8000001609325409E-2</v>
      </c>
      <c r="D4823" s="44">
        <v>4.6800000965595245</v>
      </c>
      <c r="E4823" s="44"/>
      <c r="F4823" s="45">
        <v>7.3121886253356934</v>
      </c>
      <c r="G4823" s="45"/>
      <c r="H4823" s="45"/>
      <c r="I4823" s="45"/>
      <c r="J4823" s="45"/>
      <c r="K4823" s="45">
        <v>2.7614680220722221E-5</v>
      </c>
      <c r="L4823" s="45"/>
      <c r="M4823" s="45"/>
      <c r="N4823" s="45">
        <v>17.4129638671875</v>
      </c>
      <c r="O4823" s="45"/>
      <c r="P4823" s="45"/>
      <c r="Q4823" s="45"/>
      <c r="R4823" s="45">
        <v>12.312806129455566</v>
      </c>
      <c r="S4823" s="45"/>
      <c r="T4823" s="45"/>
      <c r="U4823" s="45"/>
      <c r="V4823" s="46">
        <v>1.5858715050853789E-4</v>
      </c>
      <c r="W4823" s="46"/>
    </row>
    <row r="4824" spans="2:34">
      <c r="B4824" s="2">
        <v>7.9000003635883331E-2</v>
      </c>
      <c r="D4824" s="44">
        <v>4.7400002181529999</v>
      </c>
      <c r="E4824" s="44"/>
      <c r="F4824" s="45">
        <v>0.97638267278671265</v>
      </c>
      <c r="G4824" s="45"/>
      <c r="H4824" s="45"/>
      <c r="I4824" s="45"/>
      <c r="J4824" s="45"/>
      <c r="K4824" s="45">
        <v>2.3466220227419399E-5</v>
      </c>
      <c r="L4824" s="45"/>
      <c r="M4824" s="45"/>
      <c r="N4824" s="45">
        <v>17.332441329956055</v>
      </c>
      <c r="O4824" s="45"/>
      <c r="P4824" s="45"/>
      <c r="Q4824" s="45"/>
      <c r="R4824" s="45">
        <v>12.25586986541748</v>
      </c>
      <c r="S4824" s="45"/>
      <c r="T4824" s="45"/>
      <c r="U4824" s="45"/>
      <c r="V4824" s="46">
        <v>1.3538920029532164E-4</v>
      </c>
      <c r="W4824" s="46"/>
    </row>
    <row r="4825" spans="2:34">
      <c r="B4825" s="2">
        <v>7.9999998211860657E-2</v>
      </c>
      <c r="D4825" s="44">
        <v>4.7999998927116394</v>
      </c>
      <c r="E4825" s="44"/>
      <c r="F4825" s="45">
        <v>-5.4375925064086914</v>
      </c>
      <c r="G4825" s="45"/>
      <c r="H4825" s="45"/>
      <c r="I4825" s="45"/>
      <c r="J4825" s="45"/>
      <c r="K4825" s="45">
        <v>1.9949120542150922E-5</v>
      </c>
      <c r="L4825" s="45"/>
      <c r="M4825" s="45"/>
      <c r="N4825" s="45">
        <v>17.252708435058594</v>
      </c>
      <c r="O4825" s="45"/>
      <c r="P4825" s="45"/>
      <c r="Q4825" s="45"/>
      <c r="R4825" s="45">
        <v>12.199493408203125</v>
      </c>
      <c r="S4825" s="45"/>
      <c r="T4825" s="45"/>
      <c r="U4825" s="45"/>
      <c r="V4825" s="46">
        <v>1.156290527433157E-4</v>
      </c>
      <c r="W4825" s="46"/>
    </row>
    <row r="4826" spans="2:34">
      <c r="B4826" s="2">
        <v>8.1000000238418579E-2</v>
      </c>
      <c r="D4826" s="44">
        <v>4.8600000143051147</v>
      </c>
      <c r="E4826" s="44"/>
      <c r="F4826" s="45">
        <v>-11.032598495483398</v>
      </c>
      <c r="G4826" s="45"/>
      <c r="H4826" s="45"/>
      <c r="I4826" s="45"/>
      <c r="J4826" s="45"/>
      <c r="K4826" s="45">
        <v>1.6966152543318458E-5</v>
      </c>
      <c r="L4826" s="45"/>
      <c r="M4826" s="45"/>
      <c r="N4826" s="45">
        <v>17.173757553100586</v>
      </c>
      <c r="O4826" s="45"/>
      <c r="P4826" s="45"/>
      <c r="Q4826" s="45"/>
      <c r="R4826" s="45">
        <v>12.143669128417969</v>
      </c>
      <c r="S4826" s="45"/>
      <c r="T4826" s="45"/>
      <c r="U4826" s="45"/>
      <c r="V4826" s="46">
        <v>9.8791242635343224E-5</v>
      </c>
      <c r="W4826" s="46"/>
    </row>
    <row r="4827" spans="2:34">
      <c r="B4827" s="2">
        <v>8.2000002264976501E-2</v>
      </c>
      <c r="D4827" s="44">
        <v>4.9200001358985901</v>
      </c>
      <c r="E4827" s="44"/>
      <c r="F4827" s="45">
        <v>-15.034147262573242</v>
      </c>
      <c r="G4827" s="45"/>
      <c r="H4827" s="45"/>
      <c r="I4827" s="45"/>
      <c r="J4827" s="45"/>
      <c r="K4827" s="45">
        <v>1.4435217053687666E-5</v>
      </c>
      <c r="L4827" s="45"/>
      <c r="M4827" s="45"/>
      <c r="N4827" s="45">
        <v>17.095577239990234</v>
      </c>
      <c r="O4827" s="45"/>
      <c r="P4827" s="45"/>
      <c r="Q4827" s="45"/>
      <c r="R4827" s="45">
        <v>12.088388442993164</v>
      </c>
      <c r="S4827" s="45"/>
      <c r="T4827" s="45"/>
      <c r="U4827" s="45"/>
      <c r="V4827" s="46">
        <v>8.4438383055385202E-5</v>
      </c>
      <c r="W4827" s="46"/>
    </row>
    <row r="4828" spans="2:34">
      <c r="B4828" s="2">
        <v>8.2999996840953827E-2</v>
      </c>
      <c r="D4828" s="44">
        <v>4.9799998104572296</v>
      </c>
      <c r="E4828" s="44"/>
      <c r="F4828" s="45">
        <v>-16.897455215454102</v>
      </c>
      <c r="G4828" s="45"/>
      <c r="H4828" s="45"/>
      <c r="I4828" s="45"/>
      <c r="J4828" s="45"/>
      <c r="K4828" s="45">
        <v>1.2286972378205974E-5</v>
      </c>
      <c r="L4828" s="45"/>
      <c r="M4828" s="45"/>
      <c r="N4828" s="45">
        <v>17.018154144287109</v>
      </c>
      <c r="O4828" s="45"/>
      <c r="P4828" s="45"/>
      <c r="Q4828" s="45"/>
      <c r="R4828" s="45">
        <v>12.03364372253418</v>
      </c>
      <c r="S4828" s="45"/>
      <c r="T4828" s="45"/>
      <c r="U4828" s="45"/>
      <c r="V4828" s="46">
        <v>7.2199254645965993E-5</v>
      </c>
      <c r="W4828" s="46"/>
    </row>
    <row r="4829" spans="2:34">
      <c r="B4829" s="2">
        <v>8.3999998867511749E-2</v>
      </c>
      <c r="D4829" s="44">
        <v>5.039999932050705</v>
      </c>
      <c r="E4829" s="44"/>
      <c r="F4829" s="45">
        <v>-16.381437301635742</v>
      </c>
      <c r="G4829" s="45"/>
      <c r="H4829" s="45"/>
      <c r="I4829" s="45"/>
      <c r="J4829" s="45"/>
      <c r="K4829" s="45">
        <v>1.0462833415658679E-5</v>
      </c>
      <c r="L4829" s="45"/>
      <c r="M4829" s="45"/>
      <c r="N4829" s="45">
        <v>16.94148063659668</v>
      </c>
      <c r="O4829" s="45"/>
      <c r="P4829" s="45"/>
      <c r="Q4829" s="45"/>
      <c r="R4829" s="45">
        <v>11.979429244995117</v>
      </c>
      <c r="S4829" s="45"/>
      <c r="T4829" s="45"/>
      <c r="U4829" s="45"/>
      <c r="V4829" s="46">
        <v>6.1758706578984857E-5</v>
      </c>
      <c r="W4829" s="46"/>
    </row>
    <row r="4830" spans="2:34">
      <c r="B4830" s="2">
        <v>8.5000000894069672E-2</v>
      </c>
      <c r="D4830" s="44">
        <v>5.1000000536441803</v>
      </c>
      <c r="E4830" s="44"/>
      <c r="F4830" s="45">
        <v>-13.57964038848877</v>
      </c>
      <c r="G4830" s="45"/>
      <c r="H4830" s="45"/>
      <c r="I4830" s="45"/>
      <c r="J4830" s="45"/>
      <c r="K4830" s="45">
        <v>8.9132818175130524E-6</v>
      </c>
      <c r="L4830" s="45"/>
      <c r="M4830" s="45"/>
      <c r="N4830" s="45">
        <v>16.865547180175781</v>
      </c>
      <c r="O4830" s="45"/>
      <c r="P4830" s="45"/>
      <c r="Q4830" s="45"/>
      <c r="R4830" s="45">
        <v>11.925735473632813</v>
      </c>
      <c r="S4830" s="45"/>
      <c r="T4830" s="45"/>
      <c r="U4830" s="45"/>
      <c r="V4830" s="46">
        <v>5.2849081839667633E-5</v>
      </c>
      <c r="W4830" s="46"/>
    </row>
    <row r="4831" spans="2:34">
      <c r="B4831" s="2">
        <v>8.6000002920627594E-2</v>
      </c>
      <c r="D4831" s="44">
        <v>5.1600001752376556</v>
      </c>
      <c r="E4831" s="44"/>
      <c r="F4831" s="45">
        <v>-8.904149055480957</v>
      </c>
      <c r="G4831" s="45"/>
      <c r="H4831" s="45"/>
      <c r="I4831" s="45"/>
      <c r="J4831" s="45"/>
      <c r="K4831" s="45">
        <v>7.5964530878991354E-6</v>
      </c>
      <c r="L4831" s="45"/>
      <c r="M4831" s="45"/>
      <c r="N4831" s="45">
        <v>16.790340423583984</v>
      </c>
      <c r="O4831" s="45"/>
      <c r="P4831" s="45"/>
      <c r="Q4831" s="45"/>
      <c r="R4831" s="45">
        <v>11.872557640075684</v>
      </c>
      <c r="S4831" s="45"/>
      <c r="T4831" s="45"/>
      <c r="U4831" s="45"/>
      <c r="V4831" s="46">
        <v>4.5243017666507512E-5</v>
      </c>
      <c r="W4831" s="46"/>
    </row>
    <row r="4832" spans="2:34">
      <c r="B4832" s="2">
        <v>8.6999997496604919E-2</v>
      </c>
      <c r="D4832" s="44">
        <v>5.2199998497962952</v>
      </c>
      <c r="E4832" s="44"/>
      <c r="F4832" s="45">
        <v>-3.0251805782318115</v>
      </c>
      <c r="G4832" s="45"/>
      <c r="H4832" s="45"/>
      <c r="I4832" s="45"/>
      <c r="J4832" s="45"/>
      <c r="K4832" s="45">
        <v>6.4769392338348553E-6</v>
      </c>
      <c r="L4832" s="45"/>
      <c r="M4832" s="45"/>
      <c r="N4832" s="45">
        <v>16.715850830078125</v>
      </c>
      <c r="O4832" s="45"/>
      <c r="P4832" s="45"/>
      <c r="Q4832" s="45"/>
      <c r="R4832" s="45">
        <v>11.819887161254883</v>
      </c>
      <c r="S4832" s="45"/>
      <c r="T4832" s="45"/>
      <c r="U4832" s="45"/>
      <c r="V4832" s="46">
        <v>3.874730464303866E-5</v>
      </c>
      <c r="W4832" s="46"/>
    </row>
    <row r="4833" spans="2:23">
      <c r="B4833" s="2">
        <v>8.7999999523162842E-2</v>
      </c>
      <c r="D4833" s="44">
        <v>5.2799999713897705</v>
      </c>
      <c r="E4833" s="44"/>
      <c r="F4833" s="45">
        <v>3.2248449325561523</v>
      </c>
      <c r="G4833" s="45"/>
      <c r="H4833" s="45"/>
      <c r="I4833" s="45"/>
      <c r="J4833" s="45"/>
      <c r="K4833" s="45">
        <v>5.524783773580566E-6</v>
      </c>
      <c r="L4833" s="45"/>
      <c r="M4833" s="45"/>
      <c r="N4833" s="45">
        <v>16.642070770263672</v>
      </c>
      <c r="O4833" s="45"/>
      <c r="P4833" s="45"/>
      <c r="Q4833" s="45"/>
      <c r="R4833" s="45">
        <v>11.767717361450195</v>
      </c>
      <c r="S4833" s="45"/>
      <c r="T4833" s="45"/>
      <c r="U4833" s="45"/>
      <c r="V4833" s="46">
        <v>3.3197706216014922E-5</v>
      </c>
      <c r="W4833" s="46"/>
    </row>
    <row r="4834" spans="2:23">
      <c r="B4834" s="2">
        <v>8.9000001549720764E-2</v>
      </c>
      <c r="D4834" s="44">
        <v>5.3400000929832458</v>
      </c>
      <c r="E4834" s="44"/>
      <c r="F4834" s="45">
        <v>8.9690217971801758</v>
      </c>
      <c r="G4834" s="45"/>
      <c r="H4834" s="45"/>
      <c r="I4834" s="45"/>
      <c r="J4834" s="45"/>
      <c r="K4834" s="45">
        <v>4.7146327233349439E-6</v>
      </c>
      <c r="L4834" s="45"/>
      <c r="M4834" s="45"/>
      <c r="N4834" s="45">
        <v>16.568988800048828</v>
      </c>
      <c r="O4834" s="45"/>
      <c r="P4834" s="45"/>
      <c r="Q4834" s="45"/>
      <c r="R4834" s="45">
        <v>11.71604061126709</v>
      </c>
      <c r="S4834" s="45"/>
      <c r="T4834" s="45"/>
      <c r="U4834" s="45"/>
      <c r="V4834" s="46">
        <v>2.8454565836000256E-5</v>
      </c>
      <c r="W4834" s="46"/>
    </row>
    <row r="4835" spans="2:23">
      <c r="B4835" s="2">
        <v>9.0000003576278687E-2</v>
      </c>
      <c r="D4835" s="44">
        <v>5.4000002145767212</v>
      </c>
      <c r="E4835" s="44"/>
      <c r="F4835" s="45">
        <v>13.408849716186523</v>
      </c>
      <c r="G4835" s="45"/>
      <c r="H4835" s="45"/>
      <c r="I4835" s="45"/>
      <c r="J4835" s="45"/>
      <c r="K4835" s="45">
        <v>4.0250201891467441E-6</v>
      </c>
      <c r="L4835" s="45"/>
      <c r="M4835" s="45"/>
      <c r="N4835" s="45">
        <v>16.49659538269043</v>
      </c>
      <c r="O4835" s="45"/>
      <c r="P4835" s="45"/>
      <c r="Q4835" s="45"/>
      <c r="R4835" s="45">
        <v>11.664852142333984</v>
      </c>
      <c r="S4835" s="45"/>
      <c r="T4835" s="45"/>
      <c r="U4835" s="45"/>
      <c r="V4835" s="46">
        <v>2.4399099856964312E-5</v>
      </c>
      <c r="W4835" s="46"/>
    </row>
    <row r="4836" spans="2:23">
      <c r="B4836" s="2">
        <v>9.0999998152256012E-2</v>
      </c>
      <c r="D4836" s="44">
        <v>5.4599998891353607</v>
      </c>
      <c r="E4836" s="44"/>
      <c r="F4836" s="45">
        <v>15.935091018676758</v>
      </c>
      <c r="G4836" s="45"/>
      <c r="H4836" s="45"/>
      <c r="I4836" s="45"/>
      <c r="J4836" s="45"/>
      <c r="K4836" s="45">
        <v>3.4377655993012013E-6</v>
      </c>
      <c r="L4836" s="45"/>
      <c r="M4836" s="45"/>
      <c r="N4836" s="45">
        <v>16.424882888793945</v>
      </c>
      <c r="O4836" s="45"/>
      <c r="P4836" s="45"/>
      <c r="Q4836" s="45"/>
      <c r="R4836" s="45">
        <v>11.614144325256348</v>
      </c>
      <c r="S4836" s="45"/>
      <c r="T4836" s="45"/>
      <c r="U4836" s="45"/>
      <c r="V4836" s="46">
        <v>2.0930232494720258E-5</v>
      </c>
      <c r="W4836" s="46"/>
    </row>
    <row r="4837" spans="2:23">
      <c r="B4837" s="2">
        <v>9.2000000178813934E-2</v>
      </c>
      <c r="D4837" s="44">
        <v>5.5200000107288361</v>
      </c>
      <c r="E4837" s="44"/>
      <c r="F4837" s="45">
        <v>16.211231231689453</v>
      </c>
      <c r="G4837" s="45"/>
      <c r="H4837" s="45"/>
      <c r="I4837" s="45"/>
      <c r="J4837" s="45"/>
      <c r="K4837" s="45">
        <v>2.9374650694080628E-6</v>
      </c>
      <c r="L4837" s="45"/>
      <c r="M4837" s="45"/>
      <c r="N4837" s="45">
        <v>16.353841781616211</v>
      </c>
      <c r="O4837" s="45"/>
      <c r="P4837" s="45"/>
      <c r="Q4837" s="45"/>
      <c r="R4837" s="45">
        <v>11.563910484313965</v>
      </c>
      <c r="S4837" s="45"/>
      <c r="T4837" s="45"/>
      <c r="U4837" s="45"/>
      <c r="V4837" s="46">
        <v>1.796192918845918E-5</v>
      </c>
      <c r="W4837" s="46"/>
    </row>
    <row r="4838" spans="2:23">
      <c r="B4838" s="2">
        <v>9.3000002205371857E-2</v>
      </c>
      <c r="D4838" s="44">
        <v>5.5800001323223114</v>
      </c>
      <c r="E4838" s="44"/>
      <c r="F4838" s="45">
        <v>14.218112945556641</v>
      </c>
      <c r="G4838" s="45"/>
      <c r="H4838" s="45"/>
      <c r="I4838" s="45"/>
      <c r="J4838" s="45"/>
      <c r="K4838" s="45">
        <v>2.5110625756497029E-6</v>
      </c>
      <c r="L4838" s="45"/>
      <c r="M4838" s="45"/>
      <c r="N4838" s="45">
        <v>16.283462524414063</v>
      </c>
      <c r="O4838" s="45"/>
      <c r="P4838" s="45"/>
      <c r="Q4838" s="45"/>
      <c r="R4838" s="45">
        <v>11.514144897460938</v>
      </c>
      <c r="S4838" s="45"/>
      <c r="T4838" s="45"/>
      <c r="U4838" s="45"/>
      <c r="V4838" s="46">
        <v>1.5420941053889692E-5</v>
      </c>
      <c r="W4838" s="46"/>
    </row>
    <row r="4839" spans="2:23">
      <c r="B4839" s="2">
        <v>9.3999996781349182E-2</v>
      </c>
      <c r="D4839" s="44">
        <v>5.6399998068809509</v>
      </c>
      <c r="E4839" s="44"/>
      <c r="F4839" s="45">
        <v>10.253876686096191</v>
      </c>
      <c r="G4839" s="45"/>
      <c r="H4839" s="45"/>
      <c r="I4839" s="45"/>
      <c r="J4839" s="45"/>
      <c r="K4839" s="45">
        <v>2.1474877485161414E-6</v>
      </c>
      <c r="L4839" s="45"/>
      <c r="M4839" s="45"/>
      <c r="N4839" s="45">
        <v>16.213733673095703</v>
      </c>
      <c r="O4839" s="45"/>
      <c r="P4839" s="45"/>
      <c r="Q4839" s="45"/>
      <c r="R4839" s="45">
        <v>11.464839935302734</v>
      </c>
      <c r="S4839" s="45"/>
      <c r="T4839" s="45"/>
      <c r="U4839" s="45"/>
      <c r="V4839" s="46">
        <v>1.3244870388007257E-5</v>
      </c>
      <c r="W4839" s="46"/>
    </row>
    <row r="4840" spans="2:23">
      <c r="B4840" s="2">
        <v>9.4999998807907104E-2</v>
      </c>
      <c r="D4840" s="44">
        <v>5.6999999284744263</v>
      </c>
      <c r="E4840" s="44"/>
      <c r="F4840" s="45">
        <v>4.8895683288574219</v>
      </c>
      <c r="G4840" s="45"/>
      <c r="H4840" s="45"/>
      <c r="I4840" s="45"/>
      <c r="J4840" s="45"/>
      <c r="K4840" s="45">
        <v>1.837350851019437E-6</v>
      </c>
      <c r="L4840" s="45"/>
      <c r="M4840" s="45"/>
      <c r="N4840" s="45">
        <v>16.144651412963867</v>
      </c>
      <c r="O4840" s="45"/>
      <c r="P4840" s="45"/>
      <c r="Q4840" s="45"/>
      <c r="R4840" s="45">
        <v>11.415990829467773</v>
      </c>
      <c r="S4840" s="45"/>
      <c r="T4840" s="45"/>
      <c r="U4840" s="45"/>
      <c r="V4840" s="46">
        <v>1.1380556315998547E-5</v>
      </c>
      <c r="W4840" s="46"/>
    </row>
    <row r="4841" spans="2:23">
      <c r="B4841" s="2">
        <v>9.6000000834465027E-2</v>
      </c>
      <c r="D4841" s="44">
        <v>5.7600000500679016</v>
      </c>
      <c r="E4841" s="44"/>
      <c r="F4841" s="45">
        <v>-1.1129754781723022</v>
      </c>
      <c r="G4841" s="45"/>
      <c r="H4841" s="45"/>
      <c r="I4841" s="45"/>
      <c r="J4841" s="45"/>
      <c r="K4841" s="45">
        <v>1.5726838000773569E-6</v>
      </c>
      <c r="L4841" s="45"/>
      <c r="M4841" s="45"/>
      <c r="N4841" s="45">
        <v>16.076204299926758</v>
      </c>
      <c r="O4841" s="45"/>
      <c r="P4841" s="45"/>
      <c r="Q4841" s="45"/>
      <c r="R4841" s="45">
        <v>11.367591857910156</v>
      </c>
      <c r="S4841" s="45"/>
      <c r="T4841" s="45"/>
      <c r="U4841" s="45"/>
      <c r="V4841" s="46">
        <v>9.7826832643477246E-6</v>
      </c>
      <c r="W4841" s="46"/>
    </row>
    <row r="4842" spans="2:23">
      <c r="B4842" s="2">
        <v>9.7000002861022949E-2</v>
      </c>
      <c r="D4842" s="44">
        <v>5.820000171661377</v>
      </c>
      <c r="E4842" s="44"/>
      <c r="F4842" s="45">
        <v>-6.9091939926147461</v>
      </c>
      <c r="G4842" s="45"/>
      <c r="H4842" s="45"/>
      <c r="I4842" s="45"/>
      <c r="J4842" s="45"/>
      <c r="K4842" s="45">
        <v>1.346723024653329E-6</v>
      </c>
      <c r="L4842" s="45"/>
      <c r="M4842" s="45"/>
      <c r="N4842" s="45">
        <v>16.008382797241211</v>
      </c>
      <c r="O4842" s="45"/>
      <c r="P4842" s="45"/>
      <c r="Q4842" s="45"/>
      <c r="R4842" s="45">
        <v>11.319635391235352</v>
      </c>
      <c r="S4842" s="45"/>
      <c r="T4842" s="45"/>
      <c r="U4842" s="45"/>
      <c r="V4842" s="46">
        <v>8.4126122601446696E-6</v>
      </c>
      <c r="W4842" s="46"/>
    </row>
    <row r="4843" spans="2:23">
      <c r="B4843" s="2">
        <v>9.7999997437000275E-2</v>
      </c>
      <c r="D4843" s="44">
        <v>5.8799998462200165</v>
      </c>
      <c r="E4843" s="44"/>
      <c r="F4843" s="45">
        <v>-11.69050407409668</v>
      </c>
      <c r="G4843" s="45"/>
      <c r="H4843" s="45"/>
      <c r="I4843" s="45"/>
      <c r="J4843" s="45"/>
      <c r="K4843" s="45">
        <v>1.1537244972714689E-6</v>
      </c>
      <c r="L4843" s="45"/>
      <c r="M4843" s="45"/>
      <c r="N4843" s="45">
        <v>15.941180229187012</v>
      </c>
      <c r="O4843" s="45"/>
      <c r="P4843" s="45"/>
      <c r="Q4843" s="45"/>
      <c r="R4843" s="45">
        <v>11.272115707397461</v>
      </c>
      <c r="S4843" s="45"/>
      <c r="T4843" s="45"/>
      <c r="U4843" s="45"/>
      <c r="V4843" s="46">
        <v>7.2373850343865342E-6</v>
      </c>
      <c r="W4843" s="46"/>
    </row>
    <row r="4844" spans="2:23">
      <c r="B4844" s="2">
        <v>9.8999999463558197E-2</v>
      </c>
      <c r="D4844" s="44">
        <v>5.9399999678134918</v>
      </c>
      <c r="E4844" s="44"/>
      <c r="F4844" s="45">
        <v>-14.796972274780273</v>
      </c>
      <c r="G4844" s="45"/>
      <c r="H4844" s="45"/>
      <c r="I4844" s="45"/>
      <c r="J4844" s="45"/>
      <c r="K4844" s="45">
        <v>9.8880866516992683E-7</v>
      </c>
      <c r="L4844" s="45"/>
      <c r="M4844" s="45"/>
      <c r="N4844" s="45">
        <v>15.874588966369629</v>
      </c>
      <c r="O4844" s="45"/>
      <c r="P4844" s="45"/>
      <c r="Q4844" s="45"/>
      <c r="R4844" s="45">
        <v>11.225028991699219</v>
      </c>
      <c r="S4844" s="45"/>
      <c r="T4844" s="45"/>
      <c r="U4844" s="45"/>
      <c r="V4844" s="46">
        <v>6.2288777371577453E-6</v>
      </c>
      <c r="W4844" s="46"/>
    </row>
    <row r="4845" spans="2:23">
      <c r="B4845" s="2">
        <v>0.10000000149011612</v>
      </c>
      <c r="D4845" s="44">
        <v>6.0000000894069672</v>
      </c>
      <c r="E4845" s="44"/>
      <c r="F4845" s="45">
        <v>-15.808274269104004</v>
      </c>
      <c r="G4845" s="45"/>
      <c r="H4845" s="45"/>
      <c r="I4845" s="45"/>
      <c r="J4845" s="45"/>
      <c r="K4845" s="45">
        <v>8.4782834619545611E-7</v>
      </c>
      <c r="L4845" s="45"/>
      <c r="M4845" s="45"/>
      <c r="N4845" s="45">
        <v>15.808599472045898</v>
      </c>
      <c r="O4845" s="45"/>
      <c r="P4845" s="45"/>
      <c r="Q4845" s="45"/>
      <c r="R4845" s="45">
        <v>11.178367614746094</v>
      </c>
      <c r="S4845" s="45"/>
      <c r="T4845" s="45"/>
      <c r="U4845" s="45"/>
      <c r="V4845" s="46">
        <v>5.3630833463103045E-6</v>
      </c>
      <c r="W4845" s="46"/>
    </row>
    <row r="4846" spans="2:23" ht="9.75" customHeight="1">
      <c r="B4846" s="2">
        <v>0.10100000351667404</v>
      </c>
      <c r="D4846" s="44">
        <v>6.0600002110004425</v>
      </c>
      <c r="E4846" s="44"/>
      <c r="F4846" s="45">
        <v>-14.60042667388916</v>
      </c>
      <c r="G4846" s="45"/>
      <c r="H4846" s="45"/>
      <c r="I4846" s="45"/>
      <c r="J4846" s="45"/>
      <c r="K4846" s="45">
        <v>7.2725742938928306E-7</v>
      </c>
      <c r="L4846" s="45"/>
      <c r="M4846" s="45"/>
      <c r="N4846" s="45">
        <v>15.743204116821289</v>
      </c>
      <c r="O4846" s="45"/>
      <c r="P4846" s="45"/>
      <c r="Q4846" s="45"/>
      <c r="R4846" s="45">
        <v>11.132125854492188</v>
      </c>
      <c r="S4846" s="45"/>
      <c r="T4846" s="45"/>
      <c r="U4846" s="45"/>
      <c r="V4846" s="46">
        <v>4.6195009417715482E-6</v>
      </c>
      <c r="W4846" s="46"/>
    </row>
    <row r="4847" spans="2:23" ht="5.25" customHeight="1"/>
    <row r="4848" spans="2:23" ht="172.5" customHeight="1"/>
    <row r="4849" spans="2:37" ht="16.5" customHeight="1"/>
    <row r="4850" spans="2:37" ht="12.75" customHeight="1">
      <c r="B4850" s="39" t="s">
        <v>0</v>
      </c>
      <c r="C4850" s="39"/>
      <c r="D4850" s="39"/>
      <c r="E4850" s="39"/>
      <c r="F4850" s="39"/>
      <c r="G4850" s="1" t="s">
        <v>1</v>
      </c>
      <c r="H4850" s="40" t="s">
        <v>108</v>
      </c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</row>
    <row r="4851" spans="2:37" ht="12.75" customHeight="1">
      <c r="AB4851" s="39" t="s">
        <v>2</v>
      </c>
      <c r="AC4851" s="39"/>
      <c r="AD4851" s="39"/>
      <c r="AE4851" s="39"/>
      <c r="AF4851" s="39"/>
      <c r="AG4851" s="39"/>
    </row>
    <row r="4852" spans="2:37" ht="12" customHeight="1">
      <c r="B4852" s="39" t="s">
        <v>3</v>
      </c>
      <c r="C4852" s="39"/>
      <c r="D4852" s="39"/>
      <c r="E4852" s="39"/>
      <c r="G4852" s="1" t="s">
        <v>4</v>
      </c>
      <c r="H4852" s="41">
        <v>0.43999999761581421</v>
      </c>
      <c r="I4852" s="41"/>
      <c r="J4852" s="41"/>
      <c r="K4852" s="41"/>
      <c r="L4852" s="41"/>
      <c r="M4852" s="41"/>
      <c r="N4852" s="41"/>
      <c r="O4852" s="39" t="s">
        <v>21</v>
      </c>
      <c r="P4852" s="39"/>
      <c r="Q4852" s="39"/>
      <c r="R4852" s="39"/>
      <c r="S4852" s="1" t="s">
        <v>4</v>
      </c>
      <c r="T4852" s="42" t="s">
        <v>22</v>
      </c>
      <c r="U4852" s="42"/>
      <c r="V4852" s="42"/>
      <c r="W4852" s="42"/>
      <c r="X4852" s="42"/>
      <c r="Y4852" s="42"/>
      <c r="Z4852" s="42"/>
      <c r="AA4852" s="42"/>
      <c r="AB4852" s="39"/>
      <c r="AC4852" s="39"/>
      <c r="AD4852" s="39"/>
      <c r="AE4852" s="39"/>
      <c r="AF4852" s="39"/>
      <c r="AG4852" s="39"/>
    </row>
    <row r="4853" spans="2:37" ht="10.5" customHeight="1">
      <c r="AB4853" s="39"/>
      <c r="AC4853" s="39"/>
      <c r="AD4853" s="39"/>
      <c r="AE4853" s="39"/>
      <c r="AF4853" s="39"/>
      <c r="AG4853" s="39"/>
    </row>
    <row r="4854" spans="2:37" ht="12" customHeight="1">
      <c r="AB4854" s="39"/>
      <c r="AC4854" s="39"/>
      <c r="AD4854" s="39"/>
      <c r="AE4854" s="39"/>
      <c r="AF4854" s="39"/>
      <c r="AG4854" s="39"/>
    </row>
    <row r="4855" spans="2:37" ht="12" customHeight="1">
      <c r="AB4855" s="39"/>
      <c r="AC4855" s="39"/>
      <c r="AD4855" s="39"/>
      <c r="AE4855" s="39"/>
      <c r="AF4855" s="39"/>
      <c r="AG4855" s="39"/>
    </row>
    <row r="4856" spans="2:37" ht="6" customHeight="1"/>
    <row r="4857" spans="2:37" ht="3" customHeight="1">
      <c r="B4857" s="43" t="s">
        <v>5</v>
      </c>
      <c r="D4857" s="43" t="s">
        <v>23</v>
      </c>
      <c r="E4857" s="43"/>
      <c r="G4857" s="43" t="s">
        <v>6</v>
      </c>
      <c r="H4857" s="43"/>
      <c r="J4857" s="43" t="s">
        <v>7</v>
      </c>
      <c r="K4857" s="43"/>
      <c r="L4857" s="43"/>
      <c r="M4857" s="43"/>
      <c r="N4857" s="43" t="s">
        <v>8</v>
      </c>
      <c r="O4857" s="43"/>
      <c r="Q4857" s="43" t="s">
        <v>9</v>
      </c>
      <c r="R4857" s="43"/>
      <c r="S4857" s="43"/>
      <c r="T4857" s="43" t="s">
        <v>10</v>
      </c>
      <c r="U4857" s="43"/>
      <c r="X4857" s="43" t="s">
        <v>5</v>
      </c>
      <c r="Y4857" s="43"/>
      <c r="Z4857" s="43" t="s">
        <v>23</v>
      </c>
      <c r="AA4857" s="43"/>
      <c r="AB4857" s="43" t="s">
        <v>6</v>
      </c>
      <c r="AC4857" s="43" t="s">
        <v>7</v>
      </c>
      <c r="AE4857" s="43" t="s">
        <v>8</v>
      </c>
      <c r="AF4857" s="43" t="s">
        <v>9</v>
      </c>
      <c r="AG4857" s="43" t="s">
        <v>10</v>
      </c>
      <c r="AH4857" s="43"/>
    </row>
    <row r="4858" spans="2:37" ht="14.25" customHeight="1">
      <c r="B4858" s="43"/>
      <c r="D4858" s="43"/>
      <c r="E4858" s="43"/>
      <c r="G4858" s="43"/>
      <c r="H4858" s="43"/>
      <c r="J4858" s="43"/>
      <c r="K4858" s="43"/>
      <c r="L4858" s="43"/>
      <c r="M4858" s="43"/>
      <c r="N4858" s="43"/>
      <c r="O4858" s="43"/>
      <c r="Q4858" s="43"/>
      <c r="R4858" s="43"/>
      <c r="S4858" s="43"/>
      <c r="T4858" s="43"/>
      <c r="U4858" s="43"/>
      <c r="X4858" s="43"/>
      <c r="Y4858" s="43"/>
      <c r="Z4858" s="43"/>
      <c r="AA4858" s="43"/>
      <c r="AB4858" s="43"/>
      <c r="AC4858" s="43"/>
      <c r="AE4858" s="43"/>
      <c r="AF4858" s="43"/>
      <c r="AG4858" s="43"/>
      <c r="AH4858" s="43"/>
    </row>
    <row r="4859" spans="2:37">
      <c r="B4859" s="2">
        <v>0</v>
      </c>
      <c r="D4859" s="44">
        <v>0</v>
      </c>
      <c r="E4859" s="44"/>
      <c r="F4859" s="45">
        <v>1.2211420107632875E-4</v>
      </c>
      <c r="G4859" s="45"/>
      <c r="H4859" s="45"/>
      <c r="I4859" s="45"/>
      <c r="J4859" s="45"/>
      <c r="K4859" s="45">
        <v>28.166160583496094</v>
      </c>
      <c r="L4859" s="45"/>
      <c r="M4859" s="45"/>
      <c r="N4859" s="45">
        <v>56.332199096679688</v>
      </c>
      <c r="O4859" s="45"/>
      <c r="P4859" s="45"/>
      <c r="Q4859" s="45"/>
      <c r="R4859" s="45">
        <v>19.916397094726563</v>
      </c>
      <c r="S4859" s="45"/>
      <c r="T4859" s="45"/>
      <c r="U4859" s="45"/>
      <c r="V4859" s="46">
        <v>100.00043487548828</v>
      </c>
      <c r="W4859" s="46"/>
      <c r="X4859" s="45">
        <v>3.9000000804662704E-2</v>
      </c>
      <c r="Y4859" s="45"/>
      <c r="Z4859" s="44">
        <v>2.3400000482797623</v>
      </c>
      <c r="AA4859" s="44"/>
      <c r="AB4859" s="45">
        <v>18.880146026611328</v>
      </c>
      <c r="AC4859" s="45"/>
      <c r="AD4859" s="45">
        <v>4.8816876411437988</v>
      </c>
      <c r="AE4859" s="45"/>
      <c r="AF4859" s="45">
        <v>31.145315170288086</v>
      </c>
      <c r="AG4859" s="45"/>
      <c r="AH4859" s="45">
        <v>18.571189880371094</v>
      </c>
      <c r="AI4859" s="45"/>
      <c r="AJ4859" s="45"/>
      <c r="AK4859" s="20">
        <v>18.587255477905273</v>
      </c>
    </row>
    <row r="4860" spans="2:37">
      <c r="B4860" s="2">
        <v>1.0000000474974513E-3</v>
      </c>
      <c r="D4860" s="44">
        <v>6.0000002849847078E-2</v>
      </c>
      <c r="E4860" s="44"/>
      <c r="F4860" s="45">
        <v>1.7746070399880409E-2</v>
      </c>
      <c r="G4860" s="45"/>
      <c r="H4860" s="45"/>
      <c r="I4860" s="45"/>
      <c r="J4860" s="45"/>
      <c r="K4860" s="45">
        <v>26.153116226196289</v>
      </c>
      <c r="L4860" s="45"/>
      <c r="M4860" s="45"/>
      <c r="N4860" s="45">
        <v>54.261585235595703</v>
      </c>
      <c r="O4860" s="45"/>
      <c r="P4860" s="45"/>
      <c r="Q4860" s="45"/>
      <c r="R4860" s="45">
        <v>19.875690460205078</v>
      </c>
      <c r="S4860" s="45"/>
      <c r="T4860" s="45"/>
      <c r="U4860" s="45"/>
      <c r="V4860" s="46">
        <v>93.043540954589844</v>
      </c>
      <c r="W4860" s="46"/>
      <c r="X4860" s="45">
        <v>3.9999999105930328E-2</v>
      </c>
      <c r="Y4860" s="45"/>
      <c r="Z4860" s="44">
        <v>2.3999999463558197</v>
      </c>
      <c r="AA4860" s="44"/>
      <c r="AB4860" s="45">
        <v>25.881772994995117</v>
      </c>
      <c r="AC4860" s="45"/>
      <c r="AD4860" s="45">
        <v>4.7201528549194336</v>
      </c>
      <c r="AE4860" s="45"/>
      <c r="AF4860" s="45">
        <v>30.943120956420898</v>
      </c>
      <c r="AG4860" s="45"/>
      <c r="AH4860" s="45">
        <v>18.542438507080078</v>
      </c>
      <c r="AI4860" s="45"/>
      <c r="AJ4860" s="45"/>
      <c r="AK4860" s="20">
        <v>18.000072479248047</v>
      </c>
    </row>
    <row r="4861" spans="2:37">
      <c r="B4861" s="2">
        <v>2.0000000949949026E-3</v>
      </c>
      <c r="D4861" s="44">
        <v>0.12000000569969416</v>
      </c>
      <c r="E4861" s="44"/>
      <c r="F4861" s="45">
        <v>3.9067642688751221</v>
      </c>
      <c r="G4861" s="45"/>
      <c r="H4861" s="45"/>
      <c r="I4861" s="45"/>
      <c r="J4861" s="45"/>
      <c r="K4861" s="45">
        <v>24.358224868774414</v>
      </c>
      <c r="L4861" s="45"/>
      <c r="M4861" s="45"/>
      <c r="N4861" s="45">
        <v>52.409648895263672</v>
      </c>
      <c r="O4861" s="45"/>
      <c r="P4861" s="45"/>
      <c r="Q4861" s="45"/>
      <c r="R4861" s="45">
        <v>19.835353851318359</v>
      </c>
      <c r="S4861" s="45"/>
      <c r="T4861" s="45"/>
      <c r="U4861" s="45"/>
      <c r="V4861" s="46">
        <v>86.834175109863281</v>
      </c>
      <c r="W4861" s="46"/>
      <c r="X4861" s="45">
        <v>4.1000001132488251E-2</v>
      </c>
      <c r="Y4861" s="45"/>
      <c r="Z4861" s="44">
        <v>2.460000067949295</v>
      </c>
      <c r="AA4861" s="44"/>
      <c r="AB4861" s="45">
        <v>29.90142822265625</v>
      </c>
      <c r="AC4861" s="45"/>
      <c r="AD4861" s="45">
        <v>4.5645613670349121</v>
      </c>
      <c r="AE4861" s="45"/>
      <c r="AF4861" s="45">
        <v>30.747220993041992</v>
      </c>
      <c r="AG4861" s="45"/>
      <c r="AH4861" s="45">
        <v>18.513935089111328</v>
      </c>
      <c r="AI4861" s="45"/>
      <c r="AJ4861" s="45"/>
      <c r="AK4861" s="20">
        <v>17.433528900146484</v>
      </c>
    </row>
    <row r="4862" spans="2:37">
      <c r="B4862" s="2">
        <v>3.0000000260770321E-3</v>
      </c>
      <c r="D4862" s="44">
        <v>0.18000000156462193</v>
      </c>
      <c r="E4862" s="44"/>
      <c r="F4862" s="45">
        <v>10.827486038208008</v>
      </c>
      <c r="G4862" s="45"/>
      <c r="H4862" s="45"/>
      <c r="I4862" s="45"/>
      <c r="J4862" s="45"/>
      <c r="K4862" s="45">
        <v>22.752779006958008</v>
      </c>
      <c r="L4862" s="45"/>
      <c r="M4862" s="45"/>
      <c r="N4862" s="45">
        <v>50.747673034667969</v>
      </c>
      <c r="O4862" s="45"/>
      <c r="P4862" s="45"/>
      <c r="Q4862" s="45"/>
      <c r="R4862" s="45">
        <v>19.795381546020508</v>
      </c>
      <c r="S4862" s="45"/>
      <c r="T4862" s="45"/>
      <c r="U4862" s="45"/>
      <c r="V4862" s="46">
        <v>81.274734497070313</v>
      </c>
      <c r="W4862" s="46"/>
      <c r="X4862" s="45">
        <v>4.1999999433755875E-2</v>
      </c>
      <c r="Y4862" s="45"/>
      <c r="Z4862" s="44">
        <v>2.5199999660253525</v>
      </c>
      <c r="AA4862" s="44"/>
      <c r="AB4862" s="45">
        <v>30.362951278686523</v>
      </c>
      <c r="AC4862" s="45"/>
      <c r="AD4862" s="45">
        <v>4.4146437644958496</v>
      </c>
      <c r="AE4862" s="45"/>
      <c r="AF4862" s="45">
        <v>30.557344436645508</v>
      </c>
      <c r="AG4862" s="45"/>
      <c r="AH4862" s="45">
        <v>18.485681533813477</v>
      </c>
      <c r="AI4862" s="45"/>
      <c r="AJ4862" s="45"/>
      <c r="AK4862" s="20">
        <v>16.886716842651367</v>
      </c>
    </row>
    <row r="4863" spans="2:37">
      <c r="B4863" s="2">
        <v>4.0000001899898052E-3</v>
      </c>
      <c r="D4863" s="44">
        <v>0.24000001139938831</v>
      </c>
      <c r="E4863" s="44"/>
      <c r="F4863" s="45">
        <v>19.549489974975586</v>
      </c>
      <c r="G4863" s="45"/>
      <c r="H4863" s="45"/>
      <c r="I4863" s="45"/>
      <c r="J4863" s="45"/>
      <c r="K4863" s="45">
        <v>21.312097549438477</v>
      </c>
      <c r="L4863" s="45"/>
      <c r="M4863" s="45"/>
      <c r="N4863" s="45">
        <v>49.2509765625</v>
      </c>
      <c r="O4863" s="45"/>
      <c r="P4863" s="45"/>
      <c r="Q4863" s="45"/>
      <c r="R4863" s="45">
        <v>19.755771636962891</v>
      </c>
      <c r="S4863" s="45"/>
      <c r="T4863" s="45"/>
      <c r="U4863" s="45"/>
      <c r="V4863" s="46">
        <v>76.281150817871094</v>
      </c>
      <c r="W4863" s="46"/>
      <c r="X4863" s="45">
        <v>4.3000001460313797E-2</v>
      </c>
      <c r="Y4863" s="45"/>
      <c r="Z4863" s="44">
        <v>2.5800000876188278</v>
      </c>
      <c r="AA4863" s="44"/>
      <c r="AB4863" s="45">
        <v>27.191289901733398</v>
      </c>
      <c r="AC4863" s="45"/>
      <c r="AD4863" s="45">
        <v>4.2701492309570313</v>
      </c>
      <c r="AE4863" s="45"/>
      <c r="AF4863" s="45">
        <v>30.373237609863281</v>
      </c>
      <c r="AG4863" s="45"/>
      <c r="AH4863" s="45">
        <v>18.457670211791992</v>
      </c>
      <c r="AI4863" s="45"/>
      <c r="AJ4863" s="45"/>
      <c r="AK4863" s="20">
        <v>16.358789443969727</v>
      </c>
    </row>
    <row r="4864" spans="2:37">
      <c r="B4864" s="2">
        <v>4.999999888241291E-3</v>
      </c>
      <c r="D4864" s="44">
        <v>0.29999999329447746</v>
      </c>
      <c r="E4864" s="44"/>
      <c r="F4864" s="45">
        <v>28.621465682983398</v>
      </c>
      <c r="G4864" s="45"/>
      <c r="H4864" s="45"/>
      <c r="I4864" s="45"/>
      <c r="J4864" s="45"/>
      <c r="K4864" s="45">
        <v>20.014949798583984</v>
      </c>
      <c r="L4864" s="45"/>
      <c r="M4864" s="45"/>
      <c r="N4864" s="45">
        <v>47.898319244384766</v>
      </c>
      <c r="O4864" s="45"/>
      <c r="P4864" s="45"/>
      <c r="Q4864" s="45"/>
      <c r="R4864" s="45">
        <v>19.716518402099609</v>
      </c>
      <c r="S4864" s="45"/>
      <c r="T4864" s="45"/>
      <c r="U4864" s="45"/>
      <c r="V4864" s="46">
        <v>71.780960083007813</v>
      </c>
      <c r="W4864" s="46"/>
      <c r="X4864" s="45">
        <v>4.3999999761581421E-2</v>
      </c>
      <c r="Y4864" s="45"/>
      <c r="Z4864" s="44">
        <v>2.6399999856948853</v>
      </c>
      <c r="AA4864" s="44"/>
      <c r="AB4864" s="45">
        <v>20.821441650390625</v>
      </c>
      <c r="AC4864" s="45"/>
      <c r="AD4864" s="45">
        <v>4.1308422088623047</v>
      </c>
      <c r="AE4864" s="45"/>
      <c r="AF4864" s="45">
        <v>30.194660186767578</v>
      </c>
      <c r="AG4864" s="45"/>
      <c r="AH4864" s="45">
        <v>18.429903030395508</v>
      </c>
      <c r="AI4864" s="45"/>
      <c r="AJ4864" s="45"/>
      <c r="AK4864" s="20">
        <v>15.848952293395996</v>
      </c>
    </row>
    <row r="4865" spans="2:37">
      <c r="B4865" s="2">
        <v>6.0000000521540642E-3</v>
      </c>
      <c r="D4865" s="44">
        <v>0.36000000312924385</v>
      </c>
      <c r="E4865" s="44"/>
      <c r="F4865" s="45">
        <v>36.571857452392578</v>
      </c>
      <c r="G4865" s="45"/>
      <c r="H4865" s="45"/>
      <c r="I4865" s="45"/>
      <c r="J4865" s="45"/>
      <c r="K4865" s="45">
        <v>18.843059539794922</v>
      </c>
      <c r="L4865" s="45"/>
      <c r="M4865" s="45"/>
      <c r="N4865" s="45">
        <v>46.671417236328125</v>
      </c>
      <c r="O4865" s="45"/>
      <c r="P4865" s="45"/>
      <c r="Q4865" s="45"/>
      <c r="R4865" s="45">
        <v>19.677619934082031</v>
      </c>
      <c r="S4865" s="45"/>
      <c r="T4865" s="45"/>
      <c r="U4865" s="45"/>
      <c r="V4865" s="46">
        <v>67.711723327636719</v>
      </c>
      <c r="W4865" s="46"/>
      <c r="X4865" s="45">
        <v>4.5000001788139343E-2</v>
      </c>
      <c r="Y4865" s="45"/>
      <c r="Z4865" s="44">
        <v>2.7000001072883606</v>
      </c>
      <c r="AA4865" s="44"/>
      <c r="AB4865" s="45">
        <v>12.135940551757813</v>
      </c>
      <c r="AC4865" s="45"/>
      <c r="AD4865" s="45">
        <v>3.9965009689331055</v>
      </c>
      <c r="AE4865" s="45"/>
      <c r="AF4865" s="45">
        <v>30.021387100219727</v>
      </c>
      <c r="AG4865" s="45"/>
      <c r="AH4865" s="45">
        <v>18.402374267578125</v>
      </c>
      <c r="AI4865" s="45"/>
      <c r="AJ4865" s="45"/>
      <c r="AK4865" s="20">
        <v>15.35645866394043</v>
      </c>
    </row>
    <row r="4866" spans="2:37">
      <c r="B4866" s="2">
        <v>7.0000002160668373E-3</v>
      </c>
      <c r="D4866" s="44">
        <v>0.42000001296401024</v>
      </c>
      <c r="E4866" s="44"/>
      <c r="F4866" s="45">
        <v>42.112022399902344</v>
      </c>
      <c r="G4866" s="45"/>
      <c r="H4866" s="45"/>
      <c r="I4866" s="45"/>
      <c r="J4866" s="45"/>
      <c r="K4866" s="45">
        <v>17.780689239501953</v>
      </c>
      <c r="L4866" s="45"/>
      <c r="M4866" s="45"/>
      <c r="N4866" s="45">
        <v>45.554531097412109</v>
      </c>
      <c r="O4866" s="45"/>
      <c r="P4866" s="45"/>
      <c r="Q4866" s="45"/>
      <c r="R4866" s="45">
        <v>19.639072418212891</v>
      </c>
      <c r="S4866" s="45"/>
      <c r="T4866" s="45"/>
      <c r="U4866" s="45"/>
      <c r="V4866" s="46">
        <v>64.019546508789063</v>
      </c>
      <c r="W4866" s="46"/>
      <c r="X4866" s="45">
        <v>4.6000000089406967E-2</v>
      </c>
      <c r="Y4866" s="45"/>
      <c r="Z4866" s="44">
        <v>2.760000005364418</v>
      </c>
      <c r="AA4866" s="44"/>
      <c r="AB4866" s="45">
        <v>2.3398382663726807</v>
      </c>
      <c r="AC4866" s="45"/>
      <c r="AD4866" s="45">
        <v>3.8669178485870361</v>
      </c>
      <c r="AE4866" s="45"/>
      <c r="AF4866" s="45">
        <v>29.853208541870117</v>
      </c>
      <c r="AG4866" s="45"/>
      <c r="AH4866" s="45">
        <v>18.375083923339844</v>
      </c>
      <c r="AI4866" s="45"/>
      <c r="AJ4866" s="45"/>
      <c r="AK4866" s="20">
        <v>14.880606651306152</v>
      </c>
    </row>
    <row r="4867" spans="2:37">
      <c r="B4867" s="2">
        <v>8.0000003799796104E-3</v>
      </c>
      <c r="D4867" s="44">
        <v>0.48000002279877663</v>
      </c>
      <c r="E4867" s="44"/>
      <c r="F4867" s="45">
        <v>44.313400268554688</v>
      </c>
      <c r="G4867" s="45"/>
      <c r="H4867" s="45"/>
      <c r="I4867" s="45"/>
      <c r="J4867" s="45"/>
      <c r="K4867" s="45">
        <v>16.814271926879883</v>
      </c>
      <c r="L4867" s="45"/>
      <c r="M4867" s="45"/>
      <c r="N4867" s="45">
        <v>44.534091949462891</v>
      </c>
      <c r="O4867" s="45"/>
      <c r="P4867" s="45"/>
      <c r="Q4867" s="45"/>
      <c r="R4867" s="45">
        <v>19.600872039794922</v>
      </c>
      <c r="S4867" s="45"/>
      <c r="T4867" s="45"/>
      <c r="U4867" s="45"/>
      <c r="V4867" s="46">
        <v>60.657939910888672</v>
      </c>
      <c r="W4867" s="46"/>
      <c r="X4867" s="45">
        <v>4.6999998390674591E-2</v>
      </c>
      <c r="Y4867" s="45"/>
      <c r="Z4867" s="44">
        <v>2.8199999034404755</v>
      </c>
      <c r="AA4867" s="44"/>
      <c r="AB4867" s="45">
        <v>-7.2091121673583984</v>
      </c>
      <c r="AC4867" s="45"/>
      <c r="AD4867" s="45">
        <v>3.7418961524963379</v>
      </c>
      <c r="AE4867" s="45"/>
      <c r="AF4867" s="45">
        <v>29.689924240112305</v>
      </c>
      <c r="AG4867" s="45"/>
      <c r="AH4867" s="45">
        <v>18.348026275634766</v>
      </c>
      <c r="AI4867" s="45"/>
      <c r="AJ4867" s="45"/>
      <c r="AK4867" s="20">
        <v>14.420733451843262</v>
      </c>
    </row>
    <row r="4868" spans="2:37">
      <c r="B4868" s="2">
        <v>8.999999612569809E-3</v>
      </c>
      <c r="D4868" s="44">
        <v>0.53999997675418854</v>
      </c>
      <c r="E4868" s="44"/>
      <c r="F4868" s="45">
        <v>42.733913421630859</v>
      </c>
      <c r="G4868" s="45"/>
      <c r="H4868" s="45"/>
      <c r="I4868" s="45"/>
      <c r="J4868" s="45"/>
      <c r="K4868" s="45">
        <v>15.932106018066406</v>
      </c>
      <c r="L4868" s="45"/>
      <c r="M4868" s="45"/>
      <c r="N4868" s="45">
        <v>43.598388671875</v>
      </c>
      <c r="O4868" s="45"/>
      <c r="P4868" s="45"/>
      <c r="Q4868" s="45"/>
      <c r="R4868" s="45">
        <v>19.563016891479492</v>
      </c>
      <c r="S4868" s="45"/>
      <c r="T4868" s="45"/>
      <c r="U4868" s="45"/>
      <c r="V4868" s="46">
        <v>57.586723327636719</v>
      </c>
      <c r="W4868" s="46"/>
      <c r="X4868" s="45">
        <v>4.8000000417232513E-2</v>
      </c>
      <c r="Y4868" s="45"/>
      <c r="Z4868" s="44">
        <v>2.8800000250339508</v>
      </c>
      <c r="AA4868" s="44"/>
      <c r="AB4868" s="45">
        <v>-15.191153526306152</v>
      </c>
      <c r="AC4868" s="45"/>
      <c r="AD4868" s="45">
        <v>3.6212501525878906</v>
      </c>
      <c r="AE4868" s="45"/>
      <c r="AF4868" s="45">
        <v>29.531345367431641</v>
      </c>
      <c r="AG4868" s="45"/>
      <c r="AH4868" s="45">
        <v>18.321203231811523</v>
      </c>
      <c r="AI4868" s="45"/>
      <c r="AJ4868" s="45"/>
      <c r="AK4868" s="20">
        <v>13.976213455200195</v>
      </c>
    </row>
    <row r="4869" spans="2:37">
      <c r="B4869" s="2">
        <v>9.9999997764825821E-3</v>
      </c>
      <c r="D4869" s="44">
        <v>0.59999998658895493</v>
      </c>
      <c r="E4869" s="44"/>
      <c r="F4869" s="45">
        <v>37.47607421875</v>
      </c>
      <c r="G4869" s="45"/>
      <c r="H4869" s="45"/>
      <c r="I4869" s="45"/>
      <c r="J4869" s="45"/>
      <c r="K4869" s="45">
        <v>15.124093055725098</v>
      </c>
      <c r="L4869" s="45"/>
      <c r="M4869" s="45"/>
      <c r="N4869" s="45">
        <v>42.737319946289063</v>
      </c>
      <c r="O4869" s="45"/>
      <c r="P4869" s="45"/>
      <c r="Q4869" s="45"/>
      <c r="R4869" s="45">
        <v>19.52549934387207</v>
      </c>
      <c r="S4869" s="45"/>
      <c r="T4869" s="45"/>
      <c r="U4869" s="45"/>
      <c r="V4869" s="46">
        <v>54.771190643310547</v>
      </c>
      <c r="W4869" s="46"/>
      <c r="X4869" s="45">
        <v>4.8999998718500137E-2</v>
      </c>
      <c r="Y4869" s="45"/>
      <c r="Z4869" s="44">
        <v>2.9399999231100082</v>
      </c>
      <c r="AA4869" s="44"/>
      <c r="AB4869" s="45">
        <v>-20.509332656860352</v>
      </c>
      <c r="AC4869" s="45"/>
      <c r="AD4869" s="45">
        <v>3.5048043727874756</v>
      </c>
      <c r="AE4869" s="45"/>
      <c r="AF4869" s="45">
        <v>29.377292633056641</v>
      </c>
      <c r="AG4869" s="45"/>
      <c r="AH4869" s="45">
        <v>18.294610977172852</v>
      </c>
      <c r="AI4869" s="45"/>
      <c r="AJ4869" s="45"/>
      <c r="AK4869" s="20">
        <v>13.546452522277832</v>
      </c>
    </row>
    <row r="4870" spans="2:37">
      <c r="B4870" s="2">
        <v>1.0999999940395355E-2</v>
      </c>
      <c r="D4870" s="44">
        <v>0.65999999642372131</v>
      </c>
      <c r="E4870" s="44"/>
      <c r="F4870" s="45">
        <v>29.168910980224609</v>
      </c>
      <c r="G4870" s="45"/>
      <c r="H4870" s="45"/>
      <c r="I4870" s="45"/>
      <c r="J4870" s="45"/>
      <c r="K4870" s="45">
        <v>14.381505966186523</v>
      </c>
      <c r="L4870" s="45"/>
      <c r="M4870" s="45"/>
      <c r="N4870" s="45">
        <v>41.942153930664063</v>
      </c>
      <c r="O4870" s="45"/>
      <c r="P4870" s="45"/>
      <c r="Q4870" s="45"/>
      <c r="R4870" s="45">
        <v>19.488321304321289</v>
      </c>
      <c r="S4870" s="45"/>
      <c r="T4870" s="45"/>
      <c r="U4870" s="45"/>
      <c r="V4870" s="46">
        <v>52.181308746337891</v>
      </c>
      <c r="W4870" s="46"/>
      <c r="X4870" s="45">
        <v>5.000000074505806E-2</v>
      </c>
      <c r="Y4870" s="45"/>
      <c r="Z4870" s="44">
        <v>3.0000000447034836</v>
      </c>
      <c r="AA4870" s="44"/>
      <c r="AB4870" s="45">
        <v>-22.442556381225586</v>
      </c>
      <c r="AC4870" s="45"/>
      <c r="AD4870" s="45">
        <v>3.3923921585083008</v>
      </c>
      <c r="AE4870" s="45"/>
      <c r="AF4870" s="45">
        <v>29.227594375610352</v>
      </c>
      <c r="AG4870" s="45"/>
      <c r="AH4870" s="45">
        <v>18.268247604370117</v>
      </c>
      <c r="AI4870" s="45"/>
      <c r="AJ4870" s="45"/>
      <c r="AK4870" s="20">
        <v>13.130889892578125</v>
      </c>
    </row>
    <row r="4871" spans="2:37">
      <c r="B4871" s="2">
        <v>1.2000000104308128E-2</v>
      </c>
      <c r="D4871" s="44">
        <v>0.7200000062584877</v>
      </c>
      <c r="E4871" s="44"/>
      <c r="F4871" s="45">
        <v>18.876420974731445</v>
      </c>
      <c r="G4871" s="45"/>
      <c r="H4871" s="45"/>
      <c r="I4871" s="45"/>
      <c r="J4871" s="45"/>
      <c r="K4871" s="45">
        <v>13.696796417236328</v>
      </c>
      <c r="L4871" s="45"/>
      <c r="M4871" s="45"/>
      <c r="N4871" s="45">
        <v>41.205337524414063</v>
      </c>
      <c r="O4871" s="45"/>
      <c r="P4871" s="45"/>
      <c r="Q4871" s="45"/>
      <c r="R4871" s="45">
        <v>19.451475143432617</v>
      </c>
      <c r="S4871" s="45"/>
      <c r="T4871" s="45"/>
      <c r="U4871" s="45"/>
      <c r="V4871" s="46">
        <v>49.791072845458984</v>
      </c>
      <c r="W4871" s="46"/>
      <c r="X4871" s="45">
        <v>5.0999999046325684E-2</v>
      </c>
      <c r="Y4871" s="45"/>
      <c r="Z4871" s="44">
        <v>3.059999942779541</v>
      </c>
      <c r="AA4871" s="44"/>
      <c r="AB4871" s="45">
        <v>-20.74555778503418</v>
      </c>
      <c r="AC4871" s="45"/>
      <c r="AD4871" s="45">
        <v>3.2838554382324219</v>
      </c>
      <c r="AE4871" s="45"/>
      <c r="AF4871" s="45">
        <v>29.082094192504883</v>
      </c>
      <c r="AG4871" s="45"/>
      <c r="AH4871" s="45">
        <v>18.242109298706055</v>
      </c>
      <c r="AI4871" s="45"/>
      <c r="AJ4871" s="45"/>
      <c r="AK4871" s="20">
        <v>12.72899055480957</v>
      </c>
    </row>
    <row r="4872" spans="2:37">
      <c r="B4872" s="2">
        <v>1.3000000268220901E-2</v>
      </c>
      <c r="D4872" s="44">
        <v>0.78000001609325409</v>
      </c>
      <c r="E4872" s="44"/>
      <c r="F4872" s="45">
        <v>7.9457225799560547</v>
      </c>
      <c r="G4872" s="45"/>
      <c r="H4872" s="45"/>
      <c r="I4872" s="45"/>
      <c r="J4872" s="45"/>
      <c r="K4872" s="45">
        <v>13.063429832458496</v>
      </c>
      <c r="L4872" s="45"/>
      <c r="M4872" s="45"/>
      <c r="N4872" s="45">
        <v>40.520328521728516</v>
      </c>
      <c r="O4872" s="45"/>
      <c r="P4872" s="45"/>
      <c r="Q4872" s="45"/>
      <c r="R4872" s="45">
        <v>19.414958953857422</v>
      </c>
      <c r="S4872" s="45"/>
      <c r="T4872" s="45"/>
      <c r="U4872" s="45"/>
      <c r="V4872" s="46">
        <v>47.577953338623047</v>
      </c>
      <c r="W4872" s="46"/>
      <c r="X4872" s="45">
        <v>5.2000001072883606E-2</v>
      </c>
      <c r="Y4872" s="45"/>
      <c r="Z4872" s="44">
        <v>3.1200000643730164</v>
      </c>
      <c r="AA4872" s="44"/>
      <c r="AB4872" s="45">
        <v>-15.681900024414063</v>
      </c>
      <c r="AC4872" s="45"/>
      <c r="AD4872" s="45">
        <v>3.1790437698364258</v>
      </c>
      <c r="AE4872" s="45"/>
      <c r="AF4872" s="45">
        <v>28.940633773803711</v>
      </c>
      <c r="AG4872" s="45"/>
      <c r="AH4872" s="45">
        <v>18.216194152832031</v>
      </c>
      <c r="AI4872" s="45"/>
      <c r="AJ4872" s="45"/>
      <c r="AK4872" s="20">
        <v>12.34024715423584</v>
      </c>
    </row>
    <row r="4873" spans="2:37">
      <c r="B4873" s="2">
        <v>1.4000000432133675E-2</v>
      </c>
      <c r="D4873" s="44">
        <v>0.84000002592802048</v>
      </c>
      <c r="E4873" s="44"/>
      <c r="F4873" s="45">
        <v>-2.1837236881256104</v>
      </c>
      <c r="G4873" s="45"/>
      <c r="H4873" s="45"/>
      <c r="I4873" s="45"/>
      <c r="J4873" s="45"/>
      <c r="K4873" s="45">
        <v>12.475740432739258</v>
      </c>
      <c r="L4873" s="45"/>
      <c r="M4873" s="45"/>
      <c r="N4873" s="45">
        <v>39.881458282470703</v>
      </c>
      <c r="O4873" s="45"/>
      <c r="P4873" s="45"/>
      <c r="Q4873" s="45"/>
      <c r="R4873" s="45">
        <v>19.378768920898438</v>
      </c>
      <c r="S4873" s="45"/>
      <c r="T4873" s="45"/>
      <c r="U4873" s="45"/>
      <c r="V4873" s="46">
        <v>45.52239990234375</v>
      </c>
      <c r="W4873" s="46"/>
      <c r="X4873" s="45">
        <v>5.299999937415123E-2</v>
      </c>
      <c r="Y4873" s="45"/>
      <c r="Z4873" s="44">
        <v>3.1799999624490738</v>
      </c>
      <c r="AA4873" s="44"/>
      <c r="AB4873" s="45">
        <v>-7.9856204986572266</v>
      </c>
      <c r="AC4873" s="45"/>
      <c r="AD4873" s="45">
        <v>3.0778145790100098</v>
      </c>
      <c r="AE4873" s="45"/>
      <c r="AF4873" s="45">
        <v>28.803070068359375</v>
      </c>
      <c r="AG4873" s="45"/>
      <c r="AH4873" s="45">
        <v>18.190502166748047</v>
      </c>
      <c r="AI4873" s="45"/>
      <c r="AJ4873" s="45"/>
      <c r="AK4873" s="20">
        <v>11.964175224304199</v>
      </c>
    </row>
    <row r="4874" spans="2:37">
      <c r="B4874" s="2">
        <v>1.4999999664723873E-2</v>
      </c>
      <c r="D4874" s="44">
        <v>0.89999997988343239</v>
      </c>
      <c r="E4874" s="44"/>
      <c r="F4874" s="45">
        <v>-10.182950973510742</v>
      </c>
      <c r="G4874" s="45"/>
      <c r="H4874" s="45"/>
      <c r="I4874" s="45"/>
      <c r="J4874" s="45"/>
      <c r="K4874" s="45">
        <v>11.928810119628906</v>
      </c>
      <c r="L4874" s="45"/>
      <c r="M4874" s="45"/>
      <c r="N4874" s="45">
        <v>39.283805847167969</v>
      </c>
      <c r="O4874" s="45"/>
      <c r="P4874" s="45"/>
      <c r="Q4874" s="45"/>
      <c r="R4874" s="45">
        <v>19.342903137207031</v>
      </c>
      <c r="S4874" s="45"/>
      <c r="T4874" s="45"/>
      <c r="U4874" s="45"/>
      <c r="V4874" s="46">
        <v>43.607429504394531</v>
      </c>
      <c r="W4874" s="46"/>
      <c r="X4874" s="45">
        <v>5.4000001400709152E-2</v>
      </c>
      <c r="Y4874" s="45"/>
      <c r="Z4874" s="44">
        <v>3.2400000840425491</v>
      </c>
      <c r="AA4874" s="44"/>
      <c r="AB4874" s="45">
        <v>1.2429304122924805</v>
      </c>
      <c r="AC4874" s="45"/>
      <c r="AD4874" s="45">
        <v>2.9800312519073486</v>
      </c>
      <c r="AE4874" s="45"/>
      <c r="AF4874" s="45">
        <v>28.669261932373047</v>
      </c>
      <c r="AG4874" s="45"/>
      <c r="AH4874" s="45">
        <v>18.165029525756836</v>
      </c>
      <c r="AI4874" s="45"/>
      <c r="AJ4874" s="45"/>
      <c r="AK4874" s="20">
        <v>11.600313186645508</v>
      </c>
    </row>
    <row r="4875" spans="2:37">
      <c r="B4875" s="2">
        <v>1.6000000759959221E-2</v>
      </c>
      <c r="D4875" s="44">
        <v>0.96000004559755325</v>
      </c>
      <c r="E4875" s="44"/>
      <c r="F4875" s="45">
        <v>-15.019969940185547</v>
      </c>
      <c r="G4875" s="45"/>
      <c r="H4875" s="45"/>
      <c r="I4875" s="45"/>
      <c r="J4875" s="45"/>
      <c r="K4875" s="45">
        <v>11.418364524841309</v>
      </c>
      <c r="L4875" s="45"/>
      <c r="M4875" s="45"/>
      <c r="N4875" s="45">
        <v>38.723091125488281</v>
      </c>
      <c r="O4875" s="45"/>
      <c r="P4875" s="45"/>
      <c r="Q4875" s="45"/>
      <c r="R4875" s="45">
        <v>19.307357788085938</v>
      </c>
      <c r="S4875" s="45"/>
      <c r="T4875" s="45"/>
      <c r="U4875" s="45"/>
      <c r="V4875" s="46">
        <v>41.818271636962891</v>
      </c>
      <c r="W4875" s="46"/>
      <c r="X4875" s="45">
        <v>5.4999999701976776E-2</v>
      </c>
      <c r="Y4875" s="45"/>
      <c r="Z4875" s="44">
        <v>3.2999999821186066</v>
      </c>
      <c r="AA4875" s="44"/>
      <c r="AB4875" s="45">
        <v>10.692268371582031</v>
      </c>
      <c r="AC4875" s="45"/>
      <c r="AD4875" s="45">
        <v>2.885563850402832</v>
      </c>
      <c r="AE4875" s="45"/>
      <c r="AF4875" s="45">
        <v>28.539077758789063</v>
      </c>
      <c r="AG4875" s="45"/>
      <c r="AH4875" s="45">
        <v>18.139774322509766</v>
      </c>
      <c r="AI4875" s="45"/>
      <c r="AJ4875" s="45"/>
      <c r="AK4875" s="20">
        <v>11.248220443725586</v>
      </c>
    </row>
    <row r="4876" spans="2:37">
      <c r="B4876" s="2">
        <v>1.7000000923871994E-2</v>
      </c>
      <c r="D4876" s="44">
        <v>1.0200000554323196</v>
      </c>
      <c r="E4876" s="44"/>
      <c r="F4876" s="45">
        <v>-16.103870391845703</v>
      </c>
      <c r="G4876" s="45"/>
      <c r="H4876" s="45"/>
      <c r="I4876" s="45"/>
      <c r="J4876" s="45"/>
      <c r="K4876" s="45">
        <v>10.940682411193848</v>
      </c>
      <c r="L4876" s="45"/>
      <c r="M4876" s="45"/>
      <c r="N4876" s="45">
        <v>38.195587158203125</v>
      </c>
      <c r="O4876" s="45"/>
      <c r="P4876" s="45"/>
      <c r="Q4876" s="45"/>
      <c r="R4876" s="45">
        <v>19.272129058837891</v>
      </c>
      <c r="S4876" s="45"/>
      <c r="T4876" s="45"/>
      <c r="U4876" s="45"/>
      <c r="V4876" s="46">
        <v>40.142070770263672</v>
      </c>
      <c r="W4876" s="46"/>
      <c r="X4876" s="45">
        <v>5.6000001728534698E-2</v>
      </c>
      <c r="Y4876" s="45"/>
      <c r="Z4876" s="44">
        <v>3.3600001037120819</v>
      </c>
      <c r="AA4876" s="44"/>
      <c r="AB4876" s="45">
        <v>19.024101257324219</v>
      </c>
      <c r="AC4876" s="45"/>
      <c r="AD4876" s="45">
        <v>2.794288158416748</v>
      </c>
      <c r="AE4876" s="45"/>
      <c r="AF4876" s="45">
        <v>28.412389755249023</v>
      </c>
      <c r="AG4876" s="45"/>
      <c r="AH4876" s="45">
        <v>18.11473274230957</v>
      </c>
      <c r="AI4876" s="45"/>
      <c r="AJ4876" s="45"/>
      <c r="AK4876" s="20">
        <v>10.907475471496582</v>
      </c>
    </row>
    <row r="4877" spans="2:37">
      <c r="B4877" s="2">
        <v>1.7999999225139618E-2</v>
      </c>
      <c r="D4877" s="44">
        <v>1.0799999535083771</v>
      </c>
      <c r="E4877" s="44"/>
      <c r="F4877" s="45">
        <v>-13.366555213928223</v>
      </c>
      <c r="G4877" s="45"/>
      <c r="H4877" s="45"/>
      <c r="I4877" s="45"/>
      <c r="J4877" s="45"/>
      <c r="K4877" s="45">
        <v>10.492518424987793</v>
      </c>
      <c r="L4877" s="45"/>
      <c r="M4877" s="45"/>
      <c r="N4877" s="45">
        <v>37.698047637939453</v>
      </c>
      <c r="O4877" s="45"/>
      <c r="P4877" s="45"/>
      <c r="Q4877" s="45"/>
      <c r="R4877" s="45">
        <v>19.237213134765625</v>
      </c>
      <c r="S4877" s="45"/>
      <c r="T4877" s="45"/>
      <c r="U4877" s="45"/>
      <c r="V4877" s="46">
        <v>38.567596435546875</v>
      </c>
      <c r="W4877" s="46"/>
      <c r="X4877" s="45">
        <v>5.7000000029802322E-2</v>
      </c>
      <c r="Y4877" s="45"/>
      <c r="Z4877" s="44">
        <v>3.4200000017881393</v>
      </c>
      <c r="AA4877" s="44"/>
      <c r="AB4877" s="45">
        <v>25.060895919799805</v>
      </c>
      <c r="AC4877" s="45"/>
      <c r="AD4877" s="45">
        <v>2.7060861587524414</v>
      </c>
      <c r="AE4877" s="45"/>
      <c r="AF4877" s="45">
        <v>28.28907585144043</v>
      </c>
      <c r="AG4877" s="45"/>
      <c r="AH4877" s="45">
        <v>18.089906692504883</v>
      </c>
      <c r="AI4877" s="45"/>
      <c r="AJ4877" s="45"/>
      <c r="AK4877" s="20">
        <v>10.577676773071289</v>
      </c>
    </row>
    <row r="4878" spans="2:37">
      <c r="B4878" s="2">
        <v>1.8999999389052391E-2</v>
      </c>
      <c r="D4878" s="44">
        <v>1.1399999633431435</v>
      </c>
      <c r="E4878" s="44"/>
      <c r="F4878" s="45">
        <v>-7.2708754539489746</v>
      </c>
      <c r="G4878" s="45"/>
      <c r="H4878" s="45"/>
      <c r="I4878" s="45"/>
      <c r="J4878" s="45"/>
      <c r="K4878" s="45">
        <v>10.071035385131836</v>
      </c>
      <c r="L4878" s="45"/>
      <c r="M4878" s="45"/>
      <c r="N4878" s="45">
        <v>37.227626800537109</v>
      </c>
      <c r="O4878" s="45"/>
      <c r="P4878" s="45"/>
      <c r="Q4878" s="45"/>
      <c r="R4878" s="45">
        <v>19.202608108520508</v>
      </c>
      <c r="S4878" s="45"/>
      <c r="T4878" s="45"/>
      <c r="U4878" s="45"/>
      <c r="V4878" s="46">
        <v>37.085052490234375</v>
      </c>
      <c r="W4878" s="46"/>
      <c r="X4878" s="45">
        <v>5.7999998331069946E-2</v>
      </c>
      <c r="Y4878" s="45"/>
      <c r="Z4878" s="44">
        <v>3.4799998998641968</v>
      </c>
      <c r="AA4878" s="44"/>
      <c r="AB4878" s="45">
        <v>27.950405120849609</v>
      </c>
      <c r="AC4878" s="45"/>
      <c r="AD4878" s="45">
        <v>2.6208438873291016</v>
      </c>
      <c r="AE4878" s="45"/>
      <c r="AF4878" s="45">
        <v>28.169021606445313</v>
      </c>
      <c r="AG4878" s="45"/>
      <c r="AH4878" s="45">
        <v>18.065290451049805</v>
      </c>
      <c r="AI4878" s="45"/>
      <c r="AJ4878" s="45"/>
      <c r="AK4878" s="20">
        <v>10.258438110351563</v>
      </c>
    </row>
    <row r="4879" spans="2:37">
      <c r="B4879" s="2">
        <v>1.9999999552965164E-2</v>
      </c>
      <c r="D4879" s="44">
        <v>1.1999999731779099</v>
      </c>
      <c r="E4879" s="44"/>
      <c r="F4879" s="45">
        <v>1.2556562423706055</v>
      </c>
      <c r="G4879" s="45"/>
      <c r="H4879" s="45"/>
      <c r="I4879" s="45"/>
      <c r="J4879" s="45"/>
      <c r="K4879" s="45">
        <v>9.6737527847290039</v>
      </c>
      <c r="L4879" s="45"/>
      <c r="M4879" s="45"/>
      <c r="N4879" s="45">
        <v>36.781837463378906</v>
      </c>
      <c r="O4879" s="45"/>
      <c r="P4879" s="45"/>
      <c r="Q4879" s="45"/>
      <c r="R4879" s="45">
        <v>19.168312072753906</v>
      </c>
      <c r="S4879" s="45"/>
      <c r="T4879" s="45"/>
      <c r="U4879" s="45"/>
      <c r="V4879" s="46">
        <v>35.685855865478516</v>
      </c>
      <c r="W4879" s="46"/>
      <c r="X4879" s="45">
        <v>5.9000000357627869E-2</v>
      </c>
      <c r="Y4879" s="45"/>
      <c r="Z4879" s="44">
        <v>3.5400000214576721</v>
      </c>
      <c r="AA4879" s="44"/>
      <c r="AB4879" s="45">
        <v>27.284172058105469</v>
      </c>
      <c r="AC4879" s="45"/>
      <c r="AD4879" s="45">
        <v>2.5384533405303955</v>
      </c>
      <c r="AE4879" s="45"/>
      <c r="AF4879" s="45">
        <v>28.052114486694336</v>
      </c>
      <c r="AG4879" s="45"/>
      <c r="AH4879" s="45">
        <v>18.040884017944336</v>
      </c>
      <c r="AI4879" s="45"/>
      <c r="AJ4879" s="45"/>
      <c r="AK4879" s="20">
        <v>9.9493885040283203</v>
      </c>
    </row>
    <row r="4880" spans="2:37">
      <c r="B4880" s="2">
        <v>2.0999999716877937E-2</v>
      </c>
      <c r="D4880" s="44">
        <v>1.2599999830126762</v>
      </c>
      <c r="E4880" s="44"/>
      <c r="F4880" s="45">
        <v>10.952043533325195</v>
      </c>
      <c r="G4880" s="45"/>
      <c r="H4880" s="45"/>
      <c r="I4880" s="45"/>
      <c r="J4880" s="45"/>
      <c r="K4880" s="45">
        <v>9.2984914779663086</v>
      </c>
      <c r="L4880" s="45"/>
      <c r="M4880" s="45"/>
      <c r="N4880" s="45">
        <v>36.358505249023438</v>
      </c>
      <c r="O4880" s="45"/>
      <c r="P4880" s="45"/>
      <c r="Q4880" s="45"/>
      <c r="R4880" s="45">
        <v>19.134319305419922</v>
      </c>
      <c r="S4880" s="45"/>
      <c r="T4880" s="45"/>
      <c r="U4880" s="45"/>
      <c r="V4880" s="46">
        <v>34.362480163574219</v>
      </c>
      <c r="W4880" s="46"/>
      <c r="X4880" s="45">
        <v>5.9999998658895493E-2</v>
      </c>
      <c r="Y4880" s="45"/>
      <c r="Z4880" s="44">
        <v>3.5999999195337296</v>
      </c>
      <c r="AA4880" s="44"/>
      <c r="AB4880" s="45">
        <v>23.153535842895508</v>
      </c>
      <c r="AC4880" s="45"/>
      <c r="AD4880" s="45">
        <v>2.458810567855835</v>
      </c>
      <c r="AE4880" s="45"/>
      <c r="AF4880" s="45">
        <v>27.938249588012695</v>
      </c>
      <c r="AG4880" s="45"/>
      <c r="AH4880" s="45">
        <v>18.016683578491211</v>
      </c>
      <c r="AI4880" s="45"/>
      <c r="AJ4880" s="45"/>
      <c r="AK4880" s="20">
        <v>9.6501760482788086</v>
      </c>
    </row>
    <row r="4881" spans="2:37">
      <c r="B4881" s="2">
        <v>2.199999988079071E-2</v>
      </c>
      <c r="D4881" s="44">
        <v>1.3199999928474426</v>
      </c>
      <c r="E4881" s="44"/>
      <c r="F4881" s="45">
        <v>20.401254653930664</v>
      </c>
      <c r="G4881" s="45"/>
      <c r="H4881" s="45"/>
      <c r="I4881" s="45"/>
      <c r="J4881" s="45"/>
      <c r="K4881" s="45">
        <v>8.9433393478393555</v>
      </c>
      <c r="L4881" s="45"/>
      <c r="M4881" s="45"/>
      <c r="N4881" s="45">
        <v>35.955703735351563</v>
      </c>
      <c r="O4881" s="45"/>
      <c r="P4881" s="45"/>
      <c r="Q4881" s="45"/>
      <c r="R4881" s="45">
        <v>19.100627899169922</v>
      </c>
      <c r="S4881" s="45"/>
      <c r="T4881" s="45"/>
      <c r="U4881" s="45"/>
      <c r="V4881" s="46">
        <v>33.108314514160156</v>
      </c>
      <c r="W4881" s="46"/>
      <c r="X4881" s="45">
        <v>6.1000000685453415E-2</v>
      </c>
      <c r="Y4881" s="45"/>
      <c r="Z4881" s="44">
        <v>3.6600000411272049</v>
      </c>
      <c r="AA4881" s="44"/>
      <c r="AB4881" s="45">
        <v>16.135471343994141</v>
      </c>
      <c r="AC4881" s="45"/>
      <c r="AD4881" s="45">
        <v>2.3818159103393555</v>
      </c>
      <c r="AE4881" s="45"/>
      <c r="AF4881" s="45">
        <v>27.827320098876953</v>
      </c>
      <c r="AG4881" s="45"/>
      <c r="AH4881" s="45">
        <v>17.99268913269043</v>
      </c>
      <c r="AI4881" s="45"/>
      <c r="AJ4881" s="45"/>
      <c r="AK4881" s="20">
        <v>9.3604583740234375</v>
      </c>
    </row>
    <row r="4882" spans="2:37">
      <c r="B4882" s="2">
        <v>2.3000000044703484E-2</v>
      </c>
      <c r="D4882" s="44">
        <v>1.380000002682209</v>
      </c>
      <c r="E4882" s="44"/>
      <c r="F4882" s="45">
        <v>28.228931427001953</v>
      </c>
      <c r="G4882" s="45"/>
      <c r="H4882" s="45"/>
      <c r="I4882" s="45"/>
      <c r="J4882" s="45"/>
      <c r="K4882" s="45">
        <v>8.6066083908081055</v>
      </c>
      <c r="L4882" s="45"/>
      <c r="M4882" s="45"/>
      <c r="N4882" s="45">
        <v>35.571750640869141</v>
      </c>
      <c r="O4882" s="45"/>
      <c r="P4882" s="45"/>
      <c r="Q4882" s="45"/>
      <c r="R4882" s="45">
        <v>19.067234039306641</v>
      </c>
      <c r="S4882" s="45"/>
      <c r="T4882" s="45"/>
      <c r="U4882" s="45"/>
      <c r="V4882" s="46">
        <v>31.917533874511719</v>
      </c>
      <c r="W4882" s="46"/>
      <c r="X4882" s="45">
        <v>6.1999998986721039E-2</v>
      </c>
      <c r="Y4882" s="45"/>
      <c r="Z4882" s="44">
        <v>3.7199999392032623</v>
      </c>
      <c r="AA4882" s="44"/>
      <c r="AB4882" s="45">
        <v>7.2104277610778809</v>
      </c>
      <c r="AC4882" s="45"/>
      <c r="AD4882" s="45">
        <v>2.3073740005493164</v>
      </c>
      <c r="AE4882" s="45"/>
      <c r="AF4882" s="45">
        <v>27.719232559204102</v>
      </c>
      <c r="AG4882" s="45"/>
      <c r="AH4882" s="45">
        <v>17.968896865844727</v>
      </c>
      <c r="AI4882" s="45"/>
      <c r="AJ4882" s="45"/>
      <c r="AK4882" s="20">
        <v>9.0799112319946289</v>
      </c>
    </row>
    <row r="4883" spans="2:37">
      <c r="B4883" s="2">
        <v>2.4000000208616257E-2</v>
      </c>
      <c r="D4883" s="44">
        <v>1.4400000125169754</v>
      </c>
      <c r="E4883" s="44"/>
      <c r="F4883" s="45">
        <v>33.295455932617188</v>
      </c>
      <c r="G4883" s="45"/>
      <c r="H4883" s="45"/>
      <c r="I4883" s="45"/>
      <c r="J4883" s="45"/>
      <c r="K4883" s="45">
        <v>8.2868070602416992</v>
      </c>
      <c r="L4883" s="45"/>
      <c r="M4883" s="45"/>
      <c r="N4883" s="45">
        <v>35.205142974853516</v>
      </c>
      <c r="O4883" s="45"/>
      <c r="P4883" s="45"/>
      <c r="Q4883" s="45"/>
      <c r="R4883" s="45">
        <v>19.034135818481445</v>
      </c>
      <c r="S4883" s="45"/>
      <c r="T4883" s="45"/>
      <c r="U4883" s="45"/>
      <c r="V4883" s="46">
        <v>30.784994125366211</v>
      </c>
      <c r="W4883" s="46"/>
      <c r="X4883" s="45">
        <v>6.3000001013278961E-2</v>
      </c>
      <c r="Y4883" s="45"/>
      <c r="Z4883" s="44">
        <v>3.7800000607967377</v>
      </c>
      <c r="AA4883" s="44"/>
      <c r="AB4883" s="45">
        <v>-2.376143217086792</v>
      </c>
      <c r="AC4883" s="45"/>
      <c r="AD4883" s="45">
        <v>2.2353935241699219</v>
      </c>
      <c r="AE4883" s="45"/>
      <c r="AF4883" s="45">
        <v>27.613889694213867</v>
      </c>
      <c r="AG4883" s="45"/>
      <c r="AH4883" s="45">
        <v>17.945306777954102</v>
      </c>
      <c r="AI4883" s="45"/>
      <c r="AJ4883" s="45"/>
      <c r="AK4883" s="20">
        <v>8.8082189559936523</v>
      </c>
    </row>
    <row r="4884" spans="2:37">
      <c r="B4884" s="2">
        <v>2.500000037252903E-2</v>
      </c>
      <c r="D4884" s="44">
        <v>1.5000000223517418</v>
      </c>
      <c r="E4884" s="44"/>
      <c r="F4884" s="45">
        <v>34.854503631591797</v>
      </c>
      <c r="G4884" s="45"/>
      <c r="H4884" s="45"/>
      <c r="I4884" s="45"/>
      <c r="J4884" s="45"/>
      <c r="K4884" s="45">
        <v>7.9826173782348633</v>
      </c>
      <c r="L4884" s="45"/>
      <c r="M4884" s="45"/>
      <c r="N4884" s="45">
        <v>34.854557037353516</v>
      </c>
      <c r="O4884" s="45"/>
      <c r="P4884" s="45"/>
      <c r="Q4884" s="45"/>
      <c r="R4884" s="45">
        <v>19.001331329345703</v>
      </c>
      <c r="S4884" s="45"/>
      <c r="T4884" s="45"/>
      <c r="U4884" s="45"/>
      <c r="V4884" s="46">
        <v>29.706144332885742</v>
      </c>
      <c r="W4884" s="46"/>
      <c r="X4884" s="45">
        <v>6.4000003039836884E-2</v>
      </c>
      <c r="Y4884" s="45"/>
      <c r="Z4884" s="44">
        <v>3.840000182390213</v>
      </c>
      <c r="AA4884" s="44"/>
      <c r="AB4884" s="45">
        <v>-11.289015769958496</v>
      </c>
      <c r="AC4884" s="45"/>
      <c r="AD4884" s="45">
        <v>2.1657867431640625</v>
      </c>
      <c r="AE4884" s="45"/>
      <c r="AF4884" s="45">
        <v>27.511203765869141</v>
      </c>
      <c r="AG4884" s="45"/>
      <c r="AH4884" s="45">
        <v>17.921916961669922</v>
      </c>
      <c r="AI4884" s="45"/>
      <c r="AJ4884" s="45"/>
      <c r="AK4884" s="20">
        <v>8.5450820922851563</v>
      </c>
    </row>
    <row r="4885" spans="2:37">
      <c r="B4885" s="2">
        <v>2.6000000536441803E-2</v>
      </c>
      <c r="D4885" s="44">
        <v>1.5600000321865082</v>
      </c>
      <c r="E4885" s="44"/>
      <c r="F4885" s="45">
        <v>32.655994415283203</v>
      </c>
      <c r="G4885" s="45"/>
      <c r="H4885" s="45"/>
      <c r="I4885" s="45"/>
      <c r="J4885" s="45"/>
      <c r="K4885" s="45">
        <v>7.6928658485412598</v>
      </c>
      <c r="L4885" s="45"/>
      <c r="M4885" s="45"/>
      <c r="N4885" s="45">
        <v>34.518821716308594</v>
      </c>
      <c r="O4885" s="45"/>
      <c r="P4885" s="45"/>
      <c r="Q4885" s="45"/>
      <c r="R4885" s="45">
        <v>18.968816757202148</v>
      </c>
      <c r="S4885" s="45"/>
      <c r="T4885" s="45"/>
      <c r="U4885" s="45"/>
      <c r="V4885" s="46">
        <v>28.676948547363281</v>
      </c>
      <c r="W4885" s="46"/>
      <c r="X4885" s="45">
        <v>6.4999997615814209E-2</v>
      </c>
      <c r="Y4885" s="45"/>
      <c r="Z4885" s="44">
        <v>3.8999998569488525</v>
      </c>
      <c r="AA4885" s="44"/>
      <c r="AB4885" s="45">
        <v>-18.290534973144531</v>
      </c>
      <c r="AC4885" s="45"/>
      <c r="AD4885" s="45">
        <v>2.0984690189361572</v>
      </c>
      <c r="AE4885" s="45"/>
      <c r="AF4885" s="45">
        <v>27.41108512878418</v>
      </c>
      <c r="AG4885" s="45"/>
      <c r="AH4885" s="45">
        <v>17.898721694946289</v>
      </c>
      <c r="AI4885" s="45"/>
      <c r="AJ4885" s="45"/>
      <c r="AK4885" s="20">
        <v>8.2902097702026367</v>
      </c>
    </row>
    <row r="4886" spans="2:37">
      <c r="B4886" s="2">
        <v>2.7000000700354576E-2</v>
      </c>
      <c r="D4886" s="44">
        <v>1.6200000420212746</v>
      </c>
      <c r="E4886" s="44"/>
      <c r="F4886" s="45">
        <v>26.979238510131836</v>
      </c>
      <c r="G4886" s="45"/>
      <c r="H4886" s="45"/>
      <c r="I4886" s="45"/>
      <c r="J4886" s="45"/>
      <c r="K4886" s="45">
        <v>7.4165077209472656</v>
      </c>
      <c r="L4886" s="45"/>
      <c r="M4886" s="45"/>
      <c r="N4886" s="45">
        <v>34.196884155273438</v>
      </c>
      <c r="O4886" s="45"/>
      <c r="P4886" s="45"/>
      <c r="Q4886" s="45"/>
      <c r="R4886" s="45">
        <v>18.936586380004883</v>
      </c>
      <c r="S4886" s="45"/>
      <c r="T4886" s="45"/>
      <c r="U4886" s="45"/>
      <c r="V4886" s="46">
        <v>27.693811416625977</v>
      </c>
      <c r="W4886" s="46"/>
      <c r="X4886" s="45">
        <v>6.5999999642372131E-2</v>
      </c>
      <c r="Y4886" s="45"/>
      <c r="Z4886" s="44">
        <v>3.9599999785423279</v>
      </c>
      <c r="AA4886" s="44"/>
      <c r="AB4886" s="45">
        <v>-22.41380500793457</v>
      </c>
      <c r="AC4886" s="45"/>
      <c r="AD4886" s="45">
        <v>2.0333595275878906</v>
      </c>
      <c r="AE4886" s="45"/>
      <c r="AF4886" s="45">
        <v>27.313451766967773</v>
      </c>
      <c r="AG4886" s="45"/>
      <c r="AH4886" s="45">
        <v>17.875724792480469</v>
      </c>
      <c r="AI4886" s="45"/>
      <c r="AJ4886" s="45"/>
      <c r="AK4886" s="20">
        <v>8.0433235168457031</v>
      </c>
    </row>
    <row r="4887" spans="2:37">
      <c r="B4887" s="2">
        <v>2.8000000864267349E-2</v>
      </c>
      <c r="D4887" s="44">
        <v>1.680000051856041</v>
      </c>
      <c r="E4887" s="44"/>
      <c r="F4887" s="45">
        <v>18.591812133789063</v>
      </c>
      <c r="G4887" s="45"/>
      <c r="H4887" s="45"/>
      <c r="I4887" s="45"/>
      <c r="J4887" s="45"/>
      <c r="K4887" s="45">
        <v>7.1526093482971191</v>
      </c>
      <c r="L4887" s="45"/>
      <c r="M4887" s="45"/>
      <c r="N4887" s="45">
        <v>33.887809753417969</v>
      </c>
      <c r="O4887" s="45"/>
      <c r="P4887" s="45"/>
      <c r="Q4887" s="45"/>
      <c r="R4887" s="45">
        <v>18.904642105102539</v>
      </c>
      <c r="S4887" s="45"/>
      <c r="T4887" s="45"/>
      <c r="U4887" s="45"/>
      <c r="V4887" s="46">
        <v>26.753528594970703</v>
      </c>
      <c r="W4887" s="46"/>
      <c r="X4887" s="45">
        <v>6.7000001668930054E-2</v>
      </c>
      <c r="Y4887" s="45"/>
      <c r="Z4887" s="44">
        <v>4.0200001001358032</v>
      </c>
      <c r="AA4887" s="44"/>
      <c r="AB4887" s="45">
        <v>-23.097480773925781</v>
      </c>
      <c r="AC4887" s="45"/>
      <c r="AD4887" s="45">
        <v>1.9703809022903442</v>
      </c>
      <c r="AE4887" s="45"/>
      <c r="AF4887" s="45">
        <v>27.218221664428711</v>
      </c>
      <c r="AG4887" s="45"/>
      <c r="AH4887" s="45">
        <v>17.85291862487793</v>
      </c>
      <c r="AI4887" s="45"/>
      <c r="AJ4887" s="45"/>
      <c r="AK4887" s="20">
        <v>7.8041558265686035</v>
      </c>
    </row>
    <row r="4888" spans="2:37">
      <c r="B4888" s="2">
        <v>2.8999999165534973E-2</v>
      </c>
      <c r="D4888" s="44">
        <v>1.7399999499320984</v>
      </c>
      <c r="E4888" s="44"/>
      <c r="F4888" s="45">
        <v>8.6402721405029297</v>
      </c>
      <c r="G4888" s="45"/>
      <c r="H4888" s="45"/>
      <c r="I4888" s="45"/>
      <c r="J4888" s="45"/>
      <c r="K4888" s="45">
        <v>6.9003353118896484</v>
      </c>
      <c r="L4888" s="45"/>
      <c r="M4888" s="45"/>
      <c r="N4888" s="45">
        <v>33.590755462646484</v>
      </c>
      <c r="O4888" s="45"/>
      <c r="P4888" s="45"/>
      <c r="Q4888" s="45"/>
      <c r="R4888" s="45">
        <v>18.872978210449219</v>
      </c>
      <c r="S4888" s="45"/>
      <c r="T4888" s="45"/>
      <c r="U4888" s="45"/>
      <c r="V4888" s="46">
        <v>25.853227615356445</v>
      </c>
      <c r="W4888" s="46"/>
      <c r="X4888" s="45">
        <v>6.8000003695487976E-2</v>
      </c>
      <c r="Y4888" s="45"/>
      <c r="Z4888" s="44">
        <v>4.0800002217292786</v>
      </c>
      <c r="AA4888" s="44"/>
      <c r="AB4888" s="45">
        <v>-20.263410568237305</v>
      </c>
      <c r="AC4888" s="45"/>
      <c r="AD4888" s="45">
        <v>1.9094579219818115</v>
      </c>
      <c r="AE4888" s="45"/>
      <c r="AF4888" s="45">
        <v>27.12531852722168</v>
      </c>
      <c r="AG4888" s="45"/>
      <c r="AH4888" s="45">
        <v>17.830307006835938</v>
      </c>
      <c r="AI4888" s="45"/>
      <c r="AJ4888" s="45"/>
      <c r="AK4888" s="20">
        <v>7.5724477767944336</v>
      </c>
    </row>
    <row r="4889" spans="2:37">
      <c r="B4889" s="2">
        <v>2.9999999329447746E-2</v>
      </c>
      <c r="D4889" s="44">
        <v>1.7999999597668648</v>
      </c>
      <c r="E4889" s="44"/>
      <c r="F4889" s="45">
        <v>-1.5118640661239624</v>
      </c>
      <c r="G4889" s="45"/>
      <c r="H4889" s="45"/>
      <c r="I4889" s="45"/>
      <c r="J4889" s="45"/>
      <c r="K4889" s="45">
        <v>6.658933162689209</v>
      </c>
      <c r="L4889" s="45"/>
      <c r="M4889" s="45"/>
      <c r="N4889" s="45">
        <v>33.304965972900391</v>
      </c>
      <c r="O4889" s="45"/>
      <c r="P4889" s="45"/>
      <c r="Q4889" s="45"/>
      <c r="R4889" s="45">
        <v>18.841590881347656</v>
      </c>
      <c r="S4889" s="45"/>
      <c r="T4889" s="45"/>
      <c r="U4889" s="45"/>
      <c r="V4889" s="46">
        <v>24.990333557128906</v>
      </c>
      <c r="W4889" s="46"/>
      <c r="X4889" s="45">
        <v>6.8999998271465302E-2</v>
      </c>
      <c r="Y4889" s="45"/>
      <c r="Z4889" s="44">
        <v>4.1399998962879181</v>
      </c>
      <c r="AA4889" s="44"/>
      <c r="AB4889" s="45">
        <v>-14.326350212097168</v>
      </c>
      <c r="AC4889" s="45"/>
      <c r="AD4889" s="45">
        <v>1.850519061088562</v>
      </c>
      <c r="AE4889" s="45"/>
      <c r="AF4889" s="45">
        <v>27.034669876098633</v>
      </c>
      <c r="AG4889" s="45"/>
      <c r="AH4889" s="45">
        <v>17.807884216308594</v>
      </c>
      <c r="AI4889" s="45"/>
      <c r="AJ4889" s="45"/>
      <c r="AK4889" s="20">
        <v>7.3479509353637695</v>
      </c>
    </row>
    <row r="4890" spans="2:37">
      <c r="B4890" s="2">
        <v>3.0999999493360519E-2</v>
      </c>
      <c r="D4890" s="44">
        <v>1.8599999696016312</v>
      </c>
      <c r="E4890" s="44"/>
      <c r="F4890" s="45">
        <v>-10.475935935974121</v>
      </c>
      <c r="G4890" s="45"/>
      <c r="H4890" s="45"/>
      <c r="I4890" s="45"/>
      <c r="J4890" s="45"/>
      <c r="K4890" s="45">
        <v>6.4277238845825195</v>
      </c>
      <c r="L4890" s="45"/>
      <c r="M4890" s="45"/>
      <c r="N4890" s="45">
        <v>33.029762268066406</v>
      </c>
      <c r="O4890" s="45"/>
      <c r="P4890" s="45"/>
      <c r="Q4890" s="45"/>
      <c r="R4890" s="45">
        <v>18.810480117797852</v>
      </c>
      <c r="S4890" s="45"/>
      <c r="T4890" s="45"/>
      <c r="U4890" s="45"/>
      <c r="V4890" s="46">
        <v>24.162525177001953</v>
      </c>
      <c r="W4890" s="46"/>
      <c r="X4890" s="45">
        <v>7.0000000298023224E-2</v>
      </c>
      <c r="Y4890" s="45"/>
      <c r="Z4890" s="44">
        <v>4.2000000178813934</v>
      </c>
      <c r="AA4890" s="44"/>
      <c r="AB4890" s="45">
        <v>-6.1346187591552734</v>
      </c>
      <c r="AC4890" s="45"/>
      <c r="AD4890" s="45">
        <v>1.7934951782226563</v>
      </c>
      <c r="AE4890" s="45"/>
      <c r="AF4890" s="45">
        <v>26.946201324462891</v>
      </c>
      <c r="AG4890" s="45"/>
      <c r="AH4890" s="45">
        <v>17.785648345947266</v>
      </c>
      <c r="AI4890" s="45"/>
      <c r="AJ4890" s="45"/>
      <c r="AK4890" s="20">
        <v>7.1304264068603516</v>
      </c>
    </row>
    <row r="4891" spans="2:37">
      <c r="B4891" s="2">
        <v>3.2000001519918442E-2</v>
      </c>
      <c r="D4891" s="44">
        <v>1.9200000911951065</v>
      </c>
      <c r="E4891" s="44"/>
      <c r="F4891" s="45">
        <v>-17.032835006713867</v>
      </c>
      <c r="G4891" s="45"/>
      <c r="H4891" s="45"/>
      <c r="I4891" s="45"/>
      <c r="J4891" s="45"/>
      <c r="K4891" s="45">
        <v>6.2060947418212891</v>
      </c>
      <c r="L4891" s="45"/>
      <c r="M4891" s="45"/>
      <c r="N4891" s="45">
        <v>32.764518737792969</v>
      </c>
      <c r="O4891" s="45"/>
      <c r="P4891" s="45"/>
      <c r="Q4891" s="45"/>
      <c r="R4891" s="45">
        <v>18.779642105102539</v>
      </c>
      <c r="S4891" s="45"/>
      <c r="T4891" s="45"/>
      <c r="U4891" s="45"/>
      <c r="V4891" s="46">
        <v>23.367704391479492</v>
      </c>
      <c r="W4891" s="46"/>
      <c r="X4891" s="45">
        <v>7.1000002324581146E-2</v>
      </c>
      <c r="Y4891" s="45"/>
      <c r="Z4891" s="44">
        <v>4.2600001394748688</v>
      </c>
      <c r="AA4891" s="44"/>
      <c r="AB4891" s="45">
        <v>3.1498672962188721</v>
      </c>
      <c r="AC4891" s="45"/>
      <c r="AD4891" s="45">
        <v>1.7383196353912354</v>
      </c>
      <c r="AE4891" s="45"/>
      <c r="AF4891" s="45">
        <v>26.859844207763672</v>
      </c>
      <c r="AG4891" s="45"/>
      <c r="AH4891" s="45">
        <v>17.763599395751953</v>
      </c>
      <c r="AI4891" s="45"/>
      <c r="AJ4891" s="45"/>
      <c r="AK4891" s="20">
        <v>6.9196429252624512</v>
      </c>
    </row>
    <row r="4892" spans="2:37">
      <c r="B4892" s="2">
        <v>3.2999999821186066E-2</v>
      </c>
      <c r="D4892" s="44">
        <v>1.9799999892711639</v>
      </c>
      <c r="E4892" s="44"/>
      <c r="F4892" s="45">
        <v>-20.303302764892578</v>
      </c>
      <c r="G4892" s="45"/>
      <c r="H4892" s="45"/>
      <c r="I4892" s="45"/>
      <c r="J4892" s="45"/>
      <c r="K4892" s="45">
        <v>5.9934878349304199</v>
      </c>
      <c r="L4892" s="45"/>
      <c r="M4892" s="45"/>
      <c r="N4892" s="45">
        <v>32.508682250976563</v>
      </c>
      <c r="O4892" s="45"/>
      <c r="P4892" s="45"/>
      <c r="Q4892" s="45"/>
      <c r="R4892" s="45">
        <v>18.749074935913086</v>
      </c>
      <c r="S4892" s="45"/>
      <c r="T4892" s="45"/>
      <c r="U4892" s="45"/>
      <c r="V4892" s="46">
        <v>22.603973388671875</v>
      </c>
      <c r="W4892" s="46"/>
      <c r="X4892" s="45">
        <v>7.1999996900558472E-2</v>
      </c>
      <c r="Y4892" s="45"/>
      <c r="Z4892" s="44">
        <v>4.3199998140335083</v>
      </c>
      <c r="AA4892" s="44"/>
      <c r="AB4892" s="45">
        <v>12.215190887451172</v>
      </c>
      <c r="AC4892" s="45"/>
      <c r="AD4892" s="45">
        <v>1.6849287748336792</v>
      </c>
      <c r="AE4892" s="45"/>
      <c r="AF4892" s="45">
        <v>26.775531768798828</v>
      </c>
      <c r="AG4892" s="45"/>
      <c r="AH4892" s="45">
        <v>17.741735458374023</v>
      </c>
      <c r="AI4892" s="45"/>
      <c r="AJ4892" s="45"/>
      <c r="AK4892" s="20">
        <v>6.7153778076171875</v>
      </c>
    </row>
    <row r="4893" spans="2:37">
      <c r="B4893" s="2">
        <v>3.4000001847743988E-2</v>
      </c>
      <c r="D4893" s="44">
        <v>2.0400001108646393</v>
      </c>
      <c r="E4893" s="44"/>
      <c r="F4893" s="45">
        <v>-19.87005615234375</v>
      </c>
      <c r="G4893" s="45"/>
      <c r="H4893" s="45"/>
      <c r="I4893" s="45"/>
      <c r="J4893" s="45"/>
      <c r="K4893" s="45">
        <v>5.789395809173584</v>
      </c>
      <c r="L4893" s="45"/>
      <c r="M4893" s="45"/>
      <c r="N4893" s="45">
        <v>32.261741638183594</v>
      </c>
      <c r="O4893" s="45"/>
      <c r="P4893" s="45"/>
      <c r="Q4893" s="45"/>
      <c r="R4893" s="45">
        <v>18.718774795532227</v>
      </c>
      <c r="S4893" s="45"/>
      <c r="T4893" s="45"/>
      <c r="U4893" s="45"/>
      <c r="V4893" s="46">
        <v>21.869598388671875</v>
      </c>
      <c r="W4893" s="46"/>
      <c r="X4893" s="45">
        <v>7.2999998927116394E-2</v>
      </c>
      <c r="Y4893" s="45"/>
      <c r="Z4893" s="44">
        <v>4.3799999356269836</v>
      </c>
      <c r="AA4893" s="44"/>
      <c r="AB4893" s="45">
        <v>19.78364372253418</v>
      </c>
      <c r="AC4893" s="45"/>
      <c r="AD4893" s="45">
        <v>1.6332610845565796</v>
      </c>
      <c r="AE4893" s="45"/>
      <c r="AF4893" s="45">
        <v>26.693201065063477</v>
      </c>
      <c r="AG4893" s="45"/>
      <c r="AH4893" s="45">
        <v>17.720054626464844</v>
      </c>
      <c r="AI4893" s="45"/>
      <c r="AJ4893" s="45"/>
      <c r="AK4893" s="20">
        <v>6.5174179077148438</v>
      </c>
    </row>
    <row r="4894" spans="2:37">
      <c r="B4894" s="2">
        <v>3.5000000149011612E-2</v>
      </c>
      <c r="D4894" s="44">
        <v>2.1000000089406967</v>
      </c>
      <c r="E4894" s="44"/>
      <c r="F4894" s="45">
        <v>-15.834809303283691</v>
      </c>
      <c r="G4894" s="45"/>
      <c r="H4894" s="45"/>
      <c r="I4894" s="45"/>
      <c r="J4894" s="45"/>
      <c r="K4894" s="45">
        <v>5.5933547019958496</v>
      </c>
      <c r="L4894" s="45"/>
      <c r="M4894" s="45"/>
      <c r="N4894" s="45">
        <v>32.023220062255859</v>
      </c>
      <c r="O4894" s="45"/>
      <c r="P4894" s="45"/>
      <c r="Q4894" s="45"/>
      <c r="R4894" s="45">
        <v>18.688737869262695</v>
      </c>
      <c r="S4894" s="45"/>
      <c r="T4894" s="45"/>
      <c r="U4894" s="45"/>
      <c r="V4894" s="46">
        <v>21.163007736206055</v>
      </c>
      <c r="W4894" s="46"/>
      <c r="X4894" s="45">
        <v>7.4000000953674316E-2</v>
      </c>
      <c r="Y4894" s="45"/>
      <c r="Z4894" s="44">
        <v>4.440000057220459</v>
      </c>
      <c r="AA4894" s="44"/>
      <c r="AB4894" s="45">
        <v>24.790691375732422</v>
      </c>
      <c r="AC4894" s="45"/>
      <c r="AD4894" s="45">
        <v>1.5832570791244507</v>
      </c>
      <c r="AE4894" s="45"/>
      <c r="AF4894" s="45">
        <v>26.612791061401367</v>
      </c>
      <c r="AG4894" s="45"/>
      <c r="AH4894" s="45">
        <v>17.698553085327148</v>
      </c>
      <c r="AI4894" s="45"/>
      <c r="AJ4894" s="45"/>
      <c r="AK4894" s="20">
        <v>6.3255558013916016</v>
      </c>
    </row>
    <row r="4895" spans="2:37">
      <c r="B4895" s="2">
        <v>3.5999998450279236E-2</v>
      </c>
      <c r="D4895" s="44">
        <v>2.1599999070167542</v>
      </c>
      <c r="E4895" s="44"/>
      <c r="F4895" s="45">
        <v>-8.8024187088012695</v>
      </c>
      <c r="G4895" s="45"/>
      <c r="H4895" s="45"/>
      <c r="I4895" s="45"/>
      <c r="J4895" s="45"/>
      <c r="K4895" s="45">
        <v>5.4049396514892578</v>
      </c>
      <c r="L4895" s="45"/>
      <c r="M4895" s="45"/>
      <c r="N4895" s="45">
        <v>31.792699813842773</v>
      </c>
      <c r="O4895" s="45"/>
      <c r="P4895" s="45"/>
      <c r="Q4895" s="45"/>
      <c r="R4895" s="45">
        <v>18.658964157104492</v>
      </c>
      <c r="S4895" s="45"/>
      <c r="T4895" s="45"/>
      <c r="U4895" s="45"/>
      <c r="V4895" s="46">
        <v>20.482751846313477</v>
      </c>
      <c r="W4895" s="46"/>
      <c r="X4895" s="45">
        <v>7.5000002980232239E-2</v>
      </c>
      <c r="Y4895" s="45"/>
      <c r="Z4895" s="44">
        <v>4.5000001788139343</v>
      </c>
      <c r="AA4895" s="44"/>
      <c r="AB4895" s="45">
        <v>26.533622741699219</v>
      </c>
      <c r="AC4895" s="45"/>
      <c r="AD4895" s="45">
        <v>1.5348600149154663</v>
      </c>
      <c r="AE4895" s="45"/>
      <c r="AF4895" s="45">
        <v>26.534242630004883</v>
      </c>
      <c r="AG4895" s="45"/>
      <c r="AH4895" s="45">
        <v>17.67723274230957</v>
      </c>
      <c r="AI4895" s="45"/>
      <c r="AJ4895" s="45"/>
      <c r="AK4895" s="20">
        <v>6.139592170715332</v>
      </c>
    </row>
    <row r="4896" spans="2:37">
      <c r="B4896" s="2">
        <v>3.7000000476837158E-2</v>
      </c>
      <c r="D4896" s="44">
        <v>2.2200000286102295</v>
      </c>
      <c r="E4896" s="44"/>
      <c r="F4896" s="45">
        <v>0.20539385080337524</v>
      </c>
      <c r="G4896" s="45"/>
      <c r="H4896" s="45"/>
      <c r="I4896" s="45"/>
      <c r="J4896" s="45"/>
      <c r="K4896" s="45">
        <v>5.2237591743469238</v>
      </c>
      <c r="L4896" s="45"/>
      <c r="M4896" s="45"/>
      <c r="N4896" s="45">
        <v>31.569780349731445</v>
      </c>
      <c r="O4896" s="45"/>
      <c r="P4896" s="45"/>
      <c r="Q4896" s="45"/>
      <c r="R4896" s="45">
        <v>18.629449844360352</v>
      </c>
      <c r="S4896" s="45"/>
      <c r="T4896" s="45"/>
      <c r="U4896" s="45"/>
      <c r="V4896" s="46">
        <v>19.827507019042969</v>
      </c>
      <c r="W4896" s="46"/>
      <c r="X4896" s="45">
        <v>7.5999997556209564E-2</v>
      </c>
      <c r="Y4896" s="45"/>
      <c r="Z4896" s="44">
        <v>4.5599998533725739</v>
      </c>
      <c r="AA4896" s="44"/>
      <c r="AB4896" s="45">
        <v>24.769149780273438</v>
      </c>
      <c r="AC4896" s="45"/>
      <c r="AD4896" s="45">
        <v>1.4880149364471436</v>
      </c>
      <c r="AE4896" s="45"/>
      <c r="AF4896" s="45">
        <v>26.457494735717773</v>
      </c>
      <c r="AG4896" s="45"/>
      <c r="AH4896" s="45">
        <v>17.656087875366211</v>
      </c>
      <c r="AI4896" s="45"/>
      <c r="AJ4896" s="45"/>
      <c r="AK4896" s="20">
        <v>5.9593348503112793</v>
      </c>
    </row>
    <row r="4897" spans="2:37" ht="14.25" customHeight="1">
      <c r="B4897" s="2">
        <v>3.7999998778104782E-2</v>
      </c>
      <c r="D4897" s="44">
        <v>2.2799999266862869</v>
      </c>
      <c r="E4897" s="44"/>
      <c r="F4897" s="45">
        <v>9.8944368362426758</v>
      </c>
      <c r="G4897" s="45"/>
      <c r="H4897" s="45"/>
      <c r="I4897" s="45"/>
      <c r="J4897" s="45"/>
      <c r="K4897" s="45">
        <v>5.0494532585144043</v>
      </c>
      <c r="L4897" s="45"/>
      <c r="M4897" s="45"/>
      <c r="N4897" s="45">
        <v>31.354097366333008</v>
      </c>
      <c r="O4897" s="45"/>
      <c r="P4897" s="45"/>
      <c r="Q4897" s="45"/>
      <c r="R4897" s="45">
        <v>18.600193023681641</v>
      </c>
      <c r="S4897" s="45"/>
      <c r="T4897" s="45"/>
      <c r="U4897" s="45"/>
      <c r="V4897" s="46">
        <v>19.196052551269531</v>
      </c>
      <c r="W4897" s="46"/>
      <c r="X4897" s="45">
        <v>7.6999999582767487E-2</v>
      </c>
      <c r="Y4897" s="45"/>
      <c r="Z4897" s="44">
        <v>4.6199999749660492</v>
      </c>
      <c r="AA4897" s="44"/>
      <c r="AB4897" s="45">
        <v>19.746383666992188</v>
      </c>
      <c r="AC4897" s="45"/>
      <c r="AD4897" s="45">
        <v>1.4426689147949219</v>
      </c>
      <c r="AE4897" s="45"/>
      <c r="AF4897" s="45">
        <v>26.382495880126953</v>
      </c>
      <c r="AG4897" s="45"/>
      <c r="AH4897" s="45">
        <v>17.635120391845703</v>
      </c>
      <c r="AI4897" s="45"/>
      <c r="AJ4897" s="45"/>
      <c r="AK4897" s="20">
        <v>5.7845988273620605</v>
      </c>
    </row>
    <row r="4898" spans="2:37" ht="13.5" customHeight="1">
      <c r="B4898" s="47" t="s">
        <v>11</v>
      </c>
      <c r="C4898" s="47"/>
      <c r="D4898" s="47"/>
      <c r="E4898" s="47"/>
    </row>
    <row r="4899" spans="2:37" ht="12.75" customHeight="1">
      <c r="B4899" s="39" t="s">
        <v>0</v>
      </c>
      <c r="C4899" s="39"/>
      <c r="D4899" s="39"/>
      <c r="E4899" s="39"/>
      <c r="F4899" s="39"/>
      <c r="G4899" s="1" t="s">
        <v>1</v>
      </c>
      <c r="H4899" s="40" t="s">
        <v>108</v>
      </c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</row>
    <row r="4900" spans="2:37" ht="12.75" customHeight="1">
      <c r="AB4900" s="39" t="s">
        <v>2</v>
      </c>
      <c r="AC4900" s="39"/>
      <c r="AD4900" s="39"/>
      <c r="AE4900" s="39"/>
      <c r="AF4900" s="39"/>
      <c r="AG4900" s="39"/>
    </row>
    <row r="4901" spans="2:37" ht="12" customHeight="1">
      <c r="B4901" s="39" t="s">
        <v>3</v>
      </c>
      <c r="C4901" s="39"/>
      <c r="D4901" s="39"/>
      <c r="E4901" s="39"/>
      <c r="G4901" s="1" t="s">
        <v>4</v>
      </c>
      <c r="H4901" s="41">
        <v>0.43999999761581421</v>
      </c>
      <c r="I4901" s="41"/>
      <c r="J4901" s="41"/>
      <c r="K4901" s="41"/>
      <c r="L4901" s="41"/>
      <c r="M4901" s="41"/>
      <c r="N4901" s="41"/>
      <c r="O4901" s="39" t="s">
        <v>21</v>
      </c>
      <c r="P4901" s="39"/>
      <c r="Q4901" s="39"/>
      <c r="R4901" s="39"/>
      <c r="S4901" s="1" t="s">
        <v>4</v>
      </c>
      <c r="T4901" s="42" t="s">
        <v>22</v>
      </c>
      <c r="U4901" s="42"/>
      <c r="V4901" s="42"/>
      <c r="W4901" s="42"/>
      <c r="X4901" s="42"/>
      <c r="Y4901" s="42"/>
      <c r="Z4901" s="42"/>
      <c r="AA4901" s="42"/>
      <c r="AB4901" s="39"/>
      <c r="AC4901" s="39"/>
      <c r="AD4901" s="39"/>
      <c r="AE4901" s="39"/>
      <c r="AF4901" s="39"/>
      <c r="AG4901" s="39"/>
    </row>
    <row r="4902" spans="2:37" ht="10.5" customHeight="1">
      <c r="AB4902" s="39"/>
      <c r="AC4902" s="39"/>
      <c r="AD4902" s="39"/>
      <c r="AE4902" s="39"/>
      <c r="AF4902" s="39"/>
      <c r="AG4902" s="39"/>
    </row>
    <row r="4903" spans="2:37" ht="12" customHeight="1">
      <c r="AB4903" s="39"/>
      <c r="AC4903" s="39"/>
      <c r="AD4903" s="39"/>
      <c r="AE4903" s="39"/>
      <c r="AF4903" s="39"/>
      <c r="AG4903" s="39"/>
    </row>
    <row r="4904" spans="2:37" ht="12" customHeight="1">
      <c r="AB4904" s="39"/>
      <c r="AC4904" s="39"/>
      <c r="AD4904" s="39"/>
      <c r="AE4904" s="39"/>
      <c r="AF4904" s="39"/>
      <c r="AG4904" s="39"/>
    </row>
    <row r="4905" spans="2:37" ht="6" customHeight="1"/>
    <row r="4906" spans="2:37" ht="3" customHeight="1">
      <c r="B4906" s="43" t="s">
        <v>5</v>
      </c>
      <c r="D4906" s="43" t="s">
        <v>23</v>
      </c>
      <c r="E4906" s="43"/>
      <c r="G4906" s="43" t="s">
        <v>6</v>
      </c>
      <c r="H4906" s="43"/>
      <c r="J4906" s="43" t="s">
        <v>7</v>
      </c>
      <c r="K4906" s="43"/>
      <c r="L4906" s="43"/>
      <c r="M4906" s="43"/>
      <c r="N4906" s="43" t="s">
        <v>8</v>
      </c>
      <c r="O4906" s="43"/>
      <c r="Q4906" s="43" t="s">
        <v>9</v>
      </c>
      <c r="R4906" s="43"/>
      <c r="S4906" s="43"/>
      <c r="T4906" s="43" t="s">
        <v>10</v>
      </c>
      <c r="U4906" s="43"/>
      <c r="X4906" s="43" t="s">
        <v>5</v>
      </c>
      <c r="Y4906" s="43"/>
      <c r="Z4906" s="43" t="s">
        <v>23</v>
      </c>
      <c r="AA4906" s="43"/>
      <c r="AB4906" s="43" t="s">
        <v>6</v>
      </c>
      <c r="AC4906" s="43" t="s">
        <v>7</v>
      </c>
      <c r="AE4906" s="43" t="s">
        <v>8</v>
      </c>
      <c r="AF4906" s="43" t="s">
        <v>9</v>
      </c>
      <c r="AG4906" s="43" t="s">
        <v>10</v>
      </c>
      <c r="AH4906" s="43"/>
    </row>
    <row r="4907" spans="2:37" ht="14.25" customHeight="1">
      <c r="B4907" s="43"/>
      <c r="D4907" s="43"/>
      <c r="E4907" s="43"/>
      <c r="G4907" s="43"/>
      <c r="H4907" s="43"/>
      <c r="J4907" s="43"/>
      <c r="K4907" s="43"/>
      <c r="L4907" s="43"/>
      <c r="M4907" s="43"/>
      <c r="N4907" s="43"/>
      <c r="O4907" s="43"/>
      <c r="Q4907" s="43"/>
      <c r="R4907" s="43"/>
      <c r="S4907" s="43"/>
      <c r="T4907" s="43"/>
      <c r="U4907" s="43"/>
      <c r="X4907" s="43"/>
      <c r="Y4907" s="43"/>
      <c r="Z4907" s="43"/>
      <c r="AA4907" s="43"/>
      <c r="AB4907" s="43"/>
      <c r="AC4907" s="43"/>
      <c r="AE4907" s="43"/>
      <c r="AF4907" s="43"/>
      <c r="AG4907" s="43"/>
      <c r="AH4907" s="43"/>
    </row>
    <row r="4908" spans="2:37">
      <c r="B4908" s="2">
        <v>7.8000001609325409E-2</v>
      </c>
      <c r="D4908" s="44">
        <v>4.6800000965595245</v>
      </c>
      <c r="E4908" s="44"/>
      <c r="F4908" s="45">
        <v>12.170742034912109</v>
      </c>
      <c r="G4908" s="45"/>
      <c r="H4908" s="45"/>
      <c r="I4908" s="45"/>
      <c r="J4908" s="45"/>
      <c r="K4908" s="45">
        <v>1.3987711668014526</v>
      </c>
      <c r="L4908" s="45"/>
      <c r="M4908" s="45"/>
      <c r="N4908" s="45">
        <v>26.309192657470703</v>
      </c>
      <c r="O4908" s="45"/>
      <c r="P4908" s="45"/>
      <c r="Q4908" s="45"/>
      <c r="R4908" s="45">
        <v>17.614328384399414</v>
      </c>
      <c r="S4908" s="45"/>
      <c r="T4908" s="45"/>
      <c r="U4908" s="45"/>
      <c r="V4908" s="46">
        <v>5.6152048110961914</v>
      </c>
      <c r="W4908" s="46"/>
    </row>
    <row r="4909" spans="2:37">
      <c r="B4909" s="2">
        <v>7.9000003635883331E-2</v>
      </c>
      <c r="D4909" s="44">
        <v>4.7400002181529999</v>
      </c>
      <c r="E4909" s="44"/>
      <c r="F4909" s="45">
        <v>3.1039962768554688</v>
      </c>
      <c r="G4909" s="45"/>
      <c r="H4909" s="45"/>
      <c r="I4909" s="45"/>
      <c r="J4909" s="45"/>
      <c r="K4909" s="45">
        <v>1.3562724590301514</v>
      </c>
      <c r="L4909" s="45"/>
      <c r="M4909" s="45"/>
      <c r="N4909" s="45">
        <v>26.237531661987305</v>
      </c>
      <c r="O4909" s="45"/>
      <c r="P4909" s="45"/>
      <c r="Q4909" s="45"/>
      <c r="R4909" s="45">
        <v>17.593706130981445</v>
      </c>
      <c r="S4909" s="45"/>
      <c r="T4909" s="45"/>
      <c r="U4909" s="45"/>
      <c r="V4909" s="46">
        <v>5.4509801864624023</v>
      </c>
      <c r="W4909" s="46"/>
    </row>
    <row r="4910" spans="2:37">
      <c r="B4910" s="2">
        <v>7.9999998211860657E-2</v>
      </c>
      <c r="D4910" s="44">
        <v>4.7999998927116394</v>
      </c>
      <c r="E4910" s="44"/>
      <c r="F4910" s="45">
        <v>-6.1853804588317871</v>
      </c>
      <c r="G4910" s="45"/>
      <c r="H4910" s="45"/>
      <c r="I4910" s="45"/>
      <c r="J4910" s="45"/>
      <c r="K4910" s="45">
        <v>1.315125584602356</v>
      </c>
      <c r="L4910" s="45"/>
      <c r="M4910" s="45"/>
      <c r="N4910" s="45">
        <v>26.167463302612305</v>
      </c>
      <c r="O4910" s="45"/>
      <c r="P4910" s="45"/>
      <c r="Q4910" s="45"/>
      <c r="R4910" s="45">
        <v>17.573257446289063</v>
      </c>
      <c r="S4910" s="45"/>
      <c r="T4910" s="45"/>
      <c r="U4910" s="45"/>
      <c r="V4910" s="46">
        <v>5.2917580604553223</v>
      </c>
      <c r="W4910" s="46"/>
    </row>
    <row r="4911" spans="2:37">
      <c r="B4911" s="2">
        <v>8.1000000238418579E-2</v>
      </c>
      <c r="D4911" s="44">
        <v>4.8600000143051147</v>
      </c>
      <c r="E4911" s="44"/>
      <c r="F4911" s="45">
        <v>-14.40047550201416</v>
      </c>
      <c r="G4911" s="45"/>
      <c r="H4911" s="45"/>
      <c r="I4911" s="45"/>
      <c r="J4911" s="45"/>
      <c r="K4911" s="45">
        <v>1.2752851247787476</v>
      </c>
      <c r="L4911" s="45"/>
      <c r="M4911" s="45"/>
      <c r="N4911" s="45">
        <v>26.098941802978516</v>
      </c>
      <c r="O4911" s="45"/>
      <c r="P4911" s="45"/>
      <c r="Q4911" s="45"/>
      <c r="R4911" s="45">
        <v>17.552976608276367</v>
      </c>
      <c r="S4911" s="45"/>
      <c r="T4911" s="45"/>
      <c r="U4911" s="45"/>
      <c r="V4911" s="46">
        <v>5.1373777389526367</v>
      </c>
      <c r="W4911" s="46"/>
    </row>
    <row r="4912" spans="2:37">
      <c r="B4912" s="2">
        <v>8.2000002264976501E-2</v>
      </c>
      <c r="D4912" s="44">
        <v>4.9200001358985901</v>
      </c>
      <c r="E4912" s="44"/>
      <c r="F4912" s="45">
        <v>-20.397771835327148</v>
      </c>
      <c r="G4912" s="45"/>
      <c r="H4912" s="45"/>
      <c r="I4912" s="45"/>
      <c r="J4912" s="45"/>
      <c r="K4912" s="45">
        <v>1.2367069721221924</v>
      </c>
      <c r="L4912" s="45"/>
      <c r="M4912" s="45"/>
      <c r="N4912" s="45">
        <v>26.031919479370117</v>
      </c>
      <c r="O4912" s="45"/>
      <c r="P4912" s="45"/>
      <c r="Q4912" s="45"/>
      <c r="R4912" s="45">
        <v>17.532863616943359</v>
      </c>
      <c r="S4912" s="45"/>
      <c r="T4912" s="45"/>
      <c r="U4912" s="45"/>
      <c r="V4912" s="46">
        <v>4.9876842498779297</v>
      </c>
      <c r="W4912" s="46"/>
    </row>
    <row r="4913" spans="2:23">
      <c r="B4913" s="2">
        <v>8.2999996840953827E-2</v>
      </c>
      <c r="D4913" s="44">
        <v>4.9799998104572296</v>
      </c>
      <c r="E4913" s="44"/>
      <c r="F4913" s="45">
        <v>-23.347072601318359</v>
      </c>
      <c r="G4913" s="45"/>
      <c r="H4913" s="45"/>
      <c r="I4913" s="45"/>
      <c r="J4913" s="45"/>
      <c r="K4913" s="45">
        <v>1.1993489265441895</v>
      </c>
      <c r="L4913" s="45"/>
      <c r="M4913" s="45"/>
      <c r="N4913" s="45">
        <v>25.966352462768555</v>
      </c>
      <c r="O4913" s="45"/>
      <c r="P4913" s="45"/>
      <c r="Q4913" s="45"/>
      <c r="R4913" s="45">
        <v>17.512916564941406</v>
      </c>
      <c r="S4913" s="45"/>
      <c r="T4913" s="45"/>
      <c r="U4913" s="45"/>
      <c r="V4913" s="46">
        <v>4.842526912689209</v>
      </c>
      <c r="W4913" s="46"/>
    </row>
    <row r="4914" spans="2:23">
      <c r="B4914" s="2">
        <v>8.3999998867511749E-2</v>
      </c>
      <c r="D4914" s="44">
        <v>5.039999932050705</v>
      </c>
      <c r="E4914" s="44"/>
      <c r="F4914" s="45">
        <v>-22.847131729125977</v>
      </c>
      <c r="G4914" s="45"/>
      <c r="H4914" s="45"/>
      <c r="I4914" s="45"/>
      <c r="J4914" s="45"/>
      <c r="K4914" s="45">
        <v>1.1631700992584229</v>
      </c>
      <c r="L4914" s="45"/>
      <c r="M4914" s="45"/>
      <c r="N4914" s="45">
        <v>25.902198791503906</v>
      </c>
      <c r="O4914" s="45"/>
      <c r="P4914" s="45"/>
      <c r="Q4914" s="45"/>
      <c r="R4914" s="45">
        <v>17.493135452270508</v>
      </c>
      <c r="S4914" s="45"/>
      <c r="T4914" s="45"/>
      <c r="U4914" s="45"/>
      <c r="V4914" s="46">
        <v>4.7017617225646973</v>
      </c>
      <c r="W4914" s="46"/>
    </row>
    <row r="4915" spans="2:23">
      <c r="B4915" s="2">
        <v>8.5000000894069672E-2</v>
      </c>
      <c r="D4915" s="44">
        <v>5.1000000536441803</v>
      </c>
      <c r="E4915" s="44"/>
      <c r="F4915" s="45">
        <v>-18.980936050415039</v>
      </c>
      <c r="G4915" s="45"/>
      <c r="H4915" s="45"/>
      <c r="I4915" s="45"/>
      <c r="J4915" s="45"/>
      <c r="K4915" s="45">
        <v>1.1281312704086304</v>
      </c>
      <c r="L4915" s="45"/>
      <c r="M4915" s="45"/>
      <c r="N4915" s="45">
        <v>25.839414596557617</v>
      </c>
      <c r="O4915" s="45"/>
      <c r="P4915" s="45"/>
      <c r="Q4915" s="45"/>
      <c r="R4915" s="45">
        <v>17.473514556884766</v>
      </c>
      <c r="S4915" s="45"/>
      <c r="T4915" s="45"/>
      <c r="U4915" s="45"/>
      <c r="V4915" s="46">
        <v>4.5652475357055664</v>
      </c>
      <c r="W4915" s="46"/>
    </row>
    <row r="4916" spans="2:23">
      <c r="B4916" s="2">
        <v>8.6000002920627594E-2</v>
      </c>
      <c r="D4916" s="44">
        <v>5.1600001752376556</v>
      </c>
      <c r="E4916" s="44"/>
      <c r="F4916" s="45">
        <v>-12.302975654602051</v>
      </c>
      <c r="G4916" s="45"/>
      <c r="H4916" s="45"/>
      <c r="I4916" s="45"/>
      <c r="J4916" s="45"/>
      <c r="K4916" s="45">
        <v>1.0941944122314453</v>
      </c>
      <c r="L4916" s="45"/>
      <c r="M4916" s="45"/>
      <c r="N4916" s="45">
        <v>25.777959823608398</v>
      </c>
      <c r="O4916" s="45"/>
      <c r="P4916" s="45"/>
      <c r="Q4916" s="45"/>
      <c r="R4916" s="45">
        <v>17.454057693481445</v>
      </c>
      <c r="S4916" s="45"/>
      <c r="T4916" s="45"/>
      <c r="U4916" s="45"/>
      <c r="V4916" s="46">
        <v>4.4328503608703613</v>
      </c>
      <c r="W4916" s="46"/>
    </row>
    <row r="4917" spans="2:23">
      <c r="B4917" s="2">
        <v>8.6999997496604919E-2</v>
      </c>
      <c r="D4917" s="44">
        <v>5.2199998497962952</v>
      </c>
      <c r="E4917" s="44"/>
      <c r="F4917" s="45">
        <v>-3.7604811191558838</v>
      </c>
      <c r="G4917" s="45"/>
      <c r="H4917" s="45"/>
      <c r="I4917" s="45"/>
      <c r="J4917" s="45"/>
      <c r="K4917" s="45">
        <v>1.0613229274749756</v>
      </c>
      <c r="L4917" s="45"/>
      <c r="M4917" s="45"/>
      <c r="N4917" s="45">
        <v>25.717798233032227</v>
      </c>
      <c r="O4917" s="45"/>
      <c r="P4917" s="45"/>
      <c r="Q4917" s="45"/>
      <c r="R4917" s="45">
        <v>17.434761047363281</v>
      </c>
      <c r="S4917" s="45"/>
      <c r="T4917" s="45"/>
      <c r="U4917" s="45"/>
      <c r="V4917" s="46">
        <v>4.3044390678405762</v>
      </c>
      <c r="W4917" s="46"/>
    </row>
    <row r="4918" spans="2:23">
      <c r="B4918" s="2">
        <v>8.7999999523162842E-2</v>
      </c>
      <c r="D4918" s="44">
        <v>5.2799999713897705</v>
      </c>
      <c r="E4918" s="44"/>
      <c r="F4918" s="45">
        <v>5.4402055740356445</v>
      </c>
      <c r="G4918" s="45"/>
      <c r="H4918" s="45"/>
      <c r="I4918" s="45"/>
      <c r="J4918" s="45"/>
      <c r="K4918" s="45">
        <v>1.0294815301895142</v>
      </c>
      <c r="L4918" s="45"/>
      <c r="M4918" s="45"/>
      <c r="N4918" s="45">
        <v>25.658889770507813</v>
      </c>
      <c r="O4918" s="45"/>
      <c r="P4918" s="45"/>
      <c r="Q4918" s="45"/>
      <c r="R4918" s="45">
        <v>17.415620803833008</v>
      </c>
      <c r="S4918" s="45"/>
      <c r="T4918" s="45"/>
      <c r="U4918" s="45"/>
      <c r="V4918" s="46">
        <v>4.1798872947692871</v>
      </c>
      <c r="W4918" s="46"/>
    </row>
    <row r="4919" spans="2:23">
      <c r="B4919" s="2">
        <v>8.9000001549720764E-2</v>
      </c>
      <c r="D4919" s="44">
        <v>5.3400000929832458</v>
      </c>
      <c r="E4919" s="44"/>
      <c r="F4919" s="45">
        <v>14.00328254699707</v>
      </c>
      <c r="G4919" s="45"/>
      <c r="H4919" s="45"/>
      <c r="I4919" s="45"/>
      <c r="J4919" s="45"/>
      <c r="K4919" s="45">
        <v>0.99863618612289429</v>
      </c>
      <c r="L4919" s="45"/>
      <c r="M4919" s="45"/>
      <c r="N4919" s="45">
        <v>25.601200103759766</v>
      </c>
      <c r="O4919" s="45"/>
      <c r="P4919" s="45"/>
      <c r="Q4919" s="45"/>
      <c r="R4919" s="45">
        <v>17.396638870239258</v>
      </c>
      <c r="S4919" s="45"/>
      <c r="T4919" s="45"/>
      <c r="U4919" s="45"/>
      <c r="V4919" s="46">
        <v>4.0590739250183105</v>
      </c>
      <c r="W4919" s="46"/>
    </row>
    <row r="4920" spans="2:23">
      <c r="B4920" s="2">
        <v>9.0000003576278687E-2</v>
      </c>
      <c r="D4920" s="44">
        <v>5.4000002145767212</v>
      </c>
      <c r="E4920" s="44"/>
      <c r="F4920" s="45">
        <v>20.725299835205078</v>
      </c>
      <c r="G4920" s="45"/>
      <c r="H4920" s="45"/>
      <c r="I4920" s="45"/>
      <c r="J4920" s="45"/>
      <c r="K4920" s="45">
        <v>0.96875405311584473</v>
      </c>
      <c r="L4920" s="45"/>
      <c r="M4920" s="45"/>
      <c r="N4920" s="45">
        <v>25.544692993164063</v>
      </c>
      <c r="O4920" s="45"/>
      <c r="P4920" s="45"/>
      <c r="Q4920" s="45"/>
      <c r="R4920" s="45">
        <v>17.377813339233398</v>
      </c>
      <c r="S4920" s="45"/>
      <c r="T4920" s="45"/>
      <c r="U4920" s="45"/>
      <c r="V4920" s="46">
        <v>3.9418802261352539</v>
      </c>
      <c r="W4920" s="46"/>
    </row>
    <row r="4921" spans="2:23">
      <c r="B4921" s="2">
        <v>9.0999998152256012E-2</v>
      </c>
      <c r="D4921" s="44">
        <v>5.4599998891353607</v>
      </c>
      <c r="E4921" s="44"/>
      <c r="F4921" s="45">
        <v>24.663633346557617</v>
      </c>
      <c r="G4921" s="45"/>
      <c r="H4921" s="45"/>
      <c r="I4921" s="45"/>
      <c r="J4921" s="45"/>
      <c r="K4921" s="45">
        <v>0.93980342149734497</v>
      </c>
      <c r="L4921" s="45"/>
      <c r="M4921" s="45"/>
      <c r="N4921" s="45">
        <v>25.489336013793945</v>
      </c>
      <c r="O4921" s="45"/>
      <c r="P4921" s="45"/>
      <c r="Q4921" s="45"/>
      <c r="R4921" s="45">
        <v>17.359140396118164</v>
      </c>
      <c r="S4921" s="45"/>
      <c r="T4921" s="45"/>
      <c r="U4921" s="45"/>
      <c r="V4921" s="46">
        <v>3.8281929492950439</v>
      </c>
      <c r="W4921" s="46"/>
    </row>
    <row r="4922" spans="2:23">
      <c r="B4922" s="2">
        <v>9.2000000178813934E-2</v>
      </c>
      <c r="D4922" s="44">
        <v>5.5200000107288361</v>
      </c>
      <c r="E4922" s="44"/>
      <c r="F4922" s="45">
        <v>25.268039703369141</v>
      </c>
      <c r="G4922" s="45"/>
      <c r="H4922" s="45"/>
      <c r="I4922" s="45"/>
      <c r="J4922" s="45"/>
      <c r="K4922" s="45">
        <v>0.91175371408462524</v>
      </c>
      <c r="L4922" s="45"/>
      <c r="M4922" s="45"/>
      <c r="N4922" s="45">
        <v>25.435094833374023</v>
      </c>
      <c r="O4922" s="45"/>
      <c r="P4922" s="45"/>
      <c r="Q4922" s="45"/>
      <c r="R4922" s="45">
        <v>17.340620040893555</v>
      </c>
      <c r="S4922" s="45"/>
      <c r="T4922" s="45"/>
      <c r="U4922" s="45"/>
      <c r="V4922" s="46">
        <v>3.7179017066955566</v>
      </c>
      <c r="W4922" s="46"/>
    </row>
    <row r="4923" spans="2:23">
      <c r="B4923" s="2">
        <v>9.3000002205371857E-2</v>
      </c>
      <c r="D4923" s="44">
        <v>5.5800001323223114</v>
      </c>
      <c r="E4923" s="44"/>
      <c r="F4923" s="45">
        <v>22.456933975219727</v>
      </c>
      <c r="G4923" s="45"/>
      <c r="H4923" s="45"/>
      <c r="I4923" s="45"/>
      <c r="J4923" s="45"/>
      <c r="K4923" s="45">
        <v>0.88457542657852173</v>
      </c>
      <c r="L4923" s="45"/>
      <c r="M4923" s="45"/>
      <c r="N4923" s="45">
        <v>25.381938934326172</v>
      </c>
      <c r="O4923" s="45"/>
      <c r="P4923" s="45"/>
      <c r="Q4923" s="45"/>
      <c r="R4923" s="45">
        <v>17.32225227355957</v>
      </c>
      <c r="S4923" s="45"/>
      <c r="T4923" s="45"/>
      <c r="U4923" s="45"/>
      <c r="V4923" s="46">
        <v>3.6109004020690918</v>
      </c>
      <c r="W4923" s="46"/>
    </row>
    <row r="4924" spans="2:23">
      <c r="B4924" s="2">
        <v>9.3999996781349182E-2</v>
      </c>
      <c r="D4924" s="44">
        <v>5.6399998068809509</v>
      </c>
      <c r="E4924" s="44"/>
      <c r="F4924" s="45">
        <v>16.62782096862793</v>
      </c>
      <c r="G4924" s="45"/>
      <c r="H4924" s="45"/>
      <c r="I4924" s="45"/>
      <c r="J4924" s="45"/>
      <c r="K4924" s="45">
        <v>0.85824000835418701</v>
      </c>
      <c r="L4924" s="45"/>
      <c r="M4924" s="45"/>
      <c r="N4924" s="45">
        <v>25.329839706420898</v>
      </c>
      <c r="O4924" s="45"/>
      <c r="P4924" s="45"/>
      <c r="Q4924" s="45"/>
      <c r="R4924" s="45">
        <v>17.304033279418945</v>
      </c>
      <c r="S4924" s="45"/>
      <c r="T4924" s="45"/>
      <c r="U4924" s="45"/>
      <c r="V4924" s="46">
        <v>3.5070860385894775</v>
      </c>
      <c r="W4924" s="46"/>
    </row>
    <row r="4925" spans="2:23">
      <c r="B4925" s="2">
        <v>9.4999998807907104E-2</v>
      </c>
      <c r="D4925" s="44">
        <v>5.6999999284744263</v>
      </c>
      <c r="E4925" s="44"/>
      <c r="F4925" s="45">
        <v>8.6005659103393555</v>
      </c>
      <c r="G4925" s="45"/>
      <c r="H4925" s="45"/>
      <c r="I4925" s="45"/>
      <c r="J4925" s="45"/>
      <c r="K4925" s="45">
        <v>0.83272004127502441</v>
      </c>
      <c r="L4925" s="45"/>
      <c r="M4925" s="45"/>
      <c r="N4925" s="45">
        <v>25.278764724731445</v>
      </c>
      <c r="O4925" s="45"/>
      <c r="P4925" s="45"/>
      <c r="Q4925" s="45"/>
      <c r="R4925" s="45">
        <v>17.28596305847168</v>
      </c>
      <c r="S4925" s="45"/>
      <c r="T4925" s="45"/>
      <c r="U4925" s="45"/>
      <c r="V4925" s="46">
        <v>3.4063591957092285</v>
      </c>
      <c r="W4925" s="46"/>
    </row>
    <row r="4926" spans="2:23">
      <c r="B4926" s="2">
        <v>9.6000000834465027E-2</v>
      </c>
      <c r="D4926" s="44">
        <v>5.7600000500679016</v>
      </c>
      <c r="E4926" s="44"/>
      <c r="F4926" s="45">
        <v>-0.49842464923858643</v>
      </c>
      <c r="G4926" s="45"/>
      <c r="H4926" s="45"/>
      <c r="I4926" s="45"/>
      <c r="J4926" s="45"/>
      <c r="K4926" s="45">
        <v>0.80798900127410889</v>
      </c>
      <c r="L4926" s="45"/>
      <c r="M4926" s="45"/>
      <c r="N4926" s="45">
        <v>25.22868537902832</v>
      </c>
      <c r="O4926" s="45"/>
      <c r="P4926" s="45"/>
      <c r="Q4926" s="45"/>
      <c r="R4926" s="45">
        <v>17.268039703369141</v>
      </c>
      <c r="S4926" s="45"/>
      <c r="T4926" s="45"/>
      <c r="U4926" s="45"/>
      <c r="V4926" s="46">
        <v>3.3086237907409668</v>
      </c>
      <c r="W4926" s="46"/>
    </row>
    <row r="4927" spans="2:23">
      <c r="B4927" s="2">
        <v>9.7000002861022949E-2</v>
      </c>
      <c r="D4927" s="44">
        <v>5.820000171661377</v>
      </c>
      <c r="E4927" s="44"/>
      <c r="F4927" s="45">
        <v>-9.3947296142578125</v>
      </c>
      <c r="G4927" s="45"/>
      <c r="H4927" s="45"/>
      <c r="I4927" s="45"/>
      <c r="J4927" s="45"/>
      <c r="K4927" s="45">
        <v>0.78402113914489746</v>
      </c>
      <c r="L4927" s="45"/>
      <c r="M4927" s="45"/>
      <c r="N4927" s="45">
        <v>25.179576873779297</v>
      </c>
      <c r="O4927" s="45"/>
      <c r="P4927" s="45"/>
      <c r="Q4927" s="45"/>
      <c r="R4927" s="45">
        <v>17.250263214111328</v>
      </c>
      <c r="S4927" s="45"/>
      <c r="T4927" s="45"/>
      <c r="U4927" s="45"/>
      <c r="V4927" s="46">
        <v>3.2137868404388428</v>
      </c>
      <c r="W4927" s="46"/>
    </row>
    <row r="4928" spans="2:23">
      <c r="B4928" s="2">
        <v>9.7999997437000275E-2</v>
      </c>
      <c r="D4928" s="44">
        <v>5.8799998462200165</v>
      </c>
      <c r="E4928" s="44"/>
      <c r="F4928" s="45">
        <v>-16.844865798950195</v>
      </c>
      <c r="G4928" s="45"/>
      <c r="H4928" s="45"/>
      <c r="I4928" s="45"/>
      <c r="J4928" s="45"/>
      <c r="K4928" s="45">
        <v>0.76079177856445313</v>
      </c>
      <c r="L4928" s="45"/>
      <c r="M4928" s="45"/>
      <c r="N4928" s="45">
        <v>25.131410598754883</v>
      </c>
      <c r="O4928" s="45"/>
      <c r="P4928" s="45"/>
      <c r="Q4928" s="45"/>
      <c r="R4928" s="45">
        <v>17.232629776000977</v>
      </c>
      <c r="S4928" s="45"/>
      <c r="T4928" s="45"/>
      <c r="U4928" s="45"/>
      <c r="V4928" s="46">
        <v>3.1217582225799561</v>
      </c>
      <c r="W4928" s="46"/>
    </row>
    <row r="4929" spans="2:37">
      <c r="B4929" s="2">
        <v>9.8999999463558197E-2</v>
      </c>
      <c r="D4929" s="44">
        <v>5.9399999678134918</v>
      </c>
      <c r="E4929" s="44"/>
      <c r="F4929" s="45">
        <v>-21.81053352355957</v>
      </c>
      <c r="G4929" s="45"/>
      <c r="H4929" s="45"/>
      <c r="I4929" s="45"/>
      <c r="J4929" s="45"/>
      <c r="K4929" s="45">
        <v>0.73827707767486572</v>
      </c>
      <c r="L4929" s="45"/>
      <c r="M4929" s="45"/>
      <c r="N4929" s="45">
        <v>25.084159851074219</v>
      </c>
      <c r="O4929" s="45"/>
      <c r="P4929" s="45"/>
      <c r="Q4929" s="45"/>
      <c r="R4929" s="45">
        <v>17.215139389038086</v>
      </c>
      <c r="S4929" s="45"/>
      <c r="T4929" s="45"/>
      <c r="U4929" s="45"/>
      <c r="V4929" s="46">
        <v>3.0324513912200928</v>
      </c>
      <c r="W4929" s="46"/>
    </row>
    <row r="4930" spans="2:37">
      <c r="B4930" s="2">
        <v>0.10000000149011612</v>
      </c>
      <c r="D4930" s="44">
        <v>6.0000000894069672</v>
      </c>
      <c r="E4930" s="44"/>
      <c r="F4930" s="45">
        <v>-23.603740692138672</v>
      </c>
      <c r="G4930" s="45"/>
      <c r="H4930" s="45"/>
      <c r="I4930" s="45"/>
      <c r="J4930" s="45"/>
      <c r="K4930" s="45">
        <v>0.7164539098739624</v>
      </c>
      <c r="L4930" s="45"/>
      <c r="M4930" s="45"/>
      <c r="N4930" s="45">
        <v>25.037803649902344</v>
      </c>
      <c r="O4930" s="45"/>
      <c r="P4930" s="45"/>
      <c r="Q4930" s="45"/>
      <c r="R4930" s="45">
        <v>17.197790145874023</v>
      </c>
      <c r="S4930" s="45"/>
      <c r="T4930" s="45"/>
      <c r="U4930" s="45"/>
      <c r="V4930" s="46">
        <v>2.945781946182251</v>
      </c>
      <c r="W4930" s="46"/>
    </row>
    <row r="4931" spans="2:37" ht="9.75" customHeight="1">
      <c r="B4931" s="2">
        <v>0.10100000351667404</v>
      </c>
      <c r="D4931" s="44">
        <v>6.0600002110004425</v>
      </c>
      <c r="E4931" s="44"/>
      <c r="F4931" s="45">
        <v>-21.982540130615234</v>
      </c>
      <c r="G4931" s="45"/>
      <c r="H4931" s="45"/>
      <c r="I4931" s="45"/>
      <c r="J4931" s="45"/>
      <c r="K4931" s="45">
        <v>0.69529998302459717</v>
      </c>
      <c r="L4931" s="45"/>
      <c r="M4931" s="45"/>
      <c r="N4931" s="45">
        <v>24.992313385009766</v>
      </c>
      <c r="O4931" s="45"/>
      <c r="P4931" s="45"/>
      <c r="Q4931" s="45"/>
      <c r="R4931" s="45">
        <v>17.180582046508789</v>
      </c>
      <c r="S4931" s="45"/>
      <c r="T4931" s="45"/>
      <c r="U4931" s="45"/>
      <c r="V4931" s="46">
        <v>2.861668586730957</v>
      </c>
      <c r="W4931" s="46"/>
    </row>
    <row r="4932" spans="2:37" ht="5.25" customHeight="1"/>
    <row r="4933" spans="2:37" ht="172.5" customHeight="1"/>
    <row r="4934" spans="2:37" ht="16.5" customHeight="1"/>
    <row r="4935" spans="2:37" ht="12.75" customHeight="1">
      <c r="B4935" s="39" t="s">
        <v>0</v>
      </c>
      <c r="C4935" s="39"/>
      <c r="D4935" s="39"/>
      <c r="E4935" s="39"/>
      <c r="F4935" s="39"/>
      <c r="G4935" s="1" t="s">
        <v>1</v>
      </c>
      <c r="H4935" s="40" t="s">
        <v>109</v>
      </c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</row>
    <row r="4936" spans="2:37" ht="12.75" customHeight="1">
      <c r="AB4936" s="39" t="s">
        <v>2</v>
      </c>
      <c r="AC4936" s="39"/>
      <c r="AD4936" s="39"/>
      <c r="AE4936" s="39"/>
      <c r="AF4936" s="39"/>
      <c r="AG4936" s="39"/>
    </row>
    <row r="4937" spans="2:37" ht="12" customHeight="1">
      <c r="B4937" s="39" t="s">
        <v>3</v>
      </c>
      <c r="C4937" s="39"/>
      <c r="D4937" s="39"/>
      <c r="E4937" s="39"/>
      <c r="G4937" s="1" t="s">
        <v>4</v>
      </c>
      <c r="H4937" s="41">
        <v>6.5999999046325684</v>
      </c>
      <c r="I4937" s="41"/>
      <c r="J4937" s="41"/>
      <c r="K4937" s="41"/>
      <c r="L4937" s="41"/>
      <c r="M4937" s="41"/>
      <c r="N4937" s="41"/>
      <c r="O4937" s="39" t="s">
        <v>21</v>
      </c>
      <c r="P4937" s="39"/>
      <c r="Q4937" s="39"/>
      <c r="R4937" s="39"/>
      <c r="S4937" s="1" t="s">
        <v>4</v>
      </c>
      <c r="T4937" s="42" t="s">
        <v>24</v>
      </c>
      <c r="U4937" s="42"/>
      <c r="V4937" s="42"/>
      <c r="W4937" s="42"/>
      <c r="X4937" s="42"/>
      <c r="Y4937" s="42"/>
      <c r="Z4937" s="42"/>
      <c r="AA4937" s="42"/>
      <c r="AB4937" s="39"/>
      <c r="AC4937" s="39"/>
      <c r="AD4937" s="39"/>
      <c r="AE4937" s="39"/>
      <c r="AF4937" s="39"/>
      <c r="AG4937" s="39"/>
    </row>
    <row r="4938" spans="2:37" ht="10.5" customHeight="1">
      <c r="AB4938" s="39"/>
      <c r="AC4938" s="39"/>
      <c r="AD4938" s="39"/>
      <c r="AE4938" s="39"/>
      <c r="AF4938" s="39"/>
      <c r="AG4938" s="39"/>
    </row>
    <row r="4939" spans="2:37" ht="12" customHeight="1">
      <c r="AB4939" s="39"/>
      <c r="AC4939" s="39"/>
      <c r="AD4939" s="39"/>
      <c r="AE4939" s="39"/>
      <c r="AF4939" s="39"/>
      <c r="AG4939" s="39"/>
    </row>
    <row r="4940" spans="2:37" ht="12" customHeight="1">
      <c r="AB4940" s="39"/>
      <c r="AC4940" s="39"/>
      <c r="AD4940" s="39"/>
      <c r="AE4940" s="39"/>
      <c r="AF4940" s="39"/>
      <c r="AG4940" s="39"/>
    </row>
    <row r="4941" spans="2:37" ht="6" customHeight="1"/>
    <row r="4942" spans="2:37" ht="3" customHeight="1">
      <c r="B4942" s="43" t="s">
        <v>5</v>
      </c>
      <c r="D4942" s="43" t="s">
        <v>23</v>
      </c>
      <c r="E4942" s="43"/>
      <c r="G4942" s="43" t="s">
        <v>6</v>
      </c>
      <c r="H4942" s="43"/>
      <c r="J4942" s="43" t="s">
        <v>7</v>
      </c>
      <c r="K4942" s="43"/>
      <c r="L4942" s="43"/>
      <c r="M4942" s="43"/>
      <c r="N4942" s="43" t="s">
        <v>8</v>
      </c>
      <c r="O4942" s="43"/>
      <c r="Q4942" s="43" t="s">
        <v>9</v>
      </c>
      <c r="R4942" s="43"/>
      <c r="S4942" s="43"/>
      <c r="T4942" s="43" t="s">
        <v>10</v>
      </c>
      <c r="U4942" s="43"/>
      <c r="X4942" s="43" t="s">
        <v>5</v>
      </c>
      <c r="Y4942" s="43"/>
      <c r="Z4942" s="43" t="s">
        <v>23</v>
      </c>
      <c r="AA4942" s="43"/>
      <c r="AB4942" s="43" t="s">
        <v>6</v>
      </c>
      <c r="AC4942" s="43" t="s">
        <v>7</v>
      </c>
      <c r="AE4942" s="43" t="s">
        <v>8</v>
      </c>
      <c r="AF4942" s="43" t="s">
        <v>9</v>
      </c>
      <c r="AG4942" s="43" t="s">
        <v>10</v>
      </c>
      <c r="AH4942" s="43"/>
    </row>
    <row r="4943" spans="2:37" ht="14.25" customHeight="1">
      <c r="B4943" s="43"/>
      <c r="D4943" s="43"/>
      <c r="E4943" s="43"/>
      <c r="G4943" s="43"/>
      <c r="H4943" s="43"/>
      <c r="J4943" s="43"/>
      <c r="K4943" s="43"/>
      <c r="L4943" s="43"/>
      <c r="M4943" s="43"/>
      <c r="N4943" s="43"/>
      <c r="O4943" s="43"/>
      <c r="Q4943" s="43"/>
      <c r="R4943" s="43"/>
      <c r="S4943" s="43"/>
      <c r="T4943" s="43"/>
      <c r="U4943" s="43"/>
      <c r="X4943" s="43"/>
      <c r="Y4943" s="43"/>
      <c r="Z4943" s="43"/>
      <c r="AA4943" s="43"/>
      <c r="AB4943" s="43"/>
      <c r="AC4943" s="43"/>
      <c r="AE4943" s="43"/>
      <c r="AF4943" s="43"/>
      <c r="AG4943" s="43"/>
      <c r="AH4943" s="43"/>
    </row>
    <row r="4944" spans="2:37">
      <c r="B4944" s="2">
        <v>0</v>
      </c>
      <c r="D4944" s="44">
        <v>0</v>
      </c>
      <c r="E4944" s="44"/>
      <c r="F4944" s="45">
        <v>2.4566086267441278E-6</v>
      </c>
      <c r="G4944" s="45"/>
      <c r="H4944" s="45"/>
      <c r="I4944" s="45"/>
      <c r="J4944" s="45"/>
      <c r="K4944" s="45">
        <v>29.590190887451172</v>
      </c>
      <c r="L4944" s="45"/>
      <c r="M4944" s="45"/>
      <c r="N4944" s="45">
        <v>59.180377960205078</v>
      </c>
      <c r="O4944" s="45"/>
      <c r="P4944" s="45"/>
      <c r="Q4944" s="45"/>
      <c r="R4944" s="45">
        <v>20.923423767089844</v>
      </c>
      <c r="S4944" s="45"/>
      <c r="T4944" s="45"/>
      <c r="U4944" s="45"/>
      <c r="V4944" s="46">
        <v>100.00000762939453</v>
      </c>
      <c r="W4944" s="46"/>
      <c r="X4944" s="45">
        <v>3.9000000804662704E-2</v>
      </c>
      <c r="Y4944" s="45"/>
      <c r="Z4944" s="44">
        <v>2.3400000482797623</v>
      </c>
      <c r="AA4944" s="44"/>
      <c r="AB4944" s="45">
        <v>12.366750717163086</v>
      </c>
      <c r="AC4944" s="45"/>
      <c r="AD4944" s="45">
        <v>0.13608807325363159</v>
      </c>
      <c r="AE4944" s="45"/>
      <c r="AF4944" s="45">
        <v>22.749691009521484</v>
      </c>
      <c r="AG4944" s="45"/>
      <c r="AH4944" s="45">
        <v>15.990231513977051</v>
      </c>
      <c r="AI4944" s="45"/>
      <c r="AJ4944" s="45"/>
      <c r="AK4944" s="20">
        <v>0.60179740190505981</v>
      </c>
    </row>
    <row r="4945" spans="2:37">
      <c r="B4945" s="2">
        <v>1.0000000474974513E-3</v>
      </c>
      <c r="D4945" s="44">
        <v>6.0000002849847078E-2</v>
      </c>
      <c r="E4945" s="44"/>
      <c r="F4945" s="45">
        <v>-2.0686123371124268</v>
      </c>
      <c r="G4945" s="45"/>
      <c r="H4945" s="45"/>
      <c r="I4945" s="45"/>
      <c r="J4945" s="45"/>
      <c r="K4945" s="45">
        <v>25.229740142822266</v>
      </c>
      <c r="L4945" s="45"/>
      <c r="M4945" s="45"/>
      <c r="N4945" s="45">
        <v>54.592105865478516</v>
      </c>
      <c r="O4945" s="45"/>
      <c r="P4945" s="45"/>
      <c r="Q4945" s="45"/>
      <c r="R4945" s="45">
        <v>20.762327194213867</v>
      </c>
      <c r="S4945" s="45"/>
      <c r="T4945" s="45"/>
      <c r="U4945" s="45"/>
      <c r="V4945" s="46">
        <v>85.925437927246094</v>
      </c>
      <c r="W4945" s="46"/>
      <c r="X4945" s="45">
        <v>3.9999999105930328E-2</v>
      </c>
      <c r="Y4945" s="45"/>
      <c r="Z4945" s="44">
        <v>2.3999999463558197</v>
      </c>
      <c r="AA4945" s="44"/>
      <c r="AB4945" s="45">
        <v>18.383075714111328</v>
      </c>
      <c r="AC4945" s="45"/>
      <c r="AD4945" s="45">
        <v>0.11936513334512711</v>
      </c>
      <c r="AE4945" s="45"/>
      <c r="AF4945" s="45">
        <v>22.595746994018555</v>
      </c>
      <c r="AG4945" s="45"/>
      <c r="AH4945" s="45">
        <v>15.893202781677246</v>
      </c>
      <c r="AI4945" s="45"/>
      <c r="AJ4945" s="45"/>
      <c r="AK4945" s="20">
        <v>0.53106915950775146</v>
      </c>
    </row>
    <row r="4946" spans="2:37">
      <c r="B4946" s="2">
        <v>2.0000000949949026E-3</v>
      </c>
      <c r="D4946" s="44">
        <v>0.12000000569969416</v>
      </c>
      <c r="E4946" s="44"/>
      <c r="F4946" s="45">
        <v>0.34122496843338013</v>
      </c>
      <c r="G4946" s="45"/>
      <c r="H4946" s="45"/>
      <c r="I4946" s="45"/>
      <c r="J4946" s="45"/>
      <c r="K4946" s="45">
        <v>21.574024200439453</v>
      </c>
      <c r="L4946" s="45"/>
      <c r="M4946" s="45"/>
      <c r="N4946" s="45">
        <v>50.711688995361328</v>
      </c>
      <c r="O4946" s="45"/>
      <c r="P4946" s="45"/>
      <c r="Q4946" s="45"/>
      <c r="R4946" s="45">
        <v>20.60344123840332</v>
      </c>
      <c r="S4946" s="45"/>
      <c r="T4946" s="45"/>
      <c r="U4946" s="45"/>
      <c r="V4946" s="46">
        <v>74.041702270507813</v>
      </c>
      <c r="W4946" s="46"/>
      <c r="X4946" s="45">
        <v>4.1000001132488251E-2</v>
      </c>
      <c r="Y4946" s="45"/>
      <c r="Z4946" s="44">
        <v>2.460000067949295</v>
      </c>
      <c r="AA4946" s="44"/>
      <c r="AB4946" s="45">
        <v>21.777587890625</v>
      </c>
      <c r="AC4946" s="45"/>
      <c r="AD4946" s="45">
        <v>0.10470724850893021</v>
      </c>
      <c r="AE4946" s="45"/>
      <c r="AF4946" s="45">
        <v>22.445520401000977</v>
      </c>
      <c r="AG4946" s="45"/>
      <c r="AH4946" s="45">
        <v>15.797341346740723</v>
      </c>
      <c r="AI4946" s="45"/>
      <c r="AJ4946" s="45"/>
      <c r="AK4946" s="20">
        <v>0.46868142485618591</v>
      </c>
    </row>
    <row r="4947" spans="2:37">
      <c r="B4947" s="2">
        <v>3.0000000260770321E-3</v>
      </c>
      <c r="D4947" s="44">
        <v>0.18000000156462193</v>
      </c>
      <c r="E4947" s="44"/>
      <c r="F4947" s="45">
        <v>6.1996068954467773</v>
      </c>
      <c r="G4947" s="45"/>
      <c r="H4947" s="45"/>
      <c r="I4947" s="45"/>
      <c r="J4947" s="45"/>
      <c r="K4947" s="45">
        <v>18.496494293212891</v>
      </c>
      <c r="L4947" s="45"/>
      <c r="M4947" s="45"/>
      <c r="N4947" s="45">
        <v>47.41253662109375</v>
      </c>
      <c r="O4947" s="45"/>
      <c r="P4947" s="45"/>
      <c r="Q4947" s="45"/>
      <c r="R4947" s="45">
        <v>20.44672966003418</v>
      </c>
      <c r="S4947" s="45"/>
      <c r="T4947" s="45"/>
      <c r="U4947" s="45"/>
      <c r="V4947" s="46">
        <v>63.966201782226563</v>
      </c>
      <c r="W4947" s="46"/>
      <c r="X4947" s="45">
        <v>4.1999999433755875E-2</v>
      </c>
      <c r="Y4947" s="45"/>
      <c r="Z4947" s="44">
        <v>2.5199999660253525</v>
      </c>
      <c r="AA4947" s="44"/>
      <c r="AB4947" s="45">
        <v>22.105678558349609</v>
      </c>
      <c r="AC4947" s="45"/>
      <c r="AD4947" s="45">
        <v>9.1857917606830597E-2</v>
      </c>
      <c r="AE4947" s="45"/>
      <c r="AF4947" s="45">
        <v>22.298728942871094</v>
      </c>
      <c r="AG4947" s="45"/>
      <c r="AH4947" s="45">
        <v>15.702629089355469</v>
      </c>
      <c r="AI4947" s="45"/>
      <c r="AJ4947" s="45"/>
      <c r="AK4947" s="20">
        <v>0.41364637017250061</v>
      </c>
    </row>
    <row r="4948" spans="2:37">
      <c r="B4948" s="2">
        <v>4.0000001899898052E-3</v>
      </c>
      <c r="D4948" s="44">
        <v>0.24000001139938831</v>
      </c>
      <c r="E4948" s="44"/>
      <c r="F4948" s="45">
        <v>14.115501403808594</v>
      </c>
      <c r="G4948" s="45"/>
      <c r="H4948" s="45"/>
      <c r="I4948" s="45"/>
      <c r="J4948" s="45"/>
      <c r="K4948" s="45">
        <v>15.89570426940918</v>
      </c>
      <c r="L4948" s="45"/>
      <c r="M4948" s="45"/>
      <c r="N4948" s="45">
        <v>44.593147277832031</v>
      </c>
      <c r="O4948" s="45"/>
      <c r="P4948" s="45"/>
      <c r="Q4948" s="45"/>
      <c r="R4948" s="45">
        <v>20.292158126831055</v>
      </c>
      <c r="S4948" s="45"/>
      <c r="T4948" s="45"/>
      <c r="U4948" s="45"/>
      <c r="V4948" s="46">
        <v>55.390663146972656</v>
      </c>
      <c r="W4948" s="46"/>
      <c r="X4948" s="45">
        <v>4.3000001460313797E-2</v>
      </c>
      <c r="Y4948" s="45"/>
      <c r="Z4948" s="44">
        <v>2.5800000876188278</v>
      </c>
      <c r="AA4948" s="44"/>
      <c r="AB4948" s="45">
        <v>19.356256484985352</v>
      </c>
      <c r="AC4948" s="45"/>
      <c r="AD4948" s="45">
        <v>8.0592736601829529E-2</v>
      </c>
      <c r="AE4948" s="45"/>
      <c r="AF4948" s="45">
        <v>22.155118942260742</v>
      </c>
      <c r="AG4948" s="45"/>
      <c r="AH4948" s="45">
        <v>15.609046936035156</v>
      </c>
      <c r="AI4948" s="45"/>
      <c r="AJ4948" s="45"/>
      <c r="AK4948" s="20">
        <v>0.36509385704994202</v>
      </c>
    </row>
    <row r="4949" spans="2:37">
      <c r="B4949" s="2">
        <v>4.999999888241291E-3</v>
      </c>
      <c r="D4949" s="44">
        <v>0.29999999329447746</v>
      </c>
      <c r="E4949" s="44"/>
      <c r="F4949" s="45">
        <v>22.516826629638672</v>
      </c>
      <c r="G4949" s="45"/>
      <c r="H4949" s="45"/>
      <c r="I4949" s="45"/>
      <c r="J4949" s="45"/>
      <c r="K4949" s="45">
        <v>13.68991756439209</v>
      </c>
      <c r="L4949" s="45"/>
      <c r="M4949" s="45"/>
      <c r="N4949" s="45">
        <v>42.171737670898438</v>
      </c>
      <c r="O4949" s="45"/>
      <c r="P4949" s="45"/>
      <c r="Q4949" s="45"/>
      <c r="R4949" s="45">
        <v>20.139686584472656</v>
      </c>
      <c r="S4949" s="45"/>
      <c r="T4949" s="45"/>
      <c r="U4949" s="45"/>
      <c r="V4949" s="46">
        <v>48.065460205078125</v>
      </c>
      <c r="W4949" s="46"/>
      <c r="X4949" s="45">
        <v>4.3999999761581421E-2</v>
      </c>
      <c r="Y4949" s="45"/>
      <c r="Z4949" s="44">
        <v>2.6399999856948853</v>
      </c>
      <c r="AA4949" s="44"/>
      <c r="AB4949" s="45">
        <v>13.948067665100098</v>
      </c>
      <c r="AC4949" s="45"/>
      <c r="AD4949" s="45">
        <v>7.0715345442295074E-2</v>
      </c>
      <c r="AE4949" s="45"/>
      <c r="AF4949" s="45">
        <v>22.014471054077148</v>
      </c>
      <c r="AG4949" s="45"/>
      <c r="AH4949" s="45">
        <v>15.516578674316406</v>
      </c>
      <c r="AI4949" s="45"/>
      <c r="AJ4949" s="45"/>
      <c r="AK4949" s="20">
        <v>0.32225725054740906</v>
      </c>
    </row>
    <row r="4950" spans="2:37">
      <c r="B4950" s="2">
        <v>6.0000000521540642E-3</v>
      </c>
      <c r="D4950" s="44">
        <v>0.36000000312924385</v>
      </c>
      <c r="E4950" s="44"/>
      <c r="F4950" s="45">
        <v>29.856870651245117</v>
      </c>
      <c r="G4950" s="45"/>
      <c r="H4950" s="45"/>
      <c r="I4950" s="45"/>
      <c r="J4950" s="45"/>
      <c r="K4950" s="45">
        <v>11.812950134277344</v>
      </c>
      <c r="L4950" s="45"/>
      <c r="M4950" s="45"/>
      <c r="N4950" s="45">
        <v>40.082065582275391</v>
      </c>
      <c r="O4950" s="45"/>
      <c r="P4950" s="45"/>
      <c r="Q4950" s="45"/>
      <c r="R4950" s="45">
        <v>19.989284515380859</v>
      </c>
      <c r="S4950" s="45"/>
      <c r="T4950" s="45"/>
      <c r="U4950" s="45"/>
      <c r="V4950" s="46">
        <v>41.7874755859375</v>
      </c>
      <c r="W4950" s="46"/>
      <c r="X4950" s="45">
        <v>4.5000001788139343E-2</v>
      </c>
      <c r="Y4950" s="45"/>
      <c r="Z4950" s="44">
        <v>2.7000001072883606</v>
      </c>
      <c r="AA4950" s="44"/>
      <c r="AB4950" s="45">
        <v>6.6661367416381836</v>
      </c>
      <c r="AC4950" s="45"/>
      <c r="AD4950" s="45">
        <v>6.2053889036178589E-2</v>
      </c>
      <c r="AE4950" s="45"/>
      <c r="AF4950" s="45">
        <v>21.876588821411133</v>
      </c>
      <c r="AG4950" s="45"/>
      <c r="AH4950" s="45">
        <v>15.425206184387207</v>
      </c>
      <c r="AI4950" s="45"/>
      <c r="AJ4950" s="45"/>
      <c r="AK4950" s="20">
        <v>0.28446120023727417</v>
      </c>
    </row>
    <row r="4951" spans="2:37">
      <c r="B4951" s="2">
        <v>7.0000002160668373E-3</v>
      </c>
      <c r="D4951" s="44">
        <v>0.42000001296401024</v>
      </c>
      <c r="E4951" s="44"/>
      <c r="F4951" s="45">
        <v>34.817115783691406</v>
      </c>
      <c r="G4951" s="45"/>
      <c r="H4951" s="45"/>
      <c r="I4951" s="45"/>
      <c r="J4951" s="45"/>
      <c r="K4951" s="45">
        <v>10.210934638977051</v>
      </c>
      <c r="L4951" s="45"/>
      <c r="M4951" s="45"/>
      <c r="N4951" s="45">
        <v>38.270225524902344</v>
      </c>
      <c r="O4951" s="45"/>
      <c r="P4951" s="45"/>
      <c r="Q4951" s="45"/>
      <c r="R4951" s="45">
        <v>19.840915679931641</v>
      </c>
      <c r="S4951" s="45"/>
      <c r="T4951" s="45"/>
      <c r="U4951" s="45"/>
      <c r="V4951" s="46">
        <v>36.39056396484375</v>
      </c>
      <c r="W4951" s="46"/>
      <c r="X4951" s="45">
        <v>4.6000000089406967E-2</v>
      </c>
      <c r="Y4951" s="45"/>
      <c r="Z4951" s="44">
        <v>2.760000005364418</v>
      </c>
      <c r="AA4951" s="44"/>
      <c r="AB4951" s="45">
        <v>-1.4521013498306274</v>
      </c>
      <c r="AC4951" s="45"/>
      <c r="AD4951" s="45">
        <v>5.4457917809486389E-2</v>
      </c>
      <c r="AE4951" s="45"/>
      <c r="AF4951" s="45">
        <v>21.741298675537109</v>
      </c>
      <c r="AG4951" s="45"/>
      <c r="AH4951" s="45">
        <v>15.334912300109863</v>
      </c>
      <c r="AI4951" s="45"/>
      <c r="AJ4951" s="45"/>
      <c r="AK4951" s="20">
        <v>0.25111040472984314</v>
      </c>
    </row>
    <row r="4952" spans="2:37">
      <c r="B4952" s="2">
        <v>8.0000003799796104E-3</v>
      </c>
      <c r="D4952" s="44">
        <v>0.48000002279877663</v>
      </c>
      <c r="E4952" s="44"/>
      <c r="F4952" s="45">
        <v>36.477630615234375</v>
      </c>
      <c r="G4952" s="45"/>
      <c r="H4952" s="45"/>
      <c r="I4952" s="45"/>
      <c r="J4952" s="45"/>
      <c r="K4952" s="45">
        <v>8.8398075103759766</v>
      </c>
      <c r="L4952" s="45"/>
      <c r="M4952" s="45"/>
      <c r="N4952" s="45">
        <v>36.692100524902344</v>
      </c>
      <c r="O4952" s="45"/>
      <c r="P4952" s="45"/>
      <c r="Q4952" s="45"/>
      <c r="R4952" s="45">
        <v>19.694545745849609</v>
      </c>
      <c r="S4952" s="45"/>
      <c r="T4952" s="45"/>
      <c r="U4952" s="45"/>
      <c r="V4952" s="46">
        <v>31.738166809082031</v>
      </c>
      <c r="W4952" s="46"/>
      <c r="X4952" s="45">
        <v>4.6999998390674591E-2</v>
      </c>
      <c r="Y4952" s="45"/>
      <c r="Z4952" s="44">
        <v>2.8199999034404755</v>
      </c>
      <c r="AA4952" s="44"/>
      <c r="AB4952" s="45">
        <v>-9.2645025253295898</v>
      </c>
      <c r="AC4952" s="45"/>
      <c r="AD4952" s="45">
        <v>4.7795712947845459E-2</v>
      </c>
      <c r="AE4952" s="45"/>
      <c r="AF4952" s="45">
        <v>21.608442306518555</v>
      </c>
      <c r="AG4952" s="45"/>
      <c r="AH4952" s="45">
        <v>15.24567985534668</v>
      </c>
      <c r="AI4952" s="45"/>
      <c r="AJ4952" s="45"/>
      <c r="AK4952" s="20">
        <v>0.22168032824993134</v>
      </c>
    </row>
    <row r="4953" spans="2:37">
      <c r="B4953" s="2">
        <v>8.999999612569809E-3</v>
      </c>
      <c r="D4953" s="44">
        <v>0.53999997675418854</v>
      </c>
      <c r="E4953" s="44"/>
      <c r="F4953" s="45">
        <v>34.431343078613281</v>
      </c>
      <c r="G4953" s="45"/>
      <c r="H4953" s="45"/>
      <c r="I4953" s="45"/>
      <c r="J4953" s="45"/>
      <c r="K4953" s="45">
        <v>7.6633400917053223</v>
      </c>
      <c r="L4953" s="45"/>
      <c r="M4953" s="45"/>
      <c r="N4953" s="45">
        <v>35.311416625976563</v>
      </c>
      <c r="O4953" s="45"/>
      <c r="P4953" s="45"/>
      <c r="Q4953" s="45"/>
      <c r="R4953" s="45">
        <v>19.550142288208008</v>
      </c>
      <c r="S4953" s="45"/>
      <c r="T4953" s="45"/>
      <c r="U4953" s="45"/>
      <c r="V4953" s="46">
        <v>27.717443466186523</v>
      </c>
      <c r="W4953" s="46"/>
      <c r="X4953" s="45">
        <v>4.8000000417232513E-2</v>
      </c>
      <c r="Y4953" s="45"/>
      <c r="Z4953" s="44">
        <v>2.8800000250339508</v>
      </c>
      <c r="AA4953" s="44"/>
      <c r="AB4953" s="45">
        <v>-15.684782028198242</v>
      </c>
      <c r="AC4953" s="45"/>
      <c r="AD4953" s="45">
        <v>4.1951939463615417E-2</v>
      </c>
      <c r="AE4953" s="45"/>
      <c r="AF4953" s="45">
        <v>21.477884292602539</v>
      </c>
      <c r="AG4953" s="45"/>
      <c r="AH4953" s="45">
        <v>15.157492637634277</v>
      </c>
      <c r="AI4953" s="45"/>
      <c r="AJ4953" s="45"/>
      <c r="AK4953" s="20">
        <v>0.1957084983587265</v>
      </c>
    </row>
    <row r="4954" spans="2:37">
      <c r="B4954" s="2">
        <v>9.9999997764825821E-3</v>
      </c>
      <c r="D4954" s="44">
        <v>0.59999998658895493</v>
      </c>
      <c r="E4954" s="44"/>
      <c r="F4954" s="45">
        <v>28.826717376708984</v>
      </c>
      <c r="G4954" s="45"/>
      <c r="H4954" s="45"/>
      <c r="I4954" s="45"/>
      <c r="J4954" s="45"/>
      <c r="K4954" s="45">
        <v>6.6516017913818359</v>
      </c>
      <c r="L4954" s="45"/>
      <c r="M4954" s="45"/>
      <c r="N4954" s="45">
        <v>34.098197937011719</v>
      </c>
      <c r="O4954" s="45"/>
      <c r="P4954" s="45"/>
      <c r="Q4954" s="45"/>
      <c r="R4954" s="45">
        <v>19.407674789428711</v>
      </c>
      <c r="S4954" s="45"/>
      <c r="T4954" s="45"/>
      <c r="U4954" s="45"/>
      <c r="V4954" s="46">
        <v>24.234706878662109</v>
      </c>
      <c r="W4954" s="46"/>
      <c r="X4954" s="45">
        <v>4.8999998718500137E-2</v>
      </c>
      <c r="Y4954" s="45"/>
      <c r="Z4954" s="44">
        <v>2.9399999231100082</v>
      </c>
      <c r="AA4954" s="44"/>
      <c r="AB4954" s="45">
        <v>-19.83342170715332</v>
      </c>
      <c r="AC4954" s="45"/>
      <c r="AD4954" s="45">
        <v>3.682558611035347E-2</v>
      </c>
      <c r="AE4954" s="45"/>
      <c r="AF4954" s="45">
        <v>21.349496841430664</v>
      </c>
      <c r="AG4954" s="45"/>
      <c r="AH4954" s="45">
        <v>15.070334434509277</v>
      </c>
      <c r="AI4954" s="45"/>
      <c r="AJ4954" s="45"/>
      <c r="AK4954" s="20">
        <v>0.17278727889060974</v>
      </c>
    </row>
    <row r="4955" spans="2:37">
      <c r="B4955" s="2">
        <v>1.0999999940395355E-2</v>
      </c>
      <c r="D4955" s="44">
        <v>0.65999999642372131</v>
      </c>
      <c r="E4955" s="44"/>
      <c r="F4955" s="45">
        <v>20.333633422851563</v>
      </c>
      <c r="G4955" s="45"/>
      <c r="H4955" s="45"/>
      <c r="I4955" s="45"/>
      <c r="J4955" s="45"/>
      <c r="K4955" s="45">
        <v>5.7797460556030273</v>
      </c>
      <c r="L4955" s="45"/>
      <c r="M4955" s="45"/>
      <c r="N4955" s="45">
        <v>33.027549743652344</v>
      </c>
      <c r="O4955" s="45"/>
      <c r="P4955" s="45"/>
      <c r="Q4955" s="45"/>
      <c r="R4955" s="45">
        <v>19.267107009887695</v>
      </c>
      <c r="S4955" s="45"/>
      <c r="T4955" s="45"/>
      <c r="U4955" s="45"/>
      <c r="V4955" s="46">
        <v>21.211784362792969</v>
      </c>
      <c r="W4955" s="46"/>
      <c r="X4955" s="45">
        <v>5.000000074505806E-2</v>
      </c>
      <c r="Y4955" s="45"/>
      <c r="Z4955" s="44">
        <v>3.0000000447034836</v>
      </c>
      <c r="AA4955" s="44"/>
      <c r="AB4955" s="45">
        <v>-21.157987594604492</v>
      </c>
      <c r="AC4955" s="45"/>
      <c r="AD4955" s="45">
        <v>3.2328173518180847E-2</v>
      </c>
      <c r="AE4955" s="45"/>
      <c r="AF4955" s="45">
        <v>21.223173141479492</v>
      </c>
      <c r="AG4955" s="45"/>
      <c r="AH4955" s="45">
        <v>14.984189987182617</v>
      </c>
      <c r="AI4955" s="45"/>
      <c r="AJ4955" s="45"/>
      <c r="AK4955" s="20">
        <v>0.15255725383758545</v>
      </c>
    </row>
    <row r="4956" spans="2:37">
      <c r="B4956" s="2">
        <v>1.2000000104308128E-2</v>
      </c>
      <c r="D4956" s="44">
        <v>0.7200000062584877</v>
      </c>
      <c r="E4956" s="44"/>
      <c r="F4956" s="45">
        <v>10.038144111633301</v>
      </c>
      <c r="G4956" s="45"/>
      <c r="H4956" s="45"/>
      <c r="I4956" s="45"/>
      <c r="J4956" s="45"/>
      <c r="K4956" s="45">
        <v>5.0270504951477051</v>
      </c>
      <c r="L4956" s="45"/>
      <c r="M4956" s="45"/>
      <c r="N4956" s="45">
        <v>32.078708648681641</v>
      </c>
      <c r="O4956" s="45"/>
      <c r="P4956" s="45"/>
      <c r="Q4956" s="45"/>
      <c r="R4956" s="45">
        <v>19.128412246704102</v>
      </c>
      <c r="S4956" s="45"/>
      <c r="T4956" s="45"/>
      <c r="U4956" s="45"/>
      <c r="V4956" s="46">
        <v>18.583148956298828</v>
      </c>
      <c r="W4956" s="46"/>
      <c r="X4956" s="45">
        <v>5.0999999046325684E-2</v>
      </c>
      <c r="Y4956" s="45"/>
      <c r="Z4956" s="44">
        <v>3.059999942779541</v>
      </c>
      <c r="AA4956" s="44"/>
      <c r="AB4956" s="45">
        <v>-19.506450653076172</v>
      </c>
      <c r="AC4956" s="45"/>
      <c r="AD4956" s="45">
        <v>2.8382189571857452E-2</v>
      </c>
      <c r="AE4956" s="45"/>
      <c r="AF4956" s="45">
        <v>21.098808288574219</v>
      </c>
      <c r="AG4956" s="45"/>
      <c r="AH4956" s="45">
        <v>14.899042129516602</v>
      </c>
      <c r="AI4956" s="45"/>
      <c r="AJ4956" s="45"/>
      <c r="AK4956" s="20">
        <v>0.13470153510570526</v>
      </c>
    </row>
    <row r="4957" spans="2:37">
      <c r="B4957" s="2">
        <v>1.3000000268220901E-2</v>
      </c>
      <c r="D4957" s="44">
        <v>0.78000001609325409</v>
      </c>
      <c r="E4957" s="44"/>
      <c r="F4957" s="45">
        <v>-0.71842557191848755</v>
      </c>
      <c r="G4957" s="45"/>
      <c r="H4957" s="45"/>
      <c r="I4957" s="45"/>
      <c r="J4957" s="45"/>
      <c r="K4957" s="45">
        <v>4.37615966796875</v>
      </c>
      <c r="L4957" s="45"/>
      <c r="M4957" s="45"/>
      <c r="N4957" s="45">
        <v>31.234275817871094</v>
      </c>
      <c r="O4957" s="45"/>
      <c r="P4957" s="45"/>
      <c r="Q4957" s="45"/>
      <c r="R4957" s="45">
        <v>18.991556167602539</v>
      </c>
      <c r="S4957" s="45"/>
      <c r="T4957" s="45"/>
      <c r="U4957" s="45"/>
      <c r="V4957" s="46">
        <v>16.293619155883789</v>
      </c>
      <c r="W4957" s="46"/>
      <c r="X4957" s="45">
        <v>5.2000001072883606E-2</v>
      </c>
      <c r="Y4957" s="45"/>
      <c r="Z4957" s="44">
        <v>3.1200000643730164</v>
      </c>
      <c r="AA4957" s="44"/>
      <c r="AB4957" s="45">
        <v>-15.143834114074707</v>
      </c>
      <c r="AC4957" s="45"/>
      <c r="AD4957" s="45">
        <v>2.4919731542468071E-2</v>
      </c>
      <c r="AE4957" s="45"/>
      <c r="AF4957" s="45">
        <v>20.976318359375</v>
      </c>
      <c r="AG4957" s="45"/>
      <c r="AH4957" s="45">
        <v>14.814875602722168</v>
      </c>
      <c r="AI4957" s="45"/>
      <c r="AJ4957" s="45"/>
      <c r="AK4957" s="20">
        <v>0.11894065886735916</v>
      </c>
    </row>
    <row r="4958" spans="2:37">
      <c r="B4958" s="2">
        <v>1.4000000432133675E-2</v>
      </c>
      <c r="D4958" s="44">
        <v>0.84000002592802048</v>
      </c>
      <c r="E4958" s="44"/>
      <c r="F4958" s="45">
        <v>-10.532999992370605</v>
      </c>
      <c r="G4958" s="45"/>
      <c r="H4958" s="45"/>
      <c r="I4958" s="45"/>
      <c r="J4958" s="45"/>
      <c r="K4958" s="45">
        <v>3.8124754428863525</v>
      </c>
      <c r="L4958" s="45"/>
      <c r="M4958" s="45"/>
      <c r="N4958" s="45">
        <v>30.479610443115234</v>
      </c>
      <c r="O4958" s="45"/>
      <c r="P4958" s="45"/>
      <c r="Q4958" s="45"/>
      <c r="R4958" s="45">
        <v>18.856512069702148</v>
      </c>
      <c r="S4958" s="45"/>
      <c r="T4958" s="45"/>
      <c r="U4958" s="45"/>
      <c r="V4958" s="46">
        <v>14.296531677246094</v>
      </c>
      <c r="W4958" s="46"/>
      <c r="X4958" s="45">
        <v>5.299999937415123E-2</v>
      </c>
      <c r="Y4958" s="45"/>
      <c r="Z4958" s="44">
        <v>3.1799999624490738</v>
      </c>
      <c r="AA4958" s="44"/>
      <c r="AB4958" s="45">
        <v>-8.7105131149291992</v>
      </c>
      <c r="AC4958" s="45"/>
      <c r="AD4958" s="45">
        <v>2.1881291642785072E-2</v>
      </c>
      <c r="AE4958" s="45"/>
      <c r="AF4958" s="45">
        <v>20.855617523193359</v>
      </c>
      <c r="AG4958" s="45"/>
      <c r="AH4958" s="45">
        <v>14.73167610168457</v>
      </c>
      <c r="AI4958" s="45"/>
      <c r="AJ4958" s="45"/>
      <c r="AK4958" s="20">
        <v>0.1050281748175621</v>
      </c>
    </row>
    <row r="4959" spans="2:37">
      <c r="B4959" s="2">
        <v>1.4999999664723873E-2</v>
      </c>
      <c r="D4959" s="44">
        <v>0.89999997988343239</v>
      </c>
      <c r="E4959" s="44"/>
      <c r="F4959" s="45">
        <v>-18.13958740234375</v>
      </c>
      <c r="G4959" s="45"/>
      <c r="H4959" s="45"/>
      <c r="I4959" s="45"/>
      <c r="J4959" s="45"/>
      <c r="K4959" s="45">
        <v>3.3236734867095947</v>
      </c>
      <c r="L4959" s="45"/>
      <c r="M4959" s="45"/>
      <c r="N4959" s="45">
        <v>29.802341461181641</v>
      </c>
      <c r="O4959" s="45"/>
      <c r="P4959" s="45"/>
      <c r="Q4959" s="45"/>
      <c r="R4959" s="45">
        <v>18.723245620727539</v>
      </c>
      <c r="S4959" s="45"/>
      <c r="T4959" s="45"/>
      <c r="U4959" s="45"/>
      <c r="V4959" s="46">
        <v>12.552268028259277</v>
      </c>
      <c r="W4959" s="46"/>
      <c r="X4959" s="45">
        <v>5.4000001400709152E-2</v>
      </c>
      <c r="Y4959" s="45"/>
      <c r="Z4959" s="44">
        <v>3.2400000840425491</v>
      </c>
      <c r="AA4959" s="44"/>
      <c r="AB4959" s="45">
        <v>-1.1286317110061646</v>
      </c>
      <c r="AC4959" s="45"/>
      <c r="AD4959" s="45">
        <v>1.9214728847146034E-2</v>
      </c>
      <c r="AE4959" s="45"/>
      <c r="AF4959" s="45">
        <v>20.736635208129883</v>
      </c>
      <c r="AG4959" s="45"/>
      <c r="AH4959" s="45">
        <v>14.649428367614746</v>
      </c>
      <c r="AI4959" s="45"/>
      <c r="AJ4959" s="45"/>
      <c r="AK4959" s="20">
        <v>9.2746719717979431E-2</v>
      </c>
    </row>
    <row r="4960" spans="2:37">
      <c r="B4960" s="2">
        <v>1.6000000759959221E-2</v>
      </c>
      <c r="D4960" s="44">
        <v>0.96000004559755325</v>
      </c>
      <c r="E4960" s="44"/>
      <c r="F4960" s="45">
        <v>-22.585786819458008</v>
      </c>
      <c r="G4960" s="45"/>
      <c r="H4960" s="45"/>
      <c r="I4960" s="45"/>
      <c r="J4960" s="45"/>
      <c r="K4960" s="45">
        <v>2.8993101119995117</v>
      </c>
      <c r="L4960" s="45"/>
      <c r="M4960" s="45"/>
      <c r="N4960" s="45">
        <v>29.191989898681641</v>
      </c>
      <c r="O4960" s="45"/>
      <c r="P4960" s="45"/>
      <c r="Q4960" s="45"/>
      <c r="R4960" s="45">
        <v>18.591732025146484</v>
      </c>
      <c r="S4960" s="45"/>
      <c r="T4960" s="45"/>
      <c r="U4960" s="45"/>
      <c r="V4960" s="46">
        <v>11.02706241607666</v>
      </c>
      <c r="W4960" s="46"/>
      <c r="X4960" s="45">
        <v>5.4999999701976776E-2</v>
      </c>
      <c r="Y4960" s="45"/>
      <c r="Z4960" s="44">
        <v>3.2999999821186066</v>
      </c>
      <c r="AA4960" s="44"/>
      <c r="AB4960" s="45">
        <v>6.5297112464904785</v>
      </c>
      <c r="AC4960" s="45"/>
      <c r="AD4960" s="45">
        <v>1.6874335706233978E-2</v>
      </c>
      <c r="AE4960" s="45"/>
      <c r="AF4960" s="45">
        <v>20.619304656982422</v>
      </c>
      <c r="AG4960" s="45"/>
      <c r="AH4960" s="45">
        <v>14.568118095397949</v>
      </c>
      <c r="AI4960" s="45"/>
      <c r="AJ4960" s="45"/>
      <c r="AK4960" s="20">
        <v>8.1904590129852295E-2</v>
      </c>
    </row>
    <row r="4961" spans="2:37">
      <c r="B4961" s="2">
        <v>1.7000000923871994E-2</v>
      </c>
      <c r="D4961" s="44">
        <v>1.0200000554323196</v>
      </c>
      <c r="E4961" s="44"/>
      <c r="F4961" s="45">
        <v>-23.362817764282227</v>
      </c>
      <c r="G4961" s="45"/>
      <c r="H4961" s="45"/>
      <c r="I4961" s="45"/>
      <c r="J4961" s="45"/>
      <c r="K4961" s="45">
        <v>2.5305070877075195</v>
      </c>
      <c r="L4961" s="45"/>
      <c r="M4961" s="45"/>
      <c r="N4961" s="45">
        <v>28.639633178710938</v>
      </c>
      <c r="O4961" s="45"/>
      <c r="P4961" s="45"/>
      <c r="Q4961" s="45"/>
      <c r="R4961" s="45">
        <v>18.461940765380859</v>
      </c>
      <c r="S4961" s="45"/>
      <c r="T4961" s="45"/>
      <c r="U4961" s="45"/>
      <c r="V4961" s="46">
        <v>9.6920404434204102</v>
      </c>
      <c r="W4961" s="46"/>
      <c r="X4961" s="45">
        <v>5.6000001728534698E-2</v>
      </c>
      <c r="Y4961" s="45"/>
      <c r="Z4961" s="44">
        <v>3.3600001037120819</v>
      </c>
      <c r="AA4961" s="44"/>
      <c r="AB4961" s="45">
        <v>13.193724632263184</v>
      </c>
      <c r="AC4961" s="45"/>
      <c r="AD4961" s="45">
        <v>1.4820056036114693E-2</v>
      </c>
      <c r="AE4961" s="45"/>
      <c r="AF4961" s="45">
        <v>20.503564834594727</v>
      </c>
      <c r="AG4961" s="45"/>
      <c r="AH4961" s="45">
        <v>14.487730026245117</v>
      </c>
      <c r="AI4961" s="45"/>
      <c r="AJ4961" s="45"/>
      <c r="AK4961" s="20">
        <v>7.2332672774791718E-2</v>
      </c>
    </row>
    <row r="4962" spans="2:37">
      <c r="B4962" s="2">
        <v>1.7999999225139618E-2</v>
      </c>
      <c r="D4962" s="44">
        <v>1.0799999535083771</v>
      </c>
      <c r="E4962" s="44"/>
      <c r="F4962" s="45">
        <v>-20.471643447875977</v>
      </c>
      <c r="G4962" s="45"/>
      <c r="H4962" s="45"/>
      <c r="I4962" s="45"/>
      <c r="J4962" s="45"/>
      <c r="K4962" s="45">
        <v>2.2096929550170898</v>
      </c>
      <c r="L4962" s="45"/>
      <c r="M4962" s="45"/>
      <c r="N4962" s="45">
        <v>28.137662887573242</v>
      </c>
      <c r="O4962" s="45"/>
      <c r="P4962" s="45"/>
      <c r="Q4962" s="45"/>
      <c r="R4962" s="45">
        <v>18.333843231201172</v>
      </c>
      <c r="S4962" s="45"/>
      <c r="T4962" s="45"/>
      <c r="U4962" s="45"/>
      <c r="V4962" s="46">
        <v>8.5224294662475586</v>
      </c>
      <c r="W4962" s="46"/>
      <c r="X4962" s="45">
        <v>5.7000000029802322E-2</v>
      </c>
      <c r="Y4962" s="45"/>
      <c r="Z4962" s="44">
        <v>3.4200000017881393</v>
      </c>
      <c r="AA4962" s="44"/>
      <c r="AB4962" s="45">
        <v>17.943315505981445</v>
      </c>
      <c r="AC4962" s="45"/>
      <c r="AD4962" s="45">
        <v>1.3016769662499428E-2</v>
      </c>
      <c r="AE4962" s="45"/>
      <c r="AF4962" s="45">
        <v>20.389360427856445</v>
      </c>
      <c r="AG4962" s="45"/>
      <c r="AH4962" s="45">
        <v>14.40825080871582</v>
      </c>
      <c r="AI4962" s="45"/>
      <c r="AJ4962" s="45"/>
      <c r="AK4962" s="20">
        <v>6.3881777226924896E-2</v>
      </c>
    </row>
    <row r="4963" spans="2:37">
      <c r="B4963" s="2">
        <v>1.8999999389052391E-2</v>
      </c>
      <c r="D4963" s="44">
        <v>1.1399999633431435</v>
      </c>
      <c r="E4963" s="44"/>
      <c r="F4963" s="45">
        <v>-14.416986465454102</v>
      </c>
      <c r="G4963" s="45"/>
      <c r="H4963" s="45"/>
      <c r="I4963" s="45"/>
      <c r="J4963" s="45"/>
      <c r="K4963" s="45">
        <v>1.9303932189941406</v>
      </c>
      <c r="L4963" s="45"/>
      <c r="M4963" s="45"/>
      <c r="N4963" s="45">
        <v>27.679561614990234</v>
      </c>
      <c r="O4963" s="45"/>
      <c r="P4963" s="45"/>
      <c r="Q4963" s="45"/>
      <c r="R4963" s="45">
        <v>18.207412719726563</v>
      </c>
      <c r="S4963" s="45"/>
      <c r="T4963" s="45"/>
      <c r="U4963" s="45"/>
      <c r="V4963" s="46">
        <v>7.4969143867492676</v>
      </c>
      <c r="W4963" s="46"/>
      <c r="X4963" s="45">
        <v>5.7999998331069946E-2</v>
      </c>
      <c r="Y4963" s="45"/>
      <c r="Z4963" s="44">
        <v>3.4799998998641968</v>
      </c>
      <c r="AA4963" s="44"/>
      <c r="AB4963" s="45">
        <v>20.135810852050781</v>
      </c>
      <c r="AC4963" s="45"/>
      <c r="AD4963" s="45">
        <v>1.1433688923716545E-2</v>
      </c>
      <c r="AE4963" s="45"/>
      <c r="AF4963" s="45">
        <v>20.276641845703125</v>
      </c>
      <c r="AG4963" s="45"/>
      <c r="AH4963" s="45">
        <v>14.329665184020996</v>
      </c>
      <c r="AI4963" s="45"/>
      <c r="AJ4963" s="45"/>
      <c r="AK4963" s="20">
        <v>5.642029270529747E-2</v>
      </c>
    </row>
    <row r="4964" spans="2:37">
      <c r="B4964" s="2">
        <v>1.9999999552965164E-2</v>
      </c>
      <c r="D4964" s="44">
        <v>1.1999999731779099</v>
      </c>
      <c r="E4964" s="44"/>
      <c r="F4964" s="45">
        <v>-6.1310644149780273</v>
      </c>
      <c r="G4964" s="45"/>
      <c r="H4964" s="45"/>
      <c r="I4964" s="45"/>
      <c r="J4964" s="45"/>
      <c r="K4964" s="45">
        <v>1.6870571374893188</v>
      </c>
      <c r="L4964" s="45"/>
      <c r="M4964" s="45"/>
      <c r="N4964" s="45">
        <v>27.259744644165039</v>
      </c>
      <c r="O4964" s="45"/>
      <c r="P4964" s="45"/>
      <c r="Q4964" s="45"/>
      <c r="R4964" s="45">
        <v>18.082620620727539</v>
      </c>
      <c r="S4964" s="45"/>
      <c r="T4964" s="45"/>
      <c r="U4964" s="45"/>
      <c r="V4964" s="46">
        <v>6.5971055030822754</v>
      </c>
      <c r="W4964" s="46"/>
      <c r="X4964" s="45">
        <v>5.9000000357627869E-2</v>
      </c>
      <c r="Y4964" s="45"/>
      <c r="Z4964" s="44">
        <v>3.5400000214576721</v>
      </c>
      <c r="AA4964" s="44"/>
      <c r="AB4964" s="45">
        <v>19.492593765258789</v>
      </c>
      <c r="AC4964" s="45"/>
      <c r="AD4964" s="45">
        <v>1.004382036626339E-2</v>
      </c>
      <c r="AE4964" s="45"/>
      <c r="AF4964" s="45">
        <v>20.165361404418945</v>
      </c>
      <c r="AG4964" s="45"/>
      <c r="AH4964" s="45">
        <v>14.251961708068848</v>
      </c>
      <c r="AI4964" s="45"/>
      <c r="AJ4964" s="45"/>
      <c r="AK4964" s="20">
        <v>4.9832113087177277E-2</v>
      </c>
    </row>
    <row r="4965" spans="2:37">
      <c r="B4965" s="2">
        <v>2.0999999716877937E-2</v>
      </c>
      <c r="D4965" s="44">
        <v>1.2599999830126762</v>
      </c>
      <c r="E4965" s="44"/>
      <c r="F4965" s="45">
        <v>3.1613020896911621</v>
      </c>
      <c r="G4965" s="45"/>
      <c r="H4965" s="45"/>
      <c r="I4965" s="45"/>
      <c r="J4965" s="45"/>
      <c r="K4965" s="45">
        <v>1.4749151468276978</v>
      </c>
      <c r="L4965" s="45"/>
      <c r="M4965" s="45"/>
      <c r="N4965" s="45">
        <v>26.873401641845703</v>
      </c>
      <c r="O4965" s="45"/>
      <c r="P4965" s="45"/>
      <c r="Q4965" s="45"/>
      <c r="R4965" s="45">
        <v>17.959442138671875</v>
      </c>
      <c r="S4965" s="45"/>
      <c r="T4965" s="45"/>
      <c r="U4965" s="45"/>
      <c r="V4965" s="46">
        <v>5.8070988655090332</v>
      </c>
      <c r="W4965" s="46"/>
      <c r="X4965" s="45">
        <v>5.9999998658895493E-2</v>
      </c>
      <c r="Y4965" s="45"/>
      <c r="Z4965" s="44">
        <v>3.5999999195337296</v>
      </c>
      <c r="AA4965" s="44"/>
      <c r="AB4965" s="45">
        <v>16.134006500244141</v>
      </c>
      <c r="AC4965" s="45"/>
      <c r="AD4965" s="45">
        <v>8.823491632938385E-3</v>
      </c>
      <c r="AE4965" s="45"/>
      <c r="AF4965" s="45">
        <v>20.055479049682617</v>
      </c>
      <c r="AG4965" s="45"/>
      <c r="AH4965" s="45">
        <v>14.175125122070313</v>
      </c>
      <c r="AI4965" s="45"/>
      <c r="AJ4965" s="45"/>
      <c r="AK4965" s="20">
        <v>4.4014781713485718E-2</v>
      </c>
    </row>
    <row r="4966" spans="2:37">
      <c r="B4966" s="2">
        <v>2.199999988079071E-2</v>
      </c>
      <c r="D4966" s="44">
        <v>1.3199999928474426</v>
      </c>
      <c r="E4966" s="44"/>
      <c r="F4966" s="45">
        <v>12.116612434387207</v>
      </c>
      <c r="G4966" s="45"/>
      <c r="H4966" s="45"/>
      <c r="I4966" s="45"/>
      <c r="J4966" s="45"/>
      <c r="K4966" s="45">
        <v>1.2898604869842529</v>
      </c>
      <c r="L4966" s="45"/>
      <c r="M4966" s="45"/>
      <c r="N4966" s="45">
        <v>26.516389846801758</v>
      </c>
      <c r="O4966" s="45"/>
      <c r="P4966" s="45"/>
      <c r="Q4966" s="45"/>
      <c r="R4966" s="45">
        <v>17.837848663330078</v>
      </c>
      <c r="S4966" s="45"/>
      <c r="T4966" s="45"/>
      <c r="U4966" s="45"/>
      <c r="V4966" s="46">
        <v>5.1131114959716797</v>
      </c>
      <c r="W4966" s="46"/>
      <c r="X4966" s="45">
        <v>6.1000000685453415E-2</v>
      </c>
      <c r="Y4966" s="45"/>
      <c r="Z4966" s="44">
        <v>3.6600000411272049</v>
      </c>
      <c r="AA4966" s="44"/>
      <c r="AB4966" s="45">
        <v>10.558226585388184</v>
      </c>
      <c r="AC4966" s="45"/>
      <c r="AD4966" s="45">
        <v>7.7519421465694904E-3</v>
      </c>
      <c r="AE4966" s="45"/>
      <c r="AF4966" s="45">
        <v>19.946952819824219</v>
      </c>
      <c r="AG4966" s="45"/>
      <c r="AH4966" s="45">
        <v>14.099143981933594</v>
      </c>
      <c r="AI4966" s="45"/>
      <c r="AJ4966" s="45"/>
      <c r="AK4966" s="20">
        <v>3.8877900689840317E-2</v>
      </c>
    </row>
    <row r="4967" spans="2:37">
      <c r="B4967" s="2">
        <v>2.3000000044703484E-2</v>
      </c>
      <c r="D4967" s="44">
        <v>1.380000002682209</v>
      </c>
      <c r="E4967" s="44"/>
      <c r="F4967" s="45">
        <v>19.460880279541016</v>
      </c>
      <c r="G4967" s="45"/>
      <c r="H4967" s="45"/>
      <c r="I4967" s="45"/>
      <c r="J4967" s="45"/>
      <c r="K4967" s="45">
        <v>1.1283502578735352</v>
      </c>
      <c r="L4967" s="45"/>
      <c r="M4967" s="45"/>
      <c r="N4967" s="45">
        <v>26.185129165649414</v>
      </c>
      <c r="O4967" s="45"/>
      <c r="P4967" s="45"/>
      <c r="Q4967" s="45"/>
      <c r="R4967" s="45">
        <v>17.717817306518555</v>
      </c>
      <c r="S4967" s="45"/>
      <c r="T4967" s="45"/>
      <c r="U4967" s="45"/>
      <c r="V4967" s="46">
        <v>4.5031733512878418</v>
      </c>
      <c r="W4967" s="46"/>
      <c r="X4967" s="45">
        <v>6.1999998986721039E-2</v>
      </c>
      <c r="Y4967" s="45"/>
      <c r="Z4967" s="44">
        <v>3.7199999392032623</v>
      </c>
      <c r="AA4967" s="44"/>
      <c r="AB4967" s="45">
        <v>3.5676703453063965</v>
      </c>
      <c r="AC4967" s="45"/>
      <c r="AD4967" s="45">
        <v>6.8109668791294098E-3</v>
      </c>
      <c r="AE4967" s="45"/>
      <c r="AF4967" s="45">
        <v>19.839746475219727</v>
      </c>
      <c r="AG4967" s="45"/>
      <c r="AH4967" s="45">
        <v>14.024003028869629</v>
      </c>
      <c r="AI4967" s="45"/>
      <c r="AJ4967" s="45"/>
      <c r="AK4967" s="20">
        <v>3.434169664978981E-2</v>
      </c>
    </row>
    <row r="4968" spans="2:37">
      <c r="B4968" s="2">
        <v>2.4000000208616257E-2</v>
      </c>
      <c r="D4968" s="44">
        <v>1.4400000125169754</v>
      </c>
      <c r="E4968" s="44"/>
      <c r="F4968" s="45">
        <v>24.165674209594727</v>
      </c>
      <c r="G4968" s="45"/>
      <c r="H4968" s="45"/>
      <c r="I4968" s="45"/>
      <c r="J4968" s="45"/>
      <c r="K4968" s="45">
        <v>0.98732292652130127</v>
      </c>
      <c r="L4968" s="45"/>
      <c r="M4968" s="45"/>
      <c r="N4968" s="45">
        <v>25.876522064208984</v>
      </c>
      <c r="O4968" s="45"/>
      <c r="P4968" s="45"/>
      <c r="Q4968" s="45"/>
      <c r="R4968" s="45">
        <v>17.599321365356445</v>
      </c>
      <c r="S4968" s="45"/>
      <c r="T4968" s="45"/>
      <c r="U4968" s="45"/>
      <c r="V4968" s="46">
        <v>3.9668729305267334</v>
      </c>
      <c r="W4968" s="46"/>
      <c r="X4968" s="45">
        <v>6.3000001013278961E-2</v>
      </c>
      <c r="Y4968" s="45"/>
      <c r="Z4968" s="44">
        <v>3.7800000607967377</v>
      </c>
      <c r="AA4968" s="44"/>
      <c r="AB4968" s="45">
        <v>-3.8462667465209961</v>
      </c>
      <c r="AC4968" s="45"/>
      <c r="AD4968" s="45">
        <v>5.9845950454473495E-3</v>
      </c>
      <c r="AE4968" s="45"/>
      <c r="AF4968" s="45">
        <v>19.733827590942383</v>
      </c>
      <c r="AG4968" s="45"/>
      <c r="AH4968" s="45">
        <v>13.949690818786621</v>
      </c>
      <c r="AI4968" s="45"/>
      <c r="AJ4968" s="45"/>
      <c r="AK4968" s="20">
        <v>3.033578023314476E-2</v>
      </c>
    </row>
    <row r="4969" spans="2:37">
      <c r="B4969" s="2">
        <v>2.500000037252903E-2</v>
      </c>
      <c r="D4969" s="44">
        <v>1.5000000223517418</v>
      </c>
      <c r="E4969" s="44"/>
      <c r="F4969" s="45">
        <v>25.587669372558594</v>
      </c>
      <c r="G4969" s="45"/>
      <c r="H4969" s="45"/>
      <c r="I4969" s="45"/>
      <c r="J4969" s="45"/>
      <c r="K4969" s="45">
        <v>0.86412930488586426</v>
      </c>
      <c r="L4969" s="45"/>
      <c r="M4969" s="45"/>
      <c r="N4969" s="45">
        <v>25.587886810302734</v>
      </c>
      <c r="O4969" s="45"/>
      <c r="P4969" s="45"/>
      <c r="Q4969" s="45"/>
      <c r="R4969" s="45">
        <v>17.482336044311523</v>
      </c>
      <c r="S4969" s="45"/>
      <c r="T4969" s="45"/>
      <c r="U4969" s="45"/>
      <c r="V4969" s="46">
        <v>3.4951374530792236</v>
      </c>
      <c r="W4969" s="46"/>
      <c r="X4969" s="45">
        <v>6.4000003039836884E-2</v>
      </c>
      <c r="Y4969" s="45"/>
      <c r="Z4969" s="44">
        <v>3.840000182390213</v>
      </c>
      <c r="AA4969" s="44"/>
      <c r="AB4969" s="45">
        <v>-10.643584251403809</v>
      </c>
      <c r="AC4969" s="45"/>
      <c r="AD4969" s="45">
        <v>5.2588186226785183E-3</v>
      </c>
      <c r="AE4969" s="45"/>
      <c r="AF4969" s="45">
        <v>19.62916374206543</v>
      </c>
      <c r="AG4969" s="45"/>
      <c r="AH4969" s="45">
        <v>13.876195907592773</v>
      </c>
      <c r="AI4969" s="45"/>
      <c r="AJ4969" s="45"/>
      <c r="AK4969" s="20">
        <v>2.6798022910952568E-2</v>
      </c>
    </row>
    <row r="4970" spans="2:37">
      <c r="B4970" s="2">
        <v>2.6000000536441803E-2</v>
      </c>
      <c r="D4970" s="44">
        <v>1.5600000321865082</v>
      </c>
      <c r="E4970" s="44"/>
      <c r="F4970" s="45">
        <v>23.552742004394531</v>
      </c>
      <c r="G4970" s="45"/>
      <c r="H4970" s="45"/>
      <c r="I4970" s="45"/>
      <c r="J4970" s="45"/>
      <c r="K4970" s="45">
        <v>0.7564736008644104</v>
      </c>
      <c r="L4970" s="45"/>
      <c r="M4970" s="45"/>
      <c r="N4970" s="45">
        <v>25.316890716552734</v>
      </c>
      <c r="O4970" s="45"/>
      <c r="P4970" s="45"/>
      <c r="Q4970" s="45"/>
      <c r="R4970" s="45">
        <v>17.366836547851563</v>
      </c>
      <c r="S4970" s="45"/>
      <c r="T4970" s="45"/>
      <c r="U4970" s="45"/>
      <c r="V4970" s="46">
        <v>3.0800518989562988</v>
      </c>
      <c r="W4970" s="46"/>
      <c r="X4970" s="45">
        <v>6.4999997615814209E-2</v>
      </c>
      <c r="Y4970" s="45"/>
      <c r="Z4970" s="44">
        <v>3.8999998569488525</v>
      </c>
      <c r="AA4970" s="44"/>
      <c r="AB4970" s="45">
        <v>-15.881351470947266</v>
      </c>
      <c r="AC4970" s="45"/>
      <c r="AD4970" s="45">
        <v>4.6213474124670029E-3</v>
      </c>
      <c r="AE4970" s="45"/>
      <c r="AF4970" s="45">
        <v>19.525724411010742</v>
      </c>
      <c r="AG4970" s="45"/>
      <c r="AH4970" s="45">
        <v>13.80350399017334</v>
      </c>
      <c r="AI4970" s="45"/>
      <c r="AJ4970" s="45"/>
      <c r="AK4970" s="20">
        <v>2.3673597723245621E-2</v>
      </c>
    </row>
    <row r="4971" spans="2:37">
      <c r="B4971" s="2">
        <v>2.7000000700354576E-2</v>
      </c>
      <c r="D4971" s="44">
        <v>1.6200000420212746</v>
      </c>
      <c r="E4971" s="44"/>
      <c r="F4971" s="45">
        <v>18.373645782470703</v>
      </c>
      <c r="G4971" s="45"/>
      <c r="H4971" s="45"/>
      <c r="I4971" s="45"/>
      <c r="J4971" s="45"/>
      <c r="K4971" s="45">
        <v>0.66236406564712524</v>
      </c>
      <c r="L4971" s="45"/>
      <c r="M4971" s="45"/>
      <c r="N4971" s="45">
        <v>25.061508178710938</v>
      </c>
      <c r="O4971" s="45"/>
      <c r="P4971" s="45"/>
      <c r="Q4971" s="45"/>
      <c r="R4971" s="45">
        <v>17.252799987792969</v>
      </c>
      <c r="S4971" s="45"/>
      <c r="T4971" s="45"/>
      <c r="U4971" s="45"/>
      <c r="V4971" s="46">
        <v>2.7147018909454346</v>
      </c>
      <c r="W4971" s="46"/>
      <c r="X4971" s="45">
        <v>6.5999999642372131E-2</v>
      </c>
      <c r="Y4971" s="45"/>
      <c r="Z4971" s="44">
        <v>3.9599999785423279</v>
      </c>
      <c r="AA4971" s="44"/>
      <c r="AB4971" s="45">
        <v>-18.844297409057617</v>
      </c>
      <c r="AC4971" s="45"/>
      <c r="AD4971" s="45">
        <v>4.0613994933664799E-3</v>
      </c>
      <c r="AE4971" s="45"/>
      <c r="AF4971" s="45">
        <v>19.423480987548828</v>
      </c>
      <c r="AG4971" s="45"/>
      <c r="AH4971" s="45">
        <v>13.731603622436523</v>
      </c>
      <c r="AI4971" s="45"/>
      <c r="AJ4971" s="45"/>
      <c r="AK4971" s="20">
        <v>2.0914113149046898E-2</v>
      </c>
    </row>
    <row r="4972" spans="2:37">
      <c r="B4972" s="2">
        <v>2.8000000864267349E-2</v>
      </c>
      <c r="D4972" s="44">
        <v>1.680000051856041</v>
      </c>
      <c r="E4972" s="44"/>
      <c r="F4972" s="45">
        <v>10.799667358398438</v>
      </c>
      <c r="G4972" s="45"/>
      <c r="H4972" s="45"/>
      <c r="I4972" s="45"/>
      <c r="J4972" s="45"/>
      <c r="K4972" s="45">
        <v>0.5800708532333374</v>
      </c>
      <c r="L4972" s="45"/>
      <c r="M4972" s="45"/>
      <c r="N4972" s="45">
        <v>24.819976806640625</v>
      </c>
      <c r="O4972" s="45"/>
      <c r="P4972" s="45"/>
      <c r="Q4972" s="45"/>
      <c r="R4972" s="45">
        <v>17.140201568603516</v>
      </c>
      <c r="S4972" s="45"/>
      <c r="T4972" s="45"/>
      <c r="U4972" s="45"/>
      <c r="V4972" s="46">
        <v>2.3930408954620361</v>
      </c>
      <c r="W4972" s="46"/>
      <c r="X4972" s="45">
        <v>6.7000001668930054E-2</v>
      </c>
      <c r="Y4972" s="45"/>
      <c r="Z4972" s="44">
        <v>4.0200001001358032</v>
      </c>
      <c r="AA4972" s="44"/>
      <c r="AB4972" s="45">
        <v>-19.142257690429688</v>
      </c>
      <c r="AC4972" s="45"/>
      <c r="AD4972" s="45">
        <v>3.5695142578333616E-3</v>
      </c>
      <c r="AE4972" s="45"/>
      <c r="AF4972" s="45">
        <v>19.322410583496094</v>
      </c>
      <c r="AG4972" s="45"/>
      <c r="AH4972" s="45">
        <v>13.660483360290527</v>
      </c>
      <c r="AI4972" s="45"/>
      <c r="AJ4972" s="45"/>
      <c r="AK4972" s="20">
        <v>1.8476855009794235E-2</v>
      </c>
    </row>
    <row r="4973" spans="2:37">
      <c r="B4973" s="2">
        <v>2.8999999165534973E-2</v>
      </c>
      <c r="D4973" s="44">
        <v>1.7399999499320984</v>
      </c>
      <c r="E4973" s="44"/>
      <c r="F4973" s="45">
        <v>1.9061806201934814</v>
      </c>
      <c r="G4973" s="45"/>
      <c r="H4973" s="45"/>
      <c r="I4973" s="45"/>
      <c r="J4973" s="45"/>
      <c r="K4973" s="45">
        <v>0.50809013843536377</v>
      </c>
      <c r="L4973" s="45"/>
      <c r="M4973" s="45"/>
      <c r="N4973" s="45">
        <v>24.59075927734375</v>
      </c>
      <c r="O4973" s="45"/>
      <c r="P4973" s="45"/>
      <c r="Q4973" s="45"/>
      <c r="R4973" s="45">
        <v>17.029018402099609</v>
      </c>
      <c r="S4973" s="45"/>
      <c r="T4973" s="45"/>
      <c r="U4973" s="45"/>
      <c r="V4973" s="46">
        <v>2.1097750663757324</v>
      </c>
      <c r="W4973" s="46"/>
      <c r="X4973" s="45">
        <v>6.8000003695487976E-2</v>
      </c>
      <c r="Y4973" s="45"/>
      <c r="Z4973" s="44">
        <v>4.0800002217292786</v>
      </c>
      <c r="AA4973" s="44"/>
      <c r="AB4973" s="45">
        <v>-16.761260986328125</v>
      </c>
      <c r="AC4973" s="45"/>
      <c r="AD4973" s="45">
        <v>3.1373896636068821E-3</v>
      </c>
      <c r="AE4973" s="45"/>
      <c r="AF4973" s="45">
        <v>19.222484588623047</v>
      </c>
      <c r="AG4973" s="45"/>
      <c r="AH4973" s="45">
        <v>13.590130805969238</v>
      </c>
      <c r="AI4973" s="45"/>
      <c r="AJ4973" s="45"/>
      <c r="AK4973" s="20">
        <v>1.6324121505022049E-2</v>
      </c>
    </row>
    <row r="4974" spans="2:37">
      <c r="B4974" s="2">
        <v>2.9999999329447746E-2</v>
      </c>
      <c r="D4974" s="44">
        <v>1.7999999597668648</v>
      </c>
      <c r="E4974" s="44"/>
      <c r="F4974" s="45">
        <v>-7.0597567558288574</v>
      </c>
      <c r="G4974" s="45"/>
      <c r="H4974" s="45"/>
      <c r="I4974" s="45"/>
      <c r="J4974" s="45"/>
      <c r="K4974" s="45">
        <v>0.44511362910270691</v>
      </c>
      <c r="L4974" s="45"/>
      <c r="M4974" s="45"/>
      <c r="N4974" s="45">
        <v>24.372516632080078</v>
      </c>
      <c r="O4974" s="45"/>
      <c r="P4974" s="45"/>
      <c r="Q4974" s="45"/>
      <c r="R4974" s="45">
        <v>16.919229507446289</v>
      </c>
      <c r="S4974" s="45"/>
      <c r="T4974" s="45"/>
      <c r="U4974" s="45"/>
      <c r="V4974" s="46">
        <v>1.8602672815322876</v>
      </c>
      <c r="W4974" s="46"/>
      <c r="X4974" s="45">
        <v>6.8999998271465302E-2</v>
      </c>
      <c r="Y4974" s="45"/>
      <c r="Z4974" s="44">
        <v>4.1399998962879181</v>
      </c>
      <c r="AA4974" s="44"/>
      <c r="AB4974" s="45">
        <v>-12.061574935913086</v>
      </c>
      <c r="AC4974" s="45"/>
      <c r="AD4974" s="45">
        <v>2.7577406726777554E-3</v>
      </c>
      <c r="AE4974" s="45"/>
      <c r="AF4974" s="45">
        <v>19.123682022094727</v>
      </c>
      <c r="AG4974" s="45"/>
      <c r="AH4974" s="45">
        <v>13.520535469055176</v>
      </c>
      <c r="AI4974" s="45"/>
      <c r="AJ4974" s="45"/>
      <c r="AK4974" s="20">
        <v>1.4422631822526455E-2</v>
      </c>
    </row>
    <row r="4975" spans="2:37">
      <c r="B4975" s="2">
        <v>3.0999999493360519E-2</v>
      </c>
      <c r="D4975" s="44">
        <v>1.8599999696016312</v>
      </c>
      <c r="E4975" s="44"/>
      <c r="F4975" s="45">
        <v>-14.855686187744141</v>
      </c>
      <c r="G4975" s="45"/>
      <c r="H4975" s="45"/>
      <c r="I4975" s="45"/>
      <c r="J4975" s="45"/>
      <c r="K4975" s="45">
        <v>0.39000207185745239</v>
      </c>
      <c r="L4975" s="45"/>
      <c r="M4975" s="45"/>
      <c r="N4975" s="45">
        <v>24.16407585144043</v>
      </c>
      <c r="O4975" s="45"/>
      <c r="P4975" s="45"/>
      <c r="Q4975" s="45"/>
      <c r="R4975" s="45">
        <v>16.810810089111328</v>
      </c>
      <c r="S4975" s="45"/>
      <c r="T4975" s="45"/>
      <c r="U4975" s="45"/>
      <c r="V4975" s="46">
        <v>1.6404510736465454</v>
      </c>
      <c r="W4975" s="46"/>
      <c r="X4975" s="45">
        <v>7.0000000298023224E-2</v>
      </c>
      <c r="Y4975" s="45"/>
      <c r="Z4975" s="44">
        <v>4.2000000178813934</v>
      </c>
      <c r="AA4975" s="44"/>
      <c r="AB4975" s="45">
        <v>-5.7235631942749023</v>
      </c>
      <c r="AC4975" s="45"/>
      <c r="AD4975" s="45">
        <v>2.4241730570793152E-3</v>
      </c>
      <c r="AE4975" s="45"/>
      <c r="AF4975" s="45">
        <v>19.025979995727539</v>
      </c>
      <c r="AG4975" s="45"/>
      <c r="AH4975" s="45">
        <v>13.451685905456543</v>
      </c>
      <c r="AI4975" s="45"/>
      <c r="AJ4975" s="45"/>
      <c r="AK4975" s="20">
        <v>1.2743007391691208E-2</v>
      </c>
    </row>
    <row r="4976" spans="2:37">
      <c r="B4976" s="2">
        <v>3.2000001519918442E-2</v>
      </c>
      <c r="D4976" s="44">
        <v>1.9200000911951065</v>
      </c>
      <c r="E4976" s="44"/>
      <c r="F4976" s="45">
        <v>-20.417079925537109</v>
      </c>
      <c r="G4976" s="45"/>
      <c r="H4976" s="45"/>
      <c r="I4976" s="45"/>
      <c r="J4976" s="45"/>
      <c r="K4976" s="45">
        <v>0.34176287055015564</v>
      </c>
      <c r="L4976" s="45"/>
      <c r="M4976" s="45"/>
      <c r="N4976" s="45">
        <v>23.96441650390625</v>
      </c>
      <c r="O4976" s="45"/>
      <c r="P4976" s="45"/>
      <c r="Q4976" s="45"/>
      <c r="R4976" s="45">
        <v>16.703737258911133</v>
      </c>
      <c r="S4976" s="45"/>
      <c r="T4976" s="45"/>
      <c r="U4976" s="45"/>
      <c r="V4976" s="46">
        <v>1.4467591047286987</v>
      </c>
      <c r="W4976" s="46"/>
      <c r="X4976" s="45">
        <v>7.1000002324581146E-2</v>
      </c>
      <c r="Y4976" s="45"/>
      <c r="Z4976" s="44">
        <v>4.2600001394748688</v>
      </c>
      <c r="AA4976" s="44"/>
      <c r="AB4976" s="45">
        <v>1.3505630493164063</v>
      </c>
      <c r="AC4976" s="45"/>
      <c r="AD4976" s="45">
        <v>2.131075132638216E-3</v>
      </c>
      <c r="AE4976" s="45"/>
      <c r="AF4976" s="45">
        <v>18.929357528686523</v>
      </c>
      <c r="AG4976" s="45"/>
      <c r="AH4976" s="45">
        <v>13.383569717407227</v>
      </c>
      <c r="AI4976" s="45"/>
      <c r="AJ4976" s="45"/>
      <c r="AK4976" s="20">
        <v>1.1259310878813267E-2</v>
      </c>
    </row>
    <row r="4977" spans="2:37">
      <c r="B4977" s="2">
        <v>3.2999999821186066E-2</v>
      </c>
      <c r="D4977" s="44">
        <v>1.9799999892711639</v>
      </c>
      <c r="E4977" s="44"/>
      <c r="F4977" s="45">
        <v>-23.003635406494141</v>
      </c>
      <c r="G4977" s="45"/>
      <c r="H4977" s="45"/>
      <c r="I4977" s="45"/>
      <c r="J4977" s="45"/>
      <c r="K4977" s="45">
        <v>0.29953071475028992</v>
      </c>
      <c r="L4977" s="45"/>
      <c r="M4977" s="45"/>
      <c r="N4977" s="45">
        <v>23.772638320922852</v>
      </c>
      <c r="O4977" s="45"/>
      <c r="P4977" s="45"/>
      <c r="Q4977" s="45"/>
      <c r="R4977" s="45">
        <v>16.597993850708008</v>
      </c>
      <c r="S4977" s="45"/>
      <c r="T4977" s="45"/>
      <c r="U4977" s="45"/>
      <c r="V4977" s="46">
        <v>1.2760590314865112</v>
      </c>
      <c r="W4977" s="46"/>
      <c r="X4977" s="45">
        <v>7.1999996900558472E-2</v>
      </c>
      <c r="Y4977" s="45"/>
      <c r="Z4977" s="44">
        <v>4.3199998140335083</v>
      </c>
      <c r="AA4977" s="44"/>
      <c r="AB4977" s="45">
        <v>8.1649541854858398</v>
      </c>
      <c r="AC4977" s="45"/>
      <c r="AD4977" s="45">
        <v>1.8735206685960293E-3</v>
      </c>
      <c r="AE4977" s="45"/>
      <c r="AF4977" s="45">
        <v>18.833791732788086</v>
      </c>
      <c r="AG4977" s="45"/>
      <c r="AH4977" s="45">
        <v>13.316177368164063</v>
      </c>
      <c r="AI4977" s="45"/>
      <c r="AJ4977" s="45"/>
      <c r="AK4977" s="20">
        <v>9.9486447870731354E-3</v>
      </c>
    </row>
    <row r="4978" spans="2:37">
      <c r="B4978" s="2">
        <v>3.4000001847743988E-2</v>
      </c>
      <c r="D4978" s="44">
        <v>2.0400001108646393</v>
      </c>
      <c r="E4978" s="44"/>
      <c r="F4978" s="45">
        <v>-22.298498153686523</v>
      </c>
      <c r="G4978" s="45"/>
      <c r="H4978" s="45"/>
      <c r="I4978" s="45"/>
      <c r="J4978" s="45"/>
      <c r="K4978" s="45">
        <v>0.26255074143409729</v>
      </c>
      <c r="L4978" s="45"/>
      <c r="M4978" s="45"/>
      <c r="N4978" s="45">
        <v>23.587959289550781</v>
      </c>
      <c r="O4978" s="45"/>
      <c r="P4978" s="45"/>
      <c r="Q4978" s="45"/>
      <c r="R4978" s="45">
        <v>16.493555068969727</v>
      </c>
      <c r="S4978" s="45"/>
      <c r="T4978" s="45"/>
      <c r="U4978" s="45"/>
      <c r="V4978" s="46">
        <v>1.12559974193573</v>
      </c>
      <c r="W4978" s="46"/>
      <c r="X4978" s="45">
        <v>7.2999998927116394E-2</v>
      </c>
      <c r="Y4978" s="45"/>
      <c r="Z4978" s="44">
        <v>4.3799999356269836</v>
      </c>
      <c r="AA4978" s="44"/>
      <c r="AB4978" s="45">
        <v>13.770095825195313</v>
      </c>
      <c r="AC4978" s="45"/>
      <c r="AD4978" s="45">
        <v>1.6471853014081717E-3</v>
      </c>
      <c r="AE4978" s="45"/>
      <c r="AF4978" s="45">
        <v>18.739267349243164</v>
      </c>
      <c r="AG4978" s="45"/>
      <c r="AH4978" s="45">
        <v>13.24949836730957</v>
      </c>
      <c r="AI4978" s="45"/>
      <c r="AJ4978" s="45"/>
      <c r="AK4978" s="20">
        <v>8.7907928973436356E-3</v>
      </c>
    </row>
    <row r="4979" spans="2:37">
      <c r="B4979" s="2">
        <v>3.5000000149011612E-2</v>
      </c>
      <c r="D4979" s="44">
        <v>2.1000000089406967</v>
      </c>
      <c r="E4979" s="44"/>
      <c r="F4979" s="45">
        <v>-18.447202682495117</v>
      </c>
      <c r="G4979" s="45"/>
      <c r="H4979" s="45"/>
      <c r="I4979" s="45"/>
      <c r="J4979" s="45"/>
      <c r="K4979" s="45">
        <v>0.23016425967216492</v>
      </c>
      <c r="L4979" s="45"/>
      <c r="M4979" s="45"/>
      <c r="N4979" s="45">
        <v>23.409692764282227</v>
      </c>
      <c r="O4979" s="45"/>
      <c r="P4979" s="45"/>
      <c r="Q4979" s="45"/>
      <c r="R4979" s="45">
        <v>16.390401840209961</v>
      </c>
      <c r="S4979" s="45"/>
      <c r="T4979" s="45"/>
      <c r="U4979" s="45"/>
      <c r="V4979" s="46">
        <v>0.99296355247497559</v>
      </c>
      <c r="W4979" s="46"/>
      <c r="X4979" s="45">
        <v>7.4000000953674316E-2</v>
      </c>
      <c r="Y4979" s="45"/>
      <c r="Z4979" s="44">
        <v>4.440000057220459</v>
      </c>
      <c r="AA4979" s="44"/>
      <c r="AB4979" s="45">
        <v>17.394899368286133</v>
      </c>
      <c r="AC4979" s="45"/>
      <c r="AD4979" s="45">
        <v>1.4482728438451886E-3</v>
      </c>
      <c r="AE4979" s="45"/>
      <c r="AF4979" s="45">
        <v>18.645761489868164</v>
      </c>
      <c r="AG4979" s="45"/>
      <c r="AH4979" s="45">
        <v>13.183520317077637</v>
      </c>
      <c r="AI4979" s="45"/>
      <c r="AJ4979" s="45"/>
      <c r="AK4979" s="20">
        <v>7.7679064124822617E-3</v>
      </c>
    </row>
    <row r="4980" spans="2:37">
      <c r="B4980" s="2">
        <v>3.5999998450279236E-2</v>
      </c>
      <c r="D4980" s="44">
        <v>2.1599999070167542</v>
      </c>
      <c r="E4980" s="44"/>
      <c r="F4980" s="45">
        <v>-12.031664848327637</v>
      </c>
      <c r="G4980" s="45"/>
      <c r="H4980" s="45"/>
      <c r="I4980" s="45"/>
      <c r="J4980" s="45"/>
      <c r="K4980" s="45">
        <v>0.20179615914821625</v>
      </c>
      <c r="L4980" s="45"/>
      <c r="M4980" s="45"/>
      <c r="N4980" s="45">
        <v>23.23723030090332</v>
      </c>
      <c r="O4980" s="45"/>
      <c r="P4980" s="45"/>
      <c r="Q4980" s="45"/>
      <c r="R4980" s="45">
        <v>16.288511276245117</v>
      </c>
      <c r="S4980" s="45"/>
      <c r="T4980" s="45"/>
      <c r="U4980" s="45"/>
      <c r="V4980" s="46">
        <v>0.87602502107620239</v>
      </c>
      <c r="W4980" s="46"/>
      <c r="X4980" s="45">
        <v>7.5000002980232239E-2</v>
      </c>
      <c r="Y4980" s="45"/>
      <c r="Z4980" s="44">
        <v>4.5000001788139343</v>
      </c>
      <c r="AA4980" s="44"/>
      <c r="AB4980" s="45">
        <v>18.552566528320313</v>
      </c>
      <c r="AC4980" s="45"/>
      <c r="AD4980" s="45">
        <v>1.2734499759972095E-3</v>
      </c>
      <c r="AE4980" s="45"/>
      <c r="AF4980" s="45">
        <v>18.553258895874023</v>
      </c>
      <c r="AG4980" s="45"/>
      <c r="AH4980" s="45">
        <v>13.118234634399414</v>
      </c>
      <c r="AI4980" s="45"/>
      <c r="AJ4980" s="45"/>
      <c r="AK4980" s="20">
        <v>6.8642245605587959E-3</v>
      </c>
    </row>
    <row r="4981" spans="2:37">
      <c r="B4981" s="2">
        <v>3.7000000476837158E-2</v>
      </c>
      <c r="D4981" s="44">
        <v>2.2200000286102295</v>
      </c>
      <c r="E4981" s="44"/>
      <c r="F4981" s="45">
        <v>-3.983673095703125</v>
      </c>
      <c r="G4981" s="45"/>
      <c r="H4981" s="45"/>
      <c r="I4981" s="45"/>
      <c r="J4981" s="45"/>
      <c r="K4981" s="45">
        <v>0.17694413661956787</v>
      </c>
      <c r="L4981" s="45"/>
      <c r="M4981" s="45"/>
      <c r="N4981" s="45">
        <v>23.070045471191406</v>
      </c>
      <c r="O4981" s="45"/>
      <c r="P4981" s="45"/>
      <c r="Q4981" s="45"/>
      <c r="R4981" s="45">
        <v>16.1878662109375</v>
      </c>
      <c r="S4981" s="45"/>
      <c r="T4981" s="45"/>
      <c r="U4981" s="45"/>
      <c r="V4981" s="46">
        <v>0.77291464805603027</v>
      </c>
      <c r="W4981" s="46"/>
      <c r="X4981" s="45">
        <v>7.5999997556209564E-2</v>
      </c>
      <c r="Y4981" s="45"/>
      <c r="Z4981" s="44">
        <v>4.5599998533725739</v>
      </c>
      <c r="AA4981" s="44"/>
      <c r="AB4981" s="45">
        <v>17.105722427368164</v>
      </c>
      <c r="AC4981" s="45"/>
      <c r="AD4981" s="45">
        <v>1.119790249504149E-3</v>
      </c>
      <c r="AE4981" s="45"/>
      <c r="AF4981" s="45">
        <v>18.461740493774414</v>
      </c>
      <c r="AG4981" s="45"/>
      <c r="AH4981" s="45">
        <v>13.053630828857422</v>
      </c>
      <c r="AI4981" s="45"/>
      <c r="AJ4981" s="45"/>
      <c r="AK4981" s="20">
        <v>6.0658319853246212E-3</v>
      </c>
    </row>
    <row r="4982" spans="2:37" ht="14.25" customHeight="1">
      <c r="B4982" s="2">
        <v>3.7999998778104782E-2</v>
      </c>
      <c r="D4982" s="44">
        <v>2.2799999266862869</v>
      </c>
      <c r="E4982" s="44"/>
      <c r="F4982" s="45">
        <v>4.5493078231811523</v>
      </c>
      <c r="G4982" s="45"/>
      <c r="H4982" s="45"/>
      <c r="I4982" s="45"/>
      <c r="J4982" s="45"/>
      <c r="K4982" s="45">
        <v>0.1551692932844162</v>
      </c>
      <c r="L4982" s="45"/>
      <c r="M4982" s="45"/>
      <c r="N4982" s="45">
        <v>22.907669067382813</v>
      </c>
      <c r="O4982" s="45"/>
      <c r="P4982" s="45"/>
      <c r="Q4982" s="45"/>
      <c r="R4982" s="45">
        <v>16.088447570800781</v>
      </c>
      <c r="S4982" s="45"/>
      <c r="T4982" s="45"/>
      <c r="U4982" s="45"/>
      <c r="V4982" s="46">
        <v>0.68198788166046143</v>
      </c>
      <c r="W4982" s="46"/>
      <c r="X4982" s="45">
        <v>7.6999999582767487E-2</v>
      </c>
      <c r="Y4982" s="45"/>
      <c r="Z4982" s="44">
        <v>4.6199999749660492</v>
      </c>
      <c r="AA4982" s="44"/>
      <c r="AB4982" s="45">
        <v>13.282139778137207</v>
      </c>
      <c r="AC4982" s="45"/>
      <c r="AD4982" s="45">
        <v>9.8472379613667727E-4</v>
      </c>
      <c r="AE4982" s="45"/>
      <c r="AF4982" s="45">
        <v>18.371191024780273</v>
      </c>
      <c r="AG4982" s="45"/>
      <c r="AH4982" s="45">
        <v>12.989697456359863</v>
      </c>
      <c r="AI4982" s="45"/>
      <c r="AJ4982" s="45"/>
      <c r="AK4982" s="20">
        <v>5.3604394197463989E-3</v>
      </c>
    </row>
    <row r="4983" spans="2:37" ht="13.5" customHeight="1">
      <c r="B4983" s="47" t="s">
        <v>11</v>
      </c>
      <c r="C4983" s="47"/>
      <c r="D4983" s="47"/>
      <c r="E4983" s="47"/>
    </row>
    <row r="4984" spans="2:37" ht="12.75" customHeight="1">
      <c r="B4984" s="39" t="s">
        <v>0</v>
      </c>
      <c r="C4984" s="39"/>
      <c r="D4984" s="39"/>
      <c r="E4984" s="39"/>
      <c r="F4984" s="39"/>
      <c r="G4984" s="1" t="s">
        <v>1</v>
      </c>
      <c r="H4984" s="40" t="s">
        <v>109</v>
      </c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</row>
    <row r="4985" spans="2:37" ht="12.75" customHeight="1">
      <c r="AB4985" s="39" t="s">
        <v>2</v>
      </c>
      <c r="AC4985" s="39"/>
      <c r="AD4985" s="39"/>
      <c r="AE4985" s="39"/>
      <c r="AF4985" s="39"/>
      <c r="AG4985" s="39"/>
    </row>
    <row r="4986" spans="2:37" ht="12" customHeight="1">
      <c r="B4986" s="39" t="s">
        <v>3</v>
      </c>
      <c r="C4986" s="39"/>
      <c r="D4986" s="39"/>
      <c r="E4986" s="39"/>
      <c r="G4986" s="1" t="s">
        <v>4</v>
      </c>
      <c r="H4986" s="41">
        <v>6.5999999046325684</v>
      </c>
      <c r="I4986" s="41"/>
      <c r="J4986" s="41"/>
      <c r="K4986" s="41"/>
      <c r="L4986" s="41"/>
      <c r="M4986" s="41"/>
      <c r="N4986" s="41"/>
      <c r="O4986" s="39" t="s">
        <v>21</v>
      </c>
      <c r="P4986" s="39"/>
      <c r="Q4986" s="39"/>
      <c r="R4986" s="39"/>
      <c r="S4986" s="1" t="s">
        <v>4</v>
      </c>
      <c r="T4986" s="42" t="s">
        <v>24</v>
      </c>
      <c r="U4986" s="42"/>
      <c r="V4986" s="42"/>
      <c r="W4986" s="42"/>
      <c r="X4986" s="42"/>
      <c r="Y4986" s="42"/>
      <c r="Z4986" s="42"/>
      <c r="AA4986" s="42"/>
      <c r="AB4986" s="39"/>
      <c r="AC4986" s="39"/>
      <c r="AD4986" s="39"/>
      <c r="AE4986" s="39"/>
      <c r="AF4986" s="39"/>
      <c r="AG4986" s="39"/>
    </row>
    <row r="4987" spans="2:37" ht="10.5" customHeight="1">
      <c r="AB4987" s="39"/>
      <c r="AC4987" s="39"/>
      <c r="AD4987" s="39"/>
      <c r="AE4987" s="39"/>
      <c r="AF4987" s="39"/>
      <c r="AG4987" s="39"/>
    </row>
    <row r="4988" spans="2:37" ht="12" customHeight="1">
      <c r="AB4988" s="39"/>
      <c r="AC4988" s="39"/>
      <c r="AD4988" s="39"/>
      <c r="AE4988" s="39"/>
      <c r="AF4988" s="39"/>
      <c r="AG4988" s="39"/>
    </row>
    <row r="4989" spans="2:37" ht="12" customHeight="1">
      <c r="AB4989" s="39"/>
      <c r="AC4989" s="39"/>
      <c r="AD4989" s="39"/>
      <c r="AE4989" s="39"/>
      <c r="AF4989" s="39"/>
      <c r="AG4989" s="39"/>
    </row>
    <row r="4990" spans="2:37" ht="6" customHeight="1"/>
    <row r="4991" spans="2:37" ht="3" customHeight="1">
      <c r="B4991" s="43" t="s">
        <v>5</v>
      </c>
      <c r="D4991" s="43" t="s">
        <v>23</v>
      </c>
      <c r="E4991" s="43"/>
      <c r="G4991" s="43" t="s">
        <v>6</v>
      </c>
      <c r="H4991" s="43"/>
      <c r="J4991" s="43" t="s">
        <v>7</v>
      </c>
      <c r="K4991" s="43"/>
      <c r="L4991" s="43"/>
      <c r="M4991" s="43"/>
      <c r="N4991" s="43" t="s">
        <v>8</v>
      </c>
      <c r="O4991" s="43"/>
      <c r="Q4991" s="43" t="s">
        <v>9</v>
      </c>
      <c r="R4991" s="43"/>
      <c r="S4991" s="43"/>
      <c r="T4991" s="43" t="s">
        <v>10</v>
      </c>
      <c r="U4991" s="43"/>
      <c r="X4991" s="43" t="s">
        <v>5</v>
      </c>
      <c r="Y4991" s="43"/>
      <c r="Z4991" s="43" t="s">
        <v>23</v>
      </c>
      <c r="AA4991" s="43"/>
      <c r="AB4991" s="43" t="s">
        <v>6</v>
      </c>
      <c r="AC4991" s="43" t="s">
        <v>7</v>
      </c>
      <c r="AE4991" s="43" t="s">
        <v>8</v>
      </c>
      <c r="AF4991" s="43" t="s">
        <v>9</v>
      </c>
      <c r="AG4991" s="43" t="s">
        <v>10</v>
      </c>
      <c r="AH4991" s="43"/>
    </row>
    <row r="4992" spans="2:37" ht="14.25" customHeight="1">
      <c r="B4992" s="43"/>
      <c r="D4992" s="43"/>
      <c r="E4992" s="43"/>
      <c r="G4992" s="43"/>
      <c r="H4992" s="43"/>
      <c r="J4992" s="43"/>
      <c r="K4992" s="43"/>
      <c r="L4992" s="43"/>
      <c r="M4992" s="43"/>
      <c r="N4992" s="43"/>
      <c r="O4992" s="43"/>
      <c r="Q4992" s="43"/>
      <c r="R4992" s="43"/>
      <c r="S4992" s="43"/>
      <c r="T4992" s="43"/>
      <c r="U4992" s="43"/>
      <c r="X4992" s="43"/>
      <c r="Y4992" s="43"/>
      <c r="Z4992" s="43"/>
      <c r="AA4992" s="43"/>
      <c r="AB4992" s="43"/>
      <c r="AC4992" s="43"/>
      <c r="AE4992" s="43"/>
      <c r="AF4992" s="43"/>
      <c r="AG4992" s="43"/>
      <c r="AH4992" s="43"/>
    </row>
    <row r="4993" spans="2:23">
      <c r="B4993" s="2">
        <v>7.8000001609325409E-2</v>
      </c>
      <c r="D4993" s="44">
        <v>4.6800000965595245</v>
      </c>
      <c r="E4993" s="44"/>
      <c r="F4993" s="45">
        <v>7.6393303871154785</v>
      </c>
      <c r="G4993" s="45"/>
      <c r="H4993" s="45"/>
      <c r="I4993" s="45"/>
      <c r="J4993" s="45"/>
      <c r="K4993" s="45">
        <v>8.6599396308884025E-4</v>
      </c>
      <c r="L4993" s="45"/>
      <c r="M4993" s="45"/>
      <c r="N4993" s="45">
        <v>18.281595230102539</v>
      </c>
      <c r="O4993" s="45"/>
      <c r="P4993" s="45"/>
      <c r="Q4993" s="45"/>
      <c r="R4993" s="45">
        <v>12.926426887512207</v>
      </c>
      <c r="S4993" s="45"/>
      <c r="T4993" s="45"/>
      <c r="U4993" s="45"/>
      <c r="V4993" s="46">
        <v>4.7371964901685715E-3</v>
      </c>
      <c r="W4993" s="46"/>
    </row>
    <row r="4994" spans="2:23">
      <c r="B4994" s="2">
        <v>7.9000003635883331E-2</v>
      </c>
      <c r="D4994" s="44">
        <v>4.7400002181529999</v>
      </c>
      <c r="E4994" s="44"/>
      <c r="F4994" s="45">
        <v>0.98347944021224976</v>
      </c>
      <c r="G4994" s="45"/>
      <c r="H4994" s="45"/>
      <c r="I4994" s="45"/>
      <c r="J4994" s="45"/>
      <c r="K4994" s="45">
        <v>7.6161877950653434E-4</v>
      </c>
      <c r="L4994" s="45"/>
      <c r="M4994" s="45"/>
      <c r="N4994" s="45">
        <v>18.192934036254883</v>
      </c>
      <c r="O4994" s="45"/>
      <c r="P4994" s="45"/>
      <c r="Q4994" s="45"/>
      <c r="R4994" s="45">
        <v>12.863808631896973</v>
      </c>
      <c r="S4994" s="45"/>
      <c r="T4994" s="45"/>
      <c r="U4994" s="45"/>
      <c r="V4994" s="46">
        <v>4.1865194216370583E-3</v>
      </c>
      <c r="W4994" s="46"/>
    </row>
    <row r="4995" spans="2:23">
      <c r="B4995" s="2">
        <v>7.9999998211860657E-2</v>
      </c>
      <c r="D4995" s="44">
        <v>4.7999998927116394</v>
      </c>
      <c r="E4995" s="44"/>
      <c r="F4995" s="45">
        <v>-5.7455511093139648</v>
      </c>
      <c r="G4995" s="45"/>
      <c r="H4995" s="45"/>
      <c r="I4995" s="45"/>
      <c r="J4995" s="45"/>
      <c r="K4995" s="45">
        <v>6.698575452901423E-4</v>
      </c>
      <c r="L4995" s="45"/>
      <c r="M4995" s="45"/>
      <c r="N4995" s="45">
        <v>18.105194091796875</v>
      </c>
      <c r="O4995" s="45"/>
      <c r="P4995" s="45"/>
      <c r="Q4995" s="45"/>
      <c r="R4995" s="45">
        <v>12.80183219909668</v>
      </c>
      <c r="S4995" s="45"/>
      <c r="T4995" s="45"/>
      <c r="U4995" s="45"/>
      <c r="V4995" s="46">
        <v>3.6999457515776157E-3</v>
      </c>
      <c r="W4995" s="46"/>
    </row>
    <row r="4996" spans="2:23">
      <c r="B4996" s="2">
        <v>8.1000000238418579E-2</v>
      </c>
      <c r="D4996" s="44">
        <v>4.8600000143051147</v>
      </c>
      <c r="E4996" s="44"/>
      <c r="F4996" s="45">
        <v>-11.606752395629883</v>
      </c>
      <c r="G4996" s="45"/>
      <c r="H4996" s="45"/>
      <c r="I4996" s="45"/>
      <c r="J4996" s="45"/>
      <c r="K4996" s="45">
        <v>5.891814362257719E-4</v>
      </c>
      <c r="L4996" s="45"/>
      <c r="M4996" s="45"/>
      <c r="N4996" s="45">
        <v>18.018362045288086</v>
      </c>
      <c r="O4996" s="45"/>
      <c r="P4996" s="45"/>
      <c r="Q4996" s="45"/>
      <c r="R4996" s="45">
        <v>12.74048900604248</v>
      </c>
      <c r="S4996" s="45"/>
      <c r="T4996" s="45"/>
      <c r="U4996" s="45"/>
      <c r="V4996" s="46">
        <v>3.270001383498311E-3</v>
      </c>
      <c r="W4996" s="46"/>
    </row>
    <row r="4997" spans="2:23">
      <c r="B4997" s="2">
        <v>8.2000002264976501E-2</v>
      </c>
      <c r="D4997" s="44">
        <v>4.9200001358985901</v>
      </c>
      <c r="E4997" s="44"/>
      <c r="F4997" s="45">
        <v>-15.789381980895996</v>
      </c>
      <c r="G4997" s="45"/>
      <c r="H4997" s="45"/>
      <c r="I4997" s="45"/>
      <c r="J4997" s="45"/>
      <c r="K4997" s="45">
        <v>5.182473105378449E-4</v>
      </c>
      <c r="L4997" s="45"/>
      <c r="M4997" s="45"/>
      <c r="N4997" s="45">
        <v>17.93242073059082</v>
      </c>
      <c r="O4997" s="45"/>
      <c r="P4997" s="45"/>
      <c r="Q4997" s="45"/>
      <c r="R4997" s="45">
        <v>12.679770469665527</v>
      </c>
      <c r="S4997" s="45"/>
      <c r="T4997" s="45"/>
      <c r="U4997" s="45"/>
      <c r="V4997" s="46">
        <v>2.8900853358209133E-3</v>
      </c>
      <c r="W4997" s="46"/>
    </row>
    <row r="4998" spans="2:23">
      <c r="B4998" s="2">
        <v>8.2999996840953827E-2</v>
      </c>
      <c r="D4998" s="44">
        <v>4.9799998104572296</v>
      </c>
      <c r="E4998" s="44"/>
      <c r="F4998" s="45">
        <v>-17.724929809570313</v>
      </c>
      <c r="G4998" s="45"/>
      <c r="H4998" s="45"/>
      <c r="I4998" s="45"/>
      <c r="J4998" s="45"/>
      <c r="K4998" s="45">
        <v>4.5587544445879757E-4</v>
      </c>
      <c r="L4998" s="45"/>
      <c r="M4998" s="45"/>
      <c r="N4998" s="45">
        <v>17.847358703613281</v>
      </c>
      <c r="O4998" s="45"/>
      <c r="P4998" s="45"/>
      <c r="Q4998" s="45"/>
      <c r="R4998" s="45">
        <v>12.61966609954834</v>
      </c>
      <c r="S4998" s="45"/>
      <c r="T4998" s="45"/>
      <c r="U4998" s="45"/>
      <c r="V4998" s="46">
        <v>2.5543670635670424E-3</v>
      </c>
      <c r="W4998" s="46"/>
    </row>
    <row r="4999" spans="2:23">
      <c r="B4999" s="2">
        <v>8.3999998867511749E-2</v>
      </c>
      <c r="D4999" s="44">
        <v>5.039999932050705</v>
      </c>
      <c r="E4999" s="44"/>
      <c r="F4999" s="45">
        <v>-17.164196014404297</v>
      </c>
      <c r="G4999" s="45"/>
      <c r="H4999" s="45"/>
      <c r="I4999" s="45"/>
      <c r="J4999" s="45"/>
      <c r="K4999" s="45">
        <v>4.0102939237840474E-4</v>
      </c>
      <c r="L4999" s="45"/>
      <c r="M4999" s="45"/>
      <c r="N4999" s="45">
        <v>17.763162612915039</v>
      </c>
      <c r="O4999" s="45"/>
      <c r="P4999" s="45"/>
      <c r="Q4999" s="45"/>
      <c r="R4999" s="45">
        <v>12.560169219970703</v>
      </c>
      <c r="S4999" s="45"/>
      <c r="T4999" s="45"/>
      <c r="U4999" s="45"/>
      <c r="V4999" s="46">
        <v>2.2576972842216492E-3</v>
      </c>
      <c r="W4999" s="46"/>
    </row>
    <row r="5000" spans="2:23">
      <c r="B5000" s="2">
        <v>8.5000000894069672E-2</v>
      </c>
      <c r="D5000" s="44">
        <v>5.1000000536441803</v>
      </c>
      <c r="E5000" s="44"/>
      <c r="F5000" s="45">
        <v>-14.209070205688477</v>
      </c>
      <c r="G5000" s="45"/>
      <c r="H5000" s="45"/>
      <c r="I5000" s="45"/>
      <c r="J5000" s="45"/>
      <c r="K5000" s="45">
        <v>3.5279852454550564E-4</v>
      </c>
      <c r="L5000" s="45"/>
      <c r="M5000" s="45"/>
      <c r="N5000" s="45">
        <v>17.679817199707031</v>
      </c>
      <c r="O5000" s="45"/>
      <c r="P5000" s="45"/>
      <c r="Q5000" s="45"/>
      <c r="R5000" s="45">
        <v>12.50126838684082</v>
      </c>
      <c r="S5000" s="45"/>
      <c r="T5000" s="45"/>
      <c r="U5000" s="45"/>
      <c r="V5000" s="46">
        <v>1.9955274183303118E-3</v>
      </c>
      <c r="W5000" s="46"/>
    </row>
    <row r="5001" spans="2:23">
      <c r="B5001" s="2">
        <v>8.6000002920627594E-2</v>
      </c>
      <c r="D5001" s="44">
        <v>5.1600001752376556</v>
      </c>
      <c r="E5001" s="44"/>
      <c r="F5001" s="45">
        <v>-9.294987678527832</v>
      </c>
      <c r="G5001" s="45"/>
      <c r="H5001" s="45"/>
      <c r="I5001" s="45"/>
      <c r="J5001" s="45"/>
      <c r="K5001" s="45">
        <v>3.1038277666084468E-4</v>
      </c>
      <c r="L5001" s="45"/>
      <c r="M5001" s="45"/>
      <c r="N5001" s="45">
        <v>17.597309112548828</v>
      </c>
      <c r="O5001" s="45"/>
      <c r="P5001" s="45"/>
      <c r="Q5001" s="45"/>
      <c r="R5001" s="45">
        <v>12.442956924438477</v>
      </c>
      <c r="S5001" s="45"/>
      <c r="T5001" s="45"/>
      <c r="U5001" s="45"/>
      <c r="V5001" s="46">
        <v>1.7638392746448517E-3</v>
      </c>
      <c r="W5001" s="46"/>
    </row>
    <row r="5002" spans="2:23">
      <c r="B5002" s="2">
        <v>8.6999997496604919E-2</v>
      </c>
      <c r="D5002" s="44">
        <v>5.2199998497962952</v>
      </c>
      <c r="E5002" s="44"/>
      <c r="F5002" s="45">
        <v>-3.1269912719726563</v>
      </c>
      <c r="G5002" s="45"/>
      <c r="H5002" s="45"/>
      <c r="I5002" s="45"/>
      <c r="J5002" s="45"/>
      <c r="K5002" s="45">
        <v>2.7307908749207854E-4</v>
      </c>
      <c r="L5002" s="45"/>
      <c r="M5002" s="45"/>
      <c r="N5002" s="45">
        <v>17.515626907348633</v>
      </c>
      <c r="O5002" s="45"/>
      <c r="P5002" s="45"/>
      <c r="Q5002" s="45"/>
      <c r="R5002" s="45">
        <v>12.385226249694824</v>
      </c>
      <c r="S5002" s="45"/>
      <c r="T5002" s="45"/>
      <c r="U5002" s="45"/>
      <c r="V5002" s="46">
        <v>1.5590840484946966E-3</v>
      </c>
      <c r="W5002" s="46"/>
    </row>
    <row r="5003" spans="2:23">
      <c r="B5003" s="2">
        <v>8.7999999523162842E-2</v>
      </c>
      <c r="D5003" s="44">
        <v>5.2799999713897705</v>
      </c>
      <c r="E5003" s="44"/>
      <c r="F5003" s="45">
        <v>3.4212522506713867</v>
      </c>
      <c r="G5003" s="45"/>
      <c r="H5003" s="45"/>
      <c r="I5003" s="45"/>
      <c r="J5003" s="45"/>
      <c r="K5003" s="45">
        <v>2.4026969913393259E-4</v>
      </c>
      <c r="L5003" s="45"/>
      <c r="M5003" s="45"/>
      <c r="N5003" s="45">
        <v>17.434761047363281</v>
      </c>
      <c r="O5003" s="45"/>
      <c r="P5003" s="45"/>
      <c r="Q5003" s="45"/>
      <c r="R5003" s="45">
        <v>12.328066825866699</v>
      </c>
      <c r="S5003" s="45"/>
      <c r="T5003" s="45"/>
      <c r="U5003" s="45"/>
      <c r="V5003" s="46">
        <v>1.3781263260170817E-3</v>
      </c>
      <c r="W5003" s="46"/>
    </row>
    <row r="5004" spans="2:23">
      <c r="B5004" s="2">
        <v>8.9000001549720764E-2</v>
      </c>
      <c r="D5004" s="44">
        <v>5.3400000929832458</v>
      </c>
      <c r="E5004" s="44"/>
      <c r="F5004" s="45">
        <v>9.4310331344604492</v>
      </c>
      <c r="G5004" s="45"/>
      <c r="H5004" s="45"/>
      <c r="I5004" s="45"/>
      <c r="J5004" s="45"/>
      <c r="K5004" s="45">
        <v>2.1141169418115169E-4</v>
      </c>
      <c r="L5004" s="45"/>
      <c r="M5004" s="45"/>
      <c r="N5004" s="45">
        <v>17.354694366455078</v>
      </c>
      <c r="O5004" s="45"/>
      <c r="P5004" s="45"/>
      <c r="Q5004" s="45"/>
      <c r="R5004" s="45">
        <v>12.271471977233887</v>
      </c>
      <c r="S5004" s="45"/>
      <c r="T5004" s="45"/>
      <c r="U5004" s="45"/>
      <c r="V5004" s="46">
        <v>1.2181964702904224E-3</v>
      </c>
      <c r="W5004" s="46"/>
    </row>
    <row r="5005" spans="2:23">
      <c r="B5005" s="2">
        <v>9.0000003576278687E-2</v>
      </c>
      <c r="D5005" s="44">
        <v>5.4000002145767212</v>
      </c>
      <c r="E5005" s="44"/>
      <c r="F5005" s="45">
        <v>14.067331314086914</v>
      </c>
      <c r="G5005" s="45"/>
      <c r="H5005" s="45"/>
      <c r="I5005" s="45"/>
      <c r="J5005" s="45"/>
      <c r="K5005" s="45">
        <v>1.8602792988531291E-4</v>
      </c>
      <c r="L5005" s="45"/>
      <c r="M5005" s="45"/>
      <c r="N5005" s="45">
        <v>17.275417327880859</v>
      </c>
      <c r="O5005" s="45"/>
      <c r="P5005" s="45"/>
      <c r="Q5005" s="45"/>
      <c r="R5005" s="45">
        <v>12.215433120727539</v>
      </c>
      <c r="S5005" s="45"/>
      <c r="T5005" s="45"/>
      <c r="U5005" s="45"/>
      <c r="V5005" s="46">
        <v>1.0768476640805602E-3</v>
      </c>
      <c r="W5005" s="46"/>
    </row>
    <row r="5006" spans="2:23">
      <c r="B5006" s="2">
        <v>9.0999998152256012E-2</v>
      </c>
      <c r="D5006" s="44">
        <v>5.4599998891353607</v>
      </c>
      <c r="E5006" s="44"/>
      <c r="F5006" s="45">
        <v>16.694669723510742</v>
      </c>
      <c r="G5006" s="45"/>
      <c r="H5006" s="45"/>
      <c r="I5006" s="45"/>
      <c r="J5006" s="45"/>
      <c r="K5006" s="45">
        <v>1.6369906370528042E-4</v>
      </c>
      <c r="L5006" s="45"/>
      <c r="M5006" s="45"/>
      <c r="N5006" s="45">
        <v>17.196918487548828</v>
      </c>
      <c r="O5006" s="45"/>
      <c r="P5006" s="45"/>
      <c r="Q5006" s="45"/>
      <c r="R5006" s="45">
        <v>12.159942626953125</v>
      </c>
      <c r="S5006" s="45"/>
      <c r="T5006" s="45"/>
      <c r="U5006" s="45"/>
      <c r="V5006" s="46">
        <v>9.5191836589947343E-4</v>
      </c>
      <c r="W5006" s="46"/>
    </row>
    <row r="5007" spans="2:23">
      <c r="B5007" s="2">
        <v>9.2000000178813934E-2</v>
      </c>
      <c r="D5007" s="44">
        <v>5.5200000107288361</v>
      </c>
      <c r="E5007" s="44"/>
      <c r="F5007" s="45">
        <v>16.964061737060547</v>
      </c>
      <c r="G5007" s="45"/>
      <c r="H5007" s="45"/>
      <c r="I5007" s="45"/>
      <c r="J5007" s="45"/>
      <c r="K5007" s="45">
        <v>1.4405651018023491E-4</v>
      </c>
      <c r="L5007" s="45"/>
      <c r="M5007" s="45"/>
      <c r="N5007" s="45">
        <v>17.11918830871582</v>
      </c>
      <c r="O5007" s="45"/>
      <c r="P5007" s="45"/>
      <c r="Q5007" s="45"/>
      <c r="R5007" s="45">
        <v>12.104991912841797</v>
      </c>
      <c r="S5007" s="45"/>
      <c r="T5007" s="45"/>
      <c r="U5007" s="45"/>
      <c r="V5007" s="46">
        <v>8.4149854956194758E-4</v>
      </c>
      <c r="W5007" s="46"/>
    </row>
    <row r="5008" spans="2:23">
      <c r="B5008" s="2">
        <v>9.3000002205371857E-2</v>
      </c>
      <c r="D5008" s="44">
        <v>5.5800001323223114</v>
      </c>
      <c r="E5008" s="44"/>
      <c r="F5008" s="45">
        <v>14.859140396118164</v>
      </c>
      <c r="G5008" s="45"/>
      <c r="H5008" s="45"/>
      <c r="I5008" s="45"/>
      <c r="J5008" s="45"/>
      <c r="K5008" s="45">
        <v>1.2677625636570156E-4</v>
      </c>
      <c r="L5008" s="45"/>
      <c r="M5008" s="45"/>
      <c r="N5008" s="45">
        <v>17.042211532592773</v>
      </c>
      <c r="O5008" s="45"/>
      <c r="P5008" s="45"/>
      <c r="Q5008" s="45"/>
      <c r="R5008" s="45">
        <v>12.05057430267334</v>
      </c>
      <c r="S5008" s="45"/>
      <c r="T5008" s="45"/>
      <c r="U5008" s="45"/>
      <c r="V5008" s="46">
        <v>7.4390106601640582E-4</v>
      </c>
      <c r="W5008" s="46"/>
    </row>
    <row r="5009" spans="2:33">
      <c r="B5009" s="2">
        <v>9.3999996781349182E-2</v>
      </c>
      <c r="D5009" s="44">
        <v>5.6399998068809509</v>
      </c>
      <c r="E5009" s="44"/>
      <c r="F5009" s="45">
        <v>10.695448875427246</v>
      </c>
      <c r="G5009" s="45"/>
      <c r="H5009" s="45"/>
      <c r="I5009" s="45"/>
      <c r="J5009" s="45"/>
      <c r="K5009" s="45">
        <v>1.1157349217683077E-4</v>
      </c>
      <c r="L5009" s="45"/>
      <c r="M5009" s="45"/>
      <c r="N5009" s="45">
        <v>16.965980529785156</v>
      </c>
      <c r="O5009" s="45"/>
      <c r="P5009" s="45"/>
      <c r="Q5009" s="45"/>
      <c r="R5009" s="45">
        <v>11.996681213378906</v>
      </c>
      <c r="S5009" s="45"/>
      <c r="T5009" s="45"/>
      <c r="U5009" s="45"/>
      <c r="V5009" s="46">
        <v>6.5763498423621058E-4</v>
      </c>
      <c r="W5009" s="46"/>
    </row>
    <row r="5010" spans="2:33">
      <c r="B5010" s="2">
        <v>9.4999998807907104E-2</v>
      </c>
      <c r="D5010" s="44">
        <v>5.6999999284744263</v>
      </c>
      <c r="E5010" s="44"/>
      <c r="F5010" s="45">
        <v>5.0733752250671387</v>
      </c>
      <c r="G5010" s="45"/>
      <c r="H5010" s="45"/>
      <c r="I5010" s="45"/>
      <c r="J5010" s="45"/>
      <c r="K5010" s="45">
        <v>9.8197851912118495E-5</v>
      </c>
      <c r="L5010" s="45"/>
      <c r="M5010" s="45"/>
      <c r="N5010" s="45">
        <v>16.890483856201172</v>
      </c>
      <c r="O5010" s="45"/>
      <c r="P5010" s="45"/>
      <c r="Q5010" s="45"/>
      <c r="R5010" s="45">
        <v>11.943305969238281</v>
      </c>
      <c r="S5010" s="45"/>
      <c r="T5010" s="45"/>
      <c r="U5010" s="45"/>
      <c r="V5010" s="46">
        <v>5.8138312306255102E-4</v>
      </c>
      <c r="W5010" s="46"/>
    </row>
    <row r="5011" spans="2:33">
      <c r="B5011" s="2">
        <v>9.6000000834465027E-2</v>
      </c>
      <c r="D5011" s="44">
        <v>5.7600000500679016</v>
      </c>
      <c r="E5011" s="44"/>
      <c r="F5011" s="45">
        <v>-1.2082642316818237</v>
      </c>
      <c r="G5011" s="45"/>
      <c r="H5011" s="45"/>
      <c r="I5011" s="45"/>
      <c r="J5011" s="45"/>
      <c r="K5011" s="45">
        <v>8.6429201473947614E-5</v>
      </c>
      <c r="L5011" s="45"/>
      <c r="M5011" s="45"/>
      <c r="N5011" s="45">
        <v>16.815711975097656</v>
      </c>
      <c r="O5011" s="45"/>
      <c r="P5011" s="45"/>
      <c r="Q5011" s="45"/>
      <c r="R5011" s="45">
        <v>11.89044189453125</v>
      </c>
      <c r="S5011" s="45"/>
      <c r="T5011" s="45"/>
      <c r="U5011" s="45"/>
      <c r="V5011" s="46">
        <v>5.1398150390014052E-4</v>
      </c>
      <c r="W5011" s="46"/>
    </row>
    <row r="5012" spans="2:33">
      <c r="B5012" s="2">
        <v>9.7000002861022949E-2</v>
      </c>
      <c r="D5012" s="44">
        <v>5.820000171661377</v>
      </c>
      <c r="E5012" s="44"/>
      <c r="F5012" s="45">
        <v>-7.2655730247497559</v>
      </c>
      <c r="G5012" s="45"/>
      <c r="H5012" s="45"/>
      <c r="I5012" s="45"/>
      <c r="J5012" s="45"/>
      <c r="K5012" s="45">
        <v>7.6074014941696078E-5</v>
      </c>
      <c r="L5012" s="45"/>
      <c r="M5012" s="45"/>
      <c r="N5012" s="45">
        <v>16.74165153503418</v>
      </c>
      <c r="O5012" s="45"/>
      <c r="P5012" s="45"/>
      <c r="Q5012" s="45"/>
      <c r="R5012" s="45">
        <v>11.838081359863281</v>
      </c>
      <c r="S5012" s="45"/>
      <c r="T5012" s="45"/>
      <c r="U5012" s="45"/>
      <c r="V5012" s="46">
        <v>4.5440180110745132E-4</v>
      </c>
      <c r="W5012" s="46"/>
    </row>
    <row r="5013" spans="2:33">
      <c r="B5013" s="2">
        <v>9.7999997437000275E-2</v>
      </c>
      <c r="D5013" s="44">
        <v>5.8799998462200165</v>
      </c>
      <c r="E5013" s="44"/>
      <c r="F5013" s="45">
        <v>-12.253806114196777</v>
      </c>
      <c r="G5013" s="45"/>
      <c r="H5013" s="45"/>
      <c r="I5013" s="45"/>
      <c r="J5013" s="45"/>
      <c r="K5013" s="45">
        <v>6.6962129494640976E-5</v>
      </c>
      <c r="L5013" s="45"/>
      <c r="M5013" s="45"/>
      <c r="N5013" s="45">
        <v>16.668294906616211</v>
      </c>
      <c r="O5013" s="45"/>
      <c r="P5013" s="45"/>
      <c r="Q5013" s="45"/>
      <c r="R5013" s="45">
        <v>11.786216735839844</v>
      </c>
      <c r="S5013" s="45"/>
      <c r="T5013" s="45"/>
      <c r="U5013" s="45"/>
      <c r="V5013" s="46">
        <v>4.0173516026698053E-4</v>
      </c>
      <c r="W5013" s="46"/>
    </row>
    <row r="5014" spans="2:33">
      <c r="B5014" s="2">
        <v>9.8999999463558197E-2</v>
      </c>
      <c r="D5014" s="44">
        <v>5.9399999678134918</v>
      </c>
      <c r="E5014" s="44"/>
      <c r="F5014" s="45">
        <v>-15.48503303527832</v>
      </c>
      <c r="G5014" s="45"/>
      <c r="H5014" s="45"/>
      <c r="I5014" s="45"/>
      <c r="J5014" s="45"/>
      <c r="K5014" s="45">
        <v>5.8943922340404242E-5</v>
      </c>
      <c r="L5014" s="45"/>
      <c r="M5014" s="45"/>
      <c r="N5014" s="45">
        <v>16.595632553100586</v>
      </c>
      <c r="O5014" s="45"/>
      <c r="P5014" s="45"/>
      <c r="Q5014" s="45"/>
      <c r="R5014" s="45">
        <v>11.734842300415039</v>
      </c>
      <c r="S5014" s="45"/>
      <c r="T5014" s="45"/>
      <c r="U5014" s="45"/>
      <c r="V5014" s="46">
        <v>3.5517857759259641E-4</v>
      </c>
      <c r="W5014" s="46"/>
    </row>
    <row r="5015" spans="2:33">
      <c r="B5015" s="2">
        <v>0.10000000149011612</v>
      </c>
      <c r="D5015" s="44">
        <v>6.0000000894069672</v>
      </c>
      <c r="E5015" s="44"/>
      <c r="F5015" s="45">
        <v>-16.522867202758789</v>
      </c>
      <c r="G5015" s="45"/>
      <c r="H5015" s="45"/>
      <c r="I5015" s="45"/>
      <c r="J5015" s="45"/>
      <c r="K5015" s="45">
        <v>5.1887811423512176E-5</v>
      </c>
      <c r="L5015" s="45"/>
      <c r="M5015" s="45"/>
      <c r="N5015" s="45">
        <v>16.523653030395508</v>
      </c>
      <c r="O5015" s="45"/>
      <c r="P5015" s="45"/>
      <c r="Q5015" s="45"/>
      <c r="R5015" s="45">
        <v>11.683950424194336</v>
      </c>
      <c r="S5015" s="45"/>
      <c r="T5015" s="45"/>
      <c r="U5015" s="45"/>
      <c r="V5015" s="46">
        <v>3.1402241438627243E-4</v>
      </c>
      <c r="W5015" s="46"/>
    </row>
    <row r="5016" spans="2:33" ht="9.75" customHeight="1">
      <c r="B5016" s="2">
        <v>0.10100000351667404</v>
      </c>
      <c r="D5016" s="44">
        <v>6.0600002110004425</v>
      </c>
      <c r="E5016" s="44"/>
      <c r="F5016" s="45">
        <v>-15.241236686706543</v>
      </c>
      <c r="G5016" s="45"/>
      <c r="H5016" s="45"/>
      <c r="I5016" s="45"/>
      <c r="J5016" s="45"/>
      <c r="K5016" s="45">
        <v>4.5678098103962839E-5</v>
      </c>
      <c r="L5016" s="45"/>
      <c r="M5016" s="45"/>
      <c r="N5016" s="45">
        <v>16.452348709106445</v>
      </c>
      <c r="O5016" s="45"/>
      <c r="P5016" s="45"/>
      <c r="Q5016" s="45"/>
      <c r="R5016" s="45">
        <v>11.63353443145752</v>
      </c>
      <c r="S5016" s="45"/>
      <c r="T5016" s="45"/>
      <c r="U5016" s="45"/>
      <c r="V5016" s="46">
        <v>2.7763954130932689E-4</v>
      </c>
      <c r="W5016" s="46"/>
    </row>
    <row r="5017" spans="2:33" ht="5.25" customHeight="1"/>
    <row r="5018" spans="2:33" ht="172.5" customHeight="1"/>
    <row r="5019" spans="2:33" ht="16.5" customHeight="1"/>
    <row r="5020" spans="2:33" ht="12.75" customHeight="1">
      <c r="B5020" s="39" t="s">
        <v>0</v>
      </c>
      <c r="C5020" s="39"/>
      <c r="D5020" s="39"/>
      <c r="E5020" s="39"/>
      <c r="F5020" s="39"/>
      <c r="G5020" s="1" t="s">
        <v>1</v>
      </c>
      <c r="H5020" s="40" t="s">
        <v>110</v>
      </c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</row>
    <row r="5021" spans="2:33" ht="12.75" customHeight="1">
      <c r="AB5021" s="39" t="s">
        <v>2</v>
      </c>
      <c r="AC5021" s="39"/>
      <c r="AD5021" s="39"/>
      <c r="AE5021" s="39"/>
      <c r="AF5021" s="39"/>
      <c r="AG5021" s="39"/>
    </row>
    <row r="5022" spans="2:33" ht="12" customHeight="1">
      <c r="B5022" s="39" t="s">
        <v>3</v>
      </c>
      <c r="C5022" s="39"/>
      <c r="D5022" s="39"/>
      <c r="E5022" s="39"/>
      <c r="G5022" s="1" t="s">
        <v>4</v>
      </c>
      <c r="H5022" s="41">
        <v>0.43999999761581421</v>
      </c>
      <c r="I5022" s="41"/>
      <c r="J5022" s="41"/>
      <c r="K5022" s="41"/>
      <c r="L5022" s="41"/>
      <c r="M5022" s="41"/>
      <c r="N5022" s="41"/>
      <c r="O5022" s="39" t="s">
        <v>21</v>
      </c>
      <c r="P5022" s="39"/>
      <c r="Q5022" s="39"/>
      <c r="R5022" s="39"/>
      <c r="S5022" s="1" t="s">
        <v>4</v>
      </c>
      <c r="T5022" s="42" t="s">
        <v>22</v>
      </c>
      <c r="U5022" s="42"/>
      <c r="V5022" s="42"/>
      <c r="W5022" s="42"/>
      <c r="X5022" s="42"/>
      <c r="Y5022" s="42"/>
      <c r="Z5022" s="42"/>
      <c r="AA5022" s="42"/>
      <c r="AB5022" s="39"/>
      <c r="AC5022" s="39"/>
      <c r="AD5022" s="39"/>
      <c r="AE5022" s="39"/>
      <c r="AF5022" s="39"/>
      <c r="AG5022" s="39"/>
    </row>
    <row r="5023" spans="2:33" ht="10.5" customHeight="1">
      <c r="AB5023" s="39"/>
      <c r="AC5023" s="39"/>
      <c r="AD5023" s="39"/>
      <c r="AE5023" s="39"/>
      <c r="AF5023" s="39"/>
      <c r="AG5023" s="39"/>
    </row>
    <row r="5024" spans="2:33" ht="12" customHeight="1">
      <c r="AB5024" s="39"/>
      <c r="AC5024" s="39"/>
      <c r="AD5024" s="39"/>
      <c r="AE5024" s="39"/>
      <c r="AF5024" s="39"/>
      <c r="AG5024" s="39"/>
    </row>
    <row r="5025" spans="2:37" ht="12" customHeight="1">
      <c r="AB5025" s="39"/>
      <c r="AC5025" s="39"/>
      <c r="AD5025" s="39"/>
      <c r="AE5025" s="39"/>
      <c r="AF5025" s="39"/>
      <c r="AG5025" s="39"/>
    </row>
    <row r="5026" spans="2:37" ht="6" customHeight="1"/>
    <row r="5027" spans="2:37" ht="3" customHeight="1">
      <c r="B5027" s="43" t="s">
        <v>5</v>
      </c>
      <c r="D5027" s="43" t="s">
        <v>23</v>
      </c>
      <c r="E5027" s="43"/>
      <c r="G5027" s="43" t="s">
        <v>6</v>
      </c>
      <c r="H5027" s="43"/>
      <c r="J5027" s="43" t="s">
        <v>7</v>
      </c>
      <c r="K5027" s="43"/>
      <c r="L5027" s="43"/>
      <c r="M5027" s="43"/>
      <c r="N5027" s="43" t="s">
        <v>8</v>
      </c>
      <c r="O5027" s="43"/>
      <c r="Q5027" s="43" t="s">
        <v>9</v>
      </c>
      <c r="R5027" s="43"/>
      <c r="S5027" s="43"/>
      <c r="T5027" s="43" t="s">
        <v>10</v>
      </c>
      <c r="U5027" s="43"/>
      <c r="X5027" s="43" t="s">
        <v>5</v>
      </c>
      <c r="Y5027" s="43"/>
      <c r="Z5027" s="43" t="s">
        <v>23</v>
      </c>
      <c r="AA5027" s="43"/>
      <c r="AB5027" s="43" t="s">
        <v>6</v>
      </c>
      <c r="AC5027" s="43" t="s">
        <v>7</v>
      </c>
      <c r="AE5027" s="43" t="s">
        <v>8</v>
      </c>
      <c r="AF5027" s="43" t="s">
        <v>9</v>
      </c>
      <c r="AG5027" s="43" t="s">
        <v>10</v>
      </c>
      <c r="AH5027" s="43"/>
    </row>
    <row r="5028" spans="2:37" ht="14.25" customHeight="1">
      <c r="B5028" s="43"/>
      <c r="D5028" s="43"/>
      <c r="E5028" s="43"/>
      <c r="G5028" s="43"/>
      <c r="H5028" s="43"/>
      <c r="J5028" s="43"/>
      <c r="K5028" s="43"/>
      <c r="L5028" s="43"/>
      <c r="M5028" s="43"/>
      <c r="N5028" s="43"/>
      <c r="O5028" s="43"/>
      <c r="Q5028" s="43"/>
      <c r="R5028" s="43"/>
      <c r="S5028" s="43"/>
      <c r="T5028" s="43"/>
      <c r="U5028" s="43"/>
      <c r="X5028" s="43"/>
      <c r="Y5028" s="43"/>
      <c r="Z5028" s="43"/>
      <c r="AA5028" s="43"/>
      <c r="AB5028" s="43"/>
      <c r="AC5028" s="43"/>
      <c r="AE5028" s="43"/>
      <c r="AF5028" s="43"/>
      <c r="AG5028" s="43"/>
      <c r="AH5028" s="43"/>
    </row>
    <row r="5029" spans="2:37">
      <c r="B5029" s="2">
        <v>0</v>
      </c>
      <c r="D5029" s="44">
        <v>0</v>
      </c>
      <c r="E5029" s="44"/>
      <c r="F5029" s="45">
        <v>-5.6920725910458714E-5</v>
      </c>
      <c r="G5029" s="45"/>
      <c r="H5029" s="45"/>
      <c r="I5029" s="45"/>
      <c r="J5029" s="45"/>
      <c r="K5029" s="45">
        <v>28.214021682739258</v>
      </c>
      <c r="L5029" s="45"/>
      <c r="M5029" s="45"/>
      <c r="N5029" s="45">
        <v>56.4281005859375</v>
      </c>
      <c r="O5029" s="45"/>
      <c r="P5029" s="45"/>
      <c r="Q5029" s="45"/>
      <c r="R5029" s="45">
        <v>19.950366973876953</v>
      </c>
      <c r="S5029" s="45"/>
      <c r="T5029" s="45"/>
      <c r="U5029" s="45"/>
      <c r="V5029" s="46">
        <v>99.999801635742188</v>
      </c>
      <c r="W5029" s="46"/>
      <c r="X5029" s="45">
        <v>3.9000000804662704E-2</v>
      </c>
      <c r="Y5029" s="45"/>
      <c r="Z5029" s="44">
        <v>2.3400000482797623</v>
      </c>
      <c r="AA5029" s="44"/>
      <c r="AB5029" s="45">
        <v>19.498714447021484</v>
      </c>
      <c r="AC5029" s="45"/>
      <c r="AD5029" s="45">
        <v>5.4786291122436523</v>
      </c>
      <c r="AE5029" s="45"/>
      <c r="AF5029" s="45">
        <v>31.788930892944336</v>
      </c>
      <c r="AG5029" s="45"/>
      <c r="AH5029" s="45">
        <v>18.604192733764648</v>
      </c>
      <c r="AI5029" s="45"/>
      <c r="AJ5029" s="45"/>
      <c r="AK5029" s="20">
        <v>20.82313346862793</v>
      </c>
    </row>
    <row r="5030" spans="2:37">
      <c r="B5030" s="2">
        <v>1.0000000474974513E-3</v>
      </c>
      <c r="D5030" s="44">
        <v>6.0000002849847078E-2</v>
      </c>
      <c r="E5030" s="44"/>
      <c r="F5030" s="45">
        <v>8.4263302385807037E-2</v>
      </c>
      <c r="G5030" s="45"/>
      <c r="H5030" s="45"/>
      <c r="I5030" s="45"/>
      <c r="J5030" s="45"/>
      <c r="K5030" s="45">
        <v>26.264261245727539</v>
      </c>
      <c r="L5030" s="45"/>
      <c r="M5030" s="45"/>
      <c r="N5030" s="45">
        <v>54.420722961425781</v>
      </c>
      <c r="O5030" s="45"/>
      <c r="P5030" s="45"/>
      <c r="Q5030" s="45"/>
      <c r="R5030" s="45">
        <v>19.909624099731445</v>
      </c>
      <c r="S5030" s="45"/>
      <c r="T5030" s="45"/>
      <c r="U5030" s="45"/>
      <c r="V5030" s="46">
        <v>93.279693603515625</v>
      </c>
      <c r="W5030" s="46"/>
      <c r="X5030" s="45">
        <v>3.9999999105930328E-2</v>
      </c>
      <c r="Y5030" s="45"/>
      <c r="Z5030" s="44">
        <v>2.3999999463558197</v>
      </c>
      <c r="AA5030" s="44"/>
      <c r="AB5030" s="45">
        <v>26.509801864624023</v>
      </c>
      <c r="AC5030" s="45"/>
      <c r="AD5030" s="45">
        <v>5.3128571510314941</v>
      </c>
      <c r="AE5030" s="45"/>
      <c r="AF5030" s="45">
        <v>31.582477569580078</v>
      </c>
      <c r="AG5030" s="45"/>
      <c r="AH5030" s="45">
        <v>18.57542610168457</v>
      </c>
      <c r="AI5030" s="45"/>
      <c r="AJ5030" s="45"/>
      <c r="AK5030" s="20">
        <v>20.224340438842773</v>
      </c>
    </row>
    <row r="5031" spans="2:37">
      <c r="B5031" s="2">
        <v>2.0000000949949026E-3</v>
      </c>
      <c r="D5031" s="44">
        <v>0.12000000569969416</v>
      </c>
      <c r="E5031" s="44"/>
      <c r="F5031" s="45">
        <v>4.039095401763916</v>
      </c>
      <c r="G5031" s="45"/>
      <c r="H5031" s="45"/>
      <c r="I5031" s="45"/>
      <c r="J5031" s="45"/>
      <c r="K5031" s="45">
        <v>24.525590896606445</v>
      </c>
      <c r="L5031" s="45"/>
      <c r="M5031" s="45"/>
      <c r="N5031" s="45">
        <v>52.624958038330078</v>
      </c>
      <c r="O5031" s="45"/>
      <c r="P5031" s="45"/>
      <c r="Q5031" s="45"/>
      <c r="R5031" s="45">
        <v>19.869253158569336</v>
      </c>
      <c r="S5031" s="45"/>
      <c r="T5031" s="45"/>
      <c r="U5031" s="45"/>
      <c r="V5031" s="46">
        <v>87.281654357910156</v>
      </c>
      <c r="W5031" s="46"/>
      <c r="X5031" s="45">
        <v>4.1000001132488251E-2</v>
      </c>
      <c r="Y5031" s="45"/>
      <c r="Z5031" s="44">
        <v>2.460000067949295</v>
      </c>
      <c r="AA5031" s="44"/>
      <c r="AB5031" s="45">
        <v>30.533740997314453</v>
      </c>
      <c r="AC5031" s="45"/>
      <c r="AD5031" s="45">
        <v>5.1527647972106934</v>
      </c>
      <c r="AE5031" s="45"/>
      <c r="AF5031" s="45">
        <v>31.382057189941406</v>
      </c>
      <c r="AG5031" s="45"/>
      <c r="AH5031" s="45">
        <v>18.546909332275391</v>
      </c>
      <c r="AI5031" s="45"/>
      <c r="AJ5031" s="45"/>
      <c r="AK5031" s="20">
        <v>19.645078659057617</v>
      </c>
    </row>
    <row r="5032" spans="2:37">
      <c r="B5032" s="2">
        <v>3.0000000260770321E-3</v>
      </c>
      <c r="D5032" s="44">
        <v>0.18000000156462193</v>
      </c>
      <c r="E5032" s="44"/>
      <c r="F5032" s="45">
        <v>11.024364471435547</v>
      </c>
      <c r="G5032" s="45"/>
      <c r="H5032" s="45"/>
      <c r="I5032" s="45"/>
      <c r="J5032" s="45"/>
      <c r="K5032" s="45">
        <v>22.97026252746582</v>
      </c>
      <c r="L5032" s="45"/>
      <c r="M5032" s="45"/>
      <c r="N5032" s="45">
        <v>51.013050079345703</v>
      </c>
      <c r="O5032" s="45"/>
      <c r="P5032" s="45"/>
      <c r="Q5032" s="45"/>
      <c r="R5032" s="45">
        <v>19.829246520996094</v>
      </c>
      <c r="S5032" s="45"/>
      <c r="T5032" s="45"/>
      <c r="U5032" s="45"/>
      <c r="V5032" s="46">
        <v>81.911476135253906</v>
      </c>
      <c r="W5032" s="46"/>
      <c r="X5032" s="45">
        <v>4.1999999433755875E-2</v>
      </c>
      <c r="Y5032" s="45"/>
      <c r="Z5032" s="44">
        <v>2.5199999660253525</v>
      </c>
      <c r="AA5032" s="44"/>
      <c r="AB5032" s="45">
        <v>30.993179321289063</v>
      </c>
      <c r="AC5032" s="45"/>
      <c r="AD5032" s="45">
        <v>4.9981040954589844</v>
      </c>
      <c r="AE5032" s="45"/>
      <c r="AF5032" s="45">
        <v>31.187417984008789</v>
      </c>
      <c r="AG5032" s="45"/>
      <c r="AH5032" s="45">
        <v>18.518640518188477</v>
      </c>
      <c r="AI5032" s="45"/>
      <c r="AJ5032" s="45"/>
      <c r="AK5032" s="20">
        <v>19.084518432617188</v>
      </c>
    </row>
    <row r="5033" spans="2:37">
      <c r="B5033" s="2">
        <v>4.0000001899898052E-3</v>
      </c>
      <c r="D5033" s="44">
        <v>0.24000001139938831</v>
      </c>
      <c r="E5033" s="44"/>
      <c r="F5033" s="45">
        <v>19.808439254760742</v>
      </c>
      <c r="G5033" s="45"/>
      <c r="H5033" s="45"/>
      <c r="I5033" s="45"/>
      <c r="J5033" s="45"/>
      <c r="K5033" s="45">
        <v>21.574394226074219</v>
      </c>
      <c r="L5033" s="45"/>
      <c r="M5033" s="45"/>
      <c r="N5033" s="45">
        <v>49.561119079589844</v>
      </c>
      <c r="O5033" s="45"/>
      <c r="P5033" s="45"/>
      <c r="Q5033" s="45"/>
      <c r="R5033" s="45">
        <v>19.789602279663086</v>
      </c>
      <c r="S5033" s="45"/>
      <c r="T5033" s="45"/>
      <c r="U5033" s="45"/>
      <c r="V5033" s="46">
        <v>77.087959289550781</v>
      </c>
      <c r="W5033" s="46"/>
      <c r="X5033" s="45">
        <v>4.3000001460313797E-2</v>
      </c>
      <c r="Y5033" s="45"/>
      <c r="Z5033" s="44">
        <v>2.5800000876188278</v>
      </c>
      <c r="AA5033" s="44"/>
      <c r="AB5033" s="45">
        <v>27.812715530395508</v>
      </c>
      <c r="AC5033" s="45"/>
      <c r="AD5033" s="45">
        <v>4.8486433029174805</v>
      </c>
      <c r="AE5033" s="45"/>
      <c r="AF5033" s="45">
        <v>30.998323440551758</v>
      </c>
      <c r="AG5033" s="45"/>
      <c r="AH5033" s="45">
        <v>18.490615844726563</v>
      </c>
      <c r="AI5033" s="45"/>
      <c r="AJ5033" s="45"/>
      <c r="AK5033" s="20">
        <v>18.54188346862793</v>
      </c>
    </row>
    <row r="5034" spans="2:37">
      <c r="B5034" s="2">
        <v>4.999999888241291E-3</v>
      </c>
      <c r="D5034" s="44">
        <v>0.29999999329447746</v>
      </c>
      <c r="E5034" s="44"/>
      <c r="F5034" s="45">
        <v>28.938282012939453</v>
      </c>
      <c r="G5034" s="45"/>
      <c r="H5034" s="45"/>
      <c r="I5034" s="45"/>
      <c r="J5034" s="45"/>
      <c r="K5034" s="45">
        <v>20.317426681518555</v>
      </c>
      <c r="L5034" s="45"/>
      <c r="M5034" s="45"/>
      <c r="N5034" s="45">
        <v>48.248592376708984</v>
      </c>
      <c r="O5034" s="45"/>
      <c r="P5034" s="45"/>
      <c r="Q5034" s="45"/>
      <c r="R5034" s="45">
        <v>19.750316619873047</v>
      </c>
      <c r="S5034" s="45"/>
      <c r="T5034" s="45"/>
      <c r="U5034" s="45"/>
      <c r="V5034" s="46">
        <v>72.741058349609375</v>
      </c>
      <c r="W5034" s="46"/>
      <c r="X5034" s="45">
        <v>4.3999999761581421E-2</v>
      </c>
      <c r="Y5034" s="45"/>
      <c r="Z5034" s="44">
        <v>2.6399999856948853</v>
      </c>
      <c r="AA5034" s="44"/>
      <c r="AB5034" s="45">
        <v>21.42790412902832</v>
      </c>
      <c r="AC5034" s="45"/>
      <c r="AD5034" s="45">
        <v>4.7041654586791992</v>
      </c>
      <c r="AE5034" s="45"/>
      <c r="AF5034" s="45">
        <v>30.814556121826172</v>
      </c>
      <c r="AG5034" s="45"/>
      <c r="AH5034" s="45">
        <v>18.462835311889648</v>
      </c>
      <c r="AI5034" s="45"/>
      <c r="AJ5034" s="45"/>
      <c r="AK5034" s="20">
        <v>18.016448974609375</v>
      </c>
    </row>
    <row r="5035" spans="2:37">
      <c r="B5035" s="2">
        <v>6.0000000521540642E-3</v>
      </c>
      <c r="D5035" s="44">
        <v>0.36000000312924385</v>
      </c>
      <c r="E5035" s="44"/>
      <c r="F5035" s="45">
        <v>36.940448760986328</v>
      </c>
      <c r="G5035" s="45"/>
      <c r="H5035" s="45"/>
      <c r="I5035" s="45"/>
      <c r="J5035" s="45"/>
      <c r="K5035" s="45">
        <v>19.181646347045898</v>
      </c>
      <c r="L5035" s="45"/>
      <c r="M5035" s="45"/>
      <c r="N5035" s="45">
        <v>47.057754516601563</v>
      </c>
      <c r="O5035" s="45"/>
      <c r="P5035" s="45"/>
      <c r="Q5035" s="45"/>
      <c r="R5035" s="45">
        <v>19.711385726928711</v>
      </c>
      <c r="S5035" s="45"/>
      <c r="T5035" s="45"/>
      <c r="U5035" s="45"/>
      <c r="V5035" s="46">
        <v>68.810340881347656</v>
      </c>
      <c r="W5035" s="46"/>
      <c r="X5035" s="45">
        <v>4.5000001788139343E-2</v>
      </c>
      <c r="Y5035" s="45"/>
      <c r="Z5035" s="44">
        <v>2.7000001072883606</v>
      </c>
      <c r="AA5035" s="44"/>
      <c r="AB5035" s="45">
        <v>12.72265625</v>
      </c>
      <c r="AC5035" s="45"/>
      <c r="AD5035" s="45">
        <v>4.5644664764404297</v>
      </c>
      <c r="AE5035" s="45"/>
      <c r="AF5035" s="45">
        <v>30.635908126831055</v>
      </c>
      <c r="AG5035" s="45"/>
      <c r="AH5035" s="45">
        <v>18.435293197631836</v>
      </c>
      <c r="AI5035" s="45"/>
      <c r="AJ5035" s="45"/>
      <c r="AK5035" s="20">
        <v>17.507534027099609</v>
      </c>
    </row>
    <row r="5036" spans="2:37">
      <c r="B5036" s="2">
        <v>7.0000002160668373E-3</v>
      </c>
      <c r="D5036" s="44">
        <v>0.42000001296401024</v>
      </c>
      <c r="E5036" s="44"/>
      <c r="F5036" s="45">
        <v>42.524604797363281</v>
      </c>
      <c r="G5036" s="45"/>
      <c r="H5036" s="45"/>
      <c r="I5036" s="45"/>
      <c r="J5036" s="45"/>
      <c r="K5036" s="45">
        <v>18.151786804199219</v>
      </c>
      <c r="L5036" s="45"/>
      <c r="M5036" s="45"/>
      <c r="N5036" s="45">
        <v>45.973339080810547</v>
      </c>
      <c r="O5036" s="45"/>
      <c r="P5036" s="45"/>
      <c r="Q5036" s="45"/>
      <c r="R5036" s="45">
        <v>19.672807693481445</v>
      </c>
      <c r="S5036" s="45"/>
      <c r="T5036" s="45"/>
      <c r="U5036" s="45"/>
      <c r="V5036" s="46">
        <v>65.243621826171875</v>
      </c>
      <c r="W5036" s="46"/>
      <c r="X5036" s="45">
        <v>4.6000000089406967E-2</v>
      </c>
      <c r="Y5036" s="45"/>
      <c r="Z5036" s="44">
        <v>2.760000005364418</v>
      </c>
      <c r="AA5036" s="44"/>
      <c r="AB5036" s="45">
        <v>2.9040389060974121</v>
      </c>
      <c r="AC5036" s="45"/>
      <c r="AD5036" s="45">
        <v>4.4293556213378906</v>
      </c>
      <c r="AE5036" s="45"/>
      <c r="AF5036" s="45">
        <v>30.462182998657227</v>
      </c>
      <c r="AG5036" s="45"/>
      <c r="AH5036" s="45">
        <v>18.407989501953125</v>
      </c>
      <c r="AI5036" s="45"/>
      <c r="AJ5036" s="45"/>
      <c r="AK5036" s="20">
        <v>17.014499664306641</v>
      </c>
    </row>
    <row r="5037" spans="2:37">
      <c r="B5037" s="2">
        <v>8.0000003799796104E-3</v>
      </c>
      <c r="D5037" s="44">
        <v>0.48000002279877663</v>
      </c>
      <c r="E5037" s="44"/>
      <c r="F5037" s="45">
        <v>44.761005401611328</v>
      </c>
      <c r="G5037" s="45"/>
      <c r="H5037" s="45"/>
      <c r="I5037" s="45"/>
      <c r="J5037" s="45"/>
      <c r="K5037" s="45">
        <v>17.214685440063477</v>
      </c>
      <c r="L5037" s="45"/>
      <c r="M5037" s="45"/>
      <c r="N5037" s="45">
        <v>44.982170104980469</v>
      </c>
      <c r="O5037" s="45"/>
      <c r="P5037" s="45"/>
      <c r="Q5037" s="45"/>
      <c r="R5037" s="45">
        <v>19.634576797485352</v>
      </c>
      <c r="S5037" s="45"/>
      <c r="T5037" s="45"/>
      <c r="U5037" s="45"/>
      <c r="V5037" s="46">
        <v>61.995841979980469</v>
      </c>
      <c r="W5037" s="46"/>
      <c r="X5037" s="45">
        <v>4.6999998390674591E-2</v>
      </c>
      <c r="Y5037" s="45"/>
      <c r="Z5037" s="44">
        <v>2.8199999034404755</v>
      </c>
      <c r="AA5037" s="44"/>
      <c r="AB5037" s="45">
        <v>-6.6678199768066406</v>
      </c>
      <c r="AC5037" s="45"/>
      <c r="AD5037" s="45">
        <v>4.2986512184143066</v>
      </c>
      <c r="AE5037" s="45"/>
      <c r="AF5037" s="45">
        <v>30.29319953918457</v>
      </c>
      <c r="AG5037" s="45"/>
      <c r="AH5037" s="45">
        <v>18.38092041015625</v>
      </c>
      <c r="AI5037" s="45"/>
      <c r="AJ5037" s="45"/>
      <c r="AK5037" s="20">
        <v>16.5367431640625</v>
      </c>
    </row>
    <row r="5038" spans="2:37">
      <c r="B5038" s="2">
        <v>8.999999612569809E-3</v>
      </c>
      <c r="D5038" s="44">
        <v>0.53999997675418854</v>
      </c>
      <c r="E5038" s="44"/>
      <c r="F5038" s="45">
        <v>43.207130432128906</v>
      </c>
      <c r="G5038" s="45"/>
      <c r="H5038" s="45"/>
      <c r="I5038" s="45"/>
      <c r="J5038" s="45"/>
      <c r="K5038" s="45">
        <v>16.358980178833008</v>
      </c>
      <c r="L5038" s="45"/>
      <c r="M5038" s="45"/>
      <c r="N5038" s="45">
        <v>44.072883605957031</v>
      </c>
      <c r="O5038" s="45"/>
      <c r="P5038" s="45"/>
      <c r="Q5038" s="45"/>
      <c r="R5038" s="45">
        <v>19.596689224243164</v>
      </c>
      <c r="S5038" s="45"/>
      <c r="T5038" s="45"/>
      <c r="U5038" s="45"/>
      <c r="V5038" s="46">
        <v>59.028064727783203</v>
      </c>
      <c r="W5038" s="46"/>
      <c r="X5038" s="45">
        <v>4.8000000417232513E-2</v>
      </c>
      <c r="Y5038" s="45"/>
      <c r="Z5038" s="44">
        <v>2.8800000250339508</v>
      </c>
      <c r="AA5038" s="44"/>
      <c r="AB5038" s="45">
        <v>-14.670755386352539</v>
      </c>
      <c r="AC5038" s="45"/>
      <c r="AD5038" s="45">
        <v>4.1721835136413574</v>
      </c>
      <c r="AE5038" s="45"/>
      <c r="AF5038" s="45">
        <v>30.128780364990234</v>
      </c>
      <c r="AG5038" s="45"/>
      <c r="AH5038" s="45">
        <v>18.354085922241211</v>
      </c>
      <c r="AI5038" s="45"/>
      <c r="AJ5038" s="45"/>
      <c r="AK5038" s="20">
        <v>16.073692321777344</v>
      </c>
    </row>
    <row r="5039" spans="2:37">
      <c r="B5039" s="2">
        <v>9.9999997764825821E-3</v>
      </c>
      <c r="D5039" s="44">
        <v>0.59999998658895493</v>
      </c>
      <c r="E5039" s="44"/>
      <c r="F5039" s="45">
        <v>37.965919494628906</v>
      </c>
      <c r="G5039" s="45"/>
      <c r="H5039" s="45"/>
      <c r="I5039" s="45"/>
      <c r="J5039" s="45"/>
      <c r="K5039" s="45">
        <v>15.574863433837891</v>
      </c>
      <c r="L5039" s="45"/>
      <c r="M5039" s="45"/>
      <c r="N5039" s="45">
        <v>43.235668182373047</v>
      </c>
      <c r="O5039" s="45"/>
      <c r="P5039" s="45"/>
      <c r="Q5039" s="45"/>
      <c r="R5039" s="45">
        <v>19.55914306640625</v>
      </c>
      <c r="S5039" s="45"/>
      <c r="T5039" s="45"/>
      <c r="U5039" s="45"/>
      <c r="V5039" s="46">
        <v>56.306613922119141</v>
      </c>
      <c r="W5039" s="46"/>
      <c r="X5039" s="45">
        <v>4.8999998718500137E-2</v>
      </c>
      <c r="Y5039" s="45"/>
      <c r="Z5039" s="44">
        <v>2.9399999231100082</v>
      </c>
      <c r="AA5039" s="44"/>
      <c r="AB5039" s="45">
        <v>-20.005710601806641</v>
      </c>
      <c r="AC5039" s="45"/>
      <c r="AD5039" s="45">
        <v>4.0497903823852539</v>
      </c>
      <c r="AE5039" s="45"/>
      <c r="AF5039" s="45">
        <v>29.968761444091797</v>
      </c>
      <c r="AG5039" s="45"/>
      <c r="AH5039" s="45">
        <v>18.327480316162109</v>
      </c>
      <c r="AI5039" s="45"/>
      <c r="AJ5039" s="45"/>
      <c r="AK5039" s="20">
        <v>15.624810218811035</v>
      </c>
    </row>
    <row r="5040" spans="2:37">
      <c r="B5040" s="2">
        <v>1.0999999940395355E-2</v>
      </c>
      <c r="D5040" s="44">
        <v>0.65999999642372131</v>
      </c>
      <c r="E5040" s="44"/>
      <c r="F5040" s="45">
        <v>29.667654037475586</v>
      </c>
      <c r="G5040" s="45"/>
      <c r="H5040" s="45"/>
      <c r="I5040" s="45"/>
      <c r="J5040" s="45"/>
      <c r="K5040" s="45">
        <v>14.853852272033691</v>
      </c>
      <c r="L5040" s="45"/>
      <c r="M5040" s="45"/>
      <c r="N5040" s="45">
        <v>42.4620361328125</v>
      </c>
      <c r="O5040" s="45"/>
      <c r="P5040" s="45"/>
      <c r="Q5040" s="45"/>
      <c r="R5040" s="45">
        <v>19.521934509277344</v>
      </c>
      <c r="S5040" s="45"/>
      <c r="T5040" s="45"/>
      <c r="U5040" s="45"/>
      <c r="V5040" s="46">
        <v>53.802352905273438</v>
      </c>
      <c r="W5040" s="46"/>
      <c r="X5040" s="45">
        <v>5.000000074505806E-2</v>
      </c>
      <c r="Y5040" s="45"/>
      <c r="Z5040" s="44">
        <v>3.0000000447034836</v>
      </c>
      <c r="AA5040" s="44"/>
      <c r="AB5040" s="45">
        <v>-21.950077056884766</v>
      </c>
      <c r="AC5040" s="45"/>
      <c r="AD5040" s="45">
        <v>3.9313182830810547</v>
      </c>
      <c r="AE5040" s="45"/>
      <c r="AF5040" s="45">
        <v>29.812990188598633</v>
      </c>
      <c r="AG5040" s="45"/>
      <c r="AH5040" s="45">
        <v>18.301105499267578</v>
      </c>
      <c r="AI5040" s="45"/>
      <c r="AJ5040" s="45"/>
      <c r="AK5040" s="20">
        <v>15.189583778381348</v>
      </c>
    </row>
    <row r="5041" spans="2:37">
      <c r="B5041" s="2">
        <v>1.2000000104308128E-2</v>
      </c>
      <c r="D5041" s="44">
        <v>0.7200000062584877</v>
      </c>
      <c r="E5041" s="44"/>
      <c r="F5041" s="45">
        <v>19.378320693969727</v>
      </c>
      <c r="G5041" s="45"/>
      <c r="H5041" s="45"/>
      <c r="I5041" s="45"/>
      <c r="J5041" s="45"/>
      <c r="K5041" s="45">
        <v>14.188614845275879</v>
      </c>
      <c r="L5041" s="45"/>
      <c r="M5041" s="45"/>
      <c r="N5041" s="45">
        <v>41.744651794433594</v>
      </c>
      <c r="O5041" s="45"/>
      <c r="P5041" s="45"/>
      <c r="Q5041" s="45"/>
      <c r="R5041" s="45">
        <v>19.48505973815918</v>
      </c>
      <c r="S5041" s="45"/>
      <c r="T5041" s="45"/>
      <c r="U5041" s="45"/>
      <c r="V5041" s="46">
        <v>51.490043640136719</v>
      </c>
      <c r="W5041" s="46"/>
      <c r="X5041" s="45">
        <v>5.0999999046325684E-2</v>
      </c>
      <c r="Y5041" s="45"/>
      <c r="Z5041" s="44">
        <v>3.059999942779541</v>
      </c>
      <c r="AA5041" s="44"/>
      <c r="AB5041" s="45">
        <v>-20.257867813110352</v>
      </c>
      <c r="AC5041" s="45"/>
      <c r="AD5041" s="45">
        <v>3.8166220188140869</v>
      </c>
      <c r="AE5041" s="45"/>
      <c r="AF5041" s="45">
        <v>29.661312103271484</v>
      </c>
      <c r="AG5041" s="45"/>
      <c r="AH5041" s="45">
        <v>18.274955749511719</v>
      </c>
      <c r="AI5041" s="45"/>
      <c r="AJ5041" s="45"/>
      <c r="AK5041" s="20">
        <v>14.767528533935547</v>
      </c>
    </row>
    <row r="5042" spans="2:37">
      <c r="B5042" s="2">
        <v>1.3000000268220901E-2</v>
      </c>
      <c r="D5042" s="44">
        <v>0.78000001609325409</v>
      </c>
      <c r="E5042" s="44"/>
      <c r="F5042" s="45">
        <v>8.4474878311157227</v>
      </c>
      <c r="G5042" s="45"/>
      <c r="H5042" s="45"/>
      <c r="I5042" s="45"/>
      <c r="J5042" s="45"/>
      <c r="K5042" s="45">
        <v>13.572799682617188</v>
      </c>
      <c r="L5042" s="45"/>
      <c r="M5042" s="45"/>
      <c r="N5042" s="45">
        <v>41.077152252197266</v>
      </c>
      <c r="O5042" s="45"/>
      <c r="P5042" s="45"/>
      <c r="Q5042" s="45"/>
      <c r="R5042" s="45">
        <v>19.448514938354492</v>
      </c>
      <c r="S5042" s="45"/>
      <c r="T5042" s="45"/>
      <c r="U5042" s="45"/>
      <c r="V5042" s="46">
        <v>49.347820281982422</v>
      </c>
      <c r="W5042" s="46"/>
      <c r="X5042" s="45">
        <v>5.2000001072883606E-2</v>
      </c>
      <c r="Y5042" s="45"/>
      <c r="Z5042" s="44">
        <v>3.1200000643730164</v>
      </c>
      <c r="AA5042" s="44"/>
      <c r="AB5042" s="45">
        <v>-15.192827224731445</v>
      </c>
      <c r="AC5042" s="45"/>
      <c r="AD5042" s="45">
        <v>3.7055635452270508</v>
      </c>
      <c r="AE5042" s="45"/>
      <c r="AF5042" s="45">
        <v>29.513589859008789</v>
      </c>
      <c r="AG5042" s="45"/>
      <c r="AH5042" s="45">
        <v>18.249031066894531</v>
      </c>
      <c r="AI5042" s="45"/>
      <c r="AJ5042" s="45"/>
      <c r="AK5042" s="20">
        <v>14.358181953430176</v>
      </c>
    </row>
    <row r="5043" spans="2:37">
      <c r="B5043" s="2">
        <v>1.4000000432133675E-2</v>
      </c>
      <c r="D5043" s="44">
        <v>0.84000002592802048</v>
      </c>
      <c r="E5043" s="44"/>
      <c r="F5043" s="45">
        <v>-1.6827719211578369</v>
      </c>
      <c r="G5043" s="45"/>
      <c r="H5043" s="45"/>
      <c r="I5043" s="45"/>
      <c r="J5043" s="45"/>
      <c r="K5043" s="45">
        <v>13.00090217590332</v>
      </c>
      <c r="L5043" s="45"/>
      <c r="M5043" s="45"/>
      <c r="N5043" s="45">
        <v>40.454036712646484</v>
      </c>
      <c r="O5043" s="45"/>
      <c r="P5043" s="45"/>
      <c r="Q5043" s="45"/>
      <c r="R5043" s="45">
        <v>19.412298202514648</v>
      </c>
      <c r="S5043" s="45"/>
      <c r="T5043" s="45"/>
      <c r="U5043" s="45"/>
      <c r="V5043" s="46">
        <v>47.356712341308594</v>
      </c>
      <c r="W5043" s="46"/>
      <c r="X5043" s="45">
        <v>5.299999937415123E-2</v>
      </c>
      <c r="Y5043" s="45"/>
      <c r="Z5043" s="44">
        <v>3.1799999624490738</v>
      </c>
      <c r="AA5043" s="44"/>
      <c r="AB5043" s="45">
        <v>-7.4900422096252441</v>
      </c>
      <c r="AC5043" s="45"/>
      <c r="AD5043" s="45">
        <v>3.5980105400085449</v>
      </c>
      <c r="AE5043" s="45"/>
      <c r="AF5043" s="45">
        <v>29.369688034057617</v>
      </c>
      <c r="AG5043" s="45"/>
      <c r="AH5043" s="45">
        <v>18.22332763671875</v>
      </c>
      <c r="AI5043" s="45"/>
      <c r="AJ5043" s="45"/>
      <c r="AK5043" s="20">
        <v>13.961103439331055</v>
      </c>
    </row>
    <row r="5044" spans="2:37">
      <c r="B5044" s="2">
        <v>1.4999999664723873E-2</v>
      </c>
      <c r="D5044" s="44">
        <v>0.89999997988343239</v>
      </c>
      <c r="E5044" s="44"/>
      <c r="F5044" s="45">
        <v>-9.6810493469238281</v>
      </c>
      <c r="G5044" s="45"/>
      <c r="H5044" s="45"/>
      <c r="I5044" s="45"/>
      <c r="J5044" s="45"/>
      <c r="K5044" s="45">
        <v>12.468146324157715</v>
      </c>
      <c r="L5044" s="45"/>
      <c r="M5044" s="45"/>
      <c r="N5044" s="45">
        <v>39.870521545410156</v>
      </c>
      <c r="O5044" s="45"/>
      <c r="P5044" s="45"/>
      <c r="Q5044" s="45"/>
      <c r="R5044" s="45">
        <v>19.376405715942383</v>
      </c>
      <c r="S5044" s="45"/>
      <c r="T5044" s="45"/>
      <c r="U5044" s="45"/>
      <c r="V5044" s="46">
        <v>45.500240325927734</v>
      </c>
      <c r="W5044" s="46"/>
      <c r="X5044" s="45">
        <v>5.4000001400709152E-2</v>
      </c>
      <c r="Y5044" s="45"/>
      <c r="Z5044" s="44">
        <v>3.2400000840425491</v>
      </c>
      <c r="AA5044" s="44"/>
      <c r="AB5044" s="45">
        <v>1.7483642101287842</v>
      </c>
      <c r="AC5044" s="45"/>
      <c r="AD5044" s="45">
        <v>3.4938373565673828</v>
      </c>
      <c r="AE5044" s="45"/>
      <c r="AF5044" s="45">
        <v>29.229476928710938</v>
      </c>
      <c r="AG5044" s="45"/>
      <c r="AH5044" s="45">
        <v>18.197845458984375</v>
      </c>
      <c r="AI5044" s="45"/>
      <c r="AJ5044" s="45"/>
      <c r="AK5044" s="20">
        <v>13.575872421264648</v>
      </c>
    </row>
    <row r="5045" spans="2:37">
      <c r="B5045" s="2">
        <v>1.6000000759959221E-2</v>
      </c>
      <c r="D5045" s="44">
        <v>0.96000004559755325</v>
      </c>
      <c r="E5045" s="44"/>
      <c r="F5045" s="45">
        <v>-14.513401031494141</v>
      </c>
      <c r="G5045" s="45"/>
      <c r="H5045" s="45"/>
      <c r="I5045" s="45"/>
      <c r="J5045" s="45"/>
      <c r="K5045" s="45">
        <v>11.970380783081055</v>
      </c>
      <c r="L5045" s="45"/>
      <c r="M5045" s="45"/>
      <c r="N5045" s="45">
        <v>39.32244873046875</v>
      </c>
      <c r="O5045" s="45"/>
      <c r="P5045" s="45"/>
      <c r="Q5045" s="45"/>
      <c r="R5045" s="45">
        <v>19.34083366394043</v>
      </c>
      <c r="S5045" s="45"/>
      <c r="T5045" s="45"/>
      <c r="U5045" s="45"/>
      <c r="V5045" s="46">
        <v>43.764080047607422</v>
      </c>
      <c r="W5045" s="46"/>
      <c r="X5045" s="45">
        <v>5.4999999701976776E-2</v>
      </c>
      <c r="Y5045" s="45"/>
      <c r="Z5045" s="44">
        <v>3.2999999821186066</v>
      </c>
      <c r="AA5045" s="44"/>
      <c r="AB5045" s="45">
        <v>11.208662033081055</v>
      </c>
      <c r="AC5045" s="45"/>
      <c r="AD5045" s="45">
        <v>3.3929243087768555</v>
      </c>
      <c r="AE5045" s="45"/>
      <c r="AF5045" s="45">
        <v>29.092832565307617</v>
      </c>
      <c r="AG5045" s="45"/>
      <c r="AH5045" s="45">
        <v>18.172578811645508</v>
      </c>
      <c r="AI5045" s="45"/>
      <c r="AJ5045" s="45"/>
      <c r="AK5045" s="20">
        <v>13.20208740234375</v>
      </c>
    </row>
    <row r="5046" spans="2:37">
      <c r="B5046" s="2">
        <v>1.7000000923871994E-2</v>
      </c>
      <c r="D5046" s="44">
        <v>1.0200000554323196</v>
      </c>
      <c r="E5046" s="44"/>
      <c r="F5046" s="45">
        <v>-15.587705612182617</v>
      </c>
      <c r="G5046" s="45"/>
      <c r="H5046" s="45"/>
      <c r="I5046" s="45"/>
      <c r="J5046" s="45"/>
      <c r="K5046" s="45">
        <v>11.503994941711426</v>
      </c>
      <c r="L5046" s="45"/>
      <c r="M5046" s="45"/>
      <c r="N5046" s="45">
        <v>38.806205749511719</v>
      </c>
      <c r="O5046" s="45"/>
      <c r="P5046" s="45"/>
      <c r="Q5046" s="45"/>
      <c r="R5046" s="45">
        <v>19.305578231811523</v>
      </c>
      <c r="S5046" s="45"/>
      <c r="T5046" s="45"/>
      <c r="U5046" s="45"/>
      <c r="V5046" s="46">
        <v>42.135765075683594</v>
      </c>
      <c r="W5046" s="46"/>
      <c r="X5046" s="45">
        <v>5.6000001728534698E-2</v>
      </c>
      <c r="Y5046" s="45"/>
      <c r="Z5046" s="44">
        <v>3.3600001037120819</v>
      </c>
      <c r="AA5046" s="44"/>
      <c r="AB5046" s="45">
        <v>19.550151824951172</v>
      </c>
      <c r="AC5046" s="45"/>
      <c r="AD5046" s="45">
        <v>3.2951562404632568</v>
      </c>
      <c r="AE5046" s="45"/>
      <c r="AF5046" s="45">
        <v>28.959638595581055</v>
      </c>
      <c r="AG5046" s="45"/>
      <c r="AH5046" s="45">
        <v>18.147529602050781</v>
      </c>
      <c r="AI5046" s="45"/>
      <c r="AJ5046" s="45"/>
      <c r="AK5046" s="20">
        <v>12.839364051818848</v>
      </c>
    </row>
    <row r="5047" spans="2:37">
      <c r="B5047" s="2">
        <v>1.7999999225139618E-2</v>
      </c>
      <c r="D5047" s="44">
        <v>1.0799999535083771</v>
      </c>
      <c r="E5047" s="44"/>
      <c r="F5047" s="45">
        <v>-12.835537910461426</v>
      </c>
      <c r="G5047" s="45"/>
      <c r="H5047" s="45"/>
      <c r="I5047" s="45"/>
      <c r="J5047" s="45"/>
      <c r="K5047" s="45">
        <v>11.065841674804688</v>
      </c>
      <c r="L5047" s="45"/>
      <c r="M5047" s="45"/>
      <c r="N5047" s="45">
        <v>38.318637847900391</v>
      </c>
      <c r="O5047" s="45"/>
      <c r="P5047" s="45"/>
      <c r="Q5047" s="45"/>
      <c r="R5047" s="45">
        <v>19.270637512207031</v>
      </c>
      <c r="S5047" s="45"/>
      <c r="T5047" s="45"/>
      <c r="U5047" s="45"/>
      <c r="V5047" s="46">
        <v>40.604427337646484</v>
      </c>
      <c r="W5047" s="46"/>
      <c r="X5047" s="45">
        <v>5.7000000029802322E-2</v>
      </c>
      <c r="Y5047" s="45"/>
      <c r="Z5047" s="44">
        <v>3.4200000017881393</v>
      </c>
      <c r="AA5047" s="44"/>
      <c r="AB5047" s="45">
        <v>25.593067169189453</v>
      </c>
      <c r="AC5047" s="45"/>
      <c r="AD5047" s="45">
        <v>3.2004237174987793</v>
      </c>
      <c r="AE5047" s="45"/>
      <c r="AF5047" s="45">
        <v>28.829782485961914</v>
      </c>
      <c r="AG5047" s="45"/>
      <c r="AH5047" s="45">
        <v>18.122692108154297</v>
      </c>
      <c r="AI5047" s="45"/>
      <c r="AJ5047" s="45"/>
      <c r="AK5047" s="20">
        <v>12.487335205078125</v>
      </c>
    </row>
    <row r="5048" spans="2:37">
      <c r="B5048" s="2">
        <v>1.8999999389052391E-2</v>
      </c>
      <c r="D5048" s="44">
        <v>1.1399999633431435</v>
      </c>
      <c r="E5048" s="44"/>
      <c r="F5048" s="45">
        <v>-6.7203402519226074</v>
      </c>
      <c r="G5048" s="45"/>
      <c r="H5048" s="45"/>
      <c r="I5048" s="45"/>
      <c r="J5048" s="45"/>
      <c r="K5048" s="45">
        <v>10.653175354003906</v>
      </c>
      <c r="L5048" s="45"/>
      <c r="M5048" s="45"/>
      <c r="N5048" s="45">
        <v>37.856998443603516</v>
      </c>
      <c r="O5048" s="45"/>
      <c r="P5048" s="45"/>
      <c r="Q5048" s="45"/>
      <c r="R5048" s="45">
        <v>19.236007690429688</v>
      </c>
      <c r="S5048" s="45"/>
      <c r="T5048" s="45"/>
      <c r="U5048" s="45"/>
      <c r="V5048" s="46">
        <v>39.160579681396484</v>
      </c>
      <c r="W5048" s="46"/>
      <c r="X5048" s="45">
        <v>5.7999998331069946E-2</v>
      </c>
      <c r="Y5048" s="45"/>
      <c r="Z5048" s="44">
        <v>3.4799998998641968</v>
      </c>
      <c r="AA5048" s="44"/>
      <c r="AB5048" s="45">
        <v>28.483409881591797</v>
      </c>
      <c r="AC5048" s="45"/>
      <c r="AD5048" s="45">
        <v>3.1086218357086182</v>
      </c>
      <c r="AE5048" s="45"/>
      <c r="AF5048" s="45">
        <v>28.703155517578125</v>
      </c>
      <c r="AG5048" s="45"/>
      <c r="AH5048" s="45">
        <v>18.098068237304688</v>
      </c>
      <c r="AI5048" s="45"/>
      <c r="AJ5048" s="45"/>
      <c r="AK5048" s="20">
        <v>12.145647048950195</v>
      </c>
    </row>
    <row r="5049" spans="2:37">
      <c r="B5049" s="2">
        <v>1.9999999552965164E-2</v>
      </c>
      <c r="D5049" s="44">
        <v>1.1999999731779099</v>
      </c>
      <c r="E5049" s="44"/>
      <c r="F5049" s="45">
        <v>1.828963041305542</v>
      </c>
      <c r="G5049" s="45"/>
      <c r="H5049" s="45"/>
      <c r="I5049" s="45"/>
      <c r="J5049" s="45"/>
      <c r="K5049" s="45">
        <v>10.263592720031738</v>
      </c>
      <c r="L5049" s="45"/>
      <c r="M5049" s="45"/>
      <c r="N5049" s="45">
        <v>37.418880462646484</v>
      </c>
      <c r="O5049" s="45"/>
      <c r="P5049" s="45"/>
      <c r="Q5049" s="45"/>
      <c r="R5049" s="45">
        <v>19.201686859130859</v>
      </c>
      <c r="S5049" s="45"/>
      <c r="T5049" s="45"/>
      <c r="U5049" s="45"/>
      <c r="V5049" s="46">
        <v>37.795932769775391</v>
      </c>
      <c r="W5049" s="46"/>
      <c r="X5049" s="45">
        <v>5.9000000357627869E-2</v>
      </c>
      <c r="Y5049" s="45"/>
      <c r="Z5049" s="44">
        <v>3.5400000214576721</v>
      </c>
      <c r="AA5049" s="44"/>
      <c r="AB5049" s="45">
        <v>27.811704635620117</v>
      </c>
      <c r="AC5049" s="45"/>
      <c r="AD5049" s="45">
        <v>3.0196495056152344</v>
      </c>
      <c r="AE5049" s="45"/>
      <c r="AF5049" s="45">
        <v>28.579654693603516</v>
      </c>
      <c r="AG5049" s="45"/>
      <c r="AH5049" s="45">
        <v>18.073652267456055</v>
      </c>
      <c r="AI5049" s="45"/>
      <c r="AJ5049" s="45"/>
      <c r="AK5049" s="20">
        <v>11.813962936401367</v>
      </c>
    </row>
    <row r="5050" spans="2:37">
      <c r="B5050" s="2">
        <v>2.0999999716877937E-2</v>
      </c>
      <c r="D5050" s="44">
        <v>1.2599999830126762</v>
      </c>
      <c r="E5050" s="44"/>
      <c r="F5050" s="45">
        <v>11.549354553222656</v>
      </c>
      <c r="G5050" s="45"/>
      <c r="H5050" s="45"/>
      <c r="I5050" s="45"/>
      <c r="J5050" s="45"/>
      <c r="K5050" s="45">
        <v>9.8949918746948242</v>
      </c>
      <c r="L5050" s="45"/>
      <c r="M5050" s="45"/>
      <c r="N5050" s="45">
        <v>37.002170562744141</v>
      </c>
      <c r="O5050" s="45"/>
      <c r="P5050" s="45"/>
      <c r="Q5050" s="45"/>
      <c r="R5050" s="45">
        <v>19.167669296264648</v>
      </c>
      <c r="S5050" s="45"/>
      <c r="T5050" s="45"/>
      <c r="U5050" s="45"/>
      <c r="V5050" s="46">
        <v>36.503215789794922</v>
      </c>
      <c r="W5050" s="46"/>
      <c r="X5050" s="45">
        <v>5.9999998658895493E-2</v>
      </c>
      <c r="Y5050" s="45"/>
      <c r="Z5050" s="44">
        <v>3.5999999195337296</v>
      </c>
      <c r="AA5050" s="44"/>
      <c r="AB5050" s="45">
        <v>23.669143676757813</v>
      </c>
      <c r="AC5050" s="45"/>
      <c r="AD5050" s="45">
        <v>2.9334104061126709</v>
      </c>
      <c r="AE5050" s="45"/>
      <c r="AF5050" s="45">
        <v>28.45918083190918</v>
      </c>
      <c r="AG5050" s="45"/>
      <c r="AH5050" s="45">
        <v>18.049444198608398</v>
      </c>
      <c r="AI5050" s="45"/>
      <c r="AJ5050" s="45"/>
      <c r="AK5050" s="20">
        <v>11.49195671081543</v>
      </c>
    </row>
    <row r="5051" spans="2:37">
      <c r="B5051" s="2">
        <v>2.199999988079071E-2</v>
      </c>
      <c r="D5051" s="44">
        <v>1.3199999928474426</v>
      </c>
      <c r="E5051" s="44"/>
      <c r="F5051" s="45">
        <v>21.021461486816406</v>
      </c>
      <c r="G5051" s="45"/>
      <c r="H5051" s="45"/>
      <c r="I5051" s="45"/>
      <c r="J5051" s="45"/>
      <c r="K5051" s="45">
        <v>9.5455245971679688</v>
      </c>
      <c r="L5051" s="45"/>
      <c r="M5051" s="45"/>
      <c r="N5051" s="45">
        <v>36.605022430419922</v>
      </c>
      <c r="O5051" s="45"/>
      <c r="P5051" s="45"/>
      <c r="Q5051" s="45"/>
      <c r="R5051" s="45">
        <v>19.133955001831055</v>
      </c>
      <c r="S5051" s="45"/>
      <c r="T5051" s="45"/>
      <c r="U5051" s="45"/>
      <c r="V5051" s="46">
        <v>35.276058197021484</v>
      </c>
      <c r="W5051" s="46"/>
      <c r="X5051" s="45">
        <v>6.1000000685453415E-2</v>
      </c>
      <c r="Y5051" s="45"/>
      <c r="Z5051" s="44">
        <v>3.6600000411272049</v>
      </c>
      <c r="AA5051" s="44"/>
      <c r="AB5051" s="45">
        <v>16.633449554443359</v>
      </c>
      <c r="AC5051" s="45"/>
      <c r="AD5051" s="45">
        <v>2.8498117923736572</v>
      </c>
      <c r="AE5051" s="45"/>
      <c r="AF5051" s="45">
        <v>28.341636657714844</v>
      </c>
      <c r="AG5051" s="45"/>
      <c r="AH5051" s="45">
        <v>18.025442123413086</v>
      </c>
      <c r="AI5051" s="45"/>
      <c r="AJ5051" s="45"/>
      <c r="AK5051" s="20">
        <v>11.179316520690918</v>
      </c>
    </row>
    <row r="5052" spans="2:37">
      <c r="B5052" s="2">
        <v>2.3000000044703484E-2</v>
      </c>
      <c r="D5052" s="44">
        <v>1.380000002682209</v>
      </c>
      <c r="E5052" s="44"/>
      <c r="F5052" s="45">
        <v>28.86860466003418</v>
      </c>
      <c r="G5052" s="45"/>
      <c r="H5052" s="45"/>
      <c r="I5052" s="45"/>
      <c r="J5052" s="45"/>
      <c r="K5052" s="45">
        <v>9.2135658264160156</v>
      </c>
      <c r="L5052" s="45"/>
      <c r="M5052" s="45"/>
      <c r="N5052" s="45">
        <v>36.225807189941406</v>
      </c>
      <c r="O5052" s="45"/>
      <c r="P5052" s="45"/>
      <c r="Q5052" s="45"/>
      <c r="R5052" s="45">
        <v>19.100540161132813</v>
      </c>
      <c r="S5052" s="45"/>
      <c r="T5052" s="45"/>
      <c r="U5052" s="45"/>
      <c r="V5052" s="46">
        <v>34.108852386474609</v>
      </c>
      <c r="W5052" s="46"/>
      <c r="X5052" s="45">
        <v>6.1999998986721039E-2</v>
      </c>
      <c r="Y5052" s="45"/>
      <c r="Z5052" s="44">
        <v>3.7199999392032623</v>
      </c>
      <c r="AA5052" s="44"/>
      <c r="AB5052" s="45">
        <v>7.686610221862793</v>
      </c>
      <c r="AC5052" s="45"/>
      <c r="AD5052" s="45">
        <v>2.7687647342681885</v>
      </c>
      <c r="AE5052" s="45"/>
      <c r="AF5052" s="45">
        <v>28.226932525634766</v>
      </c>
      <c r="AG5052" s="45"/>
      <c r="AH5052" s="45">
        <v>18.001644134521484</v>
      </c>
      <c r="AI5052" s="45"/>
      <c r="AJ5052" s="45"/>
      <c r="AK5052" s="20">
        <v>10.875741958618164</v>
      </c>
    </row>
    <row r="5053" spans="2:37">
      <c r="B5053" s="2">
        <v>2.4000000208616257E-2</v>
      </c>
      <c r="D5053" s="44">
        <v>1.4400000125169754</v>
      </c>
      <c r="E5053" s="44"/>
      <c r="F5053" s="45">
        <v>33.949184417724609</v>
      </c>
      <c r="G5053" s="45"/>
      <c r="H5053" s="45"/>
      <c r="I5053" s="45"/>
      <c r="J5053" s="45"/>
      <c r="K5053" s="45">
        <v>8.8976850509643555</v>
      </c>
      <c r="L5053" s="45"/>
      <c r="M5053" s="45"/>
      <c r="N5053" s="45">
        <v>35.863086700439453</v>
      </c>
      <c r="O5053" s="45"/>
      <c r="P5053" s="45"/>
      <c r="Q5053" s="45"/>
      <c r="R5053" s="45">
        <v>19.067419052124023</v>
      </c>
      <c r="S5053" s="45"/>
      <c r="T5053" s="45"/>
      <c r="U5053" s="45"/>
      <c r="V5053" s="46">
        <v>32.996669769287109</v>
      </c>
      <c r="W5053" s="46"/>
      <c r="X5053" s="45">
        <v>6.3000001013278961E-2</v>
      </c>
      <c r="Y5053" s="45"/>
      <c r="Z5053" s="44">
        <v>3.7800000607967377</v>
      </c>
      <c r="AA5053" s="44"/>
      <c r="AB5053" s="45">
        <v>-1.9238088130950928</v>
      </c>
      <c r="AC5053" s="45"/>
      <c r="AD5053" s="45">
        <v>2.6901836395263672</v>
      </c>
      <c r="AE5053" s="45"/>
      <c r="AF5053" s="45">
        <v>28.114978790283203</v>
      </c>
      <c r="AG5053" s="45"/>
      <c r="AH5053" s="45">
        <v>17.978046417236328</v>
      </c>
      <c r="AI5053" s="45"/>
      <c r="AJ5053" s="45"/>
      <c r="AK5053" s="20">
        <v>10.580945014953613</v>
      </c>
    </row>
    <row r="5054" spans="2:37">
      <c r="B5054" s="2">
        <v>2.500000037252903E-2</v>
      </c>
      <c r="D5054" s="44">
        <v>1.5000000223517418</v>
      </c>
      <c r="E5054" s="44"/>
      <c r="F5054" s="45">
        <v>35.515529632568359</v>
      </c>
      <c r="G5054" s="45"/>
      <c r="H5054" s="45"/>
      <c r="I5054" s="45"/>
      <c r="J5054" s="45"/>
      <c r="K5054" s="45">
        <v>8.5966129302978516</v>
      </c>
      <c r="L5054" s="45"/>
      <c r="M5054" s="45"/>
      <c r="N5054" s="45">
        <v>35.515594482421875</v>
      </c>
      <c r="O5054" s="45"/>
      <c r="P5054" s="45"/>
      <c r="Q5054" s="45"/>
      <c r="R5054" s="45">
        <v>19.03459358215332</v>
      </c>
      <c r="S5054" s="45"/>
      <c r="T5054" s="45"/>
      <c r="U5054" s="45"/>
      <c r="V5054" s="46">
        <v>31.935138702392578</v>
      </c>
      <c r="W5054" s="46"/>
      <c r="X5054" s="45">
        <v>6.4000003039836884E-2</v>
      </c>
      <c r="Y5054" s="45"/>
      <c r="Z5054" s="44">
        <v>3.840000182390213</v>
      </c>
      <c r="AA5054" s="44"/>
      <c r="AB5054" s="45">
        <v>-10.86017894744873</v>
      </c>
      <c r="AC5054" s="45"/>
      <c r="AD5054" s="45">
        <v>2.6139867305755615</v>
      </c>
      <c r="AE5054" s="45"/>
      <c r="AF5054" s="45">
        <v>28.005693435668945</v>
      </c>
      <c r="AG5054" s="45"/>
      <c r="AH5054" s="45">
        <v>17.954647064208984</v>
      </c>
      <c r="AI5054" s="45"/>
      <c r="AJ5054" s="45"/>
      <c r="AK5054" s="20">
        <v>10.294647216796875</v>
      </c>
    </row>
    <row r="5055" spans="2:37">
      <c r="B5055" s="2">
        <v>2.6000000536441803E-2</v>
      </c>
      <c r="D5055" s="44">
        <v>1.5600000321865082</v>
      </c>
      <c r="E5055" s="44"/>
      <c r="F5055" s="45">
        <v>33.317047119140625</v>
      </c>
      <c r="G5055" s="45"/>
      <c r="H5055" s="45"/>
      <c r="I5055" s="45"/>
      <c r="J5055" s="45"/>
      <c r="K5055" s="45">
        <v>8.309229850769043</v>
      </c>
      <c r="L5055" s="45"/>
      <c r="M5055" s="45"/>
      <c r="N5055" s="45">
        <v>35.182193756103516</v>
      </c>
      <c r="O5055" s="45"/>
      <c r="P5055" s="45"/>
      <c r="Q5055" s="45"/>
      <c r="R5055" s="45">
        <v>19.002056121826172</v>
      </c>
      <c r="S5055" s="45"/>
      <c r="T5055" s="45"/>
      <c r="U5055" s="45"/>
      <c r="V5055" s="46">
        <v>30.920404434204102</v>
      </c>
      <c r="W5055" s="46"/>
      <c r="X5055" s="45">
        <v>6.4999997615814209E-2</v>
      </c>
      <c r="Y5055" s="45"/>
      <c r="Z5055" s="44">
        <v>3.8999998569488525</v>
      </c>
      <c r="AA5055" s="44"/>
      <c r="AB5055" s="45">
        <v>-17.882492065429688</v>
      </c>
      <c r="AC5055" s="45"/>
      <c r="AD5055" s="45">
        <v>2.5400943756103516</v>
      </c>
      <c r="AE5055" s="45"/>
      <c r="AF5055" s="45">
        <v>27.898990631103516</v>
      </c>
      <c r="AG5055" s="45"/>
      <c r="AH5055" s="45">
        <v>17.931447982788086</v>
      </c>
      <c r="AI5055" s="45"/>
      <c r="AJ5055" s="45"/>
      <c r="AK5055" s="20">
        <v>10.016581535339355</v>
      </c>
    </row>
    <row r="5056" spans="2:37">
      <c r="B5056" s="2">
        <v>2.7000000700354576E-2</v>
      </c>
      <c r="D5056" s="44">
        <v>1.6200000420212746</v>
      </c>
      <c r="E5056" s="44"/>
      <c r="F5056" s="45">
        <v>27.63340950012207</v>
      </c>
      <c r="G5056" s="45"/>
      <c r="H5056" s="45"/>
      <c r="I5056" s="45"/>
      <c r="J5056" s="45"/>
      <c r="K5056" s="45">
        <v>8.0345354080200195</v>
      </c>
      <c r="L5056" s="45"/>
      <c r="M5056" s="45"/>
      <c r="N5056" s="45">
        <v>34.861892700195313</v>
      </c>
      <c r="O5056" s="45"/>
      <c r="P5056" s="45"/>
      <c r="Q5056" s="45"/>
      <c r="R5056" s="45">
        <v>18.969806671142578</v>
      </c>
      <c r="S5056" s="45"/>
      <c r="T5056" s="45"/>
      <c r="U5056" s="45"/>
      <c r="V5056" s="46">
        <v>29.949037551879883</v>
      </c>
      <c r="W5056" s="46"/>
      <c r="X5056" s="45">
        <v>6.5999999642372131E-2</v>
      </c>
      <c r="Y5056" s="45"/>
      <c r="Z5056" s="44">
        <v>3.9599999785423279</v>
      </c>
      <c r="AA5056" s="44"/>
      <c r="AB5056" s="45">
        <v>-22.021867752075195</v>
      </c>
      <c r="AC5056" s="45"/>
      <c r="AD5056" s="45">
        <v>2.4684309959411621</v>
      </c>
      <c r="AE5056" s="45"/>
      <c r="AF5056" s="45">
        <v>27.794792175292969</v>
      </c>
      <c r="AG5056" s="45"/>
      <c r="AH5056" s="45">
        <v>17.908441543579102</v>
      </c>
      <c r="AI5056" s="45"/>
      <c r="AJ5056" s="45"/>
      <c r="AK5056" s="20">
        <v>9.7464895248413086</v>
      </c>
    </row>
    <row r="5057" spans="2:37">
      <c r="B5057" s="2">
        <v>2.8000000864267349E-2</v>
      </c>
      <c r="D5057" s="44">
        <v>1.680000051856041</v>
      </c>
      <c r="E5057" s="44"/>
      <c r="F5057" s="45">
        <v>19.233438491821289</v>
      </c>
      <c r="G5057" s="45"/>
      <c r="H5057" s="45"/>
      <c r="I5057" s="45"/>
      <c r="J5057" s="45"/>
      <c r="K5057" s="45">
        <v>7.7716422080993652</v>
      </c>
      <c r="L5057" s="45"/>
      <c r="M5057" s="45"/>
      <c r="N5057" s="45">
        <v>34.553794860839844</v>
      </c>
      <c r="O5057" s="45"/>
      <c r="P5057" s="45"/>
      <c r="Q5057" s="45"/>
      <c r="R5057" s="45">
        <v>18.937841415405273</v>
      </c>
      <c r="S5057" s="45"/>
      <c r="T5057" s="45"/>
      <c r="U5057" s="45"/>
      <c r="V5057" s="46">
        <v>29.017990112304688</v>
      </c>
      <c r="W5057" s="46"/>
      <c r="X5057" s="45">
        <v>6.7000001668930054E-2</v>
      </c>
      <c r="Y5057" s="45"/>
      <c r="Z5057" s="44">
        <v>4.0200001001358032</v>
      </c>
      <c r="AA5057" s="44"/>
      <c r="AB5057" s="45">
        <v>-22.715633392333984</v>
      </c>
      <c r="AC5057" s="45"/>
      <c r="AD5057" s="45">
        <v>2.398923397064209</v>
      </c>
      <c r="AE5057" s="45"/>
      <c r="AF5057" s="45">
        <v>27.693025588989258</v>
      </c>
      <c r="AG5057" s="45"/>
      <c r="AH5057" s="45">
        <v>17.885631561279297</v>
      </c>
      <c r="AI5057" s="45"/>
      <c r="AJ5057" s="45"/>
      <c r="AK5057" s="20">
        <v>9.4841213226318359</v>
      </c>
    </row>
    <row r="5058" spans="2:37">
      <c r="B5058" s="2">
        <v>2.8999999165534973E-2</v>
      </c>
      <c r="D5058" s="44">
        <v>1.7399999499320984</v>
      </c>
      <c r="E5058" s="44"/>
      <c r="F5058" s="45">
        <v>9.2656145095825195</v>
      </c>
      <c r="G5058" s="45"/>
      <c r="H5058" s="45"/>
      <c r="I5058" s="45"/>
      <c r="J5058" s="45"/>
      <c r="K5058" s="45">
        <v>7.5197544097900391</v>
      </c>
      <c r="L5058" s="45"/>
      <c r="M5058" s="45"/>
      <c r="N5058" s="45">
        <v>34.257095336914063</v>
      </c>
      <c r="O5058" s="45"/>
      <c r="P5058" s="45"/>
      <c r="Q5058" s="45"/>
      <c r="R5058" s="45">
        <v>18.906156539916992</v>
      </c>
      <c r="S5058" s="45"/>
      <c r="T5058" s="45"/>
      <c r="U5058" s="45"/>
      <c r="V5058" s="46">
        <v>28.124538421630859</v>
      </c>
      <c r="W5058" s="46"/>
      <c r="X5058" s="45">
        <v>6.8000003695487976E-2</v>
      </c>
      <c r="Y5058" s="45"/>
      <c r="Z5058" s="44">
        <v>4.0800002217292786</v>
      </c>
      <c r="AA5058" s="44"/>
      <c r="AB5058" s="45">
        <v>-19.8851318359375</v>
      </c>
      <c r="AC5058" s="45"/>
      <c r="AD5058" s="45">
        <v>2.331500768661499</v>
      </c>
      <c r="AE5058" s="45"/>
      <c r="AF5058" s="45">
        <v>27.59361457824707</v>
      </c>
      <c r="AG5058" s="45"/>
      <c r="AH5058" s="45">
        <v>17.863012313842773</v>
      </c>
      <c r="AI5058" s="45"/>
      <c r="AJ5058" s="45"/>
      <c r="AK5058" s="20">
        <v>9.2292385101318359</v>
      </c>
    </row>
    <row r="5059" spans="2:37">
      <c r="B5059" s="2">
        <v>2.9999999329447746E-2</v>
      </c>
      <c r="D5059" s="44">
        <v>1.7999999597668648</v>
      </c>
      <c r="E5059" s="44"/>
      <c r="F5059" s="45">
        <v>-0.90419155359268188</v>
      </c>
      <c r="G5059" s="45"/>
      <c r="H5059" s="45"/>
      <c r="I5059" s="45"/>
      <c r="J5059" s="45"/>
      <c r="K5059" s="45">
        <v>7.2781591415405273</v>
      </c>
      <c r="L5059" s="45"/>
      <c r="M5059" s="45"/>
      <c r="N5059" s="45">
        <v>33.971088409423828</v>
      </c>
      <c r="O5059" s="45"/>
      <c r="P5059" s="45"/>
      <c r="Q5059" s="45"/>
      <c r="R5059" s="45">
        <v>18.874750137329102</v>
      </c>
      <c r="S5059" s="45"/>
      <c r="T5059" s="45"/>
      <c r="U5059" s="45"/>
      <c r="V5059" s="46">
        <v>27.266244888305664</v>
      </c>
      <c r="W5059" s="46"/>
      <c r="X5059" s="45">
        <v>6.8999998271465302E-2</v>
      </c>
      <c r="Y5059" s="45"/>
      <c r="Z5059" s="44">
        <v>4.1399998962879181</v>
      </c>
      <c r="AA5059" s="44"/>
      <c r="AB5059" s="45">
        <v>-13.945525169372559</v>
      </c>
      <c r="AC5059" s="45"/>
      <c r="AD5059" s="45">
        <v>2.2660956382751465</v>
      </c>
      <c r="AE5059" s="45"/>
      <c r="AF5059" s="45">
        <v>27.496490478515625</v>
      </c>
      <c r="AG5059" s="45"/>
      <c r="AH5059" s="45">
        <v>17.840583801269531</v>
      </c>
      <c r="AI5059" s="45"/>
      <c r="AJ5059" s="45"/>
      <c r="AK5059" s="20">
        <v>8.9816093444824219</v>
      </c>
    </row>
    <row r="5060" spans="2:37">
      <c r="B5060" s="2">
        <v>3.0999999493360519E-2</v>
      </c>
      <c r="D5060" s="44">
        <v>1.8599999696016312</v>
      </c>
      <c r="E5060" s="44"/>
      <c r="F5060" s="45">
        <v>-9.8848562240600586</v>
      </c>
      <c r="G5060" s="45"/>
      <c r="H5060" s="45"/>
      <c r="I5060" s="45"/>
      <c r="J5060" s="45"/>
      <c r="K5060" s="45">
        <v>7.0462155342102051</v>
      </c>
      <c r="L5060" s="45"/>
      <c r="M5060" s="45"/>
      <c r="N5060" s="45">
        <v>33.695121765136719</v>
      </c>
      <c r="O5060" s="45"/>
      <c r="P5060" s="45"/>
      <c r="Q5060" s="45"/>
      <c r="R5060" s="45">
        <v>18.843620300292969</v>
      </c>
      <c r="S5060" s="45"/>
      <c r="T5060" s="45"/>
      <c r="U5060" s="45"/>
      <c r="V5060" s="46">
        <v>26.440919876098633</v>
      </c>
      <c r="W5060" s="46"/>
      <c r="X5060" s="45">
        <v>7.0000000298023224E-2</v>
      </c>
      <c r="Y5060" s="45"/>
      <c r="Z5060" s="44">
        <v>4.2000000178813934</v>
      </c>
      <c r="AA5060" s="44"/>
      <c r="AB5060" s="45">
        <v>-5.7463779449462891</v>
      </c>
      <c r="AC5060" s="45"/>
      <c r="AD5060" s="45">
        <v>2.2026422023773193</v>
      </c>
      <c r="AE5060" s="45"/>
      <c r="AF5060" s="45">
        <v>27.401584625244141</v>
      </c>
      <c r="AG5060" s="45"/>
      <c r="AH5060" s="45">
        <v>17.818344116210938</v>
      </c>
      <c r="AI5060" s="45"/>
      <c r="AJ5060" s="45"/>
      <c r="AK5060" s="20">
        <v>8.7410097122192383</v>
      </c>
    </row>
    <row r="5061" spans="2:37">
      <c r="B5061" s="2">
        <v>3.2000001519918442E-2</v>
      </c>
      <c r="D5061" s="44">
        <v>1.9200000911951065</v>
      </c>
      <c r="E5061" s="44"/>
      <c r="F5061" s="45">
        <v>-16.455039978027344</v>
      </c>
      <c r="G5061" s="45"/>
      <c r="H5061" s="45"/>
      <c r="I5061" s="45"/>
      <c r="J5061" s="45"/>
      <c r="K5061" s="45">
        <v>6.8233447074890137</v>
      </c>
      <c r="L5061" s="45"/>
      <c r="M5061" s="45"/>
      <c r="N5061" s="45">
        <v>33.428611755371094</v>
      </c>
      <c r="O5061" s="45"/>
      <c r="P5061" s="45"/>
      <c r="Q5061" s="45"/>
      <c r="R5061" s="45">
        <v>18.812765121459961</v>
      </c>
      <c r="S5061" s="45"/>
      <c r="T5061" s="45"/>
      <c r="U5061" s="45"/>
      <c r="V5061" s="46">
        <v>25.64659309387207</v>
      </c>
      <c r="W5061" s="46"/>
      <c r="X5061" s="45">
        <v>7.1000002324581146E-2</v>
      </c>
      <c r="Y5061" s="45"/>
      <c r="Z5061" s="44">
        <v>4.2600001394748688</v>
      </c>
      <c r="AA5061" s="44"/>
      <c r="AB5061" s="45">
        <v>3.5484738349914551</v>
      </c>
      <c r="AC5061" s="45"/>
      <c r="AD5061" s="45">
        <v>2.1410775184631348</v>
      </c>
      <c r="AE5061" s="45"/>
      <c r="AF5061" s="45">
        <v>27.308830261230469</v>
      </c>
      <c r="AG5061" s="45"/>
      <c r="AH5061" s="45">
        <v>17.796289443969727</v>
      </c>
      <c r="AI5061" s="45"/>
      <c r="AJ5061" s="45"/>
      <c r="AK5061" s="20">
        <v>8.5072250366210938</v>
      </c>
    </row>
    <row r="5062" spans="2:37">
      <c r="B5062" s="2">
        <v>3.2999999821186066E-2</v>
      </c>
      <c r="D5062" s="44">
        <v>1.9799999892711639</v>
      </c>
      <c r="E5062" s="44"/>
      <c r="F5062" s="45">
        <v>-19.733781814575195</v>
      </c>
      <c r="G5062" s="45"/>
      <c r="H5062" s="45"/>
      <c r="I5062" s="45"/>
      <c r="J5062" s="45"/>
      <c r="K5062" s="45">
        <v>6.6090226173400879</v>
      </c>
      <c r="L5062" s="45"/>
      <c r="M5062" s="45"/>
      <c r="N5062" s="45">
        <v>33.171035766601563</v>
      </c>
      <c r="O5062" s="45"/>
      <c r="P5062" s="45"/>
      <c r="Q5062" s="45"/>
      <c r="R5062" s="45">
        <v>18.78217887878418</v>
      </c>
      <c r="S5062" s="45"/>
      <c r="T5062" s="45"/>
      <c r="U5062" s="45"/>
      <c r="V5062" s="46">
        <v>24.88148307800293</v>
      </c>
      <c r="W5062" s="46"/>
      <c r="X5062" s="45">
        <v>7.1999996900558472E-2</v>
      </c>
      <c r="Y5062" s="45"/>
      <c r="Z5062" s="44">
        <v>4.3199998140335083</v>
      </c>
      <c r="AA5062" s="44"/>
      <c r="AB5062" s="45">
        <v>12.624788284301758</v>
      </c>
      <c r="AC5062" s="45"/>
      <c r="AD5062" s="45">
        <v>2.081341028213501</v>
      </c>
      <c r="AE5062" s="45"/>
      <c r="AF5062" s="45">
        <v>27.218166351318359</v>
      </c>
      <c r="AG5062" s="45"/>
      <c r="AH5062" s="45">
        <v>17.774419784545898</v>
      </c>
      <c r="AI5062" s="45"/>
      <c r="AJ5062" s="45"/>
      <c r="AK5062" s="20">
        <v>8.2800464630126953</v>
      </c>
    </row>
    <row r="5063" spans="2:37">
      <c r="B5063" s="2">
        <v>3.4000001847743988E-2</v>
      </c>
      <c r="D5063" s="44">
        <v>2.0400001108646393</v>
      </c>
      <c r="E5063" s="44"/>
      <c r="F5063" s="45">
        <v>-19.302860260009766</v>
      </c>
      <c r="G5063" s="45"/>
      <c r="H5063" s="45"/>
      <c r="I5063" s="45"/>
      <c r="J5063" s="45"/>
      <c r="K5063" s="45">
        <v>6.4027724266052246</v>
      </c>
      <c r="L5063" s="45"/>
      <c r="M5063" s="45"/>
      <c r="N5063" s="45">
        <v>32.921909332275391</v>
      </c>
      <c r="O5063" s="45"/>
      <c r="P5063" s="45"/>
      <c r="Q5063" s="45"/>
      <c r="R5063" s="45">
        <v>18.751859664916992</v>
      </c>
      <c r="S5063" s="45"/>
      <c r="T5063" s="45"/>
      <c r="U5063" s="45"/>
      <c r="V5063" s="46">
        <v>24.143970489501953</v>
      </c>
      <c r="W5063" s="46"/>
      <c r="X5063" s="45">
        <v>7.2999998927116394E-2</v>
      </c>
      <c r="Y5063" s="45"/>
      <c r="Z5063" s="44">
        <v>4.3799999356269836</v>
      </c>
      <c r="AA5063" s="44"/>
      <c r="AB5063" s="45">
        <v>20.202449798583984</v>
      </c>
      <c r="AC5063" s="45"/>
      <c r="AD5063" s="45">
        <v>2.0233738422393799</v>
      </c>
      <c r="AE5063" s="45"/>
      <c r="AF5063" s="45">
        <v>27.129531860351563</v>
      </c>
      <c r="AG5063" s="45"/>
      <c r="AH5063" s="45">
        <v>17.75273323059082</v>
      </c>
      <c r="AI5063" s="45"/>
      <c r="AJ5063" s="45"/>
      <c r="AK5063" s="20">
        <v>8.0592727661132813</v>
      </c>
    </row>
    <row r="5064" spans="2:37">
      <c r="B5064" s="2">
        <v>3.5000000149011612E-2</v>
      </c>
      <c r="D5064" s="44">
        <v>2.1000000089406967</v>
      </c>
      <c r="E5064" s="44"/>
      <c r="F5064" s="45">
        <v>-15.263942718505859</v>
      </c>
      <c r="G5064" s="45"/>
      <c r="H5064" s="45"/>
      <c r="I5064" s="45"/>
      <c r="J5064" s="45"/>
      <c r="K5064" s="45">
        <v>6.2041606903076172</v>
      </c>
      <c r="L5064" s="45"/>
      <c r="M5064" s="45"/>
      <c r="N5064" s="45">
        <v>32.680793762207031</v>
      </c>
      <c r="O5064" s="45"/>
      <c r="P5064" s="45"/>
      <c r="Q5064" s="45"/>
      <c r="R5064" s="45">
        <v>18.721807479858398</v>
      </c>
      <c r="S5064" s="45"/>
      <c r="T5064" s="45"/>
      <c r="U5064" s="45"/>
      <c r="V5064" s="46">
        <v>23.432588577270508</v>
      </c>
      <c r="W5064" s="46"/>
      <c r="X5064" s="45">
        <v>7.4000000953674316E-2</v>
      </c>
      <c r="Y5064" s="45"/>
      <c r="Z5064" s="44">
        <v>4.440000057220459</v>
      </c>
      <c r="AA5064" s="44"/>
      <c r="AB5064" s="45">
        <v>25.21476936340332</v>
      </c>
      <c r="AC5064" s="45"/>
      <c r="AD5064" s="45">
        <v>1.9671194553375244</v>
      </c>
      <c r="AE5064" s="45"/>
      <c r="AF5064" s="45">
        <v>27.042863845825195</v>
      </c>
      <c r="AG5064" s="45"/>
      <c r="AH5064" s="45">
        <v>17.731229782104492</v>
      </c>
      <c r="AI5064" s="45"/>
      <c r="AJ5064" s="45"/>
      <c r="AK5064" s="20">
        <v>7.8447103500366211</v>
      </c>
    </row>
    <row r="5065" spans="2:37">
      <c r="B5065" s="2">
        <v>3.5999998450279236E-2</v>
      </c>
      <c r="D5065" s="44">
        <v>2.1599999070167542</v>
      </c>
      <c r="E5065" s="44"/>
      <c r="F5065" s="45">
        <v>-8.2227287292480469</v>
      </c>
      <c r="G5065" s="45"/>
      <c r="H5065" s="45"/>
      <c r="I5065" s="45"/>
      <c r="J5065" s="45"/>
      <c r="K5065" s="45">
        <v>6.0127906799316406</v>
      </c>
      <c r="L5065" s="45"/>
      <c r="M5065" s="45"/>
      <c r="N5065" s="45">
        <v>32.447292327880859</v>
      </c>
      <c r="O5065" s="45"/>
      <c r="P5065" s="45"/>
      <c r="Q5065" s="45"/>
      <c r="R5065" s="45">
        <v>18.6920166015625</v>
      </c>
      <c r="S5065" s="45"/>
      <c r="T5065" s="45"/>
      <c r="U5065" s="45"/>
      <c r="V5065" s="46">
        <v>22.745994567871094</v>
      </c>
      <c r="W5065" s="46"/>
      <c r="X5065" s="45">
        <v>7.5000002980232239E-2</v>
      </c>
      <c r="Y5065" s="45"/>
      <c r="Z5065" s="44">
        <v>4.5000001788139343</v>
      </c>
      <c r="AA5065" s="44"/>
      <c r="AB5065" s="45">
        <v>26.957437515258789</v>
      </c>
      <c r="AC5065" s="45"/>
      <c r="AD5065" s="45">
        <v>1.9125235080718994</v>
      </c>
      <c r="AE5065" s="45"/>
      <c r="AF5065" s="45">
        <v>26.958108901977539</v>
      </c>
      <c r="AG5065" s="45"/>
      <c r="AH5065" s="45">
        <v>17.709903717041016</v>
      </c>
      <c r="AI5065" s="45"/>
      <c r="AJ5065" s="45"/>
      <c r="AK5065" s="20">
        <v>7.6361699104309082</v>
      </c>
    </row>
    <row r="5066" spans="2:37">
      <c r="B5066" s="2">
        <v>3.7000000476837158E-2</v>
      </c>
      <c r="D5066" s="44">
        <v>2.2200000286102295</v>
      </c>
      <c r="E5066" s="44"/>
      <c r="F5066" s="45">
        <v>0.79745060205459595</v>
      </c>
      <c r="G5066" s="45"/>
      <c r="H5066" s="45"/>
      <c r="I5066" s="45"/>
      <c r="J5066" s="45"/>
      <c r="K5066" s="45">
        <v>5.8282980918884277</v>
      </c>
      <c r="L5066" s="45"/>
      <c r="M5066" s="45"/>
      <c r="N5066" s="45">
        <v>32.221038818359375</v>
      </c>
      <c r="O5066" s="45"/>
      <c r="P5066" s="45"/>
      <c r="Q5066" s="45"/>
      <c r="R5066" s="45">
        <v>18.662485122680664</v>
      </c>
      <c r="S5066" s="45"/>
      <c r="T5066" s="45"/>
      <c r="U5066" s="45"/>
      <c r="V5066" s="46">
        <v>22.082958221435547</v>
      </c>
      <c r="W5066" s="46"/>
      <c r="X5066" s="45">
        <v>7.5999997556209564E-2</v>
      </c>
      <c r="Y5066" s="45"/>
      <c r="Z5066" s="44">
        <v>4.5599998533725739</v>
      </c>
      <c r="AA5066" s="44"/>
      <c r="AB5066" s="45">
        <v>25.18634033203125</v>
      </c>
      <c r="AC5066" s="45"/>
      <c r="AD5066" s="45">
        <v>1.8595333099365234</v>
      </c>
      <c r="AE5066" s="45"/>
      <c r="AF5066" s="45">
        <v>26.875211715698242</v>
      </c>
      <c r="AG5066" s="45"/>
      <c r="AH5066" s="45">
        <v>17.688756942749023</v>
      </c>
      <c r="AI5066" s="45"/>
      <c r="AJ5066" s="45"/>
      <c r="AK5066" s="20">
        <v>7.4334712028503418</v>
      </c>
    </row>
    <row r="5067" spans="2:37" ht="14.25" customHeight="1">
      <c r="B5067" s="2">
        <v>3.7999998778104782E-2</v>
      </c>
      <c r="D5067" s="44">
        <v>2.2799999266862869</v>
      </c>
      <c r="E5067" s="44"/>
      <c r="F5067" s="45">
        <v>10.500250816345215</v>
      </c>
      <c r="G5067" s="45"/>
      <c r="H5067" s="45"/>
      <c r="I5067" s="45"/>
      <c r="J5067" s="45"/>
      <c r="K5067" s="45">
        <v>5.6503472328186035</v>
      </c>
      <c r="L5067" s="45"/>
      <c r="M5067" s="45"/>
      <c r="N5067" s="45">
        <v>32.001689910888672</v>
      </c>
      <c r="O5067" s="45"/>
      <c r="P5067" s="45"/>
      <c r="Q5067" s="45"/>
      <c r="R5067" s="45">
        <v>18.633211135864258</v>
      </c>
      <c r="S5067" s="45"/>
      <c r="T5067" s="45"/>
      <c r="U5067" s="45"/>
      <c r="V5067" s="46">
        <v>21.442352294921875</v>
      </c>
      <c r="W5067" s="46"/>
      <c r="X5067" s="45">
        <v>7.6999999582767487E-2</v>
      </c>
      <c r="Y5067" s="45"/>
      <c r="Z5067" s="44">
        <v>4.6199999749660492</v>
      </c>
      <c r="AA5067" s="44"/>
      <c r="AB5067" s="45">
        <v>20.150653839111328</v>
      </c>
      <c r="AC5067" s="45"/>
      <c r="AD5067" s="45">
        <v>1.8080979585647583</v>
      </c>
      <c r="AE5067" s="45"/>
      <c r="AF5067" s="45">
        <v>26.794118881225586</v>
      </c>
      <c r="AG5067" s="45"/>
      <c r="AH5067" s="45">
        <v>17.66778564453125</v>
      </c>
      <c r="AI5067" s="45"/>
      <c r="AJ5067" s="45"/>
      <c r="AK5067" s="20">
        <v>7.2364382743835449</v>
      </c>
    </row>
    <row r="5068" spans="2:37" ht="13.5" customHeight="1">
      <c r="B5068" s="47" t="s">
        <v>11</v>
      </c>
      <c r="C5068" s="47"/>
      <c r="D5068" s="47"/>
      <c r="E5068" s="47"/>
    </row>
    <row r="5069" spans="2:37" ht="12.75" customHeight="1">
      <c r="B5069" s="39" t="s">
        <v>0</v>
      </c>
      <c r="C5069" s="39"/>
      <c r="D5069" s="39"/>
      <c r="E5069" s="39"/>
      <c r="F5069" s="39"/>
      <c r="G5069" s="1" t="s">
        <v>1</v>
      </c>
      <c r="H5069" s="40" t="s">
        <v>110</v>
      </c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</row>
    <row r="5070" spans="2:37" ht="12.75" customHeight="1">
      <c r="AB5070" s="39" t="s">
        <v>2</v>
      </c>
      <c r="AC5070" s="39"/>
      <c r="AD5070" s="39"/>
      <c r="AE5070" s="39"/>
      <c r="AF5070" s="39"/>
      <c r="AG5070" s="39"/>
    </row>
    <row r="5071" spans="2:37" ht="12" customHeight="1">
      <c r="B5071" s="39" t="s">
        <v>3</v>
      </c>
      <c r="C5071" s="39"/>
      <c r="D5071" s="39"/>
      <c r="E5071" s="39"/>
      <c r="G5071" s="1" t="s">
        <v>4</v>
      </c>
      <c r="H5071" s="41">
        <v>0.43999999761581421</v>
      </c>
      <c r="I5071" s="41"/>
      <c r="J5071" s="41"/>
      <c r="K5071" s="41"/>
      <c r="L5071" s="41"/>
      <c r="M5071" s="41"/>
      <c r="N5071" s="41"/>
      <c r="O5071" s="39" t="s">
        <v>21</v>
      </c>
      <c r="P5071" s="39"/>
      <c r="Q5071" s="39"/>
      <c r="R5071" s="39"/>
      <c r="S5071" s="1" t="s">
        <v>4</v>
      </c>
      <c r="T5071" s="42" t="s">
        <v>22</v>
      </c>
      <c r="U5071" s="42"/>
      <c r="V5071" s="42"/>
      <c r="W5071" s="42"/>
      <c r="X5071" s="42"/>
      <c r="Y5071" s="42"/>
      <c r="Z5071" s="42"/>
      <c r="AA5071" s="42"/>
      <c r="AB5071" s="39"/>
      <c r="AC5071" s="39"/>
      <c r="AD5071" s="39"/>
      <c r="AE5071" s="39"/>
      <c r="AF5071" s="39"/>
      <c r="AG5071" s="39"/>
    </row>
    <row r="5072" spans="2:37" ht="10.5" customHeight="1">
      <c r="AB5072" s="39"/>
      <c r="AC5072" s="39"/>
      <c r="AD5072" s="39"/>
      <c r="AE5072" s="39"/>
      <c r="AF5072" s="39"/>
      <c r="AG5072" s="39"/>
    </row>
    <row r="5073" spans="2:34" ht="12" customHeight="1">
      <c r="AB5073" s="39"/>
      <c r="AC5073" s="39"/>
      <c r="AD5073" s="39"/>
      <c r="AE5073" s="39"/>
      <c r="AF5073" s="39"/>
      <c r="AG5073" s="39"/>
    </row>
    <row r="5074" spans="2:34" ht="12" customHeight="1">
      <c r="AB5074" s="39"/>
      <c r="AC5074" s="39"/>
      <c r="AD5074" s="39"/>
      <c r="AE5074" s="39"/>
      <c r="AF5074" s="39"/>
      <c r="AG5074" s="39"/>
    </row>
    <row r="5075" spans="2:34" ht="6" customHeight="1"/>
    <row r="5076" spans="2:34" ht="3" customHeight="1">
      <c r="B5076" s="43" t="s">
        <v>5</v>
      </c>
      <c r="D5076" s="43" t="s">
        <v>23</v>
      </c>
      <c r="E5076" s="43"/>
      <c r="G5076" s="43" t="s">
        <v>6</v>
      </c>
      <c r="H5076" s="43"/>
      <c r="J5076" s="43" t="s">
        <v>7</v>
      </c>
      <c r="K5076" s="43"/>
      <c r="L5076" s="43"/>
      <c r="M5076" s="43"/>
      <c r="N5076" s="43" t="s">
        <v>8</v>
      </c>
      <c r="O5076" s="43"/>
      <c r="Q5076" s="43" t="s">
        <v>9</v>
      </c>
      <c r="R5076" s="43"/>
      <c r="S5076" s="43"/>
      <c r="T5076" s="43" t="s">
        <v>10</v>
      </c>
      <c r="U5076" s="43"/>
      <c r="X5076" s="43" t="s">
        <v>5</v>
      </c>
      <c r="Y5076" s="43"/>
      <c r="Z5076" s="43" t="s">
        <v>23</v>
      </c>
      <c r="AA5076" s="43"/>
      <c r="AB5076" s="43" t="s">
        <v>6</v>
      </c>
      <c r="AC5076" s="43" t="s">
        <v>7</v>
      </c>
      <c r="AE5076" s="43" t="s">
        <v>8</v>
      </c>
      <c r="AF5076" s="43" t="s">
        <v>9</v>
      </c>
      <c r="AG5076" s="43" t="s">
        <v>10</v>
      </c>
      <c r="AH5076" s="43"/>
    </row>
    <row r="5077" spans="2:34" ht="14.25" customHeight="1">
      <c r="B5077" s="43"/>
      <c r="D5077" s="43"/>
      <c r="E5077" s="43"/>
      <c r="G5077" s="43"/>
      <c r="H5077" s="43"/>
      <c r="J5077" s="43"/>
      <c r="K5077" s="43"/>
      <c r="L5077" s="43"/>
      <c r="M5077" s="43"/>
      <c r="N5077" s="43"/>
      <c r="O5077" s="43"/>
      <c r="Q5077" s="43"/>
      <c r="R5077" s="43"/>
      <c r="S5077" s="43"/>
      <c r="T5077" s="43"/>
      <c r="U5077" s="43"/>
      <c r="X5077" s="43"/>
      <c r="Y5077" s="43"/>
      <c r="Z5077" s="43"/>
      <c r="AA5077" s="43"/>
      <c r="AB5077" s="43"/>
      <c r="AC5077" s="43"/>
      <c r="AE5077" s="43"/>
      <c r="AF5077" s="43"/>
      <c r="AG5077" s="43"/>
      <c r="AH5077" s="43"/>
    </row>
    <row r="5078" spans="2:34">
      <c r="B5078" s="2">
        <v>7.8000001609325409E-2</v>
      </c>
      <c r="D5078" s="44">
        <v>4.6800000965595245</v>
      </c>
      <c r="E5078" s="44"/>
      <c r="F5078" s="45">
        <v>12.556746482849121</v>
      </c>
      <c r="G5078" s="45"/>
      <c r="H5078" s="45"/>
      <c r="I5078" s="45"/>
      <c r="J5078" s="45"/>
      <c r="K5078" s="45">
        <v>1.7581684589385986</v>
      </c>
      <c r="L5078" s="45"/>
      <c r="M5078" s="45"/>
      <c r="N5078" s="45">
        <v>26.714776992797852</v>
      </c>
      <c r="O5078" s="45"/>
      <c r="P5078" s="45"/>
      <c r="Q5078" s="45"/>
      <c r="R5078" s="45">
        <v>17.646987915039063</v>
      </c>
      <c r="S5078" s="45"/>
      <c r="T5078" s="45"/>
      <c r="U5078" s="45"/>
      <c r="V5078" s="46">
        <v>7.0449008941650391</v>
      </c>
      <c r="W5078" s="46"/>
    </row>
    <row r="5079" spans="2:34">
      <c r="B5079" s="2">
        <v>7.9000003635883331E-2</v>
      </c>
      <c r="D5079" s="44">
        <v>4.7400002181529999</v>
      </c>
      <c r="E5079" s="44"/>
      <c r="F5079" s="45">
        <v>3.4680886268615723</v>
      </c>
      <c r="G5079" s="45"/>
      <c r="H5079" s="45"/>
      <c r="I5079" s="45"/>
      <c r="J5079" s="45"/>
      <c r="K5079" s="45">
        <v>1.7096973657608032</v>
      </c>
      <c r="L5079" s="45"/>
      <c r="M5079" s="45"/>
      <c r="N5079" s="45">
        <v>26.637140274047852</v>
      </c>
      <c r="O5079" s="45"/>
      <c r="P5079" s="45"/>
      <c r="Q5079" s="45"/>
      <c r="R5079" s="45">
        <v>17.626363754272461</v>
      </c>
      <c r="S5079" s="45"/>
      <c r="T5079" s="45"/>
      <c r="U5079" s="45"/>
      <c r="V5079" s="46">
        <v>6.8586955070495605</v>
      </c>
      <c r="W5079" s="46"/>
    </row>
    <row r="5080" spans="2:34">
      <c r="B5080" s="2">
        <v>7.9999998211860657E-2</v>
      </c>
      <c r="D5080" s="44">
        <v>4.7999998927116394</v>
      </c>
      <c r="E5080" s="44"/>
      <c r="F5080" s="45">
        <v>-5.8446288108825684</v>
      </c>
      <c r="G5080" s="45"/>
      <c r="H5080" s="45"/>
      <c r="I5080" s="45"/>
      <c r="J5080" s="45"/>
      <c r="K5080" s="45">
        <v>1.6626391410827637</v>
      </c>
      <c r="L5080" s="45"/>
      <c r="M5080" s="45"/>
      <c r="N5080" s="45">
        <v>26.5611572265625</v>
      </c>
      <c r="O5080" s="45"/>
      <c r="P5080" s="45"/>
      <c r="Q5080" s="45"/>
      <c r="R5080" s="45">
        <v>17.605911254882813</v>
      </c>
      <c r="S5080" s="45"/>
      <c r="T5080" s="45"/>
      <c r="U5080" s="45"/>
      <c r="V5080" s="46">
        <v>6.6776633262634277</v>
      </c>
      <c r="W5080" s="46"/>
    </row>
    <row r="5081" spans="2:34">
      <c r="B5081" s="2">
        <v>8.1000000238418579E-2</v>
      </c>
      <c r="D5081" s="44">
        <v>4.8600000143051147</v>
      </c>
      <c r="E5081" s="44"/>
      <c r="F5081" s="45">
        <v>-14.08206844329834</v>
      </c>
      <c r="G5081" s="45"/>
      <c r="H5081" s="45"/>
      <c r="I5081" s="45"/>
      <c r="J5081" s="45"/>
      <c r="K5081" s="45">
        <v>1.6169495582580566</v>
      </c>
      <c r="L5081" s="45"/>
      <c r="M5081" s="45"/>
      <c r="N5081" s="45">
        <v>26.486782073974609</v>
      </c>
      <c r="O5081" s="45"/>
      <c r="P5081" s="45"/>
      <c r="Q5081" s="45"/>
      <c r="R5081" s="45">
        <v>17.585626602172852</v>
      </c>
      <c r="S5081" s="45"/>
      <c r="T5081" s="45"/>
      <c r="U5081" s="45"/>
      <c r="V5081" s="46">
        <v>6.501650333404541</v>
      </c>
      <c r="W5081" s="46"/>
    </row>
    <row r="5082" spans="2:34">
      <c r="B5082" s="2">
        <v>8.2000002264976501E-2</v>
      </c>
      <c r="D5082" s="44">
        <v>4.9200001358985901</v>
      </c>
      <c r="E5082" s="44"/>
      <c r="F5082" s="45">
        <v>-20.098421096801758</v>
      </c>
      <c r="G5082" s="45"/>
      <c r="H5082" s="45"/>
      <c r="I5082" s="45"/>
      <c r="J5082" s="45"/>
      <c r="K5082" s="45">
        <v>1.5725858211517334</v>
      </c>
      <c r="L5082" s="45"/>
      <c r="M5082" s="45"/>
      <c r="N5082" s="45">
        <v>26.413970947265625</v>
      </c>
      <c r="O5082" s="45"/>
      <c r="P5082" s="45"/>
      <c r="Q5082" s="45"/>
      <c r="R5082" s="45">
        <v>17.565511703491211</v>
      </c>
      <c r="S5082" s="45"/>
      <c r="T5082" s="45"/>
      <c r="U5082" s="45"/>
      <c r="V5082" s="46">
        <v>6.330507755279541</v>
      </c>
      <c r="W5082" s="46"/>
    </row>
    <row r="5083" spans="2:34">
      <c r="B5083" s="2">
        <v>8.2999996840953827E-2</v>
      </c>
      <c r="D5083" s="44">
        <v>4.9799998104572296</v>
      </c>
      <c r="E5083" s="44"/>
      <c r="F5083" s="45">
        <v>-23.061635971069336</v>
      </c>
      <c r="G5083" s="45"/>
      <c r="H5083" s="45"/>
      <c r="I5083" s="45"/>
      <c r="J5083" s="45"/>
      <c r="K5083" s="45">
        <v>1.5295069217681885</v>
      </c>
      <c r="L5083" s="45"/>
      <c r="M5083" s="45"/>
      <c r="N5083" s="45">
        <v>26.342679977416992</v>
      </c>
      <c r="O5083" s="45"/>
      <c r="P5083" s="45"/>
      <c r="Q5083" s="45"/>
      <c r="R5083" s="45">
        <v>17.545562744140625</v>
      </c>
      <c r="S5083" s="45"/>
      <c r="T5083" s="45"/>
      <c r="U5083" s="45"/>
      <c r="V5083" s="46">
        <v>6.1640925407409668</v>
      </c>
      <c r="W5083" s="46"/>
    </row>
    <row r="5084" spans="2:34">
      <c r="B5084" s="2">
        <v>8.3999998867511749E-2</v>
      </c>
      <c r="D5084" s="44">
        <v>5.039999932050705</v>
      </c>
      <c r="E5084" s="44"/>
      <c r="F5084" s="45">
        <v>-22.569328308105469</v>
      </c>
      <c r="G5084" s="45"/>
      <c r="H5084" s="45"/>
      <c r="I5084" s="45"/>
      <c r="J5084" s="45"/>
      <c r="K5084" s="45">
        <v>1.4876728057861328</v>
      </c>
      <c r="L5084" s="45"/>
      <c r="M5084" s="45"/>
      <c r="N5084" s="45">
        <v>26.272867202758789</v>
      </c>
      <c r="O5084" s="45"/>
      <c r="P5084" s="45"/>
      <c r="Q5084" s="45"/>
      <c r="R5084" s="45">
        <v>17.525777816772461</v>
      </c>
      <c r="S5084" s="45"/>
      <c r="T5084" s="45"/>
      <c r="U5084" s="45"/>
      <c r="V5084" s="46">
        <v>6.0022644996643066</v>
      </c>
      <c r="W5084" s="46"/>
    </row>
    <row r="5085" spans="2:34">
      <c r="B5085" s="2">
        <v>8.5000000894069672E-2</v>
      </c>
      <c r="D5085" s="44">
        <v>5.1000000536441803</v>
      </c>
      <c r="E5085" s="44"/>
      <c r="F5085" s="45">
        <v>-18.704202651977539</v>
      </c>
      <c r="G5085" s="45"/>
      <c r="H5085" s="45"/>
      <c r="I5085" s="45"/>
      <c r="J5085" s="45"/>
      <c r="K5085" s="45">
        <v>1.4470452070236206</v>
      </c>
      <c r="L5085" s="45"/>
      <c r="M5085" s="45"/>
      <c r="N5085" s="45">
        <v>26.204490661621094</v>
      </c>
      <c r="O5085" s="45"/>
      <c r="P5085" s="45"/>
      <c r="Q5085" s="45"/>
      <c r="R5085" s="45">
        <v>17.506156921386719</v>
      </c>
      <c r="S5085" s="45"/>
      <c r="T5085" s="45"/>
      <c r="U5085" s="45"/>
      <c r="V5085" s="46">
        <v>5.8448891639709473</v>
      </c>
      <c r="W5085" s="46"/>
    </row>
    <row r="5086" spans="2:34">
      <c r="B5086" s="2">
        <v>8.6000002920627594E-2</v>
      </c>
      <c r="D5086" s="44">
        <v>5.1600001752376556</v>
      </c>
      <c r="E5086" s="44"/>
      <c r="F5086" s="45">
        <v>-12.021374702453613</v>
      </c>
      <c r="G5086" s="45"/>
      <c r="H5086" s="45"/>
      <c r="I5086" s="45"/>
      <c r="J5086" s="45"/>
      <c r="K5086" s="45">
        <v>1.4075868129730225</v>
      </c>
      <c r="L5086" s="45"/>
      <c r="M5086" s="45"/>
      <c r="N5086" s="45">
        <v>26.13751220703125</v>
      </c>
      <c r="O5086" s="45"/>
      <c r="P5086" s="45"/>
      <c r="Q5086" s="45"/>
      <c r="R5086" s="45">
        <v>17.486698150634766</v>
      </c>
      <c r="S5086" s="45"/>
      <c r="T5086" s="45"/>
      <c r="U5086" s="45"/>
      <c r="V5086" s="46">
        <v>5.691835880279541</v>
      </c>
      <c r="W5086" s="46"/>
    </row>
    <row r="5087" spans="2:34">
      <c r="B5087" s="2">
        <v>8.6999997496604919E-2</v>
      </c>
      <c r="D5087" s="44">
        <v>5.2199998497962952</v>
      </c>
      <c r="E5087" s="44"/>
      <c r="F5087" s="45">
        <v>-3.4695172309875488</v>
      </c>
      <c r="G5087" s="45"/>
      <c r="H5087" s="45"/>
      <c r="I5087" s="45"/>
      <c r="J5087" s="45"/>
      <c r="K5087" s="45">
        <v>1.369261622428894</v>
      </c>
      <c r="L5087" s="45"/>
      <c r="M5087" s="45"/>
      <c r="N5087" s="45">
        <v>26.071893692016602</v>
      </c>
      <c r="O5087" s="45"/>
      <c r="P5087" s="45"/>
      <c r="Q5087" s="45"/>
      <c r="R5087" s="45">
        <v>17.467399597167969</v>
      </c>
      <c r="S5087" s="45"/>
      <c r="T5087" s="45"/>
      <c r="U5087" s="45"/>
      <c r="V5087" s="46">
        <v>5.5429782867431641</v>
      </c>
      <c r="W5087" s="46"/>
    </row>
    <row r="5088" spans="2:34">
      <c r="B5088" s="2">
        <v>8.7999999523162842E-2</v>
      </c>
      <c r="D5088" s="44">
        <v>5.2799999713897705</v>
      </c>
      <c r="E5088" s="44"/>
      <c r="F5088" s="45">
        <v>5.7429704666137695</v>
      </c>
      <c r="G5088" s="45"/>
      <c r="H5088" s="45"/>
      <c r="I5088" s="45"/>
      <c r="J5088" s="45"/>
      <c r="K5088" s="45">
        <v>1.3320349454879761</v>
      </c>
      <c r="L5088" s="45"/>
      <c r="M5088" s="45"/>
      <c r="N5088" s="45">
        <v>26.007598876953125</v>
      </c>
      <c r="O5088" s="45"/>
      <c r="P5088" s="45"/>
      <c r="Q5088" s="45"/>
      <c r="R5088" s="45">
        <v>17.448259353637695</v>
      </c>
      <c r="S5088" s="45"/>
      <c r="T5088" s="45"/>
      <c r="U5088" s="45"/>
      <c r="V5088" s="46">
        <v>5.3981947898864746</v>
      </c>
      <c r="W5088" s="46"/>
    </row>
    <row r="5089" spans="2:23">
      <c r="B5089" s="2">
        <v>8.9000001549720764E-2</v>
      </c>
      <c r="D5089" s="44">
        <v>5.3400000929832458</v>
      </c>
      <c r="E5089" s="44"/>
      <c r="F5089" s="45">
        <v>14.317896842956543</v>
      </c>
      <c r="G5089" s="45"/>
      <c r="H5089" s="45"/>
      <c r="I5089" s="45"/>
      <c r="J5089" s="45"/>
      <c r="K5089" s="45">
        <v>1.2958731651306152</v>
      </c>
      <c r="L5089" s="45"/>
      <c r="M5089" s="45"/>
      <c r="N5089" s="45">
        <v>25.944591522216797</v>
      </c>
      <c r="O5089" s="45"/>
      <c r="P5089" s="45"/>
      <c r="Q5089" s="45"/>
      <c r="R5089" s="45">
        <v>17.429275512695313</v>
      </c>
      <c r="S5089" s="45"/>
      <c r="T5089" s="45"/>
      <c r="U5089" s="45"/>
      <c r="V5089" s="46">
        <v>5.2573657035827637</v>
      </c>
      <c r="W5089" s="46"/>
    </row>
    <row r="5090" spans="2:23">
      <c r="B5090" s="2">
        <v>9.0000003576278687E-2</v>
      </c>
      <c r="D5090" s="44">
        <v>5.4000002145767212</v>
      </c>
      <c r="E5090" s="44"/>
      <c r="F5090" s="45">
        <v>21.04942512512207</v>
      </c>
      <c r="G5090" s="45"/>
      <c r="H5090" s="45"/>
      <c r="I5090" s="45"/>
      <c r="J5090" s="45"/>
      <c r="K5090" s="45">
        <v>1.2607438564300537</v>
      </c>
      <c r="L5090" s="45"/>
      <c r="M5090" s="45"/>
      <c r="N5090" s="45">
        <v>25.882835388183594</v>
      </c>
      <c r="O5090" s="45"/>
      <c r="P5090" s="45"/>
      <c r="Q5090" s="45"/>
      <c r="R5090" s="45">
        <v>17.41044807434082</v>
      </c>
      <c r="S5090" s="45"/>
      <c r="T5090" s="45"/>
      <c r="U5090" s="45"/>
      <c r="V5090" s="46">
        <v>5.1203765869140625</v>
      </c>
      <c r="W5090" s="46"/>
    </row>
    <row r="5091" spans="2:23">
      <c r="B5091" s="2">
        <v>9.0999998152256012E-2</v>
      </c>
      <c r="D5091" s="44">
        <v>5.4599998891353607</v>
      </c>
      <c r="E5091" s="44"/>
      <c r="F5091" s="45">
        <v>24.992876052856445</v>
      </c>
      <c r="G5091" s="45"/>
      <c r="H5091" s="45"/>
      <c r="I5091" s="45"/>
      <c r="J5091" s="45"/>
      <c r="K5091" s="45">
        <v>1.2266155481338501</v>
      </c>
      <c r="L5091" s="45"/>
      <c r="M5091" s="45"/>
      <c r="N5091" s="45">
        <v>25.822299957275391</v>
      </c>
      <c r="O5091" s="45"/>
      <c r="P5091" s="45"/>
      <c r="Q5091" s="45"/>
      <c r="R5091" s="45">
        <v>17.391775131225586</v>
      </c>
      <c r="S5091" s="45"/>
      <c r="T5091" s="45"/>
      <c r="U5091" s="45"/>
      <c r="V5091" s="46">
        <v>4.987116813659668</v>
      </c>
      <c r="W5091" s="46"/>
    </row>
    <row r="5092" spans="2:23">
      <c r="B5092" s="2">
        <v>9.2000000178813934E-2</v>
      </c>
      <c r="D5092" s="44">
        <v>5.5200000107288361</v>
      </c>
      <c r="E5092" s="44"/>
      <c r="F5092" s="45">
        <v>25.59657096862793</v>
      </c>
      <c r="G5092" s="45"/>
      <c r="H5092" s="45"/>
      <c r="I5092" s="45"/>
      <c r="J5092" s="45"/>
      <c r="K5092" s="45">
        <v>1.1934577226638794</v>
      </c>
      <c r="L5092" s="45"/>
      <c r="M5092" s="45"/>
      <c r="N5092" s="45">
        <v>25.762950897216797</v>
      </c>
      <c r="O5092" s="45"/>
      <c r="P5092" s="45"/>
      <c r="Q5092" s="45"/>
      <c r="R5092" s="45">
        <v>17.373254776000977</v>
      </c>
      <c r="S5092" s="45"/>
      <c r="T5092" s="45"/>
      <c r="U5092" s="45"/>
      <c r="V5092" s="46">
        <v>4.857478141784668</v>
      </c>
      <c r="W5092" s="46"/>
    </row>
    <row r="5093" spans="2:23">
      <c r="B5093" s="2">
        <v>9.3000002205371857E-2</v>
      </c>
      <c r="D5093" s="44">
        <v>5.5800001323223114</v>
      </c>
      <c r="E5093" s="44"/>
      <c r="F5093" s="45">
        <v>22.778308868408203</v>
      </c>
      <c r="G5093" s="45"/>
      <c r="H5093" s="45"/>
      <c r="I5093" s="45"/>
      <c r="J5093" s="45"/>
      <c r="K5093" s="45">
        <v>1.1612411737442017</v>
      </c>
      <c r="L5093" s="45"/>
      <c r="M5093" s="45"/>
      <c r="N5093" s="45">
        <v>25.704755783081055</v>
      </c>
      <c r="O5093" s="45"/>
      <c r="P5093" s="45"/>
      <c r="Q5093" s="45"/>
      <c r="R5093" s="45">
        <v>17.354885101318359</v>
      </c>
      <c r="S5093" s="45"/>
      <c r="T5093" s="45"/>
      <c r="U5093" s="45"/>
      <c r="V5093" s="46">
        <v>4.731356143951416</v>
      </c>
      <c r="W5093" s="46"/>
    </row>
    <row r="5094" spans="2:23">
      <c r="B5094" s="2">
        <v>9.3999996781349182E-2</v>
      </c>
      <c r="D5094" s="44">
        <v>5.6399998068809509</v>
      </c>
      <c r="E5094" s="44"/>
      <c r="F5094" s="45">
        <v>16.935886383056641</v>
      </c>
      <c r="G5094" s="45"/>
      <c r="H5094" s="45"/>
      <c r="I5094" s="45"/>
      <c r="J5094" s="45"/>
      <c r="K5094" s="45">
        <v>1.1299372911453247</v>
      </c>
      <c r="L5094" s="45"/>
      <c r="M5094" s="45"/>
      <c r="N5094" s="45">
        <v>25.647687911987305</v>
      </c>
      <c r="O5094" s="45"/>
      <c r="P5094" s="45"/>
      <c r="Q5094" s="45"/>
      <c r="R5094" s="45">
        <v>17.336668014526367</v>
      </c>
      <c r="S5094" s="45"/>
      <c r="T5094" s="45"/>
      <c r="U5094" s="45"/>
      <c r="V5094" s="46">
        <v>4.6086502075195313</v>
      </c>
      <c r="W5094" s="46"/>
    </row>
    <row r="5095" spans="2:23">
      <c r="B5095" s="2">
        <v>9.4999998807907104E-2</v>
      </c>
      <c r="D5095" s="44">
        <v>5.6999999284744263</v>
      </c>
      <c r="E5095" s="44"/>
      <c r="F5095" s="45">
        <v>8.890324592590332</v>
      </c>
      <c r="G5095" s="45"/>
      <c r="H5095" s="45"/>
      <c r="I5095" s="45"/>
      <c r="J5095" s="45"/>
      <c r="K5095" s="45">
        <v>1.0995187759399414</v>
      </c>
      <c r="L5095" s="45"/>
      <c r="M5095" s="45"/>
      <c r="N5095" s="45">
        <v>25.591712951660156</v>
      </c>
      <c r="O5095" s="45"/>
      <c r="P5095" s="45"/>
      <c r="Q5095" s="45"/>
      <c r="R5095" s="45">
        <v>17.318597793579102</v>
      </c>
      <c r="S5095" s="45"/>
      <c r="T5095" s="45"/>
      <c r="U5095" s="45"/>
      <c r="V5095" s="46">
        <v>4.4892616271972656</v>
      </c>
      <c r="W5095" s="46"/>
    </row>
    <row r="5096" spans="2:23">
      <c r="B5096" s="2">
        <v>9.6000000834465027E-2</v>
      </c>
      <c r="D5096" s="44">
        <v>5.7600000500679016</v>
      </c>
      <c r="E5096" s="44"/>
      <c r="F5096" s="45">
        <v>-0.23010796308517456</v>
      </c>
      <c r="G5096" s="45"/>
      <c r="H5096" s="45"/>
      <c r="I5096" s="45"/>
      <c r="J5096" s="45"/>
      <c r="K5096" s="45">
        <v>1.0699586868286133</v>
      </c>
      <c r="L5096" s="45"/>
      <c r="M5096" s="45"/>
      <c r="N5096" s="45">
        <v>25.536806106567383</v>
      </c>
      <c r="O5096" s="45"/>
      <c r="P5096" s="45"/>
      <c r="Q5096" s="45"/>
      <c r="R5096" s="45">
        <v>17.300674438476563</v>
      </c>
      <c r="S5096" s="45"/>
      <c r="T5096" s="45"/>
      <c r="U5096" s="45"/>
      <c r="V5096" s="46">
        <v>4.3730959892272949</v>
      </c>
      <c r="W5096" s="46"/>
    </row>
    <row r="5097" spans="2:23">
      <c r="B5097" s="2">
        <v>9.7000002861022949E-2</v>
      </c>
      <c r="D5097" s="44">
        <v>5.820000171661377</v>
      </c>
      <c r="E5097" s="44"/>
      <c r="F5097" s="45">
        <v>-9.1486797332763672</v>
      </c>
      <c r="G5097" s="45"/>
      <c r="H5097" s="45"/>
      <c r="I5097" s="45"/>
      <c r="J5097" s="45"/>
      <c r="K5097" s="45">
        <v>1.041231632232666</v>
      </c>
      <c r="L5097" s="45"/>
      <c r="M5097" s="45"/>
      <c r="N5097" s="45">
        <v>25.482938766479492</v>
      </c>
      <c r="O5097" s="45"/>
      <c r="P5097" s="45"/>
      <c r="Q5097" s="45"/>
      <c r="R5097" s="45">
        <v>17.282896041870117</v>
      </c>
      <c r="S5097" s="45"/>
      <c r="T5097" s="45"/>
      <c r="U5097" s="45"/>
      <c r="V5097" s="46">
        <v>4.2600607872009277</v>
      </c>
      <c r="W5097" s="46"/>
    </row>
    <row r="5098" spans="2:23">
      <c r="B5098" s="2">
        <v>9.7999997437000275E-2</v>
      </c>
      <c r="D5098" s="44">
        <v>5.8799998462200165</v>
      </c>
      <c r="E5098" s="44"/>
      <c r="F5098" s="45">
        <v>-16.619472503662109</v>
      </c>
      <c r="G5098" s="45"/>
      <c r="H5098" s="45"/>
      <c r="I5098" s="45"/>
      <c r="J5098" s="45"/>
      <c r="K5098" s="45">
        <v>1.0133123397827148</v>
      </c>
      <c r="L5098" s="45"/>
      <c r="M5098" s="45"/>
      <c r="N5098" s="45">
        <v>25.430082321166992</v>
      </c>
      <c r="O5098" s="45"/>
      <c r="P5098" s="45"/>
      <c r="Q5098" s="45"/>
      <c r="R5098" s="45">
        <v>17.265264511108398</v>
      </c>
      <c r="S5098" s="45"/>
      <c r="T5098" s="45"/>
      <c r="U5098" s="45"/>
      <c r="V5098" s="46">
        <v>4.1500673294067383</v>
      </c>
      <c r="W5098" s="46"/>
    </row>
    <row r="5099" spans="2:23">
      <c r="B5099" s="2">
        <v>9.8999999463558197E-2</v>
      </c>
      <c r="D5099" s="44">
        <v>5.9399999678134918</v>
      </c>
      <c r="E5099" s="44"/>
      <c r="F5099" s="45">
        <v>-21.601961135864258</v>
      </c>
      <c r="G5099" s="45"/>
      <c r="H5099" s="45"/>
      <c r="I5099" s="45"/>
      <c r="J5099" s="45"/>
      <c r="K5099" s="45">
        <v>0.98617696762084961</v>
      </c>
      <c r="L5099" s="45"/>
      <c r="M5099" s="45"/>
      <c r="N5099" s="45">
        <v>25.378213882446289</v>
      </c>
      <c r="O5099" s="45"/>
      <c r="P5099" s="45"/>
      <c r="Q5099" s="45"/>
      <c r="R5099" s="45">
        <v>17.247774124145508</v>
      </c>
      <c r="S5099" s="45"/>
      <c r="T5099" s="45"/>
      <c r="U5099" s="45"/>
      <c r="V5099" s="46">
        <v>4.0430283546447754</v>
      </c>
      <c r="W5099" s="46"/>
    </row>
    <row r="5100" spans="2:23">
      <c r="B5100" s="2">
        <v>0.10000000149011612</v>
      </c>
      <c r="D5100" s="44">
        <v>6.0000000894069672</v>
      </c>
      <c r="E5100" s="44"/>
      <c r="F5100" s="45">
        <v>-23.406454086303711</v>
      </c>
      <c r="G5100" s="45"/>
      <c r="H5100" s="45"/>
      <c r="I5100" s="45"/>
      <c r="J5100" s="45"/>
      <c r="K5100" s="45">
        <v>0.95980197191238403</v>
      </c>
      <c r="L5100" s="45"/>
      <c r="M5100" s="45"/>
      <c r="N5100" s="45">
        <v>25.327304840087891</v>
      </c>
      <c r="O5100" s="45"/>
      <c r="P5100" s="45"/>
      <c r="Q5100" s="45"/>
      <c r="R5100" s="45">
        <v>17.230426788330078</v>
      </c>
      <c r="S5100" s="45"/>
      <c r="T5100" s="45"/>
      <c r="U5100" s="45"/>
      <c r="V5100" s="46">
        <v>3.9388606548309326</v>
      </c>
      <c r="W5100" s="46"/>
    </row>
    <row r="5101" spans="2:23" ht="9.75" customHeight="1">
      <c r="B5101" s="2">
        <v>0.10100000351667404</v>
      </c>
      <c r="D5101" s="44">
        <v>6.0600002110004425</v>
      </c>
      <c r="E5101" s="44"/>
      <c r="F5101" s="45">
        <v>-21.790061950683594</v>
      </c>
      <c r="G5101" s="45"/>
      <c r="H5101" s="45"/>
      <c r="I5101" s="45"/>
      <c r="J5101" s="45"/>
      <c r="K5101" s="45">
        <v>0.93416482210159302</v>
      </c>
      <c r="L5101" s="45"/>
      <c r="M5101" s="45"/>
      <c r="N5101" s="45">
        <v>25.277334213256836</v>
      </c>
      <c r="O5101" s="45"/>
      <c r="P5101" s="45"/>
      <c r="Q5101" s="45"/>
      <c r="R5101" s="45">
        <v>17.213220596313477</v>
      </c>
      <c r="S5101" s="45"/>
      <c r="T5101" s="45"/>
      <c r="U5101" s="45"/>
      <c r="V5101" s="46">
        <v>3.8374824523925781</v>
      </c>
      <c r="W5101" s="46"/>
    </row>
    <row r="5102" spans="2:23" ht="5.25" customHeight="1"/>
    <row r="5103" spans="2:23" ht="172.5" customHeight="1"/>
    <row r="5104" spans="2:23" ht="16.5" customHeight="1"/>
    <row r="5105" spans="2:37" ht="12.75" customHeight="1">
      <c r="B5105" s="39" t="s">
        <v>0</v>
      </c>
      <c r="C5105" s="39"/>
      <c r="D5105" s="39"/>
      <c r="E5105" s="39"/>
      <c r="F5105" s="39"/>
      <c r="G5105" s="1" t="s">
        <v>1</v>
      </c>
      <c r="H5105" s="40" t="s">
        <v>111</v>
      </c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</row>
    <row r="5106" spans="2:37" ht="12.75" customHeight="1">
      <c r="AB5106" s="39" t="s">
        <v>2</v>
      </c>
      <c r="AC5106" s="39"/>
      <c r="AD5106" s="39"/>
      <c r="AE5106" s="39"/>
      <c r="AF5106" s="39"/>
      <c r="AG5106" s="39"/>
    </row>
    <row r="5107" spans="2:37" ht="12" customHeight="1">
      <c r="B5107" s="39" t="s">
        <v>3</v>
      </c>
      <c r="C5107" s="39"/>
      <c r="D5107" s="39"/>
      <c r="E5107" s="39"/>
      <c r="G5107" s="1" t="s">
        <v>4</v>
      </c>
      <c r="H5107" s="41">
        <v>6.5999999046325684</v>
      </c>
      <c r="I5107" s="41"/>
      <c r="J5107" s="41"/>
      <c r="K5107" s="41"/>
      <c r="L5107" s="41"/>
      <c r="M5107" s="41"/>
      <c r="N5107" s="41"/>
      <c r="O5107" s="39" t="s">
        <v>21</v>
      </c>
      <c r="P5107" s="39"/>
      <c r="Q5107" s="39"/>
      <c r="R5107" s="39"/>
      <c r="S5107" s="1" t="s">
        <v>4</v>
      </c>
      <c r="T5107" s="42" t="s">
        <v>24</v>
      </c>
      <c r="U5107" s="42"/>
      <c r="V5107" s="42"/>
      <c r="W5107" s="42"/>
      <c r="X5107" s="42"/>
      <c r="Y5107" s="42"/>
      <c r="Z5107" s="42"/>
      <c r="AA5107" s="42"/>
      <c r="AB5107" s="39"/>
      <c r="AC5107" s="39"/>
      <c r="AD5107" s="39"/>
      <c r="AE5107" s="39"/>
      <c r="AF5107" s="39"/>
      <c r="AG5107" s="39"/>
    </row>
    <row r="5108" spans="2:37" ht="10.5" customHeight="1">
      <c r="AB5108" s="39"/>
      <c r="AC5108" s="39"/>
      <c r="AD5108" s="39"/>
      <c r="AE5108" s="39"/>
      <c r="AF5108" s="39"/>
      <c r="AG5108" s="39"/>
    </row>
    <row r="5109" spans="2:37" ht="12" customHeight="1">
      <c r="AB5109" s="39"/>
      <c r="AC5109" s="39"/>
      <c r="AD5109" s="39"/>
      <c r="AE5109" s="39"/>
      <c r="AF5109" s="39"/>
      <c r="AG5109" s="39"/>
    </row>
    <row r="5110" spans="2:37" ht="12" customHeight="1">
      <c r="AB5110" s="39"/>
      <c r="AC5110" s="39"/>
      <c r="AD5110" s="39"/>
      <c r="AE5110" s="39"/>
      <c r="AF5110" s="39"/>
      <c r="AG5110" s="39"/>
    </row>
    <row r="5111" spans="2:37" ht="6" customHeight="1"/>
    <row r="5112" spans="2:37" ht="3" customHeight="1">
      <c r="B5112" s="43" t="s">
        <v>5</v>
      </c>
      <c r="D5112" s="43" t="s">
        <v>23</v>
      </c>
      <c r="E5112" s="43"/>
      <c r="G5112" s="43" t="s">
        <v>6</v>
      </c>
      <c r="H5112" s="43"/>
      <c r="J5112" s="43" t="s">
        <v>7</v>
      </c>
      <c r="K5112" s="43"/>
      <c r="L5112" s="43"/>
      <c r="M5112" s="43"/>
      <c r="N5112" s="43" t="s">
        <v>8</v>
      </c>
      <c r="O5112" s="43"/>
      <c r="Q5112" s="43" t="s">
        <v>9</v>
      </c>
      <c r="R5112" s="43"/>
      <c r="S5112" s="43"/>
      <c r="T5112" s="43" t="s">
        <v>10</v>
      </c>
      <c r="U5112" s="43"/>
      <c r="X5112" s="43" t="s">
        <v>5</v>
      </c>
      <c r="Y5112" s="43"/>
      <c r="Z5112" s="43" t="s">
        <v>23</v>
      </c>
      <c r="AA5112" s="43"/>
      <c r="AB5112" s="43" t="s">
        <v>6</v>
      </c>
      <c r="AC5112" s="43" t="s">
        <v>7</v>
      </c>
      <c r="AE5112" s="43" t="s">
        <v>8</v>
      </c>
      <c r="AF5112" s="43" t="s">
        <v>9</v>
      </c>
      <c r="AG5112" s="43" t="s">
        <v>10</v>
      </c>
      <c r="AH5112" s="43"/>
    </row>
    <row r="5113" spans="2:37" ht="14.25" customHeight="1">
      <c r="B5113" s="43"/>
      <c r="D5113" s="43"/>
      <c r="E5113" s="43"/>
      <c r="G5113" s="43"/>
      <c r="H5113" s="43"/>
      <c r="J5113" s="43"/>
      <c r="K5113" s="43"/>
      <c r="L5113" s="43"/>
      <c r="M5113" s="43"/>
      <c r="N5113" s="43"/>
      <c r="O5113" s="43"/>
      <c r="Q5113" s="43"/>
      <c r="R5113" s="43"/>
      <c r="S5113" s="43"/>
      <c r="T5113" s="43"/>
      <c r="U5113" s="43"/>
      <c r="X5113" s="43"/>
      <c r="Y5113" s="43"/>
      <c r="Z5113" s="43"/>
      <c r="AA5113" s="43"/>
      <c r="AB5113" s="43"/>
      <c r="AC5113" s="43"/>
      <c r="AE5113" s="43"/>
      <c r="AF5113" s="43"/>
      <c r="AG5113" s="43"/>
      <c r="AH5113" s="43"/>
    </row>
    <row r="5114" spans="2:37">
      <c r="B5114" s="2">
        <v>0</v>
      </c>
      <c r="D5114" s="44">
        <v>0</v>
      </c>
      <c r="E5114" s="44"/>
      <c r="F5114" s="45">
        <v>1.0541002382069564E-7</v>
      </c>
      <c r="G5114" s="45"/>
      <c r="H5114" s="45"/>
      <c r="I5114" s="45"/>
      <c r="J5114" s="45"/>
      <c r="K5114" s="45">
        <v>28.414115905761719</v>
      </c>
      <c r="L5114" s="45"/>
      <c r="M5114" s="45"/>
      <c r="N5114" s="45">
        <v>56.828231811523438</v>
      </c>
      <c r="O5114" s="45"/>
      <c r="P5114" s="45"/>
      <c r="Q5114" s="45"/>
      <c r="R5114" s="45">
        <v>20.091814041137695</v>
      </c>
      <c r="S5114" s="45"/>
      <c r="T5114" s="45"/>
      <c r="U5114" s="45"/>
      <c r="V5114" s="46">
        <v>100</v>
      </c>
      <c r="W5114" s="46"/>
      <c r="X5114" s="45">
        <v>3.9000000804662704E-2</v>
      </c>
      <c r="Y5114" s="45"/>
      <c r="Z5114" s="44">
        <v>2.3400000482797623</v>
      </c>
      <c r="AA5114" s="44"/>
      <c r="AB5114" s="45">
        <v>11.88292407989502</v>
      </c>
      <c r="AC5114" s="45"/>
      <c r="AD5114" s="45">
        <v>4.729856550693512E-2</v>
      </c>
      <c r="AE5114" s="45"/>
      <c r="AF5114" s="45">
        <v>21.955072402954102</v>
      </c>
      <c r="AG5114" s="45"/>
      <c r="AH5114" s="45">
        <v>15.491134643554688</v>
      </c>
      <c r="AI5114" s="45"/>
      <c r="AJ5114" s="45"/>
      <c r="AK5114" s="20">
        <v>0.21589855849742889</v>
      </c>
    </row>
    <row r="5115" spans="2:37">
      <c r="B5115" s="2">
        <v>1.0000000474974513E-3</v>
      </c>
      <c r="D5115" s="44">
        <v>6.0000002849847078E-2</v>
      </c>
      <c r="E5115" s="44"/>
      <c r="F5115" s="45">
        <v>-2.6701245307922363</v>
      </c>
      <c r="G5115" s="45"/>
      <c r="H5115" s="45"/>
      <c r="I5115" s="45"/>
      <c r="J5115" s="45"/>
      <c r="K5115" s="45">
        <v>23.550666809082031</v>
      </c>
      <c r="L5115" s="45"/>
      <c r="M5115" s="45"/>
      <c r="N5115" s="45">
        <v>51.753768920898438</v>
      </c>
      <c r="O5115" s="45"/>
      <c r="P5115" s="45"/>
      <c r="Q5115" s="45"/>
      <c r="R5115" s="45">
        <v>19.942605972290039</v>
      </c>
      <c r="S5115" s="45"/>
      <c r="T5115" s="45"/>
      <c r="U5115" s="45"/>
      <c r="V5115" s="46">
        <v>83.503814697265625</v>
      </c>
      <c r="W5115" s="46"/>
      <c r="X5115" s="45">
        <v>3.9999999105930328E-2</v>
      </c>
      <c r="Y5115" s="45"/>
      <c r="Z5115" s="44">
        <v>2.3999999463558197</v>
      </c>
      <c r="AA5115" s="44"/>
      <c r="AB5115" s="45">
        <v>17.727931976318359</v>
      </c>
      <c r="AC5115" s="45"/>
      <c r="AD5115" s="45">
        <v>4.0438823401927948E-2</v>
      </c>
      <c r="AE5115" s="45"/>
      <c r="AF5115" s="45">
        <v>21.819217681884766</v>
      </c>
      <c r="AG5115" s="45"/>
      <c r="AH5115" s="45">
        <v>15.399922370910645</v>
      </c>
      <c r="AI5115" s="45"/>
      <c r="AJ5115" s="45"/>
      <c r="AK5115" s="20">
        <v>0.18567994236946106</v>
      </c>
    </row>
    <row r="5116" spans="2:37">
      <c r="B5116" s="2">
        <v>2.0000000949949026E-3</v>
      </c>
      <c r="D5116" s="44">
        <v>0.12000000569969416</v>
      </c>
      <c r="E5116" s="44"/>
      <c r="F5116" s="45">
        <v>-0.81576532125473022</v>
      </c>
      <c r="G5116" s="45"/>
      <c r="H5116" s="45"/>
      <c r="I5116" s="45"/>
      <c r="J5116" s="45"/>
      <c r="K5116" s="45">
        <v>19.585063934326172</v>
      </c>
      <c r="L5116" s="45"/>
      <c r="M5116" s="45"/>
      <c r="N5116" s="45">
        <v>47.579963684082031</v>
      </c>
      <c r="O5116" s="45"/>
      <c r="P5116" s="45"/>
      <c r="Q5116" s="45"/>
      <c r="R5116" s="45">
        <v>19.795383453369141</v>
      </c>
      <c r="S5116" s="45"/>
      <c r="T5116" s="45"/>
      <c r="U5116" s="45"/>
      <c r="V5116" s="46">
        <v>69.959396362304688</v>
      </c>
      <c r="W5116" s="46"/>
      <c r="X5116" s="45">
        <v>4.1000001132488251E-2</v>
      </c>
      <c r="Y5116" s="45"/>
      <c r="Z5116" s="44">
        <v>2.460000067949295</v>
      </c>
      <c r="AA5116" s="44"/>
      <c r="AB5116" s="45">
        <v>21.034587860107422</v>
      </c>
      <c r="AC5116" s="45"/>
      <c r="AD5116" s="45">
        <v>3.4577921032905579E-2</v>
      </c>
      <c r="AE5116" s="45"/>
      <c r="AF5116" s="45">
        <v>21.685871124267578</v>
      </c>
      <c r="AG5116" s="45"/>
      <c r="AH5116" s="45">
        <v>15.309776306152344</v>
      </c>
      <c r="AI5116" s="45"/>
      <c r="AJ5116" s="45"/>
      <c r="AK5116" s="20">
        <v>0.15970373153686523</v>
      </c>
    </row>
    <row r="5117" spans="2:37">
      <c r="B5117" s="2">
        <v>3.0000000260770321E-3</v>
      </c>
      <c r="D5117" s="44">
        <v>0.18000000156462193</v>
      </c>
      <c r="E5117" s="44"/>
      <c r="F5117" s="45">
        <v>4.5171303749084473</v>
      </c>
      <c r="G5117" s="45"/>
      <c r="H5117" s="45"/>
      <c r="I5117" s="45"/>
      <c r="J5117" s="45"/>
      <c r="K5117" s="45">
        <v>16.336441040039063</v>
      </c>
      <c r="L5117" s="45"/>
      <c r="M5117" s="45"/>
      <c r="N5117" s="45">
        <v>44.125904083251953</v>
      </c>
      <c r="O5117" s="45"/>
      <c r="P5117" s="45"/>
      <c r="Q5117" s="45"/>
      <c r="R5117" s="45">
        <v>19.650115966796875</v>
      </c>
      <c r="S5117" s="45"/>
      <c r="T5117" s="45"/>
      <c r="U5117" s="45"/>
      <c r="V5117" s="46">
        <v>58.786460876464844</v>
      </c>
      <c r="W5117" s="46"/>
      <c r="X5117" s="45">
        <v>4.1999999433755875E-2</v>
      </c>
      <c r="Y5117" s="45"/>
      <c r="Z5117" s="44">
        <v>2.5199999660253525</v>
      </c>
      <c r="AA5117" s="44"/>
      <c r="AB5117" s="45">
        <v>21.369911193847656</v>
      </c>
      <c r="AC5117" s="45"/>
      <c r="AD5117" s="45">
        <v>2.9569776728749275E-2</v>
      </c>
      <c r="AE5117" s="45"/>
      <c r="AF5117" s="45">
        <v>21.554862976074219</v>
      </c>
      <c r="AG5117" s="45"/>
      <c r="AH5117" s="45">
        <v>15.220681190490723</v>
      </c>
      <c r="AI5117" s="45"/>
      <c r="AJ5117" s="45"/>
      <c r="AK5117" s="20">
        <v>0.13737224042415619</v>
      </c>
    </row>
    <row r="5118" spans="2:37">
      <c r="B5118" s="2">
        <v>4.0000001899898052E-3</v>
      </c>
      <c r="D5118" s="44">
        <v>0.24000001139938831</v>
      </c>
      <c r="E5118" s="44"/>
      <c r="F5118" s="45">
        <v>11.950126647949219</v>
      </c>
      <c r="G5118" s="45"/>
      <c r="H5118" s="45"/>
      <c r="I5118" s="45"/>
      <c r="J5118" s="45"/>
      <c r="K5118" s="45">
        <v>13.663637161254883</v>
      </c>
      <c r="L5118" s="45"/>
      <c r="M5118" s="45"/>
      <c r="N5118" s="45">
        <v>41.250377655029297</v>
      </c>
      <c r="O5118" s="45"/>
      <c r="P5118" s="45"/>
      <c r="Q5118" s="45"/>
      <c r="R5118" s="45">
        <v>19.506771087646484</v>
      </c>
      <c r="S5118" s="45"/>
      <c r="T5118" s="45"/>
      <c r="U5118" s="45"/>
      <c r="V5118" s="46">
        <v>49.529727935791016</v>
      </c>
      <c r="W5118" s="46"/>
      <c r="X5118" s="45">
        <v>4.3000001460313797E-2</v>
      </c>
      <c r="Y5118" s="45"/>
      <c r="Z5118" s="44">
        <v>2.5800000876188278</v>
      </c>
      <c r="AA5118" s="44"/>
      <c r="AB5118" s="45">
        <v>18.720796585083008</v>
      </c>
      <c r="AC5118" s="45"/>
      <c r="AD5118" s="45">
        <v>2.5289781391620636E-2</v>
      </c>
      <c r="AE5118" s="45"/>
      <c r="AF5118" s="45">
        <v>21.426046371459961</v>
      </c>
      <c r="AG5118" s="45"/>
      <c r="AH5118" s="45">
        <v>15.132620811462402</v>
      </c>
      <c r="AI5118" s="45"/>
      <c r="AJ5118" s="45"/>
      <c r="AK5118" s="20">
        <v>0.11817236244678497</v>
      </c>
    </row>
    <row r="5119" spans="2:37">
      <c r="B5119" s="2">
        <v>4.999999888241291E-3</v>
      </c>
      <c r="D5119" s="44">
        <v>0.29999999329447746</v>
      </c>
      <c r="E5119" s="44"/>
      <c r="F5119" s="45">
        <v>19.940736770629883</v>
      </c>
      <c r="G5119" s="45"/>
      <c r="H5119" s="45"/>
      <c r="I5119" s="45"/>
      <c r="J5119" s="45"/>
      <c r="K5119" s="45">
        <v>11.455827713012695</v>
      </c>
      <c r="L5119" s="45"/>
      <c r="M5119" s="45"/>
      <c r="N5119" s="45">
        <v>38.842521667480469</v>
      </c>
      <c r="O5119" s="45"/>
      <c r="P5119" s="45"/>
      <c r="Q5119" s="45"/>
      <c r="R5119" s="45">
        <v>19.365318298339844</v>
      </c>
      <c r="S5119" s="45"/>
      <c r="T5119" s="45"/>
      <c r="U5119" s="45"/>
      <c r="V5119" s="46">
        <v>41.829902648925781</v>
      </c>
      <c r="W5119" s="46"/>
      <c r="X5119" s="45">
        <v>4.3999999761581421E-2</v>
      </c>
      <c r="Y5119" s="45"/>
      <c r="Z5119" s="44">
        <v>2.6399999856948853</v>
      </c>
      <c r="AA5119" s="44"/>
      <c r="AB5119" s="45">
        <v>13.490942001342773</v>
      </c>
      <c r="AC5119" s="45"/>
      <c r="AD5119" s="45">
        <v>2.1631622686982155E-2</v>
      </c>
      <c r="AE5119" s="45"/>
      <c r="AF5119" s="45">
        <v>21.299293518066406</v>
      </c>
      <c r="AG5119" s="45"/>
      <c r="AH5119" s="45">
        <v>15.045578956604004</v>
      </c>
      <c r="AI5119" s="45"/>
      <c r="AJ5119" s="45"/>
      <c r="AK5119" s="20">
        <v>0.10166352987289429</v>
      </c>
    </row>
    <row r="5120" spans="2:37">
      <c r="B5120" s="2">
        <v>6.0000000521540642E-3</v>
      </c>
      <c r="D5120" s="44">
        <v>0.36000000312924385</v>
      </c>
      <c r="E5120" s="44"/>
      <c r="F5120" s="45">
        <v>26.977645874023438</v>
      </c>
      <c r="G5120" s="45"/>
      <c r="H5120" s="45"/>
      <c r="I5120" s="45"/>
      <c r="J5120" s="45"/>
      <c r="K5120" s="45">
        <v>9.6254844665527344</v>
      </c>
      <c r="L5120" s="45"/>
      <c r="M5120" s="45"/>
      <c r="N5120" s="45">
        <v>36.814765930175781</v>
      </c>
      <c r="O5120" s="45"/>
      <c r="P5120" s="45"/>
      <c r="Q5120" s="45"/>
      <c r="R5120" s="45">
        <v>19.225725173950195</v>
      </c>
      <c r="S5120" s="45"/>
      <c r="T5120" s="45"/>
      <c r="U5120" s="45"/>
      <c r="V5120" s="46">
        <v>35.401760101318359</v>
      </c>
      <c r="W5120" s="46"/>
      <c r="X5120" s="45">
        <v>4.5000001788139343E-2</v>
      </c>
      <c r="Y5120" s="45"/>
      <c r="Z5120" s="44">
        <v>2.7000001072883606</v>
      </c>
      <c r="AA5120" s="44"/>
      <c r="AB5120" s="45">
        <v>6.4396848678588867</v>
      </c>
      <c r="AC5120" s="45"/>
      <c r="AD5120" s="45">
        <v>1.8504587933421135E-2</v>
      </c>
      <c r="AE5120" s="45"/>
      <c r="AF5120" s="45">
        <v>21.174489974975586</v>
      </c>
      <c r="AG5120" s="45"/>
      <c r="AH5120" s="45">
        <v>14.959541320800781</v>
      </c>
      <c r="AI5120" s="45"/>
      <c r="AJ5120" s="45"/>
      <c r="AK5120" s="20">
        <v>8.7467379868030548E-2</v>
      </c>
    </row>
    <row r="5121" spans="2:37">
      <c r="B5121" s="2">
        <v>7.0000002160668373E-3</v>
      </c>
      <c r="D5121" s="44">
        <v>0.42000001296401024</v>
      </c>
      <c r="E5121" s="44"/>
      <c r="F5121" s="45">
        <v>31.773643493652344</v>
      </c>
      <c r="G5121" s="45"/>
      <c r="H5121" s="45"/>
      <c r="I5121" s="45"/>
      <c r="J5121" s="45"/>
      <c r="K5121" s="45">
        <v>8.1030673980712891</v>
      </c>
      <c r="L5121" s="45"/>
      <c r="M5121" s="45"/>
      <c r="N5121" s="45">
        <v>35.097522735595703</v>
      </c>
      <c r="O5121" s="45"/>
      <c r="P5121" s="45"/>
      <c r="Q5121" s="45"/>
      <c r="R5121" s="45">
        <v>19.087963104248047</v>
      </c>
      <c r="S5121" s="45"/>
      <c r="T5121" s="45"/>
      <c r="U5121" s="45"/>
      <c r="V5121" s="46">
        <v>30.017522811889648</v>
      </c>
      <c r="W5121" s="46"/>
      <c r="X5121" s="45">
        <v>4.6000000089406967E-2</v>
      </c>
      <c r="Y5121" s="45"/>
      <c r="Z5121" s="44">
        <v>2.760000005364418</v>
      </c>
      <c r="AA5121" s="44"/>
      <c r="AB5121" s="45">
        <v>-1.4280292987823486</v>
      </c>
      <c r="AC5121" s="45"/>
      <c r="AD5121" s="45">
        <v>1.5831250697374344E-2</v>
      </c>
      <c r="AE5121" s="45"/>
      <c r="AF5121" s="45">
        <v>21.051538467407227</v>
      </c>
      <c r="AG5121" s="45"/>
      <c r="AH5121" s="45">
        <v>14.874490737915039</v>
      </c>
      <c r="AI5121" s="45"/>
      <c r="AJ5121" s="45"/>
      <c r="AK5121" s="20">
        <v>7.5258947908878326E-2</v>
      </c>
    </row>
    <row r="5122" spans="2:37">
      <c r="B5122" s="2">
        <v>8.0000003799796104E-3</v>
      </c>
      <c r="D5122" s="44">
        <v>0.48000002279877663</v>
      </c>
      <c r="E5122" s="44"/>
      <c r="F5122" s="45">
        <v>33.428268432617188</v>
      </c>
      <c r="G5122" s="45"/>
      <c r="H5122" s="45"/>
      <c r="I5122" s="45"/>
      <c r="J5122" s="45"/>
      <c r="K5122" s="45">
        <v>6.8330059051513672</v>
      </c>
      <c r="L5122" s="45"/>
      <c r="M5122" s="45"/>
      <c r="N5122" s="45">
        <v>33.635185241699219</v>
      </c>
      <c r="O5122" s="45"/>
      <c r="P5122" s="45"/>
      <c r="Q5122" s="45"/>
      <c r="R5122" s="45">
        <v>18.952001571655273</v>
      </c>
      <c r="S5122" s="45"/>
      <c r="T5122" s="45"/>
      <c r="U5122" s="45"/>
      <c r="V5122" s="46">
        <v>25.494218826293945</v>
      </c>
      <c r="W5122" s="46"/>
      <c r="X5122" s="45">
        <v>4.6999998390674591E-2</v>
      </c>
      <c r="Y5122" s="45"/>
      <c r="Z5122" s="44">
        <v>2.8199999034404755</v>
      </c>
      <c r="AA5122" s="44"/>
      <c r="AB5122" s="45">
        <v>-9.004673957824707</v>
      </c>
      <c r="AC5122" s="45"/>
      <c r="AD5122" s="45">
        <v>1.354552898555994E-2</v>
      </c>
      <c r="AE5122" s="45"/>
      <c r="AF5122" s="45">
        <v>20.930349349975586</v>
      </c>
      <c r="AG5122" s="45"/>
      <c r="AH5122" s="45">
        <v>14.790413856506348</v>
      </c>
      <c r="AI5122" s="45"/>
      <c r="AJ5122" s="45"/>
      <c r="AK5122" s="20">
        <v>6.475907564163208E-2</v>
      </c>
    </row>
    <row r="5123" spans="2:37">
      <c r="B5123" s="2">
        <v>8.999999612569809E-3</v>
      </c>
      <c r="D5123" s="44">
        <v>0.53999997675418854</v>
      </c>
      <c r="E5123" s="44"/>
      <c r="F5123" s="45">
        <v>31.537136077880859</v>
      </c>
      <c r="G5123" s="45"/>
      <c r="H5123" s="45"/>
      <c r="I5123" s="45"/>
      <c r="J5123" s="45"/>
      <c r="K5123" s="45">
        <v>5.7706432342529297</v>
      </c>
      <c r="L5123" s="45"/>
      <c r="M5123" s="45"/>
      <c r="N5123" s="45">
        <v>32.383052825927734</v>
      </c>
      <c r="O5123" s="45"/>
      <c r="P5123" s="45"/>
      <c r="Q5123" s="45"/>
      <c r="R5123" s="45">
        <v>18.817813873291016</v>
      </c>
      <c r="S5123" s="45"/>
      <c r="T5123" s="45"/>
      <c r="U5123" s="45"/>
      <c r="V5123" s="46">
        <v>21.684032440185547</v>
      </c>
      <c r="W5123" s="46"/>
      <c r="X5123" s="45">
        <v>4.8000000417232513E-2</v>
      </c>
      <c r="Y5123" s="45"/>
      <c r="Z5123" s="44">
        <v>2.8800000250339508</v>
      </c>
      <c r="AA5123" s="44"/>
      <c r="AB5123" s="45">
        <v>-15.235836029052734</v>
      </c>
      <c r="AC5123" s="45"/>
      <c r="AD5123" s="45">
        <v>1.1591001413762569E-2</v>
      </c>
      <c r="AE5123" s="45"/>
      <c r="AF5123" s="45">
        <v>20.810846328735352</v>
      </c>
      <c r="AG5123" s="45"/>
      <c r="AH5123" s="45">
        <v>14.707294464111328</v>
      </c>
      <c r="AI5123" s="45"/>
      <c r="AJ5123" s="45"/>
      <c r="AK5123" s="20">
        <v>5.5727962404489517E-2</v>
      </c>
    </row>
    <row r="5124" spans="2:37">
      <c r="B5124" s="2">
        <v>9.9999997764825821E-3</v>
      </c>
      <c r="D5124" s="44">
        <v>0.59999998658895493</v>
      </c>
      <c r="E5124" s="44"/>
      <c r="F5124" s="45">
        <v>26.232797622680664</v>
      </c>
      <c r="G5124" s="45"/>
      <c r="H5124" s="45"/>
      <c r="I5124" s="45"/>
      <c r="J5124" s="45"/>
      <c r="K5124" s="45">
        <v>4.8798947334289551</v>
      </c>
      <c r="L5124" s="45"/>
      <c r="M5124" s="45"/>
      <c r="N5124" s="45">
        <v>31.304998397827148</v>
      </c>
      <c r="O5124" s="45"/>
      <c r="P5124" s="45"/>
      <c r="Q5124" s="45"/>
      <c r="R5124" s="45">
        <v>18.685369491577148</v>
      </c>
      <c r="S5124" s="45"/>
      <c r="T5124" s="45"/>
      <c r="U5124" s="45"/>
      <c r="V5124" s="46">
        <v>18.466890335083008</v>
      </c>
      <c r="W5124" s="46"/>
      <c r="X5124" s="45">
        <v>4.8999998718500137E-2</v>
      </c>
      <c r="Y5124" s="45"/>
      <c r="Z5124" s="44">
        <v>2.9399999231100082</v>
      </c>
      <c r="AA5124" s="44"/>
      <c r="AB5124" s="45">
        <v>-19.26673698425293</v>
      </c>
      <c r="AC5124" s="45"/>
      <c r="AD5124" s="45">
        <v>9.9194981157779694E-3</v>
      </c>
      <c r="AE5124" s="45"/>
      <c r="AF5124" s="45">
        <v>20.692962646484375</v>
      </c>
      <c r="AG5124" s="45"/>
      <c r="AH5124" s="45">
        <v>14.625120162963867</v>
      </c>
      <c r="AI5124" s="45"/>
      <c r="AJ5124" s="45"/>
      <c r="AK5124" s="20">
        <v>4.7959569841623306E-2</v>
      </c>
    </row>
    <row r="5125" spans="2:37">
      <c r="B5125" s="2">
        <v>1.0999999940395355E-2</v>
      </c>
      <c r="D5125" s="44">
        <v>0.65999999642372131</v>
      </c>
      <c r="E5125" s="44"/>
      <c r="F5125" s="45">
        <v>18.151992797851563</v>
      </c>
      <c r="G5125" s="45"/>
      <c r="H5125" s="45"/>
      <c r="I5125" s="45"/>
      <c r="J5125" s="45"/>
      <c r="K5125" s="45">
        <v>4.1314530372619629</v>
      </c>
      <c r="L5125" s="45"/>
      <c r="M5125" s="45"/>
      <c r="N5125" s="45">
        <v>30.371677398681641</v>
      </c>
      <c r="O5125" s="45"/>
      <c r="P5125" s="45"/>
      <c r="Q5125" s="45"/>
      <c r="R5125" s="45">
        <v>18.554641723632813</v>
      </c>
      <c r="S5125" s="45"/>
      <c r="T5125" s="45"/>
      <c r="U5125" s="45"/>
      <c r="V5125" s="46">
        <v>15.744732856750488</v>
      </c>
      <c r="W5125" s="46"/>
      <c r="X5125" s="45">
        <v>5.000000074505806E-2</v>
      </c>
      <c r="Y5125" s="45"/>
      <c r="Z5125" s="44">
        <v>3.0000000447034836</v>
      </c>
      <c r="AA5125" s="44"/>
      <c r="AB5125" s="45">
        <v>-20.559263229370117</v>
      </c>
      <c r="AC5125" s="45"/>
      <c r="AD5125" s="45">
        <v>8.4898816421627998E-3</v>
      </c>
      <c r="AE5125" s="45"/>
      <c r="AF5125" s="45">
        <v>20.576633453369141</v>
      </c>
      <c r="AG5125" s="45"/>
      <c r="AH5125" s="45">
        <v>14.54387378692627</v>
      </c>
      <c r="AI5125" s="45"/>
      <c r="AJ5125" s="45"/>
      <c r="AK5125" s="20">
        <v>4.1276849806308746E-2</v>
      </c>
    </row>
    <row r="5126" spans="2:37">
      <c r="B5126" s="2">
        <v>1.2000000104308128E-2</v>
      </c>
      <c r="D5126" s="44">
        <v>0.7200000062584877</v>
      </c>
      <c r="E5126" s="44"/>
      <c r="F5126" s="45">
        <v>8.3344507217407227</v>
      </c>
      <c r="G5126" s="45"/>
      <c r="H5126" s="45"/>
      <c r="I5126" s="45"/>
      <c r="J5126" s="45"/>
      <c r="K5126" s="45">
        <v>3.5013988018035889</v>
      </c>
      <c r="L5126" s="45"/>
      <c r="M5126" s="45"/>
      <c r="N5126" s="45">
        <v>29.559133529663086</v>
      </c>
      <c r="O5126" s="45"/>
      <c r="P5126" s="45"/>
      <c r="Q5126" s="45"/>
      <c r="R5126" s="45">
        <v>18.425600051879883</v>
      </c>
      <c r="S5126" s="45"/>
      <c r="T5126" s="45"/>
      <c r="U5126" s="45"/>
      <c r="V5126" s="46">
        <v>13.437081336975098</v>
      </c>
      <c r="W5126" s="46"/>
      <c r="X5126" s="45">
        <v>5.0999999046325684E-2</v>
      </c>
      <c r="Y5126" s="45"/>
      <c r="Z5126" s="44">
        <v>3.059999942779541</v>
      </c>
      <c r="AA5126" s="44"/>
      <c r="AB5126" s="45">
        <v>-18.963516235351563</v>
      </c>
      <c r="AC5126" s="45"/>
      <c r="AD5126" s="45">
        <v>7.2670187801122665E-3</v>
      </c>
      <c r="AE5126" s="45"/>
      <c r="AF5126" s="45">
        <v>20.461807250976563</v>
      </c>
      <c r="AG5126" s="45"/>
      <c r="AH5126" s="45">
        <v>14.463543891906738</v>
      </c>
      <c r="AI5126" s="45"/>
      <c r="AJ5126" s="45"/>
      <c r="AK5126" s="20">
        <v>3.5527657717466354E-2</v>
      </c>
    </row>
    <row r="5127" spans="2:37">
      <c r="B5127" s="2">
        <v>1.3000000268220901E-2</v>
      </c>
      <c r="D5127" s="44">
        <v>0.78000001609325409</v>
      </c>
      <c r="E5127" s="44"/>
      <c r="F5127" s="45">
        <v>-1.9319565296173096</v>
      </c>
      <c r="G5127" s="45"/>
      <c r="H5127" s="45"/>
      <c r="I5127" s="45"/>
      <c r="J5127" s="45"/>
      <c r="K5127" s="45">
        <v>2.9701213836669922</v>
      </c>
      <c r="L5127" s="45"/>
      <c r="M5127" s="45"/>
      <c r="N5127" s="45">
        <v>28.847715377807617</v>
      </c>
      <c r="O5127" s="45"/>
      <c r="P5127" s="45"/>
      <c r="Q5127" s="45"/>
      <c r="R5127" s="45">
        <v>18.298221588134766</v>
      </c>
      <c r="S5127" s="45"/>
      <c r="T5127" s="45"/>
      <c r="U5127" s="45"/>
      <c r="V5127" s="46">
        <v>11.477580070495605</v>
      </c>
      <c r="W5127" s="46"/>
      <c r="X5127" s="45">
        <v>5.2000001072883606E-2</v>
      </c>
      <c r="Y5127" s="45"/>
      <c r="Z5127" s="44">
        <v>3.1200000643730164</v>
      </c>
      <c r="AA5127" s="44"/>
      <c r="AB5127" s="45">
        <v>-14.734424591064453</v>
      </c>
      <c r="AC5127" s="45"/>
      <c r="AD5127" s="45">
        <v>6.2208990566432476E-3</v>
      </c>
      <c r="AE5127" s="45"/>
      <c r="AF5127" s="45">
        <v>20.348432540893555</v>
      </c>
      <c r="AG5127" s="45"/>
      <c r="AH5127" s="45">
        <v>14.384115219116211</v>
      </c>
      <c r="AI5127" s="45"/>
      <c r="AJ5127" s="45"/>
      <c r="AK5127" s="20">
        <v>3.0581232160329819E-2</v>
      </c>
    </row>
    <row r="5128" spans="2:37">
      <c r="B5128" s="2">
        <v>1.4000000432133675E-2</v>
      </c>
      <c r="D5128" s="44">
        <v>0.84000002592802048</v>
      </c>
      <c r="E5128" s="44"/>
      <c r="F5128" s="45">
        <v>-11.297636985778809</v>
      </c>
      <c r="G5128" s="45"/>
      <c r="H5128" s="45"/>
      <c r="I5128" s="45"/>
      <c r="J5128" s="45"/>
      <c r="K5128" s="45">
        <v>2.5214743614196777</v>
      </c>
      <c r="L5128" s="45"/>
      <c r="M5128" s="45"/>
      <c r="N5128" s="45">
        <v>28.22123908996582</v>
      </c>
      <c r="O5128" s="45"/>
      <c r="P5128" s="45"/>
      <c r="Q5128" s="45"/>
      <c r="R5128" s="45">
        <v>18.172477722167969</v>
      </c>
      <c r="S5128" s="45"/>
      <c r="T5128" s="45"/>
      <c r="U5128" s="45"/>
      <c r="V5128" s="46">
        <v>9.811274528503418</v>
      </c>
      <c r="W5128" s="46"/>
      <c r="X5128" s="45">
        <v>5.299999937415123E-2</v>
      </c>
      <c r="Y5128" s="45"/>
      <c r="Z5128" s="44">
        <v>3.1799999624490738</v>
      </c>
      <c r="AA5128" s="44"/>
      <c r="AB5128" s="45">
        <v>-8.491703987121582</v>
      </c>
      <c r="AC5128" s="45"/>
      <c r="AD5128" s="45">
        <v>5.3258850239217281E-3</v>
      </c>
      <c r="AE5128" s="45"/>
      <c r="AF5128" s="45">
        <v>20.23646354675293</v>
      </c>
      <c r="AG5128" s="45"/>
      <c r="AH5128" s="45">
        <v>14.305574417114258</v>
      </c>
      <c r="AI5128" s="45"/>
      <c r="AJ5128" s="45"/>
      <c r="AK5128" s="20">
        <v>2.632518857717514E-2</v>
      </c>
    </row>
    <row r="5129" spans="2:37">
      <c r="B5129" s="2">
        <v>1.4999999664723873E-2</v>
      </c>
      <c r="D5129" s="44">
        <v>0.89999997988343239</v>
      </c>
      <c r="E5129" s="44"/>
      <c r="F5129" s="45">
        <v>-18.543067932128906</v>
      </c>
      <c r="G5129" s="45"/>
      <c r="H5129" s="45"/>
      <c r="I5129" s="45"/>
      <c r="J5129" s="45"/>
      <c r="K5129" s="45">
        <v>2.1421134471893311</v>
      </c>
      <c r="L5129" s="45"/>
      <c r="M5129" s="45"/>
      <c r="N5129" s="45">
        <v>27.666322708129883</v>
      </c>
      <c r="O5129" s="45"/>
      <c r="P5129" s="45"/>
      <c r="Q5129" s="45"/>
      <c r="R5129" s="45">
        <v>18.048341751098633</v>
      </c>
      <c r="S5129" s="45"/>
      <c r="T5129" s="45"/>
      <c r="U5129" s="45"/>
      <c r="V5129" s="46">
        <v>8.3924770355224609</v>
      </c>
      <c r="W5129" s="46"/>
      <c r="X5129" s="45">
        <v>5.4000001400709152E-2</v>
      </c>
      <c r="Y5129" s="45"/>
      <c r="Z5129" s="44">
        <v>3.2400000840425491</v>
      </c>
      <c r="AA5129" s="44"/>
      <c r="AB5129" s="45">
        <v>-1.1293805837631226</v>
      </c>
      <c r="AC5129" s="45"/>
      <c r="AD5129" s="45">
        <v>4.5600729063153267E-3</v>
      </c>
      <c r="AE5129" s="45"/>
      <c r="AF5129" s="45">
        <v>20.125862121582031</v>
      </c>
      <c r="AG5129" s="45"/>
      <c r="AH5129" s="45">
        <v>14.227909088134766</v>
      </c>
      <c r="AI5129" s="45"/>
      <c r="AJ5129" s="45"/>
      <c r="AK5129" s="20">
        <v>2.2662913426756859E-2</v>
      </c>
    </row>
    <row r="5130" spans="2:37">
      <c r="B5130" s="2">
        <v>1.6000000759959221E-2</v>
      </c>
      <c r="D5130" s="44">
        <v>0.96000004559755325</v>
      </c>
      <c r="E5130" s="44"/>
      <c r="F5130" s="45">
        <v>-22.749311447143555</v>
      </c>
      <c r="G5130" s="45"/>
      <c r="H5130" s="45"/>
      <c r="I5130" s="45"/>
      <c r="J5130" s="45"/>
      <c r="K5130" s="45">
        <v>1.8209701776504517</v>
      </c>
      <c r="L5130" s="45"/>
      <c r="M5130" s="45"/>
      <c r="N5130" s="45">
        <v>27.171865463256836</v>
      </c>
      <c r="O5130" s="45"/>
      <c r="P5130" s="45"/>
      <c r="Q5130" s="45"/>
      <c r="R5130" s="45">
        <v>17.925788879394531</v>
      </c>
      <c r="S5130" s="45"/>
      <c r="T5130" s="45"/>
      <c r="U5130" s="45"/>
      <c r="V5130" s="46">
        <v>7.1830606460571289</v>
      </c>
      <c r="W5130" s="46"/>
      <c r="X5130" s="45">
        <v>5.4999999701976776E-2</v>
      </c>
      <c r="Y5130" s="45"/>
      <c r="Z5130" s="44">
        <v>3.2999999821186066</v>
      </c>
      <c r="AA5130" s="44"/>
      <c r="AB5130" s="45">
        <v>6.3119640350341797</v>
      </c>
      <c r="AC5130" s="45"/>
      <c r="AD5130" s="45">
        <v>3.904745914041996E-3</v>
      </c>
      <c r="AE5130" s="45"/>
      <c r="AF5130" s="45">
        <v>20.016590118408203</v>
      </c>
      <c r="AG5130" s="45"/>
      <c r="AH5130" s="45">
        <v>14.151104927062988</v>
      </c>
      <c r="AI5130" s="45"/>
      <c r="AJ5130" s="45"/>
      <c r="AK5130" s="20">
        <v>1.9511355087161064E-2</v>
      </c>
    </row>
    <row r="5131" spans="2:37">
      <c r="B5131" s="2">
        <v>1.7000000923871994E-2</v>
      </c>
      <c r="D5131" s="44">
        <v>1.0200000554323196</v>
      </c>
      <c r="E5131" s="44"/>
      <c r="F5131" s="45">
        <v>-23.423900604248047</v>
      </c>
      <c r="G5131" s="45"/>
      <c r="H5131" s="45"/>
      <c r="I5131" s="45"/>
      <c r="J5131" s="45"/>
      <c r="K5131" s="45">
        <v>1.5488348007202148</v>
      </c>
      <c r="L5131" s="45"/>
      <c r="M5131" s="45"/>
      <c r="N5131" s="45">
        <v>26.728616714477539</v>
      </c>
      <c r="O5131" s="45"/>
      <c r="P5131" s="45"/>
      <c r="Q5131" s="45"/>
      <c r="R5131" s="45">
        <v>17.804794311523438</v>
      </c>
      <c r="S5131" s="45"/>
      <c r="T5131" s="45"/>
      <c r="U5131" s="45"/>
      <c r="V5131" s="46">
        <v>6.1511044502258301</v>
      </c>
      <c r="W5131" s="46"/>
      <c r="X5131" s="45">
        <v>5.6000001728534698E-2</v>
      </c>
      <c r="Y5131" s="45"/>
      <c r="Z5131" s="44">
        <v>3.3600001037120819</v>
      </c>
      <c r="AA5131" s="44"/>
      <c r="AB5131" s="45">
        <v>12.7919921875</v>
      </c>
      <c r="AC5131" s="45"/>
      <c r="AD5131" s="45">
        <v>3.3439078833907843E-3</v>
      </c>
      <c r="AE5131" s="45"/>
      <c r="AF5131" s="45">
        <v>19.908611297607422</v>
      </c>
      <c r="AG5131" s="45"/>
      <c r="AH5131" s="45">
        <v>14.075149536132813</v>
      </c>
      <c r="AI5131" s="45"/>
      <c r="AJ5131" s="45"/>
      <c r="AK5131" s="20">
        <v>1.6799110919237137E-2</v>
      </c>
    </row>
    <row r="5132" spans="2:37">
      <c r="B5132" s="2">
        <v>1.7999999225139618E-2</v>
      </c>
      <c r="D5132" s="44">
        <v>1.0799999535083771</v>
      </c>
      <c r="E5132" s="44"/>
      <c r="F5132" s="45">
        <v>-20.565280914306641</v>
      </c>
      <c r="G5132" s="45"/>
      <c r="H5132" s="45"/>
      <c r="I5132" s="45"/>
      <c r="J5132" s="45"/>
      <c r="K5132" s="45">
        <v>1.3180223703384399</v>
      </c>
      <c r="L5132" s="45"/>
      <c r="M5132" s="45"/>
      <c r="N5132" s="45">
        <v>26.328861236572266</v>
      </c>
      <c r="O5132" s="45"/>
      <c r="P5132" s="45"/>
      <c r="Q5132" s="45"/>
      <c r="R5132" s="45">
        <v>17.685333251953125</v>
      </c>
      <c r="S5132" s="45"/>
      <c r="T5132" s="45"/>
      <c r="U5132" s="45"/>
      <c r="V5132" s="46">
        <v>5.2698044776916504</v>
      </c>
      <c r="W5132" s="46"/>
      <c r="X5132" s="45">
        <v>5.7000000029802322E-2</v>
      </c>
      <c r="Y5132" s="45"/>
      <c r="Z5132" s="44">
        <v>3.4200000017881393</v>
      </c>
      <c r="AA5132" s="44"/>
      <c r="AB5132" s="45">
        <v>17.415790557861328</v>
      </c>
      <c r="AC5132" s="45"/>
      <c r="AD5132" s="45">
        <v>2.8638879302889109E-3</v>
      </c>
      <c r="AE5132" s="45"/>
      <c r="AF5132" s="45">
        <v>19.801897048950195</v>
      </c>
      <c r="AG5132" s="45"/>
      <c r="AH5132" s="45">
        <v>14.000030517578125</v>
      </c>
      <c r="AI5132" s="45"/>
      <c r="AJ5132" s="45"/>
      <c r="AK5132" s="20">
        <v>1.446478720754385E-2</v>
      </c>
    </row>
    <row r="5133" spans="2:37">
      <c r="B5133" s="2">
        <v>1.8999999389052391E-2</v>
      </c>
      <c r="D5133" s="44">
        <v>1.1399999633431435</v>
      </c>
      <c r="E5133" s="44"/>
      <c r="F5133" s="45">
        <v>-14.657732009887695</v>
      </c>
      <c r="G5133" s="45"/>
      <c r="H5133" s="45"/>
      <c r="I5133" s="45"/>
      <c r="J5133" s="45"/>
      <c r="K5133" s="45">
        <v>1.1221033334732056</v>
      </c>
      <c r="L5133" s="45"/>
      <c r="M5133" s="45"/>
      <c r="N5133" s="45">
        <v>25.966131210327148</v>
      </c>
      <c r="O5133" s="45"/>
      <c r="P5133" s="45"/>
      <c r="Q5133" s="45"/>
      <c r="R5133" s="45">
        <v>17.567380905151367</v>
      </c>
      <c r="S5133" s="45"/>
      <c r="T5133" s="45"/>
      <c r="U5133" s="45"/>
      <c r="V5133" s="46">
        <v>4.5165920257568359</v>
      </c>
      <c r="W5133" s="46"/>
      <c r="X5133" s="45">
        <v>5.7999998331069946E-2</v>
      </c>
      <c r="Y5133" s="45"/>
      <c r="Z5133" s="44">
        <v>3.4799998998641968</v>
      </c>
      <c r="AA5133" s="44"/>
      <c r="AB5133" s="45">
        <v>19.557207107543945</v>
      </c>
      <c r="AC5133" s="45"/>
      <c r="AD5133" s="45">
        <v>2.4530002847313881E-3</v>
      </c>
      <c r="AE5133" s="45"/>
      <c r="AF5133" s="45">
        <v>19.696416854858398</v>
      </c>
      <c r="AG5133" s="45"/>
      <c r="AH5133" s="45">
        <v>13.925734519958496</v>
      </c>
      <c r="AI5133" s="45"/>
      <c r="AJ5133" s="45"/>
      <c r="AK5133" s="20">
        <v>1.2455594725906849E-2</v>
      </c>
    </row>
    <row r="5134" spans="2:37">
      <c r="B5134" s="2">
        <v>1.9999999552965164E-2</v>
      </c>
      <c r="D5134" s="44">
        <v>1.1999999731779099</v>
      </c>
      <c r="E5134" s="44"/>
      <c r="F5134" s="45">
        <v>-6.598444938659668</v>
      </c>
      <c r="G5134" s="45"/>
      <c r="H5134" s="45"/>
      <c r="I5134" s="45"/>
      <c r="J5134" s="45"/>
      <c r="K5134" s="45">
        <v>0.95568662881851196</v>
      </c>
      <c r="L5134" s="45"/>
      <c r="M5134" s="45"/>
      <c r="N5134" s="45">
        <v>25.635004043579102</v>
      </c>
      <c r="O5134" s="45"/>
      <c r="P5134" s="45"/>
      <c r="Q5134" s="45"/>
      <c r="R5134" s="45">
        <v>17.450912475585938</v>
      </c>
      <c r="S5134" s="45"/>
      <c r="T5134" s="45"/>
      <c r="U5134" s="45"/>
      <c r="V5134" s="46">
        <v>3.8724191188812256</v>
      </c>
      <c r="W5134" s="46"/>
      <c r="X5134" s="45">
        <v>5.9000000357627869E-2</v>
      </c>
      <c r="Y5134" s="45"/>
      <c r="Z5134" s="44">
        <v>3.5400000214576721</v>
      </c>
      <c r="AA5134" s="44"/>
      <c r="AB5134" s="45">
        <v>18.943363189697266</v>
      </c>
      <c r="AC5134" s="45"/>
      <c r="AD5134" s="45">
        <v>2.1012544166296721E-3</v>
      </c>
      <c r="AE5134" s="45"/>
      <c r="AF5134" s="45">
        <v>19.592142105102539</v>
      </c>
      <c r="AG5134" s="45"/>
      <c r="AH5134" s="45">
        <v>13.852251052856445</v>
      </c>
      <c r="AI5134" s="45"/>
      <c r="AJ5134" s="45"/>
      <c r="AK5134" s="20">
        <v>1.0726136155426502E-2</v>
      </c>
    </row>
    <row r="5135" spans="2:37">
      <c r="B5135" s="2">
        <v>2.0999999716877937E-2</v>
      </c>
      <c r="D5135" s="44">
        <v>1.2599999830126762</v>
      </c>
      <c r="E5135" s="44"/>
      <c r="F5135" s="45">
        <v>2.4321179389953613</v>
      </c>
      <c r="G5135" s="45"/>
      <c r="H5135" s="45"/>
      <c r="I5135" s="45"/>
      <c r="J5135" s="45"/>
      <c r="K5135" s="45">
        <v>0.81424188613891602</v>
      </c>
      <c r="L5135" s="45"/>
      <c r="M5135" s="45"/>
      <c r="N5135" s="45">
        <v>25.330915451049805</v>
      </c>
      <c r="O5135" s="45"/>
      <c r="P5135" s="45"/>
      <c r="Q5135" s="45"/>
      <c r="R5135" s="45">
        <v>17.335905075073242</v>
      </c>
      <c r="S5135" s="45"/>
      <c r="T5135" s="45"/>
      <c r="U5135" s="45"/>
      <c r="V5135" s="46">
        <v>3.3211760520935059</v>
      </c>
      <c r="W5135" s="46"/>
      <c r="X5135" s="45">
        <v>5.9999998658895493E-2</v>
      </c>
      <c r="Y5135" s="45"/>
      <c r="Z5135" s="44">
        <v>3.5999999195337296</v>
      </c>
      <c r="AA5135" s="44"/>
      <c r="AB5135" s="45">
        <v>15.688993453979492</v>
      </c>
      <c r="AC5135" s="45"/>
      <c r="AD5135" s="45">
        <v>1.8001090502366424E-3</v>
      </c>
      <c r="AE5135" s="45"/>
      <c r="AF5135" s="45">
        <v>19.489049911499023</v>
      </c>
      <c r="AG5135" s="45"/>
      <c r="AH5135" s="45">
        <v>13.779565811157227</v>
      </c>
      <c r="AI5135" s="45"/>
      <c r="AJ5135" s="45"/>
      <c r="AK5135" s="20">
        <v>9.2373685911297798E-3</v>
      </c>
    </row>
    <row r="5136" spans="2:37">
      <c r="B5136" s="2">
        <v>2.199999988079071E-2</v>
      </c>
      <c r="D5136" s="44">
        <v>1.3199999928474426</v>
      </c>
      <c r="E5136" s="44"/>
      <c r="F5136" s="45">
        <v>11.137757301330566</v>
      </c>
      <c r="G5136" s="45"/>
      <c r="H5136" s="45"/>
      <c r="I5136" s="45"/>
      <c r="J5136" s="45"/>
      <c r="K5136" s="45">
        <v>0.69395565986633301</v>
      </c>
      <c r="L5136" s="45"/>
      <c r="M5136" s="45"/>
      <c r="N5136" s="45">
        <v>25.050018310546875</v>
      </c>
      <c r="O5136" s="45"/>
      <c r="P5136" s="45"/>
      <c r="Q5136" s="45"/>
      <c r="R5136" s="45">
        <v>17.22233772277832</v>
      </c>
      <c r="S5136" s="45"/>
      <c r="T5136" s="45"/>
      <c r="U5136" s="45"/>
      <c r="V5136" s="46">
        <v>2.8492112159729004</v>
      </c>
      <c r="W5136" s="46"/>
      <c r="X5136" s="45">
        <v>6.1000000685453415E-2</v>
      </c>
      <c r="Y5136" s="45"/>
      <c r="Z5136" s="44">
        <v>3.6600000411272049</v>
      </c>
      <c r="AA5136" s="44"/>
      <c r="AB5136" s="45">
        <v>10.276334762573242</v>
      </c>
      <c r="AC5136" s="45"/>
      <c r="AD5136" s="45">
        <v>1.5422608703374863E-3</v>
      </c>
      <c r="AE5136" s="45"/>
      <c r="AF5136" s="45">
        <v>19.387113571166992</v>
      </c>
      <c r="AG5136" s="45"/>
      <c r="AH5136" s="45">
        <v>13.707669258117676</v>
      </c>
      <c r="AI5136" s="45"/>
      <c r="AJ5136" s="45"/>
      <c r="AK5136" s="20">
        <v>7.9557150602340698E-3</v>
      </c>
    </row>
    <row r="5137" spans="2:37">
      <c r="B5137" s="2">
        <v>2.3000000044703484E-2</v>
      </c>
      <c r="D5137" s="44">
        <v>1.380000002682209</v>
      </c>
      <c r="E5137" s="44"/>
      <c r="F5137" s="45">
        <v>18.288105010986328</v>
      </c>
      <c r="G5137" s="45"/>
      <c r="H5137" s="45"/>
      <c r="I5137" s="45"/>
      <c r="J5137" s="45"/>
      <c r="K5137" s="45">
        <v>0.59161281585693359</v>
      </c>
      <c r="L5137" s="45"/>
      <c r="M5137" s="45"/>
      <c r="N5137" s="45">
        <v>24.789066314697266</v>
      </c>
      <c r="O5137" s="45"/>
      <c r="P5137" s="45"/>
      <c r="Q5137" s="45"/>
      <c r="R5137" s="45">
        <v>17.110183715820313</v>
      </c>
      <c r="S5137" s="45"/>
      <c r="T5137" s="45"/>
      <c r="U5137" s="45"/>
      <c r="V5137" s="46">
        <v>2.4449381828308105</v>
      </c>
      <c r="W5137" s="46"/>
      <c r="X5137" s="45">
        <v>6.1999998986721039E-2</v>
      </c>
      <c r="Y5137" s="45"/>
      <c r="Z5137" s="44">
        <v>3.7199999392032623</v>
      </c>
      <c r="AA5137" s="44"/>
      <c r="AB5137" s="45">
        <v>3.4839680194854736</v>
      </c>
      <c r="AC5137" s="45"/>
      <c r="AD5137" s="45">
        <v>1.3214639620855451E-3</v>
      </c>
      <c r="AE5137" s="45"/>
      <c r="AF5137" s="45">
        <v>19.286312103271484</v>
      </c>
      <c r="AG5137" s="45"/>
      <c r="AH5137" s="45">
        <v>13.636548042297363</v>
      </c>
      <c r="AI5137" s="45"/>
      <c r="AJ5137" s="45"/>
      <c r="AK5137" s="20">
        <v>6.8522924557328224E-3</v>
      </c>
    </row>
    <row r="5138" spans="2:37">
      <c r="B5138" s="2">
        <v>2.4000000208616257E-2</v>
      </c>
      <c r="D5138" s="44">
        <v>1.4400000125169754</v>
      </c>
      <c r="E5138" s="44"/>
      <c r="F5138" s="45">
        <v>22.88873291015625</v>
      </c>
      <c r="G5138" s="45"/>
      <c r="H5138" s="45"/>
      <c r="I5138" s="45"/>
      <c r="J5138" s="45"/>
      <c r="K5138" s="45">
        <v>0.50449836254119873</v>
      </c>
      <c r="L5138" s="45"/>
      <c r="M5138" s="45"/>
      <c r="N5138" s="45">
        <v>24.545314788818359</v>
      </c>
      <c r="O5138" s="45"/>
      <c r="P5138" s="45"/>
      <c r="Q5138" s="45"/>
      <c r="R5138" s="45">
        <v>16.999423980712891</v>
      </c>
      <c r="S5138" s="45"/>
      <c r="T5138" s="45"/>
      <c r="U5138" s="45"/>
      <c r="V5138" s="46">
        <v>2.0985076427459717</v>
      </c>
      <c r="W5138" s="46"/>
      <c r="X5138" s="45">
        <v>6.3000001013278961E-2</v>
      </c>
      <c r="Y5138" s="45"/>
      <c r="Z5138" s="44">
        <v>3.7800000607967377</v>
      </c>
      <c r="AA5138" s="44"/>
      <c r="AB5138" s="45">
        <v>-3.7249577045440674</v>
      </c>
      <c r="AC5138" s="45"/>
      <c r="AD5138" s="45">
        <v>1.1323769576847553E-3</v>
      </c>
      <c r="AE5138" s="45"/>
      <c r="AF5138" s="45">
        <v>19.186622619628906</v>
      </c>
      <c r="AG5138" s="45"/>
      <c r="AH5138" s="45">
        <v>13.566190719604492</v>
      </c>
      <c r="AI5138" s="45"/>
      <c r="AJ5138" s="45"/>
      <c r="AK5138" s="20">
        <v>5.9022568166255951E-3</v>
      </c>
    </row>
    <row r="5139" spans="2:37">
      <c r="B5139" s="2">
        <v>2.500000037252903E-2</v>
      </c>
      <c r="D5139" s="44">
        <v>1.5000000223517418</v>
      </c>
      <c r="E5139" s="44"/>
      <c r="F5139" s="45">
        <v>24.316268920898438</v>
      </c>
      <c r="G5139" s="45"/>
      <c r="H5139" s="45"/>
      <c r="I5139" s="45"/>
      <c r="J5139" s="45"/>
      <c r="K5139" s="45">
        <v>0.430317223072052</v>
      </c>
      <c r="L5139" s="45"/>
      <c r="M5139" s="45"/>
      <c r="N5139" s="45">
        <v>24.316432952880859</v>
      </c>
      <c r="O5139" s="45"/>
      <c r="P5139" s="45"/>
      <c r="Q5139" s="45"/>
      <c r="R5139" s="45">
        <v>16.890035629272461</v>
      </c>
      <c r="S5139" s="45"/>
      <c r="T5139" s="45"/>
      <c r="U5139" s="45"/>
      <c r="V5139" s="46">
        <v>1.8015369176864624</v>
      </c>
      <c r="W5139" s="46"/>
      <c r="X5139" s="45">
        <v>6.4000003039836884E-2</v>
      </c>
      <c r="Y5139" s="45"/>
      <c r="Z5139" s="44">
        <v>3.840000182390213</v>
      </c>
      <c r="AA5139" s="44"/>
      <c r="AB5139" s="45">
        <v>-10.339078903198242</v>
      </c>
      <c r="AC5139" s="45"/>
      <c r="AD5139" s="45">
        <v>9.7043090499937534E-4</v>
      </c>
      <c r="AE5139" s="45"/>
      <c r="AF5139" s="45">
        <v>19.088027954101563</v>
      </c>
      <c r="AG5139" s="45"/>
      <c r="AH5139" s="45">
        <v>13.496587753295898</v>
      </c>
      <c r="AI5139" s="45"/>
      <c r="AJ5139" s="45"/>
      <c r="AK5139" s="20">
        <v>5.0842352211475372E-3</v>
      </c>
    </row>
    <row r="5140" spans="2:37">
      <c r="B5140" s="2">
        <v>2.6000000536441803E-2</v>
      </c>
      <c r="D5140" s="44">
        <v>1.5600000321865082</v>
      </c>
      <c r="E5140" s="44"/>
      <c r="F5140" s="45">
        <v>22.400110244750977</v>
      </c>
      <c r="G5140" s="45"/>
      <c r="H5140" s="45"/>
      <c r="I5140" s="45"/>
      <c r="J5140" s="45"/>
      <c r="K5140" s="45">
        <v>0.36712682247161865</v>
      </c>
      <c r="L5140" s="45"/>
      <c r="M5140" s="45"/>
      <c r="N5140" s="45">
        <v>24.100452423095703</v>
      </c>
      <c r="O5140" s="45"/>
      <c r="P5140" s="45"/>
      <c r="Q5140" s="45"/>
      <c r="R5140" s="45">
        <v>16.78199577331543</v>
      </c>
      <c r="S5140" s="45"/>
      <c r="T5140" s="45"/>
      <c r="U5140" s="45"/>
      <c r="V5140" s="46">
        <v>1.5468831062316895</v>
      </c>
      <c r="W5140" s="46"/>
      <c r="X5140" s="45">
        <v>6.4999997615814209E-2</v>
      </c>
      <c r="Y5140" s="45"/>
      <c r="Z5140" s="44">
        <v>3.8999998569488525</v>
      </c>
      <c r="AA5140" s="44"/>
      <c r="AB5140" s="45">
        <v>-15.440492630004883</v>
      </c>
      <c r="AC5140" s="45"/>
      <c r="AD5140" s="45">
        <v>8.3171745063737035E-4</v>
      </c>
      <c r="AE5140" s="45"/>
      <c r="AF5140" s="45">
        <v>18.990503311157227</v>
      </c>
      <c r="AG5140" s="45"/>
      <c r="AH5140" s="45">
        <v>13.427725791931152</v>
      </c>
      <c r="AI5140" s="45"/>
      <c r="AJ5140" s="45"/>
      <c r="AK5140" s="20">
        <v>4.3798410333693027E-3</v>
      </c>
    </row>
    <row r="5141" spans="2:37">
      <c r="B5141" s="2">
        <v>2.7000000700354576E-2</v>
      </c>
      <c r="D5141" s="44">
        <v>1.6200000420212746</v>
      </c>
      <c r="E5141" s="44"/>
      <c r="F5141" s="45">
        <v>17.440065383911133</v>
      </c>
      <c r="G5141" s="45"/>
      <c r="H5141" s="45"/>
      <c r="I5141" s="45"/>
      <c r="J5141" s="45"/>
      <c r="K5141" s="45">
        <v>0.31328147649765015</v>
      </c>
      <c r="L5141" s="45"/>
      <c r="M5141" s="45"/>
      <c r="N5141" s="45">
        <v>23.895694732666016</v>
      </c>
      <c r="O5141" s="45"/>
      <c r="P5141" s="45"/>
      <c r="Q5141" s="45"/>
      <c r="R5141" s="45">
        <v>16.675285339355469</v>
      </c>
      <c r="S5141" s="45"/>
      <c r="T5141" s="45"/>
      <c r="U5141" s="45"/>
      <c r="V5141" s="46">
        <v>1.3284537792205811</v>
      </c>
      <c r="W5141" s="46"/>
      <c r="X5141" s="45">
        <v>6.5999999642372131E-2</v>
      </c>
      <c r="Y5141" s="45"/>
      <c r="Z5141" s="44">
        <v>3.9599999785423279</v>
      </c>
      <c r="AA5141" s="44"/>
      <c r="AB5141" s="45">
        <v>-18.331932067871094</v>
      </c>
      <c r="AC5141" s="45"/>
      <c r="AD5141" s="45">
        <v>7.1289291372522712E-4</v>
      </c>
      <c r="AE5141" s="45"/>
      <c r="AF5141" s="45">
        <v>18.894035339355469</v>
      </c>
      <c r="AG5141" s="45"/>
      <c r="AH5141" s="45">
        <v>13.359596252441406</v>
      </c>
      <c r="AI5141" s="45"/>
      <c r="AJ5141" s="45"/>
      <c r="AK5141" s="20">
        <v>3.7732534110546112E-3</v>
      </c>
    </row>
    <row r="5142" spans="2:37">
      <c r="B5142" s="2">
        <v>2.8000000864267349E-2</v>
      </c>
      <c r="D5142" s="44">
        <v>1.680000051856041</v>
      </c>
      <c r="E5142" s="44"/>
      <c r="F5142" s="45">
        <v>10.15827465057373</v>
      </c>
      <c r="G5142" s="45"/>
      <c r="H5142" s="45"/>
      <c r="I5142" s="45"/>
      <c r="J5142" s="45"/>
      <c r="K5142" s="45">
        <v>0.2673858106136322</v>
      </c>
      <c r="L5142" s="45"/>
      <c r="M5142" s="45"/>
      <c r="N5142" s="45">
        <v>23.700736999511719</v>
      </c>
      <c r="O5142" s="45"/>
      <c r="P5142" s="45"/>
      <c r="Q5142" s="45"/>
      <c r="R5142" s="45">
        <v>16.569881439208984</v>
      </c>
      <c r="S5142" s="45"/>
      <c r="T5142" s="45"/>
      <c r="U5142" s="45"/>
      <c r="V5142" s="46">
        <v>1.1410480737686157</v>
      </c>
      <c r="W5142" s="46"/>
      <c r="X5142" s="45">
        <v>6.7000001668930054E-2</v>
      </c>
      <c r="Y5142" s="45"/>
      <c r="Z5142" s="44">
        <v>4.0200001001358032</v>
      </c>
      <c r="AA5142" s="44"/>
      <c r="AB5142" s="45">
        <v>-18.631851196289063</v>
      </c>
      <c r="AC5142" s="45"/>
      <c r="AD5142" s="45">
        <v>6.1109650414437056E-4</v>
      </c>
      <c r="AE5142" s="45"/>
      <c r="AF5142" s="45">
        <v>18.798601150512695</v>
      </c>
      <c r="AG5142" s="45"/>
      <c r="AH5142" s="45">
        <v>13.292186737060547</v>
      </c>
      <c r="AI5142" s="45"/>
      <c r="AJ5142" s="45"/>
      <c r="AK5142" s="20">
        <v>3.2508610747754574E-3</v>
      </c>
    </row>
    <row r="5143" spans="2:37">
      <c r="B5143" s="2">
        <v>2.8999999165534973E-2</v>
      </c>
      <c r="D5143" s="44">
        <v>1.7399999499320984</v>
      </c>
      <c r="E5143" s="44"/>
      <c r="F5143" s="45">
        <v>1.5929173231124878</v>
      </c>
      <c r="G5143" s="45"/>
      <c r="H5143" s="45"/>
      <c r="I5143" s="45"/>
      <c r="J5143" s="45"/>
      <c r="K5143" s="45">
        <v>0.22825567424297333</v>
      </c>
      <c r="L5143" s="45"/>
      <c r="M5143" s="45"/>
      <c r="N5143" s="45">
        <v>23.514364242553711</v>
      </c>
      <c r="O5143" s="45"/>
      <c r="P5143" s="45"/>
      <c r="Q5143" s="45"/>
      <c r="R5143" s="45">
        <v>16.465764999389648</v>
      </c>
      <c r="S5143" s="45"/>
      <c r="T5143" s="45"/>
      <c r="U5143" s="45"/>
      <c r="V5143" s="46">
        <v>0.98022246360778809</v>
      </c>
      <c r="W5143" s="46"/>
      <c r="X5143" s="45">
        <v>6.8000003695487976E-2</v>
      </c>
      <c r="Y5143" s="45"/>
      <c r="Z5143" s="44">
        <v>4.0800002217292786</v>
      </c>
      <c r="AA5143" s="44"/>
      <c r="AB5143" s="45">
        <v>-16.324487686157227</v>
      </c>
      <c r="AC5143" s="45"/>
      <c r="AD5143" s="45">
        <v>5.238803569227457E-4</v>
      </c>
      <c r="AE5143" s="45"/>
      <c r="AF5143" s="45">
        <v>18.704187393188477</v>
      </c>
      <c r="AG5143" s="45"/>
      <c r="AH5143" s="45">
        <v>13.225486755371094</v>
      </c>
      <c r="AI5143" s="45"/>
      <c r="AJ5143" s="45"/>
      <c r="AK5143" s="20">
        <v>2.8009505476802588E-3</v>
      </c>
    </row>
    <row r="5144" spans="2:37">
      <c r="B5144" s="2">
        <v>2.9999999329447746E-2</v>
      </c>
      <c r="D5144" s="44">
        <v>1.7999999597668648</v>
      </c>
      <c r="E5144" s="44"/>
      <c r="F5144" s="45">
        <v>-7.0507230758666992</v>
      </c>
      <c r="G5144" s="45"/>
      <c r="H5144" s="45"/>
      <c r="I5144" s="45"/>
      <c r="J5144" s="45"/>
      <c r="K5144" s="45">
        <v>0.19488558173179626</v>
      </c>
      <c r="L5144" s="45"/>
      <c r="M5144" s="45"/>
      <c r="N5144" s="45">
        <v>23.335544586181641</v>
      </c>
      <c r="O5144" s="45"/>
      <c r="P5144" s="45"/>
      <c r="Q5144" s="45"/>
      <c r="R5144" s="45">
        <v>16.362916946411133</v>
      </c>
      <c r="S5144" s="45"/>
      <c r="T5144" s="45"/>
      <c r="U5144" s="45"/>
      <c r="V5144" s="46">
        <v>0.84217822551727295</v>
      </c>
      <c r="W5144" s="46"/>
      <c r="X5144" s="45">
        <v>6.8999998271465302E-2</v>
      </c>
      <c r="Y5144" s="45"/>
      <c r="Z5144" s="44">
        <v>4.1399998962879181</v>
      </c>
      <c r="AA5144" s="44"/>
      <c r="AB5144" s="45">
        <v>-11.758370399475098</v>
      </c>
      <c r="AC5144" s="45"/>
      <c r="AD5144" s="45">
        <v>4.4914943282492459E-4</v>
      </c>
      <c r="AE5144" s="45"/>
      <c r="AF5144" s="45">
        <v>18.610774993896484</v>
      </c>
      <c r="AG5144" s="45"/>
      <c r="AH5144" s="45">
        <v>13.159486770629883</v>
      </c>
      <c r="AI5144" s="45"/>
      <c r="AJ5144" s="45"/>
      <c r="AK5144" s="20">
        <v>2.413442125543952E-3</v>
      </c>
    </row>
    <row r="5145" spans="2:37">
      <c r="B5145" s="2">
        <v>3.0999999493360519E-2</v>
      </c>
      <c r="D5145" s="44">
        <v>1.8599999696016312</v>
      </c>
      <c r="E5145" s="44"/>
      <c r="F5145" s="45">
        <v>-14.570586204528809</v>
      </c>
      <c r="G5145" s="45"/>
      <c r="H5145" s="45"/>
      <c r="I5145" s="45"/>
      <c r="J5145" s="45"/>
      <c r="K5145" s="45">
        <v>0.16642123460769653</v>
      </c>
      <c r="L5145" s="45"/>
      <c r="M5145" s="45"/>
      <c r="N5145" s="45">
        <v>23.163393020629883</v>
      </c>
      <c r="O5145" s="45"/>
      <c r="P5145" s="45"/>
      <c r="Q5145" s="45"/>
      <c r="R5145" s="45">
        <v>16.261314392089844</v>
      </c>
      <c r="S5145" s="45"/>
      <c r="T5145" s="45"/>
      <c r="U5145" s="45"/>
      <c r="V5145" s="46">
        <v>0.72366583347320557</v>
      </c>
      <c r="W5145" s="46"/>
      <c r="X5145" s="45">
        <v>7.0000000298023224E-2</v>
      </c>
      <c r="Y5145" s="45"/>
      <c r="Z5145" s="44">
        <v>4.2000000178813934</v>
      </c>
      <c r="AA5145" s="44"/>
      <c r="AB5145" s="45">
        <v>-5.5940098762512207</v>
      </c>
      <c r="AC5145" s="45"/>
      <c r="AD5145" s="45">
        <v>3.8511093589477241E-4</v>
      </c>
      <c r="AE5145" s="45"/>
      <c r="AF5145" s="45">
        <v>18.518348693847656</v>
      </c>
      <c r="AG5145" s="45"/>
      <c r="AH5145" s="45">
        <v>13.09417724609375</v>
      </c>
      <c r="AI5145" s="45"/>
      <c r="AJ5145" s="45"/>
      <c r="AK5145" s="20">
        <v>2.0796614699065685E-3</v>
      </c>
    </row>
    <row r="5146" spans="2:37">
      <c r="B5146" s="2">
        <v>3.2000001519918442E-2</v>
      </c>
      <c r="D5146" s="44">
        <v>1.9200000911951065</v>
      </c>
      <c r="E5146" s="44"/>
      <c r="F5146" s="45">
        <v>-19.935550689697266</v>
      </c>
      <c r="G5146" s="45"/>
      <c r="H5146" s="45"/>
      <c r="I5146" s="45"/>
      <c r="J5146" s="45"/>
      <c r="K5146" s="45">
        <v>0.14213630557060242</v>
      </c>
      <c r="L5146" s="45"/>
      <c r="M5146" s="45"/>
      <c r="N5146" s="45">
        <v>22.997158050537109</v>
      </c>
      <c r="O5146" s="45"/>
      <c r="P5146" s="45"/>
      <c r="Q5146" s="45"/>
      <c r="R5146" s="45">
        <v>16.160940170288086</v>
      </c>
      <c r="S5146" s="45"/>
      <c r="T5146" s="45"/>
      <c r="U5146" s="45"/>
      <c r="V5146" s="46">
        <v>0.62190407514572144</v>
      </c>
      <c r="W5146" s="46"/>
      <c r="X5146" s="45">
        <v>7.1000002324581146E-2</v>
      </c>
      <c r="Y5146" s="45"/>
      <c r="Z5146" s="44">
        <v>4.2600001394748688</v>
      </c>
      <c r="AA5146" s="44"/>
      <c r="AB5146" s="45">
        <v>1.2914333343505859</v>
      </c>
      <c r="AC5146" s="45"/>
      <c r="AD5146" s="45">
        <v>3.3023025025613606E-4</v>
      </c>
      <c r="AE5146" s="45"/>
      <c r="AF5146" s="45">
        <v>18.426891326904297</v>
      </c>
      <c r="AG5146" s="45"/>
      <c r="AH5146" s="45">
        <v>13.029546737670898</v>
      </c>
      <c r="AI5146" s="45"/>
      <c r="AJ5146" s="45"/>
      <c r="AK5146" s="20">
        <v>1.7921425169333816E-3</v>
      </c>
    </row>
    <row r="5147" spans="2:37">
      <c r="B5147" s="2">
        <v>3.2999999821186066E-2</v>
      </c>
      <c r="D5147" s="44">
        <v>1.9799999892711639</v>
      </c>
      <c r="E5147" s="44"/>
      <c r="F5147" s="45">
        <v>-22.427217483520508</v>
      </c>
      <c r="G5147" s="45"/>
      <c r="H5147" s="45"/>
      <c r="I5147" s="45"/>
      <c r="J5147" s="45"/>
      <c r="K5147" s="45">
        <v>0.12141311168670654</v>
      </c>
      <c r="L5147" s="45"/>
      <c r="M5147" s="45"/>
      <c r="N5147" s="45">
        <v>22.836193084716797</v>
      </c>
      <c r="O5147" s="45"/>
      <c r="P5147" s="45"/>
      <c r="Q5147" s="45"/>
      <c r="R5147" s="45">
        <v>16.061775207519531</v>
      </c>
      <c r="S5147" s="45"/>
      <c r="T5147" s="45"/>
      <c r="U5147" s="45"/>
      <c r="V5147" s="46">
        <v>0.5345115065574646</v>
      </c>
      <c r="W5147" s="46"/>
      <c r="X5147" s="45">
        <v>7.1999996900558472E-2</v>
      </c>
      <c r="Y5147" s="45"/>
      <c r="Z5147" s="44">
        <v>4.3199998140335083</v>
      </c>
      <c r="AA5147" s="44"/>
      <c r="AB5147" s="45">
        <v>7.9287652969360352</v>
      </c>
      <c r="AC5147" s="45"/>
      <c r="AD5147" s="45">
        <v>2.8319368720985949E-4</v>
      </c>
      <c r="AE5147" s="45"/>
      <c r="AF5147" s="45">
        <v>18.336391448974609</v>
      </c>
      <c r="AG5147" s="45"/>
      <c r="AH5147" s="45">
        <v>12.965585708618164</v>
      </c>
      <c r="AI5147" s="45"/>
      <c r="AJ5147" s="45"/>
      <c r="AK5147" s="20">
        <v>1.5444591408595443E-3</v>
      </c>
    </row>
    <row r="5148" spans="2:37">
      <c r="B5148" s="2">
        <v>3.4000001847743988E-2</v>
      </c>
      <c r="D5148" s="44">
        <v>2.0400001108646393</v>
      </c>
      <c r="E5148" s="44"/>
      <c r="F5148" s="45">
        <v>-21.736335754394531</v>
      </c>
      <c r="G5148" s="45"/>
      <c r="H5148" s="45"/>
      <c r="I5148" s="45"/>
      <c r="J5148" s="45"/>
      <c r="K5148" s="45">
        <v>0.10372601449489594</v>
      </c>
      <c r="L5148" s="45"/>
      <c r="M5148" s="45"/>
      <c r="N5148" s="45">
        <v>22.679946899414063</v>
      </c>
      <c r="O5148" s="45"/>
      <c r="P5148" s="45"/>
      <c r="Q5148" s="45"/>
      <c r="R5148" s="45">
        <v>15.963799476623535</v>
      </c>
      <c r="S5148" s="45"/>
      <c r="T5148" s="45"/>
      <c r="U5148" s="45"/>
      <c r="V5148" s="46">
        <v>0.45944809913635254</v>
      </c>
      <c r="W5148" s="46"/>
      <c r="X5148" s="45">
        <v>7.2999998927116394E-2</v>
      </c>
      <c r="Y5148" s="45"/>
      <c r="Z5148" s="44">
        <v>4.3799999356269836</v>
      </c>
      <c r="AA5148" s="44"/>
      <c r="AB5148" s="45">
        <v>13.392985343933105</v>
      </c>
      <c r="AC5148" s="45"/>
      <c r="AD5148" s="45">
        <v>2.4287664564326406E-4</v>
      </c>
      <c r="AE5148" s="45"/>
      <c r="AF5148" s="45">
        <v>18.246829986572266</v>
      </c>
      <c r="AG5148" s="45"/>
      <c r="AH5148" s="45">
        <v>12.902285575866699</v>
      </c>
      <c r="AI5148" s="45"/>
      <c r="AJ5148" s="45"/>
      <c r="AK5148" s="20">
        <v>1.3310798676684499E-3</v>
      </c>
    </row>
    <row r="5149" spans="2:37">
      <c r="B5149" s="2">
        <v>3.5000000149011612E-2</v>
      </c>
      <c r="D5149" s="44">
        <v>2.1000000089406967</v>
      </c>
      <c r="E5149" s="44"/>
      <c r="F5149" s="45">
        <v>-18.000995635986328</v>
      </c>
      <c r="G5149" s="45"/>
      <c r="H5149" s="45"/>
      <c r="I5149" s="45"/>
      <c r="J5149" s="45"/>
      <c r="K5149" s="45">
        <v>8.862759917974472E-2</v>
      </c>
      <c r="L5149" s="45"/>
      <c r="M5149" s="45"/>
      <c r="N5149" s="45">
        <v>22.527946472167969</v>
      </c>
      <c r="O5149" s="45"/>
      <c r="P5149" s="45"/>
      <c r="Q5149" s="45"/>
      <c r="R5149" s="45">
        <v>15.866994857788086</v>
      </c>
      <c r="S5149" s="45"/>
      <c r="T5149" s="45"/>
      <c r="U5149" s="45"/>
      <c r="V5149" s="46">
        <v>0.39496561884880066</v>
      </c>
      <c r="W5149" s="46"/>
      <c r="X5149" s="45">
        <v>7.4000000953674316E-2</v>
      </c>
      <c r="Y5149" s="45"/>
      <c r="Z5149" s="44">
        <v>4.440000057220459</v>
      </c>
      <c r="AA5149" s="44"/>
      <c r="AB5149" s="45">
        <v>16.932004928588867</v>
      </c>
      <c r="AC5149" s="45"/>
      <c r="AD5149" s="45">
        <v>2.083162689814344E-4</v>
      </c>
      <c r="AE5149" s="45"/>
      <c r="AF5149" s="45">
        <v>18.158193588256836</v>
      </c>
      <c r="AG5149" s="45"/>
      <c r="AH5149" s="45">
        <v>12.839634895324707</v>
      </c>
      <c r="AI5149" s="45"/>
      <c r="AJ5149" s="45"/>
      <c r="AK5149" s="20">
        <v>1.1472433106973767E-3</v>
      </c>
    </row>
    <row r="5150" spans="2:37">
      <c r="B5150" s="2">
        <v>3.5999998450279236E-2</v>
      </c>
      <c r="D5150" s="44">
        <v>2.1599999070167542</v>
      </c>
      <c r="E5150" s="44"/>
      <c r="F5150" s="45">
        <v>-11.781989097595215</v>
      </c>
      <c r="G5150" s="45"/>
      <c r="H5150" s="45"/>
      <c r="I5150" s="45"/>
      <c r="J5150" s="45"/>
      <c r="K5150" s="45">
        <v>7.5736872851848602E-2</v>
      </c>
      <c r="L5150" s="45"/>
      <c r="M5150" s="45"/>
      <c r="N5150" s="45">
        <v>22.379785537719727</v>
      </c>
      <c r="O5150" s="45"/>
      <c r="P5150" s="45"/>
      <c r="Q5150" s="45"/>
      <c r="R5150" s="45">
        <v>15.771344184875488</v>
      </c>
      <c r="S5150" s="45"/>
      <c r="T5150" s="45"/>
      <c r="U5150" s="45"/>
      <c r="V5150" s="46">
        <v>0.33956557512283325</v>
      </c>
      <c r="W5150" s="46"/>
      <c r="X5150" s="45">
        <v>7.5000002980232239E-2</v>
      </c>
      <c r="Y5150" s="45"/>
      <c r="Z5150" s="44">
        <v>4.5000001788139343</v>
      </c>
      <c r="AA5150" s="44"/>
      <c r="AB5150" s="45">
        <v>18.069974899291992</v>
      </c>
      <c r="AC5150" s="45"/>
      <c r="AD5150" s="45">
        <v>1.7868811846710742E-4</v>
      </c>
      <c r="AE5150" s="45"/>
      <c r="AF5150" s="45">
        <v>18.070470809936523</v>
      </c>
      <c r="AG5150" s="45"/>
      <c r="AH5150" s="45">
        <v>12.777626037597656</v>
      </c>
      <c r="AI5150" s="45"/>
      <c r="AJ5150" s="45"/>
      <c r="AK5150" s="20">
        <v>9.8885013721883297E-4</v>
      </c>
    </row>
    <row r="5151" spans="2:37">
      <c r="B5151" s="2">
        <v>3.7000000476837158E-2</v>
      </c>
      <c r="D5151" s="44">
        <v>2.2200000286102295</v>
      </c>
      <c r="E5151" s="44"/>
      <c r="F5151" s="45">
        <v>-3.9795372486114502</v>
      </c>
      <c r="G5151" s="45"/>
      <c r="H5151" s="45"/>
      <c r="I5151" s="45"/>
      <c r="J5151" s="45"/>
      <c r="K5151" s="45">
        <v>6.4729318022727966E-2</v>
      </c>
      <c r="L5151" s="45"/>
      <c r="M5151" s="45"/>
      <c r="N5151" s="45">
        <v>22.235113143920898</v>
      </c>
      <c r="O5151" s="45"/>
      <c r="P5151" s="45"/>
      <c r="Q5151" s="45"/>
      <c r="R5151" s="45">
        <v>15.67682933807373</v>
      </c>
      <c r="S5151" s="45"/>
      <c r="T5151" s="45"/>
      <c r="U5151" s="45"/>
      <c r="V5151" s="46">
        <v>0.29196301102638245</v>
      </c>
      <c r="W5151" s="46"/>
      <c r="X5151" s="45">
        <v>7.5999997556209564E-2</v>
      </c>
      <c r="Y5151" s="45"/>
      <c r="Z5151" s="44">
        <v>4.5599998533725739</v>
      </c>
      <c r="AA5151" s="44"/>
      <c r="AB5151" s="45">
        <v>16.671037673950195</v>
      </c>
      <c r="AC5151" s="45"/>
      <c r="AD5151" s="45">
        <v>1.5328616427723318E-4</v>
      </c>
      <c r="AE5151" s="45"/>
      <c r="AF5151" s="45">
        <v>17.983646392822266</v>
      </c>
      <c r="AG5151" s="45"/>
      <c r="AH5151" s="45">
        <v>12.716249465942383</v>
      </c>
      <c r="AI5151" s="45"/>
      <c r="AJ5151" s="45"/>
      <c r="AK5151" s="20">
        <v>8.5237144958227873E-4</v>
      </c>
    </row>
    <row r="5152" spans="2:37" ht="14.25" customHeight="1">
      <c r="B5152" s="2">
        <v>3.7999998778104782E-2</v>
      </c>
      <c r="D5152" s="44">
        <v>2.2799999266862869</v>
      </c>
      <c r="E5152" s="44"/>
      <c r="F5152" s="45">
        <v>4.2963013648986816</v>
      </c>
      <c r="G5152" s="45"/>
      <c r="H5152" s="45"/>
      <c r="I5152" s="45"/>
      <c r="J5152" s="45"/>
      <c r="K5152" s="45">
        <v>5.5328436195850372E-2</v>
      </c>
      <c r="L5152" s="45"/>
      <c r="M5152" s="45"/>
      <c r="N5152" s="45">
        <v>22.0936279296875</v>
      </c>
      <c r="O5152" s="45"/>
      <c r="P5152" s="45"/>
      <c r="Q5152" s="45"/>
      <c r="R5152" s="45">
        <v>15.583431243896484</v>
      </c>
      <c r="S5152" s="45"/>
      <c r="T5152" s="45"/>
      <c r="U5152" s="45"/>
      <c r="V5152" s="46">
        <v>0.25105583667755127</v>
      </c>
      <c r="W5152" s="46"/>
      <c r="X5152" s="45">
        <v>7.6999999582767487E-2</v>
      </c>
      <c r="Y5152" s="45"/>
      <c r="Z5152" s="44">
        <v>4.6199999749660492</v>
      </c>
      <c r="AA5152" s="44"/>
      <c r="AB5152" s="45">
        <v>12.95502758026123</v>
      </c>
      <c r="AC5152" s="45"/>
      <c r="AD5152" s="45">
        <v>1.3150575978215784E-4</v>
      </c>
      <c r="AE5152" s="45"/>
      <c r="AF5152" s="45">
        <v>17.897705078125</v>
      </c>
      <c r="AG5152" s="45"/>
      <c r="AH5152" s="45">
        <v>12.655495643615723</v>
      </c>
      <c r="AI5152" s="45"/>
      <c r="AJ5152" s="45"/>
      <c r="AK5152" s="20">
        <v>7.3476863326504827E-4</v>
      </c>
    </row>
    <row r="5153" spans="2:34" ht="13.5" customHeight="1">
      <c r="B5153" s="47" t="s">
        <v>11</v>
      </c>
      <c r="C5153" s="47"/>
      <c r="D5153" s="47"/>
      <c r="E5153" s="47"/>
    </row>
    <row r="5154" spans="2:34" ht="12.75" customHeight="1">
      <c r="B5154" s="39" t="s">
        <v>0</v>
      </c>
      <c r="C5154" s="39"/>
      <c r="D5154" s="39"/>
      <c r="E5154" s="39"/>
      <c r="F5154" s="39"/>
      <c r="G5154" s="1" t="s">
        <v>1</v>
      </c>
      <c r="H5154" s="40" t="s">
        <v>111</v>
      </c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</row>
    <row r="5155" spans="2:34" ht="12.75" customHeight="1">
      <c r="AB5155" s="39" t="s">
        <v>2</v>
      </c>
      <c r="AC5155" s="39"/>
      <c r="AD5155" s="39"/>
      <c r="AE5155" s="39"/>
      <c r="AF5155" s="39"/>
      <c r="AG5155" s="39"/>
    </row>
    <row r="5156" spans="2:34" ht="12" customHeight="1">
      <c r="B5156" s="39" t="s">
        <v>3</v>
      </c>
      <c r="C5156" s="39"/>
      <c r="D5156" s="39"/>
      <c r="E5156" s="39"/>
      <c r="G5156" s="1" t="s">
        <v>4</v>
      </c>
      <c r="H5156" s="41">
        <v>6.5999999046325684</v>
      </c>
      <c r="I5156" s="41"/>
      <c r="J5156" s="41"/>
      <c r="K5156" s="41"/>
      <c r="L5156" s="41"/>
      <c r="M5156" s="41"/>
      <c r="N5156" s="41"/>
      <c r="O5156" s="39" t="s">
        <v>21</v>
      </c>
      <c r="P5156" s="39"/>
      <c r="Q5156" s="39"/>
      <c r="R5156" s="39"/>
      <c r="S5156" s="1" t="s">
        <v>4</v>
      </c>
      <c r="T5156" s="42" t="s">
        <v>24</v>
      </c>
      <c r="U5156" s="42"/>
      <c r="V5156" s="42"/>
      <c r="W5156" s="42"/>
      <c r="X5156" s="42"/>
      <c r="Y5156" s="42"/>
      <c r="Z5156" s="42"/>
      <c r="AA5156" s="42"/>
      <c r="AB5156" s="39"/>
      <c r="AC5156" s="39"/>
      <c r="AD5156" s="39"/>
      <c r="AE5156" s="39"/>
      <c r="AF5156" s="39"/>
      <c r="AG5156" s="39"/>
    </row>
    <row r="5157" spans="2:34" ht="10.5" customHeight="1">
      <c r="AB5157" s="39"/>
      <c r="AC5157" s="39"/>
      <c r="AD5157" s="39"/>
      <c r="AE5157" s="39"/>
      <c r="AF5157" s="39"/>
      <c r="AG5157" s="39"/>
    </row>
    <row r="5158" spans="2:34" ht="12" customHeight="1">
      <c r="AB5158" s="39"/>
      <c r="AC5158" s="39"/>
      <c r="AD5158" s="39"/>
      <c r="AE5158" s="39"/>
      <c r="AF5158" s="39"/>
      <c r="AG5158" s="39"/>
    </row>
    <row r="5159" spans="2:34" ht="12" customHeight="1">
      <c r="AB5159" s="39"/>
      <c r="AC5159" s="39"/>
      <c r="AD5159" s="39"/>
      <c r="AE5159" s="39"/>
      <c r="AF5159" s="39"/>
      <c r="AG5159" s="39"/>
    </row>
    <row r="5160" spans="2:34" ht="6" customHeight="1"/>
    <row r="5161" spans="2:34" ht="3" customHeight="1">
      <c r="B5161" s="43" t="s">
        <v>5</v>
      </c>
      <c r="D5161" s="43" t="s">
        <v>23</v>
      </c>
      <c r="E5161" s="43"/>
      <c r="G5161" s="43" t="s">
        <v>6</v>
      </c>
      <c r="H5161" s="43"/>
      <c r="J5161" s="43" t="s">
        <v>7</v>
      </c>
      <c r="K5161" s="43"/>
      <c r="L5161" s="43"/>
      <c r="M5161" s="43"/>
      <c r="N5161" s="43" t="s">
        <v>8</v>
      </c>
      <c r="O5161" s="43"/>
      <c r="Q5161" s="43" t="s">
        <v>9</v>
      </c>
      <c r="R5161" s="43"/>
      <c r="S5161" s="43"/>
      <c r="T5161" s="43" t="s">
        <v>10</v>
      </c>
      <c r="U5161" s="43"/>
      <c r="X5161" s="43" t="s">
        <v>5</v>
      </c>
      <c r="Y5161" s="43"/>
      <c r="Z5161" s="43" t="s">
        <v>23</v>
      </c>
      <c r="AA5161" s="43"/>
      <c r="AB5161" s="43" t="s">
        <v>6</v>
      </c>
      <c r="AC5161" s="43" t="s">
        <v>7</v>
      </c>
      <c r="AE5161" s="43" t="s">
        <v>8</v>
      </c>
      <c r="AF5161" s="43" t="s">
        <v>9</v>
      </c>
      <c r="AG5161" s="43" t="s">
        <v>10</v>
      </c>
      <c r="AH5161" s="43"/>
    </row>
    <row r="5162" spans="2:34" ht="14.25" customHeight="1">
      <c r="B5162" s="43"/>
      <c r="D5162" s="43"/>
      <c r="E5162" s="43"/>
      <c r="G5162" s="43"/>
      <c r="H5162" s="43"/>
      <c r="J5162" s="43"/>
      <c r="K5162" s="43"/>
      <c r="L5162" s="43"/>
      <c r="M5162" s="43"/>
      <c r="N5162" s="43"/>
      <c r="O5162" s="43"/>
      <c r="Q5162" s="43"/>
      <c r="R5162" s="43"/>
      <c r="S5162" s="43"/>
      <c r="T5162" s="43"/>
      <c r="U5162" s="43"/>
      <c r="X5162" s="43"/>
      <c r="Y5162" s="43"/>
      <c r="Z5162" s="43"/>
      <c r="AA5162" s="43"/>
      <c r="AB5162" s="43"/>
      <c r="AC5162" s="43"/>
      <c r="AE5162" s="43"/>
      <c r="AF5162" s="43"/>
      <c r="AG5162" s="43"/>
      <c r="AH5162" s="43"/>
    </row>
    <row r="5163" spans="2:34">
      <c r="B5163" s="2">
        <v>7.8000001609325409E-2</v>
      </c>
      <c r="D5163" s="44">
        <v>4.6800000965595245</v>
      </c>
      <c r="E5163" s="44"/>
      <c r="F5163" s="45">
        <v>7.4633431434631348</v>
      </c>
      <c r="G5163" s="45"/>
      <c r="H5163" s="45"/>
      <c r="I5163" s="45"/>
      <c r="J5163" s="45"/>
      <c r="K5163" s="45">
        <v>1.1282906780252233E-4</v>
      </c>
      <c r="L5163" s="45"/>
      <c r="M5163" s="45"/>
      <c r="N5163" s="45">
        <v>17.81263542175293</v>
      </c>
      <c r="O5163" s="45"/>
      <c r="P5163" s="45"/>
      <c r="Q5163" s="45"/>
      <c r="R5163" s="45">
        <v>12.595355987548828</v>
      </c>
      <c r="S5163" s="45"/>
      <c r="T5163" s="45"/>
      <c r="U5163" s="45"/>
      <c r="V5163" s="46">
        <v>6.3342548673972487E-4</v>
      </c>
      <c r="W5163" s="46"/>
    </row>
    <row r="5164" spans="2:34">
      <c r="B5164" s="2">
        <v>7.9000003635883331E-2</v>
      </c>
      <c r="D5164" s="44">
        <v>4.7400002181529999</v>
      </c>
      <c r="E5164" s="44"/>
      <c r="F5164" s="45">
        <v>0.98028159141540527</v>
      </c>
      <c r="G5164" s="45"/>
      <c r="H5164" s="45"/>
      <c r="I5164" s="45"/>
      <c r="J5164" s="45"/>
      <c r="K5164" s="45">
        <v>9.6812480478547513E-5</v>
      </c>
      <c r="L5164" s="45"/>
      <c r="M5164" s="45"/>
      <c r="N5164" s="45">
        <v>17.728425979614258</v>
      </c>
      <c r="O5164" s="45"/>
      <c r="P5164" s="45"/>
      <c r="Q5164" s="45"/>
      <c r="R5164" s="45">
        <v>12.535821914672852</v>
      </c>
      <c r="S5164" s="45"/>
      <c r="T5164" s="45"/>
      <c r="U5164" s="45"/>
      <c r="V5164" s="46">
        <v>5.4608914069831371E-4</v>
      </c>
      <c r="W5164" s="46"/>
    </row>
    <row r="5165" spans="2:34">
      <c r="B5165" s="2">
        <v>7.9999998211860657E-2</v>
      </c>
      <c r="D5165" s="44">
        <v>4.7999998927116394</v>
      </c>
      <c r="E5165" s="44"/>
      <c r="F5165" s="45">
        <v>-5.5788002014160156</v>
      </c>
      <c r="G5165" s="45"/>
      <c r="H5165" s="45"/>
      <c r="I5165" s="45"/>
      <c r="J5165" s="45"/>
      <c r="K5165" s="45">
        <v>8.3076018199790269E-5</v>
      </c>
      <c r="L5165" s="45"/>
      <c r="M5165" s="45"/>
      <c r="N5165" s="45">
        <v>17.645061492919922</v>
      </c>
      <c r="O5165" s="45"/>
      <c r="P5165" s="45"/>
      <c r="Q5165" s="45"/>
      <c r="R5165" s="45">
        <v>12.476884841918945</v>
      </c>
      <c r="S5165" s="45"/>
      <c r="T5165" s="45"/>
      <c r="U5165" s="45"/>
      <c r="V5165" s="46">
        <v>4.7081959201022983E-4</v>
      </c>
      <c r="W5165" s="46"/>
    </row>
    <row r="5166" spans="2:34">
      <c r="B5166" s="2">
        <v>8.1000000238418579E-2</v>
      </c>
      <c r="D5166" s="44">
        <v>4.8600000143051147</v>
      </c>
      <c r="E5166" s="44"/>
      <c r="F5166" s="45">
        <v>-11.296551704406738</v>
      </c>
      <c r="G5166" s="45"/>
      <c r="H5166" s="45"/>
      <c r="I5166" s="45"/>
      <c r="J5166" s="45"/>
      <c r="K5166" s="45">
        <v>7.1294125518761575E-5</v>
      </c>
      <c r="L5166" s="45"/>
      <c r="M5166" s="45"/>
      <c r="N5166" s="45">
        <v>17.562532424926758</v>
      </c>
      <c r="O5166" s="45"/>
      <c r="P5166" s="45"/>
      <c r="Q5166" s="45"/>
      <c r="R5166" s="45">
        <v>12.418535232543945</v>
      </c>
      <c r="S5166" s="45"/>
      <c r="T5166" s="45"/>
      <c r="U5166" s="45"/>
      <c r="V5166" s="46">
        <v>4.0594610618427396E-4</v>
      </c>
      <c r="W5166" s="46"/>
    </row>
    <row r="5167" spans="2:34">
      <c r="B5167" s="2">
        <v>8.2000002264976501E-2</v>
      </c>
      <c r="D5167" s="44">
        <v>4.9200001358985901</v>
      </c>
      <c r="E5167" s="44"/>
      <c r="F5167" s="45">
        <v>-15.381758689880371</v>
      </c>
      <c r="G5167" s="45"/>
      <c r="H5167" s="45"/>
      <c r="I5167" s="45"/>
      <c r="J5167" s="45"/>
      <c r="K5167" s="45">
        <v>6.118787860032171E-5</v>
      </c>
      <c r="L5167" s="45"/>
      <c r="M5167" s="45"/>
      <c r="N5167" s="45">
        <v>17.480825424194336</v>
      </c>
      <c r="O5167" s="45"/>
      <c r="P5167" s="45"/>
      <c r="Q5167" s="45"/>
      <c r="R5167" s="45">
        <v>12.360766410827637</v>
      </c>
      <c r="S5167" s="45"/>
      <c r="T5167" s="45"/>
      <c r="U5167" s="45"/>
      <c r="V5167" s="46">
        <v>3.500297898426652E-4</v>
      </c>
      <c r="W5167" s="46"/>
    </row>
    <row r="5168" spans="2:34">
      <c r="B5168" s="2">
        <v>8.2999996840953827E-2</v>
      </c>
      <c r="D5168" s="44">
        <v>4.9799998104572296</v>
      </c>
      <c r="E5168" s="44"/>
      <c r="F5168" s="45">
        <v>-17.278663635253906</v>
      </c>
      <c r="G5168" s="45"/>
      <c r="H5168" s="45"/>
      <c r="I5168" s="45"/>
      <c r="J5168" s="45"/>
      <c r="K5168" s="45">
        <v>5.2518269512802362E-5</v>
      </c>
      <c r="L5168" s="45"/>
      <c r="M5168" s="45"/>
      <c r="N5168" s="45">
        <v>17.399927139282227</v>
      </c>
      <c r="O5168" s="45"/>
      <c r="P5168" s="45"/>
      <c r="Q5168" s="45"/>
      <c r="R5168" s="45">
        <v>12.303568840026855</v>
      </c>
      <c r="S5168" s="45"/>
      <c r="T5168" s="45"/>
      <c r="U5168" s="45"/>
      <c r="V5168" s="46">
        <v>3.0183131457306445E-4</v>
      </c>
      <c r="W5168" s="46"/>
    </row>
    <row r="5169" spans="2:23">
      <c r="B5169" s="2">
        <v>8.3999998867511749E-2</v>
      </c>
      <c r="D5169" s="44">
        <v>5.039999932050705</v>
      </c>
      <c r="E5169" s="44"/>
      <c r="F5169" s="45">
        <v>-16.742389678955078</v>
      </c>
      <c r="G5169" s="45"/>
      <c r="H5169" s="45"/>
      <c r="I5169" s="45"/>
      <c r="J5169" s="45"/>
      <c r="K5169" s="45">
        <v>4.508049096330069E-5</v>
      </c>
      <c r="L5169" s="45"/>
      <c r="M5169" s="45"/>
      <c r="N5169" s="45">
        <v>17.319828033447266</v>
      </c>
      <c r="O5169" s="45"/>
      <c r="P5169" s="45"/>
      <c r="Q5169" s="45"/>
      <c r="R5169" s="45">
        <v>12.246935844421387</v>
      </c>
      <c r="S5169" s="45"/>
      <c r="T5169" s="45"/>
      <c r="U5169" s="45"/>
      <c r="V5169" s="46">
        <v>2.6028323918581009E-4</v>
      </c>
      <c r="W5169" s="46"/>
    </row>
    <row r="5170" spans="2:23">
      <c r="B5170" s="2">
        <v>8.5000000894069672E-2</v>
      </c>
      <c r="D5170" s="44">
        <v>5.1000000536441803</v>
      </c>
      <c r="E5170" s="44"/>
      <c r="F5170" s="45">
        <v>-13.870269775390625</v>
      </c>
      <c r="G5170" s="45"/>
      <c r="H5170" s="45"/>
      <c r="I5170" s="45"/>
      <c r="J5170" s="45"/>
      <c r="K5170" s="45">
        <v>3.8699010474374518E-5</v>
      </c>
      <c r="L5170" s="45"/>
      <c r="M5170" s="45"/>
      <c r="N5170" s="45">
        <v>17.240514755249023</v>
      </c>
      <c r="O5170" s="45"/>
      <c r="P5170" s="45"/>
      <c r="Q5170" s="45"/>
      <c r="R5170" s="45">
        <v>12.190857887268066</v>
      </c>
      <c r="S5170" s="45"/>
      <c r="T5170" s="45"/>
      <c r="U5170" s="45"/>
      <c r="V5170" s="46">
        <v>2.2446601360570639E-4</v>
      </c>
      <c r="W5170" s="46"/>
    </row>
    <row r="5171" spans="2:23">
      <c r="B5171" s="2">
        <v>8.6000002920627594E-2</v>
      </c>
      <c r="D5171" s="44">
        <v>5.1600001752376556</v>
      </c>
      <c r="E5171" s="44"/>
      <c r="F5171" s="45">
        <v>-9.0850934982299805</v>
      </c>
      <c r="G5171" s="45"/>
      <c r="H5171" s="45"/>
      <c r="I5171" s="45"/>
      <c r="J5171" s="45"/>
      <c r="K5171" s="45">
        <v>3.3223390346392989E-5</v>
      </c>
      <c r="L5171" s="45"/>
      <c r="M5171" s="45"/>
      <c r="N5171" s="45">
        <v>17.161979675292969</v>
      </c>
      <c r="O5171" s="45"/>
      <c r="P5171" s="45"/>
      <c r="Q5171" s="45"/>
      <c r="R5171" s="45">
        <v>12.13532829284668</v>
      </c>
      <c r="S5171" s="45"/>
      <c r="T5171" s="45"/>
      <c r="U5171" s="45"/>
      <c r="V5171" s="46">
        <v>1.935875479830429E-4</v>
      </c>
      <c r="W5171" s="46"/>
    </row>
    <row r="5172" spans="2:23">
      <c r="B5172" s="2">
        <v>8.6999997496604919E-2</v>
      </c>
      <c r="D5172" s="44">
        <v>5.2199998497962952</v>
      </c>
      <c r="E5172" s="44"/>
      <c r="F5172" s="45">
        <v>-3.0730855464935303</v>
      </c>
      <c r="G5172" s="45"/>
      <c r="H5172" s="45"/>
      <c r="I5172" s="45"/>
      <c r="J5172" s="45"/>
      <c r="K5172" s="45">
        <v>2.8524675144581124E-5</v>
      </c>
      <c r="L5172" s="45"/>
      <c r="M5172" s="45"/>
      <c r="N5172" s="45">
        <v>17.084209442138672</v>
      </c>
      <c r="O5172" s="45"/>
      <c r="P5172" s="45"/>
      <c r="Q5172" s="45"/>
      <c r="R5172" s="45">
        <v>12.080339431762695</v>
      </c>
      <c r="S5172" s="45"/>
      <c r="T5172" s="45"/>
      <c r="U5172" s="45"/>
      <c r="V5172" s="46">
        <v>1.6696543025318533E-4</v>
      </c>
      <c r="W5172" s="46"/>
    </row>
    <row r="5173" spans="2:23">
      <c r="B5173" s="2">
        <v>8.7999999523162842E-2</v>
      </c>
      <c r="D5173" s="44">
        <v>5.2799999713897705</v>
      </c>
      <c r="E5173" s="44"/>
      <c r="F5173" s="45">
        <v>3.3143520355224609</v>
      </c>
      <c r="G5173" s="45"/>
      <c r="H5173" s="45"/>
      <c r="I5173" s="45"/>
      <c r="J5173" s="45"/>
      <c r="K5173" s="45">
        <v>2.4492324882885441E-5</v>
      </c>
      <c r="L5173" s="45"/>
      <c r="M5173" s="45"/>
      <c r="N5173" s="45">
        <v>17.007192611694336</v>
      </c>
      <c r="O5173" s="45"/>
      <c r="P5173" s="45"/>
      <c r="Q5173" s="45"/>
      <c r="R5173" s="45">
        <v>12.025883674621582</v>
      </c>
      <c r="S5173" s="45"/>
      <c r="T5173" s="45"/>
      <c r="U5173" s="45"/>
      <c r="V5173" s="46">
        <v>1.4401177759282291E-4</v>
      </c>
      <c r="W5173" s="46"/>
    </row>
    <row r="5174" spans="2:23">
      <c r="B5174" s="2">
        <v>8.9000001549720764E-2</v>
      </c>
      <c r="D5174" s="44">
        <v>5.3400000929832458</v>
      </c>
      <c r="E5174" s="44"/>
      <c r="F5174" s="45">
        <v>9.1810512542724609</v>
      </c>
      <c r="G5174" s="45"/>
      <c r="H5174" s="45"/>
      <c r="I5174" s="45"/>
      <c r="J5174" s="45"/>
      <c r="K5174" s="45">
        <v>2.1031568394391797E-5</v>
      </c>
      <c r="L5174" s="45"/>
      <c r="M5174" s="45"/>
      <c r="N5174" s="45">
        <v>16.930919647216797</v>
      </c>
      <c r="O5174" s="45"/>
      <c r="P5174" s="45"/>
      <c r="Q5174" s="45"/>
      <c r="R5174" s="45">
        <v>11.971953392028809</v>
      </c>
      <c r="S5174" s="45"/>
      <c r="T5174" s="45"/>
      <c r="U5174" s="45"/>
      <c r="V5174" s="46">
        <v>1.2422003783285618E-4</v>
      </c>
      <c r="W5174" s="46"/>
    </row>
    <row r="5175" spans="2:23">
      <c r="B5175" s="2">
        <v>9.0000003576278687E-2</v>
      </c>
      <c r="D5175" s="44">
        <v>5.4000002145767212</v>
      </c>
      <c r="E5175" s="44"/>
      <c r="F5175" s="45">
        <v>13.711663246154785</v>
      </c>
      <c r="G5175" s="45"/>
      <c r="H5175" s="45"/>
      <c r="I5175" s="45"/>
      <c r="J5175" s="45"/>
      <c r="K5175" s="45">
        <v>1.8061155060422607E-5</v>
      </c>
      <c r="L5175" s="45"/>
      <c r="M5175" s="45"/>
      <c r="N5175" s="45">
        <v>16.855379104614258</v>
      </c>
      <c r="O5175" s="45"/>
      <c r="P5175" s="45"/>
      <c r="Q5175" s="45"/>
      <c r="R5175" s="45">
        <v>11.918540954589844</v>
      </c>
      <c r="S5175" s="45"/>
      <c r="T5175" s="45"/>
      <c r="U5175" s="45"/>
      <c r="V5175" s="46">
        <v>1.0715376993175596E-4</v>
      </c>
      <c r="W5175" s="46"/>
    </row>
    <row r="5176" spans="2:23">
      <c r="B5176" s="2">
        <v>9.0999998152256012E-2</v>
      </c>
      <c r="D5176" s="44">
        <v>5.4599998891353607</v>
      </c>
      <c r="E5176" s="44"/>
      <c r="F5176" s="45">
        <v>16.284824371337891</v>
      </c>
      <c r="G5176" s="45"/>
      <c r="H5176" s="45"/>
      <c r="I5176" s="45"/>
      <c r="J5176" s="45"/>
      <c r="K5176" s="45">
        <v>1.5511417586822063E-5</v>
      </c>
      <c r="L5176" s="45"/>
      <c r="M5176" s="45"/>
      <c r="N5176" s="45">
        <v>16.780563354492188</v>
      </c>
      <c r="O5176" s="45"/>
      <c r="P5176" s="45"/>
      <c r="Q5176" s="45"/>
      <c r="R5176" s="45">
        <v>11.865639686584473</v>
      </c>
      <c r="S5176" s="45"/>
      <c r="T5176" s="45"/>
      <c r="U5176" s="45"/>
      <c r="V5176" s="46">
        <v>9.2436894192360342E-5</v>
      </c>
      <c r="W5176" s="46"/>
    </row>
    <row r="5177" spans="2:23">
      <c r="B5177" s="2">
        <v>9.2000000178813934E-2</v>
      </c>
      <c r="D5177" s="44">
        <v>5.5200000107288361</v>
      </c>
      <c r="E5177" s="44"/>
      <c r="F5177" s="45">
        <v>16.558218002319336</v>
      </c>
      <c r="G5177" s="45"/>
      <c r="H5177" s="45"/>
      <c r="I5177" s="45"/>
      <c r="J5177" s="45"/>
      <c r="K5177" s="45">
        <v>1.3322612176125403E-5</v>
      </c>
      <c r="L5177" s="45"/>
      <c r="M5177" s="45"/>
      <c r="N5177" s="45">
        <v>16.706460952758789</v>
      </c>
      <c r="O5177" s="45"/>
      <c r="P5177" s="45"/>
      <c r="Q5177" s="45"/>
      <c r="R5177" s="45">
        <v>11.813241958618164</v>
      </c>
      <c r="S5177" s="45"/>
      <c r="T5177" s="45"/>
      <c r="U5177" s="45"/>
      <c r="V5177" s="46">
        <v>7.9745332186575979E-5</v>
      </c>
      <c r="W5177" s="46"/>
    </row>
    <row r="5178" spans="2:23">
      <c r="B5178" s="2">
        <v>9.3000002205371857E-2</v>
      </c>
      <c r="D5178" s="44">
        <v>5.5800001323223114</v>
      </c>
      <c r="E5178" s="44"/>
      <c r="F5178" s="45">
        <v>14.513923645019531</v>
      </c>
      <c r="G5178" s="45"/>
      <c r="H5178" s="45"/>
      <c r="I5178" s="45"/>
      <c r="J5178" s="45"/>
      <c r="K5178" s="45">
        <v>1.1443506082287058E-5</v>
      </c>
      <c r="L5178" s="45"/>
      <c r="M5178" s="45"/>
      <c r="N5178" s="45">
        <v>16.633060455322266</v>
      </c>
      <c r="O5178" s="45"/>
      <c r="P5178" s="45"/>
      <c r="Q5178" s="45"/>
      <c r="R5178" s="45">
        <v>11.76134204864502</v>
      </c>
      <c r="S5178" s="45"/>
      <c r="T5178" s="45"/>
      <c r="U5178" s="45"/>
      <c r="V5178" s="46">
        <v>6.8799803557340056E-5</v>
      </c>
      <c r="W5178" s="46"/>
    </row>
    <row r="5179" spans="2:23">
      <c r="B5179" s="2">
        <v>9.3999996781349182E-2</v>
      </c>
      <c r="D5179" s="44">
        <v>5.6399998068809509</v>
      </c>
      <c r="E5179" s="44"/>
      <c r="F5179" s="45">
        <v>10.458047866821289</v>
      </c>
      <c r="G5179" s="45"/>
      <c r="H5179" s="45"/>
      <c r="I5179" s="45"/>
      <c r="J5179" s="45"/>
      <c r="K5179" s="45">
        <v>9.8301570687908679E-6</v>
      </c>
      <c r="L5179" s="45"/>
      <c r="M5179" s="45"/>
      <c r="N5179" s="45">
        <v>16.560356140136719</v>
      </c>
      <c r="O5179" s="45"/>
      <c r="P5179" s="45"/>
      <c r="Q5179" s="45"/>
      <c r="R5179" s="45">
        <v>11.709932327270508</v>
      </c>
      <c r="S5179" s="45"/>
      <c r="T5179" s="45"/>
      <c r="U5179" s="45"/>
      <c r="V5179" s="46">
        <v>5.935961235081777E-5</v>
      </c>
      <c r="W5179" s="46"/>
    </row>
    <row r="5180" spans="2:23">
      <c r="B5180" s="2">
        <v>9.4999998807907104E-2</v>
      </c>
      <c r="D5180" s="44">
        <v>5.6999999284744263</v>
      </c>
      <c r="E5180" s="44"/>
      <c r="F5180" s="45">
        <v>4.9751181602478027</v>
      </c>
      <c r="G5180" s="45"/>
      <c r="H5180" s="45"/>
      <c r="I5180" s="45"/>
      <c r="J5180" s="45"/>
      <c r="K5180" s="45">
        <v>8.4448784036794677E-6</v>
      </c>
      <c r="L5180" s="45"/>
      <c r="M5180" s="45"/>
      <c r="N5180" s="45">
        <v>16.488332748413086</v>
      </c>
      <c r="O5180" s="45"/>
      <c r="P5180" s="45"/>
      <c r="Q5180" s="45"/>
      <c r="R5180" s="45">
        <v>11.659006118774414</v>
      </c>
      <c r="S5180" s="45"/>
      <c r="T5180" s="45"/>
      <c r="U5180" s="45"/>
      <c r="V5180" s="46">
        <v>5.1217317377449945E-5</v>
      </c>
      <c r="W5180" s="46"/>
    </row>
    <row r="5181" spans="2:23">
      <c r="B5181" s="2">
        <v>9.6000000834465027E-2</v>
      </c>
      <c r="D5181" s="44">
        <v>5.7600000500679016</v>
      </c>
      <c r="E5181" s="44"/>
      <c r="F5181" s="45">
        <v>-1.1560094356536865</v>
      </c>
      <c r="G5181" s="45"/>
      <c r="H5181" s="45"/>
      <c r="I5181" s="45"/>
      <c r="J5181" s="45"/>
      <c r="K5181" s="45">
        <v>7.2553393692942336E-6</v>
      </c>
      <c r="L5181" s="45"/>
      <c r="M5181" s="45"/>
      <c r="N5181" s="45">
        <v>16.416986465454102</v>
      </c>
      <c r="O5181" s="45"/>
      <c r="P5181" s="45"/>
      <c r="Q5181" s="45"/>
      <c r="R5181" s="45">
        <v>11.60855770111084</v>
      </c>
      <c r="S5181" s="45"/>
      <c r="T5181" s="45"/>
      <c r="U5181" s="45"/>
      <c r="V5181" s="46">
        <v>4.4194119254825637E-5</v>
      </c>
      <c r="W5181" s="46"/>
    </row>
    <row r="5182" spans="2:23">
      <c r="B5182" s="2">
        <v>9.7000002861022949E-2</v>
      </c>
      <c r="D5182" s="44">
        <v>5.820000171661377</v>
      </c>
      <c r="E5182" s="44"/>
      <c r="F5182" s="45">
        <v>-7.0726509094238281</v>
      </c>
      <c r="G5182" s="45"/>
      <c r="H5182" s="45"/>
      <c r="I5182" s="45"/>
      <c r="J5182" s="45"/>
      <c r="K5182" s="45">
        <v>6.2338076531887054E-6</v>
      </c>
      <c r="L5182" s="45"/>
      <c r="M5182" s="45"/>
      <c r="N5182" s="45">
        <v>16.346305847167969</v>
      </c>
      <c r="O5182" s="45"/>
      <c r="P5182" s="45"/>
      <c r="Q5182" s="45"/>
      <c r="R5182" s="45">
        <v>11.558578491210938</v>
      </c>
      <c r="S5182" s="45"/>
      <c r="T5182" s="45"/>
      <c r="U5182" s="45"/>
      <c r="V5182" s="46">
        <v>3.8135898648761213E-5</v>
      </c>
      <c r="W5182" s="46"/>
    </row>
    <row r="5183" spans="2:23">
      <c r="B5183" s="2">
        <v>9.7999997437000275E-2</v>
      </c>
      <c r="D5183" s="44">
        <v>5.8799998462200165</v>
      </c>
      <c r="E5183" s="44"/>
      <c r="F5183" s="45">
        <v>-11.949542045593262</v>
      </c>
      <c r="G5183" s="45"/>
      <c r="H5183" s="45"/>
      <c r="I5183" s="45"/>
      <c r="J5183" s="45"/>
      <c r="K5183" s="45">
        <v>5.3564899644698016E-6</v>
      </c>
      <c r="L5183" s="45"/>
      <c r="M5183" s="45"/>
      <c r="N5183" s="45">
        <v>16.276279449462891</v>
      </c>
      <c r="O5183" s="45"/>
      <c r="P5183" s="45"/>
      <c r="Q5183" s="45"/>
      <c r="R5183" s="45">
        <v>11.509064674377441</v>
      </c>
      <c r="S5183" s="45"/>
      <c r="T5183" s="45"/>
      <c r="U5183" s="45"/>
      <c r="V5183" s="46">
        <v>3.2909800211200491E-5</v>
      </c>
      <c r="W5183" s="46"/>
    </row>
    <row r="5184" spans="2:23">
      <c r="B5184" s="2">
        <v>9.8999999463558197E-2</v>
      </c>
      <c r="D5184" s="44">
        <v>5.9399999678134918</v>
      </c>
      <c r="E5184" s="44"/>
      <c r="F5184" s="45">
        <v>-15.113812446594238</v>
      </c>
      <c r="G5184" s="45"/>
      <c r="H5184" s="45"/>
      <c r="I5184" s="45"/>
      <c r="J5184" s="45"/>
      <c r="K5184" s="45">
        <v>4.6029713303141762E-6</v>
      </c>
      <c r="L5184" s="45"/>
      <c r="M5184" s="45"/>
      <c r="N5184" s="45">
        <v>16.206903457641602</v>
      </c>
      <c r="O5184" s="45"/>
      <c r="P5184" s="45"/>
      <c r="Q5184" s="45"/>
      <c r="R5184" s="45">
        <v>11.460007667541504</v>
      </c>
      <c r="S5184" s="45"/>
      <c r="T5184" s="45"/>
      <c r="U5184" s="45"/>
      <c r="V5184" s="46">
        <v>2.8401309464243241E-5</v>
      </c>
      <c r="W5184" s="46"/>
    </row>
    <row r="5185" spans="2:37">
      <c r="B5185" s="2">
        <v>0.10000000149011612</v>
      </c>
      <c r="D5185" s="44">
        <v>6.0000000894069672</v>
      </c>
      <c r="E5185" s="44"/>
      <c r="F5185" s="45">
        <v>-16.137689590454102</v>
      </c>
      <c r="G5185" s="45"/>
      <c r="H5185" s="45"/>
      <c r="I5185" s="45"/>
      <c r="J5185" s="45"/>
      <c r="K5185" s="45">
        <v>3.9557357922603842E-6</v>
      </c>
      <c r="L5185" s="45"/>
      <c r="M5185" s="45"/>
      <c r="N5185" s="45">
        <v>16.138164520263672</v>
      </c>
      <c r="O5185" s="45"/>
      <c r="P5185" s="45"/>
      <c r="Q5185" s="45"/>
      <c r="R5185" s="45">
        <v>11.411402702331543</v>
      </c>
      <c r="S5185" s="45"/>
      <c r="T5185" s="45"/>
      <c r="U5185" s="45"/>
      <c r="V5185" s="46">
        <v>2.4511688025086187E-5</v>
      </c>
      <c r="W5185" s="46"/>
    </row>
    <row r="5186" spans="2:37" ht="9.75" customHeight="1">
      <c r="B5186" s="2">
        <v>0.10100000351667404</v>
      </c>
      <c r="D5186" s="44">
        <v>6.0600002110004425</v>
      </c>
      <c r="E5186" s="44"/>
      <c r="F5186" s="45">
        <v>-14.896175384521484</v>
      </c>
      <c r="G5186" s="45"/>
      <c r="H5186" s="45"/>
      <c r="I5186" s="45"/>
      <c r="J5186" s="45"/>
      <c r="K5186" s="45">
        <v>3.3997514492511982E-6</v>
      </c>
      <c r="L5186" s="45"/>
      <c r="M5186" s="45"/>
      <c r="N5186" s="45">
        <v>16.070056915283203</v>
      </c>
      <c r="O5186" s="45"/>
      <c r="P5186" s="45"/>
      <c r="Q5186" s="45"/>
      <c r="R5186" s="45">
        <v>11.363243103027344</v>
      </c>
      <c r="S5186" s="45"/>
      <c r="T5186" s="45"/>
      <c r="U5186" s="45"/>
      <c r="V5186" s="46">
        <v>2.1155819922569208E-5</v>
      </c>
      <c r="W5186" s="46"/>
    </row>
    <row r="5187" spans="2:37" ht="5.25" customHeight="1"/>
    <row r="5188" spans="2:37" ht="172.5" customHeight="1"/>
    <row r="5189" spans="2:37" ht="16.5" customHeight="1"/>
    <row r="5190" spans="2:37" ht="12.75" customHeight="1">
      <c r="B5190" s="39" t="s">
        <v>0</v>
      </c>
      <c r="C5190" s="39"/>
      <c r="D5190" s="39"/>
      <c r="E5190" s="39"/>
      <c r="F5190" s="39"/>
      <c r="G5190" s="1" t="s">
        <v>1</v>
      </c>
      <c r="H5190" s="40" t="s">
        <v>112</v>
      </c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</row>
    <row r="5191" spans="2:37" ht="12.75" customHeight="1">
      <c r="AB5191" s="39" t="s">
        <v>2</v>
      </c>
      <c r="AC5191" s="39"/>
      <c r="AD5191" s="39"/>
      <c r="AE5191" s="39"/>
      <c r="AF5191" s="39"/>
      <c r="AG5191" s="39"/>
    </row>
    <row r="5192" spans="2:37" ht="12" customHeight="1">
      <c r="B5192" s="39" t="s">
        <v>3</v>
      </c>
      <c r="C5192" s="39"/>
      <c r="D5192" s="39"/>
      <c r="E5192" s="39"/>
      <c r="G5192" s="1" t="s">
        <v>4</v>
      </c>
      <c r="H5192" s="41">
        <v>0.43999999761581421</v>
      </c>
      <c r="I5192" s="41"/>
      <c r="J5192" s="41"/>
      <c r="K5192" s="41"/>
      <c r="L5192" s="41"/>
      <c r="M5192" s="41"/>
      <c r="N5192" s="41"/>
      <c r="O5192" s="39" t="s">
        <v>21</v>
      </c>
      <c r="P5192" s="39"/>
      <c r="Q5192" s="39"/>
      <c r="R5192" s="39"/>
      <c r="S5192" s="1" t="s">
        <v>4</v>
      </c>
      <c r="T5192" s="42" t="s">
        <v>22</v>
      </c>
      <c r="U5192" s="42"/>
      <c r="V5192" s="42"/>
      <c r="W5192" s="42"/>
      <c r="X5192" s="42"/>
      <c r="Y5192" s="42"/>
      <c r="Z5192" s="42"/>
      <c r="AA5192" s="42"/>
      <c r="AB5192" s="39"/>
      <c r="AC5192" s="39"/>
      <c r="AD5192" s="39"/>
      <c r="AE5192" s="39"/>
      <c r="AF5192" s="39"/>
      <c r="AG5192" s="39"/>
    </row>
    <row r="5193" spans="2:37" ht="10.5" customHeight="1">
      <c r="AB5193" s="39"/>
      <c r="AC5193" s="39"/>
      <c r="AD5193" s="39"/>
      <c r="AE5193" s="39"/>
      <c r="AF5193" s="39"/>
      <c r="AG5193" s="39"/>
    </row>
    <row r="5194" spans="2:37" ht="12" customHeight="1">
      <c r="AB5194" s="39"/>
      <c r="AC5194" s="39"/>
      <c r="AD5194" s="39"/>
      <c r="AE5194" s="39"/>
      <c r="AF5194" s="39"/>
      <c r="AG5194" s="39"/>
    </row>
    <row r="5195" spans="2:37" ht="12" customHeight="1">
      <c r="AB5195" s="39"/>
      <c r="AC5195" s="39"/>
      <c r="AD5195" s="39"/>
      <c r="AE5195" s="39"/>
      <c r="AF5195" s="39"/>
      <c r="AG5195" s="39"/>
    </row>
    <row r="5196" spans="2:37" ht="6" customHeight="1"/>
    <row r="5197" spans="2:37" ht="3" customHeight="1">
      <c r="B5197" s="43" t="s">
        <v>5</v>
      </c>
      <c r="D5197" s="43" t="s">
        <v>23</v>
      </c>
      <c r="E5197" s="43"/>
      <c r="G5197" s="43" t="s">
        <v>6</v>
      </c>
      <c r="H5197" s="43"/>
      <c r="J5197" s="43" t="s">
        <v>7</v>
      </c>
      <c r="K5197" s="43"/>
      <c r="L5197" s="43"/>
      <c r="M5197" s="43"/>
      <c r="N5197" s="43" t="s">
        <v>8</v>
      </c>
      <c r="O5197" s="43"/>
      <c r="Q5197" s="43" t="s">
        <v>9</v>
      </c>
      <c r="R5197" s="43"/>
      <c r="S5197" s="43"/>
      <c r="T5197" s="43" t="s">
        <v>10</v>
      </c>
      <c r="U5197" s="43"/>
      <c r="X5197" s="43" t="s">
        <v>5</v>
      </c>
      <c r="Y5197" s="43"/>
      <c r="Z5197" s="43" t="s">
        <v>23</v>
      </c>
      <c r="AA5197" s="43"/>
      <c r="AB5197" s="43" t="s">
        <v>6</v>
      </c>
      <c r="AC5197" s="43" t="s">
        <v>7</v>
      </c>
      <c r="AE5197" s="43" t="s">
        <v>8</v>
      </c>
      <c r="AF5197" s="43" t="s">
        <v>9</v>
      </c>
      <c r="AG5197" s="43" t="s">
        <v>10</v>
      </c>
      <c r="AH5197" s="43"/>
    </row>
    <row r="5198" spans="2:37" ht="14.25" customHeight="1">
      <c r="B5198" s="43"/>
      <c r="D5198" s="43"/>
      <c r="E5198" s="43"/>
      <c r="G5198" s="43"/>
      <c r="H5198" s="43"/>
      <c r="J5198" s="43"/>
      <c r="K5198" s="43"/>
      <c r="L5198" s="43"/>
      <c r="M5198" s="43"/>
      <c r="N5198" s="43"/>
      <c r="O5198" s="43"/>
      <c r="Q5198" s="43"/>
      <c r="R5198" s="43"/>
      <c r="S5198" s="43"/>
      <c r="T5198" s="43"/>
      <c r="U5198" s="43"/>
      <c r="X5198" s="43"/>
      <c r="Y5198" s="43"/>
      <c r="Z5198" s="43"/>
      <c r="AA5198" s="43"/>
      <c r="AB5198" s="43"/>
      <c r="AC5198" s="43"/>
      <c r="AE5198" s="43"/>
      <c r="AF5198" s="43"/>
      <c r="AG5198" s="43"/>
      <c r="AH5198" s="43"/>
    </row>
    <row r="5199" spans="2:37">
      <c r="B5199" s="2">
        <v>0</v>
      </c>
      <c r="D5199" s="44">
        <v>0</v>
      </c>
      <c r="E5199" s="44"/>
      <c r="F5199" s="45">
        <v>-5.1987561164423823E-5</v>
      </c>
      <c r="G5199" s="45"/>
      <c r="H5199" s="45"/>
      <c r="I5199" s="45"/>
      <c r="J5199" s="45"/>
      <c r="K5199" s="45">
        <v>28.188066482543945</v>
      </c>
      <c r="L5199" s="45"/>
      <c r="M5199" s="45"/>
      <c r="N5199" s="45">
        <v>56.376186370849609</v>
      </c>
      <c r="O5199" s="45"/>
      <c r="P5199" s="45"/>
      <c r="Q5199" s="45"/>
      <c r="R5199" s="45">
        <v>19.932010650634766</v>
      </c>
      <c r="S5199" s="45"/>
      <c r="T5199" s="45"/>
      <c r="U5199" s="45"/>
      <c r="V5199" s="46">
        <v>99.99981689453125</v>
      </c>
      <c r="W5199" s="46"/>
      <c r="X5199" s="45">
        <v>3.9000000804662704E-2</v>
      </c>
      <c r="Y5199" s="45"/>
      <c r="Z5199" s="44">
        <v>2.3400000482797623</v>
      </c>
      <c r="AA5199" s="44"/>
      <c r="AB5199" s="45">
        <v>19.152439117431641</v>
      </c>
      <c r="AC5199" s="45"/>
      <c r="AD5199" s="45">
        <v>5.1440296173095703</v>
      </c>
      <c r="AE5199" s="45"/>
      <c r="AF5199" s="45">
        <v>31.429100036621094</v>
      </c>
      <c r="AG5199" s="45"/>
      <c r="AH5199" s="45">
        <v>18.58635139465332</v>
      </c>
      <c r="AI5199" s="45"/>
      <c r="AJ5199" s="45"/>
      <c r="AK5199" s="20">
        <v>19.570158004760742</v>
      </c>
    </row>
    <row r="5200" spans="2:37">
      <c r="B5200" s="2">
        <v>1.0000000474974513E-3</v>
      </c>
      <c r="D5200" s="44">
        <v>6.0000002849847078E-2</v>
      </c>
      <c r="E5200" s="44"/>
      <c r="F5200" s="45">
        <v>4.7784224152565002E-2</v>
      </c>
      <c r="G5200" s="45"/>
      <c r="H5200" s="45"/>
      <c r="I5200" s="45"/>
      <c r="J5200" s="45"/>
      <c r="K5200" s="45">
        <v>26.203668594360352</v>
      </c>
      <c r="L5200" s="45"/>
      <c r="M5200" s="45"/>
      <c r="N5200" s="45">
        <v>54.334197998046875</v>
      </c>
      <c r="O5200" s="45"/>
      <c r="P5200" s="45"/>
      <c r="Q5200" s="45"/>
      <c r="R5200" s="45">
        <v>19.891286849975586</v>
      </c>
      <c r="S5200" s="45"/>
      <c r="T5200" s="45"/>
      <c r="U5200" s="45"/>
      <c r="V5200" s="46">
        <v>93.150291442871094</v>
      </c>
      <c r="W5200" s="46"/>
      <c r="X5200" s="45">
        <v>3.9999999105930328E-2</v>
      </c>
      <c r="Y5200" s="45"/>
      <c r="Z5200" s="44">
        <v>2.3999999463558197</v>
      </c>
      <c r="AA5200" s="44"/>
      <c r="AB5200" s="45">
        <v>26.158279418945313</v>
      </c>
      <c r="AC5200" s="45"/>
      <c r="AD5200" s="45">
        <v>4.9804196357727051</v>
      </c>
      <c r="AE5200" s="45"/>
      <c r="AF5200" s="45">
        <v>31.224819183349609</v>
      </c>
      <c r="AG5200" s="45"/>
      <c r="AH5200" s="45">
        <v>18.557592391967773</v>
      </c>
      <c r="AI5200" s="45"/>
      <c r="AJ5200" s="45"/>
      <c r="AK5200" s="20">
        <v>18.977075576782227</v>
      </c>
    </row>
    <row r="5201" spans="2:37">
      <c r="B5201" s="2">
        <v>2.0000000949949026E-3</v>
      </c>
      <c r="D5201" s="44">
        <v>0.12000000569969416</v>
      </c>
      <c r="E5201" s="44"/>
      <c r="F5201" s="45">
        <v>3.9666118621826172</v>
      </c>
      <c r="G5201" s="45"/>
      <c r="H5201" s="45"/>
      <c r="I5201" s="45"/>
      <c r="J5201" s="45"/>
      <c r="K5201" s="45">
        <v>24.434179306030273</v>
      </c>
      <c r="L5201" s="45"/>
      <c r="M5201" s="45"/>
      <c r="N5201" s="45">
        <v>52.507637023925781</v>
      </c>
      <c r="O5201" s="45"/>
      <c r="P5201" s="45"/>
      <c r="Q5201" s="45"/>
      <c r="R5201" s="45">
        <v>19.850933074951172</v>
      </c>
      <c r="S5201" s="45"/>
      <c r="T5201" s="45"/>
      <c r="U5201" s="45"/>
      <c r="V5201" s="46">
        <v>87.036582946777344</v>
      </c>
      <c r="W5201" s="46"/>
      <c r="X5201" s="45">
        <v>4.1000001132488251E-2</v>
      </c>
      <c r="Y5201" s="45"/>
      <c r="Z5201" s="44">
        <v>2.460000067949295</v>
      </c>
      <c r="AA5201" s="44"/>
      <c r="AB5201" s="45">
        <v>30.179777145385742</v>
      </c>
      <c r="AC5201" s="45"/>
      <c r="AD5201" s="45">
        <v>4.8226399421691895</v>
      </c>
      <c r="AE5201" s="45"/>
      <c r="AF5201" s="45">
        <v>31.026721954345703</v>
      </c>
      <c r="AG5201" s="45"/>
      <c r="AH5201" s="45">
        <v>18.529085159301758</v>
      </c>
      <c r="AI5201" s="45"/>
      <c r="AJ5201" s="45"/>
      <c r="AK5201" s="20">
        <v>18.404155731201172</v>
      </c>
    </row>
    <row r="5202" spans="2:37">
      <c r="B5202" s="2">
        <v>3.0000000260770321E-3</v>
      </c>
      <c r="D5202" s="44">
        <v>0.18000000156462193</v>
      </c>
      <c r="E5202" s="44"/>
      <c r="F5202" s="45">
        <v>10.91656494140625</v>
      </c>
      <c r="G5202" s="45"/>
      <c r="H5202" s="45"/>
      <c r="I5202" s="45"/>
      <c r="J5202" s="45"/>
      <c r="K5202" s="45">
        <v>22.851333618164063</v>
      </c>
      <c r="L5202" s="45"/>
      <c r="M5202" s="45"/>
      <c r="N5202" s="45">
        <v>50.868240356445313</v>
      </c>
      <c r="O5202" s="45"/>
      <c r="P5202" s="45"/>
      <c r="Q5202" s="45"/>
      <c r="R5202" s="45">
        <v>19.810945510864258</v>
      </c>
      <c r="S5202" s="45"/>
      <c r="T5202" s="45"/>
      <c r="U5202" s="45"/>
      <c r="V5202" s="46">
        <v>81.562652587890625</v>
      </c>
      <c r="W5202" s="46"/>
      <c r="X5202" s="45">
        <v>4.1999999433755875E-2</v>
      </c>
      <c r="Y5202" s="45"/>
      <c r="Z5202" s="44">
        <v>2.5199999660253525</v>
      </c>
      <c r="AA5202" s="44"/>
      <c r="AB5202" s="45">
        <v>30.640222549438477</v>
      </c>
      <c r="AC5202" s="45"/>
      <c r="AD5202" s="45">
        <v>4.6704316139221191</v>
      </c>
      <c r="AE5202" s="45"/>
      <c r="AF5202" s="45">
        <v>30.83454704284668</v>
      </c>
      <c r="AG5202" s="45"/>
      <c r="AH5202" s="45">
        <v>18.500822067260742</v>
      </c>
      <c r="AI5202" s="45"/>
      <c r="AJ5202" s="45"/>
      <c r="AK5202" s="20">
        <v>17.85052490234375</v>
      </c>
    </row>
    <row r="5203" spans="2:37">
      <c r="B5203" s="2">
        <v>4.0000001899898052E-3</v>
      </c>
      <c r="D5203" s="44">
        <v>0.24000001139938831</v>
      </c>
      <c r="E5203" s="44"/>
      <c r="F5203" s="45">
        <v>19.666667938232422</v>
      </c>
      <c r="G5203" s="45"/>
      <c r="H5203" s="45"/>
      <c r="I5203" s="45"/>
      <c r="J5203" s="45"/>
      <c r="K5203" s="45">
        <v>21.430818557739258</v>
      </c>
      <c r="L5203" s="45"/>
      <c r="M5203" s="45"/>
      <c r="N5203" s="45">
        <v>49.391685485839844</v>
      </c>
      <c r="O5203" s="45"/>
      <c r="P5203" s="45"/>
      <c r="Q5203" s="45"/>
      <c r="R5203" s="45">
        <v>19.771320343017578</v>
      </c>
      <c r="S5203" s="45"/>
      <c r="T5203" s="45"/>
      <c r="U5203" s="45"/>
      <c r="V5203" s="46">
        <v>76.645751953125</v>
      </c>
      <c r="W5203" s="46"/>
      <c r="X5203" s="45">
        <v>4.3000001460313797E-2</v>
      </c>
      <c r="Y5203" s="45"/>
      <c r="Z5203" s="44">
        <v>2.5800000876188278</v>
      </c>
      <c r="AA5203" s="44"/>
      <c r="AB5203" s="45">
        <v>27.464406967163086</v>
      </c>
      <c r="AC5203" s="45"/>
      <c r="AD5203" s="45">
        <v>4.5235519409179688</v>
      </c>
      <c r="AE5203" s="45"/>
      <c r="AF5203" s="45">
        <v>30.648044586181641</v>
      </c>
      <c r="AG5203" s="45"/>
      <c r="AH5203" s="45">
        <v>18.472805023193359</v>
      </c>
      <c r="AI5203" s="45"/>
      <c r="AJ5203" s="45"/>
      <c r="AK5203" s="20">
        <v>17.31536865234375</v>
      </c>
    </row>
    <row r="5204" spans="2:37">
      <c r="B5204" s="2">
        <v>4.999999888241291E-3</v>
      </c>
      <c r="D5204" s="44">
        <v>0.29999999329447746</v>
      </c>
      <c r="E5204" s="44"/>
      <c r="F5204" s="45">
        <v>28.764814376831055</v>
      </c>
      <c r="G5204" s="45"/>
      <c r="H5204" s="45"/>
      <c r="I5204" s="45"/>
      <c r="J5204" s="45"/>
      <c r="K5204" s="45">
        <v>20.151712417602539</v>
      </c>
      <c r="L5204" s="45"/>
      <c r="M5204" s="45"/>
      <c r="N5204" s="45">
        <v>48.057048797607422</v>
      </c>
      <c r="O5204" s="45"/>
      <c r="P5204" s="45"/>
      <c r="Q5204" s="45"/>
      <c r="R5204" s="45">
        <v>19.732051849365234</v>
      </c>
      <c r="S5204" s="45"/>
      <c r="T5204" s="45"/>
      <c r="U5204" s="45"/>
      <c r="V5204" s="46">
        <v>72.214553833007813</v>
      </c>
      <c r="W5204" s="46"/>
      <c r="X5204" s="45">
        <v>4.3999999761581421E-2</v>
      </c>
      <c r="Y5204" s="45"/>
      <c r="Z5204" s="44">
        <v>2.6399999856948853</v>
      </c>
      <c r="AA5204" s="44"/>
      <c r="AB5204" s="45">
        <v>21.087581634521484</v>
      </c>
      <c r="AC5204" s="45"/>
      <c r="AD5204" s="45">
        <v>4.3817739486694336</v>
      </c>
      <c r="AE5204" s="45"/>
      <c r="AF5204" s="45">
        <v>30.466987609863281</v>
      </c>
      <c r="AG5204" s="45"/>
      <c r="AH5204" s="45">
        <v>18.445032119750977</v>
      </c>
      <c r="AI5204" s="45"/>
      <c r="AJ5204" s="45"/>
      <c r="AK5204" s="20">
        <v>16.797922134399414</v>
      </c>
    </row>
    <row r="5205" spans="2:37">
      <c r="B5205" s="2">
        <v>6.0000000521540642E-3</v>
      </c>
      <c r="D5205" s="44">
        <v>0.36000000312924385</v>
      </c>
      <c r="E5205" s="44"/>
      <c r="F5205" s="45">
        <v>36.738582611083984</v>
      </c>
      <c r="G5205" s="45"/>
      <c r="H5205" s="45"/>
      <c r="I5205" s="45"/>
      <c r="J5205" s="45"/>
      <c r="K5205" s="45">
        <v>18.995998382568359</v>
      </c>
      <c r="L5205" s="45"/>
      <c r="M5205" s="45"/>
      <c r="N5205" s="45">
        <v>46.846302032470703</v>
      </c>
      <c r="O5205" s="45"/>
      <c r="P5205" s="45"/>
      <c r="Q5205" s="45"/>
      <c r="R5205" s="45">
        <v>19.693138122558594</v>
      </c>
      <c r="S5205" s="45"/>
      <c r="T5205" s="45"/>
      <c r="U5205" s="45"/>
      <c r="V5205" s="46">
        <v>68.207511901855469</v>
      </c>
      <c r="W5205" s="46"/>
      <c r="X5205" s="45">
        <v>4.5000001788139343E-2</v>
      </c>
      <c r="Y5205" s="45"/>
      <c r="Z5205" s="44">
        <v>2.7000001072883606</v>
      </c>
      <c r="AA5205" s="44"/>
      <c r="AB5205" s="45">
        <v>12.392917633056641</v>
      </c>
      <c r="AC5205" s="45"/>
      <c r="AD5205" s="45">
        <v>4.2448840141296387</v>
      </c>
      <c r="AE5205" s="45"/>
      <c r="AF5205" s="45">
        <v>30.291156768798828</v>
      </c>
      <c r="AG5205" s="45"/>
      <c r="AH5205" s="45">
        <v>18.417495727539063</v>
      </c>
      <c r="AI5205" s="45"/>
      <c r="AJ5205" s="45"/>
      <c r="AK5205" s="20">
        <v>16.29747200012207</v>
      </c>
    </row>
    <row r="5206" spans="2:37">
      <c r="B5206" s="2">
        <v>7.0000002160668373E-3</v>
      </c>
      <c r="D5206" s="44">
        <v>0.42000001296401024</v>
      </c>
      <c r="E5206" s="44"/>
      <c r="F5206" s="45">
        <v>42.298553466796875</v>
      </c>
      <c r="G5206" s="45"/>
      <c r="H5206" s="45"/>
      <c r="I5206" s="45"/>
      <c r="J5206" s="45"/>
      <c r="K5206" s="45">
        <v>17.948158264160156</v>
      </c>
      <c r="L5206" s="45"/>
      <c r="M5206" s="45"/>
      <c r="N5206" s="45">
        <v>45.743927001953125</v>
      </c>
      <c r="O5206" s="45"/>
      <c r="P5206" s="45"/>
      <c r="Q5206" s="45"/>
      <c r="R5206" s="45">
        <v>19.654577255249023</v>
      </c>
      <c r="S5206" s="45"/>
      <c r="T5206" s="45"/>
      <c r="U5206" s="45"/>
      <c r="V5206" s="46">
        <v>64.571540832519531</v>
      </c>
      <c r="W5206" s="46"/>
      <c r="X5206" s="45">
        <v>4.6000000089406967E-2</v>
      </c>
      <c r="Y5206" s="45"/>
      <c r="Z5206" s="44">
        <v>2.760000005364418</v>
      </c>
      <c r="AA5206" s="44"/>
      <c r="AB5206" s="45">
        <v>2.5863907337188721</v>
      </c>
      <c r="AC5206" s="45"/>
      <c r="AD5206" s="45">
        <v>4.1126813888549805</v>
      </c>
      <c r="AE5206" s="45"/>
      <c r="AF5206" s="45">
        <v>30.120351791381836</v>
      </c>
      <c r="AG5206" s="45"/>
      <c r="AH5206" s="45">
        <v>18.390199661254883</v>
      </c>
      <c r="AI5206" s="45"/>
      <c r="AJ5206" s="45"/>
      <c r="AK5206" s="20">
        <v>15.81334114074707</v>
      </c>
    </row>
    <row r="5207" spans="2:37">
      <c r="B5207" s="2">
        <v>8.0000003799796104E-3</v>
      </c>
      <c r="D5207" s="44">
        <v>0.48000002279877663</v>
      </c>
      <c r="E5207" s="44"/>
      <c r="F5207" s="45">
        <v>44.515621185302734</v>
      </c>
      <c r="G5207" s="45"/>
      <c r="H5207" s="45"/>
      <c r="I5207" s="45"/>
      <c r="J5207" s="45"/>
      <c r="K5207" s="45">
        <v>16.994806289672852</v>
      </c>
      <c r="L5207" s="45"/>
      <c r="M5207" s="45"/>
      <c r="N5207" s="45">
        <v>44.736530303955078</v>
      </c>
      <c r="O5207" s="45"/>
      <c r="P5207" s="45"/>
      <c r="Q5207" s="45"/>
      <c r="R5207" s="45">
        <v>19.616361618041992</v>
      </c>
      <c r="S5207" s="45"/>
      <c r="T5207" s="45"/>
      <c r="U5207" s="45"/>
      <c r="V5207" s="46">
        <v>61.260810852050781</v>
      </c>
      <c r="W5207" s="46"/>
      <c r="X5207" s="45">
        <v>4.6999998390674591E-2</v>
      </c>
      <c r="Y5207" s="45"/>
      <c r="Z5207" s="44">
        <v>2.8199999034404755</v>
      </c>
      <c r="AA5207" s="44"/>
      <c r="AB5207" s="45">
        <v>-6.9731545448303223</v>
      </c>
      <c r="AC5207" s="45"/>
      <c r="AD5207" s="45">
        <v>3.9849770069122314</v>
      </c>
      <c r="AE5207" s="45"/>
      <c r="AF5207" s="45">
        <v>29.954376220703125</v>
      </c>
      <c r="AG5207" s="45"/>
      <c r="AH5207" s="45">
        <v>18.363138198852539</v>
      </c>
      <c r="AI5207" s="45"/>
      <c r="AJ5207" s="45"/>
      <c r="AK5207" s="20">
        <v>15.344895362854004</v>
      </c>
    </row>
    <row r="5208" spans="2:37">
      <c r="B5208" s="2">
        <v>8.999999612569809E-3</v>
      </c>
      <c r="D5208" s="44">
        <v>0.53999997675418854</v>
      </c>
      <c r="E5208" s="44"/>
      <c r="F5208" s="45">
        <v>42.947505950927734</v>
      </c>
      <c r="G5208" s="45"/>
      <c r="H5208" s="45"/>
      <c r="I5208" s="45"/>
      <c r="J5208" s="45"/>
      <c r="K5208" s="45">
        <v>16.124401092529297</v>
      </c>
      <c r="L5208" s="45"/>
      <c r="M5208" s="45"/>
      <c r="N5208" s="45">
        <v>43.812568664550781</v>
      </c>
      <c r="O5208" s="45"/>
      <c r="P5208" s="45"/>
      <c r="Q5208" s="45"/>
      <c r="R5208" s="45">
        <v>19.5784912109375</v>
      </c>
      <c r="S5208" s="45"/>
      <c r="T5208" s="45"/>
      <c r="U5208" s="45"/>
      <c r="V5208" s="46">
        <v>58.235710144042969</v>
      </c>
      <c r="W5208" s="46"/>
      <c r="X5208" s="45">
        <v>4.8000000417232513E-2</v>
      </c>
      <c r="Y5208" s="45"/>
      <c r="Z5208" s="44">
        <v>2.8800000250339508</v>
      </c>
      <c r="AA5208" s="44"/>
      <c r="AB5208" s="45">
        <v>-14.96485424041748</v>
      </c>
      <c r="AC5208" s="45"/>
      <c r="AD5208" s="45">
        <v>3.8615915775299072</v>
      </c>
      <c r="AE5208" s="45"/>
      <c r="AF5208" s="45">
        <v>29.793048858642578</v>
      </c>
      <c r="AG5208" s="45"/>
      <c r="AH5208" s="45">
        <v>18.336309432983398</v>
      </c>
      <c r="AI5208" s="45"/>
      <c r="AJ5208" s="45"/>
      <c r="AK5208" s="20">
        <v>14.891533851623535</v>
      </c>
    </row>
    <row r="5209" spans="2:37">
      <c r="B5209" s="2">
        <v>9.9999997764825821E-3</v>
      </c>
      <c r="D5209" s="44">
        <v>0.59999998658895493</v>
      </c>
      <c r="E5209" s="44"/>
      <c r="F5209" s="45">
        <v>37.696914672851563</v>
      </c>
      <c r="G5209" s="45"/>
      <c r="H5209" s="45"/>
      <c r="I5209" s="45"/>
      <c r="J5209" s="45"/>
      <c r="K5209" s="45">
        <v>15.32697582244873</v>
      </c>
      <c r="L5209" s="45"/>
      <c r="M5209" s="45"/>
      <c r="N5209" s="45">
        <v>42.962070465087891</v>
      </c>
      <c r="O5209" s="45"/>
      <c r="P5209" s="45"/>
      <c r="Q5209" s="45"/>
      <c r="R5209" s="45">
        <v>19.540962219238281</v>
      </c>
      <c r="S5209" s="45"/>
      <c r="T5209" s="45"/>
      <c r="U5209" s="45"/>
      <c r="V5209" s="46">
        <v>55.462005615234375</v>
      </c>
      <c r="W5209" s="46"/>
      <c r="X5209" s="45">
        <v>4.8999998718500137E-2</v>
      </c>
      <c r="Y5209" s="45"/>
      <c r="Z5209" s="44">
        <v>2.9399999231100082</v>
      </c>
      <c r="AA5209" s="44"/>
      <c r="AB5209" s="45">
        <v>-20.290790557861328</v>
      </c>
      <c r="AC5209" s="45"/>
      <c r="AD5209" s="45">
        <v>3.7423558235168457</v>
      </c>
      <c r="AE5209" s="45"/>
      <c r="AF5209" s="45">
        <v>29.636196136474609</v>
      </c>
      <c r="AG5209" s="45"/>
      <c r="AH5209" s="45">
        <v>18.309711456298828</v>
      </c>
      <c r="AI5209" s="45"/>
      <c r="AJ5209" s="45"/>
      <c r="AK5209" s="20">
        <v>14.452686309814453</v>
      </c>
    </row>
    <row r="5210" spans="2:37">
      <c r="B5210" s="2">
        <v>1.0999999940395355E-2</v>
      </c>
      <c r="D5210" s="44">
        <v>0.65999999642372131</v>
      </c>
      <c r="E5210" s="44"/>
      <c r="F5210" s="45">
        <v>29.393453598022461</v>
      </c>
      <c r="G5210" s="45"/>
      <c r="H5210" s="45"/>
      <c r="I5210" s="45"/>
      <c r="J5210" s="45"/>
      <c r="K5210" s="45">
        <v>14.593917846679688</v>
      </c>
      <c r="L5210" s="45"/>
      <c r="M5210" s="45"/>
      <c r="N5210" s="45">
        <v>42.176410675048828</v>
      </c>
      <c r="O5210" s="45"/>
      <c r="P5210" s="45"/>
      <c r="Q5210" s="45"/>
      <c r="R5210" s="45">
        <v>19.503768920898438</v>
      </c>
      <c r="S5210" s="45"/>
      <c r="T5210" s="45"/>
      <c r="U5210" s="45"/>
      <c r="V5210" s="46">
        <v>52.910076141357422</v>
      </c>
      <c r="W5210" s="46"/>
      <c r="X5210" s="45">
        <v>5.000000074505806E-2</v>
      </c>
      <c r="Y5210" s="45"/>
      <c r="Z5210" s="44">
        <v>3.0000000447034836</v>
      </c>
      <c r="AA5210" s="44"/>
      <c r="AB5210" s="45">
        <v>-22.229175567626953</v>
      </c>
      <c r="AC5210" s="45"/>
      <c r="AD5210" s="45">
        <v>3.6271088123321533</v>
      </c>
      <c r="AE5210" s="45"/>
      <c r="AF5210" s="45">
        <v>29.483657836914063</v>
      </c>
      <c r="AG5210" s="45"/>
      <c r="AH5210" s="45">
        <v>18.283340454101563</v>
      </c>
      <c r="AI5210" s="45"/>
      <c r="AJ5210" s="45"/>
      <c r="AK5210" s="20">
        <v>14.027814865112305</v>
      </c>
    </row>
    <row r="5211" spans="2:37">
      <c r="B5211" s="2">
        <v>1.2000000104308128E-2</v>
      </c>
      <c r="D5211" s="44">
        <v>0.7200000062584877</v>
      </c>
      <c r="E5211" s="44"/>
      <c r="F5211" s="45">
        <v>19.102035522460938</v>
      </c>
      <c r="G5211" s="45"/>
      <c r="H5211" s="45"/>
      <c r="I5211" s="45"/>
      <c r="J5211" s="45"/>
      <c r="K5211" s="45">
        <v>13.917778015136719</v>
      </c>
      <c r="L5211" s="45"/>
      <c r="M5211" s="45"/>
      <c r="N5211" s="45">
        <v>41.448143005371094</v>
      </c>
      <c r="O5211" s="45"/>
      <c r="P5211" s="45"/>
      <c r="Q5211" s="45"/>
      <c r="R5211" s="45">
        <v>19.466909408569336</v>
      </c>
      <c r="S5211" s="45"/>
      <c r="T5211" s="45"/>
      <c r="U5211" s="45"/>
      <c r="V5211" s="46">
        <v>50.554279327392578</v>
      </c>
      <c r="W5211" s="46"/>
      <c r="X5211" s="45">
        <v>5.0999999046325684E-2</v>
      </c>
      <c r="Y5211" s="45"/>
      <c r="Z5211" s="44">
        <v>3.059999942779541</v>
      </c>
      <c r="AA5211" s="44"/>
      <c r="AB5211" s="45">
        <v>-20.534412384033203</v>
      </c>
      <c r="AC5211" s="45"/>
      <c r="AD5211" s="45">
        <v>3.5156986713409424</v>
      </c>
      <c r="AE5211" s="45"/>
      <c r="AF5211" s="45">
        <v>29.335275650024414</v>
      </c>
      <c r="AG5211" s="45"/>
      <c r="AH5211" s="45">
        <v>18.257198333740234</v>
      </c>
      <c r="AI5211" s="45"/>
      <c r="AJ5211" s="45"/>
      <c r="AK5211" s="20">
        <v>13.61640739440918</v>
      </c>
    </row>
    <row r="5212" spans="2:37">
      <c r="B5212" s="2">
        <v>1.3000000268220901E-2</v>
      </c>
      <c r="D5212" s="44">
        <v>0.78000001609325409</v>
      </c>
      <c r="E5212" s="44"/>
      <c r="F5212" s="45">
        <v>8.1709022521972656</v>
      </c>
      <c r="G5212" s="45"/>
      <c r="H5212" s="45"/>
      <c r="I5212" s="45"/>
      <c r="J5212" s="45"/>
      <c r="K5212" s="45">
        <v>13.292104721069336</v>
      </c>
      <c r="L5212" s="45"/>
      <c r="M5212" s="45"/>
      <c r="N5212" s="45">
        <v>40.77081298828125</v>
      </c>
      <c r="O5212" s="45"/>
      <c r="P5212" s="45"/>
      <c r="Q5212" s="45"/>
      <c r="R5212" s="45">
        <v>19.430379867553711</v>
      </c>
      <c r="S5212" s="45"/>
      <c r="T5212" s="45"/>
      <c r="U5212" s="45"/>
      <c r="V5212" s="46">
        <v>48.372383117675781</v>
      </c>
      <c r="W5212" s="46"/>
      <c r="X5212" s="45">
        <v>5.2000001072883606E-2</v>
      </c>
      <c r="Y5212" s="45"/>
      <c r="Z5212" s="44">
        <v>3.1200000643730164</v>
      </c>
      <c r="AA5212" s="44"/>
      <c r="AB5212" s="45">
        <v>-15.470149040222168</v>
      </c>
      <c r="AC5212" s="45"/>
      <c r="AD5212" s="45">
        <v>3.4079799652099609</v>
      </c>
      <c r="AE5212" s="45"/>
      <c r="AF5212" s="45">
        <v>29.190900802612305</v>
      </c>
      <c r="AG5212" s="45"/>
      <c r="AH5212" s="45">
        <v>18.231277465820313</v>
      </c>
      <c r="AI5212" s="45"/>
      <c r="AJ5212" s="45"/>
      <c r="AK5212" s="20">
        <v>13.217974662780762</v>
      </c>
    </row>
    <row r="5213" spans="2:37">
      <c r="B5213" s="2">
        <v>1.4000000432133675E-2</v>
      </c>
      <c r="D5213" s="44">
        <v>0.84000002592802048</v>
      </c>
      <c r="E5213" s="44"/>
      <c r="F5213" s="45">
        <v>-1.9592829942703247</v>
      </c>
      <c r="G5213" s="45"/>
      <c r="H5213" s="45"/>
      <c r="I5213" s="45"/>
      <c r="J5213" s="45"/>
      <c r="K5213" s="45">
        <v>12.711308479309082</v>
      </c>
      <c r="L5213" s="45"/>
      <c r="M5213" s="45"/>
      <c r="N5213" s="45">
        <v>40.138816833496094</v>
      </c>
      <c r="O5213" s="45"/>
      <c r="P5213" s="45"/>
      <c r="Q5213" s="45"/>
      <c r="R5213" s="45">
        <v>19.394176483154297</v>
      </c>
      <c r="S5213" s="45"/>
      <c r="T5213" s="45"/>
      <c r="U5213" s="45"/>
      <c r="V5213" s="46">
        <v>46.345108032226563</v>
      </c>
      <c r="W5213" s="46"/>
      <c r="X5213" s="45">
        <v>5.299999937415123E-2</v>
      </c>
      <c r="Y5213" s="45"/>
      <c r="Z5213" s="44">
        <v>3.1799999624490738</v>
      </c>
      <c r="AA5213" s="44"/>
      <c r="AB5213" s="45">
        <v>-7.7709059715270996</v>
      </c>
      <c r="AC5213" s="45"/>
      <c r="AD5213" s="45">
        <v>3.3038146495819092</v>
      </c>
      <c r="AE5213" s="45"/>
      <c r="AF5213" s="45">
        <v>29.050394058227539</v>
      </c>
      <c r="AG5213" s="45"/>
      <c r="AH5213" s="45">
        <v>18.20557975769043</v>
      </c>
      <c r="AI5213" s="45"/>
      <c r="AJ5213" s="45"/>
      <c r="AK5213" s="20">
        <v>12.832053184509277</v>
      </c>
    </row>
    <row r="5214" spans="2:37">
      <c r="B5214" s="2">
        <v>1.4999999664723873E-2</v>
      </c>
      <c r="D5214" s="44">
        <v>0.89999997988343239</v>
      </c>
      <c r="E5214" s="44"/>
      <c r="F5214" s="45">
        <v>-9.958430290222168</v>
      </c>
      <c r="G5214" s="45"/>
      <c r="H5214" s="45"/>
      <c r="I5214" s="45"/>
      <c r="J5214" s="45"/>
      <c r="K5214" s="45">
        <v>12.170535087585449</v>
      </c>
      <c r="L5214" s="45"/>
      <c r="M5214" s="45"/>
      <c r="N5214" s="45">
        <v>39.54730224609375</v>
      </c>
      <c r="O5214" s="45"/>
      <c r="P5214" s="45"/>
      <c r="Q5214" s="45"/>
      <c r="R5214" s="45">
        <v>19.358299255371094</v>
      </c>
      <c r="S5214" s="45"/>
      <c r="T5214" s="45"/>
      <c r="U5214" s="45"/>
      <c r="V5214" s="46">
        <v>44.455703735351563</v>
      </c>
      <c r="W5214" s="46"/>
      <c r="X5214" s="45">
        <v>5.4000001400709152E-2</v>
      </c>
      <c r="Y5214" s="45"/>
      <c r="Z5214" s="44">
        <v>3.2400000840425491</v>
      </c>
      <c r="AA5214" s="44"/>
      <c r="AB5214" s="45">
        <v>1.4621502161026001</v>
      </c>
      <c r="AC5214" s="45"/>
      <c r="AD5214" s="45">
        <v>3.203071117401123</v>
      </c>
      <c r="AE5214" s="45"/>
      <c r="AF5214" s="45">
        <v>28.913618087768555</v>
      </c>
      <c r="AG5214" s="45"/>
      <c r="AH5214" s="45">
        <v>18.180103302001953</v>
      </c>
      <c r="AI5214" s="45"/>
      <c r="AJ5214" s="45"/>
      <c r="AK5214" s="20">
        <v>12.458198547363281</v>
      </c>
    </row>
    <row r="5215" spans="2:37">
      <c r="B5215" s="2">
        <v>1.6000000759959221E-2</v>
      </c>
      <c r="D5215" s="44">
        <v>0.96000004559755325</v>
      </c>
      <c r="E5215" s="44"/>
      <c r="F5215" s="45">
        <v>-14.793651580810547</v>
      </c>
      <c r="G5215" s="45"/>
      <c r="H5215" s="45"/>
      <c r="I5215" s="45"/>
      <c r="J5215" s="45"/>
      <c r="K5215" s="45">
        <v>11.665568351745605</v>
      </c>
      <c r="L5215" s="45"/>
      <c r="M5215" s="45"/>
      <c r="N5215" s="45">
        <v>38.992050170898438</v>
      </c>
      <c r="O5215" s="45"/>
      <c r="P5215" s="45"/>
      <c r="Q5215" s="45"/>
      <c r="R5215" s="45">
        <v>19.32274055480957</v>
      </c>
      <c r="S5215" s="45"/>
      <c r="T5215" s="45"/>
      <c r="U5215" s="45"/>
      <c r="V5215" s="46">
        <v>42.689609527587891</v>
      </c>
      <c r="W5215" s="46"/>
      <c r="X5215" s="45">
        <v>5.4999999701976776E-2</v>
      </c>
      <c r="Y5215" s="45"/>
      <c r="Z5215" s="44">
        <v>3.2999999821186066</v>
      </c>
      <c r="AA5215" s="44"/>
      <c r="AB5215" s="45">
        <v>10.916502952575684</v>
      </c>
      <c r="AC5215" s="45"/>
      <c r="AD5215" s="45">
        <v>3.1056239604949951</v>
      </c>
      <c r="AE5215" s="45"/>
      <c r="AF5215" s="45">
        <v>28.780448913574219</v>
      </c>
      <c r="AG5215" s="45"/>
      <c r="AH5215" s="45">
        <v>18.154842376708984</v>
      </c>
      <c r="AI5215" s="45"/>
      <c r="AJ5215" s="45"/>
      <c r="AK5215" s="20">
        <v>12.095989227294922</v>
      </c>
    </row>
    <row r="5216" spans="2:37">
      <c r="B5216" s="2">
        <v>1.7000000923871994E-2</v>
      </c>
      <c r="D5216" s="44">
        <v>1.0200000554323196</v>
      </c>
      <c r="E5216" s="44"/>
      <c r="F5216" s="45">
        <v>-15.873481750488281</v>
      </c>
      <c r="G5216" s="45"/>
      <c r="H5216" s="45"/>
      <c r="I5216" s="45"/>
      <c r="J5216" s="45"/>
      <c r="K5216" s="45">
        <v>11.192737579345703</v>
      </c>
      <c r="L5216" s="45"/>
      <c r="M5216" s="45"/>
      <c r="N5216" s="45">
        <v>38.469379425048828</v>
      </c>
      <c r="O5216" s="45"/>
      <c r="P5216" s="45"/>
      <c r="Q5216" s="45"/>
      <c r="R5216" s="45">
        <v>19.287498474121094</v>
      </c>
      <c r="S5216" s="45"/>
      <c r="T5216" s="45"/>
      <c r="U5216" s="45"/>
      <c r="V5216" s="46">
        <v>41.034145355224609</v>
      </c>
      <c r="W5216" s="46"/>
      <c r="X5216" s="45">
        <v>5.6000001728534698E-2</v>
      </c>
      <c r="Y5216" s="45"/>
      <c r="Z5216" s="44">
        <v>3.3600001037120819</v>
      </c>
      <c r="AA5216" s="44"/>
      <c r="AB5216" s="45">
        <v>19.252754211425781</v>
      </c>
      <c r="AC5216" s="45"/>
      <c r="AD5216" s="45">
        <v>3.0113532543182373</v>
      </c>
      <c r="AE5216" s="45"/>
      <c r="AF5216" s="45">
        <v>28.650758743286133</v>
      </c>
      <c r="AG5216" s="45"/>
      <c r="AH5216" s="45">
        <v>18.129796981811523</v>
      </c>
      <c r="AI5216" s="45"/>
      <c r="AJ5216" s="45"/>
      <c r="AK5216" s="20">
        <v>11.745019912719727</v>
      </c>
    </row>
    <row r="5217" spans="2:37">
      <c r="B5217" s="2">
        <v>1.7999999225139618E-2</v>
      </c>
      <c r="D5217" s="44">
        <v>1.0799999535083771</v>
      </c>
      <c r="E5217" s="44"/>
      <c r="F5217" s="45">
        <v>-13.129671096801758</v>
      </c>
      <c r="G5217" s="45"/>
      <c r="H5217" s="45"/>
      <c r="I5217" s="45"/>
      <c r="J5217" s="45"/>
      <c r="K5217" s="45">
        <v>10.748841285705566</v>
      </c>
      <c r="L5217" s="45"/>
      <c r="M5217" s="45"/>
      <c r="N5217" s="45">
        <v>37.976089477539063</v>
      </c>
      <c r="O5217" s="45"/>
      <c r="P5217" s="45"/>
      <c r="Q5217" s="45"/>
      <c r="R5217" s="45">
        <v>19.252573013305664</v>
      </c>
      <c r="S5217" s="45"/>
      <c r="T5217" s="45"/>
      <c r="U5217" s="45"/>
      <c r="V5217" s="46">
        <v>39.478248596191406</v>
      </c>
      <c r="W5217" s="46"/>
      <c r="X5217" s="45">
        <v>5.7000000029802322E-2</v>
      </c>
      <c r="Y5217" s="45"/>
      <c r="Z5217" s="44">
        <v>3.4200000017881393</v>
      </c>
      <c r="AA5217" s="44"/>
      <c r="AB5217" s="45">
        <v>25.29234504699707</v>
      </c>
      <c r="AC5217" s="45"/>
      <c r="AD5217" s="45">
        <v>2.9201440811157227</v>
      </c>
      <c r="AE5217" s="45"/>
      <c r="AF5217" s="45">
        <v>28.524433135986328</v>
      </c>
      <c r="AG5217" s="45"/>
      <c r="AH5217" s="45">
        <v>18.104965209960938</v>
      </c>
      <c r="AI5217" s="45"/>
      <c r="AJ5217" s="45"/>
      <c r="AK5217" s="20">
        <v>11.404902458190918</v>
      </c>
    </row>
    <row r="5218" spans="2:37">
      <c r="B5218" s="2">
        <v>1.8999999389052391E-2</v>
      </c>
      <c r="D5218" s="44">
        <v>1.1399999633431435</v>
      </c>
      <c r="E5218" s="44"/>
      <c r="F5218" s="45">
        <v>-7.0253434181213379</v>
      </c>
      <c r="G5218" s="45"/>
      <c r="H5218" s="45"/>
      <c r="I5218" s="45"/>
      <c r="J5218" s="45"/>
      <c r="K5218" s="45">
        <v>10.331086158752441</v>
      </c>
      <c r="L5218" s="45"/>
      <c r="M5218" s="45"/>
      <c r="N5218" s="45">
        <v>37.509380340576172</v>
      </c>
      <c r="O5218" s="45"/>
      <c r="P5218" s="45"/>
      <c r="Q5218" s="45"/>
      <c r="R5218" s="45">
        <v>19.21795654296875</v>
      </c>
      <c r="S5218" s="45"/>
      <c r="T5218" s="45"/>
      <c r="U5218" s="45"/>
      <c r="V5218" s="46">
        <v>38.01226806640625</v>
      </c>
      <c r="W5218" s="46"/>
      <c r="X5218" s="45">
        <v>5.7999998331069946E-2</v>
      </c>
      <c r="Y5218" s="45"/>
      <c r="Z5218" s="44">
        <v>3.4799998998641968</v>
      </c>
      <c r="AA5218" s="44"/>
      <c r="AB5218" s="45">
        <v>28.182226181030273</v>
      </c>
      <c r="AC5218" s="45"/>
      <c r="AD5218" s="45">
        <v>2.8318867683410645</v>
      </c>
      <c r="AE5218" s="45"/>
      <c r="AF5218" s="45">
        <v>28.401357650756836</v>
      </c>
      <c r="AG5218" s="45"/>
      <c r="AH5218" s="45">
        <v>18.080345153808594</v>
      </c>
      <c r="AI5218" s="45"/>
      <c r="AJ5218" s="45"/>
      <c r="AK5218" s="20">
        <v>11.075265884399414</v>
      </c>
    </row>
    <row r="5219" spans="2:37">
      <c r="B5219" s="2">
        <v>1.9999999552965164E-2</v>
      </c>
      <c r="D5219" s="44">
        <v>1.1999999731779099</v>
      </c>
      <c r="E5219" s="44"/>
      <c r="F5219" s="45">
        <v>1.5113394260406494</v>
      </c>
      <c r="G5219" s="45"/>
      <c r="H5219" s="45"/>
      <c r="I5219" s="45"/>
      <c r="J5219" s="45"/>
      <c r="K5219" s="45">
        <v>9.9370279312133789</v>
      </c>
      <c r="L5219" s="45"/>
      <c r="M5219" s="45"/>
      <c r="N5219" s="45">
        <v>37.066802978515625</v>
      </c>
      <c r="O5219" s="45"/>
      <c r="P5219" s="45"/>
      <c r="Q5219" s="45"/>
      <c r="R5219" s="45">
        <v>19.183647155761719</v>
      </c>
      <c r="S5219" s="45"/>
      <c r="T5219" s="45"/>
      <c r="U5219" s="45"/>
      <c r="V5219" s="46">
        <v>36.627754211425781</v>
      </c>
      <c r="W5219" s="46"/>
      <c r="X5219" s="45">
        <v>5.9000000357627869E-2</v>
      </c>
      <c r="Y5219" s="45"/>
      <c r="Z5219" s="44">
        <v>3.5400000214576721</v>
      </c>
      <c r="AA5219" s="44"/>
      <c r="AB5219" s="45">
        <v>27.513471603393555</v>
      </c>
      <c r="AC5219" s="45"/>
      <c r="AD5219" s="45">
        <v>2.746476411819458</v>
      </c>
      <c r="AE5219" s="45"/>
      <c r="AF5219" s="45">
        <v>28.281425476074219</v>
      </c>
      <c r="AG5219" s="45"/>
      <c r="AH5219" s="45">
        <v>18.055934906005859</v>
      </c>
      <c r="AI5219" s="45"/>
      <c r="AJ5219" s="45"/>
      <c r="AK5219" s="20">
        <v>10.755755424499512</v>
      </c>
    </row>
    <row r="5220" spans="2:37">
      <c r="B5220" s="2">
        <v>2.0999999716877937E-2</v>
      </c>
      <c r="D5220" s="44">
        <v>1.2599999830126762</v>
      </c>
      <c r="E5220" s="44"/>
      <c r="F5220" s="45">
        <v>11.218452453613281</v>
      </c>
      <c r="G5220" s="45"/>
      <c r="H5220" s="45"/>
      <c r="I5220" s="45"/>
      <c r="J5220" s="45"/>
      <c r="K5220" s="45">
        <v>9.5645217895507813</v>
      </c>
      <c r="L5220" s="45"/>
      <c r="M5220" s="45"/>
      <c r="N5220" s="45">
        <v>36.646205902099609</v>
      </c>
      <c r="O5220" s="45"/>
      <c r="P5220" s="45"/>
      <c r="Q5220" s="45"/>
      <c r="R5220" s="45">
        <v>19.14964485168457</v>
      </c>
      <c r="S5220" s="45"/>
      <c r="T5220" s="45"/>
      <c r="U5220" s="45"/>
      <c r="V5220" s="46">
        <v>35.317306518554688</v>
      </c>
      <c r="W5220" s="46"/>
      <c r="X5220" s="45">
        <v>5.9999998658895493E-2</v>
      </c>
      <c r="Y5220" s="45"/>
      <c r="Z5220" s="44">
        <v>3.5999999195337296</v>
      </c>
      <c r="AA5220" s="44"/>
      <c r="AB5220" s="45">
        <v>23.377355575561523</v>
      </c>
      <c r="AC5220" s="45"/>
      <c r="AD5220" s="45">
        <v>2.6638123989105225</v>
      </c>
      <c r="AE5220" s="45"/>
      <c r="AF5220" s="45">
        <v>28.164531707763672</v>
      </c>
      <c r="AG5220" s="45"/>
      <c r="AH5220" s="45">
        <v>18.031730651855469</v>
      </c>
      <c r="AI5220" s="45"/>
      <c r="AJ5220" s="45"/>
      <c r="AK5220" s="20">
        <v>10.446028709411621</v>
      </c>
    </row>
    <row r="5221" spans="2:37">
      <c r="B5221" s="2">
        <v>2.199999988079071E-2</v>
      </c>
      <c r="D5221" s="44">
        <v>1.3199999928474426</v>
      </c>
      <c r="E5221" s="44"/>
      <c r="F5221" s="45">
        <v>20.677888870239258</v>
      </c>
      <c r="G5221" s="45"/>
      <c r="H5221" s="45"/>
      <c r="I5221" s="45"/>
      <c r="J5221" s="45"/>
      <c r="K5221" s="45">
        <v>9.2116851806640625</v>
      </c>
      <c r="L5221" s="45"/>
      <c r="M5221" s="45"/>
      <c r="N5221" s="45">
        <v>36.245708465576172</v>
      </c>
      <c r="O5221" s="45"/>
      <c r="P5221" s="45"/>
      <c r="Q5221" s="45"/>
      <c r="R5221" s="45">
        <v>19.115942001342773</v>
      </c>
      <c r="S5221" s="45"/>
      <c r="T5221" s="45"/>
      <c r="U5221" s="45"/>
      <c r="V5221" s="46">
        <v>34.074413299560547</v>
      </c>
      <c r="W5221" s="46"/>
      <c r="X5221" s="45">
        <v>6.1000000685453415E-2</v>
      </c>
      <c r="Y5221" s="45"/>
      <c r="Z5221" s="44">
        <v>3.6600000411272049</v>
      </c>
      <c r="AA5221" s="44"/>
      <c r="AB5221" s="45">
        <v>16.351200103759766</v>
      </c>
      <c r="AC5221" s="45"/>
      <c r="AD5221" s="45">
        <v>2.5837979316711426</v>
      </c>
      <c r="AE5221" s="45"/>
      <c r="AF5221" s="45">
        <v>28.050577163696289</v>
      </c>
      <c r="AG5221" s="45"/>
      <c r="AH5221" s="45">
        <v>18.007732391357422</v>
      </c>
      <c r="AI5221" s="45"/>
      <c r="AJ5221" s="45"/>
      <c r="AK5221" s="20">
        <v>10.145757675170898</v>
      </c>
    </row>
    <row r="5222" spans="2:37">
      <c r="B5222" s="2">
        <v>2.3000000044703484E-2</v>
      </c>
      <c r="D5222" s="44">
        <v>1.380000002682209</v>
      </c>
      <c r="E5222" s="44"/>
      <c r="F5222" s="45">
        <v>28.51422119140625</v>
      </c>
      <c r="G5222" s="45"/>
      <c r="H5222" s="45"/>
      <c r="I5222" s="45"/>
      <c r="J5222" s="45"/>
      <c r="K5222" s="45">
        <v>8.8768596649169922</v>
      </c>
      <c r="L5222" s="45"/>
      <c r="M5222" s="45"/>
      <c r="N5222" s="45">
        <v>35.863643646240234</v>
      </c>
      <c r="O5222" s="45"/>
      <c r="P5222" s="45"/>
      <c r="Q5222" s="45"/>
      <c r="R5222" s="45">
        <v>19.082538604736328</v>
      </c>
      <c r="S5222" s="45"/>
      <c r="T5222" s="45"/>
      <c r="U5222" s="45"/>
      <c r="V5222" s="46">
        <v>32.893360137939453</v>
      </c>
      <c r="W5222" s="46"/>
      <c r="X5222" s="45">
        <v>6.1999998986721039E-2</v>
      </c>
      <c r="Y5222" s="45"/>
      <c r="Z5222" s="44">
        <v>3.7199999392032623</v>
      </c>
      <c r="AA5222" s="44"/>
      <c r="AB5222" s="45">
        <v>7.4161586761474609</v>
      </c>
      <c r="AC5222" s="45"/>
      <c r="AD5222" s="45">
        <v>2.5063402652740479</v>
      </c>
      <c r="AE5222" s="45"/>
      <c r="AF5222" s="45">
        <v>27.939468383789063</v>
      </c>
      <c r="AG5222" s="45"/>
      <c r="AH5222" s="45">
        <v>17.983938217163086</v>
      </c>
      <c r="AI5222" s="45"/>
      <c r="AJ5222" s="45"/>
      <c r="AK5222" s="20">
        <v>9.8546285629272461</v>
      </c>
    </row>
    <row r="5223" spans="2:37">
      <c r="B5223" s="2">
        <v>2.4000000208616257E-2</v>
      </c>
      <c r="D5223" s="44">
        <v>1.4400000125169754</v>
      </c>
      <c r="E5223" s="44"/>
      <c r="F5223" s="45">
        <v>33.586921691894531</v>
      </c>
      <c r="G5223" s="45"/>
      <c r="H5223" s="45"/>
      <c r="I5223" s="45"/>
      <c r="J5223" s="45"/>
      <c r="K5223" s="45">
        <v>8.5585823059082031</v>
      </c>
      <c r="L5223" s="45"/>
      <c r="M5223" s="45"/>
      <c r="N5223" s="45">
        <v>35.498546600341797</v>
      </c>
      <c r="O5223" s="45"/>
      <c r="P5223" s="45"/>
      <c r="Q5223" s="45"/>
      <c r="R5223" s="45">
        <v>19.049430847167969</v>
      </c>
      <c r="S5223" s="45"/>
      <c r="T5223" s="45"/>
      <c r="U5223" s="45"/>
      <c r="V5223" s="46">
        <v>31.769096374511719</v>
      </c>
      <c r="W5223" s="46"/>
      <c r="X5223" s="45">
        <v>6.3000001013278961E-2</v>
      </c>
      <c r="Y5223" s="45"/>
      <c r="Z5223" s="44">
        <v>3.7800000607967377</v>
      </c>
      <c r="AA5223" s="44"/>
      <c r="AB5223" s="45">
        <v>-2.1813435554504395</v>
      </c>
      <c r="AC5223" s="45"/>
      <c r="AD5223" s="45">
        <v>2.4313509464263916</v>
      </c>
      <c r="AE5223" s="45"/>
      <c r="AF5223" s="45">
        <v>27.831113815307617</v>
      </c>
      <c r="AG5223" s="45"/>
      <c r="AH5223" s="45">
        <v>17.960344314575195</v>
      </c>
      <c r="AI5223" s="45"/>
      <c r="AJ5223" s="45"/>
      <c r="AK5223" s="20">
        <v>9.5723381042480469</v>
      </c>
    </row>
    <row r="5224" spans="2:37">
      <c r="B5224" s="2">
        <v>2.500000037252903E-2</v>
      </c>
      <c r="D5224" s="44">
        <v>1.5000000223517418</v>
      </c>
      <c r="E5224" s="44"/>
      <c r="F5224" s="45">
        <v>35.149051666259766</v>
      </c>
      <c r="G5224" s="45"/>
      <c r="H5224" s="45"/>
      <c r="I5224" s="45"/>
      <c r="J5224" s="45"/>
      <c r="K5224" s="45">
        <v>8.2555570602416992</v>
      </c>
      <c r="L5224" s="45"/>
      <c r="M5224" s="45"/>
      <c r="N5224" s="45">
        <v>35.149112701416016</v>
      </c>
      <c r="O5224" s="45"/>
      <c r="P5224" s="45"/>
      <c r="Q5224" s="45"/>
      <c r="R5224" s="45">
        <v>19.01661491394043</v>
      </c>
      <c r="S5224" s="45"/>
      <c r="T5224" s="45"/>
      <c r="U5224" s="45"/>
      <c r="V5224" s="46">
        <v>30.697158813476563</v>
      </c>
      <c r="W5224" s="46"/>
      <c r="X5224" s="45">
        <v>6.4000003039836884E-2</v>
      </c>
      <c r="Y5224" s="45"/>
      <c r="Z5224" s="44">
        <v>3.840000182390213</v>
      </c>
      <c r="AA5224" s="44"/>
      <c r="AB5224" s="45">
        <v>-11.104977607727051</v>
      </c>
      <c r="AC5224" s="45"/>
      <c r="AD5224" s="45">
        <v>2.3587443828582764</v>
      </c>
      <c r="AE5224" s="45"/>
      <c r="AF5224" s="45">
        <v>27.725421905517578</v>
      </c>
      <c r="AG5224" s="45"/>
      <c r="AH5224" s="45">
        <v>17.936948776245117</v>
      </c>
      <c r="AI5224" s="45"/>
      <c r="AJ5224" s="45"/>
      <c r="AK5224" s="20">
        <v>9.2985944747924805</v>
      </c>
    </row>
    <row r="5225" spans="2:37">
      <c r="B5225" s="2">
        <v>2.6000000536441803E-2</v>
      </c>
      <c r="D5225" s="44">
        <v>1.5600000321865082</v>
      </c>
      <c r="E5225" s="44"/>
      <c r="F5225" s="45">
        <v>32.950294494628906</v>
      </c>
      <c r="G5225" s="45"/>
      <c r="H5225" s="45"/>
      <c r="I5225" s="45"/>
      <c r="J5225" s="45"/>
      <c r="K5225" s="45">
        <v>7.9666342735290527</v>
      </c>
      <c r="L5225" s="45"/>
      <c r="M5225" s="45"/>
      <c r="N5225" s="45">
        <v>34.814189910888672</v>
      </c>
      <c r="O5225" s="45"/>
      <c r="P5225" s="45"/>
      <c r="Q5225" s="45"/>
      <c r="R5225" s="45">
        <v>18.984088897705078</v>
      </c>
      <c r="S5225" s="45"/>
      <c r="T5225" s="45"/>
      <c r="U5225" s="45"/>
      <c r="V5225" s="46">
        <v>29.673593521118164</v>
      </c>
      <c r="W5225" s="46"/>
      <c r="X5225" s="45">
        <v>6.4999997615814209E-2</v>
      </c>
      <c r="Y5225" s="45"/>
      <c r="Z5225" s="44">
        <v>3.8999998569488525</v>
      </c>
      <c r="AA5225" s="44"/>
      <c r="AB5225" s="45">
        <v>-18.116008758544922</v>
      </c>
      <c r="AC5225" s="45"/>
      <c r="AD5225" s="45">
        <v>2.2884385585784912</v>
      </c>
      <c r="AE5225" s="45"/>
      <c r="AF5225" s="45">
        <v>27.622310638427734</v>
      </c>
      <c r="AG5225" s="45"/>
      <c r="AH5225" s="45">
        <v>17.913751602172852</v>
      </c>
      <c r="AI5225" s="45"/>
      <c r="AJ5225" s="45"/>
      <c r="AK5225" s="20">
        <v>9.0331182479858398</v>
      </c>
    </row>
    <row r="5226" spans="2:37">
      <c r="B5226" s="2">
        <v>2.7000000700354576E-2</v>
      </c>
      <c r="D5226" s="44">
        <v>1.6200000420212746</v>
      </c>
      <c r="E5226" s="44"/>
      <c r="F5226" s="45">
        <v>27.270122528076172</v>
      </c>
      <c r="G5226" s="45"/>
      <c r="H5226" s="45"/>
      <c r="I5226" s="45"/>
      <c r="J5226" s="45"/>
      <c r="K5226" s="45">
        <v>7.6907916069030762</v>
      </c>
      <c r="L5226" s="45"/>
      <c r="M5226" s="45"/>
      <c r="N5226" s="45">
        <v>34.492755889892578</v>
      </c>
      <c r="O5226" s="45"/>
      <c r="P5226" s="45"/>
      <c r="Q5226" s="45"/>
      <c r="R5226" s="45">
        <v>18.951850891113281</v>
      </c>
      <c r="S5226" s="45"/>
      <c r="T5226" s="45"/>
      <c r="U5226" s="45"/>
      <c r="V5226" s="46">
        <v>28.694881439208984</v>
      </c>
      <c r="W5226" s="46"/>
      <c r="X5226" s="45">
        <v>6.5999999642372131E-2</v>
      </c>
      <c r="Y5226" s="45"/>
      <c r="Z5226" s="44">
        <v>3.9599999785423279</v>
      </c>
      <c r="AA5226" s="44"/>
      <c r="AB5226" s="45">
        <v>-22.24662971496582</v>
      </c>
      <c r="AC5226" s="45"/>
      <c r="AD5226" s="45">
        <v>2.2203545570373535</v>
      </c>
      <c r="AE5226" s="45"/>
      <c r="AF5226" s="45">
        <v>27.521697998046875</v>
      </c>
      <c r="AG5226" s="45"/>
      <c r="AH5226" s="45">
        <v>17.890750885009766</v>
      </c>
      <c r="AI5226" s="45"/>
      <c r="AJ5226" s="45"/>
      <c r="AK5226" s="20">
        <v>8.775639533996582</v>
      </c>
    </row>
    <row r="5227" spans="2:37">
      <c r="B5227" s="2">
        <v>2.8000000864267349E-2</v>
      </c>
      <c r="D5227" s="44">
        <v>1.680000051856041</v>
      </c>
      <c r="E5227" s="44"/>
      <c r="F5227" s="45">
        <v>18.876689910888672</v>
      </c>
      <c r="G5227" s="45"/>
      <c r="H5227" s="45"/>
      <c r="I5227" s="45"/>
      <c r="J5227" s="45"/>
      <c r="K5227" s="45">
        <v>7.4271154403686523</v>
      </c>
      <c r="L5227" s="45"/>
      <c r="M5227" s="45"/>
      <c r="N5227" s="45">
        <v>34.183887481689453</v>
      </c>
      <c r="O5227" s="45"/>
      <c r="P5227" s="45"/>
      <c r="Q5227" s="45"/>
      <c r="R5227" s="45">
        <v>18.919895172119141</v>
      </c>
      <c r="S5227" s="45"/>
      <c r="T5227" s="45"/>
      <c r="U5227" s="45"/>
      <c r="V5227" s="46">
        <v>27.757888793945313</v>
      </c>
      <c r="W5227" s="46"/>
      <c r="X5227" s="45">
        <v>6.7000001668930054E-2</v>
      </c>
      <c r="Y5227" s="45"/>
      <c r="Z5227" s="44">
        <v>4.0200001001358032</v>
      </c>
      <c r="AA5227" s="44"/>
      <c r="AB5227" s="45">
        <v>-22.934886932373047</v>
      </c>
      <c r="AC5227" s="45"/>
      <c r="AD5227" s="45">
        <v>2.154416561126709</v>
      </c>
      <c r="AE5227" s="45"/>
      <c r="AF5227" s="45">
        <v>27.423503875732422</v>
      </c>
      <c r="AG5227" s="45"/>
      <c r="AH5227" s="45">
        <v>17.867942810058594</v>
      </c>
      <c r="AI5227" s="45"/>
      <c r="AJ5227" s="45"/>
      <c r="AK5227" s="20">
        <v>8.5258979797363281</v>
      </c>
    </row>
    <row r="5228" spans="2:37">
      <c r="B5228" s="2">
        <v>2.8999999165534973E-2</v>
      </c>
      <c r="D5228" s="44">
        <v>1.7399999499320984</v>
      </c>
      <c r="E5228" s="44"/>
      <c r="F5228" s="45">
        <v>8.9174356460571289</v>
      </c>
      <c r="G5228" s="45"/>
      <c r="H5228" s="45"/>
      <c r="I5228" s="45"/>
      <c r="J5228" s="45"/>
      <c r="K5228" s="45">
        <v>7.1747884750366211</v>
      </c>
      <c r="L5228" s="45"/>
      <c r="M5228" s="45"/>
      <c r="N5228" s="45">
        <v>33.886768341064453</v>
      </c>
      <c r="O5228" s="45"/>
      <c r="P5228" s="45"/>
      <c r="Q5228" s="45"/>
      <c r="R5228" s="45">
        <v>18.888221740722656</v>
      </c>
      <c r="S5228" s="45"/>
      <c r="T5228" s="45"/>
      <c r="U5228" s="45"/>
      <c r="V5228" s="46">
        <v>26.85981559753418</v>
      </c>
      <c r="W5228" s="46"/>
      <c r="X5228" s="45">
        <v>6.8000003695487976E-2</v>
      </c>
      <c r="Y5228" s="45"/>
      <c r="Z5228" s="44">
        <v>4.0800002217292786</v>
      </c>
      <c r="AA5228" s="44"/>
      <c r="AB5228" s="45">
        <v>-20.102399826049805</v>
      </c>
      <c r="AC5228" s="45"/>
      <c r="AD5228" s="45">
        <v>2.0905518531799316</v>
      </c>
      <c r="AE5228" s="45"/>
      <c r="AF5228" s="45">
        <v>27.327655792236328</v>
      </c>
      <c r="AG5228" s="45"/>
      <c r="AH5228" s="45">
        <v>17.845327377319336</v>
      </c>
      <c r="AI5228" s="45"/>
      <c r="AJ5228" s="45"/>
      <c r="AK5228" s="20">
        <v>8.2836437225341797</v>
      </c>
    </row>
    <row r="5229" spans="2:37">
      <c r="B5229" s="2">
        <v>2.9999999329447746E-2</v>
      </c>
      <c r="D5229" s="44">
        <v>1.7999999597668648</v>
      </c>
      <c r="E5229" s="44"/>
      <c r="F5229" s="45">
        <v>-1.2430398464202881</v>
      </c>
      <c r="G5229" s="45"/>
      <c r="H5229" s="45"/>
      <c r="I5229" s="45"/>
      <c r="J5229" s="45"/>
      <c r="K5229" s="45">
        <v>6.933077335357666</v>
      </c>
      <c r="L5229" s="45"/>
      <c r="M5229" s="45"/>
      <c r="N5229" s="45">
        <v>33.600658416748047</v>
      </c>
      <c r="O5229" s="45"/>
      <c r="P5229" s="45"/>
      <c r="Q5229" s="45"/>
      <c r="R5229" s="45">
        <v>18.856826782226563</v>
      </c>
      <c r="S5229" s="45"/>
      <c r="T5229" s="45"/>
      <c r="U5229" s="45"/>
      <c r="V5229" s="46">
        <v>25.998147964477539</v>
      </c>
      <c r="W5229" s="46"/>
      <c r="X5229" s="45">
        <v>6.8999998271465302E-2</v>
      </c>
      <c r="Y5229" s="45"/>
      <c r="Z5229" s="44">
        <v>4.1399998962879181</v>
      </c>
      <c r="AA5229" s="44"/>
      <c r="AB5229" s="45">
        <v>-14.164113998413086</v>
      </c>
      <c r="AC5229" s="45"/>
      <c r="AD5229" s="45">
        <v>2.0286900997161865</v>
      </c>
      <c r="AE5229" s="45"/>
      <c r="AF5229" s="45">
        <v>27.234079360961914</v>
      </c>
      <c r="AG5229" s="45"/>
      <c r="AH5229" s="45">
        <v>17.822900772094727</v>
      </c>
      <c r="AI5229" s="45"/>
      <c r="AJ5229" s="45"/>
      <c r="AK5229" s="20">
        <v>8.0486364364624023</v>
      </c>
    </row>
    <row r="5230" spans="2:37">
      <c r="B5230" s="2">
        <v>3.0999999493360519E-2</v>
      </c>
      <c r="D5230" s="44">
        <v>1.8599999696016312</v>
      </c>
      <c r="E5230" s="44"/>
      <c r="F5230" s="45">
        <v>-10.214944839477539</v>
      </c>
      <c r="G5230" s="45"/>
      <c r="H5230" s="45"/>
      <c r="I5230" s="45"/>
      <c r="J5230" s="45"/>
      <c r="K5230" s="45">
        <v>6.701319694519043</v>
      </c>
      <c r="L5230" s="45"/>
      <c r="M5230" s="45"/>
      <c r="N5230" s="45">
        <v>33.32489013671875</v>
      </c>
      <c r="O5230" s="45"/>
      <c r="P5230" s="45"/>
      <c r="Q5230" s="45"/>
      <c r="R5230" s="45">
        <v>18.825706481933594</v>
      </c>
      <c r="S5230" s="45"/>
      <c r="T5230" s="45"/>
      <c r="U5230" s="45"/>
      <c r="V5230" s="46">
        <v>25.170627593994141</v>
      </c>
      <c r="W5230" s="46"/>
      <c r="X5230" s="45">
        <v>7.0000000298023224E-2</v>
      </c>
      <c r="Y5230" s="45"/>
      <c r="Z5230" s="44">
        <v>4.2000000178813934</v>
      </c>
      <c r="AA5230" s="44"/>
      <c r="AB5230" s="45">
        <v>-5.9689197540283203</v>
      </c>
      <c r="AC5230" s="45"/>
      <c r="AD5230" s="45">
        <v>1.9687635898590088</v>
      </c>
      <c r="AE5230" s="45"/>
      <c r="AF5230" s="45">
        <v>27.142704010009766</v>
      </c>
      <c r="AG5230" s="45"/>
      <c r="AH5230" s="45">
        <v>17.800664901733398</v>
      </c>
      <c r="AI5230" s="45"/>
      <c r="AJ5230" s="45"/>
      <c r="AK5230" s="20">
        <v>7.8206415176391602</v>
      </c>
    </row>
    <row r="5231" spans="2:37">
      <c r="B5231" s="2">
        <v>3.2000001519918442E-2</v>
      </c>
      <c r="D5231" s="44">
        <v>1.9200000911951065</v>
      </c>
      <c r="E5231" s="44"/>
      <c r="F5231" s="45">
        <v>-16.778144836425781</v>
      </c>
      <c r="G5231" s="45"/>
      <c r="H5231" s="45"/>
      <c r="I5231" s="45"/>
      <c r="J5231" s="45"/>
      <c r="K5231" s="45">
        <v>6.4789180755615234</v>
      </c>
      <c r="L5231" s="45"/>
      <c r="M5231" s="45"/>
      <c r="N5231" s="45">
        <v>33.058864593505859</v>
      </c>
      <c r="O5231" s="45"/>
      <c r="P5231" s="45"/>
      <c r="Q5231" s="45"/>
      <c r="R5231" s="45">
        <v>18.79486083984375</v>
      </c>
      <c r="S5231" s="45"/>
      <c r="T5231" s="45"/>
      <c r="U5231" s="45"/>
      <c r="V5231" s="46">
        <v>24.375211715698242</v>
      </c>
      <c r="W5231" s="46"/>
      <c r="X5231" s="45">
        <v>7.1000002324581146E-2</v>
      </c>
      <c r="Y5231" s="45"/>
      <c r="Z5231" s="44">
        <v>4.2600001394748688</v>
      </c>
      <c r="AA5231" s="44"/>
      <c r="AB5231" s="45">
        <v>3.3203830718994141</v>
      </c>
      <c r="AC5231" s="45"/>
      <c r="AD5231" s="45">
        <v>1.9107075929641724</v>
      </c>
      <c r="AE5231" s="45"/>
      <c r="AF5231" s="45">
        <v>27.053462982177734</v>
      </c>
      <c r="AG5231" s="45"/>
      <c r="AH5231" s="45">
        <v>17.77861213684082</v>
      </c>
      <c r="AI5231" s="45"/>
      <c r="AJ5231" s="45"/>
      <c r="AK5231" s="20">
        <v>7.5994358062744141</v>
      </c>
    </row>
    <row r="5232" spans="2:37">
      <c r="B5232" s="2">
        <v>3.2999999821186066E-2</v>
      </c>
      <c r="D5232" s="44">
        <v>1.9799999892711639</v>
      </c>
      <c r="E5232" s="44"/>
      <c r="F5232" s="45">
        <v>-20.052602767944336</v>
      </c>
      <c r="G5232" s="45"/>
      <c r="H5232" s="45"/>
      <c r="I5232" s="45"/>
      <c r="J5232" s="45"/>
      <c r="K5232" s="45">
        <v>6.2653312683105469</v>
      </c>
      <c r="L5232" s="45"/>
      <c r="M5232" s="45"/>
      <c r="N5232" s="45">
        <v>32.802036285400391</v>
      </c>
      <c r="O5232" s="45"/>
      <c r="P5232" s="45"/>
      <c r="Q5232" s="45"/>
      <c r="R5232" s="45">
        <v>18.764284133911133</v>
      </c>
      <c r="S5232" s="45"/>
      <c r="T5232" s="45"/>
      <c r="U5232" s="45"/>
      <c r="V5232" s="46">
        <v>23.610055923461914</v>
      </c>
      <c r="W5232" s="46"/>
      <c r="X5232" s="45">
        <v>7.1999996900558472E-2</v>
      </c>
      <c r="Y5232" s="45"/>
      <c r="Z5232" s="44">
        <v>4.3199998140335083</v>
      </c>
      <c r="AA5232" s="44"/>
      <c r="AB5232" s="45">
        <v>12.39080810546875</v>
      </c>
      <c r="AC5232" s="45"/>
      <c r="AD5232" s="45">
        <v>1.854459285736084</v>
      </c>
      <c r="AE5232" s="45"/>
      <c r="AF5232" s="45">
        <v>26.966289520263672</v>
      </c>
      <c r="AG5232" s="45"/>
      <c r="AH5232" s="45">
        <v>17.756746292114258</v>
      </c>
      <c r="AI5232" s="45"/>
      <c r="AJ5232" s="45"/>
      <c r="AK5232" s="20">
        <v>7.384803295135498</v>
      </c>
    </row>
    <row r="5233" spans="2:37">
      <c r="B5233" s="2">
        <v>3.4000001847743988E-2</v>
      </c>
      <c r="D5233" s="44">
        <v>2.0400001108646393</v>
      </c>
      <c r="E5233" s="44"/>
      <c r="F5233" s="45">
        <v>-19.620601654052734</v>
      </c>
      <c r="G5233" s="45"/>
      <c r="H5233" s="45"/>
      <c r="I5233" s="45"/>
      <c r="J5233" s="45"/>
      <c r="K5233" s="45">
        <v>6.0600647926330566</v>
      </c>
      <c r="L5233" s="45"/>
      <c r="M5233" s="45"/>
      <c r="N5233" s="45">
        <v>32.553905487060547</v>
      </c>
      <c r="O5233" s="45"/>
      <c r="P5233" s="45"/>
      <c r="Q5233" s="45"/>
      <c r="R5233" s="45">
        <v>18.733974456787109</v>
      </c>
      <c r="S5233" s="45"/>
      <c r="T5233" s="45"/>
      <c r="U5233" s="45"/>
      <c r="V5233" s="46">
        <v>22.873483657836914</v>
      </c>
      <c r="W5233" s="46"/>
      <c r="X5233" s="45">
        <v>7.2999998927116394E-2</v>
      </c>
      <c r="Y5233" s="45"/>
      <c r="Z5233" s="44">
        <v>4.3799999356269836</v>
      </c>
      <c r="AA5233" s="44"/>
      <c r="AB5233" s="45">
        <v>19.963542938232422</v>
      </c>
      <c r="AC5233" s="45"/>
      <c r="AD5233" s="45">
        <v>1.7999584674835205</v>
      </c>
      <c r="AE5233" s="45"/>
      <c r="AF5233" s="45">
        <v>26.881124496459961</v>
      </c>
      <c r="AG5233" s="45"/>
      <c r="AH5233" s="45">
        <v>17.735061645507813</v>
      </c>
      <c r="AI5233" s="45"/>
      <c r="AJ5233" s="45"/>
      <c r="AK5233" s="20">
        <v>7.1765341758728027</v>
      </c>
    </row>
    <row r="5234" spans="2:37">
      <c r="B5234" s="2">
        <v>3.5000000149011612E-2</v>
      </c>
      <c r="D5234" s="44">
        <v>2.1000000089406967</v>
      </c>
      <c r="E5234" s="44"/>
      <c r="F5234" s="45">
        <v>-15.583835601806641</v>
      </c>
      <c r="G5234" s="45"/>
      <c r="H5234" s="45"/>
      <c r="I5234" s="45"/>
      <c r="J5234" s="45"/>
      <c r="K5234" s="45">
        <v>5.8626694679260254</v>
      </c>
      <c r="L5234" s="45"/>
      <c r="M5234" s="45"/>
      <c r="N5234" s="45">
        <v>32.314022064208984</v>
      </c>
      <c r="O5234" s="45"/>
      <c r="P5234" s="45"/>
      <c r="Q5234" s="45"/>
      <c r="R5234" s="45">
        <v>18.70393180847168</v>
      </c>
      <c r="S5234" s="45"/>
      <c r="T5234" s="45"/>
      <c r="U5234" s="45"/>
      <c r="V5234" s="46">
        <v>22.163967132568359</v>
      </c>
      <c r="W5234" s="46"/>
      <c r="X5234" s="45">
        <v>7.4000000953674316E-2</v>
      </c>
      <c r="Y5234" s="45"/>
      <c r="Z5234" s="44">
        <v>4.440000057220459</v>
      </c>
      <c r="AA5234" s="44"/>
      <c r="AB5234" s="45">
        <v>24.973064422607422</v>
      </c>
      <c r="AC5234" s="45"/>
      <c r="AD5234" s="45">
        <v>1.7471468448638916</v>
      </c>
      <c r="AE5234" s="45"/>
      <c r="AF5234" s="45">
        <v>26.797903060913086</v>
      </c>
      <c r="AG5234" s="45"/>
      <c r="AH5234" s="45">
        <v>17.713560104370117</v>
      </c>
      <c r="AI5234" s="45"/>
      <c r="AJ5234" s="45"/>
      <c r="AK5234" s="20">
        <v>6.9744277000427246</v>
      </c>
    </row>
    <row r="5235" spans="2:37">
      <c r="B5235" s="2">
        <v>3.5999998450279236E-2</v>
      </c>
      <c r="D5235" s="44">
        <v>2.1599999070167542</v>
      </c>
      <c r="E5235" s="44"/>
      <c r="F5235" s="45">
        <v>-8.547551155090332</v>
      </c>
      <c r="G5235" s="45"/>
      <c r="H5235" s="45"/>
      <c r="I5235" s="45"/>
      <c r="J5235" s="45"/>
      <c r="K5235" s="45">
        <v>5.6727323532104492</v>
      </c>
      <c r="L5235" s="45"/>
      <c r="M5235" s="45"/>
      <c r="N5235" s="45">
        <v>32.081966400146484</v>
      </c>
      <c r="O5235" s="45"/>
      <c r="P5235" s="45"/>
      <c r="Q5235" s="45"/>
      <c r="R5235" s="45">
        <v>18.674148559570313</v>
      </c>
      <c r="S5235" s="45"/>
      <c r="T5235" s="45"/>
      <c r="U5235" s="45"/>
      <c r="V5235" s="46">
        <v>21.480108261108398</v>
      </c>
      <c r="W5235" s="46"/>
      <c r="X5235" s="45">
        <v>7.5000002980232239E-2</v>
      </c>
      <c r="Y5235" s="45"/>
      <c r="Z5235" s="44">
        <v>4.5000001788139343</v>
      </c>
      <c r="AA5235" s="44"/>
      <c r="AB5235" s="45">
        <v>26.715927124023438</v>
      </c>
      <c r="AC5235" s="45"/>
      <c r="AD5235" s="45">
        <v>1.6959686279296875</v>
      </c>
      <c r="AE5235" s="45"/>
      <c r="AF5235" s="45">
        <v>26.716569900512695</v>
      </c>
      <c r="AG5235" s="45"/>
      <c r="AH5235" s="45">
        <v>17.692235946655273</v>
      </c>
      <c r="AI5235" s="45"/>
      <c r="AJ5235" s="45"/>
      <c r="AK5235" s="20">
        <v>6.7782888412475586</v>
      </c>
    </row>
    <row r="5236" spans="2:37">
      <c r="B5236" s="2">
        <v>3.7000000476837158E-2</v>
      </c>
      <c r="D5236" s="44">
        <v>2.2200000286102295</v>
      </c>
      <c r="E5236" s="44"/>
      <c r="F5236" s="45">
        <v>0.46579095721244812</v>
      </c>
      <c r="G5236" s="45"/>
      <c r="H5236" s="45"/>
      <c r="I5236" s="45"/>
      <c r="J5236" s="45"/>
      <c r="K5236" s="45">
        <v>5.4898748397827148</v>
      </c>
      <c r="L5236" s="45"/>
      <c r="M5236" s="45"/>
      <c r="N5236" s="45">
        <v>31.857358932495117</v>
      </c>
      <c r="O5236" s="45"/>
      <c r="P5236" s="45"/>
      <c r="Q5236" s="45"/>
      <c r="R5236" s="45">
        <v>18.644626617431641</v>
      </c>
      <c r="S5236" s="45"/>
      <c r="T5236" s="45"/>
      <c r="U5236" s="45"/>
      <c r="V5236" s="46">
        <v>20.820625305175781</v>
      </c>
      <c r="W5236" s="46"/>
      <c r="X5236" s="45">
        <v>7.5999997556209564E-2</v>
      </c>
      <c r="Y5236" s="45"/>
      <c r="Z5236" s="44">
        <v>4.5599998533725739</v>
      </c>
      <c r="AA5236" s="44"/>
      <c r="AB5236" s="45">
        <v>24.948465347290039</v>
      </c>
      <c r="AC5236" s="45"/>
      <c r="AD5236" s="45">
        <v>1.6463696956634521</v>
      </c>
      <c r="AE5236" s="45"/>
      <c r="AF5236" s="45">
        <v>26.637065887451172</v>
      </c>
      <c r="AG5236" s="45"/>
      <c r="AH5236" s="45">
        <v>17.671091079711914</v>
      </c>
      <c r="AI5236" s="45"/>
      <c r="AJ5236" s="45"/>
      <c r="AK5236" s="20">
        <v>6.5879306793212891</v>
      </c>
    </row>
    <row r="5237" spans="2:37" ht="14.25" customHeight="1">
      <c r="B5237" s="2">
        <v>3.7999998778104782E-2</v>
      </c>
      <c r="D5237" s="44">
        <v>2.2799999266862869</v>
      </c>
      <c r="E5237" s="44"/>
      <c r="F5237" s="45">
        <v>10.161008834838867</v>
      </c>
      <c r="G5237" s="45"/>
      <c r="H5237" s="45"/>
      <c r="I5237" s="45"/>
      <c r="J5237" s="45"/>
      <c r="K5237" s="45">
        <v>5.3137483596801758</v>
      </c>
      <c r="L5237" s="45"/>
      <c r="M5237" s="45"/>
      <c r="N5237" s="45">
        <v>31.639846801757813</v>
      </c>
      <c r="O5237" s="45"/>
      <c r="P5237" s="45"/>
      <c r="Q5237" s="45"/>
      <c r="R5237" s="45">
        <v>18.615362167358398</v>
      </c>
      <c r="S5237" s="45"/>
      <c r="T5237" s="45"/>
      <c r="U5237" s="45"/>
      <c r="V5237" s="46">
        <v>20.184337615966797</v>
      </c>
      <c r="W5237" s="46"/>
      <c r="X5237" s="45">
        <v>7.6999999582767487E-2</v>
      </c>
      <c r="Y5237" s="45"/>
      <c r="Z5237" s="44">
        <v>4.6199999749660492</v>
      </c>
      <c r="AA5237" s="44"/>
      <c r="AB5237" s="45">
        <v>19.919824600219727</v>
      </c>
      <c r="AC5237" s="45"/>
      <c r="AD5237" s="45">
        <v>1.5982980728149414</v>
      </c>
      <c r="AE5237" s="45"/>
      <c r="AF5237" s="45">
        <v>26.55933952331543</v>
      </c>
      <c r="AG5237" s="45"/>
      <c r="AH5237" s="45">
        <v>17.650121688842773</v>
      </c>
      <c r="AI5237" s="45"/>
      <c r="AJ5237" s="45"/>
      <c r="AK5237" s="20">
        <v>6.4031705856323242</v>
      </c>
    </row>
    <row r="5238" spans="2:37" ht="13.5" customHeight="1">
      <c r="B5238" s="47" t="s">
        <v>11</v>
      </c>
      <c r="C5238" s="47"/>
      <c r="D5238" s="47"/>
      <c r="E5238" s="47"/>
    </row>
    <row r="5239" spans="2:37" ht="12.75" customHeight="1">
      <c r="B5239" s="39" t="s">
        <v>0</v>
      </c>
      <c r="C5239" s="39"/>
      <c r="D5239" s="39"/>
      <c r="E5239" s="39"/>
      <c r="F5239" s="39"/>
      <c r="G5239" s="1" t="s">
        <v>1</v>
      </c>
      <c r="H5239" s="40" t="s">
        <v>112</v>
      </c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</row>
    <row r="5240" spans="2:37" ht="12.75" customHeight="1">
      <c r="AB5240" s="39" t="s">
        <v>2</v>
      </c>
      <c r="AC5240" s="39"/>
      <c r="AD5240" s="39"/>
      <c r="AE5240" s="39"/>
      <c r="AF5240" s="39"/>
      <c r="AG5240" s="39"/>
    </row>
    <row r="5241" spans="2:37" ht="12" customHeight="1">
      <c r="B5241" s="39" t="s">
        <v>3</v>
      </c>
      <c r="C5241" s="39"/>
      <c r="D5241" s="39"/>
      <c r="E5241" s="39"/>
      <c r="G5241" s="1" t="s">
        <v>4</v>
      </c>
      <c r="H5241" s="41">
        <v>0.43999999761581421</v>
      </c>
      <c r="I5241" s="41"/>
      <c r="J5241" s="41"/>
      <c r="K5241" s="41"/>
      <c r="L5241" s="41"/>
      <c r="M5241" s="41"/>
      <c r="N5241" s="41"/>
      <c r="O5241" s="39" t="s">
        <v>21</v>
      </c>
      <c r="P5241" s="39"/>
      <c r="Q5241" s="39"/>
      <c r="R5241" s="39"/>
      <c r="S5241" s="1" t="s">
        <v>4</v>
      </c>
      <c r="T5241" s="42" t="s">
        <v>22</v>
      </c>
      <c r="U5241" s="42"/>
      <c r="V5241" s="42"/>
      <c r="W5241" s="42"/>
      <c r="X5241" s="42"/>
      <c r="Y5241" s="42"/>
      <c r="Z5241" s="42"/>
      <c r="AA5241" s="42"/>
      <c r="AB5241" s="39"/>
      <c r="AC5241" s="39"/>
      <c r="AD5241" s="39"/>
      <c r="AE5241" s="39"/>
      <c r="AF5241" s="39"/>
      <c r="AG5241" s="39"/>
    </row>
    <row r="5242" spans="2:37" ht="10.5" customHeight="1">
      <c r="AB5242" s="39"/>
      <c r="AC5242" s="39"/>
      <c r="AD5242" s="39"/>
      <c r="AE5242" s="39"/>
      <c r="AF5242" s="39"/>
      <c r="AG5242" s="39"/>
    </row>
    <row r="5243" spans="2:37" ht="12" customHeight="1">
      <c r="AB5243" s="39"/>
      <c r="AC5243" s="39"/>
      <c r="AD5243" s="39"/>
      <c r="AE5243" s="39"/>
      <c r="AF5243" s="39"/>
      <c r="AG5243" s="39"/>
    </row>
    <row r="5244" spans="2:37" ht="12" customHeight="1">
      <c r="AB5244" s="39"/>
      <c r="AC5244" s="39"/>
      <c r="AD5244" s="39"/>
      <c r="AE5244" s="39"/>
      <c r="AF5244" s="39"/>
      <c r="AG5244" s="39"/>
    </row>
    <row r="5245" spans="2:37" ht="6" customHeight="1"/>
    <row r="5246" spans="2:37" ht="3" customHeight="1">
      <c r="B5246" s="43" t="s">
        <v>5</v>
      </c>
      <c r="D5246" s="43" t="s">
        <v>23</v>
      </c>
      <c r="E5246" s="43"/>
      <c r="G5246" s="43" t="s">
        <v>6</v>
      </c>
      <c r="H5246" s="43"/>
      <c r="J5246" s="43" t="s">
        <v>7</v>
      </c>
      <c r="K5246" s="43"/>
      <c r="L5246" s="43"/>
      <c r="M5246" s="43"/>
      <c r="N5246" s="43" t="s">
        <v>8</v>
      </c>
      <c r="O5246" s="43"/>
      <c r="Q5246" s="43" t="s">
        <v>9</v>
      </c>
      <c r="R5246" s="43"/>
      <c r="S5246" s="43"/>
      <c r="T5246" s="43" t="s">
        <v>10</v>
      </c>
      <c r="U5246" s="43"/>
      <c r="X5246" s="43" t="s">
        <v>5</v>
      </c>
      <c r="Y5246" s="43"/>
      <c r="Z5246" s="43" t="s">
        <v>23</v>
      </c>
      <c r="AA5246" s="43"/>
      <c r="AB5246" s="43" t="s">
        <v>6</v>
      </c>
      <c r="AC5246" s="43" t="s">
        <v>7</v>
      </c>
      <c r="AE5246" s="43" t="s">
        <v>8</v>
      </c>
      <c r="AF5246" s="43" t="s">
        <v>9</v>
      </c>
      <c r="AG5246" s="43" t="s">
        <v>10</v>
      </c>
      <c r="AH5246" s="43"/>
    </row>
    <row r="5247" spans="2:37" ht="14.25" customHeight="1">
      <c r="B5247" s="43"/>
      <c r="D5247" s="43"/>
      <c r="E5247" s="43"/>
      <c r="G5247" s="43"/>
      <c r="H5247" s="43"/>
      <c r="J5247" s="43"/>
      <c r="K5247" s="43"/>
      <c r="L5247" s="43"/>
      <c r="M5247" s="43"/>
      <c r="N5247" s="43"/>
      <c r="O5247" s="43"/>
      <c r="Q5247" s="43"/>
      <c r="R5247" s="43"/>
      <c r="S5247" s="43"/>
      <c r="T5247" s="43"/>
      <c r="U5247" s="43"/>
      <c r="X5247" s="43"/>
      <c r="Y5247" s="43"/>
      <c r="Z5247" s="43"/>
      <c r="AA5247" s="43"/>
      <c r="AB5247" s="43"/>
      <c r="AC5247" s="43"/>
      <c r="AE5247" s="43"/>
      <c r="AF5247" s="43"/>
      <c r="AG5247" s="43"/>
      <c r="AH5247" s="43"/>
    </row>
    <row r="5248" spans="2:37">
      <c r="B5248" s="2">
        <v>7.8000001609325409E-2</v>
      </c>
      <c r="D5248" s="44">
        <v>4.6800000965595245</v>
      </c>
      <c r="E5248" s="44"/>
      <c r="F5248" s="45">
        <v>12.335859298706055</v>
      </c>
      <c r="G5248" s="45"/>
      <c r="H5248" s="45"/>
      <c r="I5248" s="45"/>
      <c r="J5248" s="45"/>
      <c r="K5248" s="45">
        <v>1.5517034530639648</v>
      </c>
      <c r="L5248" s="45"/>
      <c r="M5248" s="45"/>
      <c r="N5248" s="45">
        <v>26.483335494995117</v>
      </c>
      <c r="O5248" s="45"/>
      <c r="P5248" s="45"/>
      <c r="Q5248" s="45"/>
      <c r="R5248" s="45">
        <v>17.629325866699219</v>
      </c>
      <c r="S5248" s="45"/>
      <c r="T5248" s="45"/>
      <c r="U5248" s="45"/>
      <c r="V5248" s="46">
        <v>6.2238345146179199</v>
      </c>
      <c r="W5248" s="46"/>
    </row>
    <row r="5249" spans="2:23">
      <c r="B5249" s="2">
        <v>7.9000003635883331E-2</v>
      </c>
      <c r="D5249" s="44">
        <v>4.7400002181529999</v>
      </c>
      <c r="E5249" s="44"/>
      <c r="F5249" s="45">
        <v>3.2591221332550049</v>
      </c>
      <c r="G5249" s="45"/>
      <c r="H5249" s="45"/>
      <c r="I5249" s="45"/>
      <c r="J5249" s="45"/>
      <c r="K5249" s="45">
        <v>1.5065375566482544</v>
      </c>
      <c r="L5249" s="45"/>
      <c r="M5249" s="45"/>
      <c r="N5249" s="45">
        <v>26.409004211425781</v>
      </c>
      <c r="O5249" s="45"/>
      <c r="P5249" s="45"/>
      <c r="Q5249" s="45"/>
      <c r="R5249" s="45">
        <v>17.60870361328125</v>
      </c>
      <c r="S5249" s="45"/>
      <c r="T5249" s="45"/>
      <c r="U5249" s="45"/>
      <c r="V5249" s="46">
        <v>6.0497522354125977</v>
      </c>
      <c r="W5249" s="46"/>
    </row>
    <row r="5250" spans="2:23">
      <c r="B5250" s="2">
        <v>7.9999998211860657E-2</v>
      </c>
      <c r="D5250" s="44">
        <v>4.7999998927116394</v>
      </c>
      <c r="E5250" s="44"/>
      <c r="F5250" s="45">
        <v>-6.0408945083618164</v>
      </c>
      <c r="G5250" s="45"/>
      <c r="H5250" s="45"/>
      <c r="I5250" s="45"/>
      <c r="J5250" s="45"/>
      <c r="K5250" s="45">
        <v>1.4627537727355957</v>
      </c>
      <c r="L5250" s="45"/>
      <c r="M5250" s="45"/>
      <c r="N5250" s="45">
        <v>26.336297988891602</v>
      </c>
      <c r="O5250" s="45"/>
      <c r="P5250" s="45"/>
      <c r="Q5250" s="45"/>
      <c r="R5250" s="45">
        <v>17.588251113891602</v>
      </c>
      <c r="S5250" s="45"/>
      <c r="T5250" s="45"/>
      <c r="U5250" s="45"/>
      <c r="V5250" s="46">
        <v>5.8807611465454102</v>
      </c>
      <c r="W5250" s="46"/>
    </row>
    <row r="5251" spans="2:23">
      <c r="B5251" s="2">
        <v>8.1000000238418579E-2</v>
      </c>
      <c r="D5251" s="44">
        <v>4.8600000143051147</v>
      </c>
      <c r="E5251" s="44"/>
      <c r="F5251" s="45">
        <v>-14.266164779663086</v>
      </c>
      <c r="G5251" s="45"/>
      <c r="H5251" s="45"/>
      <c r="I5251" s="45"/>
      <c r="J5251" s="45"/>
      <c r="K5251" s="45">
        <v>1.4203068017959595</v>
      </c>
      <c r="L5251" s="45"/>
      <c r="M5251" s="45"/>
      <c r="N5251" s="45">
        <v>26.265169143676758</v>
      </c>
      <c r="O5251" s="45"/>
      <c r="P5251" s="45"/>
      <c r="Q5251" s="45"/>
      <c r="R5251" s="45">
        <v>17.567970275878906</v>
      </c>
      <c r="S5251" s="45"/>
      <c r="T5251" s="45"/>
      <c r="U5251" s="45"/>
      <c r="V5251" s="46">
        <v>5.7167024612426758</v>
      </c>
      <c r="W5251" s="46"/>
    </row>
    <row r="5252" spans="2:23">
      <c r="B5252" s="2">
        <v>8.2000002264976501E-2</v>
      </c>
      <c r="D5252" s="44">
        <v>4.9200001358985901</v>
      </c>
      <c r="E5252" s="44"/>
      <c r="F5252" s="45">
        <v>-20.272119522094727</v>
      </c>
      <c r="G5252" s="45"/>
      <c r="H5252" s="45"/>
      <c r="I5252" s="45"/>
      <c r="J5252" s="45"/>
      <c r="K5252" s="45">
        <v>1.3791534900665283</v>
      </c>
      <c r="L5252" s="45"/>
      <c r="M5252" s="45"/>
      <c r="N5252" s="45">
        <v>26.19556999206543</v>
      </c>
      <c r="O5252" s="45"/>
      <c r="P5252" s="45"/>
      <c r="Q5252" s="45"/>
      <c r="R5252" s="45">
        <v>17.547855377197266</v>
      </c>
      <c r="S5252" s="45"/>
      <c r="T5252" s="45"/>
      <c r="U5252" s="45"/>
      <c r="V5252" s="46">
        <v>5.5574245452880859</v>
      </c>
      <c r="W5252" s="46"/>
    </row>
    <row r="5253" spans="2:23">
      <c r="B5253" s="2">
        <v>8.2999996840953827E-2</v>
      </c>
      <c r="D5253" s="44">
        <v>4.9799998104572296</v>
      </c>
      <c r="E5253" s="44"/>
      <c r="F5253" s="45">
        <v>-23.227710723876953</v>
      </c>
      <c r="G5253" s="45"/>
      <c r="H5253" s="45"/>
      <c r="I5253" s="45"/>
      <c r="J5253" s="45"/>
      <c r="K5253" s="45">
        <v>1.3392517566680908</v>
      </c>
      <c r="L5253" s="45"/>
      <c r="M5253" s="45"/>
      <c r="N5253" s="45">
        <v>26.127456665039063</v>
      </c>
      <c r="O5253" s="45"/>
      <c r="P5253" s="45"/>
      <c r="Q5253" s="45"/>
      <c r="R5253" s="45">
        <v>17.527908325195313</v>
      </c>
      <c r="S5253" s="45"/>
      <c r="T5253" s="45"/>
      <c r="U5253" s="45"/>
      <c r="V5253" s="46">
        <v>5.4027786254882813</v>
      </c>
      <c r="W5253" s="46"/>
    </row>
    <row r="5254" spans="2:23">
      <c r="B5254" s="2">
        <v>8.3999998867511749E-2</v>
      </c>
      <c r="D5254" s="44">
        <v>5.039999932050705</v>
      </c>
      <c r="E5254" s="44"/>
      <c r="F5254" s="45">
        <v>-22.731176376342773</v>
      </c>
      <c r="G5254" s="45"/>
      <c r="H5254" s="45"/>
      <c r="I5254" s="45"/>
      <c r="J5254" s="45"/>
      <c r="K5254" s="45">
        <v>1.3005611896514893</v>
      </c>
      <c r="L5254" s="45"/>
      <c r="M5254" s="45"/>
      <c r="N5254" s="45">
        <v>26.060789108276367</v>
      </c>
      <c r="O5254" s="45"/>
      <c r="P5254" s="45"/>
      <c r="Q5254" s="45"/>
      <c r="R5254" s="45">
        <v>17.508125305175781</v>
      </c>
      <c r="S5254" s="45"/>
      <c r="T5254" s="45"/>
      <c r="U5254" s="45"/>
      <c r="V5254" s="46">
        <v>5.252622127532959</v>
      </c>
      <c r="W5254" s="46"/>
    </row>
    <row r="5255" spans="2:23">
      <c r="B5255" s="2">
        <v>8.5000000894069672E-2</v>
      </c>
      <c r="D5255" s="44">
        <v>5.1000000536441803</v>
      </c>
      <c r="E5255" s="44"/>
      <c r="F5255" s="45">
        <v>-18.86536979675293</v>
      </c>
      <c r="G5255" s="45"/>
      <c r="H5255" s="45"/>
      <c r="I5255" s="45"/>
      <c r="J5255" s="45"/>
      <c r="K5255" s="45">
        <v>1.2630428075790405</v>
      </c>
      <c r="L5255" s="45"/>
      <c r="M5255" s="45"/>
      <c r="N5255" s="45">
        <v>25.995523452758789</v>
      </c>
      <c r="O5255" s="45"/>
      <c r="P5255" s="45"/>
      <c r="Q5255" s="45"/>
      <c r="R5255" s="45">
        <v>17.488504409790039</v>
      </c>
      <c r="S5255" s="45"/>
      <c r="T5255" s="45"/>
      <c r="U5255" s="45"/>
      <c r="V5255" s="46">
        <v>5.1068181991577148</v>
      </c>
      <c r="W5255" s="46"/>
    </row>
    <row r="5256" spans="2:23">
      <c r="B5256" s="2">
        <v>8.6000002920627594E-2</v>
      </c>
      <c r="D5256" s="44">
        <v>5.1600001752376556</v>
      </c>
      <c r="E5256" s="44"/>
      <c r="F5256" s="45">
        <v>-12.185074806213379</v>
      </c>
      <c r="G5256" s="45"/>
      <c r="H5256" s="45"/>
      <c r="I5256" s="45"/>
      <c r="J5256" s="45"/>
      <c r="K5256" s="45">
        <v>1.2266587018966675</v>
      </c>
      <c r="L5256" s="45"/>
      <c r="M5256" s="45"/>
      <c r="N5256" s="45">
        <v>25.931619644165039</v>
      </c>
      <c r="O5256" s="45"/>
      <c r="P5256" s="45"/>
      <c r="Q5256" s="45"/>
      <c r="R5256" s="45">
        <v>17.469045639038086</v>
      </c>
      <c r="S5256" s="45"/>
      <c r="T5256" s="45"/>
      <c r="U5256" s="45"/>
      <c r="V5256" s="46">
        <v>4.9652323722839355</v>
      </c>
      <c r="W5256" s="46"/>
    </row>
    <row r="5257" spans="2:23">
      <c r="B5257" s="2">
        <v>8.6999997496604919E-2</v>
      </c>
      <c r="D5257" s="44">
        <v>5.2199998497962952</v>
      </c>
      <c r="E5257" s="44"/>
      <c r="F5257" s="45">
        <v>-3.6381850242614746</v>
      </c>
      <c r="G5257" s="45"/>
      <c r="H5257" s="45"/>
      <c r="I5257" s="45"/>
      <c r="J5257" s="45"/>
      <c r="K5257" s="45">
        <v>1.1913726329803467</v>
      </c>
      <c r="L5257" s="45"/>
      <c r="M5257" s="45"/>
      <c r="N5257" s="45">
        <v>25.869043350219727</v>
      </c>
      <c r="O5257" s="45"/>
      <c r="P5257" s="45"/>
      <c r="Q5257" s="45"/>
      <c r="R5257" s="45">
        <v>17.449747085571289</v>
      </c>
      <c r="S5257" s="45"/>
      <c r="T5257" s="45"/>
      <c r="U5257" s="45"/>
      <c r="V5257" s="46">
        <v>4.827735424041748</v>
      </c>
      <c r="W5257" s="46"/>
    </row>
    <row r="5258" spans="2:23">
      <c r="B5258" s="2">
        <v>8.7999999523162842E-2</v>
      </c>
      <c r="D5258" s="44">
        <v>5.2799999713897705</v>
      </c>
      <c r="E5258" s="44"/>
      <c r="F5258" s="45">
        <v>5.5680122375488281</v>
      </c>
      <c r="G5258" s="45"/>
      <c r="H5258" s="45"/>
      <c r="I5258" s="45"/>
      <c r="J5258" s="45"/>
      <c r="K5258" s="45">
        <v>1.1571494340896606</v>
      </c>
      <c r="L5258" s="45"/>
      <c r="M5258" s="45"/>
      <c r="N5258" s="45">
        <v>25.807750701904297</v>
      </c>
      <c r="O5258" s="45"/>
      <c r="P5258" s="45"/>
      <c r="Q5258" s="45"/>
      <c r="R5258" s="45">
        <v>17.430608749389648</v>
      </c>
      <c r="S5258" s="45"/>
      <c r="T5258" s="45"/>
      <c r="U5258" s="45"/>
      <c r="V5258" s="46">
        <v>4.6942038536071777</v>
      </c>
      <c r="W5258" s="46"/>
    </row>
    <row r="5259" spans="2:23">
      <c r="B5259" s="2">
        <v>8.9000001549720764E-2</v>
      </c>
      <c r="D5259" s="44">
        <v>5.3400000929832458</v>
      </c>
      <c r="E5259" s="44"/>
      <c r="F5259" s="45">
        <v>14.136617660522461</v>
      </c>
      <c r="G5259" s="45"/>
      <c r="H5259" s="45"/>
      <c r="I5259" s="45"/>
      <c r="J5259" s="45"/>
      <c r="K5259" s="45">
        <v>1.123955249786377</v>
      </c>
      <c r="L5259" s="45"/>
      <c r="M5259" s="45"/>
      <c r="N5259" s="45">
        <v>25.747711181640625</v>
      </c>
      <c r="O5259" s="45"/>
      <c r="P5259" s="45"/>
      <c r="Q5259" s="45"/>
      <c r="R5259" s="45">
        <v>17.411624908447266</v>
      </c>
      <c r="S5259" s="45"/>
      <c r="T5259" s="45"/>
      <c r="U5259" s="45"/>
      <c r="V5259" s="46">
        <v>4.5645155906677246</v>
      </c>
      <c r="W5259" s="46"/>
    </row>
    <row r="5260" spans="2:23">
      <c r="B5260" s="2">
        <v>9.0000003576278687E-2</v>
      </c>
      <c r="D5260" s="44">
        <v>5.4000002145767212</v>
      </c>
      <c r="E5260" s="44"/>
      <c r="F5260" s="45">
        <v>20.86308479309082</v>
      </c>
      <c r="G5260" s="45"/>
      <c r="H5260" s="45"/>
      <c r="I5260" s="45"/>
      <c r="J5260" s="45"/>
      <c r="K5260" s="45">
        <v>1.09175705909729</v>
      </c>
      <c r="L5260" s="45"/>
      <c r="M5260" s="45"/>
      <c r="N5260" s="45">
        <v>25.688888549804688</v>
      </c>
      <c r="O5260" s="45"/>
      <c r="P5260" s="45"/>
      <c r="Q5260" s="45"/>
      <c r="R5260" s="45">
        <v>17.392797470092773</v>
      </c>
      <c r="S5260" s="45"/>
      <c r="T5260" s="45"/>
      <c r="U5260" s="45"/>
      <c r="V5260" s="46">
        <v>4.4385547637939453</v>
      </c>
      <c r="W5260" s="46"/>
    </row>
    <row r="5261" spans="2:23">
      <c r="B5261" s="2">
        <v>9.0999998152256012E-2</v>
      </c>
      <c r="D5261" s="44">
        <v>5.4599998891353607</v>
      </c>
      <c r="E5261" s="44"/>
      <c r="F5261" s="45">
        <v>24.803848266601563</v>
      </c>
      <c r="G5261" s="45"/>
      <c r="H5261" s="45"/>
      <c r="I5261" s="45"/>
      <c r="J5261" s="45"/>
      <c r="K5261" s="45">
        <v>1.060523509979248</v>
      </c>
      <c r="L5261" s="45"/>
      <c r="M5261" s="45"/>
      <c r="N5261" s="45">
        <v>25.631246566772461</v>
      </c>
      <c r="O5261" s="45"/>
      <c r="P5261" s="45"/>
      <c r="Q5261" s="45"/>
      <c r="R5261" s="45">
        <v>17.374124526977539</v>
      </c>
      <c r="S5261" s="45"/>
      <c r="T5261" s="45"/>
      <c r="U5261" s="45"/>
      <c r="V5261" s="46">
        <v>4.3162078857421875</v>
      </c>
      <c r="W5261" s="46"/>
    </row>
    <row r="5262" spans="2:23">
      <c r="B5262" s="2">
        <v>9.2000000178813934E-2</v>
      </c>
      <c r="D5262" s="44">
        <v>5.5200000107288361</v>
      </c>
      <c r="E5262" s="44"/>
      <c r="F5262" s="45">
        <v>25.40800666809082</v>
      </c>
      <c r="G5262" s="45"/>
      <c r="H5262" s="45"/>
      <c r="I5262" s="45"/>
      <c r="J5262" s="45"/>
      <c r="K5262" s="45">
        <v>1.0302237272262573</v>
      </c>
      <c r="L5262" s="45"/>
      <c r="M5262" s="45"/>
      <c r="N5262" s="45">
        <v>25.574756622314453</v>
      </c>
      <c r="O5262" s="45"/>
      <c r="P5262" s="45"/>
      <c r="Q5262" s="45"/>
      <c r="R5262" s="45">
        <v>17.355606079101563</v>
      </c>
      <c r="S5262" s="45"/>
      <c r="T5262" s="45"/>
      <c r="U5262" s="45"/>
      <c r="V5262" s="46">
        <v>4.1973657608032227</v>
      </c>
      <c r="W5262" s="46"/>
    </row>
    <row r="5263" spans="2:23">
      <c r="B5263" s="2">
        <v>9.3000002205371857E-2</v>
      </c>
      <c r="D5263" s="44">
        <v>5.5800001323223114</v>
      </c>
      <c r="E5263" s="44"/>
      <c r="F5263" s="45">
        <v>22.593694686889648</v>
      </c>
      <c r="G5263" s="45"/>
      <c r="H5263" s="45"/>
      <c r="I5263" s="45"/>
      <c r="J5263" s="45"/>
      <c r="K5263" s="45">
        <v>1.0008285045623779</v>
      </c>
      <c r="L5263" s="45"/>
      <c r="M5263" s="45"/>
      <c r="N5263" s="45">
        <v>25.519382476806641</v>
      </c>
      <c r="O5263" s="45"/>
      <c r="P5263" s="45"/>
      <c r="Q5263" s="45"/>
      <c r="R5263" s="45">
        <v>17.337236404418945</v>
      </c>
      <c r="S5263" s="45"/>
      <c r="T5263" s="45"/>
      <c r="U5263" s="45"/>
      <c r="V5263" s="46">
        <v>4.0819225311279297</v>
      </c>
      <c r="W5263" s="46"/>
    </row>
    <row r="5264" spans="2:23">
      <c r="B5264" s="2">
        <v>9.3999996781349182E-2</v>
      </c>
      <c r="D5264" s="44">
        <v>5.6399998068809509</v>
      </c>
      <c r="E5264" s="44"/>
      <c r="F5264" s="45">
        <v>16.758554458618164</v>
      </c>
      <c r="G5264" s="45"/>
      <c r="H5264" s="45"/>
      <c r="I5264" s="45"/>
      <c r="J5264" s="45"/>
      <c r="K5264" s="45">
        <v>0.9723089337348938</v>
      </c>
      <c r="L5264" s="45"/>
      <c r="M5264" s="45"/>
      <c r="N5264" s="45">
        <v>25.465097427368164</v>
      </c>
      <c r="O5264" s="45"/>
      <c r="P5264" s="45"/>
      <c r="Q5264" s="45"/>
      <c r="R5264" s="45">
        <v>17.31901741027832</v>
      </c>
      <c r="S5264" s="45"/>
      <c r="T5264" s="45"/>
      <c r="U5264" s="45"/>
      <c r="V5264" s="46">
        <v>3.9697763919830322</v>
      </c>
      <c r="W5264" s="46"/>
    </row>
    <row r="5265" spans="2:33">
      <c r="B5265" s="2">
        <v>9.4999998807907104E-2</v>
      </c>
      <c r="D5265" s="44">
        <v>5.6999999284744263</v>
      </c>
      <c r="E5265" s="44"/>
      <c r="F5265" s="45">
        <v>8.7229824066162109</v>
      </c>
      <c r="G5265" s="45"/>
      <c r="H5265" s="45"/>
      <c r="I5265" s="45"/>
      <c r="J5265" s="45"/>
      <c r="K5265" s="45">
        <v>0.9446377158164978</v>
      </c>
      <c r="L5265" s="45"/>
      <c r="M5265" s="45"/>
      <c r="N5265" s="45">
        <v>25.411870956420898</v>
      </c>
      <c r="O5265" s="45"/>
      <c r="P5265" s="45"/>
      <c r="Q5265" s="45"/>
      <c r="R5265" s="45">
        <v>17.300947189331055</v>
      </c>
      <c r="S5265" s="45"/>
      <c r="T5265" s="45"/>
      <c r="U5265" s="45"/>
      <c r="V5265" s="46">
        <v>3.8608276844024658</v>
      </c>
      <c r="W5265" s="46"/>
    </row>
    <row r="5266" spans="2:33">
      <c r="B5266" s="2">
        <v>9.6000000834465027E-2</v>
      </c>
      <c r="D5266" s="44">
        <v>5.7600000500679016</v>
      </c>
      <c r="E5266" s="44"/>
      <c r="F5266" s="45">
        <v>-0.38575717806816101</v>
      </c>
      <c r="G5266" s="45"/>
      <c r="H5266" s="45"/>
      <c r="I5266" s="45"/>
      <c r="J5266" s="45"/>
      <c r="K5266" s="45">
        <v>0.91778808832168579</v>
      </c>
      <c r="L5266" s="45"/>
      <c r="M5266" s="45"/>
      <c r="N5266" s="45">
        <v>25.359674453735352</v>
      </c>
      <c r="O5266" s="45"/>
      <c r="P5266" s="45"/>
      <c r="Q5266" s="45"/>
      <c r="R5266" s="45">
        <v>17.283023834228516</v>
      </c>
      <c r="S5266" s="45"/>
      <c r="T5266" s="45"/>
      <c r="U5266" s="45"/>
      <c r="V5266" s="46">
        <v>3.7549805641174316</v>
      </c>
      <c r="W5266" s="46"/>
    </row>
    <row r="5267" spans="2:33">
      <c r="B5267" s="2">
        <v>9.7000002861022949E-2</v>
      </c>
      <c r="D5267" s="44">
        <v>5.820000171661377</v>
      </c>
      <c r="E5267" s="44"/>
      <c r="F5267" s="45">
        <v>-9.2921829223632813</v>
      </c>
      <c r="G5267" s="45"/>
      <c r="H5267" s="45"/>
      <c r="I5267" s="45"/>
      <c r="J5267" s="45"/>
      <c r="K5267" s="45">
        <v>0.89173430204391479</v>
      </c>
      <c r="L5267" s="45"/>
      <c r="M5267" s="45"/>
      <c r="N5267" s="45">
        <v>25.308479309082031</v>
      </c>
      <c r="O5267" s="45"/>
      <c r="P5267" s="45"/>
      <c r="Q5267" s="45"/>
      <c r="R5267" s="45">
        <v>17.26524543762207</v>
      </c>
      <c r="S5267" s="45"/>
      <c r="T5267" s="45"/>
      <c r="U5267" s="45"/>
      <c r="V5267" s="46">
        <v>3.6521422863006592</v>
      </c>
      <c r="W5267" s="46"/>
    </row>
    <row r="5268" spans="2:33">
      <c r="B5268" s="2">
        <v>9.7999997437000275E-2</v>
      </c>
      <c r="D5268" s="44">
        <v>5.8799998462200165</v>
      </c>
      <c r="E5268" s="44"/>
      <c r="F5268" s="45">
        <v>-16.751693725585938</v>
      </c>
      <c r="G5268" s="45"/>
      <c r="H5268" s="45"/>
      <c r="I5268" s="45"/>
      <c r="J5268" s="45"/>
      <c r="K5268" s="45">
        <v>0.8664514422416687</v>
      </c>
      <c r="L5268" s="45"/>
      <c r="M5268" s="45"/>
      <c r="N5268" s="45">
        <v>25.258260726928711</v>
      </c>
      <c r="O5268" s="45"/>
      <c r="P5268" s="45"/>
      <c r="Q5268" s="45"/>
      <c r="R5268" s="45">
        <v>17.247613906860352</v>
      </c>
      <c r="S5268" s="45"/>
      <c r="T5268" s="45"/>
      <c r="U5268" s="45"/>
      <c r="V5268" s="46">
        <v>3.5522229671478271</v>
      </c>
      <c r="W5268" s="46"/>
    </row>
    <row r="5269" spans="2:33">
      <c r="B5269" s="2">
        <v>9.8999999463558197E-2</v>
      </c>
      <c r="D5269" s="44">
        <v>5.9399999678134918</v>
      </c>
      <c r="E5269" s="44"/>
      <c r="F5269" s="45">
        <v>-21.724969863891602</v>
      </c>
      <c r="G5269" s="45"/>
      <c r="H5269" s="45"/>
      <c r="I5269" s="45"/>
      <c r="J5269" s="45"/>
      <c r="K5269" s="45">
        <v>0.84191548824310303</v>
      </c>
      <c r="L5269" s="45"/>
      <c r="M5269" s="45"/>
      <c r="N5269" s="45">
        <v>25.208990097045898</v>
      </c>
      <c r="O5269" s="45"/>
      <c r="P5269" s="45"/>
      <c r="Q5269" s="45"/>
      <c r="R5269" s="45">
        <v>17.230123519897461</v>
      </c>
      <c r="S5269" s="45"/>
      <c r="T5269" s="45"/>
      <c r="U5269" s="45"/>
      <c r="V5269" s="46">
        <v>3.4551358222961426</v>
      </c>
      <c r="W5269" s="46"/>
    </row>
    <row r="5270" spans="2:33">
      <c r="B5270" s="2">
        <v>0.10000000149011612</v>
      </c>
      <c r="D5270" s="44">
        <v>6.0000000894069672</v>
      </c>
      <c r="E5270" s="44"/>
      <c r="F5270" s="45">
        <v>-23.523239135742188</v>
      </c>
      <c r="G5270" s="45"/>
      <c r="H5270" s="45"/>
      <c r="I5270" s="45"/>
      <c r="J5270" s="45"/>
      <c r="K5270" s="45">
        <v>0.8181031346321106</v>
      </c>
      <c r="L5270" s="45"/>
      <c r="M5270" s="45"/>
      <c r="N5270" s="45">
        <v>25.160642623901367</v>
      </c>
      <c r="O5270" s="45"/>
      <c r="P5270" s="45"/>
      <c r="Q5270" s="45"/>
      <c r="R5270" s="45">
        <v>17.212774276733398</v>
      </c>
      <c r="S5270" s="45"/>
      <c r="T5270" s="45"/>
      <c r="U5270" s="45"/>
      <c r="V5270" s="46">
        <v>3.3607962131500244</v>
      </c>
      <c r="W5270" s="46"/>
    </row>
    <row r="5271" spans="2:33" ht="9.75" customHeight="1">
      <c r="B5271" s="2">
        <v>0.10100000351667404</v>
      </c>
      <c r="D5271" s="44">
        <v>6.0600002110004425</v>
      </c>
      <c r="E5271" s="44"/>
      <c r="F5271" s="45">
        <v>-21.904129028320313</v>
      </c>
      <c r="G5271" s="45"/>
      <c r="H5271" s="45"/>
      <c r="I5271" s="45"/>
      <c r="J5271" s="45"/>
      <c r="K5271" s="45">
        <v>0.79499191045761108</v>
      </c>
      <c r="L5271" s="45"/>
      <c r="M5271" s="45"/>
      <c r="N5271" s="45">
        <v>25.113195419311523</v>
      </c>
      <c r="O5271" s="45"/>
      <c r="P5271" s="45"/>
      <c r="Q5271" s="45"/>
      <c r="R5271" s="45">
        <v>17.195568084716797</v>
      </c>
      <c r="S5271" s="45"/>
      <c r="T5271" s="45"/>
      <c r="U5271" s="45"/>
      <c r="V5271" s="46">
        <v>3.2691226005554199</v>
      </c>
      <c r="W5271" s="46"/>
    </row>
    <row r="5272" spans="2:33" ht="5.25" customHeight="1"/>
    <row r="5273" spans="2:33" ht="172.5" customHeight="1"/>
    <row r="5274" spans="2:33" ht="16.5" customHeight="1"/>
    <row r="5275" spans="2:33" ht="12.75" customHeight="1">
      <c r="B5275" s="39" t="s">
        <v>0</v>
      </c>
      <c r="C5275" s="39"/>
      <c r="D5275" s="39"/>
      <c r="E5275" s="39"/>
      <c r="F5275" s="39"/>
      <c r="G5275" s="1" t="s">
        <v>1</v>
      </c>
      <c r="H5275" s="40" t="s">
        <v>113</v>
      </c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</row>
    <row r="5276" spans="2:33" ht="12.75" customHeight="1">
      <c r="AB5276" s="39" t="s">
        <v>2</v>
      </c>
      <c r="AC5276" s="39"/>
      <c r="AD5276" s="39"/>
      <c r="AE5276" s="39"/>
      <c r="AF5276" s="39"/>
      <c r="AG5276" s="39"/>
    </row>
    <row r="5277" spans="2:33" ht="12" customHeight="1">
      <c r="B5277" s="39" t="s">
        <v>3</v>
      </c>
      <c r="C5277" s="39"/>
      <c r="D5277" s="39"/>
      <c r="E5277" s="39"/>
      <c r="G5277" s="1" t="s">
        <v>4</v>
      </c>
      <c r="H5277" s="41">
        <v>6.5999999046325684</v>
      </c>
      <c r="I5277" s="41"/>
      <c r="J5277" s="41"/>
      <c r="K5277" s="41"/>
      <c r="L5277" s="41"/>
      <c r="M5277" s="41"/>
      <c r="N5277" s="41"/>
      <c r="O5277" s="39" t="s">
        <v>21</v>
      </c>
      <c r="P5277" s="39"/>
      <c r="Q5277" s="39"/>
      <c r="R5277" s="39"/>
      <c r="S5277" s="1" t="s">
        <v>4</v>
      </c>
      <c r="T5277" s="42" t="s">
        <v>24</v>
      </c>
      <c r="U5277" s="42"/>
      <c r="V5277" s="42"/>
      <c r="W5277" s="42"/>
      <c r="X5277" s="42"/>
      <c r="Y5277" s="42"/>
      <c r="Z5277" s="42"/>
      <c r="AA5277" s="42"/>
      <c r="AB5277" s="39"/>
      <c r="AC5277" s="39"/>
      <c r="AD5277" s="39"/>
      <c r="AE5277" s="39"/>
      <c r="AF5277" s="39"/>
      <c r="AG5277" s="39"/>
    </row>
    <row r="5278" spans="2:33" ht="10.5" customHeight="1">
      <c r="AB5278" s="39"/>
      <c r="AC5278" s="39"/>
      <c r="AD5278" s="39"/>
      <c r="AE5278" s="39"/>
      <c r="AF5278" s="39"/>
      <c r="AG5278" s="39"/>
    </row>
    <row r="5279" spans="2:33" ht="12" customHeight="1">
      <c r="AB5279" s="39"/>
      <c r="AC5279" s="39"/>
      <c r="AD5279" s="39"/>
      <c r="AE5279" s="39"/>
      <c r="AF5279" s="39"/>
      <c r="AG5279" s="39"/>
    </row>
    <row r="5280" spans="2:33" ht="12" customHeight="1">
      <c r="AB5280" s="39"/>
      <c r="AC5280" s="39"/>
      <c r="AD5280" s="39"/>
      <c r="AE5280" s="39"/>
      <c r="AF5280" s="39"/>
      <c r="AG5280" s="39"/>
    </row>
    <row r="5281" spans="2:37" ht="6" customHeight="1"/>
    <row r="5282" spans="2:37" ht="3" customHeight="1">
      <c r="B5282" s="43" t="s">
        <v>5</v>
      </c>
      <c r="D5282" s="43" t="s">
        <v>23</v>
      </c>
      <c r="E5282" s="43"/>
      <c r="G5282" s="43" t="s">
        <v>6</v>
      </c>
      <c r="H5282" s="43"/>
      <c r="J5282" s="43" t="s">
        <v>7</v>
      </c>
      <c r="K5282" s="43"/>
      <c r="L5282" s="43"/>
      <c r="M5282" s="43"/>
      <c r="N5282" s="43" t="s">
        <v>8</v>
      </c>
      <c r="O5282" s="43"/>
      <c r="Q5282" s="43" t="s">
        <v>9</v>
      </c>
      <c r="R5282" s="43"/>
      <c r="S5282" s="43"/>
      <c r="T5282" s="43" t="s">
        <v>10</v>
      </c>
      <c r="U5282" s="43"/>
      <c r="X5282" s="43" t="s">
        <v>5</v>
      </c>
      <c r="Y5282" s="43"/>
      <c r="Z5282" s="43" t="s">
        <v>23</v>
      </c>
      <c r="AA5282" s="43"/>
      <c r="AB5282" s="43" t="s">
        <v>6</v>
      </c>
      <c r="AC5282" s="43" t="s">
        <v>7</v>
      </c>
      <c r="AE5282" s="43" t="s">
        <v>8</v>
      </c>
      <c r="AF5282" s="43" t="s">
        <v>9</v>
      </c>
      <c r="AG5282" s="43" t="s">
        <v>10</v>
      </c>
      <c r="AH5282" s="43"/>
    </row>
    <row r="5283" spans="2:37" ht="14.25" customHeight="1">
      <c r="B5283" s="43"/>
      <c r="D5283" s="43"/>
      <c r="E5283" s="43"/>
      <c r="G5283" s="43"/>
      <c r="H5283" s="43"/>
      <c r="J5283" s="43"/>
      <c r="K5283" s="43"/>
      <c r="L5283" s="43"/>
      <c r="M5283" s="43"/>
      <c r="N5283" s="43"/>
      <c r="O5283" s="43"/>
      <c r="Q5283" s="43"/>
      <c r="R5283" s="43"/>
      <c r="S5283" s="43"/>
      <c r="T5283" s="43"/>
      <c r="U5283" s="43"/>
      <c r="X5283" s="43"/>
      <c r="Y5283" s="43"/>
      <c r="Z5283" s="43"/>
      <c r="AA5283" s="43"/>
      <c r="AB5283" s="43"/>
      <c r="AC5283" s="43"/>
      <c r="AE5283" s="43"/>
      <c r="AF5283" s="43"/>
      <c r="AG5283" s="43"/>
      <c r="AH5283" s="43"/>
    </row>
    <row r="5284" spans="2:37">
      <c r="B5284" s="2">
        <v>0</v>
      </c>
      <c r="D5284" s="44">
        <v>0</v>
      </c>
      <c r="E5284" s="44"/>
      <c r="F5284" s="45">
        <v>5.4255963277682895E-7</v>
      </c>
      <c r="G5284" s="45"/>
      <c r="H5284" s="45"/>
      <c r="I5284" s="45"/>
      <c r="J5284" s="45"/>
      <c r="K5284" s="45">
        <v>31.418004989624023</v>
      </c>
      <c r="L5284" s="45"/>
      <c r="M5284" s="45"/>
      <c r="N5284" s="45">
        <v>62.836009979248047</v>
      </c>
      <c r="O5284" s="45"/>
      <c r="P5284" s="45"/>
      <c r="Q5284" s="45"/>
      <c r="R5284" s="45">
        <v>22.215885162353516</v>
      </c>
      <c r="S5284" s="45"/>
      <c r="T5284" s="45"/>
      <c r="U5284" s="45"/>
      <c r="V5284" s="46">
        <v>100</v>
      </c>
      <c r="W5284" s="46"/>
      <c r="X5284" s="45">
        <v>3.9000000804662704E-2</v>
      </c>
      <c r="Y5284" s="45"/>
      <c r="Z5284" s="44">
        <v>2.3400000482797623</v>
      </c>
      <c r="AA5284" s="44"/>
      <c r="AB5284" s="45">
        <v>13.670571327209473</v>
      </c>
      <c r="AC5284" s="45"/>
      <c r="AD5284" s="45">
        <v>0.83446115255355835</v>
      </c>
      <c r="AE5284" s="45"/>
      <c r="AF5284" s="45">
        <v>24.525308609008789</v>
      </c>
      <c r="AG5284" s="45"/>
      <c r="AH5284" s="45">
        <v>16.751958847045898</v>
      </c>
      <c r="AI5284" s="45"/>
      <c r="AJ5284" s="45"/>
      <c r="AK5284" s="20">
        <v>3.5222935676574707</v>
      </c>
    </row>
    <row r="5285" spans="2:37">
      <c r="B5285" s="2">
        <v>1.0000000474974513E-3</v>
      </c>
      <c r="D5285" s="44">
        <v>6.0000002849847078E-2</v>
      </c>
      <c r="E5285" s="44"/>
      <c r="F5285" s="45">
        <v>-0.88395893573760986</v>
      </c>
      <c r="G5285" s="45"/>
      <c r="H5285" s="45"/>
      <c r="I5285" s="45"/>
      <c r="J5285" s="45"/>
      <c r="K5285" s="45">
        <v>28.088064193725586</v>
      </c>
      <c r="L5285" s="45"/>
      <c r="M5285" s="45"/>
      <c r="N5285" s="45">
        <v>59.25103759765625</v>
      </c>
      <c r="O5285" s="45"/>
      <c r="P5285" s="45"/>
      <c r="Q5285" s="45"/>
      <c r="R5285" s="45">
        <v>22.035549163818359</v>
      </c>
      <c r="S5285" s="45"/>
      <c r="T5285" s="45"/>
      <c r="U5285" s="45"/>
      <c r="V5285" s="46">
        <v>90.1328125</v>
      </c>
      <c r="W5285" s="46"/>
      <c r="X5285" s="45">
        <v>3.9999999105930328E-2</v>
      </c>
      <c r="Y5285" s="45"/>
      <c r="Z5285" s="44">
        <v>2.3999999463558197</v>
      </c>
      <c r="AA5285" s="44"/>
      <c r="AB5285" s="45">
        <v>19.910125732421875</v>
      </c>
      <c r="AC5285" s="45"/>
      <c r="AD5285" s="45">
        <v>0.76549404859542847</v>
      </c>
      <c r="AE5285" s="45"/>
      <c r="AF5285" s="45">
        <v>24.30622673034668</v>
      </c>
      <c r="AG5285" s="45"/>
      <c r="AH5285" s="45">
        <v>16.645811080932617</v>
      </c>
      <c r="AI5285" s="45"/>
      <c r="AJ5285" s="45"/>
      <c r="AK5285" s="20">
        <v>3.2517850399017334</v>
      </c>
    </row>
    <row r="5286" spans="2:37">
      <c r="B5286" s="2">
        <v>2.0000000949949026E-3</v>
      </c>
      <c r="D5286" s="44">
        <v>0.12000000569969416</v>
      </c>
      <c r="E5286" s="44"/>
      <c r="F5286" s="45">
        <v>2.6460614204406738</v>
      </c>
      <c r="G5286" s="45"/>
      <c r="H5286" s="45"/>
      <c r="I5286" s="45"/>
      <c r="J5286" s="45"/>
      <c r="K5286" s="45">
        <v>25.170190811157227</v>
      </c>
      <c r="L5286" s="45"/>
      <c r="M5286" s="45"/>
      <c r="N5286" s="45">
        <v>56.081794738769531</v>
      </c>
      <c r="O5286" s="45"/>
      <c r="P5286" s="45"/>
      <c r="Q5286" s="45"/>
      <c r="R5286" s="45">
        <v>21.857805252075195</v>
      </c>
      <c r="S5286" s="45"/>
      <c r="T5286" s="45"/>
      <c r="U5286" s="45"/>
      <c r="V5286" s="46">
        <v>81.426345825195313</v>
      </c>
      <c r="W5286" s="46"/>
      <c r="X5286" s="45">
        <v>4.1000001132488251E-2</v>
      </c>
      <c r="Y5286" s="45"/>
      <c r="Z5286" s="44">
        <v>2.460000067949295</v>
      </c>
      <c r="AA5286" s="44"/>
      <c r="AB5286" s="45">
        <v>23.402200698852539</v>
      </c>
      <c r="AC5286" s="45"/>
      <c r="AD5286" s="45">
        <v>0.70229685306549072</v>
      </c>
      <c r="AE5286" s="45"/>
      <c r="AF5286" s="45">
        <v>24.094799041748047</v>
      </c>
      <c r="AG5286" s="45"/>
      <c r="AH5286" s="45">
        <v>16.540996551513672</v>
      </c>
      <c r="AI5286" s="45"/>
      <c r="AJ5286" s="45"/>
      <c r="AK5286" s="20">
        <v>3.0022308826446533</v>
      </c>
    </row>
    <row r="5287" spans="2:37">
      <c r="B5287" s="2">
        <v>3.0000000260770321E-3</v>
      </c>
      <c r="D5287" s="44">
        <v>0.18000000156462193</v>
      </c>
      <c r="E5287" s="44"/>
      <c r="F5287" s="45">
        <v>9.5668210983276367</v>
      </c>
      <c r="G5287" s="45"/>
      <c r="H5287" s="45"/>
      <c r="I5287" s="45"/>
      <c r="J5287" s="45"/>
      <c r="K5287" s="45">
        <v>22.604328155517578</v>
      </c>
      <c r="L5287" s="45"/>
      <c r="M5287" s="45"/>
      <c r="N5287" s="45">
        <v>53.268165588378906</v>
      </c>
      <c r="O5287" s="45"/>
      <c r="P5287" s="45"/>
      <c r="Q5287" s="45"/>
      <c r="R5287" s="45">
        <v>21.682605743408203</v>
      </c>
      <c r="S5287" s="45"/>
      <c r="T5287" s="45"/>
      <c r="U5287" s="45"/>
      <c r="V5287" s="46">
        <v>73.716575622558594</v>
      </c>
      <c r="W5287" s="46"/>
      <c r="X5287" s="45">
        <v>4.1999999433755875E-2</v>
      </c>
      <c r="Y5287" s="45"/>
      <c r="Z5287" s="44">
        <v>2.5199999660253525</v>
      </c>
      <c r="AA5287" s="44"/>
      <c r="AB5287" s="45">
        <v>23.684659957885742</v>
      </c>
      <c r="AC5287" s="45"/>
      <c r="AD5287" s="45">
        <v>0.64437901973724365</v>
      </c>
      <c r="AE5287" s="45"/>
      <c r="AF5287" s="45">
        <v>23.890501022338867</v>
      </c>
      <c r="AG5287" s="45"/>
      <c r="AH5287" s="45">
        <v>16.437490463256836</v>
      </c>
      <c r="AI5287" s="45"/>
      <c r="AJ5287" s="45"/>
      <c r="AK5287" s="20">
        <v>2.7719850540161133</v>
      </c>
    </row>
    <row r="5288" spans="2:37">
      <c r="B5288" s="2">
        <v>4.0000001899898052E-3</v>
      </c>
      <c r="D5288" s="44">
        <v>0.24000001139938831</v>
      </c>
      <c r="E5288" s="44"/>
      <c r="F5288" s="45">
        <v>18.457216262817383</v>
      </c>
      <c r="G5288" s="45"/>
      <c r="H5288" s="45"/>
      <c r="I5288" s="45"/>
      <c r="J5288" s="45"/>
      <c r="K5288" s="45">
        <v>20.340391159057617</v>
      </c>
      <c r="L5288" s="45"/>
      <c r="M5288" s="45"/>
      <c r="N5288" s="45">
        <v>50.759994506835938</v>
      </c>
      <c r="O5288" s="45"/>
      <c r="P5288" s="45"/>
      <c r="Q5288" s="45"/>
      <c r="R5288" s="45">
        <v>21.509908676147461</v>
      </c>
      <c r="S5288" s="45"/>
      <c r="T5288" s="45"/>
      <c r="U5288" s="45"/>
      <c r="V5288" s="46">
        <v>66.866058349609375</v>
      </c>
      <c r="W5288" s="46"/>
      <c r="X5288" s="45">
        <v>4.3000001460313797E-2</v>
      </c>
      <c r="Y5288" s="45"/>
      <c r="Z5288" s="44">
        <v>2.5800000876188278</v>
      </c>
      <c r="AA5288" s="44"/>
      <c r="AB5288" s="45">
        <v>20.749711990356445</v>
      </c>
      <c r="AC5288" s="45"/>
      <c r="AD5288" s="45">
        <v>0.59129250049591064</v>
      </c>
      <c r="AE5288" s="45"/>
      <c r="AF5288" s="45">
        <v>23.69285774230957</v>
      </c>
      <c r="AG5288" s="45"/>
      <c r="AH5288" s="45">
        <v>16.335273742675781</v>
      </c>
      <c r="AI5288" s="45"/>
      <c r="AJ5288" s="45"/>
      <c r="AK5288" s="20">
        <v>2.5595345497131348</v>
      </c>
    </row>
    <row r="5289" spans="2:37">
      <c r="B5289" s="2">
        <v>4.999999888241291E-3</v>
      </c>
      <c r="D5289" s="44">
        <v>0.29999999329447746</v>
      </c>
      <c r="E5289" s="44"/>
      <c r="F5289" s="45">
        <v>27.693859100341797</v>
      </c>
      <c r="G5289" s="45"/>
      <c r="H5289" s="45"/>
      <c r="I5289" s="45"/>
      <c r="J5289" s="45"/>
      <c r="K5289" s="45">
        <v>18.336463928222656</v>
      </c>
      <c r="L5289" s="45"/>
      <c r="M5289" s="45"/>
      <c r="N5289" s="45">
        <v>48.515316009521484</v>
      </c>
      <c r="O5289" s="45"/>
      <c r="P5289" s="45"/>
      <c r="Q5289" s="45"/>
      <c r="R5289" s="45">
        <v>21.339670181274414</v>
      </c>
      <c r="S5289" s="45"/>
      <c r="T5289" s="45"/>
      <c r="U5289" s="45"/>
      <c r="V5289" s="46">
        <v>60.759315490722656</v>
      </c>
      <c r="W5289" s="46"/>
      <c r="X5289" s="45">
        <v>4.3999999761581421E-2</v>
      </c>
      <c r="Y5289" s="45"/>
      <c r="Z5289" s="44">
        <v>2.6399999856948853</v>
      </c>
      <c r="AA5289" s="44"/>
      <c r="AB5289" s="45">
        <v>15.039251327514648</v>
      </c>
      <c r="AC5289" s="45"/>
      <c r="AD5289" s="45">
        <v>0.54262840747833252</v>
      </c>
      <c r="AE5289" s="45"/>
      <c r="AF5289" s="45">
        <v>23.501428604125977</v>
      </c>
      <c r="AG5289" s="45"/>
      <c r="AH5289" s="45">
        <v>16.234323501586914</v>
      </c>
      <c r="AI5289" s="45"/>
      <c r="AJ5289" s="45"/>
      <c r="AK5289" s="20">
        <v>2.3634874820709229</v>
      </c>
    </row>
    <row r="5290" spans="2:37">
      <c r="B5290" s="2">
        <v>6.0000000521540642E-3</v>
      </c>
      <c r="D5290" s="44">
        <v>0.36000000312924385</v>
      </c>
      <c r="E5290" s="44"/>
      <c r="F5290" s="45">
        <v>35.673126220703125</v>
      </c>
      <c r="G5290" s="45"/>
      <c r="H5290" s="45"/>
      <c r="I5290" s="45"/>
      <c r="J5290" s="45"/>
      <c r="K5290" s="45">
        <v>16.557348251342773</v>
      </c>
      <c r="L5290" s="45"/>
      <c r="M5290" s="45"/>
      <c r="N5290" s="45">
        <v>46.498863220214844</v>
      </c>
      <c r="O5290" s="45"/>
      <c r="P5290" s="45"/>
      <c r="Q5290" s="45"/>
      <c r="R5290" s="45">
        <v>21.171848297119141</v>
      </c>
      <c r="S5290" s="45"/>
      <c r="T5290" s="45"/>
      <c r="U5290" s="45"/>
      <c r="V5290" s="46">
        <v>55.298969268798828</v>
      </c>
      <c r="W5290" s="46"/>
      <c r="X5290" s="45">
        <v>4.5000001788139343E-2</v>
      </c>
      <c r="Y5290" s="45"/>
      <c r="Z5290" s="44">
        <v>2.7000001072883606</v>
      </c>
      <c r="AA5290" s="44"/>
      <c r="AB5290" s="45">
        <v>7.3775935173034668</v>
      </c>
      <c r="AC5290" s="45"/>
      <c r="AD5290" s="45">
        <v>0.49801290035247803</v>
      </c>
      <c r="AE5290" s="45"/>
      <c r="AF5290" s="45">
        <v>23.315811157226563</v>
      </c>
      <c r="AG5290" s="45"/>
      <c r="AH5290" s="45">
        <v>16.134618759155273</v>
      </c>
      <c r="AI5290" s="45"/>
      <c r="AJ5290" s="45"/>
      <c r="AK5290" s="20">
        <v>2.182563304901123</v>
      </c>
    </row>
    <row r="5291" spans="2:37">
      <c r="B5291" s="2">
        <v>7.0000002160668373E-3</v>
      </c>
      <c r="D5291" s="44">
        <v>0.42000001296401024</v>
      </c>
      <c r="E5291" s="44"/>
      <c r="F5291" s="45">
        <v>41.028121948242188</v>
      </c>
      <c r="G5291" s="45"/>
      <c r="H5291" s="45"/>
      <c r="I5291" s="45"/>
      <c r="J5291" s="45"/>
      <c r="K5291" s="45">
        <v>14.973379135131836</v>
      </c>
      <c r="L5291" s="45"/>
      <c r="M5291" s="45"/>
      <c r="N5291" s="45">
        <v>44.680915832519531</v>
      </c>
      <c r="O5291" s="45"/>
      <c r="P5291" s="45"/>
      <c r="Q5291" s="45"/>
      <c r="R5291" s="45">
        <v>21.006399154663086</v>
      </c>
      <c r="S5291" s="45"/>
      <c r="T5291" s="45"/>
      <c r="U5291" s="45"/>
      <c r="V5291" s="46">
        <v>50.402629852294922</v>
      </c>
      <c r="W5291" s="46"/>
      <c r="X5291" s="45">
        <v>4.6000000089406967E-2</v>
      </c>
      <c r="Y5291" s="45"/>
      <c r="Z5291" s="44">
        <v>2.760000005364418</v>
      </c>
      <c r="AA5291" s="44"/>
      <c r="AB5291" s="45">
        <v>-1.1482621431350708</v>
      </c>
      <c r="AC5291" s="45"/>
      <c r="AD5291" s="45">
        <v>0.45710459351539612</v>
      </c>
      <c r="AE5291" s="45"/>
      <c r="AF5291" s="45">
        <v>23.13563346862793</v>
      </c>
      <c r="AG5291" s="45"/>
      <c r="AH5291" s="45">
        <v>16.036142349243164</v>
      </c>
      <c r="AI5291" s="45"/>
      <c r="AJ5291" s="45"/>
      <c r="AK5291" s="20">
        <v>2.0155830383300781</v>
      </c>
    </row>
    <row r="5292" spans="2:37">
      <c r="B5292" s="2">
        <v>8.0000003799796104E-3</v>
      </c>
      <c r="D5292" s="44">
        <v>0.48000002279877663</v>
      </c>
      <c r="E5292" s="44"/>
      <c r="F5292" s="45">
        <v>42.810249328613281</v>
      </c>
      <c r="G5292" s="45"/>
      <c r="H5292" s="45"/>
      <c r="I5292" s="45"/>
      <c r="J5292" s="45"/>
      <c r="K5292" s="45">
        <v>13.559453010559082</v>
      </c>
      <c r="L5292" s="45"/>
      <c r="M5292" s="45"/>
      <c r="N5292" s="45">
        <v>43.036308288574219</v>
      </c>
      <c r="O5292" s="45"/>
      <c r="P5292" s="45"/>
      <c r="Q5292" s="45"/>
      <c r="R5292" s="45">
        <v>20.843284606933594</v>
      </c>
      <c r="S5292" s="45"/>
      <c r="T5292" s="45"/>
      <c r="U5292" s="45"/>
      <c r="V5292" s="46">
        <v>46.000339508056641</v>
      </c>
      <c r="W5292" s="46"/>
      <c r="X5292" s="45">
        <v>4.6999998390674591E-2</v>
      </c>
      <c r="Y5292" s="45"/>
      <c r="Z5292" s="44">
        <v>2.8199999034404755</v>
      </c>
      <c r="AA5292" s="44"/>
      <c r="AB5292" s="45">
        <v>-9.3434906005859375</v>
      </c>
      <c r="AC5292" s="45"/>
      <c r="AD5292" s="45">
        <v>0.41959136724472046</v>
      </c>
      <c r="AE5292" s="45"/>
      <c r="AF5292" s="45">
        <v>22.96055793762207</v>
      </c>
      <c r="AG5292" s="45"/>
      <c r="AH5292" s="45">
        <v>15.938870429992676</v>
      </c>
      <c r="AI5292" s="45"/>
      <c r="AJ5292" s="45"/>
      <c r="AK5292" s="20">
        <v>1.8614612817764282</v>
      </c>
    </row>
    <row r="5293" spans="2:37">
      <c r="B5293" s="2">
        <v>8.999999612569809E-3</v>
      </c>
      <c r="D5293" s="44">
        <v>0.53999997675418854</v>
      </c>
      <c r="E5293" s="44"/>
      <c r="F5293" s="45">
        <v>40.610542297363281</v>
      </c>
      <c r="G5293" s="45"/>
      <c r="H5293" s="45"/>
      <c r="I5293" s="45"/>
      <c r="J5293" s="45"/>
      <c r="K5293" s="45">
        <v>12.294249534606934</v>
      </c>
      <c r="L5293" s="45"/>
      <c r="M5293" s="45"/>
      <c r="N5293" s="45">
        <v>41.543666839599609</v>
      </c>
      <c r="O5293" s="45"/>
      <c r="P5293" s="45"/>
      <c r="Q5293" s="45"/>
      <c r="R5293" s="45">
        <v>20.682462692260742</v>
      </c>
      <c r="S5293" s="45"/>
      <c r="T5293" s="45"/>
      <c r="U5293" s="45"/>
      <c r="V5293" s="46">
        <v>42.032459259033203</v>
      </c>
      <c r="W5293" s="46"/>
      <c r="X5293" s="45">
        <v>4.8000000417232513E-2</v>
      </c>
      <c r="Y5293" s="45"/>
      <c r="Z5293" s="44">
        <v>2.8800000250339508</v>
      </c>
      <c r="AA5293" s="44"/>
      <c r="AB5293" s="45">
        <v>-16.073434829711914</v>
      </c>
      <c r="AC5293" s="45"/>
      <c r="AD5293" s="45">
        <v>0.38518783450126648</v>
      </c>
      <c r="AE5293" s="45"/>
      <c r="AF5293" s="45">
        <v>22.79026985168457</v>
      </c>
      <c r="AG5293" s="45"/>
      <c r="AH5293" s="45">
        <v>15.842784881591797</v>
      </c>
      <c r="AI5293" s="45"/>
      <c r="AJ5293" s="45"/>
      <c r="AK5293" s="20">
        <v>1.71919846534729</v>
      </c>
    </row>
    <row r="5294" spans="2:37">
      <c r="B5294" s="2">
        <v>9.9999997764825821E-3</v>
      </c>
      <c r="D5294" s="44">
        <v>0.59999998658895493</v>
      </c>
      <c r="E5294" s="44"/>
      <c r="F5294" s="45">
        <v>34.604705810546875</v>
      </c>
      <c r="G5294" s="45"/>
      <c r="H5294" s="45"/>
      <c r="I5294" s="45"/>
      <c r="J5294" s="45"/>
      <c r="K5294" s="45">
        <v>11.159588813781738</v>
      </c>
      <c r="L5294" s="45"/>
      <c r="M5294" s="45"/>
      <c r="N5294" s="45">
        <v>40.184757232666016</v>
      </c>
      <c r="O5294" s="45"/>
      <c r="P5294" s="45"/>
      <c r="Q5294" s="45"/>
      <c r="R5294" s="45">
        <v>20.523893356323242</v>
      </c>
      <c r="S5294" s="45"/>
      <c r="T5294" s="45"/>
      <c r="U5294" s="45"/>
      <c r="V5294" s="46">
        <v>38.447975158691406</v>
      </c>
      <c r="W5294" s="46"/>
      <c r="X5294" s="45">
        <v>4.8999998718500137E-2</v>
      </c>
      <c r="Y5294" s="45"/>
      <c r="Z5294" s="44">
        <v>2.9399999231100082</v>
      </c>
      <c r="AA5294" s="44"/>
      <c r="AB5294" s="45">
        <v>-20.421159744262695</v>
      </c>
      <c r="AC5294" s="45"/>
      <c r="AD5294" s="45">
        <v>0.35363304615020752</v>
      </c>
      <c r="AE5294" s="45"/>
      <c r="AF5294" s="45">
        <v>22.624481201171875</v>
      </c>
      <c r="AG5294" s="45"/>
      <c r="AH5294" s="45">
        <v>15.747867584228516</v>
      </c>
      <c r="AI5294" s="45"/>
      <c r="AJ5294" s="45"/>
      <c r="AK5294" s="20">
        <v>1.5878740549087524</v>
      </c>
    </row>
    <row r="5295" spans="2:37">
      <c r="B5295" s="2">
        <v>1.0999999940395355E-2</v>
      </c>
      <c r="D5295" s="44">
        <v>0.65999999642372131</v>
      </c>
      <c r="E5295" s="44"/>
      <c r="F5295" s="45">
        <v>25.516613006591797</v>
      </c>
      <c r="G5295" s="45"/>
      <c r="H5295" s="45"/>
      <c r="I5295" s="45"/>
      <c r="J5295" s="45"/>
      <c r="K5295" s="45">
        <v>10.139904975891113</v>
      </c>
      <c r="L5295" s="45"/>
      <c r="M5295" s="45"/>
      <c r="N5295" s="45">
        <v>38.943954467773438</v>
      </c>
      <c r="O5295" s="45"/>
      <c r="P5295" s="45"/>
      <c r="Q5295" s="45"/>
      <c r="R5295" s="45">
        <v>20.367538452148438</v>
      </c>
      <c r="S5295" s="45"/>
      <c r="T5295" s="45"/>
      <c r="U5295" s="45"/>
      <c r="V5295" s="46">
        <v>35.203052520751953</v>
      </c>
      <c r="W5295" s="46"/>
      <c r="X5295" s="45">
        <v>5.000000074505806E-2</v>
      </c>
      <c r="Y5295" s="45"/>
      <c r="Z5295" s="44">
        <v>3.0000000447034836</v>
      </c>
      <c r="AA5295" s="44"/>
      <c r="AB5295" s="45">
        <v>-21.812753677368164</v>
      </c>
      <c r="AC5295" s="45"/>
      <c r="AD5295" s="45">
        <v>0.32468825578689575</v>
      </c>
      <c r="AE5295" s="45"/>
      <c r="AF5295" s="45">
        <v>22.462926864624023</v>
      </c>
      <c r="AG5295" s="45"/>
      <c r="AH5295" s="45">
        <v>15.654098510742188</v>
      </c>
      <c r="AI5295" s="45"/>
      <c r="AJ5295" s="45"/>
      <c r="AK5295" s="20">
        <v>1.4666399955749512</v>
      </c>
    </row>
    <row r="5296" spans="2:37">
      <c r="B5296" s="2">
        <v>1.2000000104308128E-2</v>
      </c>
      <c r="D5296" s="44">
        <v>0.7200000062584877</v>
      </c>
      <c r="E5296" s="44"/>
      <c r="F5296" s="45">
        <v>14.506564140319824</v>
      </c>
      <c r="G5296" s="45"/>
      <c r="H5296" s="45"/>
      <c r="I5296" s="45"/>
      <c r="J5296" s="45"/>
      <c r="K5296" s="45">
        <v>9.2218170166015625</v>
      </c>
      <c r="L5296" s="45"/>
      <c r="M5296" s="45"/>
      <c r="N5296" s="45">
        <v>37.807826995849609</v>
      </c>
      <c r="O5296" s="45"/>
      <c r="P5296" s="45"/>
      <c r="Q5296" s="45"/>
      <c r="R5296" s="45">
        <v>20.213361740112305</v>
      </c>
      <c r="S5296" s="45"/>
      <c r="T5296" s="45"/>
      <c r="U5296" s="45"/>
      <c r="V5296" s="46">
        <v>32.259891510009766</v>
      </c>
      <c r="W5296" s="46"/>
      <c r="X5296" s="45">
        <v>5.0999999046325684E-2</v>
      </c>
      <c r="Y5296" s="45"/>
      <c r="Z5296" s="44">
        <v>3.059999942779541</v>
      </c>
      <c r="AA5296" s="44"/>
      <c r="AB5296" s="45">
        <v>-20.093305587768555</v>
      </c>
      <c r="AC5296" s="45"/>
      <c r="AD5296" s="45">
        <v>0.29813510179519653</v>
      </c>
      <c r="AE5296" s="45"/>
      <c r="AF5296" s="45">
        <v>22.305362701416016</v>
      </c>
      <c r="AG5296" s="45"/>
      <c r="AH5296" s="45">
        <v>15.561459541320801</v>
      </c>
      <c r="AI5296" s="45"/>
      <c r="AJ5296" s="45"/>
      <c r="AK5296" s="20">
        <v>1.3547145128250122</v>
      </c>
    </row>
    <row r="5297" spans="2:37">
      <c r="B5297" s="2">
        <v>1.3000000268220901E-2</v>
      </c>
      <c r="D5297" s="44">
        <v>0.78000001609325409</v>
      </c>
      <c r="E5297" s="44"/>
      <c r="F5297" s="45">
        <v>3.0008854866027832</v>
      </c>
      <c r="G5297" s="45"/>
      <c r="H5297" s="45"/>
      <c r="I5297" s="45"/>
      <c r="J5297" s="45"/>
      <c r="K5297" s="45">
        <v>8.3937768936157227</v>
      </c>
      <c r="L5297" s="45"/>
      <c r="M5297" s="45"/>
      <c r="N5297" s="45">
        <v>36.764774322509766</v>
      </c>
      <c r="O5297" s="45"/>
      <c r="P5297" s="45"/>
      <c r="Q5297" s="45"/>
      <c r="R5297" s="45">
        <v>20.061325073242188</v>
      </c>
      <c r="S5297" s="45"/>
      <c r="T5297" s="45"/>
      <c r="U5297" s="45"/>
      <c r="V5297" s="46">
        <v>29.585765838623047</v>
      </c>
      <c r="W5297" s="46"/>
      <c r="X5297" s="45">
        <v>5.2000001072883606E-2</v>
      </c>
      <c r="Y5297" s="45"/>
      <c r="Z5297" s="44">
        <v>3.1200000643730164</v>
      </c>
      <c r="AA5297" s="44"/>
      <c r="AB5297" s="45">
        <v>-15.54354190826416</v>
      </c>
      <c r="AC5297" s="45"/>
      <c r="AD5297" s="45">
        <v>0.27377369999885559</v>
      </c>
      <c r="AE5297" s="45"/>
      <c r="AF5297" s="45">
        <v>22.151561737060547</v>
      </c>
      <c r="AG5297" s="45"/>
      <c r="AH5297" s="45">
        <v>15.469932556152344</v>
      </c>
      <c r="AI5297" s="45"/>
      <c r="AJ5297" s="45"/>
      <c r="AK5297" s="20">
        <v>1.2513774633407593</v>
      </c>
    </row>
    <row r="5298" spans="2:37">
      <c r="B5298" s="2">
        <v>1.4000000432133675E-2</v>
      </c>
      <c r="D5298" s="44">
        <v>0.84000002592802048</v>
      </c>
      <c r="E5298" s="44"/>
      <c r="F5298" s="45">
        <v>-7.5125970840454102</v>
      </c>
      <c r="G5298" s="45"/>
      <c r="H5298" s="45"/>
      <c r="I5298" s="45"/>
      <c r="J5298" s="45"/>
      <c r="K5298" s="45">
        <v>7.6457805633544922</v>
      </c>
      <c r="L5298" s="45"/>
      <c r="M5298" s="45"/>
      <c r="N5298" s="45">
        <v>35.804737091064453</v>
      </c>
      <c r="O5298" s="45"/>
      <c r="P5298" s="45"/>
      <c r="Q5298" s="45"/>
      <c r="R5298" s="45">
        <v>19.91139030456543</v>
      </c>
      <c r="S5298" s="45"/>
      <c r="T5298" s="45"/>
      <c r="U5298" s="45"/>
      <c r="V5298" s="46">
        <v>27.152214050292969</v>
      </c>
      <c r="W5298" s="46"/>
      <c r="X5298" s="45">
        <v>5.299999937415123E-2</v>
      </c>
      <c r="Y5298" s="45"/>
      <c r="Z5298" s="44">
        <v>3.1799999624490738</v>
      </c>
      <c r="AA5298" s="44"/>
      <c r="AB5298" s="45">
        <v>-8.8355588912963867</v>
      </c>
      <c r="AC5298" s="45"/>
      <c r="AD5298" s="45">
        <v>0.25142118334770203</v>
      </c>
      <c r="AE5298" s="45"/>
      <c r="AF5298" s="45">
        <v>22.001317977905273</v>
      </c>
      <c r="AG5298" s="45"/>
      <c r="AH5298" s="45">
        <v>15.379498481750488</v>
      </c>
      <c r="AI5298" s="45"/>
      <c r="AJ5298" s="45"/>
      <c r="AK5298" s="20">
        <v>1.1559649705886841</v>
      </c>
    </row>
    <row r="5299" spans="2:37">
      <c r="B5299" s="2">
        <v>1.4999999664723873E-2</v>
      </c>
      <c r="D5299" s="44">
        <v>0.89999997988343239</v>
      </c>
      <c r="E5299" s="44"/>
      <c r="F5299" s="45">
        <v>-15.694300651550293</v>
      </c>
      <c r="G5299" s="45"/>
      <c r="H5299" s="45"/>
      <c r="I5299" s="45"/>
      <c r="J5299" s="45"/>
      <c r="K5299" s="45">
        <v>6.9691257476806641</v>
      </c>
      <c r="L5299" s="45"/>
      <c r="M5299" s="45"/>
      <c r="N5299" s="45">
        <v>34.918968200683594</v>
      </c>
      <c r="O5299" s="45"/>
      <c r="P5299" s="45"/>
      <c r="Q5299" s="45"/>
      <c r="R5299" s="45">
        <v>19.763523101806641</v>
      </c>
      <c r="S5299" s="45"/>
      <c r="T5299" s="45"/>
      <c r="U5299" s="45"/>
      <c r="V5299" s="46">
        <v>24.93440055847168</v>
      </c>
      <c r="W5299" s="46"/>
      <c r="X5299" s="45">
        <v>5.4000001400709152E-2</v>
      </c>
      <c r="Y5299" s="45"/>
      <c r="Z5299" s="44">
        <v>3.2400000840425491</v>
      </c>
      <c r="AA5299" s="44"/>
      <c r="AB5299" s="45">
        <v>-0.93448638916015625</v>
      </c>
      <c r="AC5299" s="45"/>
      <c r="AD5299" s="45">
        <v>0.23091007769107819</v>
      </c>
      <c r="AE5299" s="45"/>
      <c r="AF5299" s="45">
        <v>21.854434967041016</v>
      </c>
      <c r="AG5299" s="45"/>
      <c r="AH5299" s="45">
        <v>15.290142059326172</v>
      </c>
      <c r="AI5299" s="45"/>
      <c r="AJ5299" s="45"/>
      <c r="AK5299" s="20">
        <v>1.0678650140762329</v>
      </c>
    </row>
    <row r="5300" spans="2:37">
      <c r="B5300" s="2">
        <v>1.6000000759959221E-2</v>
      </c>
      <c r="D5300" s="44">
        <v>0.96000004559755325</v>
      </c>
      <c r="E5300" s="44"/>
      <c r="F5300" s="45">
        <v>-20.538629531860352</v>
      </c>
      <c r="G5300" s="45"/>
      <c r="H5300" s="45"/>
      <c r="I5300" s="45"/>
      <c r="J5300" s="45"/>
      <c r="K5300" s="45">
        <v>6.3562150001525879</v>
      </c>
      <c r="L5300" s="45"/>
      <c r="M5300" s="45"/>
      <c r="N5300" s="45">
        <v>34.099811553955078</v>
      </c>
      <c r="O5300" s="45"/>
      <c r="P5300" s="45"/>
      <c r="Q5300" s="45"/>
      <c r="R5300" s="45">
        <v>19.617687225341797</v>
      </c>
      <c r="S5300" s="45"/>
      <c r="T5300" s="45"/>
      <c r="U5300" s="45"/>
      <c r="V5300" s="46">
        <v>22.910564422607422</v>
      </c>
      <c r="W5300" s="46"/>
      <c r="X5300" s="45">
        <v>5.4999999701976776E-2</v>
      </c>
      <c r="Y5300" s="45"/>
      <c r="Z5300" s="44">
        <v>3.2999999821186066</v>
      </c>
      <c r="AA5300" s="44"/>
      <c r="AB5300" s="45">
        <v>7.0395402908325195</v>
      </c>
      <c r="AC5300" s="45"/>
      <c r="AD5300" s="45">
        <v>0.21208709478378296</v>
      </c>
      <c r="AE5300" s="45"/>
      <c r="AF5300" s="45">
        <v>21.71074104309082</v>
      </c>
      <c r="AG5300" s="45"/>
      <c r="AH5300" s="45">
        <v>15.20184326171875</v>
      </c>
      <c r="AI5300" s="45"/>
      <c r="AJ5300" s="45"/>
      <c r="AK5300" s="20">
        <v>0.98651337623596191</v>
      </c>
    </row>
    <row r="5301" spans="2:37">
      <c r="B5301" s="2">
        <v>1.7000000923871994E-2</v>
      </c>
      <c r="D5301" s="44">
        <v>1.0200000554323196</v>
      </c>
      <c r="E5301" s="44"/>
      <c r="F5301" s="45">
        <v>-21.510288238525391</v>
      </c>
      <c r="G5301" s="45"/>
      <c r="H5301" s="45"/>
      <c r="I5301" s="45"/>
      <c r="J5301" s="45"/>
      <c r="K5301" s="45">
        <v>5.800391674041748</v>
      </c>
      <c r="L5301" s="45"/>
      <c r="M5301" s="45"/>
      <c r="N5301" s="45">
        <v>33.340572357177734</v>
      </c>
      <c r="O5301" s="45"/>
      <c r="P5301" s="45"/>
      <c r="Q5301" s="45"/>
      <c r="R5301" s="45">
        <v>19.473848342895508</v>
      </c>
      <c r="S5301" s="45"/>
      <c r="T5301" s="45"/>
      <c r="U5301" s="45"/>
      <c r="V5301" s="46">
        <v>21.061561584472656</v>
      </c>
      <c r="W5301" s="46"/>
      <c r="X5301" s="45">
        <v>5.6000001728534698E-2</v>
      </c>
      <c r="Y5301" s="45"/>
      <c r="Z5301" s="44">
        <v>3.3600001037120819</v>
      </c>
      <c r="AA5301" s="44"/>
      <c r="AB5301" s="45">
        <v>13.969420433044434</v>
      </c>
      <c r="AC5301" s="45"/>
      <c r="AD5301" s="45">
        <v>0.1948118656873703</v>
      </c>
      <c r="AE5301" s="45"/>
      <c r="AF5301" s="45">
        <v>21.570066452026367</v>
      </c>
      <c r="AG5301" s="45"/>
      <c r="AH5301" s="45">
        <v>15.11458683013916</v>
      </c>
      <c r="AI5301" s="45"/>
      <c r="AJ5301" s="45"/>
      <c r="AK5301" s="20">
        <v>0.91138970851898193</v>
      </c>
    </row>
    <row r="5302" spans="2:37">
      <c r="B5302" s="2">
        <v>1.7999999225139618E-2</v>
      </c>
      <c r="D5302" s="44">
        <v>1.0799999535083771</v>
      </c>
      <c r="E5302" s="44"/>
      <c r="F5302" s="45">
        <v>-18.612955093383789</v>
      </c>
      <c r="G5302" s="45"/>
      <c r="H5302" s="45"/>
      <c r="I5302" s="45"/>
      <c r="J5302" s="45"/>
      <c r="K5302" s="45">
        <v>5.2958035469055176</v>
      </c>
      <c r="L5302" s="45"/>
      <c r="M5302" s="45"/>
      <c r="N5302" s="45">
        <v>32.635341644287109</v>
      </c>
      <c r="O5302" s="45"/>
      <c r="P5302" s="45"/>
      <c r="Q5302" s="45"/>
      <c r="R5302" s="45">
        <v>19.331972122192383</v>
      </c>
      <c r="S5302" s="45"/>
      <c r="T5302" s="45"/>
      <c r="U5302" s="45"/>
      <c r="V5302" s="46">
        <v>19.37049674987793</v>
      </c>
      <c r="W5302" s="46"/>
      <c r="X5302" s="45">
        <v>5.7000000029802322E-2</v>
      </c>
      <c r="Y5302" s="45"/>
      <c r="Z5302" s="44">
        <v>3.4200000017881393</v>
      </c>
      <c r="AA5302" s="44"/>
      <c r="AB5302" s="45">
        <v>18.896873474121094</v>
      </c>
      <c r="AC5302" s="45"/>
      <c r="AD5302" s="45">
        <v>0.17895583808422089</v>
      </c>
      <c r="AE5302" s="45"/>
      <c r="AF5302" s="45">
        <v>21.432262420654297</v>
      </c>
      <c r="AG5302" s="45"/>
      <c r="AH5302" s="45">
        <v>15.028356552124023</v>
      </c>
      <c r="AI5302" s="45"/>
      <c r="AJ5302" s="45"/>
      <c r="AK5302" s="20">
        <v>0.8420141339302063</v>
      </c>
    </row>
    <row r="5303" spans="2:37">
      <c r="B5303" s="2">
        <v>1.8999999389052391E-2</v>
      </c>
      <c r="D5303" s="44">
        <v>1.1399999633431435</v>
      </c>
      <c r="E5303" s="44"/>
      <c r="F5303" s="45">
        <v>-12.381794929504395</v>
      </c>
      <c r="G5303" s="45"/>
      <c r="H5303" s="45"/>
      <c r="I5303" s="45"/>
      <c r="J5303" s="45"/>
      <c r="K5303" s="45">
        <v>4.8372883796691895</v>
      </c>
      <c r="L5303" s="45"/>
      <c r="M5303" s="45"/>
      <c r="N5303" s="45">
        <v>31.978910446166992</v>
      </c>
      <c r="O5303" s="45"/>
      <c r="P5303" s="45"/>
      <c r="Q5303" s="45"/>
      <c r="R5303" s="45">
        <v>19.192024230957031</v>
      </c>
      <c r="S5303" s="45"/>
      <c r="T5303" s="45"/>
      <c r="U5303" s="45"/>
      <c r="V5303" s="46">
        <v>17.822399139404297</v>
      </c>
      <c r="W5303" s="46"/>
      <c r="X5303" s="45">
        <v>5.7999998331069946E-2</v>
      </c>
      <c r="Y5303" s="45"/>
      <c r="Z5303" s="44">
        <v>3.4799998998641968</v>
      </c>
      <c r="AA5303" s="44"/>
      <c r="AB5303" s="45">
        <v>21.15428352355957</v>
      </c>
      <c r="AC5303" s="45"/>
      <c r="AD5303" s="45">
        <v>0.16440127789974213</v>
      </c>
      <c r="AE5303" s="45"/>
      <c r="AF5303" s="45">
        <v>21.297185897827148</v>
      </c>
      <c r="AG5303" s="45"/>
      <c r="AH5303" s="45">
        <v>14.943135261535645</v>
      </c>
      <c r="AI5303" s="45"/>
      <c r="AJ5303" s="45"/>
      <c r="AK5303" s="20">
        <v>0.77794420719146729</v>
      </c>
    </row>
    <row r="5304" spans="2:37">
      <c r="B5304" s="2">
        <v>1.9999999552965164E-2</v>
      </c>
      <c r="D5304" s="44">
        <v>1.1999999731779099</v>
      </c>
      <c r="E5304" s="44"/>
      <c r="F5304" s="45">
        <v>-3.8019804954528809</v>
      </c>
      <c r="G5304" s="45"/>
      <c r="H5304" s="45"/>
      <c r="I5304" s="45"/>
      <c r="J5304" s="45"/>
      <c r="K5304" s="45">
        <v>4.4202775955200195</v>
      </c>
      <c r="L5304" s="45"/>
      <c r="M5304" s="45"/>
      <c r="N5304" s="45">
        <v>31.366668701171875</v>
      </c>
      <c r="O5304" s="45"/>
      <c r="P5304" s="45"/>
      <c r="Q5304" s="45"/>
      <c r="R5304" s="45">
        <v>19.053976058959961</v>
      </c>
      <c r="S5304" s="45"/>
      <c r="T5304" s="45"/>
      <c r="U5304" s="45"/>
      <c r="V5304" s="46">
        <v>16.403968811035156</v>
      </c>
      <c r="W5304" s="46"/>
      <c r="X5304" s="45">
        <v>5.9000000357627869E-2</v>
      </c>
      <c r="Y5304" s="45"/>
      <c r="Z5304" s="44">
        <v>3.5400000214576721</v>
      </c>
      <c r="AA5304" s="44"/>
      <c r="AB5304" s="45">
        <v>20.454517364501953</v>
      </c>
      <c r="AC5304" s="45"/>
      <c r="AD5304" s="45">
        <v>0.15104030072689056</v>
      </c>
      <c r="AE5304" s="45"/>
      <c r="AF5304" s="45">
        <v>21.164707183837891</v>
      </c>
      <c r="AG5304" s="45"/>
      <c r="AH5304" s="45">
        <v>14.858906745910645</v>
      </c>
      <c r="AI5304" s="45"/>
      <c r="AJ5304" s="45"/>
      <c r="AK5304" s="20">
        <v>0.71877175569534302</v>
      </c>
    </row>
    <row r="5305" spans="2:37">
      <c r="B5305" s="2">
        <v>2.0999999716877937E-2</v>
      </c>
      <c r="D5305" s="44">
        <v>1.2599999830126762</v>
      </c>
      <c r="E5305" s="44"/>
      <c r="F5305" s="45">
        <v>5.8343505859375</v>
      </c>
      <c r="G5305" s="45"/>
      <c r="H5305" s="45"/>
      <c r="I5305" s="45"/>
      <c r="J5305" s="45"/>
      <c r="K5305" s="45">
        <v>4.0407171249389648</v>
      </c>
      <c r="L5305" s="45"/>
      <c r="M5305" s="45"/>
      <c r="N5305" s="45">
        <v>30.794513702392578</v>
      </c>
      <c r="O5305" s="45"/>
      <c r="P5305" s="45"/>
      <c r="Q5305" s="45"/>
      <c r="R5305" s="45">
        <v>18.917791366577148</v>
      </c>
      <c r="S5305" s="45"/>
      <c r="T5305" s="45"/>
      <c r="U5305" s="45"/>
      <c r="V5305" s="46">
        <v>15.103341102600098</v>
      </c>
      <c r="W5305" s="46"/>
      <c r="X5305" s="45">
        <v>5.9999998658895493E-2</v>
      </c>
      <c r="Y5305" s="45"/>
      <c r="Z5305" s="44">
        <v>3.5999999195337296</v>
      </c>
      <c r="AA5305" s="44"/>
      <c r="AB5305" s="45">
        <v>16.926643371582031</v>
      </c>
      <c r="AC5305" s="45"/>
      <c r="AD5305" s="45">
        <v>0.13877409696578979</v>
      </c>
      <c r="AE5305" s="45"/>
      <c r="AF5305" s="45">
        <v>21.034706115722656</v>
      </c>
      <c r="AG5305" s="45"/>
      <c r="AH5305" s="45">
        <v>14.775655746459961</v>
      </c>
      <c r="AI5305" s="45"/>
      <c r="AJ5305" s="45"/>
      <c r="AK5305" s="20">
        <v>0.66412019729614258</v>
      </c>
    </row>
    <row r="5306" spans="2:37">
      <c r="B5306" s="2">
        <v>2.199999988079071E-2</v>
      </c>
      <c r="D5306" s="44">
        <v>1.3199999928474426</v>
      </c>
      <c r="E5306" s="44"/>
      <c r="F5306" s="45">
        <v>15.11189079284668</v>
      </c>
      <c r="G5306" s="45"/>
      <c r="H5306" s="45"/>
      <c r="I5306" s="45"/>
      <c r="J5306" s="45"/>
      <c r="K5306" s="45">
        <v>3.6949987411499023</v>
      </c>
      <c r="L5306" s="45"/>
      <c r="M5306" s="45"/>
      <c r="N5306" s="45">
        <v>30.258792877197266</v>
      </c>
      <c r="O5306" s="45"/>
      <c r="P5306" s="45"/>
      <c r="Q5306" s="45"/>
      <c r="R5306" s="45">
        <v>18.783437728881836</v>
      </c>
      <c r="S5306" s="45"/>
      <c r="T5306" s="45"/>
      <c r="U5306" s="45"/>
      <c r="V5306" s="46">
        <v>13.909905433654785</v>
      </c>
      <c r="W5306" s="46"/>
      <c r="X5306" s="45">
        <v>6.1000000685453415E-2</v>
      </c>
      <c r="Y5306" s="45"/>
      <c r="Z5306" s="44">
        <v>3.6600000411272049</v>
      </c>
      <c r="AA5306" s="44"/>
      <c r="AB5306" s="45">
        <v>11.093230247497559</v>
      </c>
      <c r="AC5306" s="45"/>
      <c r="AD5306" s="45">
        <v>0.127512127161026</v>
      </c>
      <c r="AE5306" s="45"/>
      <c r="AF5306" s="45">
        <v>20.907070159912109</v>
      </c>
      <c r="AG5306" s="45"/>
      <c r="AH5306" s="45">
        <v>14.693366050720215</v>
      </c>
      <c r="AI5306" s="45"/>
      <c r="AJ5306" s="45"/>
      <c r="AK5306" s="20">
        <v>0.61364215612411499</v>
      </c>
    </row>
    <row r="5307" spans="2:37">
      <c r="B5307" s="2">
        <v>2.3000000044703484E-2</v>
      </c>
      <c r="D5307" s="44">
        <v>1.380000002682209</v>
      </c>
      <c r="E5307" s="44"/>
      <c r="F5307" s="45">
        <v>22.690546035766602</v>
      </c>
      <c r="G5307" s="45"/>
      <c r="H5307" s="45"/>
      <c r="I5307" s="45"/>
      <c r="J5307" s="45"/>
      <c r="K5307" s="45">
        <v>3.3799035549163818</v>
      </c>
      <c r="L5307" s="45"/>
      <c r="M5307" s="45"/>
      <c r="N5307" s="45">
        <v>29.756242752075195</v>
      </c>
      <c r="O5307" s="45"/>
      <c r="P5307" s="45"/>
      <c r="Q5307" s="45"/>
      <c r="R5307" s="45">
        <v>18.650888442993164</v>
      </c>
      <c r="S5307" s="45"/>
      <c r="T5307" s="45"/>
      <c r="U5307" s="45"/>
      <c r="V5307" s="46">
        <v>12.814148902893066</v>
      </c>
      <c r="W5307" s="46"/>
      <c r="X5307" s="45">
        <v>6.1999998986721039E-2</v>
      </c>
      <c r="Y5307" s="45"/>
      <c r="Z5307" s="44">
        <v>3.7199999392032623</v>
      </c>
      <c r="AA5307" s="44"/>
      <c r="AB5307" s="45">
        <v>3.7929980754852295</v>
      </c>
      <c r="AC5307" s="45"/>
      <c r="AD5307" s="45">
        <v>0.11717141419649124</v>
      </c>
      <c r="AE5307" s="45"/>
      <c r="AF5307" s="45">
        <v>20.781692504882813</v>
      </c>
      <c r="AG5307" s="45"/>
      <c r="AH5307" s="45">
        <v>14.61202335357666</v>
      </c>
      <c r="AI5307" s="45"/>
      <c r="AJ5307" s="45"/>
      <c r="AK5307" s="20">
        <v>0.5670173168182373</v>
      </c>
    </row>
    <row r="5308" spans="2:37">
      <c r="B5308" s="2">
        <v>2.4000000208616257E-2</v>
      </c>
      <c r="D5308" s="44">
        <v>1.4400000125169754</v>
      </c>
      <c r="E5308" s="44"/>
      <c r="F5308" s="45">
        <v>27.490579605102539</v>
      </c>
      <c r="G5308" s="45"/>
      <c r="H5308" s="45"/>
      <c r="I5308" s="45"/>
      <c r="J5308" s="45"/>
      <c r="K5308" s="45">
        <v>3.092552661895752</v>
      </c>
      <c r="L5308" s="45"/>
      <c r="M5308" s="45"/>
      <c r="N5308" s="45">
        <v>29.283945083618164</v>
      </c>
      <c r="O5308" s="45"/>
      <c r="P5308" s="45"/>
      <c r="Q5308" s="45"/>
      <c r="R5308" s="45">
        <v>18.520111083984375</v>
      </c>
      <c r="S5308" s="45"/>
      <c r="T5308" s="45"/>
      <c r="U5308" s="45"/>
      <c r="V5308" s="46">
        <v>11.807516098022461</v>
      </c>
      <c r="W5308" s="46"/>
      <c r="X5308" s="45">
        <v>6.3000001013278961E-2</v>
      </c>
      <c r="Y5308" s="45"/>
      <c r="Z5308" s="44">
        <v>3.7800000607967377</v>
      </c>
      <c r="AA5308" s="44"/>
      <c r="AB5308" s="45">
        <v>-3.9397344589233398</v>
      </c>
      <c r="AC5308" s="45"/>
      <c r="AD5308" s="45">
        <v>0.10767590254545212</v>
      </c>
      <c r="AE5308" s="45"/>
      <c r="AF5308" s="45">
        <v>20.658479690551758</v>
      </c>
      <c r="AG5308" s="45"/>
      <c r="AH5308" s="45">
        <v>14.531612396240234</v>
      </c>
      <c r="AI5308" s="45"/>
      <c r="AJ5308" s="45"/>
      <c r="AK5308" s="20">
        <v>0.52394986152648926</v>
      </c>
    </row>
    <row r="5309" spans="2:37">
      <c r="B5309" s="2">
        <v>2.500000037252903E-2</v>
      </c>
      <c r="D5309" s="44">
        <v>1.5000000223517418</v>
      </c>
      <c r="E5309" s="44"/>
      <c r="F5309" s="45">
        <v>28.838953018188477</v>
      </c>
      <c r="G5309" s="45"/>
      <c r="H5309" s="45"/>
      <c r="I5309" s="45"/>
      <c r="J5309" s="45"/>
      <c r="K5309" s="45">
        <v>2.8303661346435547</v>
      </c>
      <c r="L5309" s="45"/>
      <c r="M5309" s="45"/>
      <c r="N5309" s="45">
        <v>28.839273452758789</v>
      </c>
      <c r="O5309" s="45"/>
      <c r="P5309" s="45"/>
      <c r="Q5309" s="45"/>
      <c r="R5309" s="45">
        <v>18.391075134277344</v>
      </c>
      <c r="S5309" s="45"/>
      <c r="T5309" s="45"/>
      <c r="U5309" s="45"/>
      <c r="V5309" s="46">
        <v>10.882295608520508</v>
      </c>
      <c r="W5309" s="46"/>
      <c r="X5309" s="45">
        <v>6.4000003039836884E-2</v>
      </c>
      <c r="Y5309" s="45"/>
      <c r="Z5309" s="44">
        <v>3.840000182390213</v>
      </c>
      <c r="AA5309" s="44"/>
      <c r="AB5309" s="45">
        <v>-11.021559715270996</v>
      </c>
      <c r="AC5309" s="45"/>
      <c r="AD5309" s="45">
        <v>9.8955899477005005E-2</v>
      </c>
      <c r="AE5309" s="45"/>
      <c r="AF5309" s="45">
        <v>20.537338256835938</v>
      </c>
      <c r="AG5309" s="45"/>
      <c r="AH5309" s="45">
        <v>14.452118873596191</v>
      </c>
      <c r="AI5309" s="45"/>
      <c r="AJ5309" s="45"/>
      <c r="AK5309" s="20">
        <v>0.4841669499874115</v>
      </c>
    </row>
    <row r="5310" spans="2:37">
      <c r="B5310" s="2">
        <v>2.6000000536441803E-2</v>
      </c>
      <c r="D5310" s="44">
        <v>1.5600000321865082</v>
      </c>
      <c r="E5310" s="44"/>
      <c r="F5310" s="45">
        <v>26.557001113891602</v>
      </c>
      <c r="G5310" s="45"/>
      <c r="H5310" s="45"/>
      <c r="I5310" s="45"/>
      <c r="J5310" s="45"/>
      <c r="K5310" s="45">
        <v>2.5910263061523438</v>
      </c>
      <c r="L5310" s="45"/>
      <c r="M5310" s="45"/>
      <c r="N5310" s="45">
        <v>28.419870376586914</v>
      </c>
      <c r="O5310" s="45"/>
      <c r="P5310" s="45"/>
      <c r="Q5310" s="45"/>
      <c r="R5310" s="45">
        <v>18.263750076293945</v>
      </c>
      <c r="S5310" s="45"/>
      <c r="T5310" s="45"/>
      <c r="U5310" s="45"/>
      <c r="V5310" s="46">
        <v>10.031522750854492</v>
      </c>
      <c r="W5310" s="46"/>
      <c r="X5310" s="45">
        <v>6.4999997615814209E-2</v>
      </c>
      <c r="Y5310" s="45"/>
      <c r="Z5310" s="44">
        <v>3.8999998569488525</v>
      </c>
      <c r="AA5310" s="44"/>
      <c r="AB5310" s="45">
        <v>-16.471714019775391</v>
      </c>
      <c r="AC5310" s="45"/>
      <c r="AD5310" s="45">
        <v>9.0947501361370087E-2</v>
      </c>
      <c r="AE5310" s="45"/>
      <c r="AF5310" s="45">
        <v>20.418186187744141</v>
      </c>
      <c r="AG5310" s="45"/>
      <c r="AH5310" s="45">
        <v>14.373527526855469</v>
      </c>
      <c r="AI5310" s="45"/>
      <c r="AJ5310" s="45"/>
      <c r="AK5310" s="20">
        <v>0.44741690158843994</v>
      </c>
    </row>
    <row r="5311" spans="2:37">
      <c r="B5311" s="2">
        <v>2.7000000700354576E-2</v>
      </c>
      <c r="D5311" s="44">
        <v>1.6200000420212746</v>
      </c>
      <c r="E5311" s="44"/>
      <c r="F5311" s="45">
        <v>20.97810173034668</v>
      </c>
      <c r="G5311" s="45"/>
      <c r="H5311" s="45"/>
      <c r="I5311" s="45"/>
      <c r="J5311" s="45"/>
      <c r="K5311" s="45">
        <v>2.3724479675292969</v>
      </c>
      <c r="L5311" s="45"/>
      <c r="M5311" s="45"/>
      <c r="N5311" s="45">
        <v>28.023609161376953</v>
      </c>
      <c r="O5311" s="45"/>
      <c r="P5311" s="45"/>
      <c r="Q5311" s="45"/>
      <c r="R5311" s="45">
        <v>18.13810920715332</v>
      </c>
      <c r="S5311" s="45"/>
      <c r="T5311" s="45"/>
      <c r="U5311" s="45"/>
      <c r="V5311" s="46">
        <v>9.2488908767700195</v>
      </c>
      <c r="W5311" s="46"/>
      <c r="X5311" s="45">
        <v>6.5999999642372131E-2</v>
      </c>
      <c r="Y5311" s="45"/>
      <c r="Z5311" s="44">
        <v>3.9599999785423279</v>
      </c>
      <c r="AA5311" s="44"/>
      <c r="AB5311" s="45">
        <v>-19.547824859619141</v>
      </c>
      <c r="AC5311" s="45"/>
      <c r="AD5311" s="45">
        <v>8.3592131733894348E-2</v>
      </c>
      <c r="AE5311" s="45"/>
      <c r="AF5311" s="45">
        <v>20.300941467285156</v>
      </c>
      <c r="AG5311" s="45"/>
      <c r="AH5311" s="45">
        <v>14.295825004577637</v>
      </c>
      <c r="AI5311" s="45"/>
      <c r="AJ5311" s="45"/>
      <c r="AK5311" s="20">
        <v>0.41346728801727295</v>
      </c>
    </row>
    <row r="5312" spans="2:37">
      <c r="B5312" s="2">
        <v>2.8000000864267349E-2</v>
      </c>
      <c r="D5312" s="44">
        <v>1.680000051856041</v>
      </c>
      <c r="E5312" s="44"/>
      <c r="F5312" s="45">
        <v>12.893828392028809</v>
      </c>
      <c r="G5312" s="45"/>
      <c r="H5312" s="45"/>
      <c r="I5312" s="45"/>
      <c r="J5312" s="45"/>
      <c r="K5312" s="45">
        <v>2.1727519035339355</v>
      </c>
      <c r="L5312" s="45"/>
      <c r="M5312" s="45"/>
      <c r="N5312" s="45">
        <v>27.648571014404297</v>
      </c>
      <c r="O5312" s="45"/>
      <c r="P5312" s="45"/>
      <c r="Q5312" s="45"/>
      <c r="R5312" s="45">
        <v>18.014125823974609</v>
      </c>
      <c r="S5312" s="45"/>
      <c r="T5312" s="45"/>
      <c r="U5312" s="45"/>
      <c r="V5312" s="46">
        <v>8.5286827087402344</v>
      </c>
      <c r="W5312" s="46"/>
      <c r="X5312" s="45">
        <v>6.7000001668930054E-2</v>
      </c>
      <c r="Y5312" s="45"/>
      <c r="Z5312" s="44">
        <v>4.0200001001358032</v>
      </c>
      <c r="AA5312" s="44"/>
      <c r="AB5312" s="45">
        <v>-19.846931457519531</v>
      </c>
      <c r="AC5312" s="45"/>
      <c r="AD5312" s="45">
        <v>7.6836086809635162E-2</v>
      </c>
      <c r="AE5312" s="45"/>
      <c r="AF5312" s="45">
        <v>20.185535430908203</v>
      </c>
      <c r="AG5312" s="45"/>
      <c r="AH5312" s="45">
        <v>14.218997955322266</v>
      </c>
      <c r="AI5312" s="45"/>
      <c r="AJ5312" s="45"/>
      <c r="AK5312" s="20">
        <v>0.38210371136665344</v>
      </c>
    </row>
    <row r="5313" spans="2:37">
      <c r="B5313" s="2">
        <v>2.8999999165534973E-2</v>
      </c>
      <c r="D5313" s="44">
        <v>1.7399999499320984</v>
      </c>
      <c r="E5313" s="44"/>
      <c r="F5313" s="45">
        <v>3.4370458126068115</v>
      </c>
      <c r="G5313" s="45"/>
      <c r="H5313" s="45"/>
      <c r="I5313" s="45"/>
      <c r="J5313" s="45"/>
      <c r="K5313" s="45">
        <v>1.9902418851852417</v>
      </c>
      <c r="L5313" s="45"/>
      <c r="M5313" s="45"/>
      <c r="N5313" s="45">
        <v>27.293022155761719</v>
      </c>
      <c r="O5313" s="45"/>
      <c r="P5313" s="45"/>
      <c r="Q5313" s="45"/>
      <c r="R5313" s="45">
        <v>17.891767501831055</v>
      </c>
      <c r="S5313" s="45"/>
      <c r="T5313" s="45"/>
      <c r="U5313" s="45"/>
      <c r="V5313" s="46">
        <v>7.8657040596008301</v>
      </c>
      <c r="W5313" s="46"/>
      <c r="X5313" s="45">
        <v>6.8000003695487976E-2</v>
      </c>
      <c r="Y5313" s="45"/>
      <c r="Z5313" s="44">
        <v>4.0800002217292786</v>
      </c>
      <c r="AA5313" s="44"/>
      <c r="AB5313" s="45">
        <v>-17.358053207397461</v>
      </c>
      <c r="AC5313" s="45"/>
      <c r="AD5313" s="45">
        <v>7.0630110800266266E-2</v>
      </c>
      <c r="AE5313" s="45"/>
      <c r="AF5313" s="45">
        <v>20.071895599365234</v>
      </c>
      <c r="AG5313" s="45"/>
      <c r="AH5313" s="45">
        <v>14.143031120300293</v>
      </c>
      <c r="AI5313" s="45"/>
      <c r="AJ5313" s="45"/>
      <c r="AK5313" s="20">
        <v>0.35312822461128235</v>
      </c>
    </row>
    <row r="5314" spans="2:37">
      <c r="B5314" s="2">
        <v>2.9999999329447746E-2</v>
      </c>
      <c r="D5314" s="44">
        <v>1.7999999597668648</v>
      </c>
      <c r="E5314" s="44"/>
      <c r="F5314" s="45">
        <v>-6.0808682441711426</v>
      </c>
      <c r="G5314" s="45"/>
      <c r="H5314" s="45"/>
      <c r="I5314" s="45"/>
      <c r="J5314" s="45"/>
      <c r="K5314" s="45">
        <v>1.8233842849731445</v>
      </c>
      <c r="L5314" s="45"/>
      <c r="M5314" s="45"/>
      <c r="N5314" s="45">
        <v>26.955389022827148</v>
      </c>
      <c r="O5314" s="45"/>
      <c r="P5314" s="45"/>
      <c r="Q5314" s="45"/>
      <c r="R5314" s="45">
        <v>17.771011352539063</v>
      </c>
      <c r="S5314" s="45"/>
      <c r="T5314" s="45"/>
      <c r="U5314" s="45"/>
      <c r="V5314" s="46">
        <v>7.2552280426025391</v>
      </c>
      <c r="W5314" s="46"/>
      <c r="X5314" s="45">
        <v>6.8999998271465302E-2</v>
      </c>
      <c r="Y5314" s="45"/>
      <c r="Z5314" s="44">
        <v>4.1399998962879181</v>
      </c>
      <c r="AA5314" s="44"/>
      <c r="AB5314" s="45">
        <v>-12.45952033996582</v>
      </c>
      <c r="AC5314" s="45"/>
      <c r="AD5314" s="45">
        <v>6.4929060637950897E-2</v>
      </c>
      <c r="AE5314" s="45"/>
      <c r="AF5314" s="45">
        <v>19.9599609375</v>
      </c>
      <c r="AG5314" s="45"/>
      <c r="AH5314" s="45">
        <v>14.067912101745605</v>
      </c>
      <c r="AI5314" s="45"/>
      <c r="AJ5314" s="45"/>
      <c r="AK5314" s="20">
        <v>0.32635816931724548</v>
      </c>
    </row>
    <row r="5315" spans="2:37">
      <c r="B5315" s="2">
        <v>3.0999999493360519E-2</v>
      </c>
      <c r="D5315" s="44">
        <v>1.8599999696016312</v>
      </c>
      <c r="E5315" s="44"/>
      <c r="F5315" s="45">
        <v>-14.355443000793457</v>
      </c>
      <c r="G5315" s="45"/>
      <c r="H5315" s="45"/>
      <c r="I5315" s="45"/>
      <c r="J5315" s="45"/>
      <c r="K5315" s="45">
        <v>1.6707911491394043</v>
      </c>
      <c r="L5315" s="45"/>
      <c r="M5315" s="45"/>
      <c r="N5315" s="45">
        <v>26.634244918823242</v>
      </c>
      <c r="O5315" s="45"/>
      <c r="P5315" s="45"/>
      <c r="Q5315" s="45"/>
      <c r="R5315" s="45">
        <v>17.651826858520508</v>
      </c>
      <c r="S5315" s="45"/>
      <c r="T5315" s="45"/>
      <c r="U5315" s="45"/>
      <c r="V5315" s="46">
        <v>6.6929488182067871</v>
      </c>
      <c r="W5315" s="46"/>
      <c r="X5315" s="45">
        <v>7.0000000298023224E-2</v>
      </c>
      <c r="Y5315" s="45"/>
      <c r="Z5315" s="44">
        <v>4.2000000178813934</v>
      </c>
      <c r="AA5315" s="44"/>
      <c r="AB5315" s="45">
        <v>-5.8620195388793945</v>
      </c>
      <c r="AC5315" s="45"/>
      <c r="AD5315" s="45">
        <v>5.9691496193408966E-2</v>
      </c>
      <c r="AE5315" s="45"/>
      <c r="AF5315" s="45">
        <v>19.849668502807617</v>
      </c>
      <c r="AG5315" s="45"/>
      <c r="AH5315" s="45">
        <v>13.993627548217773</v>
      </c>
      <c r="AI5315" s="45"/>
      <c r="AJ5315" s="45"/>
      <c r="AK5315" s="20">
        <v>0.30162489414215088</v>
      </c>
    </row>
    <row r="5316" spans="2:37">
      <c r="B5316" s="2">
        <v>3.2000001519918442E-2</v>
      </c>
      <c r="D5316" s="44">
        <v>1.9200000911951065</v>
      </c>
      <c r="E5316" s="44"/>
      <c r="F5316" s="45">
        <v>-20.271030426025391</v>
      </c>
      <c r="G5316" s="45"/>
      <c r="H5316" s="45"/>
      <c r="I5316" s="45"/>
      <c r="J5316" s="45"/>
      <c r="K5316" s="45">
        <v>1.5312049388885498</v>
      </c>
      <c r="L5316" s="45"/>
      <c r="M5316" s="45"/>
      <c r="N5316" s="45">
        <v>26.328296661376953</v>
      </c>
      <c r="O5316" s="45"/>
      <c r="P5316" s="45"/>
      <c r="Q5316" s="45"/>
      <c r="R5316" s="45">
        <v>17.534191131591797</v>
      </c>
      <c r="S5316" s="45"/>
      <c r="T5316" s="45"/>
      <c r="U5316" s="45"/>
      <c r="V5316" s="46">
        <v>6.1749377250671387</v>
      </c>
      <c r="W5316" s="46"/>
      <c r="X5316" s="45">
        <v>7.1000002324581146E-2</v>
      </c>
      <c r="Y5316" s="45"/>
      <c r="Z5316" s="44">
        <v>4.2600001394748688</v>
      </c>
      <c r="AA5316" s="44"/>
      <c r="AB5316" s="45">
        <v>1.4941238164901733</v>
      </c>
      <c r="AC5316" s="45"/>
      <c r="AD5316" s="45">
        <v>5.4879441857337952E-2</v>
      </c>
      <c r="AE5316" s="45"/>
      <c r="AF5316" s="45">
        <v>19.740964889526367</v>
      </c>
      <c r="AG5316" s="45"/>
      <c r="AH5316" s="45">
        <v>13.920164108276367</v>
      </c>
      <c r="AI5316" s="45"/>
      <c r="AJ5316" s="45"/>
      <c r="AK5316" s="20">
        <v>0.27877277135848999</v>
      </c>
    </row>
    <row r="5317" spans="2:37">
      <c r="B5317" s="2">
        <v>3.2999999821186066E-2</v>
      </c>
      <c r="D5317" s="44">
        <v>1.9799999892711639</v>
      </c>
      <c r="E5317" s="44"/>
      <c r="F5317" s="45">
        <v>-23.053962707519531</v>
      </c>
      <c r="G5317" s="45"/>
      <c r="H5317" s="45"/>
      <c r="I5317" s="45"/>
      <c r="J5317" s="45"/>
      <c r="K5317" s="45">
        <v>1.403484582901001</v>
      </c>
      <c r="L5317" s="45"/>
      <c r="M5317" s="45"/>
      <c r="N5317" s="45">
        <v>26.036365509033203</v>
      </c>
      <c r="O5317" s="45"/>
      <c r="P5317" s="45"/>
      <c r="Q5317" s="45"/>
      <c r="R5317" s="45">
        <v>17.41807746887207</v>
      </c>
      <c r="S5317" s="45"/>
      <c r="T5317" s="45"/>
      <c r="U5317" s="45"/>
      <c r="V5317" s="46">
        <v>5.6976065635681152</v>
      </c>
      <c r="W5317" s="46"/>
      <c r="X5317" s="45">
        <v>7.1999996900558472E-2</v>
      </c>
      <c r="Y5317" s="45"/>
      <c r="Z5317" s="44">
        <v>4.3199998140335083</v>
      </c>
      <c r="AA5317" s="44"/>
      <c r="AB5317" s="45">
        <v>8.5726118087768555</v>
      </c>
      <c r="AC5317" s="45"/>
      <c r="AD5317" s="45">
        <v>5.0458047538995743E-2</v>
      </c>
      <c r="AE5317" s="45"/>
      <c r="AF5317" s="45">
        <v>19.633794784545898</v>
      </c>
      <c r="AG5317" s="45"/>
      <c r="AH5317" s="45">
        <v>13.847509384155273</v>
      </c>
      <c r="AI5317" s="45"/>
      <c r="AJ5317" s="45"/>
      <c r="AK5317" s="20">
        <v>0.25765806436538696</v>
      </c>
    </row>
    <row r="5318" spans="2:37">
      <c r="B5318" s="2">
        <v>3.4000001847743988E-2</v>
      </c>
      <c r="D5318" s="44">
        <v>2.0400001108646393</v>
      </c>
      <c r="E5318" s="44"/>
      <c r="F5318" s="45">
        <v>-22.375993728637695</v>
      </c>
      <c r="G5318" s="45"/>
      <c r="H5318" s="45"/>
      <c r="I5318" s="45"/>
      <c r="J5318" s="45"/>
      <c r="K5318" s="45">
        <v>1.2865943908691406</v>
      </c>
      <c r="L5318" s="45"/>
      <c r="M5318" s="45"/>
      <c r="N5318" s="45">
        <v>25.757381439208984</v>
      </c>
      <c r="O5318" s="45"/>
      <c r="P5318" s="45"/>
      <c r="Q5318" s="45"/>
      <c r="R5318" s="45">
        <v>17.303459167480469</v>
      </c>
      <c r="S5318" s="45"/>
      <c r="T5318" s="45"/>
      <c r="U5318" s="45"/>
      <c r="V5318" s="46">
        <v>5.2576746940612793</v>
      </c>
      <c r="W5318" s="46"/>
      <c r="X5318" s="45">
        <v>7.2999998927116394E-2</v>
      </c>
      <c r="Y5318" s="45"/>
      <c r="Z5318" s="44">
        <v>4.3799999356269836</v>
      </c>
      <c r="AA5318" s="44"/>
      <c r="AB5318" s="45">
        <v>14.386819839477539</v>
      </c>
      <c r="AC5318" s="45"/>
      <c r="AD5318" s="45">
        <v>4.6395342797040939E-2</v>
      </c>
      <c r="AE5318" s="45"/>
      <c r="AF5318" s="45">
        <v>19.528108596801758</v>
      </c>
      <c r="AG5318" s="45"/>
      <c r="AH5318" s="45">
        <v>13.775651931762695</v>
      </c>
      <c r="AI5318" s="45"/>
      <c r="AJ5318" s="45"/>
      <c r="AK5318" s="20">
        <v>0.23814815282821655</v>
      </c>
    </row>
    <row r="5319" spans="2:37">
      <c r="B5319" s="2">
        <v>3.5000000149011612E-2</v>
      </c>
      <c r="D5319" s="44">
        <v>2.1000000089406967</v>
      </c>
      <c r="E5319" s="44"/>
      <c r="F5319" s="45">
        <v>-18.394317626953125</v>
      </c>
      <c r="G5319" s="45"/>
      <c r="H5319" s="45"/>
      <c r="I5319" s="45"/>
      <c r="J5319" s="45"/>
      <c r="K5319" s="45">
        <v>1.1795927286148071</v>
      </c>
      <c r="L5319" s="45"/>
      <c r="M5319" s="45"/>
      <c r="N5319" s="45">
        <v>25.490365982055664</v>
      </c>
      <c r="O5319" s="45"/>
      <c r="P5319" s="45"/>
      <c r="Q5319" s="45"/>
      <c r="R5319" s="45">
        <v>17.190311431884766</v>
      </c>
      <c r="S5319" s="45"/>
      <c r="T5319" s="45"/>
      <c r="U5319" s="45"/>
      <c r="V5319" s="46">
        <v>4.852139949798584</v>
      </c>
      <c r="W5319" s="46"/>
      <c r="X5319" s="45">
        <v>7.4000000953674316E-2</v>
      </c>
      <c r="Y5319" s="45"/>
      <c r="Z5319" s="44">
        <v>4.440000057220459</v>
      </c>
      <c r="AA5319" s="44"/>
      <c r="AB5319" s="45">
        <v>18.136991500854492</v>
      </c>
      <c r="AC5319" s="45"/>
      <c r="AD5319" s="45">
        <v>4.2662002146244049E-2</v>
      </c>
      <c r="AE5319" s="45"/>
      <c r="AF5319" s="45">
        <v>19.423862457275391</v>
      </c>
      <c r="AG5319" s="45"/>
      <c r="AH5319" s="45">
        <v>13.704578399658203</v>
      </c>
      <c r="AI5319" s="45"/>
      <c r="AJ5319" s="45"/>
      <c r="AK5319" s="20">
        <v>0.22012051939964294</v>
      </c>
    </row>
    <row r="5320" spans="2:37">
      <c r="B5320" s="2">
        <v>3.5999998450279236E-2</v>
      </c>
      <c r="D5320" s="44">
        <v>2.1599999070167542</v>
      </c>
      <c r="E5320" s="44"/>
      <c r="F5320" s="45">
        <v>-11.723407745361328</v>
      </c>
      <c r="G5320" s="45"/>
      <c r="H5320" s="45"/>
      <c r="I5320" s="45"/>
      <c r="J5320" s="45"/>
      <c r="K5320" s="45">
        <v>1.0816236734390259</v>
      </c>
      <c r="L5320" s="45"/>
      <c r="M5320" s="45"/>
      <c r="N5320" s="45">
        <v>25.234428405761719</v>
      </c>
      <c r="O5320" s="45"/>
      <c r="P5320" s="45"/>
      <c r="Q5320" s="45"/>
      <c r="R5320" s="45">
        <v>17.07861328125</v>
      </c>
      <c r="S5320" s="45"/>
      <c r="T5320" s="45"/>
      <c r="U5320" s="45"/>
      <c r="V5320" s="46">
        <v>4.4782528877258301</v>
      </c>
      <c r="W5320" s="46"/>
      <c r="X5320" s="45">
        <v>7.5000002980232239E-2</v>
      </c>
      <c r="Y5320" s="45"/>
      <c r="Z5320" s="44">
        <v>4.5000001788139343</v>
      </c>
      <c r="AA5320" s="44"/>
      <c r="AB5320" s="45">
        <v>19.319929122924805</v>
      </c>
      <c r="AC5320" s="45"/>
      <c r="AD5320" s="45">
        <v>3.9231114089488983E-2</v>
      </c>
      <c r="AE5320" s="45"/>
      <c r="AF5320" s="45">
        <v>19.321010589599609</v>
      </c>
      <c r="AG5320" s="45"/>
      <c r="AH5320" s="45">
        <v>13.634276390075684</v>
      </c>
      <c r="AI5320" s="45"/>
      <c r="AJ5320" s="45"/>
      <c r="AK5320" s="20">
        <v>0.20346210896968842</v>
      </c>
    </row>
    <row r="5321" spans="2:37">
      <c r="B5321" s="2">
        <v>3.7000000476837158E-2</v>
      </c>
      <c r="D5321" s="44">
        <v>2.2200000286102295</v>
      </c>
      <c r="E5321" s="44"/>
      <c r="F5321" s="45">
        <v>-3.3435120582580566</v>
      </c>
      <c r="G5321" s="45"/>
      <c r="H5321" s="45"/>
      <c r="I5321" s="45"/>
      <c r="J5321" s="45"/>
      <c r="K5321" s="45">
        <v>0.99190795421600342</v>
      </c>
      <c r="L5321" s="45"/>
      <c r="M5321" s="45"/>
      <c r="N5321" s="45">
        <v>24.988758087158203</v>
      </c>
      <c r="O5321" s="45"/>
      <c r="P5321" s="45"/>
      <c r="Q5321" s="45"/>
      <c r="R5321" s="45">
        <v>16.96833610534668</v>
      </c>
      <c r="S5321" s="45"/>
      <c r="T5321" s="45"/>
      <c r="U5321" s="45"/>
      <c r="V5321" s="46">
        <v>4.1334919929504395</v>
      </c>
      <c r="W5321" s="46"/>
      <c r="X5321" s="45">
        <v>7.5999997556209564E-2</v>
      </c>
      <c r="Y5321" s="45"/>
      <c r="Z5321" s="44">
        <v>4.5599998533725739</v>
      </c>
      <c r="AA5321" s="44"/>
      <c r="AB5321" s="45">
        <v>17.796176910400391</v>
      </c>
      <c r="AC5321" s="45"/>
      <c r="AD5321" s="45">
        <v>3.6077991127967834E-2</v>
      </c>
      <c r="AE5321" s="45"/>
      <c r="AF5321" s="45">
        <v>19.219511032104492</v>
      </c>
      <c r="AG5321" s="45"/>
      <c r="AH5321" s="45">
        <v>13.564735412597656</v>
      </c>
      <c r="AI5321" s="45"/>
      <c r="AJ5321" s="45"/>
      <c r="AK5321" s="20">
        <v>0.18806849420070648</v>
      </c>
    </row>
    <row r="5322" spans="2:37" ht="14.25" customHeight="1">
      <c r="B5322" s="2">
        <v>3.7999998778104782E-2</v>
      </c>
      <c r="D5322" s="44">
        <v>2.2799999266862869</v>
      </c>
      <c r="E5322" s="44"/>
      <c r="F5322" s="45">
        <v>5.5406379699707031</v>
      </c>
      <c r="G5322" s="45"/>
      <c r="H5322" s="45"/>
      <c r="I5322" s="45"/>
      <c r="J5322" s="45"/>
      <c r="K5322" s="45">
        <v>0.90973597764968872</v>
      </c>
      <c r="L5322" s="45"/>
      <c r="M5322" s="45"/>
      <c r="N5322" s="45">
        <v>24.75261116027832</v>
      </c>
      <c r="O5322" s="45"/>
      <c r="P5322" s="45"/>
      <c r="Q5322" s="45"/>
      <c r="R5322" s="45">
        <v>16.859458923339844</v>
      </c>
      <c r="S5322" s="45"/>
      <c r="T5322" s="45"/>
      <c r="U5322" s="45"/>
      <c r="V5322" s="46">
        <v>3.8155465126037598</v>
      </c>
      <c r="W5322" s="46"/>
      <c r="X5322" s="45">
        <v>7.6999999582767487E-2</v>
      </c>
      <c r="Y5322" s="45"/>
      <c r="Z5322" s="44">
        <v>4.6199999749660492</v>
      </c>
      <c r="AA5322" s="44"/>
      <c r="AB5322" s="45">
        <v>13.805746078491211</v>
      </c>
      <c r="AC5322" s="45"/>
      <c r="AD5322" s="45">
        <v>3.3179976046085358E-2</v>
      </c>
      <c r="AE5322" s="45"/>
      <c r="AF5322" s="45">
        <v>19.119325637817383</v>
      </c>
      <c r="AG5322" s="45"/>
      <c r="AH5322" s="45">
        <v>13.495943069458008</v>
      </c>
      <c r="AI5322" s="45"/>
      <c r="AJ5322" s="45"/>
      <c r="AK5322" s="20">
        <v>0.17384324967861176</v>
      </c>
    </row>
    <row r="5323" spans="2:37" ht="13.5" customHeight="1">
      <c r="B5323" s="47" t="s">
        <v>11</v>
      </c>
      <c r="C5323" s="47"/>
      <c r="D5323" s="47"/>
      <c r="E5323" s="47"/>
    </row>
    <row r="5324" spans="2:37" ht="12.75" customHeight="1">
      <c r="B5324" s="39" t="s">
        <v>0</v>
      </c>
      <c r="C5324" s="39"/>
      <c r="D5324" s="39"/>
      <c r="E5324" s="39"/>
      <c r="F5324" s="39"/>
      <c r="G5324" s="1" t="s">
        <v>1</v>
      </c>
      <c r="H5324" s="40" t="s">
        <v>113</v>
      </c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</row>
    <row r="5325" spans="2:37" ht="12.75" customHeight="1">
      <c r="AB5325" s="39" t="s">
        <v>2</v>
      </c>
      <c r="AC5325" s="39"/>
      <c r="AD5325" s="39"/>
      <c r="AE5325" s="39"/>
      <c r="AF5325" s="39"/>
      <c r="AG5325" s="39"/>
    </row>
    <row r="5326" spans="2:37" ht="12" customHeight="1">
      <c r="B5326" s="39" t="s">
        <v>3</v>
      </c>
      <c r="C5326" s="39"/>
      <c r="D5326" s="39"/>
      <c r="E5326" s="39"/>
      <c r="G5326" s="1" t="s">
        <v>4</v>
      </c>
      <c r="H5326" s="41">
        <v>6.5999999046325684</v>
      </c>
      <c r="I5326" s="41"/>
      <c r="J5326" s="41"/>
      <c r="K5326" s="41"/>
      <c r="L5326" s="41"/>
      <c r="M5326" s="41"/>
      <c r="N5326" s="41"/>
      <c r="O5326" s="39" t="s">
        <v>21</v>
      </c>
      <c r="P5326" s="39"/>
      <c r="Q5326" s="39"/>
      <c r="R5326" s="39"/>
      <c r="S5326" s="1" t="s">
        <v>4</v>
      </c>
      <c r="T5326" s="42" t="s">
        <v>24</v>
      </c>
      <c r="U5326" s="42"/>
      <c r="V5326" s="42"/>
      <c r="W5326" s="42"/>
      <c r="X5326" s="42"/>
      <c r="Y5326" s="42"/>
      <c r="Z5326" s="42"/>
      <c r="AA5326" s="42"/>
      <c r="AB5326" s="39"/>
      <c r="AC5326" s="39"/>
      <c r="AD5326" s="39"/>
      <c r="AE5326" s="39"/>
      <c r="AF5326" s="39"/>
      <c r="AG5326" s="39"/>
    </row>
    <row r="5327" spans="2:37" ht="10.5" customHeight="1">
      <c r="AB5327" s="39"/>
      <c r="AC5327" s="39"/>
      <c r="AD5327" s="39"/>
      <c r="AE5327" s="39"/>
      <c r="AF5327" s="39"/>
      <c r="AG5327" s="39"/>
    </row>
    <row r="5328" spans="2:37" ht="12" customHeight="1">
      <c r="AB5328" s="39"/>
      <c r="AC5328" s="39"/>
      <c r="AD5328" s="39"/>
      <c r="AE5328" s="39"/>
      <c r="AF5328" s="39"/>
      <c r="AG5328" s="39"/>
    </row>
    <row r="5329" spans="2:34" ht="12" customHeight="1">
      <c r="AB5329" s="39"/>
      <c r="AC5329" s="39"/>
      <c r="AD5329" s="39"/>
      <c r="AE5329" s="39"/>
      <c r="AF5329" s="39"/>
      <c r="AG5329" s="39"/>
    </row>
    <row r="5330" spans="2:34" ht="6" customHeight="1"/>
    <row r="5331" spans="2:34" ht="3" customHeight="1">
      <c r="B5331" s="43" t="s">
        <v>5</v>
      </c>
      <c r="D5331" s="43" t="s">
        <v>23</v>
      </c>
      <c r="E5331" s="43"/>
      <c r="G5331" s="43" t="s">
        <v>6</v>
      </c>
      <c r="H5331" s="43"/>
      <c r="J5331" s="43" t="s">
        <v>7</v>
      </c>
      <c r="K5331" s="43"/>
      <c r="L5331" s="43"/>
      <c r="M5331" s="43"/>
      <c r="N5331" s="43" t="s">
        <v>8</v>
      </c>
      <c r="O5331" s="43"/>
      <c r="Q5331" s="43" t="s">
        <v>9</v>
      </c>
      <c r="R5331" s="43"/>
      <c r="S5331" s="43"/>
      <c r="T5331" s="43" t="s">
        <v>10</v>
      </c>
      <c r="U5331" s="43"/>
      <c r="X5331" s="43" t="s">
        <v>5</v>
      </c>
      <c r="Y5331" s="43"/>
      <c r="Z5331" s="43" t="s">
        <v>23</v>
      </c>
      <c r="AA5331" s="43"/>
      <c r="AB5331" s="43" t="s">
        <v>6</v>
      </c>
      <c r="AC5331" s="43" t="s">
        <v>7</v>
      </c>
      <c r="AE5331" s="43" t="s">
        <v>8</v>
      </c>
      <c r="AF5331" s="43" t="s">
        <v>9</v>
      </c>
      <c r="AG5331" s="43" t="s">
        <v>10</v>
      </c>
      <c r="AH5331" s="43"/>
    </row>
    <row r="5332" spans="2:34" ht="14.25" customHeight="1">
      <c r="B5332" s="43"/>
      <c r="D5332" s="43"/>
      <c r="E5332" s="43"/>
      <c r="G5332" s="43"/>
      <c r="H5332" s="43"/>
      <c r="J5332" s="43"/>
      <c r="K5332" s="43"/>
      <c r="L5332" s="43"/>
      <c r="M5332" s="43"/>
      <c r="N5332" s="43"/>
      <c r="O5332" s="43"/>
      <c r="Q5332" s="43"/>
      <c r="R5332" s="43"/>
      <c r="S5332" s="43"/>
      <c r="T5332" s="43"/>
      <c r="U5332" s="43"/>
      <c r="X5332" s="43"/>
      <c r="Y5332" s="43"/>
      <c r="Z5332" s="43"/>
      <c r="AA5332" s="43"/>
      <c r="AB5332" s="43"/>
      <c r="AC5332" s="43"/>
      <c r="AE5332" s="43"/>
      <c r="AF5332" s="43"/>
      <c r="AG5332" s="43"/>
      <c r="AH5332" s="43"/>
    </row>
    <row r="5333" spans="2:34">
      <c r="B5333" s="2">
        <v>7.8000001609325409E-2</v>
      </c>
      <c r="D5333" s="44">
        <v>4.6800000965595245</v>
      </c>
      <c r="E5333" s="44"/>
      <c r="F5333" s="45">
        <v>7.9307398796081543</v>
      </c>
      <c r="G5333" s="45"/>
      <c r="H5333" s="45"/>
      <c r="I5333" s="45"/>
      <c r="J5333" s="45"/>
      <c r="K5333" s="45">
        <v>3.0516272410750389E-2</v>
      </c>
      <c r="L5333" s="45"/>
      <c r="M5333" s="45"/>
      <c r="N5333" s="45">
        <v>19.020418167114258</v>
      </c>
      <c r="O5333" s="45"/>
      <c r="P5333" s="45"/>
      <c r="Q5333" s="45"/>
      <c r="R5333" s="45">
        <v>13.427887916564941</v>
      </c>
      <c r="S5333" s="45"/>
      <c r="T5333" s="45"/>
      <c r="U5333" s="45"/>
      <c r="V5333" s="46">
        <v>0.16069737076759338</v>
      </c>
      <c r="W5333" s="46"/>
    </row>
    <row r="5334" spans="2:34">
      <c r="B5334" s="2">
        <v>7.9000003635883331E-2</v>
      </c>
      <c r="D5334" s="44">
        <v>4.7400002181529999</v>
      </c>
      <c r="E5334" s="44"/>
      <c r="F5334" s="45">
        <v>1.010614275932312</v>
      </c>
      <c r="G5334" s="45"/>
      <c r="H5334" s="45"/>
      <c r="I5334" s="45"/>
      <c r="J5334" s="45"/>
      <c r="K5334" s="45">
        <v>2.8067793697118759E-2</v>
      </c>
      <c r="L5334" s="45"/>
      <c r="M5334" s="45"/>
      <c r="N5334" s="45">
        <v>18.922750473022461</v>
      </c>
      <c r="O5334" s="45"/>
      <c r="P5334" s="45"/>
      <c r="Q5334" s="45"/>
      <c r="R5334" s="45">
        <v>13.36055850982666</v>
      </c>
      <c r="S5334" s="45"/>
      <c r="T5334" s="45"/>
      <c r="U5334" s="45"/>
      <c r="V5334" s="46">
        <v>0.14854863286018372</v>
      </c>
      <c r="W5334" s="46"/>
    </row>
    <row r="5335" spans="2:34">
      <c r="B5335" s="2">
        <v>7.9999998211860657E-2</v>
      </c>
      <c r="D5335" s="44">
        <v>4.7999998927116394</v>
      </c>
      <c r="E5335" s="44"/>
      <c r="F5335" s="45">
        <v>-5.9776158332824707</v>
      </c>
      <c r="G5335" s="45"/>
      <c r="H5335" s="45"/>
      <c r="I5335" s="45"/>
      <c r="J5335" s="45"/>
      <c r="K5335" s="45">
        <v>2.5817025452852249E-2</v>
      </c>
      <c r="L5335" s="45"/>
      <c r="M5335" s="45"/>
      <c r="N5335" s="45">
        <v>18.8262939453125</v>
      </c>
      <c r="O5335" s="45"/>
      <c r="P5335" s="45"/>
      <c r="Q5335" s="45"/>
      <c r="R5335" s="45">
        <v>13.293944358825684</v>
      </c>
      <c r="S5335" s="45"/>
      <c r="T5335" s="45"/>
      <c r="U5335" s="45"/>
      <c r="V5335" s="46">
        <v>0.13732112944126129</v>
      </c>
      <c r="W5335" s="46"/>
    </row>
    <row r="5336" spans="2:34">
      <c r="B5336" s="2">
        <v>8.1000000238418579E-2</v>
      </c>
      <c r="D5336" s="44">
        <v>4.8600000143051147</v>
      </c>
      <c r="E5336" s="44"/>
      <c r="F5336" s="45">
        <v>-12.057162284851074</v>
      </c>
      <c r="G5336" s="45"/>
      <c r="H5336" s="45"/>
      <c r="I5336" s="45"/>
      <c r="J5336" s="45"/>
      <c r="K5336" s="45">
        <v>2.3747887462377548E-2</v>
      </c>
      <c r="L5336" s="45"/>
      <c r="M5336" s="45"/>
      <c r="N5336" s="45">
        <v>18.731014251708984</v>
      </c>
      <c r="O5336" s="45"/>
      <c r="P5336" s="45"/>
      <c r="Q5336" s="45"/>
      <c r="R5336" s="45">
        <v>13.228034973144531</v>
      </c>
      <c r="S5336" s="45"/>
      <c r="T5336" s="45"/>
      <c r="U5336" s="45"/>
      <c r="V5336" s="46">
        <v>0.12694472074508667</v>
      </c>
      <c r="W5336" s="46"/>
    </row>
    <row r="5337" spans="2:34">
      <c r="B5337" s="2">
        <v>8.2000002264976501E-2</v>
      </c>
      <c r="D5337" s="44">
        <v>4.9200001358985901</v>
      </c>
      <c r="E5337" s="44"/>
      <c r="F5337" s="45">
        <v>-16.387840270996094</v>
      </c>
      <c r="G5337" s="45"/>
      <c r="H5337" s="45"/>
      <c r="I5337" s="45"/>
      <c r="J5337" s="45"/>
      <c r="K5337" s="45">
        <v>2.1845616400241852E-2</v>
      </c>
      <c r="L5337" s="45"/>
      <c r="M5337" s="45"/>
      <c r="N5337" s="45">
        <v>18.636882781982422</v>
      </c>
      <c r="O5337" s="45"/>
      <c r="P5337" s="45"/>
      <c r="Q5337" s="45"/>
      <c r="R5337" s="45">
        <v>13.162818908691406</v>
      </c>
      <c r="S5337" s="45"/>
      <c r="T5337" s="45"/>
      <c r="U5337" s="45"/>
      <c r="V5337" s="46">
        <v>0.11735467612743378</v>
      </c>
      <c r="W5337" s="46"/>
    </row>
    <row r="5338" spans="2:34">
      <c r="B5338" s="2">
        <v>8.2999996840953827E-2</v>
      </c>
      <c r="D5338" s="44">
        <v>4.9799998104572296</v>
      </c>
      <c r="E5338" s="44"/>
      <c r="F5338" s="45">
        <v>-18.38201904296875</v>
      </c>
      <c r="G5338" s="45"/>
      <c r="H5338" s="45"/>
      <c r="I5338" s="45"/>
      <c r="J5338" s="45"/>
      <c r="K5338" s="45">
        <v>2.0096661522984505E-2</v>
      </c>
      <c r="L5338" s="45"/>
      <c r="M5338" s="45"/>
      <c r="N5338" s="45">
        <v>18.54387092590332</v>
      </c>
      <c r="O5338" s="45"/>
      <c r="P5338" s="45"/>
      <c r="Q5338" s="45"/>
      <c r="R5338" s="45">
        <v>13.098286628723145</v>
      </c>
      <c r="S5338" s="45"/>
      <c r="T5338" s="45"/>
      <c r="U5338" s="45"/>
      <c r="V5338" s="46">
        <v>0.10849118232727051</v>
      </c>
      <c r="W5338" s="46"/>
    </row>
    <row r="5339" spans="2:34">
      <c r="B5339" s="2">
        <v>8.3999998867511749E-2</v>
      </c>
      <c r="D5339" s="44">
        <v>5.039999932050705</v>
      </c>
      <c r="E5339" s="44"/>
      <c r="F5339" s="45">
        <v>-17.784189224243164</v>
      </c>
      <c r="G5339" s="45"/>
      <c r="H5339" s="45"/>
      <c r="I5339" s="45"/>
      <c r="J5339" s="45"/>
      <c r="K5339" s="45">
        <v>1.8488580361008644E-2</v>
      </c>
      <c r="L5339" s="45"/>
      <c r="M5339" s="45"/>
      <c r="N5339" s="45">
        <v>18.45195198059082</v>
      </c>
      <c r="O5339" s="45"/>
      <c r="P5339" s="45"/>
      <c r="Q5339" s="45"/>
      <c r="R5339" s="45">
        <v>13.034426689147949</v>
      </c>
      <c r="S5339" s="45"/>
      <c r="T5339" s="45"/>
      <c r="U5339" s="45"/>
      <c r="V5339" s="46">
        <v>0.10029900819063187</v>
      </c>
      <c r="W5339" s="46"/>
    </row>
    <row r="5340" spans="2:34">
      <c r="B5340" s="2">
        <v>8.5000000894069672E-2</v>
      </c>
      <c r="D5340" s="44">
        <v>5.1000000536441803</v>
      </c>
      <c r="E5340" s="44"/>
      <c r="F5340" s="45">
        <v>-14.703375816345215</v>
      </c>
      <c r="G5340" s="45"/>
      <c r="H5340" s="45"/>
      <c r="I5340" s="45"/>
      <c r="J5340" s="45"/>
      <c r="K5340" s="45">
        <v>1.7009945586323738E-2</v>
      </c>
      <c r="L5340" s="45"/>
      <c r="M5340" s="45"/>
      <c r="N5340" s="45">
        <v>18.361099243164063</v>
      </c>
      <c r="O5340" s="45"/>
      <c r="P5340" s="45"/>
      <c r="Q5340" s="45"/>
      <c r="R5340" s="45">
        <v>12.971229553222656</v>
      </c>
      <c r="S5340" s="45"/>
      <c r="T5340" s="45"/>
      <c r="U5340" s="45"/>
      <c r="V5340" s="46">
        <v>9.2727124691009521E-2</v>
      </c>
      <c r="W5340" s="46"/>
    </row>
    <row r="5341" spans="2:34">
      <c r="B5341" s="2">
        <v>8.6000002920627594E-2</v>
      </c>
      <c r="D5341" s="44">
        <v>5.1600001752376556</v>
      </c>
      <c r="E5341" s="44"/>
      <c r="F5341" s="45">
        <v>-9.594365119934082</v>
      </c>
      <c r="G5341" s="45"/>
      <c r="H5341" s="45"/>
      <c r="I5341" s="45"/>
      <c r="J5341" s="45"/>
      <c r="K5341" s="45">
        <v>1.5650268644094467E-2</v>
      </c>
      <c r="L5341" s="45"/>
      <c r="M5341" s="45"/>
      <c r="N5341" s="45">
        <v>18.27128791809082</v>
      </c>
      <c r="O5341" s="45"/>
      <c r="P5341" s="45"/>
      <c r="Q5341" s="45"/>
      <c r="R5341" s="45">
        <v>12.908685684204102</v>
      </c>
      <c r="S5341" s="45"/>
      <c r="T5341" s="45"/>
      <c r="U5341" s="45"/>
      <c r="V5341" s="46">
        <v>8.572840690612793E-2</v>
      </c>
      <c r="W5341" s="46"/>
    </row>
    <row r="5342" spans="2:34">
      <c r="B5342" s="2">
        <v>8.6999997496604919E-2</v>
      </c>
      <c r="D5342" s="44">
        <v>5.2199998497962952</v>
      </c>
      <c r="E5342" s="44"/>
      <c r="F5342" s="45">
        <v>-3.1908488273620605</v>
      </c>
      <c r="G5342" s="45"/>
      <c r="H5342" s="45"/>
      <c r="I5342" s="45"/>
      <c r="J5342" s="45"/>
      <c r="K5342" s="45">
        <v>1.439991220831871E-2</v>
      </c>
      <c r="L5342" s="45"/>
      <c r="M5342" s="45"/>
      <c r="N5342" s="45">
        <v>18.182497024536133</v>
      </c>
      <c r="O5342" s="45"/>
      <c r="P5342" s="45"/>
      <c r="Q5342" s="45"/>
      <c r="R5342" s="45">
        <v>12.846784591674805</v>
      </c>
      <c r="S5342" s="45"/>
      <c r="T5342" s="45"/>
      <c r="U5342" s="45"/>
      <c r="V5342" s="46">
        <v>7.9259328544139862E-2</v>
      </c>
      <c r="W5342" s="46"/>
    </row>
    <row r="5343" spans="2:34">
      <c r="B5343" s="2">
        <v>8.7999999523162842E-2</v>
      </c>
      <c r="D5343" s="44">
        <v>5.2799999713897705</v>
      </c>
      <c r="E5343" s="44"/>
      <c r="F5343" s="45">
        <v>3.5997183322906494</v>
      </c>
      <c r="G5343" s="45"/>
      <c r="H5343" s="45"/>
      <c r="I5343" s="45"/>
      <c r="J5343" s="45"/>
      <c r="K5343" s="45">
        <v>1.325003057718277E-2</v>
      </c>
      <c r="L5343" s="45"/>
      <c r="M5343" s="45"/>
      <c r="N5343" s="45">
        <v>18.094703674316406</v>
      </c>
      <c r="O5343" s="45"/>
      <c r="P5343" s="45"/>
      <c r="Q5343" s="45"/>
      <c r="R5343" s="45">
        <v>12.785517692565918</v>
      </c>
      <c r="S5343" s="45"/>
      <c r="T5343" s="45"/>
      <c r="U5343" s="45"/>
      <c r="V5343" s="46">
        <v>7.3279678821563721E-2</v>
      </c>
      <c r="W5343" s="46"/>
    </row>
    <row r="5344" spans="2:34">
      <c r="B5344" s="2">
        <v>8.9000001549720764E-2</v>
      </c>
      <c r="D5344" s="44">
        <v>5.3400000929832458</v>
      </c>
      <c r="E5344" s="44"/>
      <c r="F5344" s="45">
        <v>9.8245038986206055</v>
      </c>
      <c r="G5344" s="45"/>
      <c r="H5344" s="45"/>
      <c r="I5344" s="45"/>
      <c r="J5344" s="45"/>
      <c r="K5344" s="45">
        <v>1.2192496098577976E-2</v>
      </c>
      <c r="L5344" s="45"/>
      <c r="M5344" s="45"/>
      <c r="N5344" s="45">
        <v>18.007884979248047</v>
      </c>
      <c r="O5344" s="45"/>
      <c r="P5344" s="45"/>
      <c r="Q5344" s="45"/>
      <c r="R5344" s="45">
        <v>12.724875450134277</v>
      </c>
      <c r="S5344" s="45"/>
      <c r="T5344" s="45"/>
      <c r="U5344" s="45"/>
      <c r="V5344" s="46">
        <v>6.7752301692962646E-2</v>
      </c>
      <c r="W5344" s="46"/>
    </row>
    <row r="5345" spans="2:23">
      <c r="B5345" s="2">
        <v>9.0000003576278687E-2</v>
      </c>
      <c r="D5345" s="44">
        <v>5.4000002145767212</v>
      </c>
      <c r="E5345" s="44"/>
      <c r="F5345" s="45">
        <v>14.618789672851563</v>
      </c>
      <c r="G5345" s="45"/>
      <c r="H5345" s="45"/>
      <c r="I5345" s="45"/>
      <c r="J5345" s="45"/>
      <c r="K5345" s="45">
        <v>1.1219843290746212E-2</v>
      </c>
      <c r="L5345" s="45"/>
      <c r="M5345" s="45"/>
      <c r="N5345" s="45">
        <v>17.922019958496094</v>
      </c>
      <c r="O5345" s="45"/>
      <c r="P5345" s="45"/>
      <c r="Q5345" s="45"/>
      <c r="R5345" s="45">
        <v>12.664848327636719</v>
      </c>
      <c r="S5345" s="45"/>
      <c r="T5345" s="45"/>
      <c r="U5345" s="45"/>
      <c r="V5345" s="46">
        <v>6.2642894685268402E-2</v>
      </c>
      <c r="W5345" s="46"/>
    </row>
    <row r="5346" spans="2:23">
      <c r="B5346" s="2">
        <v>9.0999998152256012E-2</v>
      </c>
      <c r="D5346" s="44">
        <v>5.4599998891353607</v>
      </c>
      <c r="E5346" s="44"/>
      <c r="F5346" s="45">
        <v>17.325895309448242</v>
      </c>
      <c r="G5346" s="45"/>
      <c r="H5346" s="45"/>
      <c r="I5346" s="45"/>
      <c r="J5346" s="45"/>
      <c r="K5346" s="45">
        <v>1.0325216688215733E-2</v>
      </c>
      <c r="L5346" s="45"/>
      <c r="M5346" s="45"/>
      <c r="N5346" s="45">
        <v>17.837091445922852</v>
      </c>
      <c r="O5346" s="45"/>
      <c r="P5346" s="45"/>
      <c r="Q5346" s="45"/>
      <c r="R5346" s="45">
        <v>12.605426788330078</v>
      </c>
      <c r="S5346" s="45"/>
      <c r="T5346" s="45"/>
      <c r="U5346" s="45"/>
      <c r="V5346" s="46">
        <v>5.7919744402170181E-2</v>
      </c>
      <c r="W5346" s="46"/>
    </row>
    <row r="5347" spans="2:23">
      <c r="B5347" s="2">
        <v>9.2000000178813934E-2</v>
      </c>
      <c r="D5347" s="44">
        <v>5.5200000107288361</v>
      </c>
      <c r="E5347" s="44"/>
      <c r="F5347" s="45">
        <v>17.586921691894531</v>
      </c>
      <c r="G5347" s="45"/>
      <c r="H5347" s="45"/>
      <c r="I5347" s="45"/>
      <c r="J5347" s="45"/>
      <c r="K5347" s="45">
        <v>9.5023168250918388E-3</v>
      </c>
      <c r="L5347" s="45"/>
      <c r="M5347" s="45"/>
      <c r="N5347" s="45">
        <v>17.753078460693359</v>
      </c>
      <c r="O5347" s="45"/>
      <c r="P5347" s="45"/>
      <c r="Q5347" s="45"/>
      <c r="R5347" s="45">
        <v>12.546603202819824</v>
      </c>
      <c r="S5347" s="45"/>
      <c r="T5347" s="45"/>
      <c r="U5347" s="45"/>
      <c r="V5347" s="46">
        <v>5.3553562611341476E-2</v>
      </c>
      <c r="W5347" s="46"/>
    </row>
    <row r="5348" spans="2:23">
      <c r="B5348" s="2">
        <v>9.3000002205371857E-2</v>
      </c>
      <c r="D5348" s="44">
        <v>5.5800001323223114</v>
      </c>
      <c r="E5348" s="44"/>
      <c r="F5348" s="45">
        <v>15.388076782226563</v>
      </c>
      <c r="G5348" s="45"/>
      <c r="H5348" s="45"/>
      <c r="I5348" s="45"/>
      <c r="J5348" s="45"/>
      <c r="K5348" s="45">
        <v>8.7453573942184448E-3</v>
      </c>
      <c r="L5348" s="45"/>
      <c r="M5348" s="45"/>
      <c r="N5348" s="45">
        <v>17.669963836669922</v>
      </c>
      <c r="O5348" s="45"/>
      <c r="P5348" s="45"/>
      <c r="Q5348" s="45"/>
      <c r="R5348" s="45">
        <v>12.488367080688477</v>
      </c>
      <c r="S5348" s="45"/>
      <c r="T5348" s="45"/>
      <c r="U5348" s="45"/>
      <c r="V5348" s="46">
        <v>4.9517296254634857E-2</v>
      </c>
      <c r="W5348" s="46"/>
    </row>
    <row r="5349" spans="2:23">
      <c r="B5349" s="2">
        <v>9.3999996781349182E-2</v>
      </c>
      <c r="D5349" s="44">
        <v>5.6399998068809509</v>
      </c>
      <c r="E5349" s="44"/>
      <c r="F5349" s="45">
        <v>11.059384346008301</v>
      </c>
      <c r="G5349" s="45"/>
      <c r="H5349" s="45"/>
      <c r="I5349" s="45"/>
      <c r="J5349" s="45"/>
      <c r="K5349" s="45">
        <v>8.0490214750170708E-3</v>
      </c>
      <c r="L5349" s="45"/>
      <c r="M5349" s="45"/>
      <c r="N5349" s="45">
        <v>17.587730407714844</v>
      </c>
      <c r="O5349" s="45"/>
      <c r="P5349" s="45"/>
      <c r="Q5349" s="45"/>
      <c r="R5349" s="45">
        <v>12.43071174621582</v>
      </c>
      <c r="S5349" s="45"/>
      <c r="T5349" s="45"/>
      <c r="U5349" s="45"/>
      <c r="V5349" s="46">
        <v>4.5785937458276749E-2</v>
      </c>
      <c r="W5349" s="46"/>
    </row>
    <row r="5350" spans="2:23">
      <c r="B5350" s="2">
        <v>9.4999998807907104E-2</v>
      </c>
      <c r="D5350" s="44">
        <v>5.6999999284744263</v>
      </c>
      <c r="E5350" s="44"/>
      <c r="F5350" s="45">
        <v>5.2253928184509277</v>
      </c>
      <c r="G5350" s="45"/>
      <c r="H5350" s="45"/>
      <c r="I5350" s="45"/>
      <c r="J5350" s="45"/>
      <c r="K5350" s="45">
        <v>7.4084242805838585E-3</v>
      </c>
      <c r="L5350" s="45"/>
      <c r="M5350" s="45"/>
      <c r="N5350" s="45">
        <v>17.506359100341797</v>
      </c>
      <c r="O5350" s="45"/>
      <c r="P5350" s="45"/>
      <c r="Q5350" s="45"/>
      <c r="R5350" s="45">
        <v>12.373627662658691</v>
      </c>
      <c r="S5350" s="45"/>
      <c r="T5350" s="45"/>
      <c r="U5350" s="45"/>
      <c r="V5350" s="46">
        <v>4.2336389422416687E-2</v>
      </c>
      <c r="W5350" s="46"/>
    </row>
    <row r="5351" spans="2:23">
      <c r="B5351" s="2">
        <v>9.6000000834465027E-2</v>
      </c>
      <c r="D5351" s="44">
        <v>5.7600000500679016</v>
      </c>
      <c r="E5351" s="44"/>
      <c r="F5351" s="45">
        <v>-1.2847720384597778</v>
      </c>
      <c r="G5351" s="45"/>
      <c r="H5351" s="45"/>
      <c r="I5351" s="45"/>
      <c r="J5351" s="45"/>
      <c r="K5351" s="45">
        <v>6.8190763704478741E-3</v>
      </c>
      <c r="L5351" s="45"/>
      <c r="M5351" s="45"/>
      <c r="N5351" s="45">
        <v>17.425836563110352</v>
      </c>
      <c r="O5351" s="45"/>
      <c r="P5351" s="45"/>
      <c r="Q5351" s="45"/>
      <c r="R5351" s="45">
        <v>12.317106246948242</v>
      </c>
      <c r="S5351" s="45"/>
      <c r="T5351" s="45"/>
      <c r="U5351" s="45"/>
      <c r="V5351" s="46">
        <v>3.9147306233644485E-2</v>
      </c>
      <c r="W5351" s="46"/>
    </row>
    <row r="5352" spans="2:23">
      <c r="B5352" s="2">
        <v>9.7000002861022949E-2</v>
      </c>
      <c r="D5352" s="44">
        <v>5.820000171661377</v>
      </c>
      <c r="E5352" s="44"/>
      <c r="F5352" s="45">
        <v>-7.5550947189331055</v>
      </c>
      <c r="G5352" s="45"/>
      <c r="H5352" s="45"/>
      <c r="I5352" s="45"/>
      <c r="J5352" s="45"/>
      <c r="K5352" s="45">
        <v>6.2768543139100075E-3</v>
      </c>
      <c r="L5352" s="45"/>
      <c r="M5352" s="45"/>
      <c r="N5352" s="45">
        <v>17.346147537231445</v>
      </c>
      <c r="O5352" s="45"/>
      <c r="P5352" s="45"/>
      <c r="Q5352" s="45"/>
      <c r="R5352" s="45">
        <v>12.261139869689941</v>
      </c>
      <c r="S5352" s="45"/>
      <c r="T5352" s="45"/>
      <c r="U5352" s="45"/>
      <c r="V5352" s="46">
        <v>3.6198969930410385E-2</v>
      </c>
      <c r="W5352" s="46"/>
    </row>
    <row r="5353" spans="2:23">
      <c r="B5353" s="2">
        <v>9.7999997437000275E-2</v>
      </c>
      <c r="D5353" s="44">
        <v>5.8799998462200165</v>
      </c>
      <c r="E5353" s="44"/>
      <c r="F5353" s="45">
        <v>-12.711409568786621</v>
      </c>
      <c r="G5353" s="45"/>
      <c r="H5353" s="45"/>
      <c r="I5353" s="45"/>
      <c r="J5353" s="45"/>
      <c r="K5353" s="45">
        <v>5.7779671624302864E-3</v>
      </c>
      <c r="L5353" s="45"/>
      <c r="M5353" s="45"/>
      <c r="N5353" s="45">
        <v>17.26727294921875</v>
      </c>
      <c r="O5353" s="45"/>
      <c r="P5353" s="45"/>
      <c r="Q5353" s="45"/>
      <c r="R5353" s="45">
        <v>12.205719947814941</v>
      </c>
      <c r="S5353" s="45"/>
      <c r="T5353" s="45"/>
      <c r="U5353" s="45"/>
      <c r="V5353" s="46">
        <v>3.347315639257431E-2</v>
      </c>
      <c r="W5353" s="46"/>
    </row>
    <row r="5354" spans="2:23">
      <c r="B5354" s="2">
        <v>9.8999999463558197E-2</v>
      </c>
      <c r="D5354" s="44">
        <v>5.9399999678134918</v>
      </c>
      <c r="E5354" s="44"/>
      <c r="F5354" s="45">
        <v>-16.043127059936523</v>
      </c>
      <c r="G5354" s="45"/>
      <c r="H5354" s="45"/>
      <c r="I5354" s="45"/>
      <c r="J5354" s="45"/>
      <c r="K5354" s="45">
        <v>5.318931769579649E-3</v>
      </c>
      <c r="L5354" s="45"/>
      <c r="M5354" s="45"/>
      <c r="N5354" s="45">
        <v>17.189201354980469</v>
      </c>
      <c r="O5354" s="45"/>
      <c r="P5354" s="45"/>
      <c r="Q5354" s="45"/>
      <c r="R5354" s="45">
        <v>12.150839805603027</v>
      </c>
      <c r="S5354" s="45"/>
      <c r="T5354" s="45"/>
      <c r="U5354" s="45"/>
      <c r="V5354" s="46">
        <v>3.0953025445342064E-2</v>
      </c>
      <c r="W5354" s="46"/>
    </row>
    <row r="5355" spans="2:23">
      <c r="B5355" s="2">
        <v>0.10000000149011612</v>
      </c>
      <c r="D5355" s="44">
        <v>6.0000000894069672</v>
      </c>
      <c r="E5355" s="44"/>
      <c r="F5355" s="45">
        <v>-17.101005554199219</v>
      </c>
      <c r="G5355" s="45"/>
      <c r="H5355" s="45"/>
      <c r="I5355" s="45"/>
      <c r="J5355" s="45"/>
      <c r="K5355" s="45">
        <v>4.8965457826852798E-3</v>
      </c>
      <c r="L5355" s="45"/>
      <c r="M5355" s="45"/>
      <c r="N5355" s="45">
        <v>17.111917495727539</v>
      </c>
      <c r="O5355" s="45"/>
      <c r="P5355" s="45"/>
      <c r="Q5355" s="45"/>
      <c r="R5355" s="45">
        <v>12.096490859985352</v>
      </c>
      <c r="S5355" s="45"/>
      <c r="T5355" s="45"/>
      <c r="U5355" s="45"/>
      <c r="V5355" s="46">
        <v>2.8623016551136971E-2</v>
      </c>
      <c r="W5355" s="46"/>
    </row>
    <row r="5356" spans="2:23" ht="9.75" customHeight="1">
      <c r="B5356" s="2">
        <v>0.10100000351667404</v>
      </c>
      <c r="D5356" s="44">
        <v>6.0600002110004425</v>
      </c>
      <c r="E5356" s="44"/>
      <c r="F5356" s="45">
        <v>-15.757561683654785</v>
      </c>
      <c r="G5356" s="45"/>
      <c r="H5356" s="45"/>
      <c r="I5356" s="45"/>
      <c r="J5356" s="45"/>
      <c r="K5356" s="45">
        <v>4.5078666880726814E-3</v>
      </c>
      <c r="L5356" s="45"/>
      <c r="M5356" s="45"/>
      <c r="N5356" s="45">
        <v>17.035409927368164</v>
      </c>
      <c r="O5356" s="45"/>
      <c r="P5356" s="45"/>
      <c r="Q5356" s="45"/>
      <c r="R5356" s="45">
        <v>12.042665481567383</v>
      </c>
      <c r="S5356" s="45"/>
      <c r="T5356" s="45"/>
      <c r="U5356" s="45"/>
      <c r="V5356" s="46">
        <v>2.6468748226761818E-2</v>
      </c>
      <c r="W5356" s="46"/>
    </row>
    <row r="5357" spans="2:23" ht="5.25" customHeight="1"/>
    <row r="5358" spans="2:23" ht="172.5" customHeight="1"/>
    <row r="5359" spans="2:23" ht="16.5" customHeight="1"/>
    <row r="5360" spans="2:23" ht="12.75" customHeight="1">
      <c r="B5360" s="39" t="s">
        <v>0</v>
      </c>
      <c r="C5360" s="39"/>
      <c r="D5360" s="39"/>
      <c r="E5360" s="39"/>
      <c r="F5360" s="39"/>
      <c r="G5360" s="1" t="s">
        <v>1</v>
      </c>
      <c r="H5360" s="40" t="s">
        <v>114</v>
      </c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</row>
    <row r="5361" spans="2:37" ht="12.75" customHeight="1">
      <c r="AB5361" s="39" t="s">
        <v>2</v>
      </c>
      <c r="AC5361" s="39"/>
      <c r="AD5361" s="39"/>
      <c r="AE5361" s="39"/>
      <c r="AF5361" s="39"/>
      <c r="AG5361" s="39"/>
    </row>
    <row r="5362" spans="2:37" ht="12" customHeight="1">
      <c r="B5362" s="39" t="s">
        <v>3</v>
      </c>
      <c r="C5362" s="39"/>
      <c r="D5362" s="39"/>
      <c r="E5362" s="39"/>
      <c r="G5362" s="1" t="s">
        <v>4</v>
      </c>
      <c r="H5362" s="41">
        <v>0.43999999761581421</v>
      </c>
      <c r="I5362" s="41"/>
      <c r="J5362" s="41"/>
      <c r="K5362" s="41"/>
      <c r="L5362" s="41"/>
      <c r="M5362" s="41"/>
      <c r="N5362" s="41"/>
      <c r="O5362" s="39" t="s">
        <v>21</v>
      </c>
      <c r="P5362" s="39"/>
      <c r="Q5362" s="39"/>
      <c r="R5362" s="39"/>
      <c r="S5362" s="1" t="s">
        <v>4</v>
      </c>
      <c r="T5362" s="42" t="s">
        <v>22</v>
      </c>
      <c r="U5362" s="42"/>
      <c r="V5362" s="42"/>
      <c r="W5362" s="42"/>
      <c r="X5362" s="42"/>
      <c r="Y5362" s="42"/>
      <c r="Z5362" s="42"/>
      <c r="AA5362" s="42"/>
      <c r="AB5362" s="39"/>
      <c r="AC5362" s="39"/>
      <c r="AD5362" s="39"/>
      <c r="AE5362" s="39"/>
      <c r="AF5362" s="39"/>
      <c r="AG5362" s="39"/>
    </row>
    <row r="5363" spans="2:37" ht="10.5" customHeight="1">
      <c r="AB5363" s="39"/>
      <c r="AC5363" s="39"/>
      <c r="AD5363" s="39"/>
      <c r="AE5363" s="39"/>
      <c r="AF5363" s="39"/>
      <c r="AG5363" s="39"/>
    </row>
    <row r="5364" spans="2:37" ht="12" customHeight="1">
      <c r="AB5364" s="39"/>
      <c r="AC5364" s="39"/>
      <c r="AD5364" s="39"/>
      <c r="AE5364" s="39"/>
      <c r="AF5364" s="39"/>
      <c r="AG5364" s="39"/>
    </row>
    <row r="5365" spans="2:37" ht="12" customHeight="1">
      <c r="AB5365" s="39"/>
      <c r="AC5365" s="39"/>
      <c r="AD5365" s="39"/>
      <c r="AE5365" s="39"/>
      <c r="AF5365" s="39"/>
      <c r="AG5365" s="39"/>
    </row>
    <row r="5366" spans="2:37" ht="6" customHeight="1"/>
    <row r="5367" spans="2:37" ht="3" customHeight="1">
      <c r="B5367" s="43" t="s">
        <v>5</v>
      </c>
      <c r="D5367" s="43" t="s">
        <v>23</v>
      </c>
      <c r="E5367" s="43"/>
      <c r="G5367" s="43" t="s">
        <v>6</v>
      </c>
      <c r="H5367" s="43"/>
      <c r="J5367" s="43" t="s">
        <v>7</v>
      </c>
      <c r="K5367" s="43"/>
      <c r="L5367" s="43"/>
      <c r="M5367" s="43"/>
      <c r="N5367" s="43" t="s">
        <v>8</v>
      </c>
      <c r="O5367" s="43"/>
      <c r="Q5367" s="43" t="s">
        <v>9</v>
      </c>
      <c r="R5367" s="43"/>
      <c r="S5367" s="43"/>
      <c r="T5367" s="43" t="s">
        <v>10</v>
      </c>
      <c r="U5367" s="43"/>
      <c r="X5367" s="43" t="s">
        <v>5</v>
      </c>
      <c r="Y5367" s="43"/>
      <c r="Z5367" s="43" t="s">
        <v>23</v>
      </c>
      <c r="AA5367" s="43"/>
      <c r="AB5367" s="43" t="s">
        <v>6</v>
      </c>
      <c r="AC5367" s="43" t="s">
        <v>7</v>
      </c>
      <c r="AE5367" s="43" t="s">
        <v>8</v>
      </c>
      <c r="AF5367" s="43" t="s">
        <v>9</v>
      </c>
      <c r="AG5367" s="43" t="s">
        <v>10</v>
      </c>
      <c r="AH5367" s="43"/>
    </row>
    <row r="5368" spans="2:37" ht="14.25" customHeight="1">
      <c r="B5368" s="43"/>
      <c r="D5368" s="43"/>
      <c r="E5368" s="43"/>
      <c r="G5368" s="43"/>
      <c r="H5368" s="43"/>
      <c r="J5368" s="43"/>
      <c r="K5368" s="43"/>
      <c r="L5368" s="43"/>
      <c r="M5368" s="43"/>
      <c r="N5368" s="43"/>
      <c r="O5368" s="43"/>
      <c r="Q5368" s="43"/>
      <c r="R5368" s="43"/>
      <c r="S5368" s="43"/>
      <c r="T5368" s="43"/>
      <c r="U5368" s="43"/>
      <c r="X5368" s="43"/>
      <c r="Y5368" s="43"/>
      <c r="Z5368" s="43"/>
      <c r="AA5368" s="43"/>
      <c r="AB5368" s="43"/>
      <c r="AC5368" s="43"/>
      <c r="AE5368" s="43"/>
      <c r="AF5368" s="43"/>
      <c r="AG5368" s="43"/>
      <c r="AH5368" s="43"/>
    </row>
    <row r="5369" spans="2:37">
      <c r="B5369" s="2">
        <v>0</v>
      </c>
      <c r="D5369" s="44">
        <v>0</v>
      </c>
      <c r="E5369" s="44"/>
      <c r="F5369" s="45">
        <v>7.9566525528207421E-6</v>
      </c>
      <c r="G5369" s="45"/>
      <c r="H5369" s="45"/>
      <c r="I5369" s="45"/>
      <c r="J5369" s="45"/>
      <c r="K5369" s="45">
        <v>28.255191802978516</v>
      </c>
      <c r="L5369" s="45"/>
      <c r="M5369" s="45"/>
      <c r="N5369" s="45">
        <v>56.5103759765625</v>
      </c>
      <c r="O5369" s="45"/>
      <c r="P5369" s="45"/>
      <c r="Q5369" s="45"/>
      <c r="R5369" s="45">
        <v>19.979433059692383</v>
      </c>
      <c r="S5369" s="45"/>
      <c r="T5369" s="45"/>
      <c r="U5369" s="45"/>
      <c r="V5369" s="46">
        <v>100.00003051757813</v>
      </c>
      <c r="W5369" s="46"/>
      <c r="X5369" s="45">
        <v>3.9000000804662704E-2</v>
      </c>
      <c r="Y5369" s="45"/>
      <c r="Z5369" s="44">
        <v>2.3400000482797623</v>
      </c>
      <c r="AA5369" s="44"/>
      <c r="AB5369" s="45">
        <v>20.107357025146484</v>
      </c>
      <c r="AC5369" s="45"/>
      <c r="AD5369" s="45">
        <v>6.0689239501953125</v>
      </c>
      <c r="AE5369" s="45"/>
      <c r="AF5369" s="45">
        <v>32.419219970703125</v>
      </c>
      <c r="AG5369" s="45"/>
      <c r="AH5369" s="45">
        <v>18.632472991943359</v>
      </c>
      <c r="AI5369" s="45"/>
      <c r="AJ5369" s="45"/>
      <c r="AK5369" s="20">
        <v>23.031709671020508</v>
      </c>
    </row>
    <row r="5370" spans="2:37">
      <c r="B5370" s="2">
        <v>1.0000000474974513E-3</v>
      </c>
      <c r="D5370" s="44">
        <v>6.0000002849847078E-2</v>
      </c>
      <c r="E5370" s="44"/>
      <c r="F5370" s="45">
        <v>0.14380466938018799</v>
      </c>
      <c r="G5370" s="45"/>
      <c r="H5370" s="45"/>
      <c r="I5370" s="45"/>
      <c r="J5370" s="45"/>
      <c r="K5370" s="45">
        <v>26.362024307250977</v>
      </c>
      <c r="L5370" s="45"/>
      <c r="M5370" s="45"/>
      <c r="N5370" s="45">
        <v>54.559547424316406</v>
      </c>
      <c r="O5370" s="45"/>
      <c r="P5370" s="45"/>
      <c r="Q5370" s="45"/>
      <c r="R5370" s="45">
        <v>19.938661575317383</v>
      </c>
      <c r="S5370" s="45"/>
      <c r="T5370" s="45"/>
      <c r="U5370" s="45"/>
      <c r="V5370" s="46">
        <v>93.490562438964844</v>
      </c>
      <c r="W5370" s="46"/>
      <c r="X5370" s="45">
        <v>3.9999999105930328E-2</v>
      </c>
      <c r="Y5370" s="45"/>
      <c r="Z5370" s="44">
        <v>2.3999999463558197</v>
      </c>
      <c r="AA5370" s="44"/>
      <c r="AB5370" s="45">
        <v>27.127655029296875</v>
      </c>
      <c r="AC5370" s="45"/>
      <c r="AD5370" s="45">
        <v>5.9005722999572754</v>
      </c>
      <c r="AE5370" s="45"/>
      <c r="AF5370" s="45">
        <v>32.210170745849609</v>
      </c>
      <c r="AG5370" s="45"/>
      <c r="AH5370" s="45">
        <v>18.603694915771484</v>
      </c>
      <c r="AI5370" s="45"/>
      <c r="AJ5370" s="45"/>
      <c r="AK5370" s="20">
        <v>22.427452087402344</v>
      </c>
    </row>
    <row r="5371" spans="2:37">
      <c r="B5371" s="2">
        <v>2.0000000949949026E-3</v>
      </c>
      <c r="D5371" s="44">
        <v>0.12000000569969416</v>
      </c>
      <c r="E5371" s="44"/>
      <c r="F5371" s="45">
        <v>4.1574077606201172</v>
      </c>
      <c r="G5371" s="45"/>
      <c r="H5371" s="45"/>
      <c r="I5371" s="45"/>
      <c r="J5371" s="45"/>
      <c r="K5371" s="45">
        <v>24.6739501953125</v>
      </c>
      <c r="L5371" s="45"/>
      <c r="M5371" s="45"/>
      <c r="N5371" s="45">
        <v>52.814338684082031</v>
      </c>
      <c r="O5371" s="45"/>
      <c r="P5371" s="45"/>
      <c r="Q5371" s="45"/>
      <c r="R5371" s="45">
        <v>19.898260116577148</v>
      </c>
      <c r="S5371" s="45"/>
      <c r="T5371" s="45"/>
      <c r="U5371" s="45"/>
      <c r="V5371" s="46">
        <v>87.681625366210938</v>
      </c>
      <c r="W5371" s="46"/>
      <c r="X5371" s="45">
        <v>4.1000001132488251E-2</v>
      </c>
      <c r="Y5371" s="45"/>
      <c r="Z5371" s="44">
        <v>2.460000067949295</v>
      </c>
      <c r="AA5371" s="44"/>
      <c r="AB5371" s="45">
        <v>31.156337738037109</v>
      </c>
      <c r="AC5371" s="45"/>
      <c r="AD5371" s="45">
        <v>5.7376198768615723</v>
      </c>
      <c r="AE5371" s="45"/>
      <c r="AF5371" s="45">
        <v>32.006870269775391</v>
      </c>
      <c r="AG5371" s="45"/>
      <c r="AH5371" s="45">
        <v>18.575166702270508</v>
      </c>
      <c r="AI5371" s="45"/>
      <c r="AJ5371" s="45"/>
      <c r="AK5371" s="20">
        <v>21.841581344604492</v>
      </c>
    </row>
    <row r="5372" spans="2:37">
      <c r="B5372" s="2">
        <v>3.0000000260770321E-3</v>
      </c>
      <c r="D5372" s="44">
        <v>0.18000000156462193</v>
      </c>
      <c r="E5372" s="44"/>
      <c r="F5372" s="45">
        <v>11.200403213500977</v>
      </c>
      <c r="G5372" s="45"/>
      <c r="H5372" s="45"/>
      <c r="I5372" s="45"/>
      <c r="J5372" s="45"/>
      <c r="K5372" s="45">
        <v>23.164026260375977</v>
      </c>
      <c r="L5372" s="45"/>
      <c r="M5372" s="45"/>
      <c r="N5372" s="45">
        <v>51.247798919677734</v>
      </c>
      <c r="O5372" s="45"/>
      <c r="P5372" s="45"/>
      <c r="Q5372" s="45"/>
      <c r="R5372" s="45">
        <v>19.858224868774414</v>
      </c>
      <c r="S5372" s="45"/>
      <c r="T5372" s="45"/>
      <c r="U5372" s="45"/>
      <c r="V5372" s="46">
        <v>82.481895446777344</v>
      </c>
      <c r="W5372" s="46"/>
      <c r="X5372" s="45">
        <v>4.1999999433755875E-2</v>
      </c>
      <c r="Y5372" s="45"/>
      <c r="Z5372" s="44">
        <v>2.5199999660253525</v>
      </c>
      <c r="AA5372" s="44"/>
      <c r="AB5372" s="45">
        <v>31.615016937255859</v>
      </c>
      <c r="AC5372" s="45"/>
      <c r="AD5372" s="45">
        <v>5.5798368453979492</v>
      </c>
      <c r="AE5372" s="45"/>
      <c r="AF5372" s="45">
        <v>31.809093475341797</v>
      </c>
      <c r="AG5372" s="45"/>
      <c r="AH5372" s="45">
        <v>18.546886444091797</v>
      </c>
      <c r="AI5372" s="45"/>
      <c r="AJ5372" s="45"/>
      <c r="AK5372" s="20">
        <v>21.273330688476563</v>
      </c>
    </row>
    <row r="5373" spans="2:37">
      <c r="B5373" s="2">
        <v>4.0000001899898052E-3</v>
      </c>
      <c r="D5373" s="44">
        <v>0.24000001139938831</v>
      </c>
      <c r="E5373" s="44"/>
      <c r="F5373" s="45">
        <v>20.040117263793945</v>
      </c>
      <c r="G5373" s="45"/>
      <c r="H5373" s="45"/>
      <c r="I5373" s="45"/>
      <c r="J5373" s="45"/>
      <c r="K5373" s="45">
        <v>21.809043884277344</v>
      </c>
      <c r="L5373" s="45"/>
      <c r="M5373" s="45"/>
      <c r="N5373" s="45">
        <v>49.836711883544922</v>
      </c>
      <c r="O5373" s="45"/>
      <c r="P5373" s="45"/>
      <c r="Q5373" s="45"/>
      <c r="R5373" s="45">
        <v>19.818553924560547</v>
      </c>
      <c r="S5373" s="45"/>
      <c r="T5373" s="45"/>
      <c r="U5373" s="45"/>
      <c r="V5373" s="46">
        <v>77.812553405761719</v>
      </c>
      <c r="W5373" s="46"/>
      <c r="X5373" s="45">
        <v>4.3000001460313797E-2</v>
      </c>
      <c r="Y5373" s="45"/>
      <c r="Z5373" s="44">
        <v>2.5800000876188278</v>
      </c>
      <c r="AA5373" s="44"/>
      <c r="AB5373" s="45">
        <v>28.427982330322266</v>
      </c>
      <c r="AC5373" s="45"/>
      <c r="AD5373" s="45">
        <v>5.4270086288452148</v>
      </c>
      <c r="AE5373" s="45"/>
      <c r="AF5373" s="45">
        <v>31.616617202758789</v>
      </c>
      <c r="AG5373" s="45"/>
      <c r="AH5373" s="45">
        <v>18.518850326538086</v>
      </c>
      <c r="AI5373" s="45"/>
      <c r="AJ5373" s="45"/>
      <c r="AK5373" s="20">
        <v>20.721990585327148</v>
      </c>
    </row>
    <row r="5374" spans="2:37">
      <c r="B5374" s="2">
        <v>4.999999888241291E-3</v>
      </c>
      <c r="D5374" s="44">
        <v>0.29999999329447746</v>
      </c>
      <c r="E5374" s="44"/>
      <c r="F5374" s="45">
        <v>29.222028732299805</v>
      </c>
      <c r="G5374" s="45"/>
      <c r="H5374" s="45"/>
      <c r="I5374" s="45"/>
      <c r="J5374" s="45"/>
      <c r="K5374" s="45">
        <v>20.589004516601563</v>
      </c>
      <c r="L5374" s="45"/>
      <c r="M5374" s="45"/>
      <c r="N5374" s="45">
        <v>48.561077117919922</v>
      </c>
      <c r="O5374" s="45"/>
      <c r="P5374" s="45"/>
      <c r="Q5374" s="45"/>
      <c r="R5374" s="45">
        <v>19.779241561889648</v>
      </c>
      <c r="S5374" s="45"/>
      <c r="T5374" s="45"/>
      <c r="U5374" s="45"/>
      <c r="V5374" s="46">
        <v>73.605575561523438</v>
      </c>
      <c r="W5374" s="46"/>
      <c r="X5374" s="45">
        <v>4.3999999761581421E-2</v>
      </c>
      <c r="Y5374" s="45"/>
      <c r="Z5374" s="44">
        <v>2.6399999856948853</v>
      </c>
      <c r="AA5374" s="44"/>
      <c r="AB5374" s="45">
        <v>22.031251907348633</v>
      </c>
      <c r="AC5374" s="45"/>
      <c r="AD5374" s="45">
        <v>5.2789349555969238</v>
      </c>
      <c r="AE5374" s="45"/>
      <c r="AF5374" s="45">
        <v>31.429239273071289</v>
      </c>
      <c r="AG5374" s="45"/>
      <c r="AH5374" s="45">
        <v>18.491058349609375</v>
      </c>
      <c r="AI5374" s="45"/>
      <c r="AJ5374" s="45"/>
      <c r="AK5374" s="20">
        <v>20.186895370483398</v>
      </c>
    </row>
    <row r="5375" spans="2:37">
      <c r="B5375" s="2">
        <v>6.0000000521540642E-3</v>
      </c>
      <c r="D5375" s="44">
        <v>0.36000000312924385</v>
      </c>
      <c r="E5375" s="44"/>
      <c r="F5375" s="45">
        <v>37.271068572998047</v>
      </c>
      <c r="G5375" s="45"/>
      <c r="H5375" s="45"/>
      <c r="I5375" s="45"/>
      <c r="J5375" s="45"/>
      <c r="K5375" s="45">
        <v>19.486671447753906</v>
      </c>
      <c r="L5375" s="45"/>
      <c r="M5375" s="45"/>
      <c r="N5375" s="45">
        <v>47.403648376464844</v>
      </c>
      <c r="O5375" s="45"/>
      <c r="P5375" s="45"/>
      <c r="Q5375" s="45"/>
      <c r="R5375" s="45">
        <v>19.740283966064453</v>
      </c>
      <c r="S5375" s="45"/>
      <c r="T5375" s="45"/>
      <c r="U5375" s="45"/>
      <c r="V5375" s="46">
        <v>69.802223205566406</v>
      </c>
      <c r="W5375" s="46"/>
      <c r="X5375" s="45">
        <v>4.5000001788139343E-2</v>
      </c>
      <c r="Y5375" s="45"/>
      <c r="Z5375" s="44">
        <v>2.7000001072883606</v>
      </c>
      <c r="AA5375" s="44"/>
      <c r="AB5375" s="45">
        <v>13.309908866882324</v>
      </c>
      <c r="AC5375" s="45"/>
      <c r="AD5375" s="45">
        <v>5.1354284286499023</v>
      </c>
      <c r="AE5375" s="45"/>
      <c r="AF5375" s="45">
        <v>31.246768951416016</v>
      </c>
      <c r="AG5375" s="45"/>
      <c r="AH5375" s="45">
        <v>18.463504791259766</v>
      </c>
      <c r="AI5375" s="45"/>
      <c r="AJ5375" s="45"/>
      <c r="AK5375" s="20">
        <v>19.667425155639648</v>
      </c>
    </row>
    <row r="5376" spans="2:37">
      <c r="B5376" s="2">
        <v>7.0000002160668373E-3</v>
      </c>
      <c r="D5376" s="44">
        <v>0.42000001296401024</v>
      </c>
      <c r="E5376" s="44"/>
      <c r="F5376" s="45">
        <v>42.89544677734375</v>
      </c>
      <c r="G5376" s="45"/>
      <c r="H5376" s="45"/>
      <c r="I5376" s="45"/>
      <c r="J5376" s="45"/>
      <c r="K5376" s="45">
        <v>18.487178802490234</v>
      </c>
      <c r="L5376" s="45"/>
      <c r="M5376" s="45"/>
      <c r="N5376" s="45">
        <v>46.349559783935547</v>
      </c>
      <c r="O5376" s="45"/>
      <c r="P5376" s="45"/>
      <c r="Q5376" s="45"/>
      <c r="R5376" s="45">
        <v>19.701679229736328</v>
      </c>
      <c r="S5376" s="45"/>
      <c r="T5376" s="45"/>
      <c r="U5376" s="45"/>
      <c r="V5376" s="46">
        <v>66.351753234863281</v>
      </c>
      <c r="W5376" s="46"/>
      <c r="X5376" s="45">
        <v>4.6000000089406967E-2</v>
      </c>
      <c r="Y5376" s="45"/>
      <c r="Z5376" s="44">
        <v>2.760000005364418</v>
      </c>
      <c r="AA5376" s="44"/>
      <c r="AB5376" s="45">
        <v>3.4727420806884766</v>
      </c>
      <c r="AC5376" s="45"/>
      <c r="AD5376" s="45">
        <v>4.996312141418457</v>
      </c>
      <c r="AE5376" s="45"/>
      <c r="AF5376" s="45">
        <v>31.069025039672852</v>
      </c>
      <c r="AG5376" s="45"/>
      <c r="AH5376" s="45">
        <v>18.436191558837891</v>
      </c>
      <c r="AI5376" s="45"/>
      <c r="AJ5376" s="45"/>
      <c r="AK5376" s="20">
        <v>19.162992477416992</v>
      </c>
    </row>
    <row r="5377" spans="2:37">
      <c r="B5377" s="2">
        <v>8.0000003799796104E-3</v>
      </c>
      <c r="D5377" s="44">
        <v>0.48000002279877663</v>
      </c>
      <c r="E5377" s="44"/>
      <c r="F5377" s="45">
        <v>45.164394378662109</v>
      </c>
      <c r="G5377" s="45"/>
      <c r="H5377" s="45"/>
      <c r="I5377" s="45"/>
      <c r="J5377" s="45"/>
      <c r="K5377" s="45">
        <v>17.577699661254883</v>
      </c>
      <c r="L5377" s="45"/>
      <c r="M5377" s="45"/>
      <c r="N5377" s="45">
        <v>45.385978698730469</v>
      </c>
      <c r="O5377" s="45"/>
      <c r="P5377" s="45"/>
      <c r="Q5377" s="45"/>
      <c r="R5377" s="45">
        <v>19.663421630859375</v>
      </c>
      <c r="S5377" s="45"/>
      <c r="T5377" s="45"/>
      <c r="U5377" s="45"/>
      <c r="V5377" s="46">
        <v>63.210311889648438</v>
      </c>
      <c r="W5377" s="46"/>
      <c r="X5377" s="45">
        <v>4.6999998390674591E-2</v>
      </c>
      <c r="Y5377" s="45"/>
      <c r="Z5377" s="44">
        <v>2.8199999034404755</v>
      </c>
      <c r="AA5377" s="44"/>
      <c r="AB5377" s="45">
        <v>-6.1180877685546875</v>
      </c>
      <c r="AC5377" s="45"/>
      <c r="AD5377" s="45">
        <v>4.861419677734375</v>
      </c>
      <c r="AE5377" s="45"/>
      <c r="AF5377" s="45">
        <v>30.895837783813477</v>
      </c>
      <c r="AG5377" s="45"/>
      <c r="AH5377" s="45">
        <v>18.409112930297852</v>
      </c>
      <c r="AI5377" s="45"/>
      <c r="AJ5377" s="45"/>
      <c r="AK5377" s="20">
        <v>18.673049926757813</v>
      </c>
    </row>
    <row r="5378" spans="2:37">
      <c r="B5378" s="2">
        <v>8.999999612569809E-3</v>
      </c>
      <c r="D5378" s="44">
        <v>0.53999997675418854</v>
      </c>
      <c r="E5378" s="44"/>
      <c r="F5378" s="45">
        <v>43.635005950927734</v>
      </c>
      <c r="G5378" s="45"/>
      <c r="H5378" s="45"/>
      <c r="I5378" s="45"/>
      <c r="J5378" s="45"/>
      <c r="K5378" s="45">
        <v>16.747159957885742</v>
      </c>
      <c r="L5378" s="45"/>
      <c r="M5378" s="45"/>
      <c r="N5378" s="45">
        <v>44.501823425292969</v>
      </c>
      <c r="O5378" s="45"/>
      <c r="P5378" s="45"/>
      <c r="Q5378" s="45"/>
      <c r="R5378" s="45">
        <v>19.625511169433594</v>
      </c>
      <c r="S5378" s="45"/>
      <c r="T5378" s="45"/>
      <c r="U5378" s="45"/>
      <c r="V5378" s="46">
        <v>60.339988708496094</v>
      </c>
      <c r="W5378" s="46"/>
      <c r="X5378" s="45">
        <v>4.8000000417232513E-2</v>
      </c>
      <c r="Y5378" s="45"/>
      <c r="Z5378" s="44">
        <v>2.8800000250339508</v>
      </c>
      <c r="AA5378" s="44"/>
      <c r="AB5378" s="45">
        <v>-14.138350486755371</v>
      </c>
      <c r="AC5378" s="45"/>
      <c r="AD5378" s="45">
        <v>4.7305946350097656</v>
      </c>
      <c r="AE5378" s="45"/>
      <c r="AF5378" s="45">
        <v>30.727048873901367</v>
      </c>
      <c r="AG5378" s="45"/>
      <c r="AH5378" s="45">
        <v>18.382268905639648</v>
      </c>
      <c r="AI5378" s="45"/>
      <c r="AJ5378" s="45"/>
      <c r="AK5378" s="20">
        <v>18.197076797485352</v>
      </c>
    </row>
    <row r="5379" spans="2:37">
      <c r="B5379" s="2">
        <v>9.9999997764825821E-3</v>
      </c>
      <c r="D5379" s="44">
        <v>0.59999998658895493</v>
      </c>
      <c r="E5379" s="44"/>
      <c r="F5379" s="45">
        <v>38.410564422607422</v>
      </c>
      <c r="G5379" s="45"/>
      <c r="H5379" s="45"/>
      <c r="I5379" s="45"/>
      <c r="J5379" s="45"/>
      <c r="K5379" s="45">
        <v>15.985992431640625</v>
      </c>
      <c r="L5379" s="45"/>
      <c r="M5379" s="45"/>
      <c r="N5379" s="45">
        <v>43.687522888183594</v>
      </c>
      <c r="O5379" s="45"/>
      <c r="P5379" s="45"/>
      <c r="Q5379" s="45"/>
      <c r="R5379" s="45">
        <v>19.587940216064453</v>
      </c>
      <c r="S5379" s="45"/>
      <c r="T5379" s="45"/>
      <c r="U5379" s="45"/>
      <c r="V5379" s="46">
        <v>57.707977294921875</v>
      </c>
      <c r="W5379" s="46"/>
      <c r="X5379" s="45">
        <v>4.8999998718500137E-2</v>
      </c>
      <c r="Y5379" s="45"/>
      <c r="Z5379" s="44">
        <v>2.9399999231100082</v>
      </c>
      <c r="AA5379" s="44"/>
      <c r="AB5379" s="45">
        <v>-19.487176895141602</v>
      </c>
      <c r="AC5379" s="45"/>
      <c r="AD5379" s="45">
        <v>4.6036882400512695</v>
      </c>
      <c r="AE5379" s="45"/>
      <c r="AF5379" s="45">
        <v>30.562505722045898</v>
      </c>
      <c r="AG5379" s="45"/>
      <c r="AH5379" s="45">
        <v>18.355655670166016</v>
      </c>
      <c r="AI5379" s="45"/>
      <c r="AJ5379" s="45"/>
      <c r="AK5379" s="20">
        <v>17.734584808349609</v>
      </c>
    </row>
    <row r="5380" spans="2:37">
      <c r="B5380" s="2">
        <v>1.0999999940395355E-2</v>
      </c>
      <c r="D5380" s="44">
        <v>0.65999999642372131</v>
      </c>
      <c r="E5380" s="44"/>
      <c r="F5380" s="45">
        <v>30.122432708740234</v>
      </c>
      <c r="G5380" s="45"/>
      <c r="H5380" s="45"/>
      <c r="I5380" s="45"/>
      <c r="J5380" s="45"/>
      <c r="K5380" s="45">
        <v>15.285927772521973</v>
      </c>
      <c r="L5380" s="45"/>
      <c r="M5380" s="45"/>
      <c r="N5380" s="45">
        <v>42.934803009033203</v>
      </c>
      <c r="O5380" s="45"/>
      <c r="P5380" s="45"/>
      <c r="Q5380" s="45"/>
      <c r="R5380" s="45">
        <v>19.55070686340332</v>
      </c>
      <c r="S5380" s="45"/>
      <c r="T5380" s="45"/>
      <c r="U5380" s="45"/>
      <c r="V5380" s="46">
        <v>55.285892486572266</v>
      </c>
      <c r="W5380" s="46"/>
      <c r="X5380" s="45">
        <v>5.000000074505806E-2</v>
      </c>
      <c r="Y5380" s="45"/>
      <c r="Z5380" s="44">
        <v>3.0000000447034836</v>
      </c>
      <c r="AA5380" s="44"/>
      <c r="AB5380" s="45">
        <v>-21.440645217895508</v>
      </c>
      <c r="AC5380" s="45"/>
      <c r="AD5380" s="45">
        <v>4.4805598258972168</v>
      </c>
      <c r="AE5380" s="45"/>
      <c r="AF5380" s="45">
        <v>30.402063369750977</v>
      </c>
      <c r="AG5380" s="45"/>
      <c r="AH5380" s="45">
        <v>18.32927131652832</v>
      </c>
      <c r="AI5380" s="45"/>
      <c r="AJ5380" s="45"/>
      <c r="AK5380" s="20">
        <v>17.28510856628418</v>
      </c>
    </row>
    <row r="5381" spans="2:37">
      <c r="B5381" s="2">
        <v>1.2000000104308128E-2</v>
      </c>
      <c r="D5381" s="44">
        <v>0.7200000062584877</v>
      </c>
      <c r="E5381" s="44"/>
      <c r="F5381" s="45">
        <v>19.838275909423828</v>
      </c>
      <c r="G5381" s="45"/>
      <c r="H5381" s="45"/>
      <c r="I5381" s="45"/>
      <c r="J5381" s="45"/>
      <c r="K5381" s="45">
        <v>14.639809608459473</v>
      </c>
      <c r="L5381" s="45"/>
      <c r="M5381" s="45"/>
      <c r="N5381" s="45">
        <v>42.236503601074219</v>
      </c>
      <c r="O5381" s="45"/>
      <c r="P5381" s="45"/>
      <c r="Q5381" s="45"/>
      <c r="R5381" s="45">
        <v>19.513809204101563</v>
      </c>
      <c r="S5381" s="45"/>
      <c r="T5381" s="45"/>
      <c r="U5381" s="45"/>
      <c r="V5381" s="46">
        <v>53.049144744873047</v>
      </c>
      <c r="W5381" s="46"/>
      <c r="X5381" s="45">
        <v>5.0999999046325684E-2</v>
      </c>
      <c r="Y5381" s="45"/>
      <c r="Z5381" s="44">
        <v>3.059999942779541</v>
      </c>
      <c r="AA5381" s="44"/>
      <c r="AB5381" s="45">
        <v>-19.752145767211914</v>
      </c>
      <c r="AC5381" s="45"/>
      <c r="AD5381" s="45">
        <v>4.3610754013061523</v>
      </c>
      <c r="AE5381" s="45"/>
      <c r="AF5381" s="45">
        <v>30.245586395263672</v>
      </c>
      <c r="AG5381" s="45"/>
      <c r="AH5381" s="45">
        <v>18.30311393737793</v>
      </c>
      <c r="AI5381" s="45"/>
      <c r="AJ5381" s="45"/>
      <c r="AK5381" s="20">
        <v>16.848203659057617</v>
      </c>
    </row>
    <row r="5382" spans="2:37">
      <c r="B5382" s="2">
        <v>1.3000000268220901E-2</v>
      </c>
      <c r="D5382" s="44">
        <v>0.78000001609325409</v>
      </c>
      <c r="E5382" s="44"/>
      <c r="F5382" s="45">
        <v>8.9097518920898438</v>
      </c>
      <c r="G5382" s="45"/>
      <c r="H5382" s="45"/>
      <c r="I5382" s="45"/>
      <c r="J5382" s="45"/>
      <c r="K5382" s="45">
        <v>14.041441917419434</v>
      </c>
      <c r="L5382" s="45"/>
      <c r="M5382" s="45"/>
      <c r="N5382" s="45">
        <v>41.586421966552734</v>
      </c>
      <c r="O5382" s="45"/>
      <c r="P5382" s="45"/>
      <c r="Q5382" s="45"/>
      <c r="R5382" s="45">
        <v>19.477241516113281</v>
      </c>
      <c r="S5382" s="45"/>
      <c r="T5382" s="45"/>
      <c r="U5382" s="45"/>
      <c r="V5382" s="46">
        <v>50.976413726806641</v>
      </c>
      <c r="W5382" s="46"/>
      <c r="X5382" s="45">
        <v>5.2000001072883606E-2</v>
      </c>
      <c r="Y5382" s="45"/>
      <c r="Z5382" s="44">
        <v>3.1200000643730164</v>
      </c>
      <c r="AA5382" s="44"/>
      <c r="AB5382" s="45">
        <v>-14.685556411743164</v>
      </c>
      <c r="AC5382" s="45"/>
      <c r="AD5382" s="45">
        <v>4.2451076507568359</v>
      </c>
      <c r="AE5382" s="45"/>
      <c r="AF5382" s="45">
        <v>30.09294319152832</v>
      </c>
      <c r="AG5382" s="45"/>
      <c r="AH5382" s="45">
        <v>18.277179718017578</v>
      </c>
      <c r="AI5382" s="45"/>
      <c r="AJ5382" s="45"/>
      <c r="AK5382" s="20">
        <v>16.423454284667969</v>
      </c>
    </row>
    <row r="5383" spans="2:37">
      <c r="B5383" s="2">
        <v>1.4000000432133675E-2</v>
      </c>
      <c r="D5383" s="44">
        <v>0.84000002592802048</v>
      </c>
      <c r="E5383" s="44"/>
      <c r="F5383" s="45">
        <v>-1.2188277244567871</v>
      </c>
      <c r="G5383" s="45"/>
      <c r="H5383" s="45"/>
      <c r="I5383" s="45"/>
      <c r="J5383" s="45"/>
      <c r="K5383" s="45">
        <v>13.485455513000488</v>
      </c>
      <c r="L5383" s="45"/>
      <c r="M5383" s="45"/>
      <c r="N5383" s="45">
        <v>40.979183197021484</v>
      </c>
      <c r="O5383" s="45"/>
      <c r="P5383" s="45"/>
      <c r="Q5383" s="45"/>
      <c r="R5383" s="45">
        <v>19.441001892089844</v>
      </c>
      <c r="S5383" s="45"/>
      <c r="T5383" s="45"/>
      <c r="U5383" s="45"/>
      <c r="V5383" s="46">
        <v>49.049209594726563</v>
      </c>
      <c r="W5383" s="46"/>
      <c r="X5383" s="45">
        <v>5.299999937415123E-2</v>
      </c>
      <c r="Y5383" s="45"/>
      <c r="Z5383" s="44">
        <v>3.1799999624490738</v>
      </c>
      <c r="AA5383" s="44"/>
      <c r="AB5383" s="45">
        <v>-6.9768524169921875</v>
      </c>
      <c r="AC5383" s="45"/>
      <c r="AD5383" s="45">
        <v>4.132535457611084</v>
      </c>
      <c r="AE5383" s="45"/>
      <c r="AF5383" s="45">
        <v>29.944009780883789</v>
      </c>
      <c r="AG5383" s="45"/>
      <c r="AH5383" s="45">
        <v>18.251468658447266</v>
      </c>
      <c r="AI5383" s="45"/>
      <c r="AJ5383" s="45"/>
      <c r="AK5383" s="20">
        <v>16.010459899902344</v>
      </c>
    </row>
    <row r="5384" spans="2:37">
      <c r="B5384" s="2">
        <v>1.4999999664723873E-2</v>
      </c>
      <c r="D5384" s="44">
        <v>0.89999997988343239</v>
      </c>
      <c r="E5384" s="44"/>
      <c r="F5384" s="45">
        <v>-9.2139673233032227</v>
      </c>
      <c r="G5384" s="45"/>
      <c r="H5384" s="45"/>
      <c r="I5384" s="45"/>
      <c r="J5384" s="45"/>
      <c r="K5384" s="45">
        <v>12.967192649841309</v>
      </c>
      <c r="L5384" s="45"/>
      <c r="M5384" s="45"/>
      <c r="N5384" s="45">
        <v>40.410129547119141</v>
      </c>
      <c r="O5384" s="45"/>
      <c r="P5384" s="45"/>
      <c r="Q5384" s="45"/>
      <c r="R5384" s="45">
        <v>19.405086517333984</v>
      </c>
      <c r="S5384" s="45"/>
      <c r="T5384" s="45"/>
      <c r="U5384" s="45"/>
      <c r="V5384" s="46">
        <v>47.251476287841797</v>
      </c>
      <c r="W5384" s="46"/>
      <c r="X5384" s="45">
        <v>5.4000001400709152E-2</v>
      </c>
      <c r="Y5384" s="45"/>
      <c r="Z5384" s="44">
        <v>3.2400000840425491</v>
      </c>
      <c r="AA5384" s="44"/>
      <c r="AB5384" s="45">
        <v>2.2703347206115723</v>
      </c>
      <c r="AC5384" s="45"/>
      <c r="AD5384" s="45">
        <v>4.0232434272766113</v>
      </c>
      <c r="AE5384" s="45"/>
      <c r="AF5384" s="45">
        <v>29.798667907714844</v>
      </c>
      <c r="AG5384" s="45"/>
      <c r="AH5384" s="45">
        <v>18.225976943969727</v>
      </c>
      <c r="AI5384" s="45"/>
      <c r="AJ5384" s="45"/>
      <c r="AK5384" s="20">
        <v>15.608835220336914</v>
      </c>
    </row>
    <row r="5385" spans="2:37">
      <c r="B5385" s="2">
        <v>1.6000000759959221E-2</v>
      </c>
      <c r="D5385" s="44">
        <v>0.96000004559755325</v>
      </c>
      <c r="E5385" s="44"/>
      <c r="F5385" s="45">
        <v>-14.040050506591797</v>
      </c>
      <c r="G5385" s="45"/>
      <c r="H5385" s="45"/>
      <c r="I5385" s="45"/>
      <c r="J5385" s="45"/>
      <c r="K5385" s="45">
        <v>12.482604026794434</v>
      </c>
      <c r="L5385" s="45"/>
      <c r="M5385" s="45"/>
      <c r="N5385" s="45">
        <v>39.875202178955078</v>
      </c>
      <c r="O5385" s="45"/>
      <c r="P5385" s="45"/>
      <c r="Q5385" s="45"/>
      <c r="R5385" s="45">
        <v>19.36949348449707</v>
      </c>
      <c r="S5385" s="45"/>
      <c r="T5385" s="45"/>
      <c r="U5385" s="45"/>
      <c r="V5385" s="46">
        <v>45.569259643554688</v>
      </c>
      <c r="W5385" s="46"/>
      <c r="X5385" s="45">
        <v>5.4999999701976776E-2</v>
      </c>
      <c r="Y5385" s="45"/>
      <c r="Z5385" s="44">
        <v>3.2999999821186066</v>
      </c>
      <c r="AA5385" s="44"/>
      <c r="AB5385" s="45">
        <v>11.740355491638184</v>
      </c>
      <c r="AC5385" s="45"/>
      <c r="AD5385" s="45">
        <v>3.917121410369873</v>
      </c>
      <c r="AE5385" s="45"/>
      <c r="AF5385" s="45">
        <v>29.656805038452148</v>
      </c>
      <c r="AG5385" s="45"/>
      <c r="AH5385" s="45">
        <v>18.200704574584961</v>
      </c>
      <c r="AI5385" s="45"/>
      <c r="AJ5385" s="45"/>
      <c r="AK5385" s="20">
        <v>15.218218803405762</v>
      </c>
    </row>
    <row r="5386" spans="2:37">
      <c r="B5386" s="2">
        <v>1.7000000923871994E-2</v>
      </c>
      <c r="D5386" s="44">
        <v>1.0200000554323196</v>
      </c>
      <c r="E5386" s="44"/>
      <c r="F5386" s="45">
        <v>-15.103912353515625</v>
      </c>
      <c r="G5386" s="45"/>
      <c r="H5386" s="45"/>
      <c r="I5386" s="45"/>
      <c r="J5386" s="45"/>
      <c r="K5386" s="45">
        <v>12.028173446655273</v>
      </c>
      <c r="L5386" s="45"/>
      <c r="M5386" s="45"/>
      <c r="N5386" s="45">
        <v>39.370883941650391</v>
      </c>
      <c r="O5386" s="45"/>
      <c r="P5386" s="45"/>
      <c r="Q5386" s="45"/>
      <c r="R5386" s="45">
        <v>19.334217071533203</v>
      </c>
      <c r="S5386" s="45"/>
      <c r="T5386" s="45"/>
      <c r="U5386" s="45"/>
      <c r="V5386" s="46">
        <v>43.99041748046875</v>
      </c>
      <c r="W5386" s="46"/>
      <c r="X5386" s="45">
        <v>5.6000001728534698E-2</v>
      </c>
      <c r="Y5386" s="45"/>
      <c r="Z5386" s="44">
        <v>3.3600001037120819</v>
      </c>
      <c r="AA5386" s="44"/>
      <c r="AB5386" s="45">
        <v>20.090444564819336</v>
      </c>
      <c r="AC5386" s="45"/>
      <c r="AD5386" s="45">
        <v>3.8140633106231689</v>
      </c>
      <c r="AE5386" s="45"/>
      <c r="AF5386" s="45">
        <v>29.518310546875</v>
      </c>
      <c r="AG5386" s="45"/>
      <c r="AH5386" s="45">
        <v>18.175647735595703</v>
      </c>
      <c r="AI5386" s="45"/>
      <c r="AJ5386" s="45"/>
      <c r="AK5386" s="20">
        <v>14.838260650634766</v>
      </c>
    </row>
    <row r="5387" spans="2:37">
      <c r="B5387" s="2">
        <v>1.7999999225139618E-2</v>
      </c>
      <c r="D5387" s="44">
        <v>1.0799999535083771</v>
      </c>
      <c r="E5387" s="44"/>
      <c r="F5387" s="45">
        <v>-12.336840629577637</v>
      </c>
      <c r="G5387" s="45"/>
      <c r="H5387" s="45"/>
      <c r="I5387" s="45"/>
      <c r="J5387" s="45"/>
      <c r="K5387" s="45">
        <v>11.600833892822266</v>
      </c>
      <c r="L5387" s="45"/>
      <c r="M5387" s="45"/>
      <c r="N5387" s="45">
        <v>38.89410400390625</v>
      </c>
      <c r="O5387" s="45"/>
      <c r="P5387" s="45"/>
      <c r="Q5387" s="45"/>
      <c r="R5387" s="45">
        <v>19.29925537109375</v>
      </c>
      <c r="S5387" s="45"/>
      <c r="T5387" s="45"/>
      <c r="U5387" s="45"/>
      <c r="V5387" s="46">
        <v>42.504375457763672</v>
      </c>
      <c r="W5387" s="46"/>
      <c r="X5387" s="45">
        <v>5.7000000029802322E-2</v>
      </c>
      <c r="Y5387" s="45"/>
      <c r="Z5387" s="44">
        <v>3.4200000017881393</v>
      </c>
      <c r="AA5387" s="44"/>
      <c r="AB5387" s="45">
        <v>26.138917922973633</v>
      </c>
      <c r="AC5387" s="45"/>
      <c r="AD5387" s="45">
        <v>3.71396803855896</v>
      </c>
      <c r="AE5387" s="45"/>
      <c r="AF5387" s="45">
        <v>29.383081436157227</v>
      </c>
      <c r="AG5387" s="45"/>
      <c r="AH5387" s="45">
        <v>18.15080451965332</v>
      </c>
      <c r="AI5387" s="45"/>
      <c r="AJ5387" s="45"/>
      <c r="AK5387" s="20">
        <v>14.468626022338867</v>
      </c>
    </row>
    <row r="5388" spans="2:37">
      <c r="B5388" s="2">
        <v>1.8999999389052391E-2</v>
      </c>
      <c r="D5388" s="44">
        <v>1.1399999633431435</v>
      </c>
      <c r="E5388" s="44"/>
      <c r="F5388" s="45">
        <v>-6.2027812004089355</v>
      </c>
      <c r="G5388" s="45"/>
      <c r="H5388" s="45"/>
      <c r="I5388" s="45"/>
      <c r="J5388" s="45"/>
      <c r="K5388" s="45">
        <v>11.197914123535156</v>
      </c>
      <c r="L5388" s="45"/>
      <c r="M5388" s="45"/>
      <c r="N5388" s="45">
        <v>38.442180633544922</v>
      </c>
      <c r="O5388" s="45"/>
      <c r="P5388" s="45"/>
      <c r="Q5388" s="45"/>
      <c r="R5388" s="45">
        <v>19.264606475830078</v>
      </c>
      <c r="S5388" s="45"/>
      <c r="T5388" s="45"/>
      <c r="U5388" s="45"/>
      <c r="V5388" s="46">
        <v>41.101909637451172</v>
      </c>
      <c r="W5388" s="46"/>
      <c r="X5388" s="45">
        <v>5.7999998331069946E-2</v>
      </c>
      <c r="Y5388" s="45"/>
      <c r="Z5388" s="44">
        <v>3.4799998998641968</v>
      </c>
      <c r="AA5388" s="44"/>
      <c r="AB5388" s="45">
        <v>29.030267715454102</v>
      </c>
      <c r="AC5388" s="45"/>
      <c r="AD5388" s="45">
        <v>3.61673903465271</v>
      </c>
      <c r="AE5388" s="45"/>
      <c r="AF5388" s="45">
        <v>29.251018524169922</v>
      </c>
      <c r="AG5388" s="45"/>
      <c r="AH5388" s="45">
        <v>18.12617301940918</v>
      </c>
      <c r="AI5388" s="45"/>
      <c r="AJ5388" s="45"/>
      <c r="AK5388" s="20">
        <v>14.108993530273438</v>
      </c>
    </row>
    <row r="5389" spans="2:37">
      <c r="B5389" s="2">
        <v>1.9999999552965164E-2</v>
      </c>
      <c r="D5389" s="44">
        <v>1.1999999731779099</v>
      </c>
      <c r="E5389" s="44"/>
      <c r="F5389" s="45">
        <v>2.3681423664093018</v>
      </c>
      <c r="G5389" s="45"/>
      <c r="H5389" s="45"/>
      <c r="I5389" s="45"/>
      <c r="J5389" s="45"/>
      <c r="K5389" s="45">
        <v>10.817079544067383</v>
      </c>
      <c r="L5389" s="45"/>
      <c r="M5389" s="45"/>
      <c r="N5389" s="45">
        <v>38.012779235839844</v>
      </c>
      <c r="O5389" s="45"/>
      <c r="P5389" s="45"/>
      <c r="Q5389" s="45"/>
      <c r="R5389" s="45">
        <v>19.230264663696289</v>
      </c>
      <c r="S5389" s="45"/>
      <c r="T5389" s="45"/>
      <c r="U5389" s="45"/>
      <c r="V5389" s="46">
        <v>39.774959564208984</v>
      </c>
      <c r="W5389" s="46"/>
      <c r="X5389" s="45">
        <v>5.9000000357627869E-2</v>
      </c>
      <c r="Y5389" s="45"/>
      <c r="Z5389" s="44">
        <v>3.5400000214576721</v>
      </c>
      <c r="AA5389" s="44"/>
      <c r="AB5389" s="45">
        <v>28.354133605957031</v>
      </c>
      <c r="AC5389" s="45"/>
      <c r="AD5389" s="45">
        <v>3.5222830772399902</v>
      </c>
      <c r="AE5389" s="45"/>
      <c r="AF5389" s="45">
        <v>29.122026443481445</v>
      </c>
      <c r="AG5389" s="45"/>
      <c r="AH5389" s="45">
        <v>18.101751327514648</v>
      </c>
      <c r="AI5389" s="45"/>
      <c r="AJ5389" s="45"/>
      <c r="AK5389" s="20">
        <v>13.75905704498291</v>
      </c>
    </row>
    <row r="5390" spans="2:37">
      <c r="B5390" s="2">
        <v>2.0999999716877937E-2</v>
      </c>
      <c r="D5390" s="44">
        <v>1.2599999830126762</v>
      </c>
      <c r="E5390" s="44"/>
      <c r="F5390" s="45">
        <v>12.111184120178223</v>
      </c>
      <c r="G5390" s="45"/>
      <c r="H5390" s="45"/>
      <c r="I5390" s="45"/>
      <c r="J5390" s="45"/>
      <c r="K5390" s="45">
        <v>10.456286430358887</v>
      </c>
      <c r="L5390" s="45"/>
      <c r="M5390" s="45"/>
      <c r="N5390" s="45">
        <v>37.603855133056641</v>
      </c>
      <c r="O5390" s="45"/>
      <c r="P5390" s="45"/>
      <c r="Q5390" s="45"/>
      <c r="R5390" s="45">
        <v>19.19622802734375</v>
      </c>
      <c r="S5390" s="45"/>
      <c r="T5390" s="45"/>
      <c r="U5390" s="45"/>
      <c r="V5390" s="46">
        <v>38.5164794921875</v>
      </c>
      <c r="W5390" s="46"/>
      <c r="X5390" s="45">
        <v>5.9999998658895493E-2</v>
      </c>
      <c r="Y5390" s="45"/>
      <c r="Z5390" s="44">
        <v>3.5999999195337296</v>
      </c>
      <c r="AA5390" s="44"/>
      <c r="AB5390" s="45">
        <v>24.201568603515625</v>
      </c>
      <c r="AC5390" s="45"/>
      <c r="AD5390" s="45">
        <v>3.4305109977722168</v>
      </c>
      <c r="AE5390" s="45"/>
      <c r="AF5390" s="45">
        <v>28.996009826660156</v>
      </c>
      <c r="AG5390" s="45"/>
      <c r="AH5390" s="45">
        <v>18.077537536621094</v>
      </c>
      <c r="AI5390" s="45"/>
      <c r="AJ5390" s="45"/>
      <c r="AK5390" s="20">
        <v>13.41851806640625</v>
      </c>
    </row>
    <row r="5391" spans="2:37">
      <c r="B5391" s="2">
        <v>2.199999988079071E-2</v>
      </c>
      <c r="D5391" s="44">
        <v>1.3199999928474426</v>
      </c>
      <c r="E5391" s="44"/>
      <c r="F5391" s="45">
        <v>21.604969024658203</v>
      </c>
      <c r="G5391" s="45"/>
      <c r="H5391" s="45"/>
      <c r="I5391" s="45"/>
      <c r="J5391" s="45"/>
      <c r="K5391" s="45">
        <v>10.11374568939209</v>
      </c>
      <c r="L5391" s="45"/>
      <c r="M5391" s="45"/>
      <c r="N5391" s="45">
        <v>37.213607788085938</v>
      </c>
      <c r="O5391" s="45"/>
      <c r="P5391" s="45"/>
      <c r="Q5391" s="45"/>
      <c r="R5391" s="45">
        <v>19.162494659423828</v>
      </c>
      <c r="S5391" s="45"/>
      <c r="T5391" s="45"/>
      <c r="U5391" s="45"/>
      <c r="V5391" s="46">
        <v>37.320285797119141</v>
      </c>
      <c r="W5391" s="46"/>
      <c r="X5391" s="45">
        <v>6.1000000685453415E-2</v>
      </c>
      <c r="Y5391" s="45"/>
      <c r="Z5391" s="44">
        <v>3.6600000411272049</v>
      </c>
      <c r="AA5391" s="44"/>
      <c r="AB5391" s="45">
        <v>17.150918960571289</v>
      </c>
      <c r="AC5391" s="45"/>
      <c r="AD5391" s="45">
        <v>3.3413372039794922</v>
      </c>
      <c r="AE5391" s="45"/>
      <c r="AF5391" s="45">
        <v>28.872882843017578</v>
      </c>
      <c r="AG5391" s="45"/>
      <c r="AH5391" s="45">
        <v>18.053529739379883</v>
      </c>
      <c r="AI5391" s="45"/>
      <c r="AJ5391" s="45"/>
      <c r="AK5391" s="20">
        <v>13.087093353271484</v>
      </c>
    </row>
    <row r="5392" spans="2:37">
      <c r="B5392" s="2">
        <v>2.3000000044703484E-2</v>
      </c>
      <c r="D5392" s="44">
        <v>1.380000002682209</v>
      </c>
      <c r="E5392" s="44"/>
      <c r="F5392" s="45">
        <v>29.470819473266602</v>
      </c>
      <c r="G5392" s="45"/>
      <c r="H5392" s="45"/>
      <c r="I5392" s="45"/>
      <c r="J5392" s="45"/>
      <c r="K5392" s="45">
        <v>9.7878818511962891</v>
      </c>
      <c r="L5392" s="45"/>
      <c r="M5392" s="45"/>
      <c r="N5392" s="45">
        <v>36.840457916259766</v>
      </c>
      <c r="O5392" s="45"/>
      <c r="P5392" s="45"/>
      <c r="Q5392" s="45"/>
      <c r="R5392" s="45">
        <v>19.129060745239258</v>
      </c>
      <c r="S5392" s="45"/>
      <c r="T5392" s="45"/>
      <c r="U5392" s="45"/>
      <c r="V5392" s="46">
        <v>36.180961608886719</v>
      </c>
      <c r="W5392" s="46"/>
      <c r="X5392" s="45">
        <v>6.1999998986721039E-2</v>
      </c>
      <c r="Y5392" s="45"/>
      <c r="Z5392" s="44">
        <v>3.7199999392032623</v>
      </c>
      <c r="AA5392" s="44"/>
      <c r="AB5392" s="45">
        <v>8.1854839324951172</v>
      </c>
      <c r="AC5392" s="45"/>
      <c r="AD5392" s="45">
        <v>3.2546792030334473</v>
      </c>
      <c r="AE5392" s="45"/>
      <c r="AF5392" s="45">
        <v>28.752559661865234</v>
      </c>
      <c r="AG5392" s="45"/>
      <c r="AH5392" s="45">
        <v>18.02972412109375</v>
      </c>
      <c r="AI5392" s="45"/>
      <c r="AJ5392" s="45"/>
      <c r="AK5392" s="20">
        <v>12.764509201049805</v>
      </c>
    </row>
    <row r="5393" spans="2:37">
      <c r="B5393" s="2">
        <v>2.4000000208616257E-2</v>
      </c>
      <c r="D5393" s="44">
        <v>1.4400000125169754</v>
      </c>
      <c r="E5393" s="44"/>
      <c r="F5393" s="45">
        <v>34.565444946289063</v>
      </c>
      <c r="G5393" s="45"/>
      <c r="H5393" s="45"/>
      <c r="I5393" s="45"/>
      <c r="J5393" s="45"/>
      <c r="K5393" s="45">
        <v>9.4773120880126953</v>
      </c>
      <c r="L5393" s="45"/>
      <c r="M5393" s="45"/>
      <c r="N5393" s="45">
        <v>36.483024597167969</v>
      </c>
      <c r="O5393" s="45"/>
      <c r="P5393" s="45"/>
      <c r="Q5393" s="45"/>
      <c r="R5393" s="45">
        <v>19.095922470092773</v>
      </c>
      <c r="S5393" s="45"/>
      <c r="T5393" s="45"/>
      <c r="U5393" s="45"/>
      <c r="V5393" s="46">
        <v>35.093730926513672</v>
      </c>
      <c r="W5393" s="46"/>
      <c r="X5393" s="45">
        <v>6.3000001013278961E-2</v>
      </c>
      <c r="Y5393" s="45"/>
      <c r="Z5393" s="44">
        <v>3.7800000607967377</v>
      </c>
      <c r="AA5393" s="44"/>
      <c r="AB5393" s="45">
        <v>-1.4453625679016113</v>
      </c>
      <c r="AC5393" s="45"/>
      <c r="AD5393" s="45">
        <v>3.1704578399658203</v>
      </c>
      <c r="AE5393" s="45"/>
      <c r="AF5393" s="45">
        <v>28.634958267211914</v>
      </c>
      <c r="AG5393" s="45"/>
      <c r="AH5393" s="45">
        <v>18.006120681762695</v>
      </c>
      <c r="AI5393" s="45"/>
      <c r="AJ5393" s="45"/>
      <c r="AK5393" s="20">
        <v>12.45050048828125</v>
      </c>
    </row>
    <row r="5394" spans="2:37">
      <c r="B5394" s="2">
        <v>2.500000037252903E-2</v>
      </c>
      <c r="D5394" s="44">
        <v>1.5000000223517418</v>
      </c>
      <c r="E5394" s="44"/>
      <c r="F5394" s="45">
        <v>36.140010833740234</v>
      </c>
      <c r="G5394" s="45"/>
      <c r="H5394" s="45"/>
      <c r="I5394" s="45"/>
      <c r="J5394" s="45"/>
      <c r="K5394" s="45">
        <v>9.1808147430419922</v>
      </c>
      <c r="L5394" s="45"/>
      <c r="M5394" s="45"/>
      <c r="N5394" s="45">
        <v>36.140079498291016</v>
      </c>
      <c r="O5394" s="45"/>
      <c r="P5394" s="45"/>
      <c r="Q5394" s="45"/>
      <c r="R5394" s="45">
        <v>19.063077926635742</v>
      </c>
      <c r="S5394" s="45"/>
      <c r="T5394" s="45"/>
      <c r="U5394" s="45"/>
      <c r="V5394" s="46">
        <v>34.054393768310547</v>
      </c>
      <c r="W5394" s="46"/>
      <c r="X5394" s="45">
        <v>6.4000003039836884E-2</v>
      </c>
      <c r="Y5394" s="45"/>
      <c r="Z5394" s="44">
        <v>3.840000182390213</v>
      </c>
      <c r="AA5394" s="44"/>
      <c r="AB5394" s="45">
        <v>-10.401932716369629</v>
      </c>
      <c r="AC5394" s="45"/>
      <c r="AD5394" s="45">
        <v>3.0885963439941406</v>
      </c>
      <c r="AE5394" s="45"/>
      <c r="AF5394" s="45">
        <v>28.520000457763672</v>
      </c>
      <c r="AG5394" s="45"/>
      <c r="AH5394" s="45">
        <v>17.982717514038086</v>
      </c>
      <c r="AI5394" s="45"/>
      <c r="AJ5394" s="45"/>
      <c r="AK5394" s="20">
        <v>12.14481258392334</v>
      </c>
    </row>
    <row r="5395" spans="2:37">
      <c r="B5395" s="2">
        <v>2.6000000536441803E-2</v>
      </c>
      <c r="D5395" s="44">
        <v>1.5600000321865082</v>
      </c>
      <c r="E5395" s="44"/>
      <c r="F5395" s="45">
        <v>33.943458557128906</v>
      </c>
      <c r="G5395" s="45"/>
      <c r="H5395" s="45"/>
      <c r="I5395" s="45"/>
      <c r="J5395" s="45"/>
      <c r="K5395" s="45">
        <v>8.8973064422607422</v>
      </c>
      <c r="L5395" s="45"/>
      <c r="M5395" s="45"/>
      <c r="N5395" s="45">
        <v>35.810531616210938</v>
      </c>
      <c r="O5395" s="45"/>
      <c r="P5395" s="45"/>
      <c r="Q5395" s="45"/>
      <c r="R5395" s="45">
        <v>19.030525207519531</v>
      </c>
      <c r="S5395" s="45"/>
      <c r="T5395" s="45"/>
      <c r="U5395" s="45"/>
      <c r="V5395" s="46">
        <v>33.059234619140625</v>
      </c>
      <c r="W5395" s="46"/>
      <c r="X5395" s="45">
        <v>6.4999997615814209E-2</v>
      </c>
      <c r="Y5395" s="45"/>
      <c r="Z5395" s="44">
        <v>3.8999998569488525</v>
      </c>
      <c r="AA5395" s="44"/>
      <c r="AB5395" s="45">
        <v>-17.442193984985352</v>
      </c>
      <c r="AC5395" s="45"/>
      <c r="AD5395" s="45">
        <v>3.0090217590332031</v>
      </c>
      <c r="AE5395" s="45"/>
      <c r="AF5395" s="45">
        <v>28.407608032226563</v>
      </c>
      <c r="AG5395" s="45"/>
      <c r="AH5395" s="45">
        <v>17.959512710571289</v>
      </c>
      <c r="AI5395" s="45"/>
      <c r="AJ5395" s="45"/>
      <c r="AK5395" s="20">
        <v>11.847201347351074</v>
      </c>
    </row>
    <row r="5396" spans="2:37">
      <c r="B5396" s="2">
        <v>2.7000000700354576E-2</v>
      </c>
      <c r="D5396" s="44">
        <v>1.6200000420212746</v>
      </c>
      <c r="E5396" s="44"/>
      <c r="F5396" s="45">
        <v>28.255783081054688</v>
      </c>
      <c r="G5396" s="45"/>
      <c r="H5396" s="45"/>
      <c r="I5396" s="45"/>
      <c r="J5396" s="45"/>
      <c r="K5396" s="45">
        <v>8.6258316040039063</v>
      </c>
      <c r="L5396" s="45"/>
      <c r="M5396" s="45"/>
      <c r="N5396" s="45">
        <v>35.493423461914063</v>
      </c>
      <c r="O5396" s="45"/>
      <c r="P5396" s="45"/>
      <c r="Q5396" s="45"/>
      <c r="R5396" s="45">
        <v>18.998258590698242</v>
      </c>
      <c r="S5396" s="45"/>
      <c r="T5396" s="45"/>
      <c r="U5396" s="45"/>
      <c r="V5396" s="46">
        <v>32.104965209960938</v>
      </c>
      <c r="W5396" s="46"/>
      <c r="X5396" s="45">
        <v>6.5999999642372131E-2</v>
      </c>
      <c r="Y5396" s="45"/>
      <c r="Z5396" s="44">
        <v>3.9599999785423279</v>
      </c>
      <c r="AA5396" s="44"/>
      <c r="AB5396" s="45">
        <v>-21.595556259155273</v>
      </c>
      <c r="AC5396" s="45"/>
      <c r="AD5396" s="45">
        <v>2.9316627979278564</v>
      </c>
      <c r="AE5396" s="45"/>
      <c r="AF5396" s="45">
        <v>28.297708511352539</v>
      </c>
      <c r="AG5396" s="45"/>
      <c r="AH5396" s="45">
        <v>17.936504364013672</v>
      </c>
      <c r="AI5396" s="45"/>
      <c r="AJ5396" s="45"/>
      <c r="AK5396" s="20">
        <v>11.557429313659668</v>
      </c>
    </row>
    <row r="5397" spans="2:37">
      <c r="B5397" s="2">
        <v>2.8000000864267349E-2</v>
      </c>
      <c r="D5397" s="44">
        <v>1.680000051856041</v>
      </c>
      <c r="E5397" s="44"/>
      <c r="F5397" s="45">
        <v>19.84684944152832</v>
      </c>
      <c r="G5397" s="45"/>
      <c r="H5397" s="45"/>
      <c r="I5397" s="45"/>
      <c r="J5397" s="45"/>
      <c r="K5397" s="45">
        <v>8.3655357360839844</v>
      </c>
      <c r="L5397" s="45"/>
      <c r="M5397" s="45"/>
      <c r="N5397" s="45">
        <v>35.187900543212891</v>
      </c>
      <c r="O5397" s="45"/>
      <c r="P5397" s="45"/>
      <c r="Q5397" s="45"/>
      <c r="R5397" s="45">
        <v>18.966276168823242</v>
      </c>
      <c r="S5397" s="45"/>
      <c r="T5397" s="45"/>
      <c r="U5397" s="45"/>
      <c r="V5397" s="46">
        <v>31.18865966796875</v>
      </c>
      <c r="W5397" s="46"/>
      <c r="X5397" s="45">
        <v>6.7000001668930054E-2</v>
      </c>
      <c r="Y5397" s="45"/>
      <c r="Z5397" s="44">
        <v>4.0200001001358032</v>
      </c>
      <c r="AA5397" s="44"/>
      <c r="AB5397" s="45">
        <v>-22.298189163208008</v>
      </c>
      <c r="AC5397" s="45"/>
      <c r="AD5397" s="45">
        <v>2.8564515113830566</v>
      </c>
      <c r="AE5397" s="45"/>
      <c r="AF5397" s="45">
        <v>28.190231323242188</v>
      </c>
      <c r="AG5397" s="45"/>
      <c r="AH5397" s="45">
        <v>17.913688659667969</v>
      </c>
      <c r="AI5397" s="45"/>
      <c r="AJ5397" s="45"/>
      <c r="AK5397" s="20">
        <v>11.275267601013184</v>
      </c>
    </row>
    <row r="5398" spans="2:37">
      <c r="B5398" s="2">
        <v>2.8999999165534973E-2</v>
      </c>
      <c r="D5398" s="44">
        <v>1.7399999499320984</v>
      </c>
      <c r="E5398" s="44"/>
      <c r="F5398" s="45">
        <v>9.8667783737182617</v>
      </c>
      <c r="G5398" s="45"/>
      <c r="H5398" s="45"/>
      <c r="I5398" s="45"/>
      <c r="J5398" s="45"/>
      <c r="K5398" s="45">
        <v>8.1156597137451172</v>
      </c>
      <c r="L5398" s="45"/>
      <c r="M5398" s="45"/>
      <c r="N5398" s="45">
        <v>34.893192291259766</v>
      </c>
      <c r="O5398" s="45"/>
      <c r="P5398" s="45"/>
      <c r="Q5398" s="45"/>
      <c r="R5398" s="45">
        <v>18.934576034545898</v>
      </c>
      <c r="S5398" s="45"/>
      <c r="T5398" s="45"/>
      <c r="U5398" s="45"/>
      <c r="V5398" s="46">
        <v>30.307718276977539</v>
      </c>
      <c r="W5398" s="46"/>
      <c r="X5398" s="45">
        <v>6.8000003695487976E-2</v>
      </c>
      <c r="Y5398" s="45"/>
      <c r="Z5398" s="44">
        <v>4.0800002217292786</v>
      </c>
      <c r="AA5398" s="44"/>
      <c r="AB5398" s="45">
        <v>-19.470989227294922</v>
      </c>
      <c r="AC5398" s="45"/>
      <c r="AD5398" s="45">
        <v>2.7833218574523926</v>
      </c>
      <c r="AE5398" s="45"/>
      <c r="AF5398" s="45">
        <v>28.085107803344727</v>
      </c>
      <c r="AG5398" s="45"/>
      <c r="AH5398" s="45">
        <v>17.89106559753418</v>
      </c>
      <c r="AI5398" s="45"/>
      <c r="AJ5398" s="45"/>
      <c r="AK5398" s="20">
        <v>11.000495910644531</v>
      </c>
    </row>
    <row r="5399" spans="2:37">
      <c r="B5399" s="2">
        <v>2.9999999329447746E-2</v>
      </c>
      <c r="D5399" s="44">
        <v>1.7999999597668648</v>
      </c>
      <c r="E5399" s="44"/>
      <c r="F5399" s="45">
        <v>-0.3165442943572998</v>
      </c>
      <c r="G5399" s="45"/>
      <c r="H5399" s="45"/>
      <c r="I5399" s="45"/>
      <c r="J5399" s="45"/>
      <c r="K5399" s="45">
        <v>7.875523567199707</v>
      </c>
      <c r="L5399" s="45"/>
      <c r="M5399" s="45"/>
      <c r="N5399" s="45">
        <v>34.608619689941406</v>
      </c>
      <c r="O5399" s="45"/>
      <c r="P5399" s="45"/>
      <c r="Q5399" s="45"/>
      <c r="R5399" s="45">
        <v>18.903154373168945</v>
      </c>
      <c r="S5399" s="45"/>
      <c r="T5399" s="45"/>
      <c r="U5399" s="45"/>
      <c r="V5399" s="46">
        <v>29.459823608398438</v>
      </c>
      <c r="W5399" s="46"/>
      <c r="X5399" s="45">
        <v>6.8999998271465302E-2</v>
      </c>
      <c r="Y5399" s="45"/>
      <c r="Z5399" s="44">
        <v>4.1399998962879181</v>
      </c>
      <c r="AA5399" s="44"/>
      <c r="AB5399" s="45">
        <v>-13.529446601867676</v>
      </c>
      <c r="AC5399" s="45"/>
      <c r="AD5399" s="45">
        <v>2.7122106552124023</v>
      </c>
      <c r="AE5399" s="45"/>
      <c r="AF5399" s="45">
        <v>27.982273101806641</v>
      </c>
      <c r="AG5399" s="45"/>
      <c r="AH5399" s="45">
        <v>17.868631362915039</v>
      </c>
      <c r="AI5399" s="45"/>
      <c r="AJ5399" s="45"/>
      <c r="AK5399" s="20">
        <v>10.732900619506836</v>
      </c>
    </row>
    <row r="5400" spans="2:37">
      <c r="B5400" s="2">
        <v>3.0999999493360519E-2</v>
      </c>
      <c r="D5400" s="44">
        <v>1.8599999696016312</v>
      </c>
      <c r="E5400" s="44"/>
      <c r="F5400" s="45">
        <v>-9.3098888397216797</v>
      </c>
      <c r="G5400" s="45"/>
      <c r="H5400" s="45"/>
      <c r="I5400" s="45"/>
      <c r="J5400" s="45"/>
      <c r="K5400" s="45">
        <v>7.6445169448852539</v>
      </c>
      <c r="L5400" s="45"/>
      <c r="M5400" s="45"/>
      <c r="N5400" s="45">
        <v>34.333568572998047</v>
      </c>
      <c r="O5400" s="45"/>
      <c r="P5400" s="45"/>
      <c r="Q5400" s="45"/>
      <c r="R5400" s="45">
        <v>18.87200927734375</v>
      </c>
      <c r="S5400" s="45"/>
      <c r="T5400" s="45"/>
      <c r="U5400" s="45"/>
      <c r="V5400" s="46">
        <v>28.642892837524414</v>
      </c>
      <c r="W5400" s="46"/>
      <c r="X5400" s="45">
        <v>7.0000000298023224E-2</v>
      </c>
      <c r="Y5400" s="45"/>
      <c r="Z5400" s="44">
        <v>4.2000000178813934</v>
      </c>
      <c r="AA5400" s="44"/>
      <c r="AB5400" s="45">
        <v>-5.3241820335388184</v>
      </c>
      <c r="AC5400" s="45"/>
      <c r="AD5400" s="45">
        <v>2.6430559158325195</v>
      </c>
      <c r="AE5400" s="45"/>
      <c r="AF5400" s="45">
        <v>27.881660461425781</v>
      </c>
      <c r="AG5400" s="45"/>
      <c r="AH5400" s="45">
        <v>17.84638786315918</v>
      </c>
      <c r="AI5400" s="45"/>
      <c r="AJ5400" s="45"/>
      <c r="AK5400" s="20">
        <v>10.472274780273438</v>
      </c>
    </row>
    <row r="5401" spans="2:37">
      <c r="B5401" s="2">
        <v>3.2000001519918442E-2</v>
      </c>
      <c r="D5401" s="44">
        <v>1.9200000911951065</v>
      </c>
      <c r="E5401" s="44"/>
      <c r="F5401" s="45">
        <v>-15.889997482299805</v>
      </c>
      <c r="G5401" s="45"/>
      <c r="H5401" s="45"/>
      <c r="I5401" s="45"/>
      <c r="J5401" s="45"/>
      <c r="K5401" s="45">
        <v>7.4220905303955078</v>
      </c>
      <c r="L5401" s="45"/>
      <c r="M5401" s="45"/>
      <c r="N5401" s="45">
        <v>34.067481994628906</v>
      </c>
      <c r="O5401" s="45"/>
      <c r="P5401" s="45"/>
      <c r="Q5401" s="45"/>
      <c r="R5401" s="45">
        <v>18.84113883972168</v>
      </c>
      <c r="S5401" s="45"/>
      <c r="T5401" s="45"/>
      <c r="U5401" s="45"/>
      <c r="V5401" s="46">
        <v>27.855062484741211</v>
      </c>
      <c r="W5401" s="46"/>
      <c r="X5401" s="45">
        <v>7.1000002324581146E-2</v>
      </c>
      <c r="Y5401" s="45"/>
      <c r="Z5401" s="44">
        <v>4.2600001394748688</v>
      </c>
      <c r="AA5401" s="44"/>
      <c r="AB5401" s="45">
        <v>3.9793319702148438</v>
      </c>
      <c r="AC5401" s="45"/>
      <c r="AD5401" s="45">
        <v>2.5757992267608643</v>
      </c>
      <c r="AE5401" s="45"/>
      <c r="AF5401" s="45">
        <v>27.783208847045898</v>
      </c>
      <c r="AG5401" s="45"/>
      <c r="AH5401" s="45">
        <v>17.824331283569336</v>
      </c>
      <c r="AI5401" s="45"/>
      <c r="AJ5401" s="45"/>
      <c r="AK5401" s="20">
        <v>10.218420028686523</v>
      </c>
    </row>
    <row r="5402" spans="2:37">
      <c r="B5402" s="2">
        <v>3.2999999821186066E-2</v>
      </c>
      <c r="D5402" s="44">
        <v>1.9799999892711639</v>
      </c>
      <c r="E5402" s="44"/>
      <c r="F5402" s="45">
        <v>-19.174446105957031</v>
      </c>
      <c r="G5402" s="45"/>
      <c r="H5402" s="45"/>
      <c r="I5402" s="45"/>
      <c r="J5402" s="45"/>
      <c r="K5402" s="45">
        <v>7.2077493667602539</v>
      </c>
      <c r="L5402" s="45"/>
      <c r="M5402" s="45"/>
      <c r="N5402" s="45">
        <v>33.809867858886719</v>
      </c>
      <c r="O5402" s="45"/>
      <c r="P5402" s="45"/>
      <c r="Q5402" s="45"/>
      <c r="R5402" s="45">
        <v>18.810537338256836</v>
      </c>
      <c r="S5402" s="45"/>
      <c r="T5402" s="45"/>
      <c r="U5402" s="45"/>
      <c r="V5402" s="46">
        <v>27.094646453857422</v>
      </c>
      <c r="W5402" s="46"/>
      <c r="X5402" s="45">
        <v>7.1999996900558472E-2</v>
      </c>
      <c r="Y5402" s="45"/>
      <c r="Z5402" s="44">
        <v>4.3199998140335083</v>
      </c>
      <c r="AA5402" s="44"/>
      <c r="AB5402" s="45">
        <v>13.064862251281738</v>
      </c>
      <c r="AC5402" s="45"/>
      <c r="AD5402" s="45">
        <v>2.5103826522827148</v>
      </c>
      <c r="AE5402" s="45"/>
      <c r="AF5402" s="45">
        <v>27.686861038208008</v>
      </c>
      <c r="AG5402" s="45"/>
      <c r="AH5402" s="45">
        <v>17.802457809448242</v>
      </c>
      <c r="AI5402" s="45"/>
      <c r="AJ5402" s="45"/>
      <c r="AK5402" s="20">
        <v>9.9711437225341797</v>
      </c>
    </row>
    <row r="5403" spans="2:37">
      <c r="B5403" s="2">
        <v>3.4000001847743988E-2</v>
      </c>
      <c r="D5403" s="44">
        <v>2.0400001108646393</v>
      </c>
      <c r="E5403" s="44"/>
      <c r="F5403" s="45">
        <v>-18.744199752807617</v>
      </c>
      <c r="G5403" s="45"/>
      <c r="H5403" s="45"/>
      <c r="I5403" s="45"/>
      <c r="J5403" s="45"/>
      <c r="K5403" s="45">
        <v>7.0010437965393066</v>
      </c>
      <c r="L5403" s="45"/>
      <c r="M5403" s="45"/>
      <c r="N5403" s="45">
        <v>33.560264587402344</v>
      </c>
      <c r="O5403" s="45"/>
      <c r="P5403" s="45"/>
      <c r="Q5403" s="45"/>
      <c r="R5403" s="45">
        <v>18.780204772949219</v>
      </c>
      <c r="S5403" s="45"/>
      <c r="T5403" s="45"/>
      <c r="U5403" s="45"/>
      <c r="V5403" s="46">
        <v>26.360124588012695</v>
      </c>
      <c r="W5403" s="46"/>
      <c r="X5403" s="45">
        <v>7.2999998927116394E-2</v>
      </c>
      <c r="Y5403" s="45"/>
      <c r="Z5403" s="44">
        <v>4.3799999356269836</v>
      </c>
      <c r="AA5403" s="44"/>
      <c r="AB5403" s="45">
        <v>20.650228500366211</v>
      </c>
      <c r="AC5403" s="45"/>
      <c r="AD5403" s="45">
        <v>2.446751594543457</v>
      </c>
      <c r="AE5403" s="45"/>
      <c r="AF5403" s="45">
        <v>27.592555999755859</v>
      </c>
      <c r="AG5403" s="45"/>
      <c r="AH5403" s="45">
        <v>17.780769348144531</v>
      </c>
      <c r="AI5403" s="45"/>
      <c r="AJ5403" s="45"/>
      <c r="AK5403" s="20">
        <v>9.7302579879760742</v>
      </c>
    </row>
    <row r="5404" spans="2:37">
      <c r="B5404" s="2">
        <v>3.5000000149011612E-2</v>
      </c>
      <c r="D5404" s="44">
        <v>2.1000000089406967</v>
      </c>
      <c r="E5404" s="44"/>
      <c r="F5404" s="45">
        <v>-14.700875282287598</v>
      </c>
      <c r="G5404" s="45"/>
      <c r="H5404" s="45"/>
      <c r="I5404" s="45"/>
      <c r="J5404" s="45"/>
      <c r="K5404" s="45">
        <v>6.8015651702880859</v>
      </c>
      <c r="L5404" s="45"/>
      <c r="M5404" s="45"/>
      <c r="N5404" s="45">
        <v>33.318264007568359</v>
      </c>
      <c r="O5404" s="45"/>
      <c r="P5404" s="45"/>
      <c r="Q5404" s="45"/>
      <c r="R5404" s="45">
        <v>18.750137329101563</v>
      </c>
      <c r="S5404" s="45"/>
      <c r="T5404" s="45"/>
      <c r="U5404" s="45"/>
      <c r="V5404" s="46">
        <v>25.650117874145508</v>
      </c>
      <c r="W5404" s="46"/>
      <c r="X5404" s="45">
        <v>7.4000000953674316E-2</v>
      </c>
      <c r="Y5404" s="45"/>
      <c r="Z5404" s="44">
        <v>4.440000057220459</v>
      </c>
      <c r="AA5404" s="44"/>
      <c r="AB5404" s="45">
        <v>25.666887283325195</v>
      </c>
      <c r="AC5404" s="45"/>
      <c r="AD5404" s="45">
        <v>2.384852409362793</v>
      </c>
      <c r="AE5404" s="45"/>
      <c r="AF5404" s="45">
        <v>27.500240325927734</v>
      </c>
      <c r="AG5404" s="45"/>
      <c r="AH5404" s="45">
        <v>17.759262084960938</v>
      </c>
      <c r="AI5404" s="45"/>
      <c r="AJ5404" s="45"/>
      <c r="AK5404" s="20">
        <v>9.4955825805664063</v>
      </c>
    </row>
    <row r="5405" spans="2:37">
      <c r="B5405" s="2">
        <v>3.5999998450279236E-2</v>
      </c>
      <c r="D5405" s="44">
        <v>2.1599999070167542</v>
      </c>
      <c r="E5405" s="44"/>
      <c r="F5405" s="45">
        <v>-7.6508798599243164</v>
      </c>
      <c r="G5405" s="45"/>
      <c r="H5405" s="45"/>
      <c r="I5405" s="45"/>
      <c r="J5405" s="45"/>
      <c r="K5405" s="45">
        <v>6.6089410781860352</v>
      </c>
      <c r="L5405" s="45"/>
      <c r="M5405" s="45"/>
      <c r="N5405" s="45">
        <v>33.083492279052734</v>
      </c>
      <c r="O5405" s="45"/>
      <c r="P5405" s="45"/>
      <c r="Q5405" s="45"/>
      <c r="R5405" s="45">
        <v>18.720335006713867</v>
      </c>
      <c r="S5405" s="45"/>
      <c r="T5405" s="45"/>
      <c r="U5405" s="45"/>
      <c r="V5405" s="46">
        <v>24.963373184204102</v>
      </c>
      <c r="W5405" s="46"/>
      <c r="X5405" s="45">
        <v>7.5000002980232239E-2</v>
      </c>
      <c r="Y5405" s="45"/>
      <c r="Z5405" s="44">
        <v>4.5000001788139343</v>
      </c>
      <c r="AA5405" s="44"/>
      <c r="AB5405" s="45">
        <v>27.409139633178711</v>
      </c>
      <c r="AC5405" s="45"/>
      <c r="AD5405" s="45">
        <v>2.3246335983276367</v>
      </c>
      <c r="AE5405" s="45"/>
      <c r="AF5405" s="45">
        <v>27.409858703613281</v>
      </c>
      <c r="AG5405" s="45"/>
      <c r="AH5405" s="45">
        <v>17.737932205200195</v>
      </c>
      <c r="AI5405" s="45"/>
      <c r="AJ5405" s="45"/>
      <c r="AK5405" s="20">
        <v>9.2669429779052734</v>
      </c>
    </row>
    <row r="5406" spans="2:37">
      <c r="B5406" s="2">
        <v>3.7000000476837158E-2</v>
      </c>
      <c r="D5406" s="44">
        <v>2.2200000286102295</v>
      </c>
      <c r="E5406" s="44"/>
      <c r="F5406" s="45">
        <v>1.3810825347900391</v>
      </c>
      <c r="G5406" s="45"/>
      <c r="H5406" s="45"/>
      <c r="I5406" s="45"/>
      <c r="J5406" s="45"/>
      <c r="K5406" s="45">
        <v>6.4228305816650391</v>
      </c>
      <c r="L5406" s="45"/>
      <c r="M5406" s="45"/>
      <c r="N5406" s="45">
        <v>32.855598449707031</v>
      </c>
      <c r="O5406" s="45"/>
      <c r="P5406" s="45"/>
      <c r="Q5406" s="45"/>
      <c r="R5406" s="45">
        <v>18.690790176391602</v>
      </c>
      <c r="S5406" s="45"/>
      <c r="T5406" s="45"/>
      <c r="U5406" s="45"/>
      <c r="V5406" s="46">
        <v>24.298742294311523</v>
      </c>
      <c r="W5406" s="46"/>
      <c r="X5406" s="45">
        <v>7.5999997556209564E-2</v>
      </c>
      <c r="Y5406" s="45"/>
      <c r="Z5406" s="44">
        <v>4.5599998533725739</v>
      </c>
      <c r="AA5406" s="44"/>
      <c r="AB5406" s="45">
        <v>25.632148742675781</v>
      </c>
      <c r="AC5406" s="45"/>
      <c r="AD5406" s="45">
        <v>2.2660453319549561</v>
      </c>
      <c r="AE5406" s="45"/>
      <c r="AF5406" s="45">
        <v>27.321359634399414</v>
      </c>
      <c r="AG5406" s="45"/>
      <c r="AH5406" s="45">
        <v>17.71678352355957</v>
      </c>
      <c r="AI5406" s="45"/>
      <c r="AJ5406" s="45"/>
      <c r="AK5406" s="20">
        <v>9.0441703796386719</v>
      </c>
    </row>
    <row r="5407" spans="2:37" ht="14.25" customHeight="1">
      <c r="B5407" s="2">
        <v>3.7999998778104782E-2</v>
      </c>
      <c r="D5407" s="44">
        <v>2.2799999266862869</v>
      </c>
      <c r="E5407" s="44"/>
      <c r="F5407" s="45">
        <v>11.096829414367676</v>
      </c>
      <c r="G5407" s="45"/>
      <c r="H5407" s="45"/>
      <c r="I5407" s="45"/>
      <c r="J5407" s="45"/>
      <c r="K5407" s="45">
        <v>6.2429208755493164</v>
      </c>
      <c r="L5407" s="45"/>
      <c r="M5407" s="45"/>
      <c r="N5407" s="45">
        <v>32.634273529052734</v>
      </c>
      <c r="O5407" s="45"/>
      <c r="P5407" s="45"/>
      <c r="Q5407" s="45"/>
      <c r="R5407" s="45">
        <v>18.661504745483398</v>
      </c>
      <c r="S5407" s="45"/>
      <c r="T5407" s="45"/>
      <c r="U5407" s="45"/>
      <c r="V5407" s="46">
        <v>23.655176162719727</v>
      </c>
      <c r="W5407" s="46"/>
      <c r="X5407" s="45">
        <v>7.6999999582767487E-2</v>
      </c>
      <c r="Y5407" s="45"/>
      <c r="Z5407" s="44">
        <v>4.6199999749660492</v>
      </c>
      <c r="AA5407" s="44"/>
      <c r="AB5407" s="45">
        <v>20.585134506225586</v>
      </c>
      <c r="AC5407" s="45"/>
      <c r="AD5407" s="45">
        <v>2.2090394496917725</v>
      </c>
      <c r="AE5407" s="45"/>
      <c r="AF5407" s="45">
        <v>27.23469352722168</v>
      </c>
      <c r="AG5407" s="45"/>
      <c r="AH5407" s="45">
        <v>17.695810317993164</v>
      </c>
      <c r="AI5407" s="45"/>
      <c r="AJ5407" s="45"/>
      <c r="AK5407" s="20">
        <v>8.8270998001098633</v>
      </c>
    </row>
    <row r="5408" spans="2:37" ht="13.5" customHeight="1">
      <c r="B5408" s="47" t="s">
        <v>11</v>
      </c>
      <c r="C5408" s="47"/>
      <c r="D5408" s="47"/>
      <c r="E5408" s="47"/>
    </row>
    <row r="5409" spans="2:34" ht="12.75" customHeight="1">
      <c r="B5409" s="39" t="s">
        <v>0</v>
      </c>
      <c r="C5409" s="39"/>
      <c r="D5409" s="39"/>
      <c r="E5409" s="39"/>
      <c r="F5409" s="39"/>
      <c r="G5409" s="1" t="s">
        <v>1</v>
      </c>
      <c r="H5409" s="40" t="s">
        <v>114</v>
      </c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</row>
    <row r="5410" spans="2:34" ht="12.75" customHeight="1">
      <c r="AB5410" s="39" t="s">
        <v>2</v>
      </c>
      <c r="AC5410" s="39"/>
      <c r="AD5410" s="39"/>
      <c r="AE5410" s="39"/>
      <c r="AF5410" s="39"/>
      <c r="AG5410" s="39"/>
    </row>
    <row r="5411" spans="2:34" ht="12" customHeight="1">
      <c r="B5411" s="39" t="s">
        <v>3</v>
      </c>
      <c r="C5411" s="39"/>
      <c r="D5411" s="39"/>
      <c r="E5411" s="39"/>
      <c r="G5411" s="1" t="s">
        <v>4</v>
      </c>
      <c r="H5411" s="41">
        <v>0.43999999761581421</v>
      </c>
      <c r="I5411" s="41"/>
      <c r="J5411" s="41"/>
      <c r="K5411" s="41"/>
      <c r="L5411" s="41"/>
      <c r="M5411" s="41"/>
      <c r="N5411" s="41"/>
      <c r="O5411" s="39" t="s">
        <v>21</v>
      </c>
      <c r="P5411" s="39"/>
      <c r="Q5411" s="39"/>
      <c r="R5411" s="39"/>
      <c r="S5411" s="1" t="s">
        <v>4</v>
      </c>
      <c r="T5411" s="42" t="s">
        <v>22</v>
      </c>
      <c r="U5411" s="42"/>
      <c r="V5411" s="42"/>
      <c r="W5411" s="42"/>
      <c r="X5411" s="42"/>
      <c r="Y5411" s="42"/>
      <c r="Z5411" s="42"/>
      <c r="AA5411" s="42"/>
      <c r="AB5411" s="39"/>
      <c r="AC5411" s="39"/>
      <c r="AD5411" s="39"/>
      <c r="AE5411" s="39"/>
      <c r="AF5411" s="39"/>
      <c r="AG5411" s="39"/>
    </row>
    <row r="5412" spans="2:34" ht="10.5" customHeight="1">
      <c r="AB5412" s="39"/>
      <c r="AC5412" s="39"/>
      <c r="AD5412" s="39"/>
      <c r="AE5412" s="39"/>
      <c r="AF5412" s="39"/>
      <c r="AG5412" s="39"/>
    </row>
    <row r="5413" spans="2:34" ht="12" customHeight="1">
      <c r="AB5413" s="39"/>
      <c r="AC5413" s="39"/>
      <c r="AD5413" s="39"/>
      <c r="AE5413" s="39"/>
      <c r="AF5413" s="39"/>
      <c r="AG5413" s="39"/>
    </row>
    <row r="5414" spans="2:34" ht="12" customHeight="1">
      <c r="AB5414" s="39"/>
      <c r="AC5414" s="39"/>
      <c r="AD5414" s="39"/>
      <c r="AE5414" s="39"/>
      <c r="AF5414" s="39"/>
      <c r="AG5414" s="39"/>
    </row>
    <row r="5415" spans="2:34" ht="6" customHeight="1"/>
    <row r="5416" spans="2:34" ht="3" customHeight="1">
      <c r="B5416" s="43" t="s">
        <v>5</v>
      </c>
      <c r="D5416" s="43" t="s">
        <v>23</v>
      </c>
      <c r="E5416" s="43"/>
      <c r="G5416" s="43" t="s">
        <v>6</v>
      </c>
      <c r="H5416" s="43"/>
      <c r="J5416" s="43" t="s">
        <v>7</v>
      </c>
      <c r="K5416" s="43"/>
      <c r="L5416" s="43"/>
      <c r="M5416" s="43"/>
      <c r="N5416" s="43" t="s">
        <v>8</v>
      </c>
      <c r="O5416" s="43"/>
      <c r="Q5416" s="43" t="s">
        <v>9</v>
      </c>
      <c r="R5416" s="43"/>
      <c r="S5416" s="43"/>
      <c r="T5416" s="43" t="s">
        <v>10</v>
      </c>
      <c r="U5416" s="43"/>
      <c r="X5416" s="43" t="s">
        <v>5</v>
      </c>
      <c r="Y5416" s="43"/>
      <c r="Z5416" s="43" t="s">
        <v>23</v>
      </c>
      <c r="AA5416" s="43"/>
      <c r="AB5416" s="43" t="s">
        <v>6</v>
      </c>
      <c r="AC5416" s="43" t="s">
        <v>7</v>
      </c>
      <c r="AE5416" s="43" t="s">
        <v>8</v>
      </c>
      <c r="AF5416" s="43" t="s">
        <v>9</v>
      </c>
      <c r="AG5416" s="43" t="s">
        <v>10</v>
      </c>
      <c r="AH5416" s="43"/>
    </row>
    <row r="5417" spans="2:34" ht="14.25" customHeight="1">
      <c r="B5417" s="43"/>
      <c r="D5417" s="43"/>
      <c r="E5417" s="43"/>
      <c r="G5417" s="43"/>
      <c r="H5417" s="43"/>
      <c r="J5417" s="43"/>
      <c r="K5417" s="43"/>
      <c r="L5417" s="43"/>
      <c r="M5417" s="43"/>
      <c r="N5417" s="43"/>
      <c r="O5417" s="43"/>
      <c r="Q5417" s="43"/>
      <c r="R5417" s="43"/>
      <c r="S5417" s="43"/>
      <c r="T5417" s="43"/>
      <c r="U5417" s="43"/>
      <c r="X5417" s="43"/>
      <c r="Y5417" s="43"/>
      <c r="Z5417" s="43"/>
      <c r="AA5417" s="43"/>
      <c r="AB5417" s="43"/>
      <c r="AC5417" s="43"/>
      <c r="AE5417" s="43"/>
      <c r="AF5417" s="43"/>
      <c r="AG5417" s="43"/>
      <c r="AH5417" s="43"/>
    </row>
    <row r="5418" spans="2:34">
      <c r="B5418" s="2">
        <v>7.8000001609325409E-2</v>
      </c>
      <c r="D5418" s="44">
        <v>4.6800000965595245</v>
      </c>
      <c r="E5418" s="44"/>
      <c r="F5418" s="45">
        <v>12.975263595581055</v>
      </c>
      <c r="G5418" s="45"/>
      <c r="H5418" s="45"/>
      <c r="I5418" s="45"/>
      <c r="J5418" s="45"/>
      <c r="K5418" s="45">
        <v>2.1535689830780029</v>
      </c>
      <c r="L5418" s="45"/>
      <c r="M5418" s="45"/>
      <c r="N5418" s="45">
        <v>27.149808883666992</v>
      </c>
      <c r="O5418" s="45"/>
      <c r="P5418" s="45"/>
      <c r="Q5418" s="45"/>
      <c r="R5418" s="45">
        <v>17.675010681152344</v>
      </c>
      <c r="S5418" s="45"/>
      <c r="T5418" s="45"/>
      <c r="U5418" s="45"/>
      <c r="V5418" s="46">
        <v>8.6155719757080078</v>
      </c>
      <c r="W5418" s="46"/>
    </row>
    <row r="5419" spans="2:34">
      <c r="B5419" s="2">
        <v>7.9000003635883331E-2</v>
      </c>
      <c r="D5419" s="44">
        <v>4.7400002181529999</v>
      </c>
      <c r="E5419" s="44"/>
      <c r="F5419" s="45">
        <v>3.8674554824829102</v>
      </c>
      <c r="G5419" s="45"/>
      <c r="H5419" s="45"/>
      <c r="I5419" s="45"/>
      <c r="J5419" s="45"/>
      <c r="K5419" s="45">
        <v>2.0995893478393555</v>
      </c>
      <c r="L5419" s="45"/>
      <c r="M5419" s="45"/>
      <c r="N5419" s="45">
        <v>27.066659927368164</v>
      </c>
      <c r="O5419" s="45"/>
      <c r="P5419" s="45"/>
      <c r="Q5419" s="45"/>
      <c r="R5419" s="45">
        <v>17.654384613037109</v>
      </c>
      <c r="S5419" s="45"/>
      <c r="T5419" s="45"/>
      <c r="U5419" s="45"/>
      <c r="V5419" s="46">
        <v>8.4094343185424805</v>
      </c>
      <c r="W5419" s="46"/>
    </row>
    <row r="5420" spans="2:34">
      <c r="B5420" s="2">
        <v>7.9999998211860657E-2</v>
      </c>
      <c r="D5420" s="44">
        <v>4.7999998927116394</v>
      </c>
      <c r="E5420" s="44"/>
      <c r="F5420" s="45">
        <v>-5.4657025337219238</v>
      </c>
      <c r="G5420" s="45"/>
      <c r="H5420" s="45"/>
      <c r="I5420" s="45"/>
      <c r="J5420" s="45"/>
      <c r="K5420" s="45">
        <v>2.0470566749572754</v>
      </c>
      <c r="L5420" s="45"/>
      <c r="M5420" s="45"/>
      <c r="N5420" s="45">
        <v>26.985198974609375</v>
      </c>
      <c r="O5420" s="45"/>
      <c r="P5420" s="45"/>
      <c r="Q5420" s="45"/>
      <c r="R5420" s="45">
        <v>17.633930206298828</v>
      </c>
      <c r="S5420" s="45"/>
      <c r="T5420" s="45"/>
      <c r="U5420" s="45"/>
      <c r="V5420" s="46">
        <v>8.2085371017456055</v>
      </c>
      <c r="W5420" s="46"/>
    </row>
    <row r="5421" spans="2:34">
      <c r="B5421" s="2">
        <v>8.1000000238418579E-2</v>
      </c>
      <c r="D5421" s="44">
        <v>4.8600000143051147</v>
      </c>
      <c r="E5421" s="44"/>
      <c r="F5421" s="45">
        <v>-13.72279167175293</v>
      </c>
      <c r="G5421" s="45"/>
      <c r="H5421" s="45"/>
      <c r="I5421" s="45"/>
      <c r="J5421" s="45"/>
      <c r="K5421" s="45">
        <v>1.9959288835525513</v>
      </c>
      <c r="L5421" s="45"/>
      <c r="M5421" s="45"/>
      <c r="N5421" s="45">
        <v>26.905384063720703</v>
      </c>
      <c r="O5421" s="45"/>
      <c r="P5421" s="45"/>
      <c r="Q5421" s="45"/>
      <c r="R5421" s="45">
        <v>17.613645553588867</v>
      </c>
      <c r="S5421" s="45"/>
      <c r="T5421" s="45"/>
      <c r="U5421" s="45"/>
      <c r="V5421" s="46">
        <v>8.0127353668212891</v>
      </c>
      <c r="W5421" s="46"/>
    </row>
    <row r="5422" spans="2:34">
      <c r="B5422" s="2">
        <v>8.2000002264976501E-2</v>
      </c>
      <c r="D5422" s="44">
        <v>4.9200001358985901</v>
      </c>
      <c r="E5422" s="44"/>
      <c r="F5422" s="45">
        <v>-19.756023406982422</v>
      </c>
      <c r="G5422" s="45"/>
      <c r="H5422" s="45"/>
      <c r="I5422" s="45"/>
      <c r="J5422" s="45"/>
      <c r="K5422" s="45">
        <v>1.9461648464202881</v>
      </c>
      <c r="L5422" s="45"/>
      <c r="M5422" s="45"/>
      <c r="N5422" s="45">
        <v>26.827171325683594</v>
      </c>
      <c r="O5422" s="45"/>
      <c r="P5422" s="45"/>
      <c r="Q5422" s="45"/>
      <c r="R5422" s="45">
        <v>17.593528747558594</v>
      </c>
      <c r="S5422" s="45"/>
      <c r="T5422" s="45"/>
      <c r="U5422" s="45"/>
      <c r="V5422" s="46">
        <v>7.8218898773193359</v>
      </c>
      <c r="W5422" s="46"/>
    </row>
    <row r="5423" spans="2:34">
      <c r="B5423" s="2">
        <v>8.2999996840953827E-2</v>
      </c>
      <c r="D5423" s="44">
        <v>4.9799998104572296</v>
      </c>
      <c r="E5423" s="44"/>
      <c r="F5423" s="45">
        <v>-22.731746673583984</v>
      </c>
      <c r="G5423" s="45"/>
      <c r="H5423" s="45"/>
      <c r="I5423" s="45"/>
      <c r="J5423" s="45"/>
      <c r="K5423" s="45">
        <v>1.8977253437042236</v>
      </c>
      <c r="L5423" s="45"/>
      <c r="M5423" s="45"/>
      <c r="N5423" s="45">
        <v>26.750516891479492</v>
      </c>
      <c r="O5423" s="45"/>
      <c r="P5423" s="45"/>
      <c r="Q5423" s="45"/>
      <c r="R5423" s="45">
        <v>17.573577880859375</v>
      </c>
      <c r="S5423" s="45"/>
      <c r="T5423" s="45"/>
      <c r="U5423" s="45"/>
      <c r="V5423" s="46">
        <v>7.6358637809753418</v>
      </c>
      <c r="W5423" s="46"/>
    </row>
    <row r="5424" spans="2:34">
      <c r="B5424" s="2">
        <v>8.3999998867511749E-2</v>
      </c>
      <c r="D5424" s="44">
        <v>5.039999932050705</v>
      </c>
      <c r="E5424" s="44"/>
      <c r="F5424" s="45">
        <v>-22.24658203125</v>
      </c>
      <c r="G5424" s="45"/>
      <c r="H5424" s="45"/>
      <c r="I5424" s="45"/>
      <c r="J5424" s="45"/>
      <c r="K5424" s="45">
        <v>1.8505719900131226</v>
      </c>
      <c r="L5424" s="45"/>
      <c r="M5424" s="45"/>
      <c r="N5424" s="45">
        <v>26.675384521484375</v>
      </c>
      <c r="O5424" s="45"/>
      <c r="P5424" s="45"/>
      <c r="Q5424" s="45"/>
      <c r="R5424" s="45">
        <v>17.553792953491211</v>
      </c>
      <c r="S5424" s="45"/>
      <c r="T5424" s="45"/>
      <c r="U5424" s="45"/>
      <c r="V5424" s="46">
        <v>7.4545259475708008</v>
      </c>
      <c r="W5424" s="46"/>
    </row>
    <row r="5425" spans="2:23">
      <c r="B5425" s="2">
        <v>8.5000000894069672E-2</v>
      </c>
      <c r="D5425" s="44">
        <v>5.1000000536441803</v>
      </c>
      <c r="E5425" s="44"/>
      <c r="F5425" s="45">
        <v>-18.382972717285156</v>
      </c>
      <c r="G5425" s="45"/>
      <c r="H5425" s="45"/>
      <c r="I5425" s="45"/>
      <c r="J5425" s="45"/>
      <c r="K5425" s="45">
        <v>1.8046677112579346</v>
      </c>
      <c r="L5425" s="45"/>
      <c r="M5425" s="45"/>
      <c r="N5425" s="45">
        <v>26.601730346679688</v>
      </c>
      <c r="O5425" s="45"/>
      <c r="P5425" s="45"/>
      <c r="Q5425" s="45"/>
      <c r="R5425" s="45">
        <v>17.534170150756836</v>
      </c>
      <c r="S5425" s="45"/>
      <c r="T5425" s="45"/>
      <c r="U5425" s="45"/>
      <c r="V5425" s="46">
        <v>7.2777481079101563</v>
      </c>
      <c r="W5425" s="46"/>
    </row>
    <row r="5426" spans="2:23">
      <c r="B5426" s="2">
        <v>8.6000002920627594E-2</v>
      </c>
      <c r="D5426" s="44">
        <v>5.1600001752376556</v>
      </c>
      <c r="E5426" s="44"/>
      <c r="F5426" s="45">
        <v>-11.696553230285645</v>
      </c>
      <c r="G5426" s="45"/>
      <c r="H5426" s="45"/>
      <c r="I5426" s="45"/>
      <c r="J5426" s="45"/>
      <c r="K5426" s="45">
        <v>1.7599766254425049</v>
      </c>
      <c r="L5426" s="45"/>
      <c r="M5426" s="45"/>
      <c r="N5426" s="45">
        <v>26.529518127441406</v>
      </c>
      <c r="O5426" s="45"/>
      <c r="P5426" s="45"/>
      <c r="Q5426" s="45"/>
      <c r="R5426" s="45">
        <v>17.514711380004883</v>
      </c>
      <c r="S5426" s="45"/>
      <c r="T5426" s="45"/>
      <c r="U5426" s="45"/>
      <c r="V5426" s="46">
        <v>7.1054067611694336</v>
      </c>
      <c r="W5426" s="46"/>
    </row>
    <row r="5427" spans="2:23">
      <c r="B5427" s="2">
        <v>8.6999997496604919E-2</v>
      </c>
      <c r="D5427" s="44">
        <v>5.2199998497962952</v>
      </c>
      <c r="E5427" s="44"/>
      <c r="F5427" s="45">
        <v>-3.1372182369232178</v>
      </c>
      <c r="G5427" s="45"/>
      <c r="H5427" s="45"/>
      <c r="I5427" s="45"/>
      <c r="J5427" s="45"/>
      <c r="K5427" s="45">
        <v>1.7164640426635742</v>
      </c>
      <c r="L5427" s="45"/>
      <c r="M5427" s="45"/>
      <c r="N5427" s="45">
        <v>26.458711624145508</v>
      </c>
      <c r="O5427" s="45"/>
      <c r="P5427" s="45"/>
      <c r="Q5427" s="45"/>
      <c r="R5427" s="45">
        <v>17.495410919189453</v>
      </c>
      <c r="S5427" s="45"/>
      <c r="T5427" s="45"/>
      <c r="U5427" s="45"/>
      <c r="V5427" s="46">
        <v>6.9373812675476074</v>
      </c>
      <c r="W5427" s="46"/>
    </row>
    <row r="5428" spans="2:23">
      <c r="B5428" s="2">
        <v>8.7999999523162842E-2</v>
      </c>
      <c r="D5428" s="44">
        <v>5.2799999713897705</v>
      </c>
      <c r="E5428" s="44"/>
      <c r="F5428" s="45">
        <v>6.084874153137207</v>
      </c>
      <c r="G5428" s="45"/>
      <c r="H5428" s="45"/>
      <c r="I5428" s="45"/>
      <c r="J5428" s="45"/>
      <c r="K5428" s="45">
        <v>1.6740963459014893</v>
      </c>
      <c r="L5428" s="45"/>
      <c r="M5428" s="45"/>
      <c r="N5428" s="45">
        <v>26.389276504516602</v>
      </c>
      <c r="O5428" s="45"/>
      <c r="P5428" s="45"/>
      <c r="Q5428" s="45"/>
      <c r="R5428" s="45">
        <v>17.47627067565918</v>
      </c>
      <c r="S5428" s="45"/>
      <c r="T5428" s="45"/>
      <c r="U5428" s="45"/>
      <c r="V5428" s="46">
        <v>6.7735552787780762</v>
      </c>
      <c r="W5428" s="46"/>
    </row>
    <row r="5429" spans="2:23">
      <c r="B5429" s="2">
        <v>8.9000001549720764E-2</v>
      </c>
      <c r="D5429" s="44">
        <v>5.3400000929832458</v>
      </c>
      <c r="E5429" s="44"/>
      <c r="F5429" s="45">
        <v>14.669485092163086</v>
      </c>
      <c r="G5429" s="45"/>
      <c r="H5429" s="45"/>
      <c r="I5429" s="45"/>
      <c r="J5429" s="45"/>
      <c r="K5429" s="45">
        <v>1.6328407526016235</v>
      </c>
      <c r="L5429" s="45"/>
      <c r="M5429" s="45"/>
      <c r="N5429" s="45">
        <v>26.321174621582031</v>
      </c>
      <c r="O5429" s="45"/>
      <c r="P5429" s="45"/>
      <c r="Q5429" s="45"/>
      <c r="R5429" s="45">
        <v>17.457286834716797</v>
      </c>
      <c r="S5429" s="45"/>
      <c r="T5429" s="45"/>
      <c r="U5429" s="45"/>
      <c r="V5429" s="46">
        <v>6.6138157844543457</v>
      </c>
      <c r="W5429" s="46"/>
    </row>
    <row r="5430" spans="2:23">
      <c r="B5430" s="2">
        <v>9.0000003576278687E-2</v>
      </c>
      <c r="D5430" s="44">
        <v>5.4000002145767212</v>
      </c>
      <c r="E5430" s="44"/>
      <c r="F5430" s="45">
        <v>21.408721923828125</v>
      </c>
      <c r="G5430" s="45"/>
      <c r="H5430" s="45"/>
      <c r="I5430" s="45"/>
      <c r="J5430" s="45"/>
      <c r="K5430" s="45">
        <v>1.5926659107208252</v>
      </c>
      <c r="L5430" s="45"/>
      <c r="M5430" s="45"/>
      <c r="N5430" s="45">
        <v>26.254373550415039</v>
      </c>
      <c r="O5430" s="45"/>
      <c r="P5430" s="45"/>
      <c r="Q5430" s="45"/>
      <c r="R5430" s="45">
        <v>17.438459396362305</v>
      </c>
      <c r="S5430" s="45"/>
      <c r="T5430" s="45"/>
      <c r="U5430" s="45"/>
      <c r="V5430" s="46">
        <v>6.4580521583557129</v>
      </c>
      <c r="W5430" s="46"/>
    </row>
    <row r="5431" spans="2:23">
      <c r="B5431" s="2">
        <v>9.0999998152256012E-2</v>
      </c>
      <c r="D5431" s="44">
        <v>5.4599998891353607</v>
      </c>
      <c r="E5431" s="44"/>
      <c r="F5431" s="45">
        <v>25.356130599975586</v>
      </c>
      <c r="G5431" s="45"/>
      <c r="H5431" s="45"/>
      <c r="I5431" s="45"/>
      <c r="J5431" s="45"/>
      <c r="K5431" s="45">
        <v>1.5535410642623901</v>
      </c>
      <c r="L5431" s="45"/>
      <c r="M5431" s="45"/>
      <c r="N5431" s="45">
        <v>26.188840866088867</v>
      </c>
      <c r="O5431" s="45"/>
      <c r="P5431" s="45"/>
      <c r="Q5431" s="45"/>
      <c r="R5431" s="45">
        <v>17.41978645324707</v>
      </c>
      <c r="S5431" s="45"/>
      <c r="T5431" s="45"/>
      <c r="U5431" s="45"/>
      <c r="V5431" s="46">
        <v>6.3061585426330566</v>
      </c>
      <c r="W5431" s="46"/>
    </row>
    <row r="5432" spans="2:23">
      <c r="B5432" s="2">
        <v>9.2000000178813934E-2</v>
      </c>
      <c r="D5432" s="44">
        <v>5.5200000107288361</v>
      </c>
      <c r="E5432" s="44"/>
      <c r="F5432" s="45">
        <v>25.958784103393555</v>
      </c>
      <c r="G5432" s="45"/>
      <c r="H5432" s="45"/>
      <c r="I5432" s="45"/>
      <c r="J5432" s="45"/>
      <c r="K5432" s="45">
        <v>1.5154366493225098</v>
      </c>
      <c r="L5432" s="45"/>
      <c r="M5432" s="45"/>
      <c r="N5432" s="45">
        <v>26.124546051025391</v>
      </c>
      <c r="O5432" s="45"/>
      <c r="P5432" s="45"/>
      <c r="Q5432" s="45"/>
      <c r="R5432" s="45">
        <v>17.401268005371094</v>
      </c>
      <c r="S5432" s="45"/>
      <c r="T5432" s="45"/>
      <c r="U5432" s="45"/>
      <c r="V5432" s="46">
        <v>6.1580314636230469</v>
      </c>
      <c r="W5432" s="46"/>
    </row>
    <row r="5433" spans="2:23">
      <c r="B5433" s="2">
        <v>9.3000002205371857E-2</v>
      </c>
      <c r="D5433" s="44">
        <v>5.5800001323223114</v>
      </c>
      <c r="E5433" s="44"/>
      <c r="F5433" s="45">
        <v>23.133937835693359</v>
      </c>
      <c r="G5433" s="45"/>
      <c r="H5433" s="45"/>
      <c r="I5433" s="45"/>
      <c r="J5433" s="45"/>
      <c r="K5433" s="45">
        <v>1.4783239364624023</v>
      </c>
      <c r="L5433" s="45"/>
      <c r="M5433" s="45"/>
      <c r="N5433" s="45">
        <v>26.061454772949219</v>
      </c>
      <c r="O5433" s="45"/>
      <c r="P5433" s="45"/>
      <c r="Q5433" s="45"/>
      <c r="R5433" s="45">
        <v>17.382898330688477</v>
      </c>
      <c r="S5433" s="45"/>
      <c r="T5433" s="45"/>
      <c r="U5433" s="45"/>
      <c r="V5433" s="46">
        <v>6.0135703086853027</v>
      </c>
      <c r="W5433" s="46"/>
    </row>
    <row r="5434" spans="2:23">
      <c r="B5434" s="2">
        <v>9.3999996781349182E-2</v>
      </c>
      <c r="D5434" s="44">
        <v>5.6399998068809509</v>
      </c>
      <c r="E5434" s="44"/>
      <c r="F5434" s="45">
        <v>17.27961540222168</v>
      </c>
      <c r="G5434" s="45"/>
      <c r="H5434" s="45"/>
      <c r="I5434" s="45"/>
      <c r="J5434" s="45"/>
      <c r="K5434" s="45">
        <v>1.4421749114990234</v>
      </c>
      <c r="L5434" s="45"/>
      <c r="M5434" s="45"/>
      <c r="N5434" s="45">
        <v>25.999542236328125</v>
      </c>
      <c r="O5434" s="45"/>
      <c r="P5434" s="45"/>
      <c r="Q5434" s="45"/>
      <c r="R5434" s="45">
        <v>17.364681243896484</v>
      </c>
      <c r="S5434" s="45"/>
      <c r="T5434" s="45"/>
      <c r="U5434" s="45"/>
      <c r="V5434" s="46">
        <v>5.8726773262023926</v>
      </c>
      <c r="W5434" s="46"/>
    </row>
    <row r="5435" spans="2:23">
      <c r="B5435" s="2">
        <v>9.4999998807907104E-2</v>
      </c>
      <c r="D5435" s="44">
        <v>5.6999999284744263</v>
      </c>
      <c r="E5435" s="44"/>
      <c r="F5435" s="45">
        <v>9.2178192138671875</v>
      </c>
      <c r="G5435" s="45"/>
      <c r="H5435" s="45"/>
      <c r="I5435" s="45"/>
      <c r="J5435" s="45"/>
      <c r="K5435" s="45">
        <v>1.4069628715515137</v>
      </c>
      <c r="L5435" s="45"/>
      <c r="M5435" s="45"/>
      <c r="N5435" s="45">
        <v>25.938776016235352</v>
      </c>
      <c r="O5435" s="45"/>
      <c r="P5435" s="45"/>
      <c r="Q5435" s="45"/>
      <c r="R5435" s="45">
        <v>17.346611022949219</v>
      </c>
      <c r="S5435" s="45"/>
      <c r="T5435" s="45"/>
      <c r="U5435" s="45"/>
      <c r="V5435" s="46">
        <v>5.7352581024169922</v>
      </c>
      <c r="W5435" s="46"/>
    </row>
    <row r="5436" spans="2:23">
      <c r="B5436" s="2">
        <v>9.6000000834465027E-2</v>
      </c>
      <c r="D5436" s="44">
        <v>5.7600000500679016</v>
      </c>
      <c r="E5436" s="44"/>
      <c r="F5436" s="45">
        <v>7.8405074775218964E-2</v>
      </c>
      <c r="G5436" s="45"/>
      <c r="H5436" s="45"/>
      <c r="I5436" s="45"/>
      <c r="J5436" s="45"/>
      <c r="K5436" s="45">
        <v>1.3726613521575928</v>
      </c>
      <c r="L5436" s="45"/>
      <c r="M5436" s="45"/>
      <c r="N5436" s="45">
        <v>25.879129409790039</v>
      </c>
      <c r="O5436" s="45"/>
      <c r="P5436" s="45"/>
      <c r="Q5436" s="45"/>
      <c r="R5436" s="45">
        <v>17.328689575195313</v>
      </c>
      <c r="S5436" s="45"/>
      <c r="T5436" s="45"/>
      <c r="U5436" s="45"/>
      <c r="V5436" s="46">
        <v>5.6012206077575684</v>
      </c>
      <c r="W5436" s="46"/>
    </row>
    <row r="5437" spans="2:23">
      <c r="B5437" s="2">
        <v>9.7000002861022949E-2</v>
      </c>
      <c r="D5437" s="44">
        <v>5.820000171661377</v>
      </c>
      <c r="E5437" s="44"/>
      <c r="F5437" s="45">
        <v>-8.8599157333374023</v>
      </c>
      <c r="G5437" s="45"/>
      <c r="H5437" s="45"/>
      <c r="I5437" s="45"/>
      <c r="J5437" s="45"/>
      <c r="K5437" s="45">
        <v>1.3392452001571655</v>
      </c>
      <c r="L5437" s="45"/>
      <c r="M5437" s="45"/>
      <c r="N5437" s="45">
        <v>25.820573806762695</v>
      </c>
      <c r="O5437" s="45"/>
      <c r="P5437" s="45"/>
      <c r="Q5437" s="45"/>
      <c r="R5437" s="45">
        <v>17.3109130859375</v>
      </c>
      <c r="S5437" s="45"/>
      <c r="T5437" s="45"/>
      <c r="U5437" s="45"/>
      <c r="V5437" s="46">
        <v>5.4704761505126953</v>
      </c>
      <c r="W5437" s="46"/>
    </row>
    <row r="5438" spans="2:23">
      <c r="B5438" s="2">
        <v>9.7999997437000275E-2</v>
      </c>
      <c r="D5438" s="44">
        <v>5.8799998462200165</v>
      </c>
      <c r="E5438" s="44"/>
      <c r="F5438" s="45">
        <v>-16.349128723144531</v>
      </c>
      <c r="G5438" s="45"/>
      <c r="H5438" s="45"/>
      <c r="I5438" s="45"/>
      <c r="J5438" s="45"/>
      <c r="K5438" s="45">
        <v>1.3066897392272949</v>
      </c>
      <c r="L5438" s="45"/>
      <c r="M5438" s="45"/>
      <c r="N5438" s="45">
        <v>25.763084411621094</v>
      </c>
      <c r="O5438" s="45"/>
      <c r="P5438" s="45"/>
      <c r="Q5438" s="45"/>
      <c r="R5438" s="45">
        <v>17.293281555175781</v>
      </c>
      <c r="S5438" s="45"/>
      <c r="T5438" s="45"/>
      <c r="U5438" s="45"/>
      <c r="V5438" s="46">
        <v>5.3429369926452637</v>
      </c>
      <c r="W5438" s="46"/>
    </row>
    <row r="5439" spans="2:23">
      <c r="B5439" s="2">
        <v>9.8999999463558197E-2</v>
      </c>
      <c r="D5439" s="44">
        <v>5.9399999678134918</v>
      </c>
      <c r="E5439" s="44"/>
      <c r="F5439" s="45">
        <v>-21.346790313720703</v>
      </c>
      <c r="G5439" s="45"/>
      <c r="H5439" s="45"/>
      <c r="I5439" s="45"/>
      <c r="J5439" s="45"/>
      <c r="K5439" s="45">
        <v>1.2749710083007813</v>
      </c>
      <c r="L5439" s="45"/>
      <c r="M5439" s="45"/>
      <c r="N5439" s="45">
        <v>25.706632614135742</v>
      </c>
      <c r="O5439" s="45"/>
      <c r="P5439" s="45"/>
      <c r="Q5439" s="45"/>
      <c r="R5439" s="45">
        <v>17.275794982910156</v>
      </c>
      <c r="S5439" s="45"/>
      <c r="T5439" s="45"/>
      <c r="U5439" s="45"/>
      <c r="V5439" s="46">
        <v>5.2185192108154297</v>
      </c>
      <c r="W5439" s="46"/>
    </row>
    <row r="5440" spans="2:23">
      <c r="B5440" s="2">
        <v>0.10000000149011612</v>
      </c>
      <c r="D5440" s="44">
        <v>6.0000000894069672</v>
      </c>
      <c r="E5440" s="44"/>
      <c r="F5440" s="45">
        <v>-23.161731719970703</v>
      </c>
      <c r="G5440" s="45"/>
      <c r="H5440" s="45"/>
      <c r="I5440" s="45"/>
      <c r="J5440" s="45"/>
      <c r="K5440" s="45">
        <v>1.2440661191940308</v>
      </c>
      <c r="L5440" s="45"/>
      <c r="M5440" s="45"/>
      <c r="N5440" s="45">
        <v>25.65119743347168</v>
      </c>
      <c r="O5440" s="45"/>
      <c r="P5440" s="45"/>
      <c r="Q5440" s="45"/>
      <c r="R5440" s="45">
        <v>17.258447647094727</v>
      </c>
      <c r="S5440" s="45"/>
      <c r="T5440" s="45"/>
      <c r="U5440" s="45"/>
      <c r="V5440" s="46">
        <v>5.0971417427062988</v>
      </c>
      <c r="W5440" s="46"/>
    </row>
    <row r="5441" spans="2:37" ht="9.75" customHeight="1">
      <c r="B5441" s="2">
        <v>0.10100000351667404</v>
      </c>
      <c r="D5441" s="44">
        <v>6.0600002110004425</v>
      </c>
      <c r="E5441" s="44"/>
      <c r="F5441" s="45">
        <v>-21.550235748291016</v>
      </c>
      <c r="G5441" s="45"/>
      <c r="H5441" s="45"/>
      <c r="I5441" s="45"/>
      <c r="J5441" s="45"/>
      <c r="K5441" s="45">
        <v>1.2139524221420288</v>
      </c>
      <c r="L5441" s="45"/>
      <c r="M5441" s="45"/>
      <c r="N5441" s="45">
        <v>25.596752166748047</v>
      </c>
      <c r="O5441" s="45"/>
      <c r="P5441" s="45"/>
      <c r="Q5441" s="45"/>
      <c r="R5441" s="45">
        <v>17.241243362426758</v>
      </c>
      <c r="S5441" s="45"/>
      <c r="T5441" s="45"/>
      <c r="U5441" s="45"/>
      <c r="V5441" s="46">
        <v>4.978724479675293</v>
      </c>
      <c r="W5441" s="46"/>
    </row>
    <row r="5442" spans="2:37" ht="5.25" customHeight="1"/>
    <row r="5443" spans="2:37" ht="172.5" customHeight="1"/>
    <row r="5444" spans="2:37" ht="16.5" customHeight="1"/>
    <row r="5445" spans="2:37" ht="12.75" customHeight="1">
      <c r="B5445" s="39" t="s">
        <v>0</v>
      </c>
      <c r="C5445" s="39"/>
      <c r="D5445" s="39"/>
      <c r="E5445" s="39"/>
      <c r="F5445" s="39"/>
      <c r="G5445" s="1" t="s">
        <v>1</v>
      </c>
      <c r="H5445" s="40" t="s">
        <v>115</v>
      </c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</row>
    <row r="5446" spans="2:37" ht="12.75" customHeight="1">
      <c r="AB5446" s="39" t="s">
        <v>2</v>
      </c>
      <c r="AC5446" s="39"/>
      <c r="AD5446" s="39"/>
      <c r="AE5446" s="39"/>
      <c r="AF5446" s="39"/>
      <c r="AG5446" s="39"/>
    </row>
    <row r="5447" spans="2:37" ht="12" customHeight="1">
      <c r="B5447" s="39" t="s">
        <v>3</v>
      </c>
      <c r="C5447" s="39"/>
      <c r="D5447" s="39"/>
      <c r="E5447" s="39"/>
      <c r="G5447" s="1" t="s">
        <v>4</v>
      </c>
      <c r="H5447" s="41">
        <v>6.5999999046325684</v>
      </c>
      <c r="I5447" s="41"/>
      <c r="J5447" s="41"/>
      <c r="K5447" s="41"/>
      <c r="L5447" s="41"/>
      <c r="M5447" s="41"/>
      <c r="N5447" s="41"/>
      <c r="O5447" s="39" t="s">
        <v>21</v>
      </c>
      <c r="P5447" s="39"/>
      <c r="Q5447" s="39"/>
      <c r="R5447" s="39"/>
      <c r="S5447" s="1" t="s">
        <v>4</v>
      </c>
      <c r="T5447" s="42" t="s">
        <v>24</v>
      </c>
      <c r="U5447" s="42"/>
      <c r="V5447" s="42"/>
      <c r="W5447" s="42"/>
      <c r="X5447" s="42"/>
      <c r="Y5447" s="42"/>
      <c r="Z5447" s="42"/>
      <c r="AA5447" s="42"/>
      <c r="AB5447" s="39"/>
      <c r="AC5447" s="39"/>
      <c r="AD5447" s="39"/>
      <c r="AE5447" s="39"/>
      <c r="AF5447" s="39"/>
      <c r="AG5447" s="39"/>
    </row>
    <row r="5448" spans="2:37" ht="10.5" customHeight="1">
      <c r="AB5448" s="39"/>
      <c r="AC5448" s="39"/>
      <c r="AD5448" s="39"/>
      <c r="AE5448" s="39"/>
      <c r="AF5448" s="39"/>
      <c r="AG5448" s="39"/>
    </row>
    <row r="5449" spans="2:37" ht="12" customHeight="1">
      <c r="AB5449" s="39"/>
      <c r="AC5449" s="39"/>
      <c r="AD5449" s="39"/>
      <c r="AE5449" s="39"/>
      <c r="AF5449" s="39"/>
      <c r="AG5449" s="39"/>
    </row>
    <row r="5450" spans="2:37" ht="12" customHeight="1">
      <c r="AB5450" s="39"/>
      <c r="AC5450" s="39"/>
      <c r="AD5450" s="39"/>
      <c r="AE5450" s="39"/>
      <c r="AF5450" s="39"/>
      <c r="AG5450" s="39"/>
    </row>
    <row r="5451" spans="2:37" ht="6" customHeight="1"/>
    <row r="5452" spans="2:37" ht="3" customHeight="1">
      <c r="B5452" s="43" t="s">
        <v>5</v>
      </c>
      <c r="D5452" s="43" t="s">
        <v>23</v>
      </c>
      <c r="E5452" s="43"/>
      <c r="G5452" s="43" t="s">
        <v>6</v>
      </c>
      <c r="H5452" s="43"/>
      <c r="J5452" s="43" t="s">
        <v>7</v>
      </c>
      <c r="K5452" s="43"/>
      <c r="L5452" s="43"/>
      <c r="M5452" s="43"/>
      <c r="N5452" s="43" t="s">
        <v>8</v>
      </c>
      <c r="O5452" s="43"/>
      <c r="Q5452" s="43" t="s">
        <v>9</v>
      </c>
      <c r="R5452" s="43"/>
      <c r="S5452" s="43"/>
      <c r="T5452" s="43" t="s">
        <v>10</v>
      </c>
      <c r="U5452" s="43"/>
      <c r="X5452" s="43" t="s">
        <v>5</v>
      </c>
      <c r="Y5452" s="43"/>
      <c r="Z5452" s="43" t="s">
        <v>23</v>
      </c>
      <c r="AA5452" s="43"/>
      <c r="AB5452" s="43" t="s">
        <v>6</v>
      </c>
      <c r="AC5452" s="43" t="s">
        <v>7</v>
      </c>
      <c r="AE5452" s="43" t="s">
        <v>8</v>
      </c>
      <c r="AF5452" s="43" t="s">
        <v>9</v>
      </c>
      <c r="AG5452" s="43" t="s">
        <v>10</v>
      </c>
      <c r="AH5452" s="43"/>
    </row>
    <row r="5453" spans="2:37" ht="14.25" customHeight="1">
      <c r="B5453" s="43"/>
      <c r="D5453" s="43"/>
      <c r="E5453" s="43"/>
      <c r="G5453" s="43"/>
      <c r="H5453" s="43"/>
      <c r="J5453" s="43"/>
      <c r="K5453" s="43"/>
      <c r="L5453" s="43"/>
      <c r="M5453" s="43"/>
      <c r="N5453" s="43"/>
      <c r="O5453" s="43"/>
      <c r="Q5453" s="43"/>
      <c r="R5453" s="43"/>
      <c r="S5453" s="43"/>
      <c r="T5453" s="43"/>
      <c r="U5453" s="43"/>
      <c r="X5453" s="43"/>
      <c r="Y5453" s="43"/>
      <c r="Z5453" s="43"/>
      <c r="AA5453" s="43"/>
      <c r="AB5453" s="43"/>
      <c r="AC5453" s="43"/>
      <c r="AE5453" s="43"/>
      <c r="AF5453" s="43"/>
      <c r="AG5453" s="43"/>
      <c r="AH5453" s="43"/>
    </row>
    <row r="5454" spans="2:37">
      <c r="B5454" s="2">
        <v>0</v>
      </c>
      <c r="D5454" s="44">
        <v>0</v>
      </c>
      <c r="E5454" s="44"/>
      <c r="F5454" s="45">
        <v>-5.853173092873476E-7</v>
      </c>
      <c r="G5454" s="45"/>
      <c r="H5454" s="45"/>
      <c r="I5454" s="45"/>
      <c r="J5454" s="45"/>
      <c r="K5454" s="45">
        <v>30.306821823120117</v>
      </c>
      <c r="L5454" s="45"/>
      <c r="M5454" s="45"/>
      <c r="N5454" s="45">
        <v>60.613643646240234</v>
      </c>
      <c r="O5454" s="45"/>
      <c r="P5454" s="45"/>
      <c r="Q5454" s="45"/>
      <c r="R5454" s="45">
        <v>21.430158615112305</v>
      </c>
      <c r="S5454" s="45"/>
      <c r="T5454" s="45"/>
      <c r="U5454" s="45"/>
      <c r="V5454" s="46">
        <v>100</v>
      </c>
      <c r="W5454" s="46"/>
      <c r="X5454" s="45">
        <v>3.9000000804662704E-2</v>
      </c>
      <c r="Y5454" s="45"/>
      <c r="Z5454" s="44">
        <v>2.3400000482797623</v>
      </c>
      <c r="AA5454" s="44"/>
      <c r="AB5454" s="45">
        <v>12.737916946411133</v>
      </c>
      <c r="AC5454" s="45"/>
      <c r="AD5454" s="45">
        <v>0.26886686682701111</v>
      </c>
      <c r="AE5454" s="45"/>
      <c r="AF5454" s="45">
        <v>23.307270050048828</v>
      </c>
      <c r="AG5454" s="45"/>
      <c r="AH5454" s="45">
        <v>16.290611267089844</v>
      </c>
      <c r="AI5454" s="45"/>
      <c r="AJ5454" s="45"/>
      <c r="AK5454" s="20">
        <v>1.1670377254486084</v>
      </c>
    </row>
    <row r="5455" spans="2:37">
      <c r="B5455" s="2">
        <v>1.0000000474974513E-3</v>
      </c>
      <c r="D5455" s="44">
        <v>6.0000002849847078E-2</v>
      </c>
      <c r="E5455" s="44"/>
      <c r="F5455" s="45">
        <v>-1.6470286846160889</v>
      </c>
      <c r="G5455" s="45"/>
      <c r="H5455" s="45"/>
      <c r="I5455" s="45"/>
      <c r="J5455" s="45"/>
      <c r="K5455" s="45">
        <v>26.307657241821289</v>
      </c>
      <c r="L5455" s="45"/>
      <c r="M5455" s="45"/>
      <c r="N5455" s="45">
        <v>56.376125335693359</v>
      </c>
      <c r="O5455" s="45"/>
      <c r="P5455" s="45"/>
      <c r="Q5455" s="45"/>
      <c r="R5455" s="45">
        <v>21.261619567871094</v>
      </c>
      <c r="S5455" s="45"/>
      <c r="T5455" s="45"/>
      <c r="U5455" s="45"/>
      <c r="V5455" s="46">
        <v>87.492500305175781</v>
      </c>
      <c r="W5455" s="46"/>
      <c r="X5455" s="45">
        <v>3.9999999105930328E-2</v>
      </c>
      <c r="Y5455" s="45"/>
      <c r="Z5455" s="44">
        <v>2.3999999463558197</v>
      </c>
      <c r="AA5455" s="44"/>
      <c r="AB5455" s="45">
        <v>18.850690841674805</v>
      </c>
      <c r="AC5455" s="45"/>
      <c r="AD5455" s="45">
        <v>0.23981989920139313</v>
      </c>
      <c r="AE5455" s="45"/>
      <c r="AF5455" s="45">
        <v>23.135957717895508</v>
      </c>
      <c r="AG5455" s="45"/>
      <c r="AH5455" s="45">
        <v>16.190013885498047</v>
      </c>
      <c r="AI5455" s="45"/>
      <c r="AJ5455" s="45"/>
      <c r="AK5455" s="20">
        <v>1.0474251508712769</v>
      </c>
    </row>
    <row r="5456" spans="2:37">
      <c r="B5456" s="2">
        <v>2.0000000949949026E-3</v>
      </c>
      <c r="D5456" s="44">
        <v>0.12000000569969416</v>
      </c>
      <c r="E5456" s="44"/>
      <c r="F5456" s="45">
        <v>1.1575518846511841</v>
      </c>
      <c r="G5456" s="45"/>
      <c r="H5456" s="45"/>
      <c r="I5456" s="45"/>
      <c r="J5456" s="45"/>
      <c r="K5456" s="45">
        <v>22.89686393737793</v>
      </c>
      <c r="L5456" s="45"/>
      <c r="M5456" s="45"/>
      <c r="N5456" s="45">
        <v>52.730312347412109</v>
      </c>
      <c r="O5456" s="45"/>
      <c r="P5456" s="45"/>
      <c r="Q5456" s="45"/>
      <c r="R5456" s="45">
        <v>21.095434188842773</v>
      </c>
      <c r="S5456" s="45"/>
      <c r="T5456" s="45"/>
      <c r="U5456" s="45"/>
      <c r="V5456" s="46">
        <v>76.748970031738281</v>
      </c>
      <c r="W5456" s="46"/>
      <c r="X5456" s="45">
        <v>4.1000001132488251E-2</v>
      </c>
      <c r="Y5456" s="45"/>
      <c r="Z5456" s="44">
        <v>2.460000067949295</v>
      </c>
      <c r="AA5456" s="44"/>
      <c r="AB5456" s="45">
        <v>22.291780471801758</v>
      </c>
      <c r="AC5456" s="45"/>
      <c r="AD5456" s="45">
        <v>0.21393200755119324</v>
      </c>
      <c r="AE5456" s="45"/>
      <c r="AF5456" s="45">
        <v>22.969545364379883</v>
      </c>
      <c r="AG5456" s="45"/>
      <c r="AH5456" s="45">
        <v>16.090648651123047</v>
      </c>
      <c r="AI5456" s="45"/>
      <c r="AJ5456" s="45"/>
      <c r="AK5456" s="20">
        <v>0.94012850522994995</v>
      </c>
    </row>
    <row r="5457" spans="2:37">
      <c r="B5457" s="2">
        <v>3.0000000260770321E-3</v>
      </c>
      <c r="D5457" s="44">
        <v>0.18000000156462193</v>
      </c>
      <c r="E5457" s="44"/>
      <c r="F5457" s="45">
        <v>7.3891777992248535</v>
      </c>
      <c r="G5457" s="45"/>
      <c r="H5457" s="45"/>
      <c r="I5457" s="45"/>
      <c r="J5457" s="45"/>
      <c r="K5457" s="45">
        <v>19.976654052734375</v>
      </c>
      <c r="L5457" s="45"/>
      <c r="M5457" s="45"/>
      <c r="N5457" s="45">
        <v>49.578357696533203</v>
      </c>
      <c r="O5457" s="45"/>
      <c r="P5457" s="45"/>
      <c r="Q5457" s="45"/>
      <c r="R5457" s="45">
        <v>20.93156623840332</v>
      </c>
      <c r="S5457" s="45"/>
      <c r="T5457" s="45"/>
      <c r="U5457" s="45"/>
      <c r="V5457" s="46">
        <v>67.484817504882813</v>
      </c>
      <c r="W5457" s="46"/>
      <c r="X5457" s="45">
        <v>4.1999999433755875E-2</v>
      </c>
      <c r="Y5457" s="45"/>
      <c r="Z5457" s="44">
        <v>2.5199999660253525</v>
      </c>
      <c r="AA5457" s="44"/>
      <c r="AB5457" s="45">
        <v>22.609626770019531</v>
      </c>
      <c r="AC5457" s="45"/>
      <c r="AD5457" s="45">
        <v>0.19085676968097687</v>
      </c>
      <c r="AE5457" s="45"/>
      <c r="AF5457" s="45">
        <v>22.807659149169922</v>
      </c>
      <c r="AG5457" s="45"/>
      <c r="AH5457" s="45">
        <v>15.992493629455566</v>
      </c>
      <c r="AI5457" s="45"/>
      <c r="AJ5457" s="45"/>
      <c r="AK5457" s="20">
        <v>0.84387165307998657</v>
      </c>
    </row>
    <row r="5458" spans="2:37">
      <c r="B5458" s="2">
        <v>4.0000001899898052E-3</v>
      </c>
      <c r="D5458" s="44">
        <v>0.24000001139938831</v>
      </c>
      <c r="E5458" s="44"/>
      <c r="F5458" s="45">
        <v>15.646710395812988</v>
      </c>
      <c r="G5458" s="45"/>
      <c r="H5458" s="45"/>
      <c r="I5458" s="45"/>
      <c r="J5458" s="45"/>
      <c r="K5458" s="45">
        <v>17.467380523681641</v>
      </c>
      <c r="L5458" s="45"/>
      <c r="M5458" s="45"/>
      <c r="N5458" s="45">
        <v>46.840557098388672</v>
      </c>
      <c r="O5458" s="45"/>
      <c r="P5458" s="45"/>
      <c r="Q5458" s="45"/>
      <c r="R5458" s="45">
        <v>20.769973754882813</v>
      </c>
      <c r="S5458" s="45"/>
      <c r="T5458" s="45"/>
      <c r="U5458" s="45"/>
      <c r="V5458" s="46">
        <v>59.467109680175781</v>
      </c>
      <c r="W5458" s="46"/>
      <c r="X5458" s="45">
        <v>4.3000001460313797E-2</v>
      </c>
      <c r="Y5458" s="45"/>
      <c r="Z5458" s="44">
        <v>2.5800000876188278</v>
      </c>
      <c r="AA5458" s="44"/>
      <c r="AB5458" s="45">
        <v>19.794408798217773</v>
      </c>
      <c r="AC5458" s="45"/>
      <c r="AD5458" s="45">
        <v>0.17028619349002838</v>
      </c>
      <c r="AE5458" s="45"/>
      <c r="AF5458" s="45">
        <v>22.649961471557617</v>
      </c>
      <c r="AG5458" s="45"/>
      <c r="AH5458" s="45">
        <v>15.895530700683594</v>
      </c>
      <c r="AI5458" s="45"/>
      <c r="AJ5458" s="45"/>
      <c r="AK5458" s="20">
        <v>0.75751185417175293</v>
      </c>
    </row>
    <row r="5459" spans="2:37">
      <c r="B5459" s="2">
        <v>4.999999888241291E-3</v>
      </c>
      <c r="D5459" s="44">
        <v>0.29999999329447746</v>
      </c>
      <c r="E5459" s="44"/>
      <c r="F5459" s="45">
        <v>24.338909149169922</v>
      </c>
      <c r="G5459" s="45"/>
      <c r="H5459" s="45"/>
      <c r="I5459" s="45"/>
      <c r="J5459" s="45"/>
      <c r="K5459" s="45">
        <v>15.303887367248535</v>
      </c>
      <c r="L5459" s="45"/>
      <c r="M5459" s="45"/>
      <c r="N5459" s="45">
        <v>44.451705932617188</v>
      </c>
      <c r="O5459" s="45"/>
      <c r="P5459" s="45"/>
      <c r="Q5459" s="45"/>
      <c r="R5459" s="45">
        <v>20.610620498657227</v>
      </c>
      <c r="S5459" s="45"/>
      <c r="T5459" s="45"/>
      <c r="U5459" s="45"/>
      <c r="V5459" s="46">
        <v>52.504398345947266</v>
      </c>
      <c r="W5459" s="46"/>
      <c r="X5459" s="45">
        <v>4.3999999761581421E-2</v>
      </c>
      <c r="Y5459" s="45"/>
      <c r="Z5459" s="44">
        <v>2.6399999856948853</v>
      </c>
      <c r="AA5459" s="44"/>
      <c r="AB5459" s="45">
        <v>14.273975372314453</v>
      </c>
      <c r="AC5459" s="45"/>
      <c r="AD5459" s="45">
        <v>0.15194636583328247</v>
      </c>
      <c r="AE5459" s="45"/>
      <c r="AF5459" s="45">
        <v>22.496152877807617</v>
      </c>
      <c r="AG5459" s="45"/>
      <c r="AH5459" s="45">
        <v>15.799740791320801</v>
      </c>
      <c r="AI5459" s="45"/>
      <c r="AJ5459" s="45"/>
      <c r="AK5459" s="20">
        <v>0.68002575635910034</v>
      </c>
    </row>
    <row r="5460" spans="2:37">
      <c r="B5460" s="2">
        <v>6.0000000521540642E-3</v>
      </c>
      <c r="D5460" s="44">
        <v>0.36000000312924385</v>
      </c>
      <c r="E5460" s="44"/>
      <c r="F5460" s="45">
        <v>31.897211074829102</v>
      </c>
      <c r="G5460" s="45"/>
      <c r="H5460" s="45"/>
      <c r="I5460" s="45"/>
      <c r="J5460" s="45"/>
      <c r="K5460" s="45">
        <v>13.432635307312012</v>
      </c>
      <c r="L5460" s="45"/>
      <c r="M5460" s="45"/>
      <c r="N5460" s="45">
        <v>42.358203887939453</v>
      </c>
      <c r="O5460" s="45"/>
      <c r="P5460" s="45"/>
      <c r="Q5460" s="45"/>
      <c r="R5460" s="45">
        <v>20.453466415405273</v>
      </c>
      <c r="S5460" s="45"/>
      <c r="T5460" s="45"/>
      <c r="U5460" s="45"/>
      <c r="V5460" s="46">
        <v>46.438617706298828</v>
      </c>
      <c r="W5460" s="46"/>
      <c r="X5460" s="45">
        <v>4.5000001788139343E-2</v>
      </c>
      <c r="Y5460" s="45"/>
      <c r="Z5460" s="44">
        <v>2.7000001072883606</v>
      </c>
      <c r="AA5460" s="44"/>
      <c r="AB5460" s="45">
        <v>6.8488245010375977</v>
      </c>
      <c r="AC5460" s="45"/>
      <c r="AD5460" s="45">
        <v>0.13559359312057495</v>
      </c>
      <c r="AE5460" s="45"/>
      <c r="AF5460" s="45">
        <v>22.345964431762695</v>
      </c>
      <c r="AG5460" s="45"/>
      <c r="AH5460" s="45">
        <v>15.705103874206543</v>
      </c>
      <c r="AI5460" s="45"/>
      <c r="AJ5460" s="45"/>
      <c r="AK5460" s="20">
        <v>0.61049675941467285</v>
      </c>
    </row>
    <row r="5461" spans="2:37">
      <c r="B5461" s="2">
        <v>7.0000002160668373E-3</v>
      </c>
      <c r="D5461" s="44">
        <v>0.42000001296401024</v>
      </c>
      <c r="E5461" s="44"/>
      <c r="F5461" s="45">
        <v>36.984249114990234</v>
      </c>
      <c r="G5461" s="45"/>
      <c r="H5461" s="45"/>
      <c r="I5461" s="45"/>
      <c r="J5461" s="45"/>
      <c r="K5461" s="45">
        <v>11.809425354003906</v>
      </c>
      <c r="L5461" s="45"/>
      <c r="M5461" s="45"/>
      <c r="N5461" s="45">
        <v>40.51580810546875</v>
      </c>
      <c r="O5461" s="45"/>
      <c r="P5461" s="45"/>
      <c r="Q5461" s="45"/>
      <c r="R5461" s="45">
        <v>20.298477172851563</v>
      </c>
      <c r="S5461" s="45"/>
      <c r="T5461" s="45"/>
      <c r="U5461" s="45"/>
      <c r="V5461" s="46">
        <v>41.138679504394531</v>
      </c>
      <c r="W5461" s="46"/>
      <c r="X5461" s="45">
        <v>4.6000000089406967E-2</v>
      </c>
      <c r="Y5461" s="45"/>
      <c r="Z5461" s="44">
        <v>2.760000005364418</v>
      </c>
      <c r="AA5461" s="44"/>
      <c r="AB5461" s="45">
        <v>-1.4240598678588867</v>
      </c>
      <c r="AC5461" s="45"/>
      <c r="AD5461" s="45">
        <v>0.12101107835769653</v>
      </c>
      <c r="AE5461" s="45"/>
      <c r="AF5461" s="45">
        <v>22.199151992797852</v>
      </c>
      <c r="AG5461" s="45"/>
      <c r="AH5461" s="45">
        <v>15.611602783203125</v>
      </c>
      <c r="AI5461" s="45"/>
      <c r="AJ5461" s="45"/>
      <c r="AK5461" s="20">
        <v>0.54810357093811035</v>
      </c>
    </row>
    <row r="5462" spans="2:37">
      <c r="B5462" s="2">
        <v>8.0000003799796104E-3</v>
      </c>
      <c r="D5462" s="44">
        <v>0.48000002279877663</v>
      </c>
      <c r="E5462" s="44"/>
      <c r="F5462" s="45">
        <v>38.668769836425781</v>
      </c>
      <c r="G5462" s="45"/>
      <c r="H5462" s="45"/>
      <c r="I5462" s="45"/>
      <c r="J5462" s="45"/>
      <c r="K5462" s="45">
        <v>10.397603988647461</v>
      </c>
      <c r="L5462" s="45"/>
      <c r="M5462" s="45"/>
      <c r="N5462" s="45">
        <v>38.887805938720703</v>
      </c>
      <c r="O5462" s="45"/>
      <c r="P5462" s="45"/>
      <c r="Q5462" s="45"/>
      <c r="R5462" s="45">
        <v>20.145614624023438</v>
      </c>
      <c r="S5462" s="45"/>
      <c r="T5462" s="45"/>
      <c r="U5462" s="45"/>
      <c r="V5462" s="46">
        <v>36.495368957519531</v>
      </c>
      <c r="W5462" s="46"/>
      <c r="X5462" s="45">
        <v>4.6999998390674591E-2</v>
      </c>
      <c r="Y5462" s="45"/>
      <c r="Z5462" s="44">
        <v>2.8199999034404755</v>
      </c>
      <c r="AA5462" s="44"/>
      <c r="AB5462" s="45">
        <v>-9.3817424774169922</v>
      </c>
      <c r="AC5462" s="45"/>
      <c r="AD5462" s="45">
        <v>0.10800586640834808</v>
      </c>
      <c r="AE5462" s="45"/>
      <c r="AF5462" s="45">
        <v>22.055496215820313</v>
      </c>
      <c r="AG5462" s="45"/>
      <c r="AH5462" s="45">
        <v>15.519219398498535</v>
      </c>
      <c r="AI5462" s="45"/>
      <c r="AJ5462" s="45"/>
      <c r="AK5462" s="20">
        <v>0.49211031198501587</v>
      </c>
    </row>
    <row r="5463" spans="2:37">
      <c r="B5463" s="2">
        <v>8.999999612569809E-3</v>
      </c>
      <c r="D5463" s="44">
        <v>0.53999997675418854</v>
      </c>
      <c r="E5463" s="44"/>
      <c r="F5463" s="45">
        <v>36.542732238769531</v>
      </c>
      <c r="G5463" s="45"/>
      <c r="H5463" s="45"/>
      <c r="I5463" s="45"/>
      <c r="J5463" s="45"/>
      <c r="K5463" s="45">
        <v>9.1666278839111328</v>
      </c>
      <c r="L5463" s="45"/>
      <c r="M5463" s="45"/>
      <c r="N5463" s="45">
        <v>37.443607330322266</v>
      </c>
      <c r="O5463" s="45"/>
      <c r="P5463" s="45"/>
      <c r="Q5463" s="45"/>
      <c r="R5463" s="45">
        <v>19.994842529296875</v>
      </c>
      <c r="S5463" s="45"/>
      <c r="T5463" s="45"/>
      <c r="U5463" s="45"/>
      <c r="V5463" s="46">
        <v>32.417282104492188</v>
      </c>
      <c r="W5463" s="46"/>
      <c r="X5463" s="45">
        <v>4.8000000417232513E-2</v>
      </c>
      <c r="Y5463" s="45"/>
      <c r="Z5463" s="44">
        <v>2.8800000250339508</v>
      </c>
      <c r="AA5463" s="44"/>
      <c r="AB5463" s="45">
        <v>-15.918831825256348</v>
      </c>
      <c r="AC5463" s="45"/>
      <c r="AD5463" s="45">
        <v>9.6406213939189911E-2</v>
      </c>
      <c r="AE5463" s="45"/>
      <c r="AF5463" s="45">
        <v>21.914802551269531</v>
      </c>
      <c r="AG5463" s="45"/>
      <c r="AH5463" s="45">
        <v>15.427935600280762</v>
      </c>
      <c r="AI5463" s="45"/>
      <c r="AJ5463" s="45"/>
      <c r="AK5463" s="20">
        <v>0.44185745716094971</v>
      </c>
    </row>
    <row r="5464" spans="2:37">
      <c r="B5464" s="2">
        <v>9.9999997764825821E-3</v>
      </c>
      <c r="D5464" s="44">
        <v>0.59999998658895493</v>
      </c>
      <c r="E5464" s="44"/>
      <c r="F5464" s="45">
        <v>30.764997482299805</v>
      </c>
      <c r="G5464" s="45"/>
      <c r="H5464" s="45"/>
      <c r="I5464" s="45"/>
      <c r="J5464" s="45"/>
      <c r="K5464" s="45">
        <v>8.0909337997436523</v>
      </c>
      <c r="L5464" s="45"/>
      <c r="M5464" s="45"/>
      <c r="N5464" s="45">
        <v>36.157596588134766</v>
      </c>
      <c r="O5464" s="45"/>
      <c r="P5464" s="45"/>
      <c r="Q5464" s="45"/>
      <c r="R5464" s="45">
        <v>19.846128463745117</v>
      </c>
      <c r="S5464" s="45"/>
      <c r="T5464" s="45"/>
      <c r="U5464" s="45"/>
      <c r="V5464" s="46">
        <v>28.827558517456055</v>
      </c>
      <c r="W5464" s="46"/>
      <c r="X5464" s="45">
        <v>4.8999998718500137E-2</v>
      </c>
      <c r="Y5464" s="45"/>
      <c r="Z5464" s="44">
        <v>2.9399999231100082</v>
      </c>
      <c r="AA5464" s="44"/>
      <c r="AB5464" s="45">
        <v>-20.141010284423828</v>
      </c>
      <c r="AC5464" s="45"/>
      <c r="AD5464" s="45">
        <v>8.6059227585792542E-2</v>
      </c>
      <c r="AE5464" s="45"/>
      <c r="AF5464" s="45">
        <v>21.776891708374023</v>
      </c>
      <c r="AG5464" s="45"/>
      <c r="AH5464" s="45">
        <v>15.337735176086426</v>
      </c>
      <c r="AI5464" s="45"/>
      <c r="AJ5464" s="45"/>
      <c r="AK5464" s="20">
        <v>0.39675390720367432</v>
      </c>
    </row>
    <row r="5465" spans="2:37">
      <c r="B5465" s="2">
        <v>1.0999999940395355E-2</v>
      </c>
      <c r="D5465" s="44">
        <v>0.65999999642372131</v>
      </c>
      <c r="E5465" s="44"/>
      <c r="F5465" s="45">
        <v>22.026313781738281</v>
      </c>
      <c r="G5465" s="45"/>
      <c r="H5465" s="45"/>
      <c r="I5465" s="45"/>
      <c r="J5465" s="45"/>
      <c r="K5465" s="45">
        <v>7.1490263938903809</v>
      </c>
      <c r="L5465" s="45"/>
      <c r="M5465" s="45"/>
      <c r="N5465" s="45">
        <v>35.008235931396484</v>
      </c>
      <c r="O5465" s="45"/>
      <c r="P5465" s="45"/>
      <c r="Q5465" s="45"/>
      <c r="R5465" s="45">
        <v>19.699434280395508</v>
      </c>
      <c r="S5465" s="45"/>
      <c r="T5465" s="45"/>
      <c r="U5465" s="45"/>
      <c r="V5465" s="46">
        <v>25.661270141601563</v>
      </c>
      <c r="W5465" s="46"/>
      <c r="X5465" s="45">
        <v>5.000000074505806E-2</v>
      </c>
      <c r="Y5465" s="45"/>
      <c r="Z5465" s="44">
        <v>3.0000000447034836</v>
      </c>
      <c r="AA5465" s="44"/>
      <c r="AB5465" s="45">
        <v>-21.487321853637695</v>
      </c>
      <c r="AC5465" s="45"/>
      <c r="AD5465" s="45">
        <v>7.6828785240650177E-2</v>
      </c>
      <c r="AE5465" s="45"/>
      <c r="AF5465" s="45">
        <v>21.641605377197266</v>
      </c>
      <c r="AG5465" s="45"/>
      <c r="AH5465" s="45">
        <v>15.248599052429199</v>
      </c>
      <c r="AI5465" s="45"/>
      <c r="AJ5465" s="45"/>
      <c r="AK5465" s="20">
        <v>0.35626980662345886</v>
      </c>
    </row>
    <row r="5466" spans="2:37">
      <c r="B5466" s="2">
        <v>1.2000000104308128E-2</v>
      </c>
      <c r="D5466" s="44">
        <v>0.7200000062584877</v>
      </c>
      <c r="E5466" s="44"/>
      <c r="F5466" s="45">
        <v>11.441548347473145</v>
      </c>
      <c r="G5466" s="45"/>
      <c r="H5466" s="45"/>
      <c r="I5466" s="45"/>
      <c r="J5466" s="45"/>
      <c r="K5466" s="45">
        <v>6.3227529525756836</v>
      </c>
      <c r="L5466" s="45"/>
      <c r="M5466" s="45"/>
      <c r="N5466" s="45">
        <v>33.977317810058594</v>
      </c>
      <c r="O5466" s="45"/>
      <c r="P5466" s="45"/>
      <c r="Q5466" s="45"/>
      <c r="R5466" s="45">
        <v>19.554729461669922</v>
      </c>
      <c r="S5466" s="45"/>
      <c r="T5466" s="45"/>
      <c r="U5466" s="45"/>
      <c r="V5466" s="46">
        <v>22.863327026367188</v>
      </c>
      <c r="W5466" s="46"/>
      <c r="X5466" s="45">
        <v>5.0999999046325684E-2</v>
      </c>
      <c r="Y5466" s="45"/>
      <c r="Z5466" s="44">
        <v>3.059999942779541</v>
      </c>
      <c r="AA5466" s="44"/>
      <c r="AB5466" s="45">
        <v>-19.80455207824707</v>
      </c>
      <c r="AC5466" s="45"/>
      <c r="AD5466" s="45">
        <v>6.859365850687027E-2</v>
      </c>
      <c r="AE5466" s="45"/>
      <c r="AF5466" s="45">
        <v>21.508794784545898</v>
      </c>
      <c r="AG5466" s="45"/>
      <c r="AH5466" s="45">
        <v>15.16051197052002</v>
      </c>
      <c r="AI5466" s="45"/>
      <c r="AJ5466" s="45"/>
      <c r="AK5466" s="20">
        <v>0.31993007659912109</v>
      </c>
    </row>
    <row r="5467" spans="2:37">
      <c r="B5467" s="2">
        <v>1.3000000268220901E-2</v>
      </c>
      <c r="D5467" s="44">
        <v>0.78000001609325409</v>
      </c>
      <c r="E5467" s="44"/>
      <c r="F5467" s="45">
        <v>0.38508248329162598</v>
      </c>
      <c r="G5467" s="45"/>
      <c r="H5467" s="45"/>
      <c r="I5467" s="45"/>
      <c r="J5467" s="45"/>
      <c r="K5467" s="45">
        <v>5.596717357635498</v>
      </c>
      <c r="L5467" s="45"/>
      <c r="M5467" s="45"/>
      <c r="N5467" s="45">
        <v>33.049400329589844</v>
      </c>
      <c r="O5467" s="45"/>
      <c r="P5467" s="45"/>
      <c r="Q5467" s="45"/>
      <c r="R5467" s="45">
        <v>19.411977767944336</v>
      </c>
      <c r="S5467" s="45"/>
      <c r="T5467" s="45"/>
      <c r="U5467" s="45"/>
      <c r="V5467" s="46">
        <v>20.386775970458984</v>
      </c>
      <c r="W5467" s="46"/>
      <c r="X5467" s="45">
        <v>5.2000001072883606E-2</v>
      </c>
      <c r="Y5467" s="45"/>
      <c r="Z5467" s="44">
        <v>3.1200000643730164</v>
      </c>
      <c r="AA5467" s="44"/>
      <c r="AB5467" s="45">
        <v>-15.36387825012207</v>
      </c>
      <c r="AC5467" s="45"/>
      <c r="AD5467" s="45">
        <v>6.1245866119861603E-2</v>
      </c>
      <c r="AE5467" s="45"/>
      <c r="AF5467" s="45">
        <v>21.378334045410156</v>
      </c>
      <c r="AG5467" s="45"/>
      <c r="AH5467" s="45">
        <v>15.073456764221191</v>
      </c>
      <c r="AI5467" s="45"/>
      <c r="AJ5467" s="45"/>
      <c r="AK5467" s="20">
        <v>0.28730878233909607</v>
      </c>
    </row>
    <row r="5468" spans="2:37">
      <c r="B5468" s="2">
        <v>1.4000000432133675E-2</v>
      </c>
      <c r="D5468" s="44">
        <v>0.84000002592802048</v>
      </c>
      <c r="E5468" s="44"/>
      <c r="F5468" s="45">
        <v>-9.7070226669311523</v>
      </c>
      <c r="G5468" s="45"/>
      <c r="H5468" s="45"/>
      <c r="I5468" s="45"/>
      <c r="J5468" s="45"/>
      <c r="K5468" s="45">
        <v>4.9578084945678711</v>
      </c>
      <c r="L5468" s="45"/>
      <c r="M5468" s="45"/>
      <c r="N5468" s="45">
        <v>32.211330413818359</v>
      </c>
      <c r="O5468" s="45"/>
      <c r="P5468" s="45"/>
      <c r="Q5468" s="45"/>
      <c r="R5468" s="45">
        <v>19.271150588989258</v>
      </c>
      <c r="S5468" s="45"/>
      <c r="T5468" s="45"/>
      <c r="U5468" s="45"/>
      <c r="V5468" s="46">
        <v>18.191440582275391</v>
      </c>
      <c r="W5468" s="46"/>
      <c r="X5468" s="45">
        <v>5.299999937415123E-2</v>
      </c>
      <c r="Y5468" s="45"/>
      <c r="Z5468" s="44">
        <v>3.1799999624490738</v>
      </c>
      <c r="AA5468" s="44"/>
      <c r="AB5468" s="45">
        <v>-8.8181495666503906</v>
      </c>
      <c r="AC5468" s="45"/>
      <c r="AD5468" s="45">
        <v>5.468924343585968E-2</v>
      </c>
      <c r="AE5468" s="45"/>
      <c r="AF5468" s="45">
        <v>21.250099182128906</v>
      </c>
      <c r="AG5468" s="45"/>
      <c r="AH5468" s="45">
        <v>14.987418174743652</v>
      </c>
      <c r="AI5468" s="45"/>
      <c r="AJ5468" s="45"/>
      <c r="AK5468" s="20">
        <v>0.25802400708198547</v>
      </c>
    </row>
    <row r="5469" spans="2:37">
      <c r="B5469" s="2">
        <v>1.4999999664723873E-2</v>
      </c>
      <c r="D5469" s="44">
        <v>0.89999997988343239</v>
      </c>
      <c r="E5469" s="44"/>
      <c r="F5469" s="45">
        <v>-17.540140151977539</v>
      </c>
      <c r="G5469" s="45"/>
      <c r="H5469" s="45"/>
      <c r="I5469" s="45"/>
      <c r="J5469" s="45"/>
      <c r="K5469" s="45">
        <v>4.3948178291320801</v>
      </c>
      <c r="L5469" s="45"/>
      <c r="M5469" s="45"/>
      <c r="N5469" s="45">
        <v>31.451848983764648</v>
      </c>
      <c r="O5469" s="45"/>
      <c r="P5469" s="45"/>
      <c r="Q5469" s="45"/>
      <c r="R5469" s="45">
        <v>19.132211685180664</v>
      </c>
      <c r="S5469" s="45"/>
      <c r="T5469" s="45"/>
      <c r="U5469" s="45"/>
      <c r="V5469" s="46">
        <v>16.242794036865234</v>
      </c>
      <c r="W5469" s="46"/>
      <c r="X5469" s="45">
        <v>5.4000001400709152E-2</v>
      </c>
      <c r="Y5469" s="45"/>
      <c r="Z5469" s="44">
        <v>3.2400000840425491</v>
      </c>
      <c r="AA5469" s="44"/>
      <c r="AB5469" s="45">
        <v>-1.106450080871582</v>
      </c>
      <c r="AC5469" s="45"/>
      <c r="AD5469" s="45">
        <v>4.8838108777999878E-2</v>
      </c>
      <c r="AE5469" s="45"/>
      <c r="AF5469" s="45">
        <v>21.123983383178711</v>
      </c>
      <c r="AG5469" s="45"/>
      <c r="AH5469" s="45">
        <v>14.902378082275391</v>
      </c>
      <c r="AI5469" s="45"/>
      <c r="AJ5469" s="45"/>
      <c r="AK5469" s="20">
        <v>0.23173318803310394</v>
      </c>
    </row>
    <row r="5470" spans="2:37">
      <c r="B5470" s="2">
        <v>1.6000000759959221E-2</v>
      </c>
      <c r="D5470" s="44">
        <v>0.96000004559755325</v>
      </c>
      <c r="E5470" s="44"/>
      <c r="F5470" s="45">
        <v>-22.141216278076172</v>
      </c>
      <c r="G5470" s="45"/>
      <c r="H5470" s="45"/>
      <c r="I5470" s="45"/>
      <c r="J5470" s="45"/>
      <c r="K5470" s="45">
        <v>3.8981287479400635</v>
      </c>
      <c r="L5470" s="45"/>
      <c r="M5470" s="45"/>
      <c r="N5470" s="45">
        <v>30.761299133300781</v>
      </c>
      <c r="O5470" s="45"/>
      <c r="P5470" s="45"/>
      <c r="Q5470" s="45"/>
      <c r="R5470" s="45">
        <v>18.99513053894043</v>
      </c>
      <c r="S5470" s="45"/>
      <c r="T5470" s="45"/>
      <c r="U5470" s="45"/>
      <c r="V5470" s="46">
        <v>14.511052131652832</v>
      </c>
      <c r="W5470" s="46"/>
      <c r="X5470" s="45">
        <v>5.4999999701976776E-2</v>
      </c>
      <c r="Y5470" s="45"/>
      <c r="Z5470" s="44">
        <v>3.2999999821186066</v>
      </c>
      <c r="AA5470" s="44"/>
      <c r="AB5470" s="45">
        <v>6.6801800727844238</v>
      </c>
      <c r="AC5470" s="45"/>
      <c r="AD5470" s="45">
        <v>4.3616116046905518E-2</v>
      </c>
      <c r="AE5470" s="45"/>
      <c r="AF5470" s="45">
        <v>20.999889373779297</v>
      </c>
      <c r="AG5470" s="45"/>
      <c r="AH5470" s="45">
        <v>14.818323135375977</v>
      </c>
      <c r="AI5470" s="45"/>
      <c r="AJ5470" s="45"/>
      <c r="AK5470" s="20">
        <v>0.2081291526556015</v>
      </c>
    </row>
    <row r="5471" spans="2:37">
      <c r="B5471" s="2">
        <v>1.7000000923871994E-2</v>
      </c>
      <c r="D5471" s="44">
        <v>1.0200000554323196</v>
      </c>
      <c r="E5471" s="44"/>
      <c r="F5471" s="45">
        <v>-22.991275787353516</v>
      </c>
      <c r="G5471" s="45"/>
      <c r="H5471" s="45"/>
      <c r="I5471" s="45"/>
      <c r="J5471" s="45"/>
      <c r="K5471" s="45">
        <v>3.4594612121582031</v>
      </c>
      <c r="L5471" s="45"/>
      <c r="M5471" s="45"/>
      <c r="N5471" s="45">
        <v>30.131355285644531</v>
      </c>
      <c r="O5471" s="45"/>
      <c r="P5471" s="45"/>
      <c r="Q5471" s="45"/>
      <c r="R5471" s="45">
        <v>18.85987663269043</v>
      </c>
      <c r="S5471" s="45"/>
      <c r="T5471" s="45"/>
      <c r="U5471" s="45"/>
      <c r="V5471" s="46">
        <v>12.970437049865723</v>
      </c>
      <c r="W5471" s="46"/>
      <c r="X5471" s="45">
        <v>5.6000001728534698E-2</v>
      </c>
      <c r="Y5471" s="45"/>
      <c r="Z5471" s="44">
        <v>3.3600001037120819</v>
      </c>
      <c r="AA5471" s="44"/>
      <c r="AB5471" s="45">
        <v>13.452672004699707</v>
      </c>
      <c r="AC5471" s="45"/>
      <c r="AD5471" s="45">
        <v>3.8955245167016983E-2</v>
      </c>
      <c r="AE5471" s="45"/>
      <c r="AF5471" s="45">
        <v>20.877727508544922</v>
      </c>
      <c r="AG5471" s="45"/>
      <c r="AH5471" s="45">
        <v>14.735237121582031</v>
      </c>
      <c r="AI5471" s="45"/>
      <c r="AJ5471" s="45"/>
      <c r="AK5471" s="20">
        <v>0.18693636357784271</v>
      </c>
    </row>
    <row r="5472" spans="2:37">
      <c r="B5472" s="2">
        <v>1.7999999225139618E-2</v>
      </c>
      <c r="D5472" s="44">
        <v>1.0799999535083771</v>
      </c>
      <c r="E5472" s="44"/>
      <c r="F5472" s="45">
        <v>-20.092557907104492</v>
      </c>
      <c r="G5472" s="45"/>
      <c r="H5472" s="45"/>
      <c r="I5472" s="45"/>
      <c r="J5472" s="45"/>
      <c r="K5472" s="45">
        <v>3.0716638565063477</v>
      </c>
      <c r="L5472" s="45"/>
      <c r="M5472" s="45"/>
      <c r="N5472" s="45">
        <v>29.55482292175293</v>
      </c>
      <c r="O5472" s="45"/>
      <c r="P5472" s="45"/>
      <c r="Q5472" s="45"/>
      <c r="R5472" s="45">
        <v>18.726421356201172</v>
      </c>
      <c r="S5472" s="45"/>
      <c r="T5472" s="45"/>
      <c r="U5472" s="45"/>
      <c r="V5472" s="46">
        <v>11.598554611206055</v>
      </c>
      <c r="W5472" s="46"/>
      <c r="X5472" s="45">
        <v>5.7000000029802322E-2</v>
      </c>
      <c r="Y5472" s="45"/>
      <c r="Z5472" s="44">
        <v>3.4200000017881393</v>
      </c>
      <c r="AA5472" s="44"/>
      <c r="AB5472" s="45">
        <v>18.275848388671875</v>
      </c>
      <c r="AC5472" s="45"/>
      <c r="AD5472" s="45">
        <v>3.4794867038726807E-2</v>
      </c>
      <c r="AE5472" s="45"/>
      <c r="AF5472" s="45">
        <v>20.757415771484375</v>
      </c>
      <c r="AG5472" s="45"/>
      <c r="AH5472" s="45">
        <v>14.653105735778809</v>
      </c>
      <c r="AI5472" s="45"/>
      <c r="AJ5472" s="45"/>
      <c r="AK5472" s="20">
        <v>0.16790767014026642</v>
      </c>
    </row>
    <row r="5473" spans="2:37">
      <c r="B5473" s="2">
        <v>1.8999999389052391E-2</v>
      </c>
      <c r="D5473" s="44">
        <v>1.1399999633431435</v>
      </c>
      <c r="E5473" s="44"/>
      <c r="F5473" s="45">
        <v>-13.961946487426758</v>
      </c>
      <c r="G5473" s="45"/>
      <c r="H5473" s="45"/>
      <c r="I5473" s="45"/>
      <c r="J5473" s="45"/>
      <c r="K5473" s="45">
        <v>2.7285411357879639</v>
      </c>
      <c r="L5473" s="45"/>
      <c r="M5473" s="45"/>
      <c r="N5473" s="45">
        <v>29.02546501159668</v>
      </c>
      <c r="O5473" s="45"/>
      <c r="P5473" s="45"/>
      <c r="Q5473" s="45"/>
      <c r="R5473" s="45">
        <v>18.594734191894531</v>
      </c>
      <c r="S5473" s="45"/>
      <c r="T5473" s="45"/>
      <c r="U5473" s="45"/>
      <c r="V5473" s="46">
        <v>10.375894546508789</v>
      </c>
      <c r="W5473" s="46"/>
      <c r="X5473" s="45">
        <v>5.7999998331069946E-2</v>
      </c>
      <c r="Y5473" s="45"/>
      <c r="Z5473" s="44">
        <v>3.4799998998641968</v>
      </c>
      <c r="AA5473" s="44"/>
      <c r="AB5473" s="45">
        <v>20.497173309326172</v>
      </c>
      <c r="AC5473" s="45"/>
      <c r="AD5473" s="45">
        <v>3.1080950051546097E-2</v>
      </c>
      <c r="AE5473" s="45"/>
      <c r="AF5473" s="45">
        <v>20.638875961303711</v>
      </c>
      <c r="AG5473" s="45"/>
      <c r="AH5473" s="45">
        <v>14.571911811828613</v>
      </c>
      <c r="AI5473" s="45"/>
      <c r="AJ5473" s="45"/>
      <c r="AK5473" s="20">
        <v>0.15082132816314697</v>
      </c>
    </row>
    <row r="5474" spans="2:37">
      <c r="B5474" s="2">
        <v>1.9999999552965164E-2</v>
      </c>
      <c r="D5474" s="44">
        <v>1.1999999731779099</v>
      </c>
      <c r="E5474" s="44"/>
      <c r="F5474" s="45">
        <v>-5.552668571472168</v>
      </c>
      <c r="G5474" s="45"/>
      <c r="H5474" s="45"/>
      <c r="I5474" s="45"/>
      <c r="J5474" s="45"/>
      <c r="K5474" s="45">
        <v>2.4247121810913086</v>
      </c>
      <c r="L5474" s="45"/>
      <c r="M5474" s="45"/>
      <c r="N5474" s="45">
        <v>28.537858963012695</v>
      </c>
      <c r="O5474" s="45"/>
      <c r="P5474" s="45"/>
      <c r="Q5474" s="45"/>
      <c r="R5474" s="45">
        <v>18.46478271484375</v>
      </c>
      <c r="S5474" s="45"/>
      <c r="T5474" s="45"/>
      <c r="U5474" s="45"/>
      <c r="V5474" s="46">
        <v>9.2854080200195313</v>
      </c>
      <c r="W5474" s="46"/>
      <c r="X5474" s="45">
        <v>5.9000000357627869E-2</v>
      </c>
      <c r="Y5474" s="45"/>
      <c r="Z5474" s="44">
        <v>3.5400000214576721</v>
      </c>
      <c r="AA5474" s="44"/>
      <c r="AB5474" s="45">
        <v>19.834640502929688</v>
      </c>
      <c r="AC5474" s="45"/>
      <c r="AD5474" s="45">
        <v>2.7765329927206039E-2</v>
      </c>
      <c r="AE5474" s="45"/>
      <c r="AF5474" s="45">
        <v>20.522043228149414</v>
      </c>
      <c r="AG5474" s="45"/>
      <c r="AH5474" s="45">
        <v>14.491642951965332</v>
      </c>
      <c r="AI5474" s="45"/>
      <c r="AJ5474" s="45"/>
      <c r="AK5474" s="20">
        <v>0.1354784369468689</v>
      </c>
    </row>
    <row r="5475" spans="2:37">
      <c r="B5475" s="2">
        <v>2.0999999716877937E-2</v>
      </c>
      <c r="D5475" s="44">
        <v>1.2599999830126762</v>
      </c>
      <c r="E5475" s="44"/>
      <c r="F5475" s="45">
        <v>3.883796215057373</v>
      </c>
      <c r="G5475" s="45"/>
      <c r="H5475" s="45"/>
      <c r="I5475" s="45"/>
      <c r="J5475" s="45"/>
      <c r="K5475" s="45">
        <v>2.1554906368255615</v>
      </c>
      <c r="L5475" s="45"/>
      <c r="M5475" s="45"/>
      <c r="N5475" s="45">
        <v>28.087276458740234</v>
      </c>
      <c r="O5475" s="45"/>
      <c r="P5475" s="45"/>
      <c r="Q5475" s="45"/>
      <c r="R5475" s="45">
        <v>18.336542129516602</v>
      </c>
      <c r="S5475" s="45"/>
      <c r="T5475" s="45"/>
      <c r="U5475" s="45"/>
      <c r="V5475" s="46">
        <v>8.3121557235717773</v>
      </c>
      <c r="W5475" s="46"/>
      <c r="X5475" s="45">
        <v>5.9999998658895493E-2</v>
      </c>
      <c r="Y5475" s="45"/>
      <c r="Z5475" s="44">
        <v>3.5999999195337296</v>
      </c>
      <c r="AA5475" s="44"/>
      <c r="AB5475" s="45">
        <v>16.412015914916992</v>
      </c>
      <c r="AC5475" s="45"/>
      <c r="AD5475" s="45">
        <v>2.4805065244436264E-2</v>
      </c>
      <c r="AE5475" s="45"/>
      <c r="AF5475" s="45">
        <v>20.406854629516602</v>
      </c>
      <c r="AG5475" s="45"/>
      <c r="AH5475" s="45">
        <v>14.412284851074219</v>
      </c>
      <c r="AI5475" s="45"/>
      <c r="AJ5475" s="45"/>
      <c r="AK5475" s="20">
        <v>0.12170054763555527</v>
      </c>
    </row>
    <row r="5476" spans="2:37">
      <c r="B5476" s="2">
        <v>2.199999988079071E-2</v>
      </c>
      <c r="D5476" s="44">
        <v>1.3199999928474426</v>
      </c>
      <c r="E5476" s="44"/>
      <c r="F5476" s="45">
        <v>12.975522041320801</v>
      </c>
      <c r="G5476" s="45"/>
      <c r="H5476" s="45"/>
      <c r="I5476" s="45"/>
      <c r="J5476" s="45"/>
      <c r="K5476" s="45">
        <v>1.9167861938476563</v>
      </c>
      <c r="L5476" s="45"/>
      <c r="M5476" s="45"/>
      <c r="N5476" s="45">
        <v>27.669589996337891</v>
      </c>
      <c r="O5476" s="45"/>
      <c r="P5476" s="45"/>
      <c r="Q5476" s="45"/>
      <c r="R5476" s="45">
        <v>18.209981918334961</v>
      </c>
      <c r="S5476" s="45"/>
      <c r="T5476" s="45"/>
      <c r="U5476" s="45"/>
      <c r="V5476" s="46">
        <v>7.4430193901062012</v>
      </c>
      <c r="W5476" s="46"/>
      <c r="X5476" s="45">
        <v>6.1000000685453415E-2</v>
      </c>
      <c r="Y5476" s="45"/>
      <c r="Z5476" s="44">
        <v>3.6600000411272049</v>
      </c>
      <c r="AA5476" s="44"/>
      <c r="AB5476" s="45">
        <v>10.737090110778809</v>
      </c>
      <c r="AC5476" s="45"/>
      <c r="AD5476" s="45">
        <v>2.2161874920129776E-2</v>
      </c>
      <c r="AE5476" s="45"/>
      <c r="AF5476" s="45">
        <v>20.293247222900391</v>
      </c>
      <c r="AG5476" s="45"/>
      <c r="AH5476" s="45">
        <v>14.333822250366211</v>
      </c>
      <c r="AI5476" s="45"/>
      <c r="AJ5476" s="45"/>
      <c r="AK5476" s="20">
        <v>0.1093275174498558</v>
      </c>
    </row>
    <row r="5477" spans="2:37">
      <c r="B5477" s="2">
        <v>2.3000000044703484E-2</v>
      </c>
      <c r="D5477" s="44">
        <v>1.380000002682209</v>
      </c>
      <c r="E5477" s="44"/>
      <c r="F5477" s="45">
        <v>20.422332763671875</v>
      </c>
      <c r="G5477" s="45"/>
      <c r="H5477" s="45"/>
      <c r="I5477" s="45"/>
      <c r="J5477" s="45"/>
      <c r="K5477" s="45">
        <v>1.7050219774246216</v>
      </c>
      <c r="L5477" s="45"/>
      <c r="M5477" s="45"/>
      <c r="N5477" s="45">
        <v>27.281181335449219</v>
      </c>
      <c r="O5477" s="45"/>
      <c r="P5477" s="45"/>
      <c r="Q5477" s="45"/>
      <c r="R5477" s="45">
        <v>18.085075378417969</v>
      </c>
      <c r="S5477" s="45"/>
      <c r="T5477" s="45"/>
      <c r="U5477" s="45"/>
      <c r="V5477" s="46">
        <v>6.6664505004882813</v>
      </c>
      <c r="W5477" s="46"/>
      <c r="X5477" s="45">
        <v>6.1999998986721039E-2</v>
      </c>
      <c r="Y5477" s="45"/>
      <c r="Z5477" s="44">
        <v>3.7199999392032623</v>
      </c>
      <c r="AA5477" s="44"/>
      <c r="AB5477" s="45">
        <v>3.6265995502471924</v>
      </c>
      <c r="AC5477" s="45"/>
      <c r="AD5477" s="45">
        <v>1.9801624119281769E-2</v>
      </c>
      <c r="AE5477" s="45"/>
      <c r="AF5477" s="45">
        <v>20.181173324584961</v>
      </c>
      <c r="AG5477" s="45"/>
      <c r="AH5477" s="45">
        <v>14.256241798400879</v>
      </c>
      <c r="AI5477" s="45"/>
      <c r="AJ5477" s="45"/>
      <c r="AK5477" s="20">
        <v>9.8215661942958832E-2</v>
      </c>
    </row>
    <row r="5478" spans="2:37">
      <c r="B5478" s="2">
        <v>2.4000000208616257E-2</v>
      </c>
      <c r="D5478" s="44">
        <v>1.4400000125169754</v>
      </c>
      <c r="E5478" s="44"/>
      <c r="F5478" s="45">
        <v>25.175434112548828</v>
      </c>
      <c r="G5478" s="45"/>
      <c r="H5478" s="45"/>
      <c r="I5478" s="45"/>
      <c r="J5478" s="45"/>
      <c r="K5478" s="45">
        <v>1.5170632600784302</v>
      </c>
      <c r="L5478" s="45"/>
      <c r="M5478" s="45"/>
      <c r="N5478" s="45">
        <v>26.918878555297852</v>
      </c>
      <c r="O5478" s="45"/>
      <c r="P5478" s="45"/>
      <c r="Q5478" s="45"/>
      <c r="R5478" s="45">
        <v>17.961795806884766</v>
      </c>
      <c r="S5478" s="45"/>
      <c r="T5478" s="45"/>
      <c r="U5478" s="45"/>
      <c r="V5478" s="46">
        <v>5.9722633361816406</v>
      </c>
      <c r="W5478" s="46"/>
      <c r="X5478" s="45">
        <v>6.3000001013278961E-2</v>
      </c>
      <c r="Y5478" s="45"/>
      <c r="Z5478" s="44">
        <v>3.7800000607967377</v>
      </c>
      <c r="AA5478" s="44"/>
      <c r="AB5478" s="45">
        <v>-3.9111082553863525</v>
      </c>
      <c r="AC5478" s="45"/>
      <c r="AD5478" s="45">
        <v>1.7693875357508659E-2</v>
      </c>
      <c r="AE5478" s="45"/>
      <c r="AF5478" s="45">
        <v>20.070577621459961</v>
      </c>
      <c r="AG5478" s="45"/>
      <c r="AH5478" s="45">
        <v>14.179530143737793</v>
      </c>
      <c r="AI5478" s="45"/>
      <c r="AJ5478" s="45"/>
      <c r="AK5478" s="20">
        <v>8.8236063718795776E-2</v>
      </c>
    </row>
    <row r="5479" spans="2:37">
      <c r="B5479" s="2">
        <v>2.500000037252903E-2</v>
      </c>
      <c r="D5479" s="44">
        <v>1.5000000223517418</v>
      </c>
      <c r="E5479" s="44"/>
      <c r="F5479" s="45">
        <v>26.579635620117188</v>
      </c>
      <c r="G5479" s="45"/>
      <c r="H5479" s="45"/>
      <c r="I5479" s="45"/>
      <c r="J5479" s="45"/>
      <c r="K5479" s="45">
        <v>1.35015869140625</v>
      </c>
      <c r="L5479" s="45"/>
      <c r="M5479" s="45"/>
      <c r="N5479" s="45">
        <v>26.579889297485352</v>
      </c>
      <c r="O5479" s="45"/>
      <c r="P5479" s="45"/>
      <c r="Q5479" s="45"/>
      <c r="R5479" s="45">
        <v>17.840114593505859</v>
      </c>
      <c r="S5479" s="45"/>
      <c r="T5479" s="45"/>
      <c r="U5479" s="45"/>
      <c r="V5479" s="46">
        <v>5.3514590263366699</v>
      </c>
      <c r="W5479" s="46"/>
      <c r="X5479" s="45">
        <v>6.4000003039836884E-2</v>
      </c>
      <c r="Y5479" s="45"/>
      <c r="Z5479" s="44">
        <v>3.840000182390213</v>
      </c>
      <c r="AA5479" s="44"/>
      <c r="AB5479" s="45">
        <v>-10.818880081176758</v>
      </c>
      <c r="AC5479" s="45"/>
      <c r="AD5479" s="45">
        <v>1.5811480581760406E-2</v>
      </c>
      <c r="AE5479" s="45"/>
      <c r="AF5479" s="45">
        <v>19.961418151855469</v>
      </c>
      <c r="AG5479" s="45"/>
      <c r="AH5479" s="45">
        <v>14.103673934936523</v>
      </c>
      <c r="AI5479" s="45"/>
      <c r="AJ5479" s="45"/>
      <c r="AK5479" s="20">
        <v>7.927299290895462E-2</v>
      </c>
    </row>
    <row r="5480" spans="2:37">
      <c r="B5480" s="2">
        <v>2.6000000536441803E-2</v>
      </c>
      <c r="D5480" s="44">
        <v>1.5600000321865082</v>
      </c>
      <c r="E5480" s="44"/>
      <c r="F5480" s="45">
        <v>24.458866119384766</v>
      </c>
      <c r="G5480" s="45"/>
      <c r="H5480" s="45"/>
      <c r="I5480" s="45"/>
      <c r="J5480" s="45"/>
      <c r="K5480" s="45">
        <v>1.2018896341323853</v>
      </c>
      <c r="L5480" s="45"/>
      <c r="M5480" s="45"/>
      <c r="N5480" s="45">
        <v>26.261762619018555</v>
      </c>
      <c r="O5480" s="45"/>
      <c r="P5480" s="45"/>
      <c r="Q5480" s="45"/>
      <c r="R5480" s="45">
        <v>17.720005035400391</v>
      </c>
      <c r="S5480" s="45"/>
      <c r="T5480" s="45"/>
      <c r="U5480" s="45"/>
      <c r="V5480" s="46">
        <v>4.7960724830627441</v>
      </c>
      <c r="W5480" s="46"/>
      <c r="X5480" s="45">
        <v>6.4999997615814209E-2</v>
      </c>
      <c r="Y5480" s="45"/>
      <c r="Z5480" s="44">
        <v>3.8999998569488525</v>
      </c>
      <c r="AA5480" s="44"/>
      <c r="AB5480" s="45">
        <v>-16.138820648193359</v>
      </c>
      <c r="AC5480" s="45"/>
      <c r="AD5480" s="45">
        <v>1.4130227267742157E-2</v>
      </c>
      <c r="AE5480" s="45"/>
      <c r="AF5480" s="45">
        <v>19.85365104675293</v>
      </c>
      <c r="AG5480" s="45"/>
      <c r="AH5480" s="45">
        <v>14.028660774230957</v>
      </c>
      <c r="AI5480" s="45"/>
      <c r="AJ5480" s="45"/>
      <c r="AK5480" s="20">
        <v>7.1222618222236633E-2</v>
      </c>
    </row>
    <row r="5481" spans="2:37">
      <c r="B5481" s="2">
        <v>2.7000000700354576E-2</v>
      </c>
      <c r="D5481" s="44">
        <v>1.6200000420212746</v>
      </c>
      <c r="E5481" s="44"/>
      <c r="F5481" s="45">
        <v>19.133859634399414</v>
      </c>
      <c r="G5481" s="45"/>
      <c r="H5481" s="45"/>
      <c r="I5481" s="45"/>
      <c r="J5481" s="45"/>
      <c r="K5481" s="45">
        <v>1.0701267719268799</v>
      </c>
      <c r="L5481" s="45"/>
      <c r="M5481" s="45"/>
      <c r="N5481" s="45">
        <v>25.962329864501953</v>
      </c>
      <c r="O5481" s="45"/>
      <c r="P5481" s="45"/>
      <c r="Q5481" s="45"/>
      <c r="R5481" s="45">
        <v>17.601444244384766</v>
      </c>
      <c r="S5481" s="45"/>
      <c r="T5481" s="45"/>
      <c r="U5481" s="45"/>
      <c r="V5481" s="46">
        <v>4.299044132232666</v>
      </c>
      <c r="W5481" s="46"/>
      <c r="X5481" s="45">
        <v>6.5999999642372131E-2</v>
      </c>
      <c r="Y5481" s="45"/>
      <c r="Z5481" s="44">
        <v>3.9599999785423279</v>
      </c>
      <c r="AA5481" s="44"/>
      <c r="AB5481" s="45">
        <v>-19.144920349121094</v>
      </c>
      <c r="AC5481" s="45"/>
      <c r="AD5481" s="45">
        <v>1.2628519907593727E-2</v>
      </c>
      <c r="AE5481" s="45"/>
      <c r="AF5481" s="45">
        <v>19.747238159179688</v>
      </c>
      <c r="AG5481" s="45"/>
      <c r="AH5481" s="45">
        <v>13.954475402832031</v>
      </c>
      <c r="AI5481" s="45"/>
      <c r="AJ5481" s="45"/>
      <c r="AK5481" s="20">
        <v>6.3991740345954895E-2</v>
      </c>
    </row>
    <row r="5482" spans="2:37">
      <c r="B5482" s="2">
        <v>2.8000000864267349E-2</v>
      </c>
      <c r="D5482" s="44">
        <v>1.680000051856041</v>
      </c>
      <c r="E5482" s="44"/>
      <c r="F5482" s="45">
        <v>11.37042236328125</v>
      </c>
      <c r="G5482" s="45"/>
      <c r="H5482" s="45"/>
      <c r="I5482" s="45"/>
      <c r="J5482" s="45"/>
      <c r="K5482" s="45">
        <v>0.95299363136291504</v>
      </c>
      <c r="L5482" s="45"/>
      <c r="M5482" s="45"/>
      <c r="N5482" s="45">
        <v>25.679677963256836</v>
      </c>
      <c r="O5482" s="45"/>
      <c r="P5482" s="45"/>
      <c r="Q5482" s="45"/>
      <c r="R5482" s="45">
        <v>17.484405517578125</v>
      </c>
      <c r="S5482" s="45"/>
      <c r="T5482" s="45"/>
      <c r="U5482" s="45"/>
      <c r="V5482" s="46">
        <v>3.8541100025177002</v>
      </c>
      <c r="W5482" s="46"/>
      <c r="X5482" s="45">
        <v>6.7000001668930054E-2</v>
      </c>
      <c r="Y5482" s="45"/>
      <c r="Z5482" s="44">
        <v>4.0200001001358032</v>
      </c>
      <c r="AA5482" s="44"/>
      <c r="AB5482" s="45">
        <v>-19.441925048828125</v>
      </c>
      <c r="AC5482" s="45"/>
      <c r="AD5482" s="45">
        <v>1.1287093162536621E-2</v>
      </c>
      <c r="AE5482" s="45"/>
      <c r="AF5482" s="45">
        <v>19.64213752746582</v>
      </c>
      <c r="AG5482" s="45"/>
      <c r="AH5482" s="45">
        <v>13.881107330322266</v>
      </c>
      <c r="AI5482" s="45"/>
      <c r="AJ5482" s="45"/>
      <c r="AK5482" s="20">
        <v>5.7496707886457443E-2</v>
      </c>
    </row>
    <row r="5483" spans="2:37">
      <c r="B5483" s="2">
        <v>2.8999999165534973E-2</v>
      </c>
      <c r="D5483" s="44">
        <v>1.7399999499320984</v>
      </c>
      <c r="E5483" s="44"/>
      <c r="F5483" s="45">
        <v>2.2664725780487061</v>
      </c>
      <c r="G5483" s="45"/>
      <c r="H5483" s="45"/>
      <c r="I5483" s="45"/>
      <c r="J5483" s="45"/>
      <c r="K5483" s="45">
        <v>0.84883415699005127</v>
      </c>
      <c r="L5483" s="45"/>
      <c r="M5483" s="45"/>
      <c r="N5483" s="45">
        <v>25.412117004394531</v>
      </c>
      <c r="O5483" s="45"/>
      <c r="P5483" s="45"/>
      <c r="Q5483" s="45"/>
      <c r="R5483" s="45">
        <v>17.368864059448242</v>
      </c>
      <c r="S5483" s="45"/>
      <c r="T5483" s="45"/>
      <c r="U5483" s="45"/>
      <c r="V5483" s="46">
        <v>3.4557030200958252</v>
      </c>
      <c r="W5483" s="46"/>
      <c r="X5483" s="45">
        <v>6.8000003695487976E-2</v>
      </c>
      <c r="Y5483" s="45"/>
      <c r="Z5483" s="44">
        <v>4.0800002217292786</v>
      </c>
      <c r="AA5483" s="44"/>
      <c r="AB5483" s="45">
        <v>-17.017002105712891</v>
      </c>
      <c r="AC5483" s="45"/>
      <c r="AD5483" s="45">
        <v>1.0088758543133736E-2</v>
      </c>
      <c r="AE5483" s="45"/>
      <c r="AF5483" s="45">
        <v>19.538318634033203</v>
      </c>
      <c r="AG5483" s="45"/>
      <c r="AH5483" s="45">
        <v>13.808544158935547</v>
      </c>
      <c r="AI5483" s="45"/>
      <c r="AJ5483" s="45"/>
      <c r="AK5483" s="20">
        <v>5.1662430167198181E-2</v>
      </c>
    </row>
    <row r="5484" spans="2:37">
      <c r="B5484" s="2">
        <v>2.9999999329447746E-2</v>
      </c>
      <c r="D5484" s="44">
        <v>1.7999999597668648</v>
      </c>
      <c r="E5484" s="44"/>
      <c r="F5484" s="45">
        <v>-6.9056754112243652</v>
      </c>
      <c r="G5484" s="45"/>
      <c r="H5484" s="45"/>
      <c r="I5484" s="45"/>
      <c r="J5484" s="45"/>
      <c r="K5484" s="45">
        <v>0.75618571043014526</v>
      </c>
      <c r="L5484" s="45"/>
      <c r="M5484" s="45"/>
      <c r="N5484" s="45">
        <v>25.158149719238281</v>
      </c>
      <c r="O5484" s="45"/>
      <c r="P5484" s="45"/>
      <c r="Q5484" s="45"/>
      <c r="R5484" s="45">
        <v>17.254795074462891</v>
      </c>
      <c r="S5484" s="45"/>
      <c r="T5484" s="45"/>
      <c r="U5484" s="45"/>
      <c r="V5484" s="46">
        <v>3.098872184753418</v>
      </c>
      <c r="W5484" s="46"/>
      <c r="X5484" s="45">
        <v>6.8999998271465302E-2</v>
      </c>
      <c r="Y5484" s="45"/>
      <c r="Z5484" s="44">
        <v>4.1399998962879181</v>
      </c>
      <c r="AA5484" s="44"/>
      <c r="AB5484" s="45">
        <v>-12.237516403198242</v>
      </c>
      <c r="AC5484" s="45"/>
      <c r="AD5484" s="45">
        <v>9.0181818231940269E-3</v>
      </c>
      <c r="AE5484" s="45"/>
      <c r="AF5484" s="45">
        <v>19.435749053955078</v>
      </c>
      <c r="AG5484" s="45"/>
      <c r="AH5484" s="45">
        <v>13.736772537231445</v>
      </c>
      <c r="AI5484" s="45"/>
      <c r="AJ5484" s="45"/>
      <c r="AK5484" s="20">
        <v>4.6421512961387634E-2</v>
      </c>
    </row>
    <row r="5485" spans="2:37">
      <c r="B5485" s="2">
        <v>3.0999999493360519E-2</v>
      </c>
      <c r="D5485" s="44">
        <v>1.8599999696016312</v>
      </c>
      <c r="E5485" s="44"/>
      <c r="F5485" s="45">
        <v>-14.879183769226074</v>
      </c>
      <c r="G5485" s="45"/>
      <c r="H5485" s="45"/>
      <c r="I5485" s="45"/>
      <c r="J5485" s="45"/>
      <c r="K5485" s="45">
        <v>0.67375534772872925</v>
      </c>
      <c r="L5485" s="45"/>
      <c r="M5485" s="45"/>
      <c r="N5485" s="45">
        <v>24.916450500488281</v>
      </c>
      <c r="O5485" s="45"/>
      <c r="P5485" s="45"/>
      <c r="Q5485" s="45"/>
      <c r="R5485" s="45">
        <v>17.142173767089844</v>
      </c>
      <c r="S5485" s="45"/>
      <c r="T5485" s="45"/>
      <c r="U5485" s="45"/>
      <c r="V5485" s="46">
        <v>2.7792098522186279</v>
      </c>
      <c r="W5485" s="46"/>
      <c r="X5485" s="45">
        <v>7.0000000298023224E-2</v>
      </c>
      <c r="Y5485" s="45"/>
      <c r="Z5485" s="44">
        <v>4.2000000178813934</v>
      </c>
      <c r="AA5485" s="44"/>
      <c r="AB5485" s="45">
        <v>-5.7957806587219238</v>
      </c>
      <c r="AC5485" s="45"/>
      <c r="AD5485" s="45">
        <v>8.0616800114512444E-3</v>
      </c>
      <c r="AE5485" s="45"/>
      <c r="AF5485" s="45">
        <v>19.334394454956055</v>
      </c>
      <c r="AG5485" s="45"/>
      <c r="AH5485" s="45">
        <v>13.665781021118164</v>
      </c>
      <c r="AI5485" s="45"/>
      <c r="AJ5485" s="45"/>
      <c r="AK5485" s="20">
        <v>4.1713446378707886E-2</v>
      </c>
    </row>
    <row r="5486" spans="2:37">
      <c r="B5486" s="2">
        <v>3.2000001519918442E-2</v>
      </c>
      <c r="D5486" s="44">
        <v>1.9200000911951065</v>
      </c>
      <c r="E5486" s="44"/>
      <c r="F5486" s="45">
        <v>-20.56941032409668</v>
      </c>
      <c r="G5486" s="45"/>
      <c r="H5486" s="45"/>
      <c r="I5486" s="45"/>
      <c r="J5486" s="45"/>
      <c r="K5486" s="45">
        <v>0.60039907693862915</v>
      </c>
      <c r="L5486" s="45"/>
      <c r="M5486" s="45"/>
      <c r="N5486" s="45">
        <v>24.68583869934082</v>
      </c>
      <c r="O5486" s="45"/>
      <c r="P5486" s="45"/>
      <c r="Q5486" s="45"/>
      <c r="R5486" s="45">
        <v>17.030977249145508</v>
      </c>
      <c r="S5486" s="45"/>
      <c r="T5486" s="45"/>
      <c r="U5486" s="45"/>
      <c r="V5486" s="46">
        <v>2.4927883148193359</v>
      </c>
      <c r="W5486" s="46"/>
      <c r="X5486" s="45">
        <v>7.1000002324581146E-2</v>
      </c>
      <c r="Y5486" s="45"/>
      <c r="Z5486" s="44">
        <v>4.2600001394748688</v>
      </c>
      <c r="AA5486" s="44"/>
      <c r="AB5486" s="45">
        <v>1.3909587860107422</v>
      </c>
      <c r="AC5486" s="45"/>
      <c r="AD5486" s="45">
        <v>7.207042071968317E-3</v>
      </c>
      <c r="AE5486" s="45"/>
      <c r="AF5486" s="45">
        <v>19.234230041503906</v>
      </c>
      <c r="AG5486" s="45"/>
      <c r="AH5486" s="45">
        <v>13.59555721282959</v>
      </c>
      <c r="AI5486" s="45"/>
      <c r="AJ5486" s="45"/>
      <c r="AK5486" s="20">
        <v>3.7483923137187958E-2</v>
      </c>
    </row>
    <row r="5487" spans="2:37">
      <c r="B5487" s="2">
        <v>3.2999999821186066E-2</v>
      </c>
      <c r="D5487" s="44">
        <v>1.9799999892711639</v>
      </c>
      <c r="E5487" s="44"/>
      <c r="F5487" s="45">
        <v>-23.22291374206543</v>
      </c>
      <c r="G5487" s="45"/>
      <c r="H5487" s="45"/>
      <c r="I5487" s="45"/>
      <c r="J5487" s="45"/>
      <c r="K5487" s="45">
        <v>0.53510391712188721</v>
      </c>
      <c r="L5487" s="45"/>
      <c r="M5487" s="45"/>
      <c r="N5487" s="45">
        <v>24.46527099609375</v>
      </c>
      <c r="O5487" s="45"/>
      <c r="P5487" s="45"/>
      <c r="Q5487" s="45"/>
      <c r="R5487" s="45">
        <v>16.921184539794922</v>
      </c>
      <c r="S5487" s="45"/>
      <c r="T5487" s="45"/>
      <c r="U5487" s="45"/>
      <c r="V5487" s="46">
        <v>2.2361061573028564</v>
      </c>
      <c r="W5487" s="46"/>
      <c r="X5487" s="45">
        <v>7.1999996900558472E-2</v>
      </c>
      <c r="Y5487" s="45"/>
      <c r="Z5487" s="44">
        <v>4.3199998140335083</v>
      </c>
      <c r="AA5487" s="44"/>
      <c r="AB5487" s="45">
        <v>8.310882568359375</v>
      </c>
      <c r="AC5487" s="45"/>
      <c r="AD5487" s="45">
        <v>6.4433715306222439E-3</v>
      </c>
      <c r="AE5487" s="45"/>
      <c r="AF5487" s="45">
        <v>19.135225296020508</v>
      </c>
      <c r="AG5487" s="45"/>
      <c r="AH5487" s="45">
        <v>13.526090621948242</v>
      </c>
      <c r="AI5487" s="45"/>
      <c r="AJ5487" s="45"/>
      <c r="AK5487" s="20">
        <v>3.3684171736240387E-2</v>
      </c>
    </row>
    <row r="5488" spans="2:37">
      <c r="B5488" s="2">
        <v>3.4000001847743988E-2</v>
      </c>
      <c r="D5488" s="44">
        <v>2.0400001108646393</v>
      </c>
      <c r="E5488" s="44"/>
      <c r="F5488" s="45">
        <v>-22.518339157104492</v>
      </c>
      <c r="G5488" s="45"/>
      <c r="H5488" s="45"/>
      <c r="I5488" s="45"/>
      <c r="J5488" s="45"/>
      <c r="K5488" s="45">
        <v>0.47697257995605469</v>
      </c>
      <c r="L5488" s="45"/>
      <c r="M5488" s="45"/>
      <c r="N5488" s="45">
        <v>24.253818511962891</v>
      </c>
      <c r="O5488" s="45"/>
      <c r="P5488" s="45"/>
      <c r="Q5488" s="45"/>
      <c r="R5488" s="45">
        <v>16.812768936157227</v>
      </c>
      <c r="S5488" s="45"/>
      <c r="T5488" s="45"/>
      <c r="U5488" s="45"/>
      <c r="V5488" s="46">
        <v>2.0060381889343262</v>
      </c>
      <c r="W5488" s="46"/>
      <c r="X5488" s="45">
        <v>7.2999998927116394E-2</v>
      </c>
      <c r="Y5488" s="45"/>
      <c r="Z5488" s="44">
        <v>4.3799999356269836</v>
      </c>
      <c r="AA5488" s="44"/>
      <c r="AB5488" s="45">
        <v>13.999810218811035</v>
      </c>
      <c r="AC5488" s="45"/>
      <c r="AD5488" s="45">
        <v>5.7609435170888901E-3</v>
      </c>
      <c r="AE5488" s="45"/>
      <c r="AF5488" s="45">
        <v>19.037355422973633</v>
      </c>
      <c r="AG5488" s="45"/>
      <c r="AH5488" s="45">
        <v>13.457369804382324</v>
      </c>
      <c r="AI5488" s="45"/>
      <c r="AJ5488" s="45"/>
      <c r="AK5488" s="20">
        <v>3.0270420014858246E-2</v>
      </c>
    </row>
    <row r="5489" spans="2:37">
      <c r="B5489" s="2">
        <v>3.5000000149011612E-2</v>
      </c>
      <c r="D5489" s="44">
        <v>2.1000000089406967</v>
      </c>
      <c r="E5489" s="44"/>
      <c r="F5489" s="45">
        <v>-18.605800628662109</v>
      </c>
      <c r="G5489" s="45"/>
      <c r="H5489" s="45"/>
      <c r="I5489" s="45"/>
      <c r="J5489" s="45"/>
      <c r="K5489" s="45">
        <v>0.42520952224731445</v>
      </c>
      <c r="L5489" s="45"/>
      <c r="M5489" s="45"/>
      <c r="N5489" s="45">
        <v>24.050651550292969</v>
      </c>
      <c r="O5489" s="45"/>
      <c r="P5489" s="45"/>
      <c r="Q5489" s="45"/>
      <c r="R5489" s="45">
        <v>16.705709457397461</v>
      </c>
      <c r="S5489" s="45"/>
      <c r="T5489" s="45"/>
      <c r="U5489" s="45"/>
      <c r="V5489" s="46">
        <v>1.7997950315475464</v>
      </c>
      <c r="W5489" s="46"/>
      <c r="X5489" s="45">
        <v>7.4000000953674316E-2</v>
      </c>
      <c r="Y5489" s="45"/>
      <c r="Z5489" s="44">
        <v>4.440000057220459</v>
      </c>
      <c r="AA5489" s="44"/>
      <c r="AB5489" s="45">
        <v>17.675313949584961</v>
      </c>
      <c r="AC5489" s="45"/>
      <c r="AD5489" s="45">
        <v>5.1510767079889774E-3</v>
      </c>
      <c r="AE5489" s="45"/>
      <c r="AF5489" s="45">
        <v>18.940597534179688</v>
      </c>
      <c r="AG5489" s="45"/>
      <c r="AH5489" s="45">
        <v>13.389382362365723</v>
      </c>
      <c r="AI5489" s="45"/>
      <c r="AJ5489" s="45"/>
      <c r="AK5489" s="20">
        <v>2.7203354984521866E-2</v>
      </c>
    </row>
    <row r="5490" spans="2:37">
      <c r="B5490" s="2">
        <v>3.5999998450279236E-2</v>
      </c>
      <c r="D5490" s="44">
        <v>2.1599999070167542</v>
      </c>
      <c r="E5490" s="44"/>
      <c r="F5490" s="45">
        <v>-12.08003044128418</v>
      </c>
      <c r="G5490" s="45"/>
      <c r="H5490" s="45"/>
      <c r="I5490" s="45"/>
      <c r="J5490" s="45"/>
      <c r="K5490" s="45">
        <v>0.37910917401313782</v>
      </c>
      <c r="L5490" s="45"/>
      <c r="M5490" s="45"/>
      <c r="N5490" s="45">
        <v>23.855035781860352</v>
      </c>
      <c r="O5490" s="45"/>
      <c r="P5490" s="45"/>
      <c r="Q5490" s="45"/>
      <c r="R5490" s="45">
        <v>16.599987030029297</v>
      </c>
      <c r="S5490" s="45"/>
      <c r="T5490" s="45"/>
      <c r="U5490" s="45"/>
      <c r="V5490" s="46">
        <v>1.6148848533630371</v>
      </c>
      <c r="W5490" s="46"/>
      <c r="X5490" s="45">
        <v>7.5000002980232239E-2</v>
      </c>
      <c r="Y5490" s="45"/>
      <c r="Z5490" s="44">
        <v>4.5000001788139343</v>
      </c>
      <c r="AA5490" s="44"/>
      <c r="AB5490" s="45">
        <v>18.844093322753906</v>
      </c>
      <c r="AC5490" s="45"/>
      <c r="AD5490" s="45">
        <v>4.6060224995017052E-3</v>
      </c>
      <c r="AE5490" s="45"/>
      <c r="AF5490" s="45">
        <v>18.844926834106445</v>
      </c>
      <c r="AG5490" s="45"/>
      <c r="AH5490" s="45">
        <v>13.322117805480957</v>
      </c>
      <c r="AI5490" s="45"/>
      <c r="AJ5490" s="45"/>
      <c r="AK5490" s="20">
        <v>2.4447686970233917E-2</v>
      </c>
    </row>
    <row r="5491" spans="2:37">
      <c r="B5491" s="2">
        <v>3.7000000476837158E-2</v>
      </c>
      <c r="D5491" s="44">
        <v>2.2200000286102295</v>
      </c>
      <c r="E5491" s="44"/>
      <c r="F5491" s="45">
        <v>-3.8919057846069336</v>
      </c>
      <c r="G5491" s="45"/>
      <c r="H5491" s="45"/>
      <c r="I5491" s="45"/>
      <c r="J5491" s="45"/>
      <c r="K5491" s="45">
        <v>0.33804544806480408</v>
      </c>
      <c r="L5491" s="45"/>
      <c r="M5491" s="45"/>
      <c r="N5491" s="45">
        <v>23.666313171386719</v>
      </c>
      <c r="O5491" s="45"/>
      <c r="P5491" s="45"/>
      <c r="Q5491" s="45"/>
      <c r="R5491" s="45">
        <v>16.495576858520508</v>
      </c>
      <c r="S5491" s="45"/>
      <c r="T5491" s="45"/>
      <c r="U5491" s="45"/>
      <c r="V5491" s="46">
        <v>1.4490808248519897</v>
      </c>
      <c r="W5491" s="46"/>
      <c r="X5491" s="45">
        <v>7.5999997556209564E-2</v>
      </c>
      <c r="Y5491" s="45"/>
      <c r="Z5491" s="44">
        <v>4.5599998533725739</v>
      </c>
      <c r="AA5491" s="44"/>
      <c r="AB5491" s="45">
        <v>17.367927551269531</v>
      </c>
      <c r="AC5491" s="45"/>
      <c r="AD5491" s="45">
        <v>4.1188639588654041E-3</v>
      </c>
      <c r="AE5491" s="45"/>
      <c r="AF5491" s="45">
        <v>18.750320434570313</v>
      </c>
      <c r="AG5491" s="45"/>
      <c r="AH5491" s="45">
        <v>13.255566596984863</v>
      </c>
      <c r="AI5491" s="45"/>
      <c r="AJ5491" s="45"/>
      <c r="AK5491" s="20">
        <v>2.1971726790070534E-2</v>
      </c>
    </row>
    <row r="5492" spans="2:37" ht="14.25" customHeight="1">
      <c r="B5492" s="2">
        <v>3.7999998778104782E-2</v>
      </c>
      <c r="D5492" s="44">
        <v>2.2799999266862869</v>
      </c>
      <c r="E5492" s="44"/>
      <c r="F5492" s="45">
        <v>4.788536548614502</v>
      </c>
      <c r="G5492" s="45"/>
      <c r="H5492" s="45"/>
      <c r="I5492" s="45"/>
      <c r="J5492" s="45"/>
      <c r="K5492" s="45">
        <v>0.30146253108978271</v>
      </c>
      <c r="L5492" s="45"/>
      <c r="M5492" s="45"/>
      <c r="N5492" s="45">
        <v>23.483898162841797</v>
      </c>
      <c r="O5492" s="45"/>
      <c r="P5492" s="45"/>
      <c r="Q5492" s="45"/>
      <c r="R5492" s="45">
        <v>16.392457962036133</v>
      </c>
      <c r="S5492" s="45"/>
      <c r="T5492" s="45"/>
      <c r="U5492" s="45"/>
      <c r="V5492" s="46">
        <v>1.3003920316696167</v>
      </c>
      <c r="W5492" s="46"/>
      <c r="X5492" s="45">
        <v>7.6999999582767487E-2</v>
      </c>
      <c r="Y5492" s="45"/>
      <c r="Z5492" s="44">
        <v>4.6199999749660492</v>
      </c>
      <c r="AA5492" s="44"/>
      <c r="AB5492" s="45">
        <v>13.479393005371094</v>
      </c>
      <c r="AC5492" s="45"/>
      <c r="AD5492" s="45">
        <v>3.6834252532571554E-3</v>
      </c>
      <c r="AE5492" s="45"/>
      <c r="AF5492" s="45">
        <v>18.656759262084961</v>
      </c>
      <c r="AG5492" s="45"/>
      <c r="AH5492" s="45">
        <v>13.189716339111328</v>
      </c>
      <c r="AI5492" s="45"/>
      <c r="AJ5492" s="45"/>
      <c r="AK5492" s="20">
        <v>1.9747013226151466E-2</v>
      </c>
    </row>
    <row r="5493" spans="2:37" ht="13.5" customHeight="1">
      <c r="B5493" s="47" t="s">
        <v>11</v>
      </c>
      <c r="C5493" s="47"/>
      <c r="D5493" s="47"/>
      <c r="E5493" s="47"/>
    </row>
    <row r="5494" spans="2:37" ht="12.75" customHeight="1">
      <c r="B5494" s="39" t="s">
        <v>0</v>
      </c>
      <c r="C5494" s="39"/>
      <c r="D5494" s="39"/>
      <c r="E5494" s="39"/>
      <c r="F5494" s="39"/>
      <c r="G5494" s="1" t="s">
        <v>1</v>
      </c>
      <c r="H5494" s="40" t="s">
        <v>115</v>
      </c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</row>
    <row r="5495" spans="2:37" ht="12.75" customHeight="1">
      <c r="AB5495" s="39" t="s">
        <v>2</v>
      </c>
      <c r="AC5495" s="39"/>
      <c r="AD5495" s="39"/>
      <c r="AE5495" s="39"/>
      <c r="AF5495" s="39"/>
      <c r="AG5495" s="39"/>
    </row>
    <row r="5496" spans="2:37" ht="12" customHeight="1">
      <c r="B5496" s="39" t="s">
        <v>3</v>
      </c>
      <c r="C5496" s="39"/>
      <c r="D5496" s="39"/>
      <c r="E5496" s="39"/>
      <c r="G5496" s="1" t="s">
        <v>4</v>
      </c>
      <c r="H5496" s="41">
        <v>6.5999999046325684</v>
      </c>
      <c r="I5496" s="41"/>
      <c r="J5496" s="41"/>
      <c r="K5496" s="41"/>
      <c r="L5496" s="41"/>
      <c r="M5496" s="41"/>
      <c r="N5496" s="41"/>
      <c r="O5496" s="39" t="s">
        <v>21</v>
      </c>
      <c r="P5496" s="39"/>
      <c r="Q5496" s="39"/>
      <c r="R5496" s="39"/>
      <c r="S5496" s="1" t="s">
        <v>4</v>
      </c>
      <c r="T5496" s="42" t="s">
        <v>24</v>
      </c>
      <c r="U5496" s="42"/>
      <c r="V5496" s="42"/>
      <c r="W5496" s="42"/>
      <c r="X5496" s="42"/>
      <c r="Y5496" s="42"/>
      <c r="Z5496" s="42"/>
      <c r="AA5496" s="42"/>
      <c r="AB5496" s="39"/>
      <c r="AC5496" s="39"/>
      <c r="AD5496" s="39"/>
      <c r="AE5496" s="39"/>
      <c r="AF5496" s="39"/>
      <c r="AG5496" s="39"/>
    </row>
    <row r="5497" spans="2:37" ht="10.5" customHeight="1">
      <c r="AB5497" s="39"/>
      <c r="AC5497" s="39"/>
      <c r="AD5497" s="39"/>
      <c r="AE5497" s="39"/>
      <c r="AF5497" s="39"/>
      <c r="AG5497" s="39"/>
    </row>
    <row r="5498" spans="2:37" ht="12" customHeight="1">
      <c r="AB5498" s="39"/>
      <c r="AC5498" s="39"/>
      <c r="AD5498" s="39"/>
      <c r="AE5498" s="39"/>
      <c r="AF5498" s="39"/>
      <c r="AG5498" s="39"/>
    </row>
    <row r="5499" spans="2:37" ht="12" customHeight="1">
      <c r="AB5499" s="39"/>
      <c r="AC5499" s="39"/>
      <c r="AD5499" s="39"/>
      <c r="AE5499" s="39"/>
      <c r="AF5499" s="39"/>
      <c r="AG5499" s="39"/>
    </row>
    <row r="5500" spans="2:37" ht="6" customHeight="1"/>
    <row r="5501" spans="2:37" ht="3" customHeight="1">
      <c r="B5501" s="43" t="s">
        <v>5</v>
      </c>
      <c r="D5501" s="43" t="s">
        <v>23</v>
      </c>
      <c r="E5501" s="43"/>
      <c r="G5501" s="43" t="s">
        <v>6</v>
      </c>
      <c r="H5501" s="43"/>
      <c r="J5501" s="43" t="s">
        <v>7</v>
      </c>
      <c r="K5501" s="43"/>
      <c r="L5501" s="43"/>
      <c r="M5501" s="43"/>
      <c r="N5501" s="43" t="s">
        <v>8</v>
      </c>
      <c r="O5501" s="43"/>
      <c r="Q5501" s="43" t="s">
        <v>9</v>
      </c>
      <c r="R5501" s="43"/>
      <c r="S5501" s="43"/>
      <c r="T5501" s="43" t="s">
        <v>10</v>
      </c>
      <c r="U5501" s="43"/>
      <c r="X5501" s="43" t="s">
        <v>5</v>
      </c>
      <c r="Y5501" s="43"/>
      <c r="Z5501" s="43" t="s">
        <v>23</v>
      </c>
      <c r="AA5501" s="43"/>
      <c r="AB5501" s="43" t="s">
        <v>6</v>
      </c>
      <c r="AC5501" s="43" t="s">
        <v>7</v>
      </c>
      <c r="AE5501" s="43" t="s">
        <v>8</v>
      </c>
      <c r="AF5501" s="43" t="s">
        <v>9</v>
      </c>
      <c r="AG5501" s="43" t="s">
        <v>10</v>
      </c>
      <c r="AH5501" s="43"/>
    </row>
    <row r="5502" spans="2:37" ht="14.25" customHeight="1">
      <c r="B5502" s="43"/>
      <c r="D5502" s="43"/>
      <c r="E5502" s="43"/>
      <c r="G5502" s="43"/>
      <c r="H5502" s="43"/>
      <c r="J5502" s="43"/>
      <c r="K5502" s="43"/>
      <c r="L5502" s="43"/>
      <c r="M5502" s="43"/>
      <c r="N5502" s="43"/>
      <c r="O5502" s="43"/>
      <c r="Q5502" s="43"/>
      <c r="R5502" s="43"/>
      <c r="S5502" s="43"/>
      <c r="T5502" s="43"/>
      <c r="U5502" s="43"/>
      <c r="X5502" s="43"/>
      <c r="Y5502" s="43"/>
      <c r="Z5502" s="43"/>
      <c r="AA5502" s="43"/>
      <c r="AB5502" s="43"/>
      <c r="AC5502" s="43"/>
      <c r="AE5502" s="43"/>
      <c r="AF5502" s="43"/>
      <c r="AG5502" s="43"/>
      <c r="AH5502" s="43"/>
    </row>
    <row r="5503" spans="2:37">
      <c r="B5503" s="2">
        <v>7.8000001609325409E-2</v>
      </c>
      <c r="D5503" s="44">
        <v>4.6800000965595245</v>
      </c>
      <c r="E5503" s="44"/>
      <c r="F5503" s="45">
        <v>7.7457003593444824</v>
      </c>
      <c r="G5503" s="45"/>
      <c r="H5503" s="45"/>
      <c r="I5503" s="45"/>
      <c r="J5503" s="45"/>
      <c r="K5503" s="45">
        <v>3.2941927202045918E-3</v>
      </c>
      <c r="L5503" s="45"/>
      <c r="M5503" s="45"/>
      <c r="N5503" s="45">
        <v>18.564220428466797</v>
      </c>
      <c r="O5503" s="45"/>
      <c r="P5503" s="45"/>
      <c r="Q5503" s="45"/>
      <c r="R5503" s="45">
        <v>13.124556541442871</v>
      </c>
      <c r="S5503" s="45"/>
      <c r="T5503" s="45"/>
      <c r="U5503" s="45"/>
      <c r="V5503" s="46">
        <v>1.7747996374964714E-2</v>
      </c>
      <c r="W5503" s="46"/>
    </row>
    <row r="5504" spans="2:37">
      <c r="B5504" s="2">
        <v>7.9000003635883331E-2</v>
      </c>
      <c r="D5504" s="44">
        <v>4.7400002181529999</v>
      </c>
      <c r="E5504" s="44"/>
      <c r="F5504" s="45">
        <v>0.98616379499435425</v>
      </c>
      <c r="G5504" s="45"/>
      <c r="H5504" s="45"/>
      <c r="I5504" s="45"/>
      <c r="J5504" s="45"/>
      <c r="K5504" s="45">
        <v>2.9462426900863647E-3</v>
      </c>
      <c r="L5504" s="45"/>
      <c r="M5504" s="45"/>
      <c r="N5504" s="45">
        <v>18.472686767578125</v>
      </c>
      <c r="O5504" s="45"/>
      <c r="P5504" s="45"/>
      <c r="Q5504" s="45"/>
      <c r="R5504" s="45">
        <v>13.060078620910645</v>
      </c>
      <c r="S5504" s="45"/>
      <c r="T5504" s="45"/>
      <c r="U5504" s="45"/>
      <c r="V5504" s="46">
        <v>1.5951728448271751E-2</v>
      </c>
      <c r="W5504" s="46"/>
    </row>
    <row r="5505" spans="2:23">
      <c r="B5505" s="2">
        <v>7.9999998211860657E-2</v>
      </c>
      <c r="D5505" s="44">
        <v>4.7999998927116394</v>
      </c>
      <c r="E5505" s="44"/>
      <c r="F5505" s="45">
        <v>-5.8446774482727051</v>
      </c>
      <c r="G5505" s="45"/>
      <c r="H5505" s="45"/>
      <c r="I5505" s="45"/>
      <c r="J5505" s="45"/>
      <c r="K5505" s="45">
        <v>2.6351793203502893E-3</v>
      </c>
      <c r="L5505" s="45"/>
      <c r="M5505" s="45"/>
      <c r="N5505" s="45">
        <v>18.382139205932617</v>
      </c>
      <c r="O5505" s="45"/>
      <c r="P5505" s="45"/>
      <c r="Q5505" s="45"/>
      <c r="R5505" s="45">
        <v>12.996272087097168</v>
      </c>
      <c r="S5505" s="45"/>
      <c r="T5505" s="45"/>
      <c r="U5505" s="45"/>
      <c r="V5505" s="46">
        <v>1.4337597414851189E-2</v>
      </c>
      <c r="W5505" s="46"/>
    </row>
    <row r="5506" spans="2:23">
      <c r="B5506" s="2">
        <v>8.1000000238418579E-2</v>
      </c>
      <c r="D5506" s="44">
        <v>4.8600000143051147</v>
      </c>
      <c r="E5506" s="44"/>
      <c r="F5506" s="45">
        <v>-11.791669845581055</v>
      </c>
      <c r="G5506" s="45"/>
      <c r="H5506" s="45"/>
      <c r="I5506" s="45"/>
      <c r="J5506" s="45"/>
      <c r="K5506" s="45">
        <v>2.3570761550217867E-3</v>
      </c>
      <c r="L5506" s="45"/>
      <c r="M5506" s="45"/>
      <c r="N5506" s="45">
        <v>18.292558670043945</v>
      </c>
      <c r="O5506" s="45"/>
      <c r="P5506" s="45"/>
      <c r="Q5506" s="45"/>
      <c r="R5506" s="45">
        <v>12.933125495910645</v>
      </c>
      <c r="S5506" s="45"/>
      <c r="T5506" s="45"/>
      <c r="U5506" s="45"/>
      <c r="V5506" s="46">
        <v>1.2887097895145416E-2</v>
      </c>
      <c r="W5506" s="46"/>
    </row>
    <row r="5507" spans="2:23">
      <c r="B5507" s="2">
        <v>8.2000002264976501E-2</v>
      </c>
      <c r="D5507" s="44">
        <v>4.9200001358985901</v>
      </c>
      <c r="E5507" s="44"/>
      <c r="F5507" s="45">
        <v>-16.032417297363281</v>
      </c>
      <c r="G5507" s="45"/>
      <c r="H5507" s="45"/>
      <c r="I5507" s="45"/>
      <c r="J5507" s="45"/>
      <c r="K5507" s="45">
        <v>2.1084269974380732E-3</v>
      </c>
      <c r="L5507" s="45"/>
      <c r="M5507" s="45"/>
      <c r="N5507" s="45">
        <v>18.203927993774414</v>
      </c>
      <c r="O5507" s="45"/>
      <c r="P5507" s="45"/>
      <c r="Q5507" s="45"/>
      <c r="R5507" s="45">
        <v>12.870630264282227</v>
      </c>
      <c r="S5507" s="45"/>
      <c r="T5507" s="45"/>
      <c r="U5507" s="45"/>
      <c r="V5507" s="46">
        <v>1.1583604849874973E-2</v>
      </c>
      <c r="W5507" s="46"/>
    </row>
    <row r="5508" spans="2:23">
      <c r="B5508" s="2">
        <v>8.2999996840953827E-2</v>
      </c>
      <c r="D5508" s="44">
        <v>4.9799998104572296</v>
      </c>
      <c r="E5508" s="44"/>
      <c r="F5508" s="45">
        <v>-17.990829467773438</v>
      </c>
      <c r="G5508" s="45"/>
      <c r="H5508" s="45"/>
      <c r="I5508" s="45"/>
      <c r="J5508" s="45"/>
      <c r="K5508" s="45">
        <v>1.8861000426113605E-3</v>
      </c>
      <c r="L5508" s="45"/>
      <c r="M5508" s="45"/>
      <c r="N5508" s="45">
        <v>18.116231918334961</v>
      </c>
      <c r="O5508" s="45"/>
      <c r="P5508" s="45"/>
      <c r="Q5508" s="45"/>
      <c r="R5508" s="45">
        <v>12.80877685546875</v>
      </c>
      <c r="S5508" s="45"/>
      <c r="T5508" s="45"/>
      <c r="U5508" s="45"/>
      <c r="V5508" s="46">
        <v>1.0412189178168774E-2</v>
      </c>
      <c r="W5508" s="46"/>
    </row>
    <row r="5509" spans="2:23">
      <c r="B5509" s="2">
        <v>8.3999998867511749E-2</v>
      </c>
      <c r="D5509" s="44">
        <v>5.039999932050705</v>
      </c>
      <c r="E5509" s="44"/>
      <c r="F5509" s="45">
        <v>-17.415182113647461</v>
      </c>
      <c r="G5509" s="45"/>
      <c r="H5509" s="45"/>
      <c r="I5509" s="45"/>
      <c r="J5509" s="45"/>
      <c r="K5509" s="45">
        <v>1.6872980631887913E-3</v>
      </c>
      <c r="L5509" s="45"/>
      <c r="M5509" s="45"/>
      <c r="N5509" s="45">
        <v>18.029453277587891</v>
      </c>
      <c r="O5509" s="45"/>
      <c r="P5509" s="45"/>
      <c r="Q5509" s="45"/>
      <c r="R5509" s="45">
        <v>12.747555732727051</v>
      </c>
      <c r="S5509" s="45"/>
      <c r="T5509" s="45"/>
      <c r="U5509" s="45"/>
      <c r="V5509" s="46">
        <v>9.359440766274929E-3</v>
      </c>
      <c r="W5509" s="46"/>
    </row>
    <row r="5510" spans="2:23">
      <c r="B5510" s="2">
        <v>8.5000000894069672E-2</v>
      </c>
      <c r="D5510" s="44">
        <v>5.1000000536441803</v>
      </c>
      <c r="E5510" s="44"/>
      <c r="F5510" s="45">
        <v>-14.410150527954102</v>
      </c>
      <c r="G5510" s="45"/>
      <c r="H5510" s="45"/>
      <c r="I5510" s="45"/>
      <c r="J5510" s="45"/>
      <c r="K5510" s="45">
        <v>1.509522320702672E-3</v>
      </c>
      <c r="L5510" s="45"/>
      <c r="M5510" s="45"/>
      <c r="N5510" s="45">
        <v>17.943576812744141</v>
      </c>
      <c r="O5510" s="45"/>
      <c r="P5510" s="45"/>
      <c r="Q5510" s="45"/>
      <c r="R5510" s="45">
        <v>12.686957359313965</v>
      </c>
      <c r="S5510" s="45"/>
      <c r="T5510" s="45"/>
      <c r="U5510" s="45"/>
      <c r="V5510" s="46">
        <v>8.4133129566907883E-3</v>
      </c>
      <c r="W5510" s="46"/>
    </row>
    <row r="5511" spans="2:23">
      <c r="B5511" s="2">
        <v>8.6000002920627594E-2</v>
      </c>
      <c r="D5511" s="44">
        <v>5.1600001752376556</v>
      </c>
      <c r="E5511" s="44"/>
      <c r="F5511" s="45">
        <v>-9.4187870025634766</v>
      </c>
      <c r="G5511" s="45"/>
      <c r="H5511" s="45"/>
      <c r="I5511" s="45"/>
      <c r="J5511" s="45"/>
      <c r="K5511" s="45">
        <v>1.3505405513569713E-3</v>
      </c>
      <c r="L5511" s="45"/>
      <c r="M5511" s="45"/>
      <c r="N5511" s="45">
        <v>17.858587265014648</v>
      </c>
      <c r="O5511" s="45"/>
      <c r="P5511" s="45"/>
      <c r="Q5511" s="45"/>
      <c r="R5511" s="45">
        <v>12.626974105834961</v>
      </c>
      <c r="S5511" s="45"/>
      <c r="T5511" s="45"/>
      <c r="U5511" s="45"/>
      <c r="V5511" s="46">
        <v>7.5629875063896179E-3</v>
      </c>
      <c r="W5511" s="46"/>
    </row>
    <row r="5512" spans="2:23">
      <c r="B5512" s="2">
        <v>8.6999997496604919E-2</v>
      </c>
      <c r="D5512" s="44">
        <v>5.2199998497962952</v>
      </c>
      <c r="E5512" s="44"/>
      <c r="F5512" s="45">
        <v>-3.1574320793151855</v>
      </c>
      <c r="G5512" s="45"/>
      <c r="H5512" s="45"/>
      <c r="I5512" s="45"/>
      <c r="J5512" s="45"/>
      <c r="K5512" s="45">
        <v>1.2083585606887937E-3</v>
      </c>
      <c r="L5512" s="45"/>
      <c r="M5512" s="45"/>
      <c r="N5512" s="45">
        <v>17.774471282958984</v>
      </c>
      <c r="O5512" s="45"/>
      <c r="P5512" s="45"/>
      <c r="Q5512" s="45"/>
      <c r="R5512" s="45">
        <v>12.567594528198242</v>
      </c>
      <c r="S5512" s="45"/>
      <c r="T5512" s="45"/>
      <c r="U5512" s="45"/>
      <c r="V5512" s="46">
        <v>6.7987432703375816E-3</v>
      </c>
      <c r="W5512" s="46"/>
    </row>
    <row r="5513" spans="2:23">
      <c r="B5513" s="2">
        <v>8.7999999523162842E-2</v>
      </c>
      <c r="D5513" s="44">
        <v>5.2799999713897705</v>
      </c>
      <c r="E5513" s="44"/>
      <c r="F5513" s="45">
        <v>3.4869093894958496</v>
      </c>
      <c r="G5513" s="45"/>
      <c r="H5513" s="45"/>
      <c r="I5513" s="45"/>
      <c r="J5513" s="45"/>
      <c r="K5513" s="45">
        <v>1.0811943793669343E-3</v>
      </c>
      <c r="L5513" s="45"/>
      <c r="M5513" s="45"/>
      <c r="N5513" s="45">
        <v>17.691211700439453</v>
      </c>
      <c r="O5513" s="45"/>
      <c r="P5513" s="45"/>
      <c r="Q5513" s="45"/>
      <c r="R5513" s="45">
        <v>12.508811950683594</v>
      </c>
      <c r="S5513" s="45"/>
      <c r="T5513" s="45"/>
      <c r="U5513" s="45"/>
      <c r="V5513" s="46">
        <v>6.1118504963815212E-3</v>
      </c>
      <c r="W5513" s="46"/>
    </row>
    <row r="5514" spans="2:23">
      <c r="B5514" s="2">
        <v>8.9000001549720764E-2</v>
      </c>
      <c r="D5514" s="44">
        <v>5.3400000929832458</v>
      </c>
      <c r="E5514" s="44"/>
      <c r="F5514" s="45">
        <v>9.5820465087890625</v>
      </c>
      <c r="G5514" s="45"/>
      <c r="H5514" s="45"/>
      <c r="I5514" s="45"/>
      <c r="J5514" s="45"/>
      <c r="K5514" s="45">
        <v>9.6745608607307076E-4</v>
      </c>
      <c r="L5514" s="45"/>
      <c r="M5514" s="45"/>
      <c r="N5514" s="45">
        <v>17.608797073364258</v>
      </c>
      <c r="O5514" s="45"/>
      <c r="P5514" s="45"/>
      <c r="Q5514" s="45"/>
      <c r="R5514" s="45">
        <v>12.450615882873535</v>
      </c>
      <c r="S5514" s="45"/>
      <c r="T5514" s="45"/>
      <c r="U5514" s="45"/>
      <c r="V5514" s="46">
        <v>5.4944651201367378E-3</v>
      </c>
      <c r="W5514" s="46"/>
    </row>
    <row r="5515" spans="2:23">
      <c r="B5515" s="2">
        <v>9.0000003576278687E-2</v>
      </c>
      <c r="D5515" s="44">
        <v>5.4000002145767212</v>
      </c>
      <c r="E5515" s="44"/>
      <c r="F5515" s="45">
        <v>14.281213760375977</v>
      </c>
      <c r="G5515" s="45"/>
      <c r="H5515" s="45"/>
      <c r="I5515" s="45"/>
      <c r="J5515" s="45"/>
      <c r="K5515" s="45">
        <v>8.65721027366817E-4</v>
      </c>
      <c r="L5515" s="45"/>
      <c r="M5515" s="45"/>
      <c r="N5515" s="45">
        <v>17.527214050292969</v>
      </c>
      <c r="O5515" s="45"/>
      <c r="P5515" s="45"/>
      <c r="Q5515" s="45"/>
      <c r="R5515" s="45">
        <v>12.392999649047852</v>
      </c>
      <c r="S5515" s="45"/>
      <c r="T5515" s="45"/>
      <c r="U5515" s="45"/>
      <c r="V5515" s="46">
        <v>4.9395402893424034E-3</v>
      </c>
      <c r="W5515" s="46"/>
    </row>
    <row r="5516" spans="2:23">
      <c r="B5516" s="2">
        <v>9.0999998152256012E-2</v>
      </c>
      <c r="D5516" s="44">
        <v>5.4599998891353607</v>
      </c>
      <c r="E5516" s="44"/>
      <c r="F5516" s="45">
        <v>16.94053840637207</v>
      </c>
      <c r="G5516" s="45"/>
      <c r="H5516" s="45"/>
      <c r="I5516" s="45"/>
      <c r="J5516" s="45"/>
      <c r="K5516" s="45">
        <v>7.747180643491447E-4</v>
      </c>
      <c r="L5516" s="45"/>
      <c r="M5516" s="45"/>
      <c r="N5516" s="45">
        <v>17.446449279785156</v>
      </c>
      <c r="O5516" s="45"/>
      <c r="P5516" s="45"/>
      <c r="Q5516" s="45"/>
      <c r="R5516" s="45">
        <v>12.335954666137695</v>
      </c>
      <c r="S5516" s="45"/>
      <c r="T5516" s="45"/>
      <c r="U5516" s="45"/>
      <c r="V5516" s="46">
        <v>4.4407458044588566E-3</v>
      </c>
      <c r="W5516" s="46"/>
    </row>
    <row r="5517" spans="2:23">
      <c r="B5517" s="2">
        <v>9.2000000178813934E-2</v>
      </c>
      <c r="D5517" s="44">
        <v>5.5200000107288361</v>
      </c>
      <c r="E5517" s="44"/>
      <c r="F5517" s="45">
        <v>17.20709228515625</v>
      </c>
      <c r="G5517" s="45"/>
      <c r="H5517" s="45"/>
      <c r="I5517" s="45"/>
      <c r="J5517" s="45"/>
      <c r="K5517" s="45">
        <v>6.9331104168668389E-4</v>
      </c>
      <c r="L5517" s="45"/>
      <c r="M5517" s="45"/>
      <c r="N5517" s="45">
        <v>17.366489410400391</v>
      </c>
      <c r="O5517" s="45"/>
      <c r="P5517" s="45"/>
      <c r="Q5517" s="45"/>
      <c r="R5517" s="45">
        <v>12.279471397399902</v>
      </c>
      <c r="S5517" s="45"/>
      <c r="T5517" s="45"/>
      <c r="U5517" s="45"/>
      <c r="V5517" s="46">
        <v>3.9923945441842079E-3</v>
      </c>
      <c r="W5517" s="46"/>
    </row>
    <row r="5518" spans="2:23">
      <c r="B5518" s="2">
        <v>9.3000002205371857E-2</v>
      </c>
      <c r="D5518" s="44">
        <v>5.5800001323223114</v>
      </c>
      <c r="E5518" s="44"/>
      <c r="F5518" s="45">
        <v>15.065496444702148</v>
      </c>
      <c r="G5518" s="45"/>
      <c r="H5518" s="45"/>
      <c r="I5518" s="45"/>
      <c r="J5518" s="45"/>
      <c r="K5518" s="45">
        <v>6.2048458494246006E-4</v>
      </c>
      <c r="L5518" s="45"/>
      <c r="M5518" s="45"/>
      <c r="N5518" s="45">
        <v>17.287321090698242</v>
      </c>
      <c r="O5518" s="45"/>
      <c r="P5518" s="45"/>
      <c r="Q5518" s="45"/>
      <c r="R5518" s="45">
        <v>12.223543167114258</v>
      </c>
      <c r="S5518" s="45"/>
      <c r="T5518" s="45"/>
      <c r="U5518" s="45"/>
      <c r="V5518" s="46">
        <v>3.5893754102289677E-3</v>
      </c>
      <c r="W5518" s="46"/>
    </row>
    <row r="5519" spans="2:23">
      <c r="B5519" s="2">
        <v>9.3999996781349182E-2</v>
      </c>
      <c r="D5519" s="44">
        <v>5.6399998068809509</v>
      </c>
      <c r="E5519" s="44"/>
      <c r="F5519" s="45">
        <v>10.836992263793945</v>
      </c>
      <c r="G5519" s="45"/>
      <c r="H5519" s="45"/>
      <c r="I5519" s="45"/>
      <c r="J5519" s="45"/>
      <c r="K5519" s="45">
        <v>5.5533117847517133E-4</v>
      </c>
      <c r="L5519" s="45"/>
      <c r="M5519" s="45"/>
      <c r="N5519" s="45">
        <v>17.208934783935547</v>
      </c>
      <c r="O5519" s="45"/>
      <c r="P5519" s="45"/>
      <c r="Q5519" s="45"/>
      <c r="R5519" s="45">
        <v>12.168161392211914</v>
      </c>
      <c r="S5519" s="45"/>
      <c r="T5519" s="45"/>
      <c r="U5519" s="45"/>
      <c r="V5519" s="46">
        <v>3.2270974479615688E-3</v>
      </c>
      <c r="W5519" s="46"/>
    </row>
    <row r="5520" spans="2:23">
      <c r="B5520" s="2">
        <v>9.4999998807907104E-2</v>
      </c>
      <c r="D5520" s="44">
        <v>5.6999999284744263</v>
      </c>
      <c r="E5520" s="44"/>
      <c r="F5520" s="45">
        <v>5.1314907073974609</v>
      </c>
      <c r="G5520" s="45"/>
      <c r="H5520" s="45"/>
      <c r="I5520" s="45"/>
      <c r="J5520" s="45"/>
      <c r="K5520" s="45">
        <v>4.9703964032232761E-4</v>
      </c>
      <c r="L5520" s="45"/>
      <c r="M5520" s="45"/>
      <c r="N5520" s="45">
        <v>17.131317138671875</v>
      </c>
      <c r="O5520" s="45"/>
      <c r="P5520" s="45"/>
      <c r="Q5520" s="45"/>
      <c r="R5520" s="45">
        <v>12.11331844329834</v>
      </c>
      <c r="S5520" s="45"/>
      <c r="T5520" s="45"/>
      <c r="U5520" s="45"/>
      <c r="V5520" s="46">
        <v>2.9014353640377522E-3</v>
      </c>
      <c r="W5520" s="46"/>
    </row>
    <row r="5521" spans="2:33">
      <c r="B5521" s="2">
        <v>9.6000000834465027E-2</v>
      </c>
      <c r="D5521" s="44">
        <v>5.7600000500679016</v>
      </c>
      <c r="E5521" s="44"/>
      <c r="F5521" s="45">
        <v>-1.2402263879776001</v>
      </c>
      <c r="G5521" s="45"/>
      <c r="H5521" s="45"/>
      <c r="I5521" s="45"/>
      <c r="J5521" s="45"/>
      <c r="K5521" s="45">
        <v>4.4488493585959077E-4</v>
      </c>
      <c r="L5521" s="45"/>
      <c r="M5521" s="45"/>
      <c r="N5521" s="45">
        <v>17.05445671081543</v>
      </c>
      <c r="O5521" s="45"/>
      <c r="P5521" s="45"/>
      <c r="Q5521" s="45"/>
      <c r="R5521" s="45">
        <v>12.059006690979004</v>
      </c>
      <c r="S5521" s="45"/>
      <c r="T5521" s="45"/>
      <c r="U5521" s="45"/>
      <c r="V5521" s="46">
        <v>2.6086820289492607E-3</v>
      </c>
      <c r="W5521" s="46"/>
    </row>
    <row r="5522" spans="2:33">
      <c r="B5522" s="2">
        <v>9.7000002861022949E-2</v>
      </c>
      <c r="D5522" s="44">
        <v>5.820000171661377</v>
      </c>
      <c r="E5522" s="44"/>
      <c r="F5522" s="45">
        <v>-7.3815755844116211</v>
      </c>
      <c r="G5522" s="45"/>
      <c r="H5522" s="45"/>
      <c r="I5522" s="45"/>
      <c r="J5522" s="45"/>
      <c r="K5522" s="45">
        <v>3.9821883547119796E-4</v>
      </c>
      <c r="L5522" s="45"/>
      <c r="M5522" s="45"/>
      <c r="N5522" s="45">
        <v>16.978342056274414</v>
      </c>
      <c r="O5522" s="45"/>
      <c r="P5522" s="45"/>
      <c r="Q5522" s="45"/>
      <c r="R5522" s="45">
        <v>12.005218505859375</v>
      </c>
      <c r="S5522" s="45"/>
      <c r="T5522" s="45"/>
      <c r="U5522" s="45"/>
      <c r="V5522" s="46">
        <v>2.3455068003386259E-3</v>
      </c>
      <c r="W5522" s="46"/>
    </row>
    <row r="5523" spans="2:33">
      <c r="B5523" s="2">
        <v>9.7999997437000275E-2</v>
      </c>
      <c r="D5523" s="44">
        <v>5.8799998462200165</v>
      </c>
      <c r="E5523" s="44"/>
      <c r="F5523" s="45">
        <v>-12.436179161071777</v>
      </c>
      <c r="G5523" s="45"/>
      <c r="H5523" s="45"/>
      <c r="I5523" s="45"/>
      <c r="J5523" s="45"/>
      <c r="K5523" s="45">
        <v>3.5646185278892517E-4</v>
      </c>
      <c r="L5523" s="45"/>
      <c r="M5523" s="45"/>
      <c r="N5523" s="45">
        <v>16.902961730957031</v>
      </c>
      <c r="O5523" s="45"/>
      <c r="P5523" s="45"/>
      <c r="Q5523" s="45"/>
      <c r="R5523" s="45">
        <v>11.951947212219238</v>
      </c>
      <c r="S5523" s="45"/>
      <c r="T5523" s="45"/>
      <c r="U5523" s="45"/>
      <c r="V5523" s="46">
        <v>2.1089166402816772E-3</v>
      </c>
      <c r="W5523" s="46"/>
    </row>
    <row r="5524" spans="2:33">
      <c r="B5524" s="2">
        <v>9.8999999463558197E-2</v>
      </c>
      <c r="D5524" s="44">
        <v>5.9399999678134918</v>
      </c>
      <c r="E5524" s="44"/>
      <c r="F5524" s="45">
        <v>-15.707135200500488</v>
      </c>
      <c r="G5524" s="45"/>
      <c r="H5524" s="45"/>
      <c r="I5524" s="45"/>
      <c r="J5524" s="45"/>
      <c r="K5524" s="45">
        <v>3.1909591052681208E-4</v>
      </c>
      <c r="L5524" s="45"/>
      <c r="M5524" s="45"/>
      <c r="N5524" s="45">
        <v>16.828306198120117</v>
      </c>
      <c r="O5524" s="45"/>
      <c r="P5524" s="45"/>
      <c r="Q5524" s="45"/>
      <c r="R5524" s="45">
        <v>11.899184226989746</v>
      </c>
      <c r="S5524" s="45"/>
      <c r="T5524" s="45"/>
      <c r="U5524" s="45"/>
      <c r="V5524" s="46">
        <v>1.8962214235216379E-3</v>
      </c>
      <c r="W5524" s="46"/>
    </row>
    <row r="5525" spans="2:33">
      <c r="B5525" s="2">
        <v>0.10000000149011612</v>
      </c>
      <c r="D5525" s="44">
        <v>6.0000000894069672</v>
      </c>
      <c r="E5525" s="44"/>
      <c r="F5525" s="45">
        <v>-16.752954483032227</v>
      </c>
      <c r="G5525" s="45"/>
      <c r="H5525" s="45"/>
      <c r="I5525" s="45"/>
      <c r="J5525" s="45"/>
      <c r="K5525" s="45">
        <v>2.8565782122313976E-4</v>
      </c>
      <c r="L5525" s="45"/>
      <c r="M5525" s="45"/>
      <c r="N5525" s="45">
        <v>16.754365921020508</v>
      </c>
      <c r="O5525" s="45"/>
      <c r="P5525" s="45"/>
      <c r="Q5525" s="45"/>
      <c r="R5525" s="45">
        <v>11.846923828125</v>
      </c>
      <c r="S5525" s="45"/>
      <c r="T5525" s="45"/>
      <c r="U5525" s="45"/>
      <c r="V5525" s="46">
        <v>1.7050044843927026E-3</v>
      </c>
      <c r="W5525" s="46"/>
    </row>
    <row r="5526" spans="2:33" ht="9.75" customHeight="1">
      <c r="B5526" s="2">
        <v>0.10100000351667404</v>
      </c>
      <c r="D5526" s="44">
        <v>6.0600002110004425</v>
      </c>
      <c r="E5526" s="44"/>
      <c r="F5526" s="45">
        <v>-15.446980476379395</v>
      </c>
      <c r="G5526" s="45"/>
      <c r="H5526" s="45"/>
      <c r="I5526" s="45"/>
      <c r="J5526" s="45"/>
      <c r="K5526" s="45">
        <v>2.55733379162848E-4</v>
      </c>
      <c r="L5526" s="45"/>
      <c r="M5526" s="45"/>
      <c r="N5526" s="45">
        <v>16.681127548217773</v>
      </c>
      <c r="O5526" s="45"/>
      <c r="P5526" s="45"/>
      <c r="Q5526" s="45"/>
      <c r="R5526" s="45">
        <v>11.795157432556152</v>
      </c>
      <c r="S5526" s="45"/>
      <c r="T5526" s="45"/>
      <c r="U5526" s="45"/>
      <c r="V5526" s="46">
        <v>1.5330936294049025E-3</v>
      </c>
      <c r="W5526" s="46"/>
    </row>
    <row r="5527" spans="2:33" ht="5.25" customHeight="1"/>
    <row r="5528" spans="2:33" ht="172.5" customHeight="1"/>
    <row r="5529" spans="2:33" ht="16.5" customHeight="1"/>
    <row r="5530" spans="2:33" ht="12.75" customHeight="1">
      <c r="B5530" s="39" t="s">
        <v>0</v>
      </c>
      <c r="C5530" s="39"/>
      <c r="D5530" s="39"/>
      <c r="E5530" s="39"/>
      <c r="F5530" s="39"/>
      <c r="G5530" s="1" t="s">
        <v>1</v>
      </c>
      <c r="H5530" s="40" t="s">
        <v>116</v>
      </c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</row>
    <row r="5531" spans="2:33" ht="12.75" customHeight="1">
      <c r="AB5531" s="39" t="s">
        <v>2</v>
      </c>
      <c r="AC5531" s="39"/>
      <c r="AD5531" s="39"/>
      <c r="AE5531" s="39"/>
      <c r="AF5531" s="39"/>
      <c r="AG5531" s="39"/>
    </row>
    <row r="5532" spans="2:33" ht="12" customHeight="1">
      <c r="B5532" s="39" t="s">
        <v>3</v>
      </c>
      <c r="C5532" s="39"/>
      <c r="D5532" s="39"/>
      <c r="E5532" s="39"/>
      <c r="G5532" s="1" t="s">
        <v>4</v>
      </c>
      <c r="H5532" s="41">
        <v>0.43999999761581421</v>
      </c>
      <c r="I5532" s="41"/>
      <c r="J5532" s="41"/>
      <c r="K5532" s="41"/>
      <c r="L5532" s="41"/>
      <c r="M5532" s="41"/>
      <c r="N5532" s="41"/>
      <c r="O5532" s="39" t="s">
        <v>21</v>
      </c>
      <c r="P5532" s="39"/>
      <c r="Q5532" s="39"/>
      <c r="R5532" s="39"/>
      <c r="S5532" s="1" t="s">
        <v>4</v>
      </c>
      <c r="T5532" s="42" t="s">
        <v>22</v>
      </c>
      <c r="U5532" s="42"/>
      <c r="V5532" s="42"/>
      <c r="W5532" s="42"/>
      <c r="X5532" s="42"/>
      <c r="Y5532" s="42"/>
      <c r="Z5532" s="42"/>
      <c r="AA5532" s="42"/>
      <c r="AB5532" s="39"/>
      <c r="AC5532" s="39"/>
      <c r="AD5532" s="39"/>
      <c r="AE5532" s="39"/>
      <c r="AF5532" s="39"/>
      <c r="AG5532" s="39"/>
    </row>
    <row r="5533" spans="2:33" ht="10.5" customHeight="1">
      <c r="AB5533" s="39"/>
      <c r="AC5533" s="39"/>
      <c r="AD5533" s="39"/>
      <c r="AE5533" s="39"/>
      <c r="AF5533" s="39"/>
      <c r="AG5533" s="39"/>
    </row>
    <row r="5534" spans="2:33" ht="12" customHeight="1">
      <c r="AB5534" s="39"/>
      <c r="AC5534" s="39"/>
      <c r="AD5534" s="39"/>
      <c r="AE5534" s="39"/>
      <c r="AF5534" s="39"/>
      <c r="AG5534" s="39"/>
    </row>
    <row r="5535" spans="2:33" ht="12" customHeight="1">
      <c r="AB5535" s="39"/>
      <c r="AC5535" s="39"/>
      <c r="AD5535" s="39"/>
      <c r="AE5535" s="39"/>
      <c r="AF5535" s="39"/>
      <c r="AG5535" s="39"/>
    </row>
    <row r="5536" spans="2:33" ht="6" customHeight="1"/>
    <row r="5537" spans="2:37" ht="3" customHeight="1">
      <c r="B5537" s="43" t="s">
        <v>5</v>
      </c>
      <c r="D5537" s="43" t="s">
        <v>23</v>
      </c>
      <c r="E5537" s="43"/>
      <c r="G5537" s="43" t="s">
        <v>6</v>
      </c>
      <c r="H5537" s="43"/>
      <c r="J5537" s="43" t="s">
        <v>7</v>
      </c>
      <c r="K5537" s="43"/>
      <c r="L5537" s="43"/>
      <c r="M5537" s="43"/>
      <c r="N5537" s="43" t="s">
        <v>8</v>
      </c>
      <c r="O5537" s="43"/>
      <c r="Q5537" s="43" t="s">
        <v>9</v>
      </c>
      <c r="R5537" s="43"/>
      <c r="S5537" s="43"/>
      <c r="T5537" s="43" t="s">
        <v>10</v>
      </c>
      <c r="U5537" s="43"/>
      <c r="X5537" s="43" t="s">
        <v>5</v>
      </c>
      <c r="Y5537" s="43"/>
      <c r="Z5537" s="43" t="s">
        <v>23</v>
      </c>
      <c r="AA5537" s="43"/>
      <c r="AB5537" s="43" t="s">
        <v>6</v>
      </c>
      <c r="AC5537" s="43" t="s">
        <v>7</v>
      </c>
      <c r="AE5537" s="43" t="s">
        <v>8</v>
      </c>
      <c r="AF5537" s="43" t="s">
        <v>9</v>
      </c>
      <c r="AG5537" s="43" t="s">
        <v>10</v>
      </c>
      <c r="AH5537" s="43"/>
    </row>
    <row r="5538" spans="2:37" ht="14.25" customHeight="1">
      <c r="B5538" s="43"/>
      <c r="D5538" s="43"/>
      <c r="E5538" s="43"/>
      <c r="G5538" s="43"/>
      <c r="H5538" s="43"/>
      <c r="J5538" s="43"/>
      <c r="K5538" s="43"/>
      <c r="L5538" s="43"/>
      <c r="M5538" s="43"/>
      <c r="N5538" s="43"/>
      <c r="O5538" s="43"/>
      <c r="Q5538" s="43"/>
      <c r="R5538" s="43"/>
      <c r="S5538" s="43"/>
      <c r="T5538" s="43"/>
      <c r="U5538" s="43"/>
      <c r="X5538" s="43"/>
      <c r="Y5538" s="43"/>
      <c r="Z5538" s="43"/>
      <c r="AA5538" s="43"/>
      <c r="AB5538" s="43"/>
      <c r="AC5538" s="43"/>
      <c r="AE5538" s="43"/>
      <c r="AF5538" s="43"/>
      <c r="AG5538" s="43"/>
      <c r="AH5538" s="43"/>
    </row>
    <row r="5539" spans="2:37">
      <c r="B5539" s="2">
        <v>0</v>
      </c>
      <c r="D5539" s="44">
        <v>0</v>
      </c>
      <c r="E5539" s="44"/>
      <c r="F5539" s="45">
        <v>6.7378343374002725E-5</v>
      </c>
      <c r="G5539" s="45"/>
      <c r="H5539" s="45"/>
      <c r="I5539" s="45"/>
      <c r="J5539" s="45"/>
      <c r="K5539" s="45">
        <v>28.229907989501953</v>
      </c>
      <c r="L5539" s="45"/>
      <c r="M5539" s="45"/>
      <c r="N5539" s="45">
        <v>56.459747314453125</v>
      </c>
      <c r="O5539" s="45"/>
      <c r="P5539" s="45"/>
      <c r="Q5539" s="45"/>
      <c r="R5539" s="45">
        <v>19.961511611938477</v>
      </c>
      <c r="S5539" s="45"/>
      <c r="T5539" s="45"/>
      <c r="U5539" s="45"/>
      <c r="V5539" s="46">
        <v>100.00023651123047</v>
      </c>
      <c r="W5539" s="46"/>
      <c r="X5539" s="45">
        <v>3.9000000804662704E-2</v>
      </c>
      <c r="Y5539" s="45"/>
      <c r="Z5539" s="44">
        <v>2.3400000482797623</v>
      </c>
      <c r="AA5539" s="44"/>
      <c r="AB5539" s="45">
        <v>19.724433898925781</v>
      </c>
      <c r="AC5539" s="45"/>
      <c r="AD5539" s="45">
        <v>5.6972427368164063</v>
      </c>
      <c r="AE5539" s="45"/>
      <c r="AF5539" s="45">
        <v>32.022876739501953</v>
      </c>
      <c r="AG5539" s="45"/>
      <c r="AH5539" s="45">
        <v>18.615034103393555</v>
      </c>
      <c r="AI5539" s="45"/>
      <c r="AJ5539" s="45"/>
      <c r="AK5539" s="20">
        <v>21.641427993774414</v>
      </c>
    </row>
    <row r="5540" spans="2:37">
      <c r="B5540" s="2">
        <v>1.0000000474974513E-3</v>
      </c>
      <c r="D5540" s="44">
        <v>6.0000002849847078E-2</v>
      </c>
      <c r="E5540" s="44"/>
      <c r="F5540" s="45">
        <v>0.10711415112018585</v>
      </c>
      <c r="G5540" s="45"/>
      <c r="H5540" s="45"/>
      <c r="I5540" s="45"/>
      <c r="J5540" s="45"/>
      <c r="K5540" s="45">
        <v>26.301736831665039</v>
      </c>
      <c r="L5540" s="45"/>
      <c r="M5540" s="45"/>
      <c r="N5540" s="45">
        <v>54.473941802978516</v>
      </c>
      <c r="O5540" s="45"/>
      <c r="P5540" s="45"/>
      <c r="Q5540" s="45"/>
      <c r="R5540" s="45">
        <v>19.920759201049805</v>
      </c>
      <c r="S5540" s="45"/>
      <c r="T5540" s="45"/>
      <c r="U5540" s="45"/>
      <c r="V5540" s="46">
        <v>93.360580444335938</v>
      </c>
      <c r="W5540" s="46"/>
      <c r="X5540" s="45">
        <v>3.9999999105930328E-2</v>
      </c>
      <c r="Y5540" s="45"/>
      <c r="Z5540" s="44">
        <v>2.3999999463558197</v>
      </c>
      <c r="AA5540" s="44"/>
      <c r="AB5540" s="45">
        <v>26.738883972167969</v>
      </c>
      <c r="AC5540" s="45"/>
      <c r="AD5540" s="45">
        <v>5.5303373336791992</v>
      </c>
      <c r="AE5540" s="45"/>
      <c r="AF5540" s="45">
        <v>31.815280914306641</v>
      </c>
      <c r="AG5540" s="45"/>
      <c r="AH5540" s="45">
        <v>18.586261749267578</v>
      </c>
      <c r="AI5540" s="45"/>
      <c r="AJ5540" s="45"/>
      <c r="AK5540" s="20">
        <v>21.039943695068359</v>
      </c>
    </row>
    <row r="5541" spans="2:37">
      <c r="B5541" s="2">
        <v>2.0000000949949026E-3</v>
      </c>
      <c r="D5541" s="44">
        <v>0.12000000569969416</v>
      </c>
      <c r="E5541" s="44"/>
      <c r="F5541" s="45">
        <v>4.084373950958252</v>
      </c>
      <c r="G5541" s="45"/>
      <c r="H5541" s="45"/>
      <c r="I5541" s="45"/>
      <c r="J5541" s="45"/>
      <c r="K5541" s="45">
        <v>24.582332611083984</v>
      </c>
      <c r="L5541" s="45"/>
      <c r="M5541" s="45"/>
      <c r="N5541" s="45">
        <v>52.697429656982422</v>
      </c>
      <c r="O5541" s="45"/>
      <c r="P5541" s="45"/>
      <c r="Q5541" s="45"/>
      <c r="R5541" s="45">
        <v>19.880374908447266</v>
      </c>
      <c r="S5541" s="45"/>
      <c r="T5541" s="45"/>
      <c r="U5541" s="45"/>
      <c r="V5541" s="46">
        <v>87.434638977050781</v>
      </c>
      <c r="W5541" s="46"/>
      <c r="X5541" s="45">
        <v>4.1000001132488251E-2</v>
      </c>
      <c r="Y5541" s="45"/>
      <c r="Z5541" s="44">
        <v>2.460000067949295</v>
      </c>
      <c r="AA5541" s="44"/>
      <c r="AB5541" s="45">
        <v>30.764474868774414</v>
      </c>
      <c r="AC5541" s="45"/>
      <c r="AD5541" s="45">
        <v>5.3690099716186523</v>
      </c>
      <c r="AE5541" s="45"/>
      <c r="AF5541" s="45">
        <v>31.613618850708008</v>
      </c>
      <c r="AG5541" s="45"/>
      <c r="AH5541" s="45">
        <v>18.557741165161133</v>
      </c>
      <c r="AI5541" s="45"/>
      <c r="AJ5541" s="45"/>
      <c r="AK5541" s="20">
        <v>20.457572937011719</v>
      </c>
    </row>
    <row r="5542" spans="2:37">
      <c r="B5542" s="2">
        <v>3.0000000260770321E-3</v>
      </c>
      <c r="D5542" s="44">
        <v>0.18000000156462193</v>
      </c>
      <c r="E5542" s="44"/>
      <c r="F5542" s="45">
        <v>11.091642379760742</v>
      </c>
      <c r="G5542" s="45"/>
      <c r="H5542" s="45"/>
      <c r="I5542" s="45"/>
      <c r="J5542" s="45"/>
      <c r="K5542" s="45">
        <v>23.044260025024414</v>
      </c>
      <c r="L5542" s="45"/>
      <c r="M5542" s="45"/>
      <c r="N5542" s="45">
        <v>51.102764129638672</v>
      </c>
      <c r="O5542" s="45"/>
      <c r="P5542" s="45"/>
      <c r="Q5542" s="45"/>
      <c r="R5542" s="45">
        <v>19.840356826782227</v>
      </c>
      <c r="S5542" s="45"/>
      <c r="T5542" s="45"/>
      <c r="U5542" s="45"/>
      <c r="V5542" s="46">
        <v>82.129325866699219</v>
      </c>
      <c r="W5542" s="46"/>
      <c r="X5542" s="45">
        <v>4.1999999433755875E-2</v>
      </c>
      <c r="Y5542" s="45"/>
      <c r="Z5542" s="44">
        <v>2.5199999660253525</v>
      </c>
      <c r="AA5542" s="44"/>
      <c r="AB5542" s="45">
        <v>31.223455429077148</v>
      </c>
      <c r="AC5542" s="45"/>
      <c r="AD5542" s="45">
        <v>5.2130184173583984</v>
      </c>
      <c r="AE5542" s="45"/>
      <c r="AF5542" s="45">
        <v>31.417642593383789</v>
      </c>
      <c r="AG5542" s="45"/>
      <c r="AH5542" s="45">
        <v>18.52946662902832</v>
      </c>
      <c r="AI5542" s="45"/>
      <c r="AJ5542" s="45"/>
      <c r="AK5542" s="20">
        <v>19.89350700378418</v>
      </c>
    </row>
    <row r="5543" spans="2:37">
      <c r="B5543" s="2">
        <v>4.0000001899898052E-3</v>
      </c>
      <c r="D5543" s="44">
        <v>0.24000001139938831</v>
      </c>
      <c r="E5543" s="44"/>
      <c r="F5543" s="45">
        <v>19.896888732910156</v>
      </c>
      <c r="G5543" s="45"/>
      <c r="H5543" s="45"/>
      <c r="I5543" s="45"/>
      <c r="J5543" s="45"/>
      <c r="K5543" s="45">
        <v>21.663898468017578</v>
      </c>
      <c r="L5543" s="45"/>
      <c r="M5543" s="45"/>
      <c r="N5543" s="45">
        <v>49.66632080078125</v>
      </c>
      <c r="O5543" s="45"/>
      <c r="P5543" s="45"/>
      <c r="Q5543" s="45"/>
      <c r="R5543" s="45">
        <v>19.800703048706055</v>
      </c>
      <c r="S5543" s="45"/>
      <c r="T5543" s="45"/>
      <c r="U5543" s="45"/>
      <c r="V5543" s="46">
        <v>77.364372253417969</v>
      </c>
      <c r="W5543" s="46"/>
      <c r="X5543" s="45">
        <v>4.3000001460313797E-2</v>
      </c>
      <c r="Y5543" s="45"/>
      <c r="Z5543" s="44">
        <v>2.5800000876188278</v>
      </c>
      <c r="AA5543" s="44"/>
      <c r="AB5543" s="45">
        <v>28.040315628051758</v>
      </c>
      <c r="AC5543" s="45"/>
      <c r="AD5543" s="45">
        <v>5.062138557434082</v>
      </c>
      <c r="AE5543" s="45"/>
      <c r="AF5543" s="45">
        <v>31.227123260498047</v>
      </c>
      <c r="AG5543" s="45"/>
      <c r="AH5543" s="45">
        <v>18.501438140869141</v>
      </c>
      <c r="AI5543" s="45"/>
      <c r="AJ5543" s="45"/>
      <c r="AK5543" s="20">
        <v>19.346996307373047</v>
      </c>
    </row>
    <row r="5544" spans="2:37">
      <c r="B5544" s="2">
        <v>4.999999888241291E-3</v>
      </c>
      <c r="D5544" s="44">
        <v>0.29999999329447746</v>
      </c>
      <c r="E5544" s="44"/>
      <c r="F5544" s="45">
        <v>29.0465087890625</v>
      </c>
      <c r="G5544" s="45"/>
      <c r="H5544" s="45"/>
      <c r="I5544" s="45"/>
      <c r="J5544" s="45"/>
      <c r="K5544" s="45">
        <v>20.420906066894531</v>
      </c>
      <c r="L5544" s="45"/>
      <c r="M5544" s="45"/>
      <c r="N5544" s="45">
        <v>48.367755889892578</v>
      </c>
      <c r="O5544" s="45"/>
      <c r="P5544" s="45"/>
      <c r="Q5544" s="45"/>
      <c r="R5544" s="45">
        <v>19.761407852172852</v>
      </c>
      <c r="S5544" s="45"/>
      <c r="T5544" s="45"/>
      <c r="U5544" s="45"/>
      <c r="V5544" s="46">
        <v>73.070510864257813</v>
      </c>
      <c r="W5544" s="46"/>
      <c r="X5544" s="45">
        <v>4.3999999761581421E-2</v>
      </c>
      <c r="Y5544" s="45"/>
      <c r="Z5544" s="44">
        <v>2.6399999856948853</v>
      </c>
      <c r="AA5544" s="44"/>
      <c r="AB5544" s="45">
        <v>21.650785446166992</v>
      </c>
      <c r="AC5544" s="45"/>
      <c r="AD5544" s="45">
        <v>4.9161596298217773</v>
      </c>
      <c r="AE5544" s="45"/>
      <c r="AF5544" s="45">
        <v>31.041849136352539</v>
      </c>
      <c r="AG5544" s="45"/>
      <c r="AH5544" s="45">
        <v>18.473651885986328</v>
      </c>
      <c r="AI5544" s="45"/>
      <c r="AJ5544" s="45"/>
      <c r="AK5544" s="20">
        <v>18.817338943481445</v>
      </c>
    </row>
    <row r="5545" spans="2:37">
      <c r="B5545" s="2">
        <v>6.0000000521540642E-3</v>
      </c>
      <c r="D5545" s="44">
        <v>0.36000000312924385</v>
      </c>
      <c r="E5545" s="44"/>
      <c r="F5545" s="45">
        <v>37.066436767578125</v>
      </c>
      <c r="G5545" s="45"/>
      <c r="H5545" s="45"/>
      <c r="I5545" s="45"/>
      <c r="J5545" s="45"/>
      <c r="K5545" s="45">
        <v>19.297756195068359</v>
      </c>
      <c r="L5545" s="45"/>
      <c r="M5545" s="45"/>
      <c r="N5545" s="45">
        <v>47.189533233642578</v>
      </c>
      <c r="O5545" s="45"/>
      <c r="P5545" s="45"/>
      <c r="Q5545" s="45"/>
      <c r="R5545" s="45">
        <v>19.722467422485352</v>
      </c>
      <c r="S5545" s="45"/>
      <c r="T5545" s="45"/>
      <c r="U5545" s="45"/>
      <c r="V5545" s="46">
        <v>69.187965393066406</v>
      </c>
      <c r="W5545" s="46"/>
      <c r="X5545" s="45">
        <v>4.5000001788139343E-2</v>
      </c>
      <c r="Y5545" s="45"/>
      <c r="Z5545" s="44">
        <v>2.7000001072883606</v>
      </c>
      <c r="AA5545" s="44"/>
      <c r="AB5545" s="45">
        <v>12.939235687255859</v>
      </c>
      <c r="AC5545" s="45"/>
      <c r="AD5545" s="45">
        <v>4.7748842239379883</v>
      </c>
      <c r="AE5545" s="45"/>
      <c r="AF5545" s="45">
        <v>30.861618041992188</v>
      </c>
      <c r="AG5545" s="45"/>
      <c r="AH5545" s="45">
        <v>18.44610595703125</v>
      </c>
      <c r="AI5545" s="45"/>
      <c r="AJ5545" s="45"/>
      <c r="AK5545" s="20">
        <v>18.303878784179688</v>
      </c>
    </row>
    <row r="5546" spans="2:37">
      <c r="B5546" s="2">
        <v>7.0000002160668373E-3</v>
      </c>
      <c r="D5546" s="44">
        <v>0.42000001296401024</v>
      </c>
      <c r="E5546" s="44"/>
      <c r="F5546" s="45">
        <v>42.665786743164063</v>
      </c>
      <c r="G5546" s="45"/>
      <c r="H5546" s="45"/>
      <c r="I5546" s="45"/>
      <c r="J5546" s="45"/>
      <c r="K5546" s="45">
        <v>18.279336929321289</v>
      </c>
      <c r="L5546" s="45"/>
      <c r="M5546" s="45"/>
      <c r="N5546" s="45">
        <v>46.116542816162109</v>
      </c>
      <c r="O5546" s="45"/>
      <c r="P5546" s="45"/>
      <c r="Q5546" s="45"/>
      <c r="R5546" s="45">
        <v>19.683877944946289</v>
      </c>
      <c r="S5546" s="45"/>
      <c r="T5546" s="45"/>
      <c r="U5546" s="45"/>
      <c r="V5546" s="46">
        <v>65.665122985839844</v>
      </c>
      <c r="W5546" s="46"/>
      <c r="X5546" s="45">
        <v>4.6000000089406967E-2</v>
      </c>
      <c r="Y5546" s="45"/>
      <c r="Z5546" s="44">
        <v>2.760000005364418</v>
      </c>
      <c r="AA5546" s="44"/>
      <c r="AB5546" s="45">
        <v>3.1133925914764404</v>
      </c>
      <c r="AC5546" s="45"/>
      <c r="AD5546" s="45">
        <v>4.6381258964538574</v>
      </c>
      <c r="AE5546" s="45"/>
      <c r="AF5546" s="45">
        <v>30.686241149902344</v>
      </c>
      <c r="AG5546" s="45"/>
      <c r="AH5546" s="45">
        <v>18.418798446655273</v>
      </c>
      <c r="AI5546" s="45"/>
      <c r="AJ5546" s="45"/>
      <c r="AK5546" s="20">
        <v>17.805994033813477</v>
      </c>
    </row>
    <row r="5547" spans="2:37">
      <c r="B5547" s="2">
        <v>8.0000003799796104E-3</v>
      </c>
      <c r="D5547" s="44">
        <v>0.48000002279877663</v>
      </c>
      <c r="E5547" s="44"/>
      <c r="F5547" s="45">
        <v>44.914424896240234</v>
      </c>
      <c r="G5547" s="45"/>
      <c r="H5547" s="45"/>
      <c r="I5547" s="45"/>
      <c r="J5547" s="45"/>
      <c r="K5547" s="45">
        <v>17.35261344909668</v>
      </c>
      <c r="L5547" s="45"/>
      <c r="M5547" s="45"/>
      <c r="N5547" s="45">
        <v>45.135738372802734</v>
      </c>
      <c r="O5547" s="45"/>
      <c r="P5547" s="45"/>
      <c r="Q5547" s="45"/>
      <c r="R5547" s="45">
        <v>19.645635604858398</v>
      </c>
      <c r="S5547" s="45"/>
      <c r="T5547" s="45"/>
      <c r="U5547" s="45"/>
      <c r="V5547" s="46">
        <v>62.457389831542969</v>
      </c>
      <c r="W5547" s="46"/>
      <c r="X5547" s="45">
        <v>4.6999998390674591E-2</v>
      </c>
      <c r="Y5547" s="45"/>
      <c r="Z5547" s="44">
        <v>2.8199999034404755</v>
      </c>
      <c r="AA5547" s="44"/>
      <c r="AB5547" s="45">
        <v>-6.4658365249633789</v>
      </c>
      <c r="AC5547" s="45"/>
      <c r="AD5547" s="45">
        <v>4.5057096481323242</v>
      </c>
      <c r="AE5547" s="45"/>
      <c r="AF5547" s="45">
        <v>30.515539169311523</v>
      </c>
      <c r="AG5547" s="45"/>
      <c r="AH5547" s="45">
        <v>18.391727447509766</v>
      </c>
      <c r="AI5547" s="45"/>
      <c r="AJ5547" s="45"/>
      <c r="AK5547" s="20">
        <v>17.323102951049805</v>
      </c>
    </row>
    <row r="5548" spans="2:37">
      <c r="B5548" s="2">
        <v>8.999999612569809E-3</v>
      </c>
      <c r="D5548" s="44">
        <v>0.53999997675418854</v>
      </c>
      <c r="E5548" s="44"/>
      <c r="F5548" s="45">
        <v>43.36968994140625</v>
      </c>
      <c r="G5548" s="45"/>
      <c r="H5548" s="45"/>
      <c r="I5548" s="45"/>
      <c r="J5548" s="45"/>
      <c r="K5548" s="45">
        <v>16.506340026855469</v>
      </c>
      <c r="L5548" s="45"/>
      <c r="M5548" s="45"/>
      <c r="N5548" s="45">
        <v>44.235870361328125</v>
      </c>
      <c r="O5548" s="45"/>
      <c r="P5548" s="45"/>
      <c r="Q5548" s="45"/>
      <c r="R5548" s="45">
        <v>19.60774040222168</v>
      </c>
      <c r="S5548" s="45"/>
      <c r="T5548" s="45"/>
      <c r="U5548" s="45"/>
      <c r="V5548" s="46">
        <v>59.526214599609375</v>
      </c>
      <c r="W5548" s="46"/>
      <c r="X5548" s="45">
        <v>4.8000000417232513E-2</v>
      </c>
      <c r="Y5548" s="45"/>
      <c r="Z5548" s="44">
        <v>2.8800000250339508</v>
      </c>
      <c r="AA5548" s="44"/>
      <c r="AB5548" s="45">
        <v>-14.475496292114258</v>
      </c>
      <c r="AC5548" s="45"/>
      <c r="AD5548" s="45">
        <v>4.3774700164794922</v>
      </c>
      <c r="AE5548" s="45"/>
      <c r="AF5548" s="45">
        <v>30.349344253540039</v>
      </c>
      <c r="AG5548" s="45"/>
      <c r="AH5548" s="45">
        <v>18.364887237548828</v>
      </c>
      <c r="AI5548" s="45"/>
      <c r="AJ5548" s="45"/>
      <c r="AK5548" s="20">
        <v>16.854656219482422</v>
      </c>
    </row>
    <row r="5549" spans="2:37">
      <c r="B5549" s="2">
        <v>9.9999997764825821E-3</v>
      </c>
      <c r="D5549" s="44">
        <v>0.59999998658895493</v>
      </c>
      <c r="E5549" s="44"/>
      <c r="F5549" s="45">
        <v>38.134654998779297</v>
      </c>
      <c r="G5549" s="45"/>
      <c r="H5549" s="45"/>
      <c r="I5549" s="45"/>
      <c r="J5549" s="45"/>
      <c r="K5549" s="45">
        <v>15.730799674987793</v>
      </c>
      <c r="L5549" s="45"/>
      <c r="M5549" s="45"/>
      <c r="N5549" s="45">
        <v>43.407218933105469</v>
      </c>
      <c r="O5549" s="45"/>
      <c r="P5549" s="45"/>
      <c r="Q5549" s="45"/>
      <c r="R5549" s="45">
        <v>19.570184707641602</v>
      </c>
      <c r="S5549" s="45"/>
      <c r="T5549" s="45"/>
      <c r="U5549" s="45"/>
      <c r="V5549" s="46">
        <v>56.838275909423828</v>
      </c>
      <c r="W5549" s="46"/>
      <c r="X5549" s="45">
        <v>4.8999998718500137E-2</v>
      </c>
      <c r="Y5549" s="45"/>
      <c r="Z5549" s="44">
        <v>2.9399999231100082</v>
      </c>
      <c r="AA5549" s="44"/>
      <c r="AB5549" s="45">
        <v>-19.815835952758789</v>
      </c>
      <c r="AC5549" s="45"/>
      <c r="AD5549" s="45">
        <v>4.2532505989074707</v>
      </c>
      <c r="AE5549" s="45"/>
      <c r="AF5549" s="45">
        <v>30.187494277954102</v>
      </c>
      <c r="AG5549" s="45"/>
      <c r="AH5549" s="45">
        <v>18.338279724121094</v>
      </c>
      <c r="AI5549" s="45"/>
      <c r="AJ5549" s="45"/>
      <c r="AK5549" s="20">
        <v>16.40013313293457</v>
      </c>
    </row>
    <row r="5550" spans="2:37">
      <c r="B5550" s="2">
        <v>1.0999999940395355E-2</v>
      </c>
      <c r="D5550" s="44">
        <v>0.65999999642372131</v>
      </c>
      <c r="E5550" s="44"/>
      <c r="F5550" s="45">
        <v>29.84002685546875</v>
      </c>
      <c r="G5550" s="45"/>
      <c r="H5550" s="45"/>
      <c r="I5550" s="45"/>
      <c r="J5550" s="45"/>
      <c r="K5550" s="45">
        <v>15.017592430114746</v>
      </c>
      <c r="L5550" s="45"/>
      <c r="M5550" s="45"/>
      <c r="N5550" s="45">
        <v>42.641376495361328</v>
      </c>
      <c r="O5550" s="45"/>
      <c r="P5550" s="45"/>
      <c r="Q5550" s="45"/>
      <c r="R5550" s="45">
        <v>19.532966613769531</v>
      </c>
      <c r="S5550" s="45"/>
      <c r="T5550" s="45"/>
      <c r="U5550" s="45"/>
      <c r="V5550" s="46">
        <v>54.364719390869141</v>
      </c>
      <c r="W5550" s="46"/>
      <c r="X5550" s="45">
        <v>5.000000074505806E-2</v>
      </c>
      <c r="Y5550" s="45"/>
      <c r="Z5550" s="44">
        <v>3.0000000447034836</v>
      </c>
      <c r="AA5550" s="44"/>
      <c r="AB5550" s="45">
        <v>-21.763751983642578</v>
      </c>
      <c r="AC5550" s="45"/>
      <c r="AD5550" s="45">
        <v>4.1329026222229004</v>
      </c>
      <c r="AE5550" s="45"/>
      <c r="AF5550" s="45">
        <v>30.029840469360352</v>
      </c>
      <c r="AG5550" s="45"/>
      <c r="AH5550" s="45">
        <v>18.311901092529297</v>
      </c>
      <c r="AI5550" s="45"/>
      <c r="AJ5550" s="45"/>
      <c r="AK5550" s="20">
        <v>15.959038734436035</v>
      </c>
    </row>
    <row r="5551" spans="2:37">
      <c r="B5551" s="2">
        <v>1.2000000104308128E-2</v>
      </c>
      <c r="D5551" s="44">
        <v>0.7200000062584877</v>
      </c>
      <c r="E5551" s="44"/>
      <c r="F5551" s="45">
        <v>19.552436828613281</v>
      </c>
      <c r="G5551" s="45"/>
      <c r="H5551" s="45"/>
      <c r="I5551" s="45"/>
      <c r="J5551" s="45"/>
      <c r="K5551" s="45">
        <v>14.359456062316895</v>
      </c>
      <c r="L5551" s="45"/>
      <c r="M5551" s="45"/>
      <c r="N5551" s="45">
        <v>41.931079864501953</v>
      </c>
      <c r="O5551" s="45"/>
      <c r="P5551" s="45"/>
      <c r="Q5551" s="45"/>
      <c r="R5551" s="45">
        <v>19.496082305908203</v>
      </c>
      <c r="S5551" s="45"/>
      <c r="T5551" s="45"/>
      <c r="U5551" s="45"/>
      <c r="V5551" s="46">
        <v>52.080558776855469</v>
      </c>
      <c r="W5551" s="46"/>
      <c r="X5551" s="45">
        <v>5.0999999046325684E-2</v>
      </c>
      <c r="Y5551" s="45"/>
      <c r="Z5551" s="44">
        <v>3.059999942779541</v>
      </c>
      <c r="AA5551" s="44"/>
      <c r="AB5551" s="45">
        <v>-20.073019027709961</v>
      </c>
      <c r="AC5551" s="45"/>
      <c r="AD5551" s="45">
        <v>4.0162849426269531</v>
      </c>
      <c r="AE5551" s="45"/>
      <c r="AF5551" s="45">
        <v>29.876237869262695</v>
      </c>
      <c r="AG5551" s="45"/>
      <c r="AH5551" s="45">
        <v>18.285747528076172</v>
      </c>
      <c r="AI5551" s="45"/>
      <c r="AJ5551" s="45"/>
      <c r="AK5551" s="20">
        <v>15.530905723571777</v>
      </c>
    </row>
    <row r="5552" spans="2:37">
      <c r="B5552" s="2">
        <v>1.3000000268220901E-2</v>
      </c>
      <c r="D5552" s="44">
        <v>0.78000001609325409</v>
      </c>
      <c r="E5552" s="44"/>
      <c r="F5552" s="45">
        <v>8.6222562789916992</v>
      </c>
      <c r="G5552" s="45"/>
      <c r="H5552" s="45"/>
      <c r="I5552" s="45"/>
      <c r="J5552" s="45"/>
      <c r="K5552" s="45">
        <v>13.750097274780273</v>
      </c>
      <c r="L5552" s="45"/>
      <c r="M5552" s="45"/>
      <c r="N5552" s="45">
        <v>41.270027160644531</v>
      </c>
      <c r="O5552" s="45"/>
      <c r="P5552" s="45"/>
      <c r="Q5552" s="45"/>
      <c r="R5552" s="45">
        <v>19.459527969360352</v>
      </c>
      <c r="S5552" s="45"/>
      <c r="T5552" s="45"/>
      <c r="U5552" s="45"/>
      <c r="V5552" s="46">
        <v>49.964145660400391</v>
      </c>
      <c r="W5552" s="46"/>
      <c r="X5552" s="45">
        <v>5.2000001072883606E-2</v>
      </c>
      <c r="Y5552" s="45"/>
      <c r="Z5552" s="44">
        <v>3.1200000643730164</v>
      </c>
      <c r="AA5552" s="44"/>
      <c r="AB5552" s="45">
        <v>-15.007438659667969</v>
      </c>
      <c r="AC5552" s="45"/>
      <c r="AD5552" s="45">
        <v>3.9032633304595947</v>
      </c>
      <c r="AE5552" s="45"/>
      <c r="AF5552" s="45">
        <v>29.726547241210938</v>
      </c>
      <c r="AG5552" s="45"/>
      <c r="AH5552" s="45">
        <v>18.259819030761719</v>
      </c>
      <c r="AI5552" s="45"/>
      <c r="AJ5552" s="45"/>
      <c r="AK5552" s="20">
        <v>15.115285873413086</v>
      </c>
    </row>
    <row r="5553" spans="2:37">
      <c r="B5553" s="2">
        <v>1.4000000432133675E-2</v>
      </c>
      <c r="D5553" s="44">
        <v>0.84000002592802048</v>
      </c>
      <c r="E5553" s="44"/>
      <c r="F5553" s="45">
        <v>-1.5075819492340088</v>
      </c>
      <c r="G5553" s="45"/>
      <c r="H5553" s="45"/>
      <c r="I5553" s="45"/>
      <c r="J5553" s="45"/>
      <c r="K5553" s="45">
        <v>13.184066772460938</v>
      </c>
      <c r="L5553" s="45"/>
      <c r="M5553" s="45"/>
      <c r="N5553" s="45">
        <v>40.652763366699219</v>
      </c>
      <c r="O5553" s="45"/>
      <c r="P5553" s="45"/>
      <c r="Q5553" s="45"/>
      <c r="R5553" s="45">
        <v>19.423303604125977</v>
      </c>
      <c r="S5553" s="45"/>
      <c r="T5553" s="45"/>
      <c r="U5553" s="45"/>
      <c r="V5553" s="46">
        <v>47.996692657470703</v>
      </c>
      <c r="W5553" s="46"/>
      <c r="X5553" s="45">
        <v>5.299999937415123E-2</v>
      </c>
      <c r="Y5553" s="45"/>
      <c r="Z5553" s="44">
        <v>3.1799999624490738</v>
      </c>
      <c r="AA5553" s="44"/>
      <c r="AB5553" s="45">
        <v>-7.3024420738220215</v>
      </c>
      <c r="AC5553" s="45"/>
      <c r="AD5553" s="45">
        <v>3.7937102317810059</v>
      </c>
      <c r="AE5553" s="45"/>
      <c r="AF5553" s="45">
        <v>29.58064079284668</v>
      </c>
      <c r="AG5553" s="45"/>
      <c r="AH5553" s="45">
        <v>18.234113693237305</v>
      </c>
      <c r="AI5553" s="45"/>
      <c r="AJ5553" s="45"/>
      <c r="AK5553" s="20">
        <v>14.711755752563477</v>
      </c>
    </row>
    <row r="5554" spans="2:37">
      <c r="B5554" s="2">
        <v>1.4999999664723873E-2</v>
      </c>
      <c r="D5554" s="44">
        <v>0.89999997988343239</v>
      </c>
      <c r="E5554" s="44"/>
      <c r="F5554" s="45">
        <v>-9.5048694610595703</v>
      </c>
      <c r="G5554" s="45"/>
      <c r="H5554" s="45"/>
      <c r="I5554" s="45"/>
      <c r="J5554" s="45"/>
      <c r="K5554" s="45">
        <v>12.656631469726563</v>
      </c>
      <c r="L5554" s="45"/>
      <c r="M5554" s="45"/>
      <c r="N5554" s="45">
        <v>40.074558258056641</v>
      </c>
      <c r="O5554" s="45"/>
      <c r="P5554" s="45"/>
      <c r="Q5554" s="45"/>
      <c r="R5554" s="45">
        <v>19.387401580810547</v>
      </c>
      <c r="S5554" s="45"/>
      <c r="T5554" s="45"/>
      <c r="U5554" s="45"/>
      <c r="V5554" s="46">
        <v>46.161888122558594</v>
      </c>
      <c r="W5554" s="46"/>
      <c r="X5554" s="45">
        <v>5.4000001400709152E-2</v>
      </c>
      <c r="Y5554" s="45"/>
      <c r="Z5554" s="44">
        <v>3.2400000840425491</v>
      </c>
      <c r="AA5554" s="44"/>
      <c r="AB5554" s="45">
        <v>1.9392666816711426</v>
      </c>
      <c r="AC5554" s="45"/>
      <c r="AD5554" s="45">
        <v>3.6875038146972656</v>
      </c>
      <c r="AE5554" s="45"/>
      <c r="AF5554" s="45">
        <v>29.438390731811523</v>
      </c>
      <c r="AG5554" s="45"/>
      <c r="AH5554" s="45">
        <v>18.208627700805664</v>
      </c>
      <c r="AI5554" s="45"/>
      <c r="AJ5554" s="45"/>
      <c r="AK5554" s="20">
        <v>14.31990909576416</v>
      </c>
    </row>
    <row r="5555" spans="2:37">
      <c r="B5555" s="2">
        <v>1.6000000759959221E-2</v>
      </c>
      <c r="D5555" s="44">
        <v>0.96000004559755325</v>
      </c>
      <c r="E5555" s="44"/>
      <c r="F5555" s="45">
        <v>-14.335023880004883</v>
      </c>
      <c r="G5555" s="45"/>
      <c r="H5555" s="45"/>
      <c r="I5555" s="45"/>
      <c r="J5555" s="45"/>
      <c r="K5555" s="45">
        <v>12.16368293762207</v>
      </c>
      <c r="L5555" s="45"/>
      <c r="M5555" s="45"/>
      <c r="N5555" s="45">
        <v>39.531291961669922</v>
      </c>
      <c r="O5555" s="45"/>
      <c r="P5555" s="45"/>
      <c r="Q5555" s="45"/>
      <c r="R5555" s="45">
        <v>19.35181999206543</v>
      </c>
      <c r="S5555" s="45"/>
      <c r="T5555" s="45"/>
      <c r="U5555" s="45"/>
      <c r="V5555" s="46">
        <v>44.445549011230469</v>
      </c>
      <c r="W5555" s="46"/>
      <c r="X5555" s="45">
        <v>5.4999999701976776E-2</v>
      </c>
      <c r="Y5555" s="45"/>
      <c r="Z5555" s="44">
        <v>3.2999999821186066</v>
      </c>
      <c r="AA5555" s="44"/>
      <c r="AB5555" s="45">
        <v>11.403220176696777</v>
      </c>
      <c r="AC5555" s="45"/>
      <c r="AD5555" s="45">
        <v>3.5845272541046143</v>
      </c>
      <c r="AE5555" s="45"/>
      <c r="AF5555" s="45">
        <v>29.299680709838867</v>
      </c>
      <c r="AG5555" s="45"/>
      <c r="AH5555" s="45">
        <v>18.183359146118164</v>
      </c>
      <c r="AI5555" s="45"/>
      <c r="AJ5555" s="45"/>
      <c r="AK5555" s="20">
        <v>13.939357757568359</v>
      </c>
    </row>
    <row r="5556" spans="2:37">
      <c r="B5556" s="2">
        <v>1.7000000923871994E-2</v>
      </c>
      <c r="D5556" s="44">
        <v>1.0200000554323196</v>
      </c>
      <c r="E5556" s="44"/>
      <c r="F5556" s="45">
        <v>-15.405527114868164</v>
      </c>
      <c r="G5556" s="45"/>
      <c r="H5556" s="45"/>
      <c r="I5556" s="45"/>
      <c r="J5556" s="45"/>
      <c r="K5556" s="45">
        <v>11.701645851135254</v>
      </c>
      <c r="L5556" s="45"/>
      <c r="M5556" s="45"/>
      <c r="N5556" s="45">
        <v>39.019382476806641</v>
      </c>
      <c r="O5556" s="45"/>
      <c r="P5556" s="45"/>
      <c r="Q5556" s="45"/>
      <c r="R5556" s="45">
        <v>19.316556930541992</v>
      </c>
      <c r="S5556" s="45"/>
      <c r="T5556" s="45"/>
      <c r="U5556" s="45"/>
      <c r="V5556" s="46">
        <v>42.835338592529297</v>
      </c>
      <c r="W5556" s="46"/>
      <c r="X5556" s="45">
        <v>5.6000001728534698E-2</v>
      </c>
      <c r="Y5556" s="45"/>
      <c r="Z5556" s="44">
        <v>3.3600001037120819</v>
      </c>
      <c r="AA5556" s="44"/>
      <c r="AB5556" s="45">
        <v>19.747928619384766</v>
      </c>
      <c r="AC5556" s="45"/>
      <c r="AD5556" s="45">
        <v>3.4846694469451904</v>
      </c>
      <c r="AE5556" s="45"/>
      <c r="AF5556" s="45">
        <v>29.164392471313477</v>
      </c>
      <c r="AG5556" s="45"/>
      <c r="AH5556" s="45">
        <v>18.158306121826172</v>
      </c>
      <c r="AI5556" s="45"/>
      <c r="AJ5556" s="45"/>
      <c r="AK5556" s="20">
        <v>13.569731712341309</v>
      </c>
    </row>
    <row r="5557" spans="2:37">
      <c r="B5557" s="2">
        <v>1.7999999225139618E-2</v>
      </c>
      <c r="D5557" s="44">
        <v>1.0799999535083771</v>
      </c>
      <c r="E5557" s="44"/>
      <c r="F5557" s="45">
        <v>-12.647849082946777</v>
      </c>
      <c r="G5557" s="45"/>
      <c r="H5557" s="45"/>
      <c r="I5557" s="45"/>
      <c r="J5557" s="45"/>
      <c r="K5557" s="45">
        <v>11.267403602600098</v>
      </c>
      <c r="L5557" s="45"/>
      <c r="M5557" s="45"/>
      <c r="N5557" s="45">
        <v>38.535717010498047</v>
      </c>
      <c r="O5557" s="45"/>
      <c r="P5557" s="45"/>
      <c r="Q5557" s="45"/>
      <c r="R5557" s="45">
        <v>19.281608581542969</v>
      </c>
      <c r="S5557" s="45"/>
      <c r="T5557" s="45"/>
      <c r="U5557" s="45"/>
      <c r="V5557" s="46">
        <v>41.320503234863281</v>
      </c>
      <c r="W5557" s="46"/>
      <c r="X5557" s="45">
        <v>5.7000000029802322E-2</v>
      </c>
      <c r="Y5557" s="45"/>
      <c r="Z5557" s="44">
        <v>3.4200000017881393</v>
      </c>
      <c r="AA5557" s="44"/>
      <c r="AB5557" s="45">
        <v>25.792890548706055</v>
      </c>
      <c r="AC5557" s="45"/>
      <c r="AD5557" s="45">
        <v>3.3878240585327148</v>
      </c>
      <c r="AE5557" s="45"/>
      <c r="AF5557" s="45">
        <v>29.032419204711914</v>
      </c>
      <c r="AG5557" s="45"/>
      <c r="AH5557" s="45">
        <v>18.133466720581055</v>
      </c>
      <c r="AI5557" s="45"/>
      <c r="AJ5557" s="45"/>
      <c r="AK5557" s="20">
        <v>13.210674285888672</v>
      </c>
    </row>
    <row r="5558" spans="2:37">
      <c r="B5558" s="2">
        <v>1.8999999389052391E-2</v>
      </c>
      <c r="D5558" s="44">
        <v>1.1399999633431435</v>
      </c>
      <c r="E5558" s="44"/>
      <c r="F5558" s="45">
        <v>-6.5256285667419434</v>
      </c>
      <c r="G5558" s="45"/>
      <c r="H5558" s="45"/>
      <c r="I5558" s="45"/>
      <c r="J5558" s="45"/>
      <c r="K5558" s="45">
        <v>10.858241081237793</v>
      </c>
      <c r="L5558" s="45"/>
      <c r="M5558" s="45"/>
      <c r="N5558" s="45">
        <v>38.077568054199219</v>
      </c>
      <c r="O5558" s="45"/>
      <c r="P5558" s="45"/>
      <c r="Q5558" s="45"/>
      <c r="R5558" s="45">
        <v>19.246971130371094</v>
      </c>
      <c r="S5558" s="45"/>
      <c r="T5558" s="45"/>
      <c r="U5558" s="45"/>
      <c r="V5558" s="46">
        <v>39.891654968261719</v>
      </c>
      <c r="W5558" s="46"/>
      <c r="X5558" s="45">
        <v>5.7999998331069946E-2</v>
      </c>
      <c r="Y5558" s="45"/>
      <c r="Z5558" s="44">
        <v>3.4799998998641968</v>
      </c>
      <c r="AA5558" s="44"/>
      <c r="AB5558" s="45">
        <v>28.683536529541016</v>
      </c>
      <c r="AC5558" s="45"/>
      <c r="AD5558" s="45">
        <v>3.2938888072967529</v>
      </c>
      <c r="AE5558" s="45"/>
      <c r="AF5558" s="45">
        <v>28.903656005859375</v>
      </c>
      <c r="AG5558" s="45"/>
      <c r="AH5558" s="45">
        <v>18.10883903503418</v>
      </c>
      <c r="AI5558" s="45"/>
      <c r="AJ5558" s="45"/>
      <c r="AK5558" s="20">
        <v>12.861845970153809</v>
      </c>
    </row>
    <row r="5559" spans="2:37">
      <c r="B5559" s="2">
        <v>1.9999999552965164E-2</v>
      </c>
      <c r="D5559" s="44">
        <v>1.1999999731779099</v>
      </c>
      <c r="E5559" s="44"/>
      <c r="F5559" s="45">
        <v>2.031747579574585</v>
      </c>
      <c r="G5559" s="45"/>
      <c r="H5559" s="45"/>
      <c r="I5559" s="45"/>
      <c r="J5559" s="45"/>
      <c r="K5559" s="45">
        <v>10.471780776977539</v>
      </c>
      <c r="L5559" s="45"/>
      <c r="M5559" s="45"/>
      <c r="N5559" s="45">
        <v>37.642559051513672</v>
      </c>
      <c r="O5559" s="45"/>
      <c r="P5559" s="45"/>
      <c r="Q5559" s="45"/>
      <c r="R5559" s="45">
        <v>19.212642669677734</v>
      </c>
      <c r="S5559" s="45"/>
      <c r="T5559" s="45"/>
      <c r="U5559" s="45"/>
      <c r="V5559" s="46">
        <v>38.540596008300781</v>
      </c>
      <c r="W5559" s="46"/>
      <c r="X5559" s="45">
        <v>5.9000000357627869E-2</v>
      </c>
      <c r="Y5559" s="45"/>
      <c r="Z5559" s="44">
        <v>3.5400000214576721</v>
      </c>
      <c r="AA5559" s="44"/>
      <c r="AB5559" s="45">
        <v>28.010051727294922</v>
      </c>
      <c r="AC5559" s="45"/>
      <c r="AD5559" s="45">
        <v>3.202765941619873</v>
      </c>
      <c r="AE5559" s="45"/>
      <c r="AF5559" s="45">
        <v>28.777999877929688</v>
      </c>
      <c r="AG5559" s="45"/>
      <c r="AH5559" s="45">
        <v>18.084421157836914</v>
      </c>
      <c r="AI5559" s="45"/>
      <c r="AJ5559" s="45"/>
      <c r="AK5559" s="20">
        <v>12.522919654846191</v>
      </c>
    </row>
    <row r="5560" spans="2:37">
      <c r="B5560" s="2">
        <v>2.0999999716877937E-2</v>
      </c>
      <c r="D5560" s="44">
        <v>1.2599999830126762</v>
      </c>
      <c r="E5560" s="44"/>
      <c r="F5560" s="45">
        <v>11.760597229003906</v>
      </c>
      <c r="G5560" s="45"/>
      <c r="H5560" s="45"/>
      <c r="I5560" s="45"/>
      <c r="J5560" s="45"/>
      <c r="K5560" s="45">
        <v>10.10594367980957</v>
      </c>
      <c r="L5560" s="45"/>
      <c r="M5560" s="45"/>
      <c r="N5560" s="45">
        <v>37.228607177734375</v>
      </c>
      <c r="O5560" s="45"/>
      <c r="P5560" s="45"/>
      <c r="Q5560" s="45"/>
      <c r="R5560" s="45">
        <v>19.178619384765625</v>
      </c>
      <c r="S5560" s="45"/>
      <c r="T5560" s="45"/>
      <c r="U5560" s="45"/>
      <c r="V5560" s="46">
        <v>37.260147094726563</v>
      </c>
      <c r="W5560" s="46"/>
      <c r="X5560" s="45">
        <v>5.9999998658895493E-2</v>
      </c>
      <c r="Y5560" s="45"/>
      <c r="Z5560" s="44">
        <v>3.5999999195337296</v>
      </c>
      <c r="AA5560" s="44"/>
      <c r="AB5560" s="45">
        <v>23.863582611083984</v>
      </c>
      <c r="AC5560" s="45"/>
      <c r="AD5560" s="45">
        <v>3.1143617630004883</v>
      </c>
      <c r="AE5560" s="45"/>
      <c r="AF5560" s="45">
        <v>28.655357360839844</v>
      </c>
      <c r="AG5560" s="45"/>
      <c r="AH5560" s="45">
        <v>18.060211181640625</v>
      </c>
      <c r="AI5560" s="45"/>
      <c r="AJ5560" s="45"/>
      <c r="AK5560" s="20">
        <v>12.193580627441406</v>
      </c>
    </row>
    <row r="5561" spans="2:37">
      <c r="B5561" s="2">
        <v>2.199999988079071E-2</v>
      </c>
      <c r="D5561" s="44">
        <v>1.3199999928474426</v>
      </c>
      <c r="E5561" s="44"/>
      <c r="F5561" s="45">
        <v>21.240779876708984</v>
      </c>
      <c r="G5561" s="45"/>
      <c r="H5561" s="45"/>
      <c r="I5561" s="45"/>
      <c r="J5561" s="45"/>
      <c r="K5561" s="45">
        <v>9.7589044570922852</v>
      </c>
      <c r="L5561" s="45"/>
      <c r="M5561" s="45"/>
      <c r="N5561" s="45">
        <v>36.833877563476563</v>
      </c>
      <c r="O5561" s="45"/>
      <c r="P5561" s="45"/>
      <c r="Q5561" s="45"/>
      <c r="R5561" s="45">
        <v>19.1448974609375</v>
      </c>
      <c r="S5561" s="45"/>
      <c r="T5561" s="45"/>
      <c r="U5561" s="45"/>
      <c r="V5561" s="46">
        <v>36.04400634765625</v>
      </c>
      <c r="W5561" s="46"/>
      <c r="X5561" s="45">
        <v>6.1000000685453415E-2</v>
      </c>
      <c r="Y5561" s="45"/>
      <c r="Z5561" s="44">
        <v>3.6600000411272049</v>
      </c>
      <c r="AA5561" s="44"/>
      <c r="AB5561" s="45">
        <v>16.82209587097168</v>
      </c>
      <c r="AC5561" s="45"/>
      <c r="AD5561" s="45">
        <v>3.0285861492156982</v>
      </c>
      <c r="AE5561" s="45"/>
      <c r="AF5561" s="45">
        <v>28.535634994506836</v>
      </c>
      <c r="AG5561" s="45"/>
      <c r="AH5561" s="45">
        <v>18.03620719909668</v>
      </c>
      <c r="AI5561" s="45"/>
      <c r="AJ5561" s="45"/>
      <c r="AK5561" s="20">
        <v>11.873526573181152</v>
      </c>
    </row>
    <row r="5562" spans="2:37">
      <c r="B5562" s="2">
        <v>2.3000000044703484E-2</v>
      </c>
      <c r="D5562" s="44">
        <v>1.380000002682209</v>
      </c>
      <c r="E5562" s="44"/>
      <c r="F5562" s="45">
        <v>29.094852447509766</v>
      </c>
      <c r="G5562" s="45"/>
      <c r="H5562" s="45"/>
      <c r="I5562" s="45"/>
      <c r="J5562" s="45"/>
      <c r="K5562" s="45">
        <v>9.4290590286254883</v>
      </c>
      <c r="L5562" s="45"/>
      <c r="M5562" s="45"/>
      <c r="N5562" s="45">
        <v>36.456764221191406</v>
      </c>
      <c r="O5562" s="45"/>
      <c r="P5562" s="45"/>
      <c r="Q5562" s="45"/>
      <c r="R5562" s="45">
        <v>19.111473083496094</v>
      </c>
      <c r="S5562" s="45"/>
      <c r="T5562" s="45"/>
      <c r="U5562" s="45"/>
      <c r="V5562" s="46">
        <v>34.886642456054688</v>
      </c>
      <c r="W5562" s="46"/>
      <c r="X5562" s="45">
        <v>6.1999998986721039E-2</v>
      </c>
      <c r="Y5562" s="45"/>
      <c r="Z5562" s="44">
        <v>3.7199999392032623</v>
      </c>
      <c r="AA5562" s="44"/>
      <c r="AB5562" s="45">
        <v>7.868079662322998</v>
      </c>
      <c r="AC5562" s="45"/>
      <c r="AD5562" s="45">
        <v>2.94535231590271</v>
      </c>
      <c r="AE5562" s="45"/>
      <c r="AF5562" s="45">
        <v>28.418741226196289</v>
      </c>
      <c r="AG5562" s="45"/>
      <c r="AH5562" s="45">
        <v>18.012405395507813</v>
      </c>
      <c r="AI5562" s="45"/>
      <c r="AJ5562" s="45"/>
      <c r="AK5562" s="20">
        <v>11.562468528747559</v>
      </c>
    </row>
    <row r="5563" spans="2:37">
      <c r="B5563" s="2">
        <v>2.4000000208616257E-2</v>
      </c>
      <c r="D5563" s="44">
        <v>1.4400000125169754</v>
      </c>
      <c r="E5563" s="44"/>
      <c r="F5563" s="45">
        <v>34.180568695068359</v>
      </c>
      <c r="G5563" s="45"/>
      <c r="H5563" s="45"/>
      <c r="I5563" s="45"/>
      <c r="J5563" s="45"/>
      <c r="K5563" s="45">
        <v>9.1149930953979492</v>
      </c>
      <c r="L5563" s="45"/>
      <c r="M5563" s="45"/>
      <c r="N5563" s="45">
        <v>36.095848083496094</v>
      </c>
      <c r="O5563" s="45"/>
      <c r="P5563" s="45"/>
      <c r="Q5563" s="45"/>
      <c r="R5563" s="45">
        <v>19.078346252441406</v>
      </c>
      <c r="S5563" s="45"/>
      <c r="T5563" s="45"/>
      <c r="U5563" s="45"/>
      <c r="V5563" s="46">
        <v>33.783184051513672</v>
      </c>
      <c r="W5563" s="46"/>
      <c r="X5563" s="45">
        <v>6.3000001013278961E-2</v>
      </c>
      <c r="Y5563" s="45"/>
      <c r="Z5563" s="44">
        <v>3.7800000607967377</v>
      </c>
      <c r="AA5563" s="44"/>
      <c r="AB5563" s="45">
        <v>-1.7502005100250244</v>
      </c>
      <c r="AC5563" s="45"/>
      <c r="AD5563" s="45">
        <v>2.8645775318145752</v>
      </c>
      <c r="AE5563" s="45"/>
      <c r="AF5563" s="45">
        <v>28.304590225219727</v>
      </c>
      <c r="AG5563" s="45"/>
      <c r="AH5563" s="45">
        <v>17.988805770874023</v>
      </c>
      <c r="AI5563" s="45"/>
      <c r="AJ5563" s="45"/>
      <c r="AK5563" s="20">
        <v>11.260126113891602</v>
      </c>
    </row>
    <row r="5564" spans="2:37">
      <c r="B5564" s="2">
        <v>2.500000037252903E-2</v>
      </c>
      <c r="D5564" s="44">
        <v>1.5000000223517418</v>
      </c>
      <c r="E5564" s="44"/>
      <c r="F5564" s="45">
        <v>35.74981689453125</v>
      </c>
      <c r="G5564" s="45"/>
      <c r="H5564" s="45"/>
      <c r="I5564" s="45"/>
      <c r="J5564" s="45"/>
      <c r="K5564" s="45">
        <v>8.8154573440551758</v>
      </c>
      <c r="L5564" s="45"/>
      <c r="M5564" s="45"/>
      <c r="N5564" s="45">
        <v>35.749881744384766</v>
      </c>
      <c r="O5564" s="45"/>
      <c r="P5564" s="45"/>
      <c r="Q5564" s="45"/>
      <c r="R5564" s="45">
        <v>19.045513153076172</v>
      </c>
      <c r="S5564" s="45"/>
      <c r="T5564" s="45"/>
      <c r="U5564" s="45"/>
      <c r="V5564" s="46">
        <v>32.729335784912109</v>
      </c>
      <c r="W5564" s="46"/>
      <c r="X5564" s="45">
        <v>6.4000003039836884E-2</v>
      </c>
      <c r="Y5564" s="45"/>
      <c r="Z5564" s="44">
        <v>3.840000182390213</v>
      </c>
      <c r="AA5564" s="44"/>
      <c r="AB5564" s="45">
        <v>-10.694329261779785</v>
      </c>
      <c r="AC5564" s="45"/>
      <c r="AD5564" s="45">
        <v>2.7861812114715576</v>
      </c>
      <c r="AE5564" s="45"/>
      <c r="AF5564" s="45">
        <v>28.19310188293457</v>
      </c>
      <c r="AG5564" s="45"/>
      <c r="AH5564" s="45">
        <v>17.965404510498047</v>
      </c>
      <c r="AI5564" s="45"/>
      <c r="AJ5564" s="45"/>
      <c r="AK5564" s="20">
        <v>10.966229438781738</v>
      </c>
    </row>
    <row r="5565" spans="2:37">
      <c r="B5565" s="2">
        <v>2.6000000536441803E-2</v>
      </c>
      <c r="D5565" s="44">
        <v>1.5600000321865082</v>
      </c>
      <c r="E5565" s="44"/>
      <c r="F5565" s="45">
        <v>33.551826477050781</v>
      </c>
      <c r="G5565" s="45"/>
      <c r="H5565" s="45"/>
      <c r="I5565" s="45"/>
      <c r="J5565" s="45"/>
      <c r="K5565" s="45">
        <v>8.5293455123901367</v>
      </c>
      <c r="L5565" s="45"/>
      <c r="M5565" s="45"/>
      <c r="N5565" s="45">
        <v>35.417743682861328</v>
      </c>
      <c r="O5565" s="45"/>
      <c r="P5565" s="45"/>
      <c r="Q5565" s="45"/>
      <c r="R5565" s="45">
        <v>19.012969970703125</v>
      </c>
      <c r="S5565" s="45"/>
      <c r="T5565" s="45"/>
      <c r="U5565" s="45"/>
      <c r="V5565" s="46">
        <v>31.721284866333008</v>
      </c>
      <c r="W5565" s="46"/>
      <c r="X5565" s="45">
        <v>6.4999997615814209E-2</v>
      </c>
      <c r="Y5565" s="45"/>
      <c r="Z5565" s="44">
        <v>3.8999998569488525</v>
      </c>
      <c r="AA5565" s="44"/>
      <c r="AB5565" s="45">
        <v>-17.723522186279297</v>
      </c>
      <c r="AC5565" s="45"/>
      <c r="AD5565" s="45">
        <v>2.7100865840911865</v>
      </c>
      <c r="AE5565" s="45"/>
      <c r="AF5565" s="45">
        <v>28.084194183349609</v>
      </c>
      <c r="AG5565" s="45"/>
      <c r="AH5565" s="45">
        <v>17.942203521728516</v>
      </c>
      <c r="AI5565" s="45"/>
      <c r="AJ5565" s="45"/>
      <c r="AK5565" s="20">
        <v>10.680521011352539</v>
      </c>
    </row>
    <row r="5566" spans="2:37">
      <c r="B5566" s="2">
        <v>2.7000000700354576E-2</v>
      </c>
      <c r="D5566" s="44">
        <v>1.6200000420212746</v>
      </c>
      <c r="E5566" s="44"/>
      <c r="F5566" s="45">
        <v>27.866403579711914</v>
      </c>
      <c r="G5566" s="45"/>
      <c r="H5566" s="45"/>
      <c r="I5566" s="45"/>
      <c r="J5566" s="45"/>
      <c r="K5566" s="45">
        <v>8.25567626953125</v>
      </c>
      <c r="L5566" s="45"/>
      <c r="M5566" s="45"/>
      <c r="N5566" s="45">
        <v>35.098457336425781</v>
      </c>
      <c r="O5566" s="45"/>
      <c r="P5566" s="45"/>
      <c r="Q5566" s="45"/>
      <c r="R5566" s="45">
        <v>18.980712890625</v>
      </c>
      <c r="S5566" s="45"/>
      <c r="T5566" s="45"/>
      <c r="U5566" s="45"/>
      <c r="V5566" s="46">
        <v>30.755664825439453</v>
      </c>
      <c r="W5566" s="46"/>
      <c r="X5566" s="45">
        <v>6.5999999642372131E-2</v>
      </c>
      <c r="Y5566" s="45"/>
      <c r="Z5566" s="44">
        <v>3.9599999785423279</v>
      </c>
      <c r="AA5566" s="44"/>
      <c r="AB5566" s="45">
        <v>-21.868251800537109</v>
      </c>
      <c r="AC5566" s="45"/>
      <c r="AD5566" s="45">
        <v>2.6362197399139404</v>
      </c>
      <c r="AE5566" s="45"/>
      <c r="AF5566" s="45">
        <v>27.977790832519531</v>
      </c>
      <c r="AG5566" s="45"/>
      <c r="AH5566" s="45">
        <v>17.919197082519531</v>
      </c>
      <c r="AI5566" s="45"/>
      <c r="AJ5566" s="45"/>
      <c r="AK5566" s="20">
        <v>10.402748107910156</v>
      </c>
    </row>
    <row r="5567" spans="2:37">
      <c r="B5567" s="2">
        <v>2.8000000864267349E-2</v>
      </c>
      <c r="D5567" s="44">
        <v>1.680000051856041</v>
      </c>
      <c r="E5567" s="44"/>
      <c r="F5567" s="45">
        <v>19.462774276733398</v>
      </c>
      <c r="G5567" s="45"/>
      <c r="H5567" s="45"/>
      <c r="I5567" s="45"/>
      <c r="J5567" s="45"/>
      <c r="K5567" s="45">
        <v>7.9935727119445801</v>
      </c>
      <c r="L5567" s="45"/>
      <c r="M5567" s="45"/>
      <c r="N5567" s="45">
        <v>34.7911376953125</v>
      </c>
      <c r="O5567" s="45"/>
      <c r="P5567" s="45"/>
      <c r="Q5567" s="45"/>
      <c r="R5567" s="45">
        <v>18.948741912841797</v>
      </c>
      <c r="S5567" s="45"/>
      <c r="T5567" s="45"/>
      <c r="U5567" s="45"/>
      <c r="V5567" s="46">
        <v>29.829473495483398</v>
      </c>
      <c r="W5567" s="46"/>
      <c r="X5567" s="45">
        <v>6.7000001668930054E-2</v>
      </c>
      <c r="Y5567" s="45"/>
      <c r="Z5567" s="44">
        <v>4.0200001001358032</v>
      </c>
      <c r="AA5567" s="44"/>
      <c r="AB5567" s="45">
        <v>-22.565399169921875</v>
      </c>
      <c r="AC5567" s="45"/>
      <c r="AD5567" s="45">
        <v>2.5645089149475098</v>
      </c>
      <c r="AE5567" s="45"/>
      <c r="AF5567" s="45">
        <v>27.873817443847656</v>
      </c>
      <c r="AG5567" s="45"/>
      <c r="AH5567" s="45">
        <v>17.896383285522461</v>
      </c>
      <c r="AI5567" s="45"/>
      <c r="AJ5567" s="45"/>
      <c r="AK5567" s="20">
        <v>10.132671356201172</v>
      </c>
    </row>
    <row r="5568" spans="2:37">
      <c r="B5568" s="2">
        <v>2.8999999165534973E-2</v>
      </c>
      <c r="D5568" s="44">
        <v>1.7399999499320984</v>
      </c>
      <c r="E5568" s="44"/>
      <c r="F5568" s="45">
        <v>9.4900455474853516</v>
      </c>
      <c r="G5568" s="45"/>
      <c r="H5568" s="45"/>
      <c r="I5568" s="45"/>
      <c r="J5568" s="45"/>
      <c r="K5568" s="45">
        <v>7.7422552108764648</v>
      </c>
      <c r="L5568" s="45"/>
      <c r="M5568" s="45"/>
      <c r="N5568" s="45">
        <v>34.495006561279297</v>
      </c>
      <c r="O5568" s="45"/>
      <c r="P5568" s="45"/>
      <c r="Q5568" s="45"/>
      <c r="R5568" s="45">
        <v>18.917051315307617</v>
      </c>
      <c r="S5568" s="45"/>
      <c r="T5568" s="45"/>
      <c r="U5568" s="45"/>
      <c r="V5568" s="46">
        <v>28.940034866333008</v>
      </c>
      <c r="W5568" s="46"/>
      <c r="X5568" s="45">
        <v>6.8000003695487976E-2</v>
      </c>
      <c r="Y5568" s="45"/>
      <c r="Z5568" s="44">
        <v>4.0800002217292786</v>
      </c>
      <c r="AA5568" s="44"/>
      <c r="AB5568" s="45">
        <v>-19.73614501953125</v>
      </c>
      <c r="AC5568" s="45"/>
      <c r="AD5568" s="45">
        <v>2.4948856830596924</v>
      </c>
      <c r="AE5568" s="45"/>
      <c r="AF5568" s="45">
        <v>27.77220344543457</v>
      </c>
      <c r="AG5568" s="45"/>
      <c r="AH5568" s="45">
        <v>17.873762130737305</v>
      </c>
      <c r="AI5568" s="45"/>
      <c r="AJ5568" s="45"/>
      <c r="AK5568" s="20">
        <v>9.87005615234375</v>
      </c>
    </row>
    <row r="5569" spans="2:37">
      <c r="B5569" s="2">
        <v>2.9999999329447746E-2</v>
      </c>
      <c r="D5569" s="44">
        <v>1.7999999597668648</v>
      </c>
      <c r="E5569" s="44"/>
      <c r="F5569" s="45">
        <v>-0.68513470888137817</v>
      </c>
      <c r="G5569" s="45"/>
      <c r="H5569" s="45"/>
      <c r="I5569" s="45"/>
      <c r="J5569" s="45"/>
      <c r="K5569" s="45">
        <v>7.5010228157043457</v>
      </c>
      <c r="L5569" s="45"/>
      <c r="M5569" s="45"/>
      <c r="N5569" s="45">
        <v>34.2093505859375</v>
      </c>
      <c r="O5569" s="45"/>
      <c r="P5569" s="45"/>
      <c r="Q5569" s="45"/>
      <c r="R5569" s="45">
        <v>18.885639190673828</v>
      </c>
      <c r="S5569" s="45"/>
      <c r="T5569" s="45"/>
      <c r="U5569" s="45"/>
      <c r="V5569" s="46">
        <v>28.0849609375</v>
      </c>
      <c r="W5569" s="46"/>
      <c r="X5569" s="45">
        <v>6.8999998271465302E-2</v>
      </c>
      <c r="Y5569" s="45"/>
      <c r="Z5569" s="44">
        <v>4.1399998962879181</v>
      </c>
      <c r="AA5569" s="44"/>
      <c r="AB5569" s="45">
        <v>-13.795782089233398</v>
      </c>
      <c r="AC5569" s="45"/>
      <c r="AD5569" s="45">
        <v>2.4272832870483398</v>
      </c>
      <c r="AE5569" s="45"/>
      <c r="AF5569" s="45">
        <v>27.672880172729492</v>
      </c>
      <c r="AG5569" s="45"/>
      <c r="AH5569" s="45">
        <v>17.851333618164063</v>
      </c>
      <c r="AI5569" s="45"/>
      <c r="AJ5569" s="45"/>
      <c r="AK5569" s="20">
        <v>9.6146793365478516</v>
      </c>
    </row>
    <row r="5570" spans="2:37">
      <c r="B5570" s="2">
        <v>3.0999999493360519E-2</v>
      </c>
      <c r="D5570" s="44">
        <v>1.8599999696016312</v>
      </c>
      <c r="E5570" s="44"/>
      <c r="F5570" s="45">
        <v>-9.6708364486694336</v>
      </c>
      <c r="G5570" s="45"/>
      <c r="H5570" s="45"/>
      <c r="I5570" s="45"/>
      <c r="J5570" s="45"/>
      <c r="K5570" s="45">
        <v>7.2692470550537109</v>
      </c>
      <c r="L5570" s="45"/>
      <c r="M5570" s="45"/>
      <c r="N5570" s="45">
        <v>33.933540344238281</v>
      </c>
      <c r="O5570" s="45"/>
      <c r="P5570" s="45"/>
      <c r="Q5570" s="45"/>
      <c r="R5570" s="45">
        <v>18.854503631591797</v>
      </c>
      <c r="S5570" s="45"/>
      <c r="T5570" s="45"/>
      <c r="U5570" s="45"/>
      <c r="V5570" s="46">
        <v>27.262100219726563</v>
      </c>
      <c r="W5570" s="46"/>
      <c r="X5570" s="45">
        <v>7.0000000298023224E-2</v>
      </c>
      <c r="Y5570" s="45"/>
      <c r="Z5570" s="44">
        <v>4.2000000178813934</v>
      </c>
      <c r="AA5570" s="44"/>
      <c r="AB5570" s="45">
        <v>-5.5942816734313965</v>
      </c>
      <c r="AC5570" s="45"/>
      <c r="AD5570" s="45">
        <v>2.361638069152832</v>
      </c>
      <c r="AE5570" s="45"/>
      <c r="AF5570" s="45">
        <v>27.575780868530273</v>
      </c>
      <c r="AG5570" s="45"/>
      <c r="AH5570" s="45">
        <v>17.829090118408203</v>
      </c>
      <c r="AI5570" s="45"/>
      <c r="AJ5570" s="45"/>
      <c r="AK5570" s="20">
        <v>9.3663234710693359</v>
      </c>
    </row>
    <row r="5571" spans="2:37">
      <c r="B5571" s="2">
        <v>3.2000001519918442E-2</v>
      </c>
      <c r="D5571" s="44">
        <v>1.9200000911951065</v>
      </c>
      <c r="E5571" s="44"/>
      <c r="F5571" s="45">
        <v>-16.244985580444336</v>
      </c>
      <c r="G5571" s="45"/>
      <c r="H5571" s="45"/>
      <c r="I5571" s="45"/>
      <c r="J5571" s="45"/>
      <c r="K5571" s="45">
        <v>7.0463595390319824</v>
      </c>
      <c r="L5571" s="45"/>
      <c r="M5571" s="45"/>
      <c r="N5571" s="45">
        <v>33.667007446289063</v>
      </c>
      <c r="O5571" s="45"/>
      <c r="P5571" s="45"/>
      <c r="Q5571" s="45"/>
      <c r="R5571" s="45">
        <v>18.823640823364258</v>
      </c>
      <c r="S5571" s="45"/>
      <c r="T5571" s="45"/>
      <c r="U5571" s="45"/>
      <c r="V5571" s="46">
        <v>26.469526290893555</v>
      </c>
      <c r="W5571" s="46"/>
      <c r="X5571" s="45">
        <v>7.1000002324581146E-2</v>
      </c>
      <c r="Y5571" s="45"/>
      <c r="Z5571" s="44">
        <v>4.2600001394748688</v>
      </c>
      <c r="AA5571" s="44"/>
      <c r="AB5571" s="45">
        <v>3.7038905620574951</v>
      </c>
      <c r="AC5571" s="45"/>
      <c r="AD5571" s="45">
        <v>2.2978882789611816</v>
      </c>
      <c r="AE5571" s="45"/>
      <c r="AF5571" s="45">
        <v>27.480838775634766</v>
      </c>
      <c r="AG5571" s="45"/>
      <c r="AH5571" s="45">
        <v>17.807035446166992</v>
      </c>
      <c r="AI5571" s="45"/>
      <c r="AJ5571" s="45"/>
      <c r="AK5571" s="20">
        <v>9.1247777938842773</v>
      </c>
    </row>
    <row r="5572" spans="2:37">
      <c r="B5572" s="2">
        <v>3.2999999821186066E-2</v>
      </c>
      <c r="D5572" s="44">
        <v>1.9799999892711639</v>
      </c>
      <c r="E5572" s="44"/>
      <c r="F5572" s="45">
        <v>-19.526065826416016</v>
      </c>
      <c r="G5572" s="45"/>
      <c r="H5572" s="45"/>
      <c r="I5572" s="45"/>
      <c r="J5572" s="45"/>
      <c r="K5572" s="45">
        <v>6.83184814453125</v>
      </c>
      <c r="L5572" s="45"/>
      <c r="M5572" s="45"/>
      <c r="N5572" s="45">
        <v>33.409233093261719</v>
      </c>
      <c r="O5572" s="45"/>
      <c r="P5572" s="45"/>
      <c r="Q5572" s="45"/>
      <c r="R5572" s="45">
        <v>18.793048858642578</v>
      </c>
      <c r="S5572" s="45"/>
      <c r="T5572" s="45"/>
      <c r="U5572" s="45"/>
      <c r="V5572" s="46">
        <v>25.705493927001953</v>
      </c>
      <c r="W5572" s="46"/>
      <c r="X5572" s="45">
        <v>7.1999996900558472E-2</v>
      </c>
      <c r="Y5572" s="45"/>
      <c r="Z5572" s="44">
        <v>4.3199998140335083</v>
      </c>
      <c r="AA5572" s="44"/>
      <c r="AB5572" s="45">
        <v>12.78372859954834</v>
      </c>
      <c r="AC5572" s="45"/>
      <c r="AD5572" s="45">
        <v>2.2359745502471924</v>
      </c>
      <c r="AE5572" s="45"/>
      <c r="AF5572" s="45">
        <v>27.387996673583984</v>
      </c>
      <c r="AG5572" s="45"/>
      <c r="AH5572" s="45">
        <v>17.785165786743164</v>
      </c>
      <c r="AI5572" s="45"/>
      <c r="AJ5572" s="45"/>
      <c r="AK5572" s="20">
        <v>8.8898401260375977</v>
      </c>
    </row>
    <row r="5573" spans="2:37">
      <c r="B5573" s="2">
        <v>3.4000001847743988E-2</v>
      </c>
      <c r="D5573" s="44">
        <v>2.0400001108646393</v>
      </c>
      <c r="E5573" s="44"/>
      <c r="F5573" s="45">
        <v>-19.095548629760742</v>
      </c>
      <c r="G5573" s="45"/>
      <c r="H5573" s="45"/>
      <c r="I5573" s="45"/>
      <c r="J5573" s="45"/>
      <c r="K5573" s="45">
        <v>6.6252470016479492</v>
      </c>
      <c r="L5573" s="45"/>
      <c r="M5573" s="45"/>
      <c r="N5573" s="45">
        <v>33.159748077392578</v>
      </c>
      <c r="O5573" s="45"/>
      <c r="P5573" s="45"/>
      <c r="Q5573" s="45"/>
      <c r="R5573" s="45">
        <v>18.762725830078125</v>
      </c>
      <c r="S5573" s="45"/>
      <c r="T5573" s="45"/>
      <c r="U5573" s="45"/>
      <c r="V5573" s="46">
        <v>24.968425750732422</v>
      </c>
      <c r="W5573" s="46"/>
      <c r="X5573" s="45">
        <v>7.2999998927116394E-2</v>
      </c>
      <c r="Y5573" s="45"/>
      <c r="Z5573" s="44">
        <v>4.3799999356269836</v>
      </c>
      <c r="AA5573" s="44"/>
      <c r="AB5573" s="45">
        <v>20.364326477050781</v>
      </c>
      <c r="AC5573" s="45"/>
      <c r="AD5573" s="45">
        <v>2.1758394241333008</v>
      </c>
      <c r="AE5573" s="45"/>
      <c r="AF5573" s="45">
        <v>27.297189712524414</v>
      </c>
      <c r="AG5573" s="45"/>
      <c r="AH5573" s="45">
        <v>17.763477325439453</v>
      </c>
      <c r="AI5573" s="45"/>
      <c r="AJ5573" s="45"/>
      <c r="AK5573" s="20">
        <v>8.6613149642944336</v>
      </c>
    </row>
    <row r="5574" spans="2:37">
      <c r="B5574" s="2">
        <v>3.5000000149011612E-2</v>
      </c>
      <c r="D5574" s="44">
        <v>2.1000000089406967</v>
      </c>
      <c r="E5574" s="44"/>
      <c r="F5574" s="45">
        <v>-15.055083274841309</v>
      </c>
      <c r="G5574" s="45"/>
      <c r="H5574" s="45"/>
      <c r="I5574" s="45"/>
      <c r="J5574" s="45"/>
      <c r="K5574" s="45">
        <v>6.4261317253112793</v>
      </c>
      <c r="L5574" s="45"/>
      <c r="M5574" s="45"/>
      <c r="N5574" s="45">
        <v>32.918125152587891</v>
      </c>
      <c r="O5574" s="45"/>
      <c r="P5574" s="45"/>
      <c r="Q5574" s="45"/>
      <c r="R5574" s="45">
        <v>18.732667922973633</v>
      </c>
      <c r="S5574" s="45"/>
      <c r="T5574" s="45"/>
      <c r="U5574" s="45"/>
      <c r="V5574" s="46">
        <v>24.25688362121582</v>
      </c>
      <c r="W5574" s="46"/>
      <c r="X5574" s="45">
        <v>7.4000000953674316E-2</v>
      </c>
      <c r="Y5574" s="45"/>
      <c r="Z5574" s="44">
        <v>4.440000057220459</v>
      </c>
      <c r="AA5574" s="44"/>
      <c r="AB5574" s="45">
        <v>25.378286361694336</v>
      </c>
      <c r="AC5574" s="45"/>
      <c r="AD5574" s="45">
        <v>2.1174273490905762</v>
      </c>
      <c r="AE5574" s="45"/>
      <c r="AF5574" s="45">
        <v>27.208364486694336</v>
      </c>
      <c r="AG5574" s="45"/>
      <c r="AH5574" s="45">
        <v>17.741971969604492</v>
      </c>
      <c r="AI5574" s="45"/>
      <c r="AJ5574" s="45"/>
      <c r="AK5574" s="20">
        <v>8.4390134811401367</v>
      </c>
    </row>
    <row r="5575" spans="2:37">
      <c r="B5575" s="2">
        <v>3.5999998450279236E-2</v>
      </c>
      <c r="D5575" s="44">
        <v>2.1599999070167542</v>
      </c>
      <c r="E5575" s="44"/>
      <c r="F5575" s="45">
        <v>-8.0106468200683594</v>
      </c>
      <c r="G5575" s="45"/>
      <c r="H5575" s="45"/>
      <c r="I5575" s="45"/>
      <c r="J5575" s="45"/>
      <c r="K5575" s="45">
        <v>6.2341146469116211</v>
      </c>
      <c r="L5575" s="45"/>
      <c r="M5575" s="45"/>
      <c r="N5575" s="45">
        <v>32.683967590332031</v>
      </c>
      <c r="O5575" s="45"/>
      <c r="P5575" s="45"/>
      <c r="Q5575" s="45"/>
      <c r="R5575" s="45">
        <v>18.702871322631836</v>
      </c>
      <c r="S5575" s="45"/>
      <c r="T5575" s="45"/>
      <c r="U5575" s="45"/>
      <c r="V5575" s="46">
        <v>23.569562911987305</v>
      </c>
      <c r="W5575" s="46"/>
      <c r="X5575" s="45">
        <v>7.5000002980232239E-2</v>
      </c>
      <c r="Y5575" s="45"/>
      <c r="Z5575" s="44">
        <v>4.5000001788139343</v>
      </c>
      <c r="AA5575" s="44"/>
      <c r="AB5575" s="45">
        <v>27.120771408081055</v>
      </c>
      <c r="AC5575" s="45"/>
      <c r="AD5575" s="45">
        <v>2.0606851577758789</v>
      </c>
      <c r="AE5575" s="45"/>
      <c r="AF5575" s="45">
        <v>27.121461868286133</v>
      </c>
      <c r="AG5575" s="45"/>
      <c r="AH5575" s="45">
        <v>17.720645904541016</v>
      </c>
      <c r="AI5575" s="45"/>
      <c r="AJ5575" s="45"/>
      <c r="AK5575" s="20">
        <v>8.2227506637573242</v>
      </c>
    </row>
    <row r="5576" spans="2:37">
      <c r="B5576" s="2">
        <v>3.7000000476837158E-2</v>
      </c>
      <c r="D5576" s="44">
        <v>2.2200000286102295</v>
      </c>
      <c r="E5576" s="44"/>
      <c r="F5576" s="45">
        <v>1.0139000415802002</v>
      </c>
      <c r="G5576" s="45"/>
      <c r="H5576" s="45"/>
      <c r="I5576" s="45"/>
      <c r="J5576" s="45"/>
      <c r="K5576" s="45">
        <v>6.0488414764404297</v>
      </c>
      <c r="L5576" s="45"/>
      <c r="M5576" s="45"/>
      <c r="N5576" s="45">
        <v>32.456924438476563</v>
      </c>
      <c r="O5576" s="45"/>
      <c r="P5576" s="45"/>
      <c r="Q5576" s="45"/>
      <c r="R5576" s="45">
        <v>18.673336029052734</v>
      </c>
      <c r="S5576" s="45"/>
      <c r="T5576" s="45"/>
      <c r="U5576" s="45"/>
      <c r="V5576" s="46">
        <v>22.905263900756836</v>
      </c>
      <c r="W5576" s="46"/>
      <c r="X5576" s="45">
        <v>7.5999997556209564E-2</v>
      </c>
      <c r="Y5576" s="45"/>
      <c r="Z5576" s="44">
        <v>4.5599998533725739</v>
      </c>
      <c r="AA5576" s="44"/>
      <c r="AB5576" s="45">
        <v>25.347394943237305</v>
      </c>
      <c r="AC5576" s="45"/>
      <c r="AD5576" s="45">
        <v>2.0055606365203857</v>
      </c>
      <c r="AE5576" s="45"/>
      <c r="AF5576" s="45">
        <v>27.036428451538086</v>
      </c>
      <c r="AG5576" s="45"/>
      <c r="AH5576" s="45">
        <v>17.699497222900391</v>
      </c>
      <c r="AI5576" s="45"/>
      <c r="AJ5576" s="45"/>
      <c r="AK5576" s="20">
        <v>8.0123500823974609</v>
      </c>
    </row>
    <row r="5577" spans="2:37" ht="14.25" customHeight="1">
      <c r="B5577" s="2">
        <v>3.7999998778104782E-2</v>
      </c>
      <c r="D5577" s="44">
        <v>2.2799999266862869</v>
      </c>
      <c r="E5577" s="44"/>
      <c r="F5577" s="45">
        <v>10.72150707244873</v>
      </c>
      <c r="G5577" s="45"/>
      <c r="H5577" s="45"/>
      <c r="I5577" s="45"/>
      <c r="J5577" s="45"/>
      <c r="K5577" s="45">
        <v>5.8699841499328613</v>
      </c>
      <c r="L5577" s="45"/>
      <c r="M5577" s="45"/>
      <c r="N5577" s="45">
        <v>32.236663818359375</v>
      </c>
      <c r="O5577" s="45"/>
      <c r="P5577" s="45"/>
      <c r="Q5577" s="45"/>
      <c r="R5577" s="45">
        <v>18.64405632019043</v>
      </c>
      <c r="S5577" s="45"/>
      <c r="T5577" s="45"/>
      <c r="U5577" s="45"/>
      <c r="V5577" s="46">
        <v>22.262889862060547</v>
      </c>
      <c r="W5577" s="46"/>
      <c r="X5577" s="45">
        <v>7.6999999582767487E-2</v>
      </c>
      <c r="Y5577" s="45"/>
      <c r="Z5577" s="44">
        <v>4.6199999749660492</v>
      </c>
      <c r="AA5577" s="44"/>
      <c r="AB5577" s="45">
        <v>20.307353973388672</v>
      </c>
      <c r="AC5577" s="45"/>
      <c r="AD5577" s="45">
        <v>1.9520045518875122</v>
      </c>
      <c r="AE5577" s="45"/>
      <c r="AF5577" s="45">
        <v>26.953212738037109</v>
      </c>
      <c r="AG5577" s="45"/>
      <c r="AH5577" s="45">
        <v>17.678524017333984</v>
      </c>
      <c r="AI5577" s="45"/>
      <c r="AJ5577" s="45"/>
      <c r="AK5577" s="20">
        <v>7.807640552520752</v>
      </c>
    </row>
    <row r="5578" spans="2:37" ht="13.5" customHeight="1">
      <c r="B5578" s="47" t="s">
        <v>11</v>
      </c>
      <c r="C5578" s="47"/>
      <c r="D5578" s="47"/>
      <c r="E5578" s="47"/>
    </row>
    <row r="5579" spans="2:37" ht="12.75" customHeight="1">
      <c r="B5579" s="39" t="s">
        <v>0</v>
      </c>
      <c r="C5579" s="39"/>
      <c r="D5579" s="39"/>
      <c r="E5579" s="39"/>
      <c r="F5579" s="39"/>
      <c r="G5579" s="1" t="s">
        <v>1</v>
      </c>
      <c r="H5579" s="40" t="s">
        <v>116</v>
      </c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</row>
    <row r="5580" spans="2:37" ht="12.75" customHeight="1">
      <c r="AB5580" s="39" t="s">
        <v>2</v>
      </c>
      <c r="AC5580" s="39"/>
      <c r="AD5580" s="39"/>
      <c r="AE5580" s="39"/>
      <c r="AF5580" s="39"/>
      <c r="AG5580" s="39"/>
    </row>
    <row r="5581" spans="2:37" ht="12" customHeight="1">
      <c r="B5581" s="39" t="s">
        <v>3</v>
      </c>
      <c r="C5581" s="39"/>
      <c r="D5581" s="39"/>
      <c r="E5581" s="39"/>
      <c r="G5581" s="1" t="s">
        <v>4</v>
      </c>
      <c r="H5581" s="41">
        <v>0.43999999761581421</v>
      </c>
      <c r="I5581" s="41"/>
      <c r="J5581" s="41"/>
      <c r="K5581" s="41"/>
      <c r="L5581" s="41"/>
      <c r="M5581" s="41"/>
      <c r="N5581" s="41"/>
      <c r="O5581" s="39" t="s">
        <v>21</v>
      </c>
      <c r="P5581" s="39"/>
      <c r="Q5581" s="39"/>
      <c r="R5581" s="39"/>
      <c r="S5581" s="1" t="s">
        <v>4</v>
      </c>
      <c r="T5581" s="42" t="s">
        <v>22</v>
      </c>
      <c r="U5581" s="42"/>
      <c r="V5581" s="42"/>
      <c r="W5581" s="42"/>
      <c r="X5581" s="42"/>
      <c r="Y5581" s="42"/>
      <c r="Z5581" s="42"/>
      <c r="AA5581" s="42"/>
      <c r="AB5581" s="39"/>
      <c r="AC5581" s="39"/>
      <c r="AD5581" s="39"/>
      <c r="AE5581" s="39"/>
      <c r="AF5581" s="39"/>
      <c r="AG5581" s="39"/>
    </row>
    <row r="5582" spans="2:37" ht="10.5" customHeight="1">
      <c r="AB5582" s="39"/>
      <c r="AC5582" s="39"/>
      <c r="AD5582" s="39"/>
      <c r="AE5582" s="39"/>
      <c r="AF5582" s="39"/>
      <c r="AG5582" s="39"/>
    </row>
    <row r="5583" spans="2:37" ht="12" customHeight="1">
      <c r="AB5583" s="39"/>
      <c r="AC5583" s="39"/>
      <c r="AD5583" s="39"/>
      <c r="AE5583" s="39"/>
      <c r="AF5583" s="39"/>
      <c r="AG5583" s="39"/>
    </row>
    <row r="5584" spans="2:37" ht="12" customHeight="1">
      <c r="AB5584" s="39"/>
      <c r="AC5584" s="39"/>
      <c r="AD5584" s="39"/>
      <c r="AE5584" s="39"/>
      <c r="AF5584" s="39"/>
      <c r="AG5584" s="39"/>
    </row>
    <row r="5585" spans="2:34" ht="6" customHeight="1"/>
    <row r="5586" spans="2:34" ht="3" customHeight="1">
      <c r="B5586" s="43" t="s">
        <v>5</v>
      </c>
      <c r="D5586" s="43" t="s">
        <v>23</v>
      </c>
      <c r="E5586" s="43"/>
      <c r="G5586" s="43" t="s">
        <v>6</v>
      </c>
      <c r="H5586" s="43"/>
      <c r="J5586" s="43" t="s">
        <v>7</v>
      </c>
      <c r="K5586" s="43"/>
      <c r="L5586" s="43"/>
      <c r="M5586" s="43"/>
      <c r="N5586" s="43" t="s">
        <v>8</v>
      </c>
      <c r="O5586" s="43"/>
      <c r="Q5586" s="43" t="s">
        <v>9</v>
      </c>
      <c r="R5586" s="43"/>
      <c r="S5586" s="43"/>
      <c r="T5586" s="43" t="s">
        <v>10</v>
      </c>
      <c r="U5586" s="43"/>
      <c r="X5586" s="43" t="s">
        <v>5</v>
      </c>
      <c r="Y5586" s="43"/>
      <c r="Z5586" s="43" t="s">
        <v>23</v>
      </c>
      <c r="AA5586" s="43"/>
      <c r="AB5586" s="43" t="s">
        <v>6</v>
      </c>
      <c r="AC5586" s="43" t="s">
        <v>7</v>
      </c>
      <c r="AE5586" s="43" t="s">
        <v>8</v>
      </c>
      <c r="AF5586" s="43" t="s">
        <v>9</v>
      </c>
      <c r="AG5586" s="43" t="s">
        <v>10</v>
      </c>
      <c r="AH5586" s="43"/>
    </row>
    <row r="5587" spans="2:34" ht="14.25" customHeight="1">
      <c r="B5587" s="43"/>
      <c r="D5587" s="43"/>
      <c r="E5587" s="43"/>
      <c r="G5587" s="43"/>
      <c r="H5587" s="43"/>
      <c r="J5587" s="43"/>
      <c r="K5587" s="43"/>
      <c r="L5587" s="43"/>
      <c r="M5587" s="43"/>
      <c r="N5587" s="43"/>
      <c r="O5587" s="43"/>
      <c r="Q5587" s="43"/>
      <c r="R5587" s="43"/>
      <c r="S5587" s="43"/>
      <c r="T5587" s="43"/>
      <c r="U5587" s="43"/>
      <c r="X5587" s="43"/>
      <c r="Y5587" s="43"/>
      <c r="Z5587" s="43"/>
      <c r="AA5587" s="43"/>
      <c r="AB5587" s="43"/>
      <c r="AC5587" s="43"/>
      <c r="AE5587" s="43"/>
      <c r="AF5587" s="43"/>
      <c r="AG5587" s="43"/>
      <c r="AH5587" s="43"/>
    </row>
    <row r="5588" spans="2:34">
      <c r="B5588" s="2">
        <v>7.8000001609325409E-2</v>
      </c>
      <c r="D5588" s="44">
        <v>4.6800000965595245</v>
      </c>
      <c r="E5588" s="44"/>
      <c r="F5588" s="45">
        <v>12.707326889038086</v>
      </c>
      <c r="G5588" s="45"/>
      <c r="H5588" s="45"/>
      <c r="I5588" s="45"/>
      <c r="J5588" s="45"/>
      <c r="K5588" s="45">
        <v>1.899968147277832</v>
      </c>
      <c r="L5588" s="45"/>
      <c r="M5588" s="45"/>
      <c r="N5588" s="45">
        <v>26.871763229370117</v>
      </c>
      <c r="O5588" s="45"/>
      <c r="P5588" s="45"/>
      <c r="Q5588" s="45"/>
      <c r="R5588" s="45">
        <v>17.657726287841797</v>
      </c>
      <c r="S5588" s="45"/>
      <c r="T5588" s="45"/>
      <c r="U5588" s="45"/>
      <c r="V5588" s="46">
        <v>7.6084566116333008</v>
      </c>
      <c r="W5588" s="46"/>
    </row>
    <row r="5589" spans="2:34">
      <c r="B5589" s="2">
        <v>7.9000003635883331E-2</v>
      </c>
      <c r="D5589" s="44">
        <v>4.7400002181529999</v>
      </c>
      <c r="E5589" s="44"/>
      <c r="F5589" s="45">
        <v>3.6113409996032715</v>
      </c>
      <c r="G5589" s="45"/>
      <c r="H5589" s="45"/>
      <c r="I5589" s="45"/>
      <c r="J5589" s="45"/>
      <c r="K5589" s="45">
        <v>1.8494052886962891</v>
      </c>
      <c r="L5589" s="45"/>
      <c r="M5589" s="45"/>
      <c r="N5589" s="45">
        <v>26.792032241821289</v>
      </c>
      <c r="O5589" s="45"/>
      <c r="P5589" s="45"/>
      <c r="Q5589" s="45"/>
      <c r="R5589" s="45">
        <v>17.637102127075195</v>
      </c>
      <c r="S5589" s="45"/>
      <c r="T5589" s="45"/>
      <c r="U5589" s="45"/>
      <c r="V5589" s="46">
        <v>7.4146366119384766</v>
      </c>
      <c r="W5589" s="46"/>
    </row>
    <row r="5590" spans="2:34">
      <c r="B5590" s="2">
        <v>7.9999998211860657E-2</v>
      </c>
      <c r="D5590" s="44">
        <v>4.7999998927116394</v>
      </c>
      <c r="E5590" s="44"/>
      <c r="F5590" s="45">
        <v>-5.7091841697692871</v>
      </c>
      <c r="G5590" s="45"/>
      <c r="H5590" s="45"/>
      <c r="I5590" s="45"/>
      <c r="J5590" s="45"/>
      <c r="K5590" s="45">
        <v>1.800270676612854</v>
      </c>
      <c r="L5590" s="45"/>
      <c r="M5590" s="45"/>
      <c r="N5590" s="45">
        <v>26.713972091674805</v>
      </c>
      <c r="O5590" s="45"/>
      <c r="P5590" s="45"/>
      <c r="Q5590" s="45"/>
      <c r="R5590" s="45">
        <v>17.616647720336914</v>
      </c>
      <c r="S5590" s="45"/>
      <c r="T5590" s="45"/>
      <c r="U5590" s="45"/>
      <c r="V5590" s="46">
        <v>7.2260265350341797</v>
      </c>
      <c r="W5590" s="46"/>
    </row>
    <row r="5591" spans="2:34">
      <c r="B5591" s="2">
        <v>8.1000000238418579E-2</v>
      </c>
      <c r="D5591" s="44">
        <v>4.8600000143051147</v>
      </c>
      <c r="E5591" s="44"/>
      <c r="F5591" s="45">
        <v>-13.95411491394043</v>
      </c>
      <c r="G5591" s="45"/>
      <c r="H5591" s="45"/>
      <c r="I5591" s="45"/>
      <c r="J5591" s="45"/>
      <c r="K5591" s="45">
        <v>1.7525209188461304</v>
      </c>
      <c r="L5591" s="45"/>
      <c r="M5591" s="45"/>
      <c r="N5591" s="45">
        <v>26.637537002563477</v>
      </c>
      <c r="O5591" s="45"/>
      <c r="P5591" s="45"/>
      <c r="Q5591" s="45"/>
      <c r="R5591" s="45">
        <v>17.596363067626953</v>
      </c>
      <c r="S5591" s="45"/>
      <c r="T5591" s="45"/>
      <c r="U5591" s="45"/>
      <c r="V5591" s="46">
        <v>7.0424747467041016</v>
      </c>
      <c r="W5591" s="46"/>
    </row>
    <row r="5592" spans="2:34">
      <c r="B5592" s="2">
        <v>8.2000002264976501E-2</v>
      </c>
      <c r="D5592" s="44">
        <v>4.9200001358985901</v>
      </c>
      <c r="E5592" s="44"/>
      <c r="F5592" s="45">
        <v>-19.976882934570313</v>
      </c>
      <c r="G5592" s="45"/>
      <c r="H5592" s="45"/>
      <c r="I5592" s="45"/>
      <c r="J5592" s="45"/>
      <c r="K5592" s="45">
        <v>1.7061139345169067</v>
      </c>
      <c r="L5592" s="45"/>
      <c r="M5592" s="45"/>
      <c r="N5592" s="45">
        <v>26.562681198120117</v>
      </c>
      <c r="O5592" s="45"/>
      <c r="P5592" s="45"/>
      <c r="Q5592" s="45"/>
      <c r="R5592" s="45">
        <v>17.576248168945313</v>
      </c>
      <c r="S5592" s="45"/>
      <c r="T5592" s="45"/>
      <c r="U5592" s="45"/>
      <c r="V5592" s="46">
        <v>6.8638358116149902</v>
      </c>
      <c r="W5592" s="46"/>
    </row>
    <row r="5593" spans="2:34">
      <c r="B5593" s="2">
        <v>8.2999996840953827E-2</v>
      </c>
      <c r="D5593" s="44">
        <v>4.9799998104572296</v>
      </c>
      <c r="E5593" s="44"/>
      <c r="F5593" s="45">
        <v>-22.944831848144531</v>
      </c>
      <c r="G5593" s="45"/>
      <c r="H5593" s="45"/>
      <c r="I5593" s="45"/>
      <c r="J5593" s="45"/>
      <c r="K5593" s="45">
        <v>1.6610091924667358</v>
      </c>
      <c r="L5593" s="45"/>
      <c r="M5593" s="45"/>
      <c r="N5593" s="45">
        <v>26.489364624023438</v>
      </c>
      <c r="O5593" s="45"/>
      <c r="P5593" s="45"/>
      <c r="Q5593" s="45"/>
      <c r="R5593" s="45">
        <v>17.556297302246094</v>
      </c>
      <c r="S5593" s="45"/>
      <c r="T5593" s="45"/>
      <c r="U5593" s="45"/>
      <c r="V5593" s="46">
        <v>6.6899690628051758</v>
      </c>
      <c r="W5593" s="46"/>
    </row>
    <row r="5594" spans="2:34">
      <c r="B5594" s="2">
        <v>8.3999998867511749E-2</v>
      </c>
      <c r="D5594" s="44">
        <v>5.039999932050705</v>
      </c>
      <c r="E5594" s="44"/>
      <c r="F5594" s="45">
        <v>-22.455198287963867</v>
      </c>
      <c r="G5594" s="45"/>
      <c r="H5594" s="45"/>
      <c r="I5594" s="45"/>
      <c r="J5594" s="45"/>
      <c r="K5594" s="45">
        <v>1.6171672344207764</v>
      </c>
      <c r="L5594" s="45"/>
      <c r="M5594" s="45"/>
      <c r="N5594" s="45">
        <v>26.41754150390625</v>
      </c>
      <c r="O5594" s="45"/>
      <c r="P5594" s="45"/>
      <c r="Q5594" s="45"/>
      <c r="R5594" s="45">
        <v>17.53651237487793</v>
      </c>
      <c r="S5594" s="45"/>
      <c r="T5594" s="45"/>
      <c r="U5594" s="45"/>
      <c r="V5594" s="46">
        <v>6.5207371711730957</v>
      </c>
      <c r="W5594" s="46"/>
    </row>
    <row r="5595" spans="2:34">
      <c r="B5595" s="2">
        <v>8.5000000894069672E-2</v>
      </c>
      <c r="D5595" s="44">
        <v>5.1000000536441803</v>
      </c>
      <c r="E5595" s="44"/>
      <c r="F5595" s="45">
        <v>-18.590593338012695</v>
      </c>
      <c r="G5595" s="45"/>
      <c r="H5595" s="45"/>
      <c r="I5595" s="45"/>
      <c r="J5595" s="45"/>
      <c r="K5595" s="45">
        <v>1.5745501518249512</v>
      </c>
      <c r="L5595" s="45"/>
      <c r="M5595" s="45"/>
      <c r="N5595" s="45">
        <v>26.347175598144531</v>
      </c>
      <c r="O5595" s="45"/>
      <c r="P5595" s="45"/>
      <c r="Q5595" s="45"/>
      <c r="R5595" s="45">
        <v>17.516891479492188</v>
      </c>
      <c r="S5595" s="45"/>
      <c r="T5595" s="45"/>
      <c r="U5595" s="45"/>
      <c r="V5595" s="46">
        <v>6.3560085296630859</v>
      </c>
      <c r="W5595" s="46"/>
    </row>
    <row r="5596" spans="2:34">
      <c r="B5596" s="2">
        <v>8.6000002920627594E-2</v>
      </c>
      <c r="D5596" s="44">
        <v>5.1600001752376556</v>
      </c>
      <c r="E5596" s="44"/>
      <c r="F5596" s="45">
        <v>-11.906331062316895</v>
      </c>
      <c r="G5596" s="45"/>
      <c r="H5596" s="45"/>
      <c r="I5596" s="45"/>
      <c r="J5596" s="45"/>
      <c r="K5596" s="45">
        <v>1.5331212282180786</v>
      </c>
      <c r="L5596" s="45"/>
      <c r="M5596" s="45"/>
      <c r="N5596" s="45">
        <v>26.278226852416992</v>
      </c>
      <c r="O5596" s="45"/>
      <c r="P5596" s="45"/>
      <c r="Q5596" s="45"/>
      <c r="R5596" s="45">
        <v>17.497432708740234</v>
      </c>
      <c r="S5596" s="45"/>
      <c r="T5596" s="45"/>
      <c r="U5596" s="45"/>
      <c r="V5596" s="46">
        <v>6.1956543922424316</v>
      </c>
      <c r="W5596" s="46"/>
    </row>
    <row r="5597" spans="2:34">
      <c r="B5597" s="2">
        <v>8.6999997496604919E-2</v>
      </c>
      <c r="D5597" s="44">
        <v>5.2199998497962952</v>
      </c>
      <c r="E5597" s="44"/>
      <c r="F5597" s="45">
        <v>-3.351560115814209</v>
      </c>
      <c r="G5597" s="45"/>
      <c r="H5597" s="45"/>
      <c r="I5597" s="45"/>
      <c r="J5597" s="45"/>
      <c r="K5597" s="45">
        <v>1.4928447008132935</v>
      </c>
      <c r="L5597" s="45"/>
      <c r="M5597" s="45"/>
      <c r="N5597" s="45">
        <v>26.210657119750977</v>
      </c>
      <c r="O5597" s="45"/>
      <c r="P5597" s="45"/>
      <c r="Q5597" s="45"/>
      <c r="R5597" s="45">
        <v>17.478132247924805</v>
      </c>
      <c r="S5597" s="45"/>
      <c r="T5597" s="45"/>
      <c r="U5597" s="45"/>
      <c r="V5597" s="46">
        <v>6.0395503044128418</v>
      </c>
      <c r="W5597" s="46"/>
    </row>
    <row r="5598" spans="2:34">
      <c r="B5598" s="2">
        <v>8.7999999523162842E-2</v>
      </c>
      <c r="D5598" s="44">
        <v>5.2799999713897705</v>
      </c>
      <c r="E5598" s="44"/>
      <c r="F5598" s="45">
        <v>5.8646464347839355</v>
      </c>
      <c r="G5598" s="45"/>
      <c r="H5598" s="45"/>
      <c r="I5598" s="45"/>
      <c r="J5598" s="45"/>
      <c r="K5598" s="45">
        <v>1.4536862373352051</v>
      </c>
      <c r="L5598" s="45"/>
      <c r="M5598" s="45"/>
      <c r="N5598" s="45">
        <v>26.144430160522461</v>
      </c>
      <c r="O5598" s="45"/>
      <c r="P5598" s="45"/>
      <c r="Q5598" s="45"/>
      <c r="R5598" s="45">
        <v>17.458992004394531</v>
      </c>
      <c r="S5598" s="45"/>
      <c r="T5598" s="45"/>
      <c r="U5598" s="45"/>
      <c r="V5598" s="46">
        <v>5.8875761032104492</v>
      </c>
      <c r="W5598" s="46"/>
    </row>
    <row r="5599" spans="2:34">
      <c r="B5599" s="2">
        <v>8.9000001549720764E-2</v>
      </c>
      <c r="D5599" s="44">
        <v>5.3400000929832458</v>
      </c>
      <c r="E5599" s="44"/>
      <c r="F5599" s="45">
        <v>14.443312644958496</v>
      </c>
      <c r="G5599" s="45"/>
      <c r="H5599" s="45"/>
      <c r="I5599" s="45"/>
      <c r="J5599" s="45"/>
      <c r="K5599" s="45">
        <v>1.4156126976013184</v>
      </c>
      <c r="L5599" s="45"/>
      <c r="M5599" s="45"/>
      <c r="N5599" s="45">
        <v>26.079509735107422</v>
      </c>
      <c r="O5599" s="45"/>
      <c r="P5599" s="45"/>
      <c r="Q5599" s="45"/>
      <c r="R5599" s="45">
        <v>17.440010070800781</v>
      </c>
      <c r="S5599" s="45"/>
      <c r="T5599" s="45"/>
      <c r="U5599" s="45"/>
      <c r="V5599" s="46">
        <v>5.7396149635314941</v>
      </c>
      <c r="W5599" s="46"/>
    </row>
    <row r="5600" spans="2:34">
      <c r="B5600" s="2">
        <v>9.0000003576278687E-2</v>
      </c>
      <c r="D5600" s="44">
        <v>5.4000002145767212</v>
      </c>
      <c r="E5600" s="44"/>
      <c r="F5600" s="45">
        <v>21.177814483642578</v>
      </c>
      <c r="G5600" s="45"/>
      <c r="H5600" s="45"/>
      <c r="I5600" s="45"/>
      <c r="J5600" s="45"/>
      <c r="K5600" s="45">
        <v>1.378591775894165</v>
      </c>
      <c r="L5600" s="45"/>
      <c r="M5600" s="45"/>
      <c r="N5600" s="45">
        <v>26.015863418579102</v>
      </c>
      <c r="O5600" s="45"/>
      <c r="P5600" s="45"/>
      <c r="Q5600" s="45"/>
      <c r="R5600" s="45">
        <v>17.421182632446289</v>
      </c>
      <c r="S5600" s="45"/>
      <c r="T5600" s="45"/>
      <c r="U5600" s="45"/>
      <c r="V5600" s="46">
        <v>5.5955533981323242</v>
      </c>
      <c r="W5600" s="46"/>
    </row>
    <row r="5601" spans="2:33">
      <c r="B5601" s="2">
        <v>9.0999998152256012E-2</v>
      </c>
      <c r="D5601" s="44">
        <v>5.4599998891353607</v>
      </c>
      <c r="E5601" s="44"/>
      <c r="F5601" s="45">
        <v>25.122797012329102</v>
      </c>
      <c r="G5601" s="45"/>
      <c r="H5601" s="45"/>
      <c r="I5601" s="45"/>
      <c r="J5601" s="45"/>
      <c r="K5601" s="45">
        <v>1.3425921201705933</v>
      </c>
      <c r="L5601" s="45"/>
      <c r="M5601" s="45"/>
      <c r="N5601" s="45">
        <v>25.953456878662109</v>
      </c>
      <c r="O5601" s="45"/>
      <c r="P5601" s="45"/>
      <c r="Q5601" s="45"/>
      <c r="R5601" s="45">
        <v>17.402507781982422</v>
      </c>
      <c r="S5601" s="45"/>
      <c r="T5601" s="45"/>
      <c r="U5601" s="45"/>
      <c r="V5601" s="46">
        <v>5.4552826881408691</v>
      </c>
      <c r="W5601" s="46"/>
    </row>
    <row r="5602" spans="2:33">
      <c r="B5602" s="2">
        <v>9.2000000178813934E-2</v>
      </c>
      <c r="D5602" s="44">
        <v>5.5200000107288361</v>
      </c>
      <c r="E5602" s="44"/>
      <c r="F5602" s="45">
        <v>25.726104736328125</v>
      </c>
      <c r="G5602" s="45"/>
      <c r="H5602" s="45"/>
      <c r="I5602" s="45"/>
      <c r="J5602" s="45"/>
      <c r="K5602" s="45">
        <v>1.3075838088989258</v>
      </c>
      <c r="L5602" s="45"/>
      <c r="M5602" s="45"/>
      <c r="N5602" s="45">
        <v>25.892255783081055</v>
      </c>
      <c r="O5602" s="45"/>
      <c r="P5602" s="45"/>
      <c r="Q5602" s="45"/>
      <c r="R5602" s="45">
        <v>17.383989334106445</v>
      </c>
      <c r="S5602" s="45"/>
      <c r="T5602" s="45"/>
      <c r="U5602" s="45"/>
      <c r="V5602" s="46">
        <v>5.3186955451965332</v>
      </c>
      <c r="W5602" s="46"/>
    </row>
    <row r="5603" spans="2:33">
      <c r="B5603" s="2">
        <v>9.3000002205371857E-2</v>
      </c>
      <c r="D5603" s="44">
        <v>5.5800001323223114</v>
      </c>
      <c r="E5603" s="44"/>
      <c r="F5603" s="45">
        <v>22.90533447265625</v>
      </c>
      <c r="G5603" s="45"/>
      <c r="H5603" s="45"/>
      <c r="I5603" s="45"/>
      <c r="J5603" s="45"/>
      <c r="K5603" s="45">
        <v>1.2735375165939331</v>
      </c>
      <c r="L5603" s="45"/>
      <c r="M5603" s="45"/>
      <c r="N5603" s="45">
        <v>25.832233428955078</v>
      </c>
      <c r="O5603" s="45"/>
      <c r="P5603" s="45"/>
      <c r="Q5603" s="45"/>
      <c r="R5603" s="45">
        <v>17.365619659423828</v>
      </c>
      <c r="S5603" s="45"/>
      <c r="T5603" s="45"/>
      <c r="U5603" s="45"/>
      <c r="V5603" s="46">
        <v>5.1856889724731445</v>
      </c>
      <c r="W5603" s="46"/>
    </row>
    <row r="5604" spans="2:33">
      <c r="B5604" s="2">
        <v>9.3999996781349182E-2</v>
      </c>
      <c r="D5604" s="44">
        <v>5.6399998068809509</v>
      </c>
      <c r="E5604" s="44"/>
      <c r="F5604" s="45">
        <v>17.058374404907227</v>
      </c>
      <c r="G5604" s="45"/>
      <c r="H5604" s="45"/>
      <c r="I5604" s="45"/>
      <c r="J5604" s="45"/>
      <c r="K5604" s="45">
        <v>1.2404249906539917</v>
      </c>
      <c r="L5604" s="45"/>
      <c r="M5604" s="45"/>
      <c r="N5604" s="45">
        <v>25.773355484008789</v>
      </c>
      <c r="O5604" s="45"/>
      <c r="P5604" s="45"/>
      <c r="Q5604" s="45"/>
      <c r="R5604" s="45">
        <v>17.347400665283203</v>
      </c>
      <c r="S5604" s="45"/>
      <c r="T5604" s="45"/>
      <c r="U5604" s="45"/>
      <c r="V5604" s="46">
        <v>5.0561633110046387</v>
      </c>
      <c r="W5604" s="46"/>
    </row>
    <row r="5605" spans="2:33">
      <c r="B5605" s="2">
        <v>9.4999998807907104E-2</v>
      </c>
      <c r="D5605" s="44">
        <v>5.6999999284744263</v>
      </c>
      <c r="E5605" s="44"/>
      <c r="F5605" s="45">
        <v>9.0066251754760742</v>
      </c>
      <c r="G5605" s="45"/>
      <c r="H5605" s="45"/>
      <c r="I5605" s="45"/>
      <c r="J5605" s="45"/>
      <c r="K5605" s="45">
        <v>1.2082188129425049</v>
      </c>
      <c r="L5605" s="45"/>
      <c r="M5605" s="45"/>
      <c r="N5605" s="45">
        <v>25.715593338012695</v>
      </c>
      <c r="O5605" s="45"/>
      <c r="P5605" s="45"/>
      <c r="Q5605" s="45"/>
      <c r="R5605" s="45">
        <v>17.329330444335938</v>
      </c>
      <c r="S5605" s="45"/>
      <c r="T5605" s="45"/>
      <c r="U5605" s="45"/>
      <c r="V5605" s="46">
        <v>4.9300212860107422</v>
      </c>
      <c r="W5605" s="46"/>
    </row>
    <row r="5606" spans="2:33">
      <c r="B5606" s="2">
        <v>9.6000000834465027E-2</v>
      </c>
      <c r="D5606" s="44">
        <v>5.7600000500679016</v>
      </c>
      <c r="E5606" s="44"/>
      <c r="F5606" s="45">
        <v>-0.1210343986749649</v>
      </c>
      <c r="G5606" s="45"/>
      <c r="H5606" s="45"/>
      <c r="I5606" s="45"/>
      <c r="J5606" s="45"/>
      <c r="K5606" s="45">
        <v>1.1768926382064819</v>
      </c>
      <c r="L5606" s="45"/>
      <c r="M5606" s="45"/>
      <c r="N5606" s="45">
        <v>25.658920288085938</v>
      </c>
      <c r="O5606" s="45"/>
      <c r="P5606" s="45"/>
      <c r="Q5606" s="45"/>
      <c r="R5606" s="45">
        <v>17.311408996582031</v>
      </c>
      <c r="S5606" s="45"/>
      <c r="T5606" s="45"/>
      <c r="U5606" s="45"/>
      <c r="V5606" s="46">
        <v>4.8071694374084473</v>
      </c>
      <c r="W5606" s="46"/>
    </row>
    <row r="5607" spans="2:33">
      <c r="B5607" s="2">
        <v>9.7000002861022949E-2</v>
      </c>
      <c r="D5607" s="44">
        <v>5.820000171661377</v>
      </c>
      <c r="E5607" s="44"/>
      <c r="F5607" s="45">
        <v>-9.0471134185791016</v>
      </c>
      <c r="G5607" s="45"/>
      <c r="H5607" s="45"/>
      <c r="I5607" s="45"/>
      <c r="J5607" s="45"/>
      <c r="K5607" s="45">
        <v>1.1464204788208008</v>
      </c>
      <c r="L5607" s="45"/>
      <c r="M5607" s="45"/>
      <c r="N5607" s="45">
        <v>25.603309631347656</v>
      </c>
      <c r="O5607" s="45"/>
      <c r="P5607" s="45"/>
      <c r="Q5607" s="45"/>
      <c r="R5607" s="45">
        <v>17.293632507324219</v>
      </c>
      <c r="S5607" s="45"/>
      <c r="T5607" s="45"/>
      <c r="U5607" s="45"/>
      <c r="V5607" s="46">
        <v>4.6875157356262207</v>
      </c>
      <c r="W5607" s="46"/>
    </row>
    <row r="5608" spans="2:33">
      <c r="B5608" s="2">
        <v>9.7999997437000275E-2</v>
      </c>
      <c r="D5608" s="44">
        <v>5.8799998462200165</v>
      </c>
      <c r="E5608" s="44"/>
      <c r="F5608" s="45">
        <v>-16.524892807006836</v>
      </c>
      <c r="G5608" s="45"/>
      <c r="H5608" s="45"/>
      <c r="I5608" s="45"/>
      <c r="J5608" s="45"/>
      <c r="K5608" s="45">
        <v>1.116777777671814</v>
      </c>
      <c r="L5608" s="45"/>
      <c r="M5608" s="45"/>
      <c r="N5608" s="45">
        <v>25.548730850219727</v>
      </c>
      <c r="O5608" s="45"/>
      <c r="P5608" s="45"/>
      <c r="Q5608" s="45"/>
      <c r="R5608" s="45">
        <v>17.275999069213867</v>
      </c>
      <c r="S5608" s="45"/>
      <c r="T5608" s="45"/>
      <c r="U5608" s="45"/>
      <c r="V5608" s="46">
        <v>4.5709724426269531</v>
      </c>
      <c r="W5608" s="46"/>
    </row>
    <row r="5609" spans="2:33">
      <c r="B5609" s="2">
        <v>9.8999999463558197E-2</v>
      </c>
      <c r="D5609" s="44">
        <v>5.9399999678134918</v>
      </c>
      <c r="E5609" s="44"/>
      <c r="F5609" s="45">
        <v>-21.513113021850586</v>
      </c>
      <c r="G5609" s="45"/>
      <c r="H5609" s="45"/>
      <c r="I5609" s="45"/>
      <c r="J5609" s="45"/>
      <c r="K5609" s="45">
        <v>1.0879403352737427</v>
      </c>
      <c r="L5609" s="45"/>
      <c r="M5609" s="45"/>
      <c r="N5609" s="45">
        <v>25.495159149169922</v>
      </c>
      <c r="O5609" s="45"/>
      <c r="P5609" s="45"/>
      <c r="Q5609" s="45"/>
      <c r="R5609" s="45">
        <v>17.258510589599609</v>
      </c>
      <c r="S5609" s="45"/>
      <c r="T5609" s="45"/>
      <c r="U5609" s="45"/>
      <c r="V5609" s="46">
        <v>4.4574527740478516</v>
      </c>
      <c r="W5609" s="46"/>
    </row>
    <row r="5610" spans="2:33">
      <c r="B5610" s="2">
        <v>0.10000000149011612</v>
      </c>
      <c r="D5610" s="44">
        <v>6.0000000894069672</v>
      </c>
      <c r="E5610" s="44"/>
      <c r="F5610" s="45">
        <v>-23.321521759033203</v>
      </c>
      <c r="G5610" s="45"/>
      <c r="H5610" s="45"/>
      <c r="I5610" s="45"/>
      <c r="J5610" s="45"/>
      <c r="K5610" s="45">
        <v>1.059884786605835</v>
      </c>
      <c r="L5610" s="45"/>
      <c r="M5610" s="45"/>
      <c r="N5610" s="45">
        <v>25.442571640014648</v>
      </c>
      <c r="O5610" s="45"/>
      <c r="P5610" s="45"/>
      <c r="Q5610" s="45"/>
      <c r="R5610" s="45">
        <v>17.24116325378418</v>
      </c>
      <c r="S5610" s="45"/>
      <c r="T5610" s="45"/>
      <c r="U5610" s="45"/>
      <c r="V5610" s="46">
        <v>4.3468742370605469</v>
      </c>
      <c r="W5610" s="46"/>
    </row>
    <row r="5611" spans="2:33" ht="9.75" customHeight="1">
      <c r="B5611" s="2">
        <v>0.10100000351667404</v>
      </c>
      <c r="D5611" s="44">
        <v>6.0600002110004425</v>
      </c>
      <c r="E5611" s="44"/>
      <c r="F5611" s="45">
        <v>-21.706918716430664</v>
      </c>
      <c r="G5611" s="45"/>
      <c r="H5611" s="45"/>
      <c r="I5611" s="45"/>
      <c r="J5611" s="45"/>
      <c r="K5611" s="45">
        <v>1.0325886011123657</v>
      </c>
      <c r="L5611" s="45"/>
      <c r="M5611" s="45"/>
      <c r="N5611" s="45">
        <v>25.390941619873047</v>
      </c>
      <c r="O5611" s="45"/>
      <c r="P5611" s="45"/>
      <c r="Q5611" s="45"/>
      <c r="R5611" s="45">
        <v>17.223957061767578</v>
      </c>
      <c r="S5611" s="45"/>
      <c r="T5611" s="45"/>
      <c r="U5611" s="45"/>
      <c r="V5611" s="46">
        <v>4.2391562461853027</v>
      </c>
      <c r="W5611" s="46"/>
    </row>
    <row r="5612" spans="2:33" ht="5.25" customHeight="1"/>
    <row r="5613" spans="2:33" ht="172.5" customHeight="1"/>
    <row r="5614" spans="2:33" ht="16.5" customHeight="1"/>
    <row r="5615" spans="2:33" ht="12.75" customHeight="1">
      <c r="B5615" s="39" t="s">
        <v>0</v>
      </c>
      <c r="C5615" s="39"/>
      <c r="D5615" s="39"/>
      <c r="E5615" s="39"/>
      <c r="F5615" s="39"/>
      <c r="G5615" s="1" t="s">
        <v>1</v>
      </c>
      <c r="H5615" s="40" t="s">
        <v>117</v>
      </c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</row>
    <row r="5616" spans="2:33" ht="12.75" customHeight="1">
      <c r="AB5616" s="39" t="s">
        <v>2</v>
      </c>
      <c r="AC5616" s="39"/>
      <c r="AD5616" s="39"/>
      <c r="AE5616" s="39"/>
      <c r="AF5616" s="39"/>
      <c r="AG5616" s="39"/>
    </row>
    <row r="5617" spans="2:37" ht="12" customHeight="1">
      <c r="B5617" s="39" t="s">
        <v>3</v>
      </c>
      <c r="C5617" s="39"/>
      <c r="D5617" s="39"/>
      <c r="E5617" s="39"/>
      <c r="G5617" s="1" t="s">
        <v>4</v>
      </c>
      <c r="H5617" s="41">
        <v>6.5999999046325684</v>
      </c>
      <c r="I5617" s="41"/>
      <c r="J5617" s="41"/>
      <c r="K5617" s="41"/>
      <c r="L5617" s="41"/>
      <c r="M5617" s="41"/>
      <c r="N5617" s="41"/>
      <c r="O5617" s="39" t="s">
        <v>21</v>
      </c>
      <c r="P5617" s="39"/>
      <c r="Q5617" s="39"/>
      <c r="R5617" s="39"/>
      <c r="S5617" s="1" t="s">
        <v>4</v>
      </c>
      <c r="T5617" s="42" t="s">
        <v>24</v>
      </c>
      <c r="U5617" s="42"/>
      <c r="V5617" s="42"/>
      <c r="W5617" s="42"/>
      <c r="X5617" s="42"/>
      <c r="Y5617" s="42"/>
      <c r="Z5617" s="42"/>
      <c r="AA5617" s="42"/>
      <c r="AB5617" s="39"/>
      <c r="AC5617" s="39"/>
      <c r="AD5617" s="39"/>
      <c r="AE5617" s="39"/>
      <c r="AF5617" s="39"/>
      <c r="AG5617" s="39"/>
    </row>
    <row r="5618" spans="2:37" ht="10.5" customHeight="1">
      <c r="AB5618" s="39"/>
      <c r="AC5618" s="39"/>
      <c r="AD5618" s="39"/>
      <c r="AE5618" s="39"/>
      <c r="AF5618" s="39"/>
      <c r="AG5618" s="39"/>
    </row>
    <row r="5619" spans="2:37" ht="12" customHeight="1">
      <c r="AB5619" s="39"/>
      <c r="AC5619" s="39"/>
      <c r="AD5619" s="39"/>
      <c r="AE5619" s="39"/>
      <c r="AF5619" s="39"/>
      <c r="AG5619" s="39"/>
    </row>
    <row r="5620" spans="2:37" ht="12" customHeight="1">
      <c r="AB5620" s="39"/>
      <c r="AC5620" s="39"/>
      <c r="AD5620" s="39"/>
      <c r="AE5620" s="39"/>
      <c r="AF5620" s="39"/>
      <c r="AG5620" s="39"/>
    </row>
    <row r="5621" spans="2:37" ht="6" customHeight="1"/>
    <row r="5622" spans="2:37" ht="3" customHeight="1">
      <c r="B5622" s="43" t="s">
        <v>5</v>
      </c>
      <c r="D5622" s="43" t="s">
        <v>23</v>
      </c>
      <c r="E5622" s="43"/>
      <c r="G5622" s="43" t="s">
        <v>6</v>
      </c>
      <c r="H5622" s="43"/>
      <c r="J5622" s="43" t="s">
        <v>7</v>
      </c>
      <c r="K5622" s="43"/>
      <c r="L5622" s="43"/>
      <c r="M5622" s="43"/>
      <c r="N5622" s="43" t="s">
        <v>8</v>
      </c>
      <c r="O5622" s="43"/>
      <c r="Q5622" s="43" t="s">
        <v>9</v>
      </c>
      <c r="R5622" s="43"/>
      <c r="S5622" s="43"/>
      <c r="T5622" s="43" t="s">
        <v>10</v>
      </c>
      <c r="U5622" s="43"/>
      <c r="X5622" s="43" t="s">
        <v>5</v>
      </c>
      <c r="Y5622" s="43"/>
      <c r="Z5622" s="43" t="s">
        <v>23</v>
      </c>
      <c r="AA5622" s="43"/>
      <c r="AB5622" s="43" t="s">
        <v>6</v>
      </c>
      <c r="AC5622" s="43" t="s">
        <v>7</v>
      </c>
      <c r="AE5622" s="43" t="s">
        <v>8</v>
      </c>
      <c r="AF5622" s="43" t="s">
        <v>9</v>
      </c>
      <c r="AG5622" s="43" t="s">
        <v>10</v>
      </c>
      <c r="AH5622" s="43"/>
    </row>
    <row r="5623" spans="2:37" ht="14.25" customHeight="1">
      <c r="B5623" s="43"/>
      <c r="D5623" s="43"/>
      <c r="E5623" s="43"/>
      <c r="G5623" s="43"/>
      <c r="H5623" s="43"/>
      <c r="J5623" s="43"/>
      <c r="K5623" s="43"/>
      <c r="L5623" s="43"/>
      <c r="M5623" s="43"/>
      <c r="N5623" s="43"/>
      <c r="O5623" s="43"/>
      <c r="Q5623" s="43"/>
      <c r="R5623" s="43"/>
      <c r="S5623" s="43"/>
      <c r="T5623" s="43"/>
      <c r="U5623" s="43"/>
      <c r="X5623" s="43"/>
      <c r="Y5623" s="43"/>
      <c r="Z5623" s="43"/>
      <c r="AA5623" s="43"/>
      <c r="AB5623" s="43"/>
      <c r="AC5623" s="43"/>
      <c r="AE5623" s="43"/>
      <c r="AF5623" s="43"/>
      <c r="AG5623" s="43"/>
      <c r="AH5623" s="43"/>
    </row>
    <row r="5624" spans="2:37">
      <c r="B5624" s="2">
        <v>0</v>
      </c>
      <c r="D5624" s="44">
        <v>0</v>
      </c>
      <c r="E5624" s="44"/>
      <c r="F5624" s="45">
        <v>-1.360403416583722E-6</v>
      </c>
      <c r="G5624" s="45"/>
      <c r="H5624" s="45"/>
      <c r="I5624" s="45"/>
      <c r="J5624" s="45"/>
      <c r="K5624" s="45">
        <v>31.279933929443359</v>
      </c>
      <c r="L5624" s="45"/>
      <c r="M5624" s="45"/>
      <c r="N5624" s="45">
        <v>62.559867858886719</v>
      </c>
      <c r="O5624" s="45"/>
      <c r="P5624" s="45"/>
      <c r="Q5624" s="45"/>
      <c r="R5624" s="45">
        <v>22.118253707885742</v>
      </c>
      <c r="S5624" s="45"/>
      <c r="T5624" s="45"/>
      <c r="U5624" s="45"/>
      <c r="V5624" s="46">
        <v>99.999992370605469</v>
      </c>
      <c r="W5624" s="46"/>
      <c r="X5624" s="45">
        <v>3.9000000804662704E-2</v>
      </c>
      <c r="Y5624" s="45"/>
      <c r="Z5624" s="44">
        <v>2.3400000482797623</v>
      </c>
      <c r="AA5624" s="44"/>
      <c r="AB5624" s="45">
        <v>13.510865211486816</v>
      </c>
      <c r="AC5624" s="45"/>
      <c r="AD5624" s="45">
        <v>0.72024112939834595</v>
      </c>
      <c r="AE5624" s="45"/>
      <c r="AF5624" s="45">
        <v>24.330341339111328</v>
      </c>
      <c r="AG5624" s="45"/>
      <c r="AH5624" s="45">
        <v>16.694862365722656</v>
      </c>
      <c r="AI5624" s="45"/>
      <c r="AJ5624" s="45"/>
      <c r="AK5624" s="20">
        <v>3.0505638122558594</v>
      </c>
    </row>
    <row r="5625" spans="2:37">
      <c r="B5625" s="2">
        <v>1.0000000474974513E-3</v>
      </c>
      <c r="D5625" s="44">
        <v>6.0000002849847078E-2</v>
      </c>
      <c r="E5625" s="44"/>
      <c r="F5625" s="45">
        <v>-0.98748844861984253</v>
      </c>
      <c r="G5625" s="45"/>
      <c r="H5625" s="45"/>
      <c r="I5625" s="45"/>
      <c r="J5625" s="45"/>
      <c r="K5625" s="45">
        <v>27.858144760131836</v>
      </c>
      <c r="L5625" s="45"/>
      <c r="M5625" s="45"/>
      <c r="N5625" s="45">
        <v>58.885139465332031</v>
      </c>
      <c r="O5625" s="45"/>
      <c r="P5625" s="45"/>
      <c r="Q5625" s="45"/>
      <c r="R5625" s="45">
        <v>21.939397811889648</v>
      </c>
      <c r="S5625" s="45"/>
      <c r="T5625" s="45"/>
      <c r="U5625" s="45"/>
      <c r="V5625" s="46">
        <v>89.786796569824219</v>
      </c>
      <c r="W5625" s="46"/>
      <c r="X5625" s="45">
        <v>3.9999999105930328E-2</v>
      </c>
      <c r="Y5625" s="45"/>
      <c r="Z5625" s="44">
        <v>2.3999999463558197</v>
      </c>
      <c r="AA5625" s="44"/>
      <c r="AB5625" s="45">
        <v>19.736839294433594</v>
      </c>
      <c r="AC5625" s="45"/>
      <c r="AD5625" s="45">
        <v>0.65830463171005249</v>
      </c>
      <c r="AE5625" s="45"/>
      <c r="AF5625" s="45">
        <v>24.119266510009766</v>
      </c>
      <c r="AG5625" s="45"/>
      <c r="AH5625" s="45">
        <v>16.589405059814453</v>
      </c>
      <c r="AI5625" s="45"/>
      <c r="AJ5625" s="45"/>
      <c r="AK5625" s="20">
        <v>2.805957555770874</v>
      </c>
    </row>
    <row r="5626" spans="2:37">
      <c r="B5626" s="2">
        <v>2.0000000949949026E-3</v>
      </c>
      <c r="D5626" s="44">
        <v>0.12000000569969416</v>
      </c>
      <c r="E5626" s="44"/>
      <c r="F5626" s="45">
        <v>2.4432902336120605</v>
      </c>
      <c r="G5626" s="45"/>
      <c r="H5626" s="45"/>
      <c r="I5626" s="45"/>
      <c r="J5626" s="45"/>
      <c r="K5626" s="45">
        <v>24.86993408203125</v>
      </c>
      <c r="L5626" s="45"/>
      <c r="M5626" s="45"/>
      <c r="N5626" s="45">
        <v>55.647609710693359</v>
      </c>
      <c r="O5626" s="45"/>
      <c r="P5626" s="45"/>
      <c r="Q5626" s="45"/>
      <c r="R5626" s="45">
        <v>21.763103485107422</v>
      </c>
      <c r="S5626" s="45"/>
      <c r="T5626" s="45"/>
      <c r="U5626" s="45"/>
      <c r="V5626" s="46">
        <v>80.805099487304688</v>
      </c>
      <c r="W5626" s="46"/>
      <c r="X5626" s="45">
        <v>4.1000001132488251E-2</v>
      </c>
      <c r="Y5626" s="45"/>
      <c r="Z5626" s="44">
        <v>2.460000067949295</v>
      </c>
      <c r="AA5626" s="44"/>
      <c r="AB5626" s="45">
        <v>23.224664688110352</v>
      </c>
      <c r="AC5626" s="45"/>
      <c r="AD5626" s="45">
        <v>0.60175418853759766</v>
      </c>
      <c r="AE5626" s="45"/>
      <c r="AF5626" s="45">
        <v>23.915443420410156</v>
      </c>
      <c r="AG5626" s="45"/>
      <c r="AH5626" s="45">
        <v>16.485267639160156</v>
      </c>
      <c r="AI5626" s="45"/>
      <c r="AJ5626" s="45"/>
      <c r="AK5626" s="20">
        <v>2.5811195373535156</v>
      </c>
    </row>
    <row r="5627" spans="2:37">
      <c r="B5627" s="2">
        <v>3.0000000260770321E-3</v>
      </c>
      <c r="D5627" s="44">
        <v>0.18000000156462193</v>
      </c>
      <c r="E5627" s="44"/>
      <c r="F5627" s="45">
        <v>9.2694063186645508</v>
      </c>
      <c r="G5627" s="45"/>
      <c r="H5627" s="45"/>
      <c r="I5627" s="45"/>
      <c r="J5627" s="45"/>
      <c r="K5627" s="45">
        <v>22.251026153564453</v>
      </c>
      <c r="L5627" s="45"/>
      <c r="M5627" s="45"/>
      <c r="N5627" s="45">
        <v>52.782943725585938</v>
      </c>
      <c r="O5627" s="45"/>
      <c r="P5627" s="45"/>
      <c r="Q5627" s="45"/>
      <c r="R5627" s="45">
        <v>21.589324951171875</v>
      </c>
      <c r="S5627" s="45"/>
      <c r="T5627" s="45"/>
      <c r="U5627" s="45"/>
      <c r="V5627" s="46">
        <v>72.877922058105469</v>
      </c>
      <c r="W5627" s="46"/>
      <c r="X5627" s="45">
        <v>4.1999999433755875E-2</v>
      </c>
      <c r="Y5627" s="45"/>
      <c r="Z5627" s="44">
        <v>2.5199999660253525</v>
      </c>
      <c r="AA5627" s="44"/>
      <c r="AB5627" s="45">
        <v>23.513500213623047</v>
      </c>
      <c r="AC5627" s="45"/>
      <c r="AD5627" s="45">
        <v>0.55011445283889771</v>
      </c>
      <c r="AE5627" s="45"/>
      <c r="AF5627" s="45">
        <v>23.718364715576172</v>
      </c>
      <c r="AG5627" s="45"/>
      <c r="AH5627" s="45">
        <v>16.382427215576172</v>
      </c>
      <c r="AI5627" s="45"/>
      <c r="AJ5627" s="45"/>
      <c r="AK5627" s="20">
        <v>2.3744325637817383</v>
      </c>
    </row>
    <row r="5628" spans="2:37">
      <c r="B5628" s="2">
        <v>4.0000001899898052E-3</v>
      </c>
      <c r="D5628" s="44">
        <v>0.24000001139938831</v>
      </c>
      <c r="E5628" s="44"/>
      <c r="F5628" s="45">
        <v>18.072549819946289</v>
      </c>
      <c r="G5628" s="45"/>
      <c r="H5628" s="45"/>
      <c r="I5628" s="45"/>
      <c r="J5628" s="45"/>
      <c r="K5628" s="45">
        <v>19.947973251342773</v>
      </c>
      <c r="L5628" s="45"/>
      <c r="M5628" s="45"/>
      <c r="N5628" s="45">
        <v>50.237628936767578</v>
      </c>
      <c r="O5628" s="45"/>
      <c r="P5628" s="45"/>
      <c r="Q5628" s="45"/>
      <c r="R5628" s="45">
        <v>21.418020248413086</v>
      </c>
      <c r="S5628" s="45"/>
      <c r="T5628" s="45"/>
      <c r="U5628" s="45"/>
      <c r="V5628" s="46">
        <v>65.857376098632813</v>
      </c>
      <c r="W5628" s="46"/>
      <c r="X5628" s="45">
        <v>4.3000001460313797E-2</v>
      </c>
      <c r="Y5628" s="45"/>
      <c r="Z5628" s="44">
        <v>2.5800000876188278</v>
      </c>
      <c r="AA5628" s="44"/>
      <c r="AB5628" s="45">
        <v>20.595298767089844</v>
      </c>
      <c r="AC5628" s="45"/>
      <c r="AD5628" s="45">
        <v>0.50295305252075195</v>
      </c>
      <c r="AE5628" s="45"/>
      <c r="AF5628" s="45">
        <v>23.527568817138672</v>
      </c>
      <c r="AG5628" s="45"/>
      <c r="AH5628" s="45">
        <v>16.280862808227539</v>
      </c>
      <c r="AI5628" s="45"/>
      <c r="AJ5628" s="45"/>
      <c r="AK5628" s="20">
        <v>2.1844143867492676</v>
      </c>
    </row>
    <row r="5629" spans="2:37">
      <c r="B5629" s="2">
        <v>4.999999888241291E-3</v>
      </c>
      <c r="D5629" s="44">
        <v>0.29999999329447746</v>
      </c>
      <c r="E5629" s="44"/>
      <c r="F5629" s="45">
        <v>27.233522415161133</v>
      </c>
      <c r="G5629" s="45"/>
      <c r="H5629" s="45"/>
      <c r="I5629" s="45"/>
      <c r="J5629" s="45"/>
      <c r="K5629" s="45">
        <v>17.916168212890625</v>
      </c>
      <c r="L5629" s="45"/>
      <c r="M5629" s="45"/>
      <c r="N5629" s="45">
        <v>47.966999053955078</v>
      </c>
      <c r="O5629" s="45"/>
      <c r="P5629" s="45"/>
      <c r="Q5629" s="45"/>
      <c r="R5629" s="45">
        <v>21.2491455078125</v>
      </c>
      <c r="S5629" s="45"/>
      <c r="T5629" s="45"/>
      <c r="U5629" s="45"/>
      <c r="V5629" s="46">
        <v>59.619541168212891</v>
      </c>
      <c r="W5629" s="46"/>
      <c r="X5629" s="45">
        <v>4.3999999761581421E-2</v>
      </c>
      <c r="Y5629" s="45"/>
      <c r="Z5629" s="44">
        <v>2.6399999856948853</v>
      </c>
      <c r="AA5629" s="44"/>
      <c r="AB5629" s="45">
        <v>14.910210609436035</v>
      </c>
      <c r="AC5629" s="45"/>
      <c r="AD5629" s="45">
        <v>0.45987620949745178</v>
      </c>
      <c r="AE5629" s="45"/>
      <c r="AF5629" s="45">
        <v>23.342634201049805</v>
      </c>
      <c r="AG5629" s="45"/>
      <c r="AH5629" s="45">
        <v>16.180553436279297</v>
      </c>
      <c r="AI5629" s="45"/>
      <c r="AJ5629" s="45"/>
      <c r="AK5629" s="20">
        <v>2.0097062587738037</v>
      </c>
    </row>
    <row r="5630" spans="2:37">
      <c r="B5630" s="2">
        <v>6.0000000521540642E-3</v>
      </c>
      <c r="D5630" s="44">
        <v>0.36000000312924385</v>
      </c>
      <c r="E5630" s="44"/>
      <c r="F5630" s="45">
        <v>35.153167724609375</v>
      </c>
      <c r="G5630" s="45"/>
      <c r="H5630" s="45"/>
      <c r="I5630" s="45"/>
      <c r="J5630" s="45"/>
      <c r="K5630" s="45">
        <v>16.118249893188477</v>
      </c>
      <c r="L5630" s="45"/>
      <c r="M5630" s="45"/>
      <c r="N5630" s="45">
        <v>45.933635711669922</v>
      </c>
      <c r="O5630" s="45"/>
      <c r="P5630" s="45"/>
      <c r="Q5630" s="45"/>
      <c r="R5630" s="45">
        <v>21.082660675048828</v>
      </c>
      <c r="S5630" s="45"/>
      <c r="T5630" s="45"/>
      <c r="U5630" s="45"/>
      <c r="V5630" s="46">
        <v>54.060176849365234</v>
      </c>
      <c r="W5630" s="46"/>
      <c r="X5630" s="45">
        <v>4.5000001788139343E-2</v>
      </c>
      <c r="Y5630" s="45"/>
      <c r="Z5630" s="44">
        <v>2.7000001072883606</v>
      </c>
      <c r="AA5630" s="44"/>
      <c r="AB5630" s="45">
        <v>7.2795977592468262</v>
      </c>
      <c r="AC5630" s="45"/>
      <c r="AD5630" s="45">
        <v>0.42052567005157471</v>
      </c>
      <c r="AE5630" s="45"/>
      <c r="AF5630" s="45">
        <v>23.163171768188477</v>
      </c>
      <c r="AG5630" s="45"/>
      <c r="AH5630" s="45">
        <v>16.081478118896484</v>
      </c>
      <c r="AI5630" s="45"/>
      <c r="AJ5630" s="45"/>
      <c r="AK5630" s="20">
        <v>1.8490622043609619</v>
      </c>
    </row>
    <row r="5631" spans="2:37">
      <c r="B5631" s="2">
        <v>7.0000002160668373E-3</v>
      </c>
      <c r="D5631" s="44">
        <v>0.42000001296401024</v>
      </c>
      <c r="E5631" s="44"/>
      <c r="F5631" s="45">
        <v>40.468315124511719</v>
      </c>
      <c r="G5631" s="45"/>
      <c r="H5631" s="45"/>
      <c r="I5631" s="45"/>
      <c r="J5631" s="45"/>
      <c r="K5631" s="45">
        <v>14.522808074951172</v>
      </c>
      <c r="L5631" s="45"/>
      <c r="M5631" s="45"/>
      <c r="N5631" s="45">
        <v>44.106063842773438</v>
      </c>
      <c r="O5631" s="45"/>
      <c r="P5631" s="45"/>
      <c r="Q5631" s="45"/>
      <c r="R5631" s="45">
        <v>20.918521881103516</v>
      </c>
      <c r="S5631" s="45"/>
      <c r="T5631" s="45"/>
      <c r="U5631" s="45"/>
      <c r="V5631" s="46">
        <v>49.09130859375</v>
      </c>
      <c r="W5631" s="46"/>
      <c r="X5631" s="45">
        <v>4.6000000089406967E-2</v>
      </c>
      <c r="Y5631" s="45"/>
      <c r="Z5631" s="44">
        <v>2.760000005364418</v>
      </c>
      <c r="AA5631" s="44"/>
      <c r="AB5631" s="45">
        <v>-1.2132554054260254</v>
      </c>
      <c r="AC5631" s="45"/>
      <c r="AD5631" s="45">
        <v>0.3845750093460083</v>
      </c>
      <c r="AE5631" s="45"/>
      <c r="AF5631" s="45">
        <v>22.988826751708984</v>
      </c>
      <c r="AG5631" s="45"/>
      <c r="AH5631" s="45">
        <v>15.983619689941406</v>
      </c>
      <c r="AI5631" s="45"/>
      <c r="AJ5631" s="45"/>
      <c r="AK5631" s="20">
        <v>1.7013392448425293</v>
      </c>
    </row>
    <row r="5632" spans="2:37">
      <c r="B5632" s="2">
        <v>8.0000003799796104E-3</v>
      </c>
      <c r="D5632" s="44">
        <v>0.48000002279877663</v>
      </c>
      <c r="E5632" s="44"/>
      <c r="F5632" s="45">
        <v>42.232528686523438</v>
      </c>
      <c r="G5632" s="45"/>
      <c r="H5632" s="45"/>
      <c r="I5632" s="45"/>
      <c r="J5632" s="45"/>
      <c r="K5632" s="45">
        <v>13.103326797485352</v>
      </c>
      <c r="L5632" s="45"/>
      <c r="M5632" s="45"/>
      <c r="N5632" s="45">
        <v>42.457721710205078</v>
      </c>
      <c r="O5632" s="45"/>
      <c r="P5632" s="45"/>
      <c r="Q5632" s="45"/>
      <c r="R5632" s="45">
        <v>20.756690979003906</v>
      </c>
      <c r="S5632" s="45"/>
      <c r="T5632" s="45"/>
      <c r="U5632" s="45"/>
      <c r="V5632" s="46">
        <v>44.638381958007813</v>
      </c>
      <c r="W5632" s="46"/>
      <c r="X5632" s="45">
        <v>4.6999998390674591E-2</v>
      </c>
      <c r="Y5632" s="45"/>
      <c r="Z5632" s="44">
        <v>2.8199999034404755</v>
      </c>
      <c r="AA5632" s="44"/>
      <c r="AB5632" s="45">
        <v>-9.3774709701538086</v>
      </c>
      <c r="AC5632" s="45"/>
      <c r="AD5632" s="45">
        <v>0.35172697901725769</v>
      </c>
      <c r="AE5632" s="45"/>
      <c r="AF5632" s="45">
        <v>22.819272994995117</v>
      </c>
      <c r="AG5632" s="45"/>
      <c r="AH5632" s="45">
        <v>15.886954307556152</v>
      </c>
      <c r="AI5632" s="45"/>
      <c r="AJ5632" s="45"/>
      <c r="AK5632" s="20">
        <v>1.5654890537261963</v>
      </c>
    </row>
    <row r="5633" spans="2:37">
      <c r="B5633" s="2">
        <v>8.999999612569809E-3</v>
      </c>
      <c r="D5633" s="44">
        <v>0.53999997675418854</v>
      </c>
      <c r="E5633" s="44"/>
      <c r="F5633" s="45">
        <v>40.036956787109375</v>
      </c>
      <c r="G5633" s="45"/>
      <c r="H5633" s="45"/>
      <c r="I5633" s="45"/>
      <c r="J5633" s="45"/>
      <c r="K5633" s="45">
        <v>11.837336540222168</v>
      </c>
      <c r="L5633" s="45"/>
      <c r="M5633" s="45"/>
      <c r="N5633" s="45">
        <v>40.966072082519531</v>
      </c>
      <c r="O5633" s="45"/>
      <c r="P5633" s="45"/>
      <c r="Q5633" s="45"/>
      <c r="R5633" s="45">
        <v>20.597126007080078</v>
      </c>
      <c r="S5633" s="45"/>
      <c r="T5633" s="45"/>
      <c r="U5633" s="45"/>
      <c r="V5633" s="46">
        <v>40.63800048828125</v>
      </c>
      <c r="W5633" s="46"/>
      <c r="X5633" s="45">
        <v>4.8000000417232513E-2</v>
      </c>
      <c r="Y5633" s="45"/>
      <c r="Z5633" s="44">
        <v>2.8800000250339508</v>
      </c>
      <c r="AA5633" s="44"/>
      <c r="AB5633" s="45">
        <v>-16.082008361816406</v>
      </c>
      <c r="AC5633" s="45"/>
      <c r="AD5633" s="45">
        <v>0.32171067595481873</v>
      </c>
      <c r="AE5633" s="45"/>
      <c r="AF5633" s="45">
        <v>22.654216766357422</v>
      </c>
      <c r="AG5633" s="45"/>
      <c r="AH5633" s="45">
        <v>15.791465759277344</v>
      </c>
      <c r="AI5633" s="45"/>
      <c r="AJ5633" s="45"/>
      <c r="AK5633" s="20">
        <v>1.4405490159988403</v>
      </c>
    </row>
    <row r="5634" spans="2:37">
      <c r="B5634" s="2">
        <v>9.9999997764825821E-3</v>
      </c>
      <c r="D5634" s="44">
        <v>0.59999998658895493</v>
      </c>
      <c r="E5634" s="44"/>
      <c r="F5634" s="45">
        <v>34.055171966552734</v>
      </c>
      <c r="G5634" s="45"/>
      <c r="H5634" s="45"/>
      <c r="I5634" s="45"/>
      <c r="J5634" s="45"/>
      <c r="K5634" s="45">
        <v>10.705716133117676</v>
      </c>
      <c r="L5634" s="45"/>
      <c r="M5634" s="45"/>
      <c r="N5634" s="45">
        <v>39.611946105957031</v>
      </c>
      <c r="O5634" s="45"/>
      <c r="P5634" s="45"/>
      <c r="Q5634" s="45"/>
      <c r="R5634" s="45">
        <v>20.439790725708008</v>
      </c>
      <c r="S5634" s="45"/>
      <c r="T5634" s="45"/>
      <c r="U5634" s="45"/>
      <c r="V5634" s="46">
        <v>37.036014556884766</v>
      </c>
      <c r="W5634" s="46"/>
      <c r="X5634" s="45">
        <v>4.8999998718500137E-2</v>
      </c>
      <c r="Y5634" s="45"/>
      <c r="Z5634" s="44">
        <v>2.9399999231100082</v>
      </c>
      <c r="AA5634" s="44"/>
      <c r="AB5634" s="45">
        <v>-20.412731170654297</v>
      </c>
      <c r="AC5634" s="45"/>
      <c r="AD5634" s="45">
        <v>0.29427924752235413</v>
      </c>
      <c r="AE5634" s="45"/>
      <c r="AF5634" s="45">
        <v>22.493379592895508</v>
      </c>
      <c r="AG5634" s="45"/>
      <c r="AH5634" s="45">
        <v>15.697134017944336</v>
      </c>
      <c r="AI5634" s="45"/>
      <c r="AJ5634" s="45"/>
      <c r="AK5634" s="20">
        <v>1.3256360292434692</v>
      </c>
    </row>
    <row r="5635" spans="2:37">
      <c r="B5635" s="2">
        <v>1.0999999940395355E-2</v>
      </c>
      <c r="D5635" s="44">
        <v>0.65999999642372131</v>
      </c>
      <c r="E5635" s="44"/>
      <c r="F5635" s="45">
        <v>25.00689697265625</v>
      </c>
      <c r="G5635" s="45"/>
      <c r="H5635" s="45"/>
      <c r="I5635" s="45"/>
      <c r="J5635" s="45"/>
      <c r="K5635" s="45">
        <v>9.6921300888061523</v>
      </c>
      <c r="L5635" s="45"/>
      <c r="M5635" s="45"/>
      <c r="N5635" s="45">
        <v>38.378952026367188</v>
      </c>
      <c r="O5635" s="45"/>
      <c r="P5635" s="45"/>
      <c r="Q5635" s="45"/>
      <c r="R5635" s="45">
        <v>20.284646987915039</v>
      </c>
      <c r="S5635" s="45"/>
      <c r="T5635" s="45"/>
      <c r="U5635" s="45"/>
      <c r="V5635" s="46">
        <v>33.785999298095703</v>
      </c>
      <c r="W5635" s="46"/>
      <c r="X5635" s="45">
        <v>5.000000074505806E-2</v>
      </c>
      <c r="Y5635" s="45"/>
      <c r="Z5635" s="44">
        <v>3.0000000447034836</v>
      </c>
      <c r="AA5635" s="44"/>
      <c r="AB5635" s="45">
        <v>-21.797321319580078</v>
      </c>
      <c r="AC5635" s="45"/>
      <c r="AD5635" s="45">
        <v>0.26920768618583679</v>
      </c>
      <c r="AE5635" s="45"/>
      <c r="AF5635" s="45">
        <v>22.336511611938477</v>
      </c>
      <c r="AG5635" s="45"/>
      <c r="AH5635" s="45">
        <v>15.603940010070801</v>
      </c>
      <c r="AI5635" s="45"/>
      <c r="AJ5635" s="45"/>
      <c r="AK5635" s="20">
        <v>1.2199392318725586</v>
      </c>
    </row>
    <row r="5636" spans="2:37">
      <c r="B5636" s="2">
        <v>1.2000000104308128E-2</v>
      </c>
      <c r="D5636" s="44">
        <v>0.7200000062584877</v>
      </c>
      <c r="E5636" s="44"/>
      <c r="F5636" s="45">
        <v>14.046751022338867</v>
      </c>
      <c r="G5636" s="45"/>
      <c r="H5636" s="45"/>
      <c r="I5636" s="45"/>
      <c r="J5636" s="45"/>
      <c r="K5636" s="45">
        <v>8.7825632095336914</v>
      </c>
      <c r="L5636" s="45"/>
      <c r="M5636" s="45"/>
      <c r="N5636" s="45">
        <v>37.253021240234375</v>
      </c>
      <c r="O5636" s="45"/>
      <c r="P5636" s="45"/>
      <c r="Q5636" s="45"/>
      <c r="R5636" s="45">
        <v>20.131654739379883</v>
      </c>
      <c r="S5636" s="45"/>
      <c r="T5636" s="45"/>
      <c r="U5636" s="45"/>
      <c r="V5636" s="46">
        <v>30.847986221313477</v>
      </c>
      <c r="W5636" s="46"/>
      <c r="X5636" s="45">
        <v>5.0999999046325684E-2</v>
      </c>
      <c r="Y5636" s="45"/>
      <c r="Z5636" s="44">
        <v>3.059999942779541</v>
      </c>
      <c r="AA5636" s="44"/>
      <c r="AB5636" s="45">
        <v>-20.081071853637695</v>
      </c>
      <c r="AC5636" s="45"/>
      <c r="AD5636" s="45">
        <v>0.24629078805446625</v>
      </c>
      <c r="AE5636" s="45"/>
      <c r="AF5636" s="45">
        <v>22.183382034301758</v>
      </c>
      <c r="AG5636" s="45"/>
      <c r="AH5636" s="45">
        <v>15.511865615844727</v>
      </c>
      <c r="AI5636" s="45"/>
      <c r="AJ5636" s="45"/>
      <c r="AK5636" s="20">
        <v>1.1227140426635742</v>
      </c>
    </row>
    <row r="5637" spans="2:37">
      <c r="B5637" s="2">
        <v>1.3000000268220901E-2</v>
      </c>
      <c r="D5637" s="44">
        <v>0.78000001609325409</v>
      </c>
      <c r="E5637" s="44"/>
      <c r="F5637" s="45">
        <v>2.5945677757263184</v>
      </c>
      <c r="G5637" s="45"/>
      <c r="H5637" s="45"/>
      <c r="I5637" s="45"/>
      <c r="J5637" s="45"/>
      <c r="K5637" s="45">
        <v>7.9649457931518555</v>
      </c>
      <c r="L5637" s="45"/>
      <c r="M5637" s="45"/>
      <c r="N5637" s="45">
        <v>36.222034454345703</v>
      </c>
      <c r="O5637" s="45"/>
      <c r="P5637" s="45"/>
      <c r="Q5637" s="45"/>
      <c r="R5637" s="45">
        <v>19.980779647827148</v>
      </c>
      <c r="S5637" s="45"/>
      <c r="T5637" s="45"/>
      <c r="U5637" s="45"/>
      <c r="V5637" s="46">
        <v>28.18742561340332</v>
      </c>
      <c r="W5637" s="46"/>
      <c r="X5637" s="45">
        <v>5.2000001072883606E-2</v>
      </c>
      <c r="Y5637" s="45"/>
      <c r="Z5637" s="44">
        <v>3.1200000643730164</v>
      </c>
      <c r="AA5637" s="44"/>
      <c r="AB5637" s="45">
        <v>-15.543520927429199</v>
      </c>
      <c r="AC5637" s="45"/>
      <c r="AD5637" s="45">
        <v>0.22534148395061493</v>
      </c>
      <c r="AE5637" s="45"/>
      <c r="AF5637" s="45">
        <v>22.033777236938477</v>
      </c>
      <c r="AG5637" s="45"/>
      <c r="AH5637" s="45">
        <v>15.420892715454102</v>
      </c>
      <c r="AI5637" s="45"/>
      <c r="AJ5637" s="45"/>
      <c r="AK5637" s="20">
        <v>1.0332766771316528</v>
      </c>
    </row>
    <row r="5638" spans="2:37">
      <c r="B5638" s="2">
        <v>1.4000000432133675E-2</v>
      </c>
      <c r="D5638" s="44">
        <v>0.84000002592802048</v>
      </c>
      <c r="E5638" s="44"/>
      <c r="F5638" s="45">
        <v>-7.8682990074157715</v>
      </c>
      <c r="G5638" s="45"/>
      <c r="H5638" s="45"/>
      <c r="I5638" s="45"/>
      <c r="J5638" s="45"/>
      <c r="K5638" s="45">
        <v>7.2288379669189453</v>
      </c>
      <c r="L5638" s="45"/>
      <c r="M5638" s="45"/>
      <c r="N5638" s="45">
        <v>35.275497436523438</v>
      </c>
      <c r="O5638" s="45"/>
      <c r="P5638" s="45"/>
      <c r="Q5638" s="45"/>
      <c r="R5638" s="45">
        <v>19.83198356628418</v>
      </c>
      <c r="S5638" s="45"/>
      <c r="T5638" s="45"/>
      <c r="U5638" s="45"/>
      <c r="V5638" s="46">
        <v>25.774328231811523</v>
      </c>
      <c r="W5638" s="46"/>
      <c r="X5638" s="45">
        <v>5.299999937415123E-2</v>
      </c>
      <c r="Y5638" s="45"/>
      <c r="Z5638" s="44">
        <v>3.1799999624490738</v>
      </c>
      <c r="AA5638" s="44"/>
      <c r="AB5638" s="45">
        <v>-8.8543796539306641</v>
      </c>
      <c r="AC5638" s="45"/>
      <c r="AD5638" s="45">
        <v>0.20618914067745209</v>
      </c>
      <c r="AE5638" s="45"/>
      <c r="AF5638" s="45">
        <v>21.887502670288086</v>
      </c>
      <c r="AG5638" s="45"/>
      <c r="AH5638" s="45">
        <v>15.33100414276123</v>
      </c>
      <c r="AI5638" s="45"/>
      <c r="AJ5638" s="45"/>
      <c r="AK5638" s="20">
        <v>0.95099925994873047</v>
      </c>
    </row>
    <row r="5639" spans="2:37">
      <c r="B5639" s="2">
        <v>1.4999999664723873E-2</v>
      </c>
      <c r="D5639" s="44">
        <v>0.89999997988343239</v>
      </c>
      <c r="E5639" s="44"/>
      <c r="F5639" s="45">
        <v>-16.00788688659668</v>
      </c>
      <c r="G5639" s="45"/>
      <c r="H5639" s="45"/>
      <c r="I5639" s="45"/>
      <c r="J5639" s="45"/>
      <c r="K5639" s="45">
        <v>6.5651788711547852</v>
      </c>
      <c r="L5639" s="45"/>
      <c r="M5639" s="45"/>
      <c r="N5639" s="45">
        <v>34.404300689697266</v>
      </c>
      <c r="O5639" s="45"/>
      <c r="P5639" s="45"/>
      <c r="Q5639" s="45"/>
      <c r="R5639" s="45">
        <v>19.685232162475586</v>
      </c>
      <c r="S5639" s="45"/>
      <c r="T5639" s="45"/>
      <c r="U5639" s="45"/>
      <c r="V5639" s="46">
        <v>23.582565307617188</v>
      </c>
      <c r="W5639" s="46"/>
      <c r="X5639" s="45">
        <v>5.4000001400709152E-2</v>
      </c>
      <c r="Y5639" s="45"/>
      <c r="Z5639" s="44">
        <v>3.2400000840425491</v>
      </c>
      <c r="AA5639" s="44"/>
      <c r="AB5639" s="45">
        <v>-0.97555059194564819</v>
      </c>
      <c r="AC5639" s="45"/>
      <c r="AD5639" s="45">
        <v>0.1886780858039856</v>
      </c>
      <c r="AE5639" s="45"/>
      <c r="AF5639" s="45">
        <v>21.744379043579102</v>
      </c>
      <c r="AG5639" s="45"/>
      <c r="AH5639" s="45">
        <v>15.242182731628418</v>
      </c>
      <c r="AI5639" s="45"/>
      <c r="AJ5639" s="45"/>
      <c r="AK5639" s="20">
        <v>0.87530481815338135</v>
      </c>
    </row>
    <row r="5640" spans="2:37">
      <c r="B5640" s="2">
        <v>1.6000000759959221E-2</v>
      </c>
      <c r="D5640" s="44">
        <v>0.96000004559755325</v>
      </c>
      <c r="E5640" s="44"/>
      <c r="F5640" s="45">
        <v>-20.822683334350586</v>
      </c>
      <c r="G5640" s="45"/>
      <c r="H5640" s="45"/>
      <c r="I5640" s="45"/>
      <c r="J5640" s="45"/>
      <c r="K5640" s="45">
        <v>5.9660725593566895</v>
      </c>
      <c r="L5640" s="45"/>
      <c r="M5640" s="45"/>
      <c r="N5640" s="45">
        <v>33.600498199462891</v>
      </c>
      <c r="O5640" s="45"/>
      <c r="P5640" s="45"/>
      <c r="Q5640" s="45"/>
      <c r="R5640" s="45">
        <v>19.540489196777344</v>
      </c>
      <c r="S5640" s="45"/>
      <c r="T5640" s="45"/>
      <c r="U5640" s="45"/>
      <c r="V5640" s="46">
        <v>21.589275360107422</v>
      </c>
      <c r="W5640" s="46"/>
      <c r="X5640" s="45">
        <v>5.4999999701976776E-2</v>
      </c>
      <c r="Y5640" s="45"/>
      <c r="Z5640" s="44">
        <v>3.2999999821186066</v>
      </c>
      <c r="AA5640" s="44"/>
      <c r="AB5640" s="45">
        <v>6.9764323234558105</v>
      </c>
      <c r="AC5640" s="45"/>
      <c r="AD5640" s="45">
        <v>0.17266632616519928</v>
      </c>
      <c r="AE5640" s="45"/>
      <c r="AF5640" s="45">
        <v>21.604238510131836</v>
      </c>
      <c r="AG5640" s="45"/>
      <c r="AH5640" s="45">
        <v>15.154410362243652</v>
      </c>
      <c r="AI5640" s="45"/>
      <c r="AJ5640" s="45"/>
      <c r="AK5640" s="20">
        <v>0.8056633472442627</v>
      </c>
    </row>
    <row r="5641" spans="2:37">
      <c r="B5641" s="2">
        <v>1.7000000923871994E-2</v>
      </c>
      <c r="D5641" s="44">
        <v>1.0200000554323196</v>
      </c>
      <c r="E5641" s="44"/>
      <c r="F5641" s="45">
        <v>-21.779451370239258</v>
      </c>
      <c r="G5641" s="45"/>
      <c r="H5641" s="45"/>
      <c r="I5641" s="45"/>
      <c r="J5641" s="45"/>
      <c r="K5641" s="45">
        <v>5.4246139526367188</v>
      </c>
      <c r="L5641" s="45"/>
      <c r="M5641" s="45"/>
      <c r="N5641" s="45">
        <v>32.857139587402344</v>
      </c>
      <c r="O5641" s="45"/>
      <c r="P5641" s="45"/>
      <c r="Q5641" s="45"/>
      <c r="R5641" s="45">
        <v>19.397724151611328</v>
      </c>
      <c r="S5641" s="45"/>
      <c r="T5641" s="45"/>
      <c r="U5641" s="45"/>
      <c r="V5641" s="46">
        <v>19.774387359619141</v>
      </c>
      <c r="W5641" s="46"/>
      <c r="X5641" s="45">
        <v>5.6000001728534698E-2</v>
      </c>
      <c r="Y5641" s="45"/>
      <c r="Z5641" s="44">
        <v>3.3600001037120819</v>
      </c>
      <c r="AA5641" s="44"/>
      <c r="AB5641" s="45">
        <v>13.887936592102051</v>
      </c>
      <c r="AC5641" s="45"/>
      <c r="AD5641" s="45">
        <v>0.15802428126335144</v>
      </c>
      <c r="AE5641" s="45"/>
      <c r="AF5641" s="45">
        <v>21.466928482055664</v>
      </c>
      <c r="AG5641" s="45"/>
      <c r="AH5641" s="45">
        <v>15.067670822143555</v>
      </c>
      <c r="AI5641" s="45"/>
      <c r="AJ5641" s="45"/>
      <c r="AK5641" s="20">
        <v>0.74158799648284912</v>
      </c>
    </row>
    <row r="5642" spans="2:37">
      <c r="B5642" s="2">
        <v>1.7999999225139618E-2</v>
      </c>
      <c r="D5642" s="44">
        <v>1.0799999535083771</v>
      </c>
      <c r="E5642" s="44"/>
      <c r="F5642" s="45">
        <v>-18.881732940673828</v>
      </c>
      <c r="G5642" s="45"/>
      <c r="H5642" s="45"/>
      <c r="I5642" s="45"/>
      <c r="J5642" s="45"/>
      <c r="K5642" s="45">
        <v>4.9347438812255859</v>
      </c>
      <c r="L5642" s="45"/>
      <c r="M5642" s="45"/>
      <c r="N5642" s="45">
        <v>32.168113708496094</v>
      </c>
      <c r="O5642" s="45"/>
      <c r="P5642" s="45"/>
      <c r="Q5642" s="45"/>
      <c r="R5642" s="45">
        <v>19.256900787353516</v>
      </c>
      <c r="S5642" s="45"/>
      <c r="T5642" s="45"/>
      <c r="U5642" s="45"/>
      <c r="V5642" s="46">
        <v>18.120210647583008</v>
      </c>
      <c r="W5642" s="46"/>
      <c r="X5642" s="45">
        <v>5.7000000029802322E-2</v>
      </c>
      <c r="Y5642" s="45"/>
      <c r="Z5642" s="44">
        <v>3.4200000017881393</v>
      </c>
      <c r="AA5642" s="44"/>
      <c r="AB5642" s="45">
        <v>18.803537368774414</v>
      </c>
      <c r="AC5642" s="45"/>
      <c r="AD5642" s="45">
        <v>0.14463368058204651</v>
      </c>
      <c r="AE5642" s="45"/>
      <c r="AF5642" s="45">
        <v>21.332307815551758</v>
      </c>
      <c r="AG5642" s="45"/>
      <c r="AH5642" s="45">
        <v>14.981947898864746</v>
      </c>
      <c r="AI5642" s="45"/>
      <c r="AJ5642" s="45"/>
      <c r="AK5642" s="20">
        <v>0.68263125419616699</v>
      </c>
    </row>
    <row r="5643" spans="2:37">
      <c r="B5643" s="2">
        <v>1.8999999389052391E-2</v>
      </c>
      <c r="D5643" s="44">
        <v>1.1399999633431435</v>
      </c>
      <c r="E5643" s="44"/>
      <c r="F5643" s="45">
        <v>-12.66246223449707</v>
      </c>
      <c r="G5643" s="45"/>
      <c r="H5643" s="45"/>
      <c r="I5643" s="45"/>
      <c r="J5643" s="45"/>
      <c r="K5643" s="45">
        <v>4.4911293983459473</v>
      </c>
      <c r="L5643" s="45"/>
      <c r="M5643" s="45"/>
      <c r="N5643" s="45">
        <v>31.528043746948242</v>
      </c>
      <c r="O5643" s="45"/>
      <c r="P5643" s="45"/>
      <c r="Q5643" s="45"/>
      <c r="R5643" s="45">
        <v>19.117984771728516</v>
      </c>
      <c r="S5643" s="45"/>
      <c r="T5643" s="45"/>
      <c r="U5643" s="45"/>
      <c r="V5643" s="46">
        <v>16.611103057861328</v>
      </c>
      <c r="W5643" s="46"/>
      <c r="X5643" s="45">
        <v>5.7999998331069946E-2</v>
      </c>
      <c r="Y5643" s="45"/>
      <c r="Z5643" s="44">
        <v>3.4799998998641968</v>
      </c>
      <c r="AA5643" s="44"/>
      <c r="AB5643" s="45">
        <v>21.057483673095703</v>
      </c>
      <c r="AC5643" s="45"/>
      <c r="AD5643" s="45">
        <v>0.13238662481307983</v>
      </c>
      <c r="AE5643" s="45"/>
      <c r="AF5643" s="45">
        <v>21.200244903564453</v>
      </c>
      <c r="AG5643" s="45"/>
      <c r="AH5643" s="45">
        <v>14.897226333618164</v>
      </c>
      <c r="AI5643" s="45"/>
      <c r="AJ5643" s="45"/>
      <c r="AK5643" s="20">
        <v>0.62838196754455566</v>
      </c>
    </row>
    <row r="5644" spans="2:37">
      <c r="B5644" s="2">
        <v>1.9999999552965164E-2</v>
      </c>
      <c r="D5644" s="44">
        <v>1.1999999731779099</v>
      </c>
      <c r="E5644" s="44"/>
      <c r="F5644" s="45">
        <v>-4.1028885841369629</v>
      </c>
      <c r="G5644" s="45"/>
      <c r="H5644" s="45"/>
      <c r="I5644" s="45"/>
      <c r="J5644" s="45"/>
      <c r="K5644" s="45">
        <v>4.0890598297119141</v>
      </c>
      <c r="L5644" s="45"/>
      <c r="M5644" s="45"/>
      <c r="N5644" s="45">
        <v>30.932172775268555</v>
      </c>
      <c r="O5644" s="45"/>
      <c r="P5644" s="45"/>
      <c r="Q5644" s="45"/>
      <c r="R5644" s="45">
        <v>18.980947494506836</v>
      </c>
      <c r="S5644" s="45"/>
      <c r="T5644" s="45"/>
      <c r="U5644" s="45"/>
      <c r="V5644" s="46">
        <v>15.233180046081543</v>
      </c>
      <c r="W5644" s="46"/>
      <c r="X5644" s="45">
        <v>5.9000000357627869E-2</v>
      </c>
      <c r="Y5644" s="45"/>
      <c r="Z5644" s="44">
        <v>3.5400000214576721</v>
      </c>
      <c r="AA5644" s="44"/>
      <c r="AB5644" s="45">
        <v>20.363269805908203</v>
      </c>
      <c r="AC5644" s="45"/>
      <c r="AD5644" s="45">
        <v>0.1211845651268959</v>
      </c>
      <c r="AE5644" s="45"/>
      <c r="AF5644" s="45">
        <v>21.070619583129883</v>
      </c>
      <c r="AG5644" s="45"/>
      <c r="AH5644" s="45">
        <v>14.813488006591797</v>
      </c>
      <c r="AI5644" s="45"/>
      <c r="AJ5644" s="45"/>
      <c r="AK5644" s="20">
        <v>0.57846218347549438</v>
      </c>
    </row>
    <row r="5645" spans="2:37">
      <c r="B5645" s="2">
        <v>2.0999999716877937E-2</v>
      </c>
      <c r="D5645" s="44">
        <v>1.2599999830126762</v>
      </c>
      <c r="E5645" s="44"/>
      <c r="F5645" s="45">
        <v>5.5098552703857422</v>
      </c>
      <c r="G5645" s="45"/>
      <c r="H5645" s="45"/>
      <c r="I5645" s="45"/>
      <c r="J5645" s="45"/>
      <c r="K5645" s="45">
        <v>3.7243640422821045</v>
      </c>
      <c r="L5645" s="45"/>
      <c r="M5645" s="45"/>
      <c r="N5645" s="45">
        <v>30.376285552978516</v>
      </c>
      <c r="O5645" s="45"/>
      <c r="P5645" s="45"/>
      <c r="Q5645" s="45"/>
      <c r="R5645" s="45">
        <v>18.845754623413086</v>
      </c>
      <c r="S5645" s="45"/>
      <c r="T5645" s="45"/>
      <c r="U5645" s="45"/>
      <c r="V5645" s="46">
        <v>13.974092483520508</v>
      </c>
      <c r="W5645" s="46"/>
      <c r="X5645" s="45">
        <v>5.9999998658895493E-2</v>
      </c>
      <c r="Y5645" s="45"/>
      <c r="Z5645" s="44">
        <v>3.5999999195337296</v>
      </c>
      <c r="AA5645" s="44"/>
      <c r="AB5645" s="45">
        <v>16.849311828613281</v>
      </c>
      <c r="AC5645" s="45"/>
      <c r="AD5645" s="45">
        <v>0.11093755811452866</v>
      </c>
      <c r="AE5645" s="45"/>
      <c r="AF5645" s="45">
        <v>20.943319320678711</v>
      </c>
      <c r="AG5645" s="45"/>
      <c r="AH5645" s="45">
        <v>14.730718612670898</v>
      </c>
      <c r="AI5645" s="45"/>
      <c r="AJ5645" s="45"/>
      <c r="AK5645" s="20">
        <v>0.53252458572387695</v>
      </c>
    </row>
    <row r="5646" spans="2:37">
      <c r="B5646" s="2">
        <v>2.199999988079071E-2</v>
      </c>
      <c r="D5646" s="44">
        <v>1.3199999928474426</v>
      </c>
      <c r="E5646" s="44"/>
      <c r="F5646" s="45">
        <v>14.765804290771484</v>
      </c>
      <c r="G5646" s="45"/>
      <c r="H5646" s="45"/>
      <c r="I5646" s="45"/>
      <c r="J5646" s="45"/>
      <c r="K5646" s="45">
        <v>3.3933384418487549</v>
      </c>
      <c r="L5646" s="45"/>
      <c r="M5646" s="45"/>
      <c r="N5646" s="45">
        <v>29.856632232666016</v>
      </c>
      <c r="O5646" s="45"/>
      <c r="P5646" s="45"/>
      <c r="Q5646" s="45"/>
      <c r="R5646" s="45">
        <v>18.712373733520508</v>
      </c>
      <c r="S5646" s="45"/>
      <c r="T5646" s="45"/>
      <c r="U5646" s="45"/>
      <c r="V5646" s="46">
        <v>12.822812080383301</v>
      </c>
      <c r="W5646" s="46"/>
      <c r="X5646" s="45">
        <v>6.1000000685453415E-2</v>
      </c>
      <c r="Y5646" s="45"/>
      <c r="Z5646" s="44">
        <v>3.6600000411272049</v>
      </c>
      <c r="AA5646" s="44"/>
      <c r="AB5646" s="45">
        <v>11.036341667175293</v>
      </c>
      <c r="AC5646" s="45"/>
      <c r="AD5646" s="45">
        <v>0.1015634760260582</v>
      </c>
      <c r="AE5646" s="45"/>
      <c r="AF5646" s="45">
        <v>20.818241119384766</v>
      </c>
      <c r="AG5646" s="45"/>
      <c r="AH5646" s="45">
        <v>14.648903846740723</v>
      </c>
      <c r="AI5646" s="45"/>
      <c r="AJ5646" s="45"/>
      <c r="AK5646" s="20">
        <v>0.49024981260299683</v>
      </c>
    </row>
    <row r="5647" spans="2:37">
      <c r="B5647" s="2">
        <v>2.3000000044703484E-2</v>
      </c>
      <c r="D5647" s="44">
        <v>1.380000002682209</v>
      </c>
      <c r="E5647" s="44"/>
      <c r="F5647" s="45">
        <v>22.329774856567383</v>
      </c>
      <c r="G5647" s="45"/>
      <c r="H5647" s="45"/>
      <c r="I5647" s="45"/>
      <c r="J5647" s="45"/>
      <c r="K5647" s="45">
        <v>3.0926856994628906</v>
      </c>
      <c r="L5647" s="45"/>
      <c r="M5647" s="45"/>
      <c r="N5647" s="45">
        <v>29.369874954223633</v>
      </c>
      <c r="O5647" s="45"/>
      <c r="P5647" s="45"/>
      <c r="Q5647" s="45"/>
      <c r="R5647" s="45">
        <v>18.580778121948242</v>
      </c>
      <c r="S5647" s="45"/>
      <c r="T5647" s="45"/>
      <c r="U5647" s="45"/>
      <c r="V5647" s="46">
        <v>11.769469261169434</v>
      </c>
      <c r="W5647" s="46"/>
      <c r="X5647" s="45">
        <v>6.1999998986721039E-2</v>
      </c>
      <c r="Y5647" s="45"/>
      <c r="Z5647" s="44">
        <v>3.7199999392032623</v>
      </c>
      <c r="AA5647" s="44"/>
      <c r="AB5647" s="45">
        <v>3.7603631019592285</v>
      </c>
      <c r="AC5647" s="45"/>
      <c r="AD5647" s="45">
        <v>9.2987336218357086E-2</v>
      </c>
      <c r="AE5647" s="45"/>
      <c r="AF5647" s="45">
        <v>20.695287704467773</v>
      </c>
      <c r="AG5647" s="45"/>
      <c r="AH5647" s="45">
        <v>14.568026542663574</v>
      </c>
      <c r="AI5647" s="45"/>
      <c r="AJ5647" s="45"/>
      <c r="AK5647" s="20">
        <v>0.45134440064430237</v>
      </c>
    </row>
    <row r="5648" spans="2:37">
      <c r="B5648" s="2">
        <v>2.4000000208616257E-2</v>
      </c>
      <c r="D5648" s="44">
        <v>1.4400000125169754</v>
      </c>
      <c r="E5648" s="44"/>
      <c r="F5648" s="45">
        <v>27.125831604003906</v>
      </c>
      <c r="G5648" s="45"/>
      <c r="H5648" s="45"/>
      <c r="I5648" s="45"/>
      <c r="J5648" s="45"/>
      <c r="K5648" s="45">
        <v>2.8194646835327148</v>
      </c>
      <c r="L5648" s="45"/>
      <c r="M5648" s="45"/>
      <c r="N5648" s="45">
        <v>28.913028717041016</v>
      </c>
      <c r="O5648" s="45"/>
      <c r="P5648" s="45"/>
      <c r="Q5648" s="45"/>
      <c r="R5648" s="45">
        <v>18.450935363769531</v>
      </c>
      <c r="S5648" s="45"/>
      <c r="T5648" s="45"/>
      <c r="U5648" s="45"/>
      <c r="V5648" s="46">
        <v>10.805211067199707</v>
      </c>
      <c r="W5648" s="46"/>
      <c r="X5648" s="45">
        <v>6.3000001013278961E-2</v>
      </c>
      <c r="Y5648" s="45"/>
      <c r="Z5648" s="44">
        <v>3.7800000607967377</v>
      </c>
      <c r="AA5648" s="44"/>
      <c r="AB5648" s="45">
        <v>-3.9475176334381104</v>
      </c>
      <c r="AC5648" s="45"/>
      <c r="AD5648" s="45">
        <v>8.5140638053417206E-2</v>
      </c>
      <c r="AE5648" s="45"/>
      <c r="AF5648" s="45">
        <v>20.574371337890625</v>
      </c>
      <c r="AG5648" s="45"/>
      <c r="AH5648" s="45">
        <v>14.48807430267334</v>
      </c>
      <c r="AI5648" s="45"/>
      <c r="AJ5648" s="45"/>
      <c r="AK5648" s="20">
        <v>0.41553846001625061</v>
      </c>
    </row>
    <row r="5649" spans="2:37">
      <c r="B5649" s="2">
        <v>2.500000037252903E-2</v>
      </c>
      <c r="D5649" s="44">
        <v>1.5000000223517418</v>
      </c>
      <c r="E5649" s="44"/>
      <c r="F5649" s="45">
        <v>28.483110427856445</v>
      </c>
      <c r="G5649" s="45"/>
      <c r="H5649" s="45"/>
      <c r="I5649" s="45"/>
      <c r="J5649" s="45"/>
      <c r="K5649" s="45">
        <v>2.5710446834564209</v>
      </c>
      <c r="L5649" s="45"/>
      <c r="M5649" s="45"/>
      <c r="N5649" s="45">
        <v>28.483421325683594</v>
      </c>
      <c r="O5649" s="45"/>
      <c r="P5649" s="45"/>
      <c r="Q5649" s="45"/>
      <c r="R5649" s="45">
        <v>18.322816848754883</v>
      </c>
      <c r="S5649" s="45"/>
      <c r="T5649" s="45"/>
      <c r="U5649" s="45"/>
      <c r="V5649" s="46">
        <v>9.9220714569091797</v>
      </c>
      <c r="W5649" s="46"/>
      <c r="X5649" s="45">
        <v>6.4000003039836884E-2</v>
      </c>
      <c r="Y5649" s="45"/>
      <c r="Z5649" s="44">
        <v>3.840000182390213</v>
      </c>
      <c r="AA5649" s="44"/>
      <c r="AB5649" s="45">
        <v>-11.007138252258301</v>
      </c>
      <c r="AC5649" s="45"/>
      <c r="AD5649" s="45">
        <v>7.796083390712738E-2</v>
      </c>
      <c r="AE5649" s="45"/>
      <c r="AF5649" s="45">
        <v>20.455408096313477</v>
      </c>
      <c r="AG5649" s="45"/>
      <c r="AH5649" s="45">
        <v>14.409030914306641</v>
      </c>
      <c r="AI5649" s="45"/>
      <c r="AJ5649" s="45"/>
      <c r="AK5649" s="20">
        <v>0.38258391618728638</v>
      </c>
    </row>
    <row r="5650" spans="2:37">
      <c r="B5650" s="2">
        <v>2.6000000536441803E-2</v>
      </c>
      <c r="D5650" s="44">
        <v>1.5600000321865082</v>
      </c>
      <c r="E5650" s="44"/>
      <c r="F5650" s="45">
        <v>26.223236083984375</v>
      </c>
      <c r="G5650" s="45"/>
      <c r="H5650" s="45"/>
      <c r="I5650" s="45"/>
      <c r="J5650" s="45"/>
      <c r="K5650" s="45">
        <v>2.345069408416748</v>
      </c>
      <c r="L5650" s="45"/>
      <c r="M5650" s="45"/>
      <c r="N5650" s="45">
        <v>28.078655242919922</v>
      </c>
      <c r="O5650" s="45"/>
      <c r="P5650" s="45"/>
      <c r="Q5650" s="45"/>
      <c r="R5650" s="45">
        <v>18.196393966674805</v>
      </c>
      <c r="S5650" s="45"/>
      <c r="T5650" s="45"/>
      <c r="U5650" s="45"/>
      <c r="V5650" s="46">
        <v>9.1128749847412109</v>
      </c>
      <c r="W5650" s="46"/>
      <c r="X5650" s="45">
        <v>6.4999997615814209E-2</v>
      </c>
      <c r="Y5650" s="45"/>
      <c r="Z5650" s="44">
        <v>3.8999998569488525</v>
      </c>
      <c r="AA5650" s="44"/>
      <c r="AB5650" s="45">
        <v>-16.440557479858398</v>
      </c>
      <c r="AC5650" s="45"/>
      <c r="AD5650" s="45">
        <v>7.1390777826309204E-2</v>
      </c>
      <c r="AE5650" s="45"/>
      <c r="AF5650" s="45">
        <v>20.33831787109375</v>
      </c>
      <c r="AG5650" s="45"/>
      <c r="AH5650" s="45">
        <v>14.33088207244873</v>
      </c>
      <c r="AI5650" s="45"/>
      <c r="AJ5650" s="45"/>
      <c r="AK5650" s="20">
        <v>0.35225260257720947</v>
      </c>
    </row>
    <row r="5651" spans="2:37">
      <c r="B5651" s="2">
        <v>2.7000000700354576E-2</v>
      </c>
      <c r="D5651" s="44">
        <v>1.6200000420212746</v>
      </c>
      <c r="E5651" s="44"/>
      <c r="F5651" s="45">
        <v>20.67799186706543</v>
      </c>
      <c r="G5651" s="45"/>
      <c r="H5651" s="45"/>
      <c r="I5651" s="45"/>
      <c r="J5651" s="45"/>
      <c r="K5651" s="45">
        <v>2.1394245624542236</v>
      </c>
      <c r="L5651" s="45"/>
      <c r="M5651" s="45"/>
      <c r="N5651" s="45">
        <v>27.696577072143555</v>
      </c>
      <c r="O5651" s="45"/>
      <c r="P5651" s="45"/>
      <c r="Q5651" s="45"/>
      <c r="R5651" s="45">
        <v>18.071636199951172</v>
      </c>
      <c r="S5651" s="45"/>
      <c r="T5651" s="45"/>
      <c r="U5651" s="45"/>
      <c r="V5651" s="46">
        <v>8.3711385726928711</v>
      </c>
      <c r="W5651" s="46"/>
      <c r="X5651" s="45">
        <v>6.5999999642372131E-2</v>
      </c>
      <c r="Y5651" s="45"/>
      <c r="Z5651" s="44">
        <v>3.9599999785423279</v>
      </c>
      <c r="AA5651" s="44"/>
      <c r="AB5651" s="45">
        <v>-19.507421493530273</v>
      </c>
      <c r="AC5651" s="45"/>
      <c r="AD5651" s="45">
        <v>6.5378285944461823E-2</v>
      </c>
      <c r="AE5651" s="45"/>
      <c r="AF5651" s="45">
        <v>20.223033905029297</v>
      </c>
      <c r="AG5651" s="45"/>
      <c r="AH5651" s="45">
        <v>14.253615379333496</v>
      </c>
      <c r="AI5651" s="45"/>
      <c r="AJ5651" s="45"/>
      <c r="AK5651" s="20">
        <v>0.3243347704410553</v>
      </c>
    </row>
    <row r="5652" spans="2:37">
      <c r="B5652" s="2">
        <v>2.8000000864267349E-2</v>
      </c>
      <c r="D5652" s="44">
        <v>1.680000051856041</v>
      </c>
      <c r="E5652" s="44"/>
      <c r="F5652" s="45">
        <v>12.63572883605957</v>
      </c>
      <c r="G5652" s="45"/>
      <c r="H5652" s="45"/>
      <c r="I5652" s="45"/>
      <c r="J5652" s="45"/>
      <c r="K5652" s="45">
        <v>1.9522093534469604</v>
      </c>
      <c r="L5652" s="45"/>
      <c r="M5652" s="45"/>
      <c r="N5652" s="45">
        <v>27.335245132446289</v>
      </c>
      <c r="O5652" s="45"/>
      <c r="P5652" s="45"/>
      <c r="Q5652" s="45"/>
      <c r="R5652" s="45">
        <v>17.948516845703125</v>
      </c>
      <c r="S5652" s="45"/>
      <c r="T5652" s="45"/>
      <c r="U5652" s="45"/>
      <c r="V5652" s="46">
        <v>7.6910004615783691</v>
      </c>
      <c r="W5652" s="46"/>
      <c r="X5652" s="45">
        <v>6.7000001668930054E-2</v>
      </c>
      <c r="Y5652" s="45"/>
      <c r="Z5652" s="44">
        <v>4.0200001001358032</v>
      </c>
      <c r="AA5652" s="44"/>
      <c r="AB5652" s="45">
        <v>-19.805717468261719</v>
      </c>
      <c r="AC5652" s="45"/>
      <c r="AD5652" s="45">
        <v>5.9875659644603729E-2</v>
      </c>
      <c r="AE5652" s="45"/>
      <c r="AF5652" s="45">
        <v>20.109485626220703</v>
      </c>
      <c r="AG5652" s="45"/>
      <c r="AH5652" s="45">
        <v>14.177215576171875</v>
      </c>
      <c r="AI5652" s="45"/>
      <c r="AJ5652" s="45"/>
      <c r="AK5652" s="20">
        <v>0.2986375093460083</v>
      </c>
    </row>
    <row r="5653" spans="2:37">
      <c r="B5653" s="2">
        <v>2.8999999165534973E-2</v>
      </c>
      <c r="D5653" s="44">
        <v>1.7399999499320984</v>
      </c>
      <c r="E5653" s="44"/>
      <c r="F5653" s="45">
        <v>3.2249627113342285</v>
      </c>
      <c r="G5653" s="45"/>
      <c r="H5653" s="45"/>
      <c r="I5653" s="45"/>
      <c r="J5653" s="45"/>
      <c r="K5653" s="45">
        <v>1.7817124128341675</v>
      </c>
      <c r="L5653" s="45"/>
      <c r="M5653" s="45"/>
      <c r="N5653" s="45">
        <v>26.992908477783203</v>
      </c>
      <c r="O5653" s="45"/>
      <c r="P5653" s="45"/>
      <c r="Q5653" s="45"/>
      <c r="R5653" s="45">
        <v>17.827009201049805</v>
      </c>
      <c r="S5653" s="45"/>
      <c r="T5653" s="45"/>
      <c r="U5653" s="45"/>
      <c r="V5653" s="46">
        <v>7.0671472549438477</v>
      </c>
      <c r="W5653" s="46"/>
      <c r="X5653" s="45">
        <v>6.8000003695487976E-2</v>
      </c>
      <c r="Y5653" s="45"/>
      <c r="Z5653" s="44">
        <v>4.0800002217292786</v>
      </c>
      <c r="AA5653" s="44"/>
      <c r="AB5653" s="45">
        <v>-17.324228286743164</v>
      </c>
      <c r="AC5653" s="45"/>
      <c r="AD5653" s="45">
        <v>5.4839324206113815E-2</v>
      </c>
      <c r="AE5653" s="45"/>
      <c r="AF5653" s="45">
        <v>19.997611999511719</v>
      </c>
      <c r="AG5653" s="45"/>
      <c r="AH5653" s="45">
        <v>14.101669311523438</v>
      </c>
      <c r="AI5653" s="45"/>
      <c r="AJ5653" s="45"/>
      <c r="AK5653" s="20">
        <v>0.27498346567153931</v>
      </c>
    </row>
    <row r="5654" spans="2:37">
      <c r="B5654" s="2">
        <v>2.9999999329447746E-2</v>
      </c>
      <c r="D5654" s="44">
        <v>1.7999999597668648</v>
      </c>
      <c r="E5654" s="44"/>
      <c r="F5654" s="45">
        <v>-6.2477874755859375</v>
      </c>
      <c r="G5654" s="45"/>
      <c r="H5654" s="45"/>
      <c r="I5654" s="45"/>
      <c r="J5654" s="45"/>
      <c r="K5654" s="45">
        <v>1.6263914108276367</v>
      </c>
      <c r="L5654" s="45"/>
      <c r="M5654" s="45"/>
      <c r="N5654" s="45">
        <v>26.667991638183594</v>
      </c>
      <c r="O5654" s="45"/>
      <c r="P5654" s="45"/>
      <c r="Q5654" s="45"/>
      <c r="R5654" s="45">
        <v>17.707084655761719</v>
      </c>
      <c r="S5654" s="45"/>
      <c r="T5654" s="45"/>
      <c r="U5654" s="45"/>
      <c r="V5654" s="46">
        <v>6.4947586059570313</v>
      </c>
      <c r="W5654" s="46"/>
      <c r="X5654" s="45">
        <v>6.8999998271465302E-2</v>
      </c>
      <c r="Y5654" s="45"/>
      <c r="Z5654" s="44">
        <v>4.1399998962879181</v>
      </c>
      <c r="AA5654" s="44"/>
      <c r="AB5654" s="45">
        <v>-12.439923286437988</v>
      </c>
      <c r="AC5654" s="45"/>
      <c r="AD5654" s="45">
        <v>5.0229467451572418E-2</v>
      </c>
      <c r="AE5654" s="45"/>
      <c r="AF5654" s="45">
        <v>19.887351989746094</v>
      </c>
      <c r="AG5654" s="45"/>
      <c r="AH5654" s="45">
        <v>14.02696418762207</v>
      </c>
      <c r="AI5654" s="45"/>
      <c r="AJ5654" s="45"/>
      <c r="AK5654" s="20">
        <v>0.2532094419002533</v>
      </c>
    </row>
    <row r="5655" spans="2:37">
      <c r="B5655" s="2">
        <v>3.0999999493360519E-2</v>
      </c>
      <c r="D5655" s="44">
        <v>1.8599999696016312</v>
      </c>
      <c r="E5655" s="44"/>
      <c r="F5655" s="45">
        <v>-14.48272705078125</v>
      </c>
      <c r="G5655" s="45"/>
      <c r="H5655" s="45"/>
      <c r="I5655" s="45"/>
      <c r="J5655" s="45"/>
      <c r="K5655" s="45">
        <v>1.4848542213439941</v>
      </c>
      <c r="L5655" s="45"/>
      <c r="M5655" s="45"/>
      <c r="N5655" s="45">
        <v>26.359058380126953</v>
      </c>
      <c r="O5655" s="45"/>
      <c r="P5655" s="45"/>
      <c r="Q5655" s="45"/>
      <c r="R5655" s="45">
        <v>17.588718414306641</v>
      </c>
      <c r="S5655" s="45"/>
      <c r="T5655" s="45"/>
      <c r="U5655" s="45"/>
      <c r="V5655" s="46">
        <v>5.9694538116455078</v>
      </c>
      <c r="W5655" s="46"/>
      <c r="X5655" s="45">
        <v>7.0000000298023224E-2</v>
      </c>
      <c r="Y5655" s="45"/>
      <c r="Z5655" s="44">
        <v>4.2000000178813934</v>
      </c>
      <c r="AA5655" s="44"/>
      <c r="AB5655" s="45">
        <v>-5.8612112998962402</v>
      </c>
      <c r="AC5655" s="45"/>
      <c r="AD5655" s="45">
        <v>4.6009697020053864E-2</v>
      </c>
      <c r="AE5655" s="45"/>
      <c r="AF5655" s="45">
        <v>19.778654098510742</v>
      </c>
      <c r="AG5655" s="45"/>
      <c r="AH5655" s="45">
        <v>13.953086853027344</v>
      </c>
      <c r="AI5655" s="45"/>
      <c r="AJ5655" s="45"/>
      <c r="AK5655" s="20">
        <v>0.23316538333892822</v>
      </c>
    </row>
    <row r="5656" spans="2:37">
      <c r="B5656" s="2">
        <v>3.2000001519918442E-2</v>
      </c>
      <c r="D5656" s="44">
        <v>1.9200000911951065</v>
      </c>
      <c r="E5656" s="44"/>
      <c r="F5656" s="45">
        <v>-20.368059158325195</v>
      </c>
      <c r="G5656" s="45"/>
      <c r="H5656" s="45"/>
      <c r="I5656" s="45"/>
      <c r="J5656" s="45"/>
      <c r="K5656" s="45">
        <v>1.3558429479598999</v>
      </c>
      <c r="L5656" s="45"/>
      <c r="M5656" s="45"/>
      <c r="N5656" s="45">
        <v>26.0648193359375</v>
      </c>
      <c r="O5656" s="45"/>
      <c r="P5656" s="45"/>
      <c r="Q5656" s="45"/>
      <c r="R5656" s="45">
        <v>17.471885681152344</v>
      </c>
      <c r="S5656" s="45"/>
      <c r="T5656" s="45"/>
      <c r="U5656" s="45"/>
      <c r="V5656" s="46">
        <v>5.4872488975524902</v>
      </c>
      <c r="W5656" s="46"/>
      <c r="X5656" s="45">
        <v>7.1000002324581146E-2</v>
      </c>
      <c r="Y5656" s="45"/>
      <c r="Z5656" s="44">
        <v>4.2600001394748688</v>
      </c>
      <c r="AA5656" s="44"/>
      <c r="AB5656" s="45">
        <v>1.4744405746459961</v>
      </c>
      <c r="AC5656" s="45"/>
      <c r="AD5656" s="45">
        <v>4.214676097035408E-2</v>
      </c>
      <c r="AE5656" s="45"/>
      <c r="AF5656" s="45">
        <v>19.671464920043945</v>
      </c>
      <c r="AG5656" s="45"/>
      <c r="AH5656" s="45">
        <v>13.880024909973145</v>
      </c>
      <c r="AI5656" s="45"/>
      <c r="AJ5656" s="45"/>
      <c r="AK5656" s="20">
        <v>0.21471330523490906</v>
      </c>
    </row>
    <row r="5657" spans="2:37">
      <c r="B5657" s="2">
        <v>3.2999999821186066E-2</v>
      </c>
      <c r="D5657" s="44">
        <v>1.9799999892711639</v>
      </c>
      <c r="E5657" s="44"/>
      <c r="F5657" s="45">
        <v>-23.132623672485352</v>
      </c>
      <c r="G5657" s="45"/>
      <c r="H5657" s="45"/>
      <c r="I5657" s="45"/>
      <c r="J5657" s="45"/>
      <c r="K5657" s="45">
        <v>1.2382203340530396</v>
      </c>
      <c r="L5657" s="45"/>
      <c r="M5657" s="45"/>
      <c r="N5657" s="45">
        <v>25.784099578857422</v>
      </c>
      <c r="O5657" s="45"/>
      <c r="P5657" s="45"/>
      <c r="Q5657" s="45"/>
      <c r="R5657" s="45">
        <v>17.356557846069336</v>
      </c>
      <c r="S5657" s="45"/>
      <c r="T5657" s="45"/>
      <c r="U5657" s="45"/>
      <c r="V5657" s="46">
        <v>5.0445141792297363</v>
      </c>
      <c r="W5657" s="46"/>
      <c r="X5657" s="45">
        <v>7.1999996900558472E-2</v>
      </c>
      <c r="Y5657" s="45"/>
      <c r="Z5657" s="44">
        <v>4.3199998140335083</v>
      </c>
      <c r="AA5657" s="44"/>
      <c r="AB5657" s="45">
        <v>8.5337619781494141</v>
      </c>
      <c r="AC5657" s="45"/>
      <c r="AD5657" s="45">
        <v>3.8610257208347321E-2</v>
      </c>
      <c r="AE5657" s="45"/>
      <c r="AF5657" s="45">
        <v>19.565738677978516</v>
      </c>
      <c r="AG5657" s="45"/>
      <c r="AH5657" s="45">
        <v>13.807764053344727</v>
      </c>
      <c r="AI5657" s="45"/>
      <c r="AJ5657" s="45"/>
      <c r="AK5657" s="20">
        <v>0.19772624969482422</v>
      </c>
    </row>
    <row r="5658" spans="2:37">
      <c r="B5658" s="2">
        <v>3.4000001847743988E-2</v>
      </c>
      <c r="D5658" s="44">
        <v>2.0400001108646393</v>
      </c>
      <c r="E5658" s="44"/>
      <c r="F5658" s="45">
        <v>-22.449039459228516</v>
      </c>
      <c r="G5658" s="45"/>
      <c r="H5658" s="45"/>
      <c r="I5658" s="45"/>
      <c r="J5658" s="45"/>
      <c r="K5658" s="45">
        <v>1.1309564113616943</v>
      </c>
      <c r="L5658" s="45"/>
      <c r="M5658" s="45"/>
      <c r="N5658" s="45">
        <v>25.515832901000977</v>
      </c>
      <c r="O5658" s="45"/>
      <c r="P5658" s="45"/>
      <c r="Q5658" s="45"/>
      <c r="R5658" s="45">
        <v>17.242712020874023</v>
      </c>
      <c r="S5658" s="45"/>
      <c r="T5658" s="45"/>
      <c r="U5658" s="45"/>
      <c r="V5658" s="46">
        <v>4.637941837310791</v>
      </c>
      <c r="W5658" s="46"/>
      <c r="X5658" s="45">
        <v>7.2999998927116394E-2</v>
      </c>
      <c r="Y5658" s="45"/>
      <c r="Z5658" s="44">
        <v>4.3799999356269836</v>
      </c>
      <c r="AA5658" s="44"/>
      <c r="AB5658" s="45">
        <v>14.332905769348145</v>
      </c>
      <c r="AC5658" s="45"/>
      <c r="AD5658" s="45">
        <v>3.5372402518987656E-2</v>
      </c>
      <c r="AE5658" s="45"/>
      <c r="AF5658" s="45">
        <v>19.46142578125</v>
      </c>
      <c r="AG5658" s="45"/>
      <c r="AH5658" s="45">
        <v>13.736293792724609</v>
      </c>
      <c r="AI5658" s="45"/>
      <c r="AJ5658" s="45"/>
      <c r="AK5658" s="20">
        <v>0.18208743631839752</v>
      </c>
    </row>
    <row r="5659" spans="2:37">
      <c r="B5659" s="2">
        <v>3.5000000149011612E-2</v>
      </c>
      <c r="D5659" s="44">
        <v>2.1000000089406967</v>
      </c>
      <c r="E5659" s="44"/>
      <c r="F5659" s="45">
        <v>-18.473625183105469</v>
      </c>
      <c r="G5659" s="45"/>
      <c r="H5659" s="45"/>
      <c r="I5659" s="45"/>
      <c r="J5659" s="45"/>
      <c r="K5659" s="45">
        <v>1.0331183671951294</v>
      </c>
      <c r="L5659" s="45"/>
      <c r="M5659" s="45"/>
      <c r="N5659" s="45">
        <v>25.259052276611328</v>
      </c>
      <c r="O5659" s="45"/>
      <c r="P5659" s="45"/>
      <c r="Q5659" s="45"/>
      <c r="R5659" s="45">
        <v>17.13032341003418</v>
      </c>
      <c r="S5659" s="45"/>
      <c r="T5659" s="45"/>
      <c r="U5659" s="45"/>
      <c r="V5659" s="46">
        <v>4.2645139694213867</v>
      </c>
      <c r="W5659" s="46"/>
      <c r="X5659" s="45">
        <v>7.4000000953674316E-2</v>
      </c>
      <c r="Y5659" s="45"/>
      <c r="Z5659" s="44">
        <v>4.440000057220459</v>
      </c>
      <c r="AA5659" s="44"/>
      <c r="AB5659" s="45">
        <v>18.074254989624023</v>
      </c>
      <c r="AC5659" s="45"/>
      <c r="AD5659" s="45">
        <v>3.2407794147729874E-2</v>
      </c>
      <c r="AE5659" s="45"/>
      <c r="AF5659" s="45">
        <v>19.358488082885742</v>
      </c>
      <c r="AG5659" s="45"/>
      <c r="AH5659" s="45">
        <v>13.66560173034668</v>
      </c>
      <c r="AI5659" s="45"/>
      <c r="AJ5659" s="45"/>
      <c r="AK5659" s="20">
        <v>0.16768944263458252</v>
      </c>
    </row>
    <row r="5660" spans="2:37">
      <c r="B5660" s="2">
        <v>3.5999998450279236E-2</v>
      </c>
      <c r="D5660" s="44">
        <v>2.1599999070167542</v>
      </c>
      <c r="E5660" s="44"/>
      <c r="F5660" s="45">
        <v>-11.818412780761719</v>
      </c>
      <c r="G5660" s="45"/>
      <c r="H5660" s="45"/>
      <c r="I5660" s="45"/>
      <c r="J5660" s="45"/>
      <c r="K5660" s="45">
        <v>0.94386041164398193</v>
      </c>
      <c r="L5660" s="45"/>
      <c r="M5660" s="45"/>
      <c r="N5660" s="45">
        <v>25.012880325317383</v>
      </c>
      <c r="O5660" s="45"/>
      <c r="P5660" s="45"/>
      <c r="Q5660" s="45"/>
      <c r="R5660" s="45">
        <v>17.019367218017578</v>
      </c>
      <c r="S5660" s="45"/>
      <c r="T5660" s="45"/>
      <c r="U5660" s="45"/>
      <c r="V5660" s="46">
        <v>3.9214742183685303</v>
      </c>
      <c r="W5660" s="46"/>
      <c r="X5660" s="45">
        <v>7.5000002980232239E-2</v>
      </c>
      <c r="Y5660" s="45"/>
      <c r="Z5660" s="44">
        <v>4.5000001788139343</v>
      </c>
      <c r="AA5660" s="44"/>
      <c r="AB5660" s="45">
        <v>19.255834579467773</v>
      </c>
      <c r="AC5660" s="45"/>
      <c r="AD5660" s="45">
        <v>2.9693208634853363E-2</v>
      </c>
      <c r="AE5660" s="45"/>
      <c r="AF5660" s="45">
        <v>19.256881713867188</v>
      </c>
      <c r="AG5660" s="45"/>
      <c r="AH5660" s="45">
        <v>13.595675468444824</v>
      </c>
      <c r="AI5660" s="45"/>
      <c r="AJ5660" s="45"/>
      <c r="AK5660" s="20">
        <v>0.15443342924118042</v>
      </c>
    </row>
    <row r="5661" spans="2:37">
      <c r="B5661" s="2">
        <v>3.7000000476837158E-2</v>
      </c>
      <c r="D5661" s="44">
        <v>2.2200000286102295</v>
      </c>
      <c r="E5661" s="44"/>
      <c r="F5661" s="45">
        <v>-3.4600176811218262</v>
      </c>
      <c r="G5661" s="45"/>
      <c r="H5661" s="45"/>
      <c r="I5661" s="45"/>
      <c r="J5661" s="45"/>
      <c r="K5661" s="45">
        <v>0.86241525411605835</v>
      </c>
      <c r="L5661" s="45"/>
      <c r="M5661" s="45"/>
      <c r="N5661" s="45">
        <v>24.776512145996094</v>
      </c>
      <c r="O5661" s="45"/>
      <c r="P5661" s="45"/>
      <c r="Q5661" s="45"/>
      <c r="R5661" s="45">
        <v>16.909820556640625</v>
      </c>
      <c r="S5661" s="45"/>
      <c r="T5661" s="45"/>
      <c r="U5661" s="45"/>
      <c r="V5661" s="46">
        <v>3.6063048839569092</v>
      </c>
      <c r="W5661" s="46"/>
      <c r="X5661" s="45">
        <v>7.5999997556209564E-2</v>
      </c>
      <c r="Y5661" s="45"/>
      <c r="Z5661" s="44">
        <v>4.5599998533725739</v>
      </c>
      <c r="AA5661" s="44"/>
      <c r="AB5661" s="45">
        <v>17.738336563110352</v>
      </c>
      <c r="AC5661" s="45"/>
      <c r="AD5661" s="45">
        <v>2.7207409963011742E-2</v>
      </c>
      <c r="AE5661" s="45"/>
      <c r="AF5661" s="45">
        <v>19.156572341918945</v>
      </c>
      <c r="AG5661" s="45"/>
      <c r="AH5661" s="45">
        <v>13.526503562927246</v>
      </c>
      <c r="AI5661" s="45"/>
      <c r="AJ5661" s="45"/>
      <c r="AK5661" s="20">
        <v>0.14222849905490875</v>
      </c>
    </row>
    <row r="5662" spans="2:37" ht="14.25" customHeight="1">
      <c r="B5662" s="2">
        <v>3.7999998778104782E-2</v>
      </c>
      <c r="D5662" s="44">
        <v>2.2799999266862869</v>
      </c>
      <c r="E5662" s="44"/>
      <c r="F5662" s="45">
        <v>5.4011192321777344</v>
      </c>
      <c r="G5662" s="45"/>
      <c r="H5662" s="45"/>
      <c r="I5662" s="45"/>
      <c r="J5662" s="45"/>
      <c r="K5662" s="45">
        <v>0.7880864143371582</v>
      </c>
      <c r="L5662" s="45"/>
      <c r="M5662" s="45"/>
      <c r="N5662" s="45">
        <v>24.549221038818359</v>
      </c>
      <c r="O5662" s="45"/>
      <c r="P5662" s="45"/>
      <c r="Q5662" s="45"/>
      <c r="R5662" s="45">
        <v>16.801658630371094</v>
      </c>
      <c r="S5662" s="45"/>
      <c r="T5662" s="45"/>
      <c r="U5662" s="45"/>
      <c r="V5662" s="46">
        <v>3.3167035579681396</v>
      </c>
      <c r="W5662" s="46"/>
      <c r="X5662" s="45">
        <v>7.6999999582767487E-2</v>
      </c>
      <c r="Y5662" s="45"/>
      <c r="Z5662" s="44">
        <v>4.6199999749660492</v>
      </c>
      <c r="AA5662" s="44"/>
      <c r="AB5662" s="45">
        <v>13.76085090637207</v>
      </c>
      <c r="AC5662" s="45"/>
      <c r="AD5662" s="45">
        <v>2.4930983781814575E-2</v>
      </c>
      <c r="AE5662" s="45"/>
      <c r="AF5662" s="45">
        <v>19.057523727416992</v>
      </c>
      <c r="AG5662" s="45"/>
      <c r="AH5662" s="45">
        <v>13.458074569702148</v>
      </c>
      <c r="AI5662" s="45"/>
      <c r="AJ5662" s="45"/>
      <c r="AK5662" s="20">
        <v>0.13099101185798645</v>
      </c>
    </row>
    <row r="5663" spans="2:37" ht="13.5" customHeight="1">
      <c r="B5663" s="47" t="s">
        <v>11</v>
      </c>
      <c r="C5663" s="47"/>
      <c r="D5663" s="47"/>
      <c r="E5663" s="47"/>
    </row>
    <row r="5664" spans="2:37" ht="12.75" customHeight="1">
      <c r="B5664" s="39" t="s">
        <v>0</v>
      </c>
      <c r="C5664" s="39"/>
      <c r="D5664" s="39"/>
      <c r="E5664" s="39"/>
      <c r="F5664" s="39"/>
      <c r="G5664" s="1" t="s">
        <v>1</v>
      </c>
      <c r="H5664" s="40" t="s">
        <v>117</v>
      </c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</row>
    <row r="5665" spans="2:34" ht="12.75" customHeight="1">
      <c r="AB5665" s="39" t="s">
        <v>2</v>
      </c>
      <c r="AC5665" s="39"/>
      <c r="AD5665" s="39"/>
      <c r="AE5665" s="39"/>
      <c r="AF5665" s="39"/>
      <c r="AG5665" s="39"/>
    </row>
    <row r="5666" spans="2:34" ht="12" customHeight="1">
      <c r="B5666" s="39" t="s">
        <v>3</v>
      </c>
      <c r="C5666" s="39"/>
      <c r="D5666" s="39"/>
      <c r="E5666" s="39"/>
      <c r="G5666" s="1" t="s">
        <v>4</v>
      </c>
      <c r="H5666" s="41">
        <v>6.5999999046325684</v>
      </c>
      <c r="I5666" s="41"/>
      <c r="J5666" s="41"/>
      <c r="K5666" s="41"/>
      <c r="L5666" s="41"/>
      <c r="M5666" s="41"/>
      <c r="N5666" s="41"/>
      <c r="O5666" s="39" t="s">
        <v>21</v>
      </c>
      <c r="P5666" s="39"/>
      <c r="Q5666" s="39"/>
      <c r="R5666" s="39"/>
      <c r="S5666" s="1" t="s">
        <v>4</v>
      </c>
      <c r="T5666" s="42" t="s">
        <v>24</v>
      </c>
      <c r="U5666" s="42"/>
      <c r="V5666" s="42"/>
      <c r="W5666" s="42"/>
      <c r="X5666" s="42"/>
      <c r="Y5666" s="42"/>
      <c r="Z5666" s="42"/>
      <c r="AA5666" s="42"/>
      <c r="AB5666" s="39"/>
      <c r="AC5666" s="39"/>
      <c r="AD5666" s="39"/>
      <c r="AE5666" s="39"/>
      <c r="AF5666" s="39"/>
      <c r="AG5666" s="39"/>
    </row>
    <row r="5667" spans="2:34" ht="10.5" customHeight="1">
      <c r="AB5667" s="39"/>
      <c r="AC5667" s="39"/>
      <c r="AD5667" s="39"/>
      <c r="AE5667" s="39"/>
      <c r="AF5667" s="39"/>
      <c r="AG5667" s="39"/>
    </row>
    <row r="5668" spans="2:34" ht="12" customHeight="1">
      <c r="AB5668" s="39"/>
      <c r="AC5668" s="39"/>
      <c r="AD5668" s="39"/>
      <c r="AE5668" s="39"/>
      <c r="AF5668" s="39"/>
      <c r="AG5668" s="39"/>
    </row>
    <row r="5669" spans="2:34" ht="12" customHeight="1">
      <c r="AB5669" s="39"/>
      <c r="AC5669" s="39"/>
      <c r="AD5669" s="39"/>
      <c r="AE5669" s="39"/>
      <c r="AF5669" s="39"/>
      <c r="AG5669" s="39"/>
    </row>
    <row r="5670" spans="2:34" ht="6" customHeight="1"/>
    <row r="5671" spans="2:34" ht="3" customHeight="1">
      <c r="B5671" s="43" t="s">
        <v>5</v>
      </c>
      <c r="D5671" s="43" t="s">
        <v>23</v>
      </c>
      <c r="E5671" s="43"/>
      <c r="G5671" s="43" t="s">
        <v>6</v>
      </c>
      <c r="H5671" s="43"/>
      <c r="J5671" s="43" t="s">
        <v>7</v>
      </c>
      <c r="K5671" s="43"/>
      <c r="L5671" s="43"/>
      <c r="M5671" s="43"/>
      <c r="N5671" s="43" t="s">
        <v>8</v>
      </c>
      <c r="O5671" s="43"/>
      <c r="Q5671" s="43" t="s">
        <v>9</v>
      </c>
      <c r="R5671" s="43"/>
      <c r="S5671" s="43"/>
      <c r="T5671" s="43" t="s">
        <v>10</v>
      </c>
      <c r="U5671" s="43"/>
      <c r="X5671" s="43" t="s">
        <v>5</v>
      </c>
      <c r="Y5671" s="43"/>
      <c r="Z5671" s="43" t="s">
        <v>23</v>
      </c>
      <c r="AA5671" s="43"/>
      <c r="AB5671" s="43" t="s">
        <v>6</v>
      </c>
      <c r="AC5671" s="43" t="s">
        <v>7</v>
      </c>
      <c r="AE5671" s="43" t="s">
        <v>8</v>
      </c>
      <c r="AF5671" s="43" t="s">
        <v>9</v>
      </c>
      <c r="AG5671" s="43" t="s">
        <v>10</v>
      </c>
      <c r="AH5671" s="43"/>
    </row>
    <row r="5672" spans="2:34" ht="14.25" customHeight="1">
      <c r="B5672" s="43"/>
      <c r="D5672" s="43"/>
      <c r="E5672" s="43"/>
      <c r="G5672" s="43"/>
      <c r="H5672" s="43"/>
      <c r="J5672" s="43"/>
      <c r="K5672" s="43"/>
      <c r="L5672" s="43"/>
      <c r="M5672" s="43"/>
      <c r="N5672" s="43"/>
      <c r="O5672" s="43"/>
      <c r="Q5672" s="43"/>
      <c r="R5672" s="43"/>
      <c r="S5672" s="43"/>
      <c r="T5672" s="43"/>
      <c r="U5672" s="43"/>
      <c r="X5672" s="43"/>
      <c r="Y5672" s="43"/>
      <c r="Z5672" s="43"/>
      <c r="AA5672" s="43"/>
      <c r="AB5672" s="43"/>
      <c r="AC5672" s="43"/>
      <c r="AE5672" s="43"/>
      <c r="AF5672" s="43"/>
      <c r="AG5672" s="43"/>
      <c r="AH5672" s="43"/>
    </row>
    <row r="5673" spans="2:34">
      <c r="B5673" s="2">
        <v>7.8000001609325409E-2</v>
      </c>
      <c r="D5673" s="44">
        <v>4.6800000965595245</v>
      </c>
      <c r="E5673" s="44"/>
      <c r="F5673" s="45">
        <v>7.9036359786987305</v>
      </c>
      <c r="G5673" s="45"/>
      <c r="H5673" s="45"/>
      <c r="I5673" s="45"/>
      <c r="J5673" s="45"/>
      <c r="K5673" s="45">
        <v>2.2846173495054245E-2</v>
      </c>
      <c r="L5673" s="45"/>
      <c r="M5673" s="45"/>
      <c r="N5673" s="45">
        <v>18.959699630737305</v>
      </c>
      <c r="O5673" s="45"/>
      <c r="P5673" s="45"/>
      <c r="Q5673" s="45"/>
      <c r="R5673" s="45">
        <v>13.390377044677734</v>
      </c>
      <c r="S5673" s="45"/>
      <c r="T5673" s="45"/>
      <c r="U5673" s="45"/>
      <c r="V5673" s="46">
        <v>0.1206439808011055</v>
      </c>
      <c r="W5673" s="46"/>
    </row>
    <row r="5674" spans="2:34">
      <c r="B5674" s="2">
        <v>7.9000003635883331E-2</v>
      </c>
      <c r="D5674" s="44">
        <v>4.7400002181529999</v>
      </c>
      <c r="E5674" s="44"/>
      <c r="F5674" s="45">
        <v>1.0036561489105225</v>
      </c>
      <c r="G5674" s="45"/>
      <c r="H5674" s="45"/>
      <c r="I5674" s="45"/>
      <c r="J5674" s="45"/>
      <c r="K5674" s="45">
        <v>2.0936740562319756E-2</v>
      </c>
      <c r="L5674" s="45"/>
      <c r="M5674" s="45"/>
      <c r="N5674" s="45">
        <v>18.863069534301758</v>
      </c>
      <c r="O5674" s="45"/>
      <c r="P5674" s="45"/>
      <c r="Q5674" s="45"/>
      <c r="R5674" s="45">
        <v>13.323400497436523</v>
      </c>
      <c r="S5674" s="45"/>
      <c r="T5674" s="45"/>
      <c r="U5674" s="45"/>
      <c r="V5674" s="46">
        <v>0.11111661046743393</v>
      </c>
      <c r="W5674" s="46"/>
    </row>
    <row r="5675" spans="2:34">
      <c r="B5675" s="2">
        <v>7.9999998211860657E-2</v>
      </c>
      <c r="D5675" s="44">
        <v>4.7999998927116394</v>
      </c>
      <c r="E5675" s="44"/>
      <c r="F5675" s="45">
        <v>-5.9648537635803223</v>
      </c>
      <c r="G5675" s="45"/>
      <c r="H5675" s="45"/>
      <c r="I5675" s="45"/>
      <c r="J5675" s="45"/>
      <c r="K5675" s="45">
        <v>1.9187832251191139E-2</v>
      </c>
      <c r="L5675" s="45"/>
      <c r="M5675" s="45"/>
      <c r="N5675" s="45">
        <v>18.767604827880859</v>
      </c>
      <c r="O5675" s="45"/>
      <c r="P5675" s="45"/>
      <c r="Q5675" s="45"/>
      <c r="R5675" s="45">
        <v>13.257133483886719</v>
      </c>
      <c r="S5675" s="45"/>
      <c r="T5675" s="45"/>
      <c r="U5675" s="45"/>
      <c r="V5675" s="46">
        <v>0.10234374552965164</v>
      </c>
      <c r="W5675" s="46"/>
    </row>
    <row r="5676" spans="2:34">
      <c r="B5676" s="2">
        <v>8.1000000238418579E-2</v>
      </c>
      <c r="D5676" s="44">
        <v>4.8600000143051147</v>
      </c>
      <c r="E5676" s="44"/>
      <c r="F5676" s="45">
        <v>-12.027778625488281</v>
      </c>
      <c r="G5676" s="45"/>
      <c r="H5676" s="45"/>
      <c r="I5676" s="45"/>
      <c r="J5676" s="45"/>
      <c r="K5676" s="45">
        <v>1.7585866153240204E-2</v>
      </c>
      <c r="L5676" s="45"/>
      <c r="M5676" s="45"/>
      <c r="N5676" s="45">
        <v>18.673274993896484</v>
      </c>
      <c r="O5676" s="45"/>
      <c r="P5676" s="45"/>
      <c r="Q5676" s="45"/>
      <c r="R5676" s="45">
        <v>13.191564559936523</v>
      </c>
      <c r="S5676" s="45"/>
      <c r="T5676" s="45"/>
      <c r="U5676" s="45"/>
      <c r="V5676" s="46">
        <v>9.4265423715114594E-2</v>
      </c>
      <c r="W5676" s="46"/>
    </row>
    <row r="5677" spans="2:34">
      <c r="B5677" s="2">
        <v>8.2000002264976501E-2</v>
      </c>
      <c r="D5677" s="44">
        <v>4.9200001358985901</v>
      </c>
      <c r="E5677" s="44"/>
      <c r="F5677" s="45">
        <v>-16.347129821777344</v>
      </c>
      <c r="G5677" s="45"/>
      <c r="H5677" s="45"/>
      <c r="I5677" s="45"/>
      <c r="J5677" s="45"/>
      <c r="K5677" s="45">
        <v>1.6118412837386131E-2</v>
      </c>
      <c r="L5677" s="45"/>
      <c r="M5677" s="45"/>
      <c r="N5677" s="45">
        <v>18.580053329467773</v>
      </c>
      <c r="O5677" s="45"/>
      <c r="P5677" s="45"/>
      <c r="Q5677" s="45"/>
      <c r="R5677" s="45">
        <v>13.126684188842773</v>
      </c>
      <c r="S5677" s="45"/>
      <c r="T5677" s="45"/>
      <c r="U5677" s="45"/>
      <c r="V5677" s="46">
        <v>8.682648092508316E-2</v>
      </c>
      <c r="W5677" s="46"/>
    </row>
    <row r="5678" spans="2:34">
      <c r="B5678" s="2">
        <v>8.2999996840953827E-2</v>
      </c>
      <c r="D5678" s="44">
        <v>4.9799998104572296</v>
      </c>
      <c r="E5678" s="44"/>
      <c r="F5678" s="45">
        <v>-18.336702346801758</v>
      </c>
      <c r="G5678" s="45"/>
      <c r="H5678" s="45"/>
      <c r="I5678" s="45"/>
      <c r="J5678" s="45"/>
      <c r="K5678" s="45">
        <v>1.4774104580283165E-2</v>
      </c>
      <c r="L5678" s="45"/>
      <c r="M5678" s="45"/>
      <c r="N5678" s="45">
        <v>18.487913131713867</v>
      </c>
      <c r="O5678" s="45"/>
      <c r="P5678" s="45"/>
      <c r="Q5678" s="45"/>
      <c r="R5678" s="45">
        <v>13.062482833862305</v>
      </c>
      <c r="S5678" s="45"/>
      <c r="T5678" s="45"/>
      <c r="U5678" s="45"/>
      <c r="V5678" s="46">
        <v>7.9976141452789307E-2</v>
      </c>
      <c r="W5678" s="46"/>
    </row>
    <row r="5679" spans="2:34">
      <c r="B5679" s="2">
        <v>8.3999998867511749E-2</v>
      </c>
      <c r="D5679" s="44">
        <v>5.039999932050705</v>
      </c>
      <c r="E5679" s="44"/>
      <c r="F5679" s="45">
        <v>-17.741447448730469</v>
      </c>
      <c r="G5679" s="45"/>
      <c r="H5679" s="45"/>
      <c r="I5679" s="45"/>
      <c r="J5679" s="45"/>
      <c r="K5679" s="45">
        <v>1.3542542234063148E-2</v>
      </c>
      <c r="L5679" s="45"/>
      <c r="M5679" s="45"/>
      <c r="N5679" s="45">
        <v>18.396831512451172</v>
      </c>
      <c r="O5679" s="45"/>
      <c r="P5679" s="45"/>
      <c r="Q5679" s="45"/>
      <c r="R5679" s="45">
        <v>12.998948097229004</v>
      </c>
      <c r="S5679" s="45"/>
      <c r="T5679" s="45"/>
      <c r="U5679" s="45"/>
      <c r="V5679" s="46">
        <v>7.3667682707309723E-2</v>
      </c>
      <c r="W5679" s="46"/>
    </row>
    <row r="5680" spans="2:34">
      <c r="B5680" s="2">
        <v>8.5000000894069672E-2</v>
      </c>
      <c r="D5680" s="44">
        <v>5.1000000536441803</v>
      </c>
      <c r="E5680" s="44"/>
      <c r="F5680" s="45">
        <v>-14.669845581054688</v>
      </c>
      <c r="G5680" s="45"/>
      <c r="H5680" s="45"/>
      <c r="I5680" s="45"/>
      <c r="J5680" s="45"/>
      <c r="K5680" s="45">
        <v>1.241421140730381E-2</v>
      </c>
      <c r="L5680" s="45"/>
      <c r="M5680" s="45"/>
      <c r="N5680" s="45">
        <v>18.306781768798828</v>
      </c>
      <c r="O5680" s="45"/>
      <c r="P5680" s="45"/>
      <c r="Q5680" s="45"/>
      <c r="R5680" s="45">
        <v>12.93607234954834</v>
      </c>
      <c r="S5680" s="45"/>
      <c r="T5680" s="45"/>
      <c r="U5680" s="45"/>
      <c r="V5680" s="46">
        <v>6.7858099937438965E-2</v>
      </c>
      <c r="W5680" s="46"/>
    </row>
    <row r="5681" spans="2:23">
      <c r="B5681" s="2">
        <v>8.6000002920627594E-2</v>
      </c>
      <c r="D5681" s="44">
        <v>5.1600001752376556</v>
      </c>
      <c r="E5681" s="44"/>
      <c r="F5681" s="45">
        <v>-9.5752286911010742</v>
      </c>
      <c r="G5681" s="45"/>
      <c r="H5681" s="45"/>
      <c r="I5681" s="45"/>
      <c r="J5681" s="45"/>
      <c r="K5681" s="45">
        <v>1.1380402371287346E-2</v>
      </c>
      <c r="L5681" s="45"/>
      <c r="M5681" s="45"/>
      <c r="N5681" s="45">
        <v>18.217744827270508</v>
      </c>
      <c r="O5681" s="45"/>
      <c r="P5681" s="45"/>
      <c r="Q5681" s="45"/>
      <c r="R5681" s="45">
        <v>12.873844146728516</v>
      </c>
      <c r="S5681" s="45"/>
      <c r="T5681" s="45"/>
      <c r="U5681" s="45"/>
      <c r="V5681" s="46">
        <v>6.250782310962677E-2</v>
      </c>
      <c r="W5681" s="46"/>
    </row>
    <row r="5682" spans="2:23">
      <c r="B5682" s="2">
        <v>8.6999997496604919E-2</v>
      </c>
      <c r="D5682" s="44">
        <v>5.2199998497962952</v>
      </c>
      <c r="E5682" s="44"/>
      <c r="F5682" s="45">
        <v>-3.1891400814056396</v>
      </c>
      <c r="G5682" s="45"/>
      <c r="H5682" s="45"/>
      <c r="I5682" s="45"/>
      <c r="J5682" s="45"/>
      <c r="K5682" s="45">
        <v>1.0433150455355644E-2</v>
      </c>
      <c r="L5682" s="45"/>
      <c r="M5682" s="45"/>
      <c r="N5682" s="45">
        <v>18.129697799682617</v>
      </c>
      <c r="O5682" s="45"/>
      <c r="P5682" s="45"/>
      <c r="Q5682" s="45"/>
      <c r="R5682" s="45">
        <v>12.812254905700684</v>
      </c>
      <c r="S5682" s="45"/>
      <c r="T5682" s="45"/>
      <c r="U5682" s="45"/>
      <c r="V5682" s="46">
        <v>5.7580430060625076E-2</v>
      </c>
      <c r="W5682" s="46"/>
    </row>
    <row r="5683" spans="2:23">
      <c r="B5683" s="2">
        <v>8.7999999523162842E-2</v>
      </c>
      <c r="D5683" s="44">
        <v>5.2799999713897705</v>
      </c>
      <c r="E5683" s="44"/>
      <c r="F5683" s="45">
        <v>3.5834980010986328</v>
      </c>
      <c r="G5683" s="45"/>
      <c r="H5683" s="45"/>
      <c r="I5683" s="45"/>
      <c r="J5683" s="45"/>
      <c r="K5683" s="45">
        <v>9.5651624724268913E-3</v>
      </c>
      <c r="L5683" s="45"/>
      <c r="M5683" s="45"/>
      <c r="N5683" s="45">
        <v>18.042617797851563</v>
      </c>
      <c r="O5683" s="45"/>
      <c r="P5683" s="45"/>
      <c r="Q5683" s="45"/>
      <c r="R5683" s="45">
        <v>12.751294136047363</v>
      </c>
      <c r="S5683" s="45"/>
      <c r="T5683" s="45"/>
      <c r="U5683" s="45"/>
      <c r="V5683" s="46">
        <v>5.3042389452457428E-2</v>
      </c>
      <c r="W5683" s="46"/>
    </row>
    <row r="5684" spans="2:23">
      <c r="B5684" s="2">
        <v>8.9000001549720764E-2</v>
      </c>
      <c r="D5684" s="44">
        <v>5.3400000929832458</v>
      </c>
      <c r="E5684" s="44"/>
      <c r="F5684" s="45">
        <v>9.7924060821533203</v>
      </c>
      <c r="G5684" s="45"/>
      <c r="H5684" s="45"/>
      <c r="I5684" s="45"/>
      <c r="J5684" s="45"/>
      <c r="K5684" s="45">
        <v>8.7697673588991165E-3</v>
      </c>
      <c r="L5684" s="45"/>
      <c r="M5684" s="45"/>
      <c r="N5684" s="45">
        <v>17.956487655639648</v>
      </c>
      <c r="O5684" s="45"/>
      <c r="P5684" s="45"/>
      <c r="Q5684" s="45"/>
      <c r="R5684" s="45">
        <v>12.690953254699707</v>
      </c>
      <c r="S5684" s="45"/>
      <c r="T5684" s="45"/>
      <c r="U5684" s="45"/>
      <c r="V5684" s="46">
        <v>4.8862852156162262E-2</v>
      </c>
      <c r="W5684" s="46"/>
    </row>
    <row r="5685" spans="2:23">
      <c r="B5685" s="2">
        <v>9.0000003576278687E-2</v>
      </c>
      <c r="D5685" s="44">
        <v>5.4000002145767212</v>
      </c>
      <c r="E5685" s="44"/>
      <c r="F5685" s="45">
        <v>14.575085639953613</v>
      </c>
      <c r="G5685" s="45"/>
      <c r="H5685" s="45"/>
      <c r="I5685" s="45"/>
      <c r="J5685" s="45"/>
      <c r="K5685" s="45">
        <v>8.0408565700054169E-3</v>
      </c>
      <c r="L5685" s="45"/>
      <c r="M5685" s="45"/>
      <c r="N5685" s="45">
        <v>17.871288299560547</v>
      </c>
      <c r="O5685" s="45"/>
      <c r="P5685" s="45"/>
      <c r="Q5685" s="45"/>
      <c r="R5685" s="45">
        <v>12.631223678588867</v>
      </c>
      <c r="S5685" s="45"/>
      <c r="T5685" s="45"/>
      <c r="U5685" s="45"/>
      <c r="V5685" s="46">
        <v>4.5013409107923508E-2</v>
      </c>
      <c r="W5685" s="46"/>
    </row>
    <row r="5686" spans="2:23">
      <c r="B5686" s="2">
        <v>9.0999998152256012E-2</v>
      </c>
      <c r="D5686" s="44">
        <v>5.4599998891353607</v>
      </c>
      <c r="E5686" s="44"/>
      <c r="F5686" s="45">
        <v>17.276439666748047</v>
      </c>
      <c r="G5686" s="45"/>
      <c r="H5686" s="45"/>
      <c r="I5686" s="45"/>
      <c r="J5686" s="45"/>
      <c r="K5686" s="45">
        <v>7.3728407733142376E-3</v>
      </c>
      <c r="L5686" s="45"/>
      <c r="M5686" s="45"/>
      <c r="N5686" s="45">
        <v>17.78700065612793</v>
      </c>
      <c r="O5686" s="45"/>
      <c r="P5686" s="45"/>
      <c r="Q5686" s="45"/>
      <c r="R5686" s="45">
        <v>12.572094917297363</v>
      </c>
      <c r="S5686" s="45"/>
      <c r="T5686" s="45"/>
      <c r="U5686" s="45"/>
      <c r="V5686" s="46">
        <v>4.1467916220426559E-2</v>
      </c>
      <c r="W5686" s="46"/>
    </row>
    <row r="5687" spans="2:23">
      <c r="B5687" s="2">
        <v>9.2000000178813934E-2</v>
      </c>
      <c r="D5687" s="44">
        <v>5.5200000107288361</v>
      </c>
      <c r="E5687" s="44"/>
      <c r="F5687" s="45">
        <v>17.538299560546875</v>
      </c>
      <c r="G5687" s="45"/>
      <c r="H5687" s="45"/>
      <c r="I5687" s="45"/>
      <c r="J5687" s="45"/>
      <c r="K5687" s="45">
        <v>6.7606032826006413E-3</v>
      </c>
      <c r="L5687" s="45"/>
      <c r="M5687" s="45"/>
      <c r="N5687" s="45">
        <v>17.703607559204102</v>
      </c>
      <c r="O5687" s="45"/>
      <c r="P5687" s="45"/>
      <c r="Q5687" s="45"/>
      <c r="R5687" s="45">
        <v>12.51356029510498</v>
      </c>
      <c r="S5687" s="45"/>
      <c r="T5687" s="45"/>
      <c r="U5687" s="45"/>
      <c r="V5687" s="46">
        <v>3.8202304393053055E-2</v>
      </c>
      <c r="W5687" s="46"/>
    </row>
    <row r="5688" spans="2:23">
      <c r="B5688" s="2">
        <v>9.3000002205371857E-2</v>
      </c>
      <c r="D5688" s="44">
        <v>5.5800001323223114</v>
      </c>
      <c r="E5688" s="44"/>
      <c r="F5688" s="45">
        <v>15.346678733825684</v>
      </c>
      <c r="G5688" s="45"/>
      <c r="H5688" s="45"/>
      <c r="I5688" s="45"/>
      <c r="J5688" s="45"/>
      <c r="K5688" s="45">
        <v>6.1994600109755993E-3</v>
      </c>
      <c r="L5688" s="45"/>
      <c r="M5688" s="45"/>
      <c r="N5688" s="45">
        <v>17.621089935302734</v>
      </c>
      <c r="O5688" s="45"/>
      <c r="P5688" s="45"/>
      <c r="Q5688" s="45"/>
      <c r="R5688" s="45">
        <v>12.455608367919922</v>
      </c>
      <c r="S5688" s="45"/>
      <c r="T5688" s="45"/>
      <c r="U5688" s="45"/>
      <c r="V5688" s="46">
        <v>3.5194426774978638E-2</v>
      </c>
      <c r="W5688" s="46"/>
    </row>
    <row r="5689" spans="2:23">
      <c r="B5689" s="2">
        <v>9.3999996781349182E-2</v>
      </c>
      <c r="D5689" s="44">
        <v>5.6399998068809509</v>
      </c>
      <c r="E5689" s="44"/>
      <c r="F5689" s="45">
        <v>11.03050708770752</v>
      </c>
      <c r="G5689" s="45"/>
      <c r="H5689" s="45"/>
      <c r="I5689" s="45"/>
      <c r="J5689" s="45"/>
      <c r="K5689" s="45">
        <v>5.6851222179830074E-3</v>
      </c>
      <c r="L5689" s="45"/>
      <c r="M5689" s="45"/>
      <c r="N5689" s="45">
        <v>17.539434432983398</v>
      </c>
      <c r="O5689" s="45"/>
      <c r="P5689" s="45"/>
      <c r="Q5689" s="45"/>
      <c r="R5689" s="45">
        <v>12.398233413696289</v>
      </c>
      <c r="S5689" s="45"/>
      <c r="T5689" s="45"/>
      <c r="U5689" s="45"/>
      <c r="V5689" s="46">
        <v>3.2423879951238632E-2</v>
      </c>
      <c r="W5689" s="46"/>
    </row>
    <row r="5690" spans="2:23">
      <c r="B5690" s="2">
        <v>9.4999998807907104E-2</v>
      </c>
      <c r="D5690" s="44">
        <v>5.6999999284744263</v>
      </c>
      <c r="E5690" s="44"/>
      <c r="F5690" s="45">
        <v>5.2125225067138672</v>
      </c>
      <c r="G5690" s="45"/>
      <c r="H5690" s="45"/>
      <c r="I5690" s="45"/>
      <c r="J5690" s="45"/>
      <c r="K5690" s="45">
        <v>5.2136643789708614E-3</v>
      </c>
      <c r="L5690" s="45"/>
      <c r="M5690" s="45"/>
      <c r="N5690" s="45">
        <v>17.458623886108398</v>
      </c>
      <c r="O5690" s="45"/>
      <c r="P5690" s="45"/>
      <c r="Q5690" s="45"/>
      <c r="R5690" s="45">
        <v>12.341424942016602</v>
      </c>
      <c r="S5690" s="45"/>
      <c r="T5690" s="45"/>
      <c r="U5690" s="45"/>
      <c r="V5690" s="46">
        <v>2.9871892184019089E-2</v>
      </c>
      <c r="W5690" s="46"/>
    </row>
    <row r="5691" spans="2:23">
      <c r="B5691" s="2">
        <v>9.6000000834465027E-2</v>
      </c>
      <c r="D5691" s="44">
        <v>5.7600000500679016</v>
      </c>
      <c r="E5691" s="44"/>
      <c r="F5691" s="45">
        <v>-1.2804213762283325</v>
      </c>
      <c r="G5691" s="45"/>
      <c r="H5691" s="45"/>
      <c r="I5691" s="45"/>
      <c r="J5691" s="45"/>
      <c r="K5691" s="45">
        <v>4.7814915888011456E-3</v>
      </c>
      <c r="L5691" s="45"/>
      <c r="M5691" s="45"/>
      <c r="N5691" s="45">
        <v>17.378644943237305</v>
      </c>
      <c r="O5691" s="45"/>
      <c r="P5691" s="45"/>
      <c r="Q5691" s="45"/>
      <c r="R5691" s="45">
        <v>12.285176277160645</v>
      </c>
      <c r="S5691" s="45"/>
      <c r="T5691" s="45"/>
      <c r="U5691" s="45"/>
      <c r="V5691" s="46">
        <v>2.7521176263689995E-2</v>
      </c>
      <c r="W5691" s="46"/>
    </row>
    <row r="5692" spans="2:23">
      <c r="B5692" s="2">
        <v>9.7000002861022949E-2</v>
      </c>
      <c r="D5692" s="44">
        <v>5.820000171661377</v>
      </c>
      <c r="E5692" s="44"/>
      <c r="F5692" s="45">
        <v>-7.5347127914428711</v>
      </c>
      <c r="G5692" s="45"/>
      <c r="H5692" s="45"/>
      <c r="I5692" s="45"/>
      <c r="J5692" s="45"/>
      <c r="K5692" s="45">
        <v>4.3853125534951687E-3</v>
      </c>
      <c r="L5692" s="45"/>
      <c r="M5692" s="45"/>
      <c r="N5692" s="45">
        <v>17.299480438232422</v>
      </c>
      <c r="O5692" s="45"/>
      <c r="P5692" s="45"/>
      <c r="Q5692" s="45"/>
      <c r="R5692" s="45">
        <v>12.22947883605957</v>
      </c>
      <c r="S5692" s="45"/>
      <c r="T5692" s="45"/>
      <c r="U5692" s="45"/>
      <c r="V5692" s="46">
        <v>2.5355817750096321E-2</v>
      </c>
      <c r="W5692" s="46"/>
    </row>
    <row r="5693" spans="2:23">
      <c r="B5693" s="2">
        <v>9.7999997437000275E-2</v>
      </c>
      <c r="D5693" s="44">
        <v>5.8799998462200165</v>
      </c>
      <c r="E5693" s="44"/>
      <c r="F5693" s="45">
        <v>-12.678384780883789</v>
      </c>
      <c r="G5693" s="45"/>
      <c r="H5693" s="45"/>
      <c r="I5693" s="45"/>
      <c r="J5693" s="45"/>
      <c r="K5693" s="45">
        <v>4.0221135132014751E-3</v>
      </c>
      <c r="L5693" s="45"/>
      <c r="M5693" s="45"/>
      <c r="N5693" s="45">
        <v>17.22111701965332</v>
      </c>
      <c r="O5693" s="45"/>
      <c r="P5693" s="45"/>
      <c r="Q5693" s="45"/>
      <c r="R5693" s="45">
        <v>12.174324035644531</v>
      </c>
      <c r="S5693" s="45"/>
      <c r="T5693" s="45"/>
      <c r="U5693" s="45"/>
      <c r="V5693" s="46">
        <v>2.3361165076494217E-2</v>
      </c>
      <c r="W5693" s="46"/>
    </row>
    <row r="5694" spans="2:23">
      <c r="B5694" s="2">
        <v>9.8999999463558197E-2</v>
      </c>
      <c r="D5694" s="44">
        <v>5.9399999678134918</v>
      </c>
      <c r="E5694" s="44"/>
      <c r="F5694" s="45">
        <v>-16.002538681030273</v>
      </c>
      <c r="G5694" s="45"/>
      <c r="H5694" s="45"/>
      <c r="I5694" s="45"/>
      <c r="J5694" s="45"/>
      <c r="K5694" s="45">
        <v>3.689134493470192E-3</v>
      </c>
      <c r="L5694" s="45"/>
      <c r="M5694" s="45"/>
      <c r="N5694" s="45">
        <v>17.143539428710938</v>
      </c>
      <c r="O5694" s="45"/>
      <c r="P5694" s="45"/>
      <c r="Q5694" s="45"/>
      <c r="R5694" s="45">
        <v>12.119704246520996</v>
      </c>
      <c r="S5694" s="45"/>
      <c r="T5694" s="45"/>
      <c r="U5694" s="45"/>
      <c r="V5694" s="46">
        <v>2.1523725241422653E-2</v>
      </c>
      <c r="W5694" s="46"/>
    </row>
    <row r="5695" spans="2:23">
      <c r="B5695" s="2">
        <v>0.10000000149011612</v>
      </c>
      <c r="D5695" s="44">
        <v>6.0000000894069672</v>
      </c>
      <c r="E5695" s="44"/>
      <c r="F5695" s="45">
        <v>-17.058887481689453</v>
      </c>
      <c r="G5695" s="45"/>
      <c r="H5695" s="45"/>
      <c r="I5695" s="45"/>
      <c r="J5695" s="45"/>
      <c r="K5695" s="45">
        <v>3.3838474191725254E-3</v>
      </c>
      <c r="L5695" s="45"/>
      <c r="M5695" s="45"/>
      <c r="N5695" s="45">
        <v>17.066738128662109</v>
      </c>
      <c r="O5695" s="45"/>
      <c r="P5695" s="45"/>
      <c r="Q5695" s="45"/>
      <c r="R5695" s="45">
        <v>12.06561279296875</v>
      </c>
      <c r="S5695" s="45"/>
      <c r="T5695" s="45"/>
      <c r="U5695" s="45"/>
      <c r="V5695" s="46">
        <v>1.9831079989671707E-2</v>
      </c>
      <c r="W5695" s="46"/>
    </row>
    <row r="5696" spans="2:23" ht="9.75" customHeight="1">
      <c r="B5696" s="2">
        <v>0.10100000351667404</v>
      </c>
      <c r="D5696" s="44">
        <v>6.0600002110004425</v>
      </c>
      <c r="E5696" s="44"/>
      <c r="F5696" s="45">
        <v>-15.720046043395996</v>
      </c>
      <c r="G5696" s="45"/>
      <c r="H5696" s="45"/>
      <c r="I5696" s="45"/>
      <c r="J5696" s="45"/>
      <c r="K5696" s="45">
        <v>3.1039374880492687E-3</v>
      </c>
      <c r="L5696" s="45"/>
      <c r="M5696" s="45"/>
      <c r="N5696" s="45">
        <v>16.990695953369141</v>
      </c>
      <c r="O5696" s="45"/>
      <c r="P5696" s="45"/>
      <c r="Q5696" s="45"/>
      <c r="R5696" s="45">
        <v>12.012041091918945</v>
      </c>
      <c r="S5696" s="45"/>
      <c r="T5696" s="45"/>
      <c r="U5696" s="45"/>
      <c r="V5696" s="46">
        <v>1.8271792680025101E-2</v>
      </c>
      <c r="W5696" s="46"/>
    </row>
    <row r="5697" spans="2:37" ht="5.25" customHeight="1"/>
    <row r="5698" spans="2:37" ht="172.5" customHeight="1"/>
    <row r="5699" spans="2:37" ht="16.5" customHeight="1"/>
    <row r="5700" spans="2:37" ht="12.75" customHeight="1">
      <c r="B5700" s="39" t="s">
        <v>0</v>
      </c>
      <c r="C5700" s="39"/>
      <c r="D5700" s="39"/>
      <c r="E5700" s="39"/>
      <c r="F5700" s="39"/>
      <c r="G5700" s="1" t="s">
        <v>1</v>
      </c>
      <c r="H5700" s="40" t="s">
        <v>118</v>
      </c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</row>
    <row r="5701" spans="2:37" ht="12.75" customHeight="1">
      <c r="AB5701" s="39" t="s">
        <v>2</v>
      </c>
      <c r="AC5701" s="39"/>
      <c r="AD5701" s="39"/>
      <c r="AE5701" s="39"/>
      <c r="AF5701" s="39"/>
      <c r="AG5701" s="39"/>
    </row>
    <row r="5702" spans="2:37" ht="12" customHeight="1">
      <c r="B5702" s="39" t="s">
        <v>3</v>
      </c>
      <c r="C5702" s="39"/>
      <c r="D5702" s="39"/>
      <c r="E5702" s="39"/>
      <c r="G5702" s="1" t="s">
        <v>4</v>
      </c>
      <c r="H5702" s="41">
        <v>0.43999999761581421</v>
      </c>
      <c r="I5702" s="41"/>
      <c r="J5702" s="41"/>
      <c r="K5702" s="41"/>
      <c r="L5702" s="41"/>
      <c r="M5702" s="41"/>
      <c r="N5702" s="41"/>
      <c r="O5702" s="39" t="s">
        <v>21</v>
      </c>
      <c r="P5702" s="39"/>
      <c r="Q5702" s="39"/>
      <c r="R5702" s="39"/>
      <c r="S5702" s="1" t="s">
        <v>4</v>
      </c>
      <c r="T5702" s="42" t="s">
        <v>22</v>
      </c>
      <c r="U5702" s="42"/>
      <c r="V5702" s="42"/>
      <c r="W5702" s="42"/>
      <c r="X5702" s="42"/>
      <c r="Y5702" s="42"/>
      <c r="Z5702" s="42"/>
      <c r="AA5702" s="42"/>
      <c r="AB5702" s="39"/>
      <c r="AC5702" s="39"/>
      <c r="AD5702" s="39"/>
      <c r="AE5702" s="39"/>
      <c r="AF5702" s="39"/>
      <c r="AG5702" s="39"/>
    </row>
    <row r="5703" spans="2:37" ht="10.5" customHeight="1">
      <c r="AB5703" s="39"/>
      <c r="AC5703" s="39"/>
      <c r="AD5703" s="39"/>
      <c r="AE5703" s="39"/>
      <c r="AF5703" s="39"/>
      <c r="AG5703" s="39"/>
    </row>
    <row r="5704" spans="2:37" ht="12" customHeight="1">
      <c r="AB5704" s="39"/>
      <c r="AC5704" s="39"/>
      <c r="AD5704" s="39"/>
      <c r="AE5704" s="39"/>
      <c r="AF5704" s="39"/>
      <c r="AG5704" s="39"/>
    </row>
    <row r="5705" spans="2:37" ht="12" customHeight="1">
      <c r="AB5705" s="39"/>
      <c r="AC5705" s="39"/>
      <c r="AD5705" s="39"/>
      <c r="AE5705" s="39"/>
      <c r="AF5705" s="39"/>
      <c r="AG5705" s="39"/>
    </row>
    <row r="5706" spans="2:37" ht="6" customHeight="1"/>
    <row r="5707" spans="2:37" ht="3" customHeight="1">
      <c r="B5707" s="43" t="s">
        <v>5</v>
      </c>
      <c r="D5707" s="43" t="s">
        <v>23</v>
      </c>
      <c r="E5707" s="43"/>
      <c r="G5707" s="43" t="s">
        <v>6</v>
      </c>
      <c r="H5707" s="43"/>
      <c r="J5707" s="43" t="s">
        <v>7</v>
      </c>
      <c r="K5707" s="43"/>
      <c r="L5707" s="43"/>
      <c r="M5707" s="43"/>
      <c r="N5707" s="43" t="s">
        <v>8</v>
      </c>
      <c r="O5707" s="43"/>
      <c r="Q5707" s="43" t="s">
        <v>9</v>
      </c>
      <c r="R5707" s="43"/>
      <c r="S5707" s="43"/>
      <c r="T5707" s="43" t="s">
        <v>10</v>
      </c>
      <c r="U5707" s="43"/>
      <c r="X5707" s="43" t="s">
        <v>5</v>
      </c>
      <c r="Y5707" s="43"/>
      <c r="Z5707" s="43" t="s">
        <v>23</v>
      </c>
      <c r="AA5707" s="43"/>
      <c r="AB5707" s="43" t="s">
        <v>6</v>
      </c>
      <c r="AC5707" s="43" t="s">
        <v>7</v>
      </c>
      <c r="AE5707" s="43" t="s">
        <v>8</v>
      </c>
      <c r="AF5707" s="43" t="s">
        <v>9</v>
      </c>
      <c r="AG5707" s="43" t="s">
        <v>10</v>
      </c>
      <c r="AH5707" s="43"/>
    </row>
    <row r="5708" spans="2:37" ht="14.25" customHeight="1">
      <c r="B5708" s="43"/>
      <c r="D5708" s="43"/>
      <c r="E5708" s="43"/>
      <c r="G5708" s="43"/>
      <c r="H5708" s="43"/>
      <c r="J5708" s="43"/>
      <c r="K5708" s="43"/>
      <c r="L5708" s="43"/>
      <c r="M5708" s="43"/>
      <c r="N5708" s="43"/>
      <c r="O5708" s="43"/>
      <c r="Q5708" s="43"/>
      <c r="R5708" s="43"/>
      <c r="S5708" s="43"/>
      <c r="T5708" s="43"/>
      <c r="U5708" s="43"/>
      <c r="X5708" s="43"/>
      <c r="Y5708" s="43"/>
      <c r="Z5708" s="43"/>
      <c r="AA5708" s="43"/>
      <c r="AB5708" s="43"/>
      <c r="AC5708" s="43"/>
      <c r="AE5708" s="43"/>
      <c r="AF5708" s="43"/>
      <c r="AG5708" s="43"/>
      <c r="AH5708" s="43"/>
    </row>
    <row r="5709" spans="2:37">
      <c r="B5709" s="2">
        <v>0</v>
      </c>
      <c r="D5709" s="44">
        <v>0</v>
      </c>
      <c r="E5709" s="44"/>
      <c r="F5709" s="45">
        <v>1.1851527233375236E-4</v>
      </c>
      <c r="G5709" s="45"/>
      <c r="H5709" s="45"/>
      <c r="I5709" s="45"/>
      <c r="J5709" s="45"/>
      <c r="K5709" s="45">
        <v>28.251979827880859</v>
      </c>
      <c r="L5709" s="45"/>
      <c r="M5709" s="45"/>
      <c r="N5709" s="45">
        <v>56.503841400146484</v>
      </c>
      <c r="O5709" s="45"/>
      <c r="P5709" s="45"/>
      <c r="Q5709" s="45"/>
      <c r="R5709" s="45">
        <v>19.977081298828125</v>
      </c>
      <c r="S5709" s="45"/>
      <c r="T5709" s="45"/>
      <c r="U5709" s="45"/>
      <c r="V5709" s="46">
        <v>100.00041961669922</v>
      </c>
      <c r="W5709" s="46"/>
      <c r="X5709" s="45">
        <v>3.9000000804662704E-2</v>
      </c>
      <c r="Y5709" s="45"/>
      <c r="Z5709" s="44">
        <v>2.3400000482797623</v>
      </c>
      <c r="AA5709" s="44"/>
      <c r="AB5709" s="45">
        <v>20.056880950927734</v>
      </c>
      <c r="AC5709" s="45"/>
      <c r="AD5709" s="45">
        <v>6.0199899673461914</v>
      </c>
      <c r="AE5709" s="45"/>
      <c r="AF5709" s="45">
        <v>32.367053985595703</v>
      </c>
      <c r="AG5709" s="45"/>
      <c r="AH5709" s="45">
        <v>18.630186080932617</v>
      </c>
      <c r="AI5709" s="45"/>
      <c r="AJ5709" s="45"/>
      <c r="AK5709" s="20">
        <v>22.848808288574219</v>
      </c>
    </row>
    <row r="5710" spans="2:37">
      <c r="B5710" s="2">
        <v>1.0000000474974513E-3</v>
      </c>
      <c r="D5710" s="44">
        <v>6.0000002849847078E-2</v>
      </c>
      <c r="E5710" s="44"/>
      <c r="F5710" s="45">
        <v>0.13916453719139099</v>
      </c>
      <c r="G5710" s="45"/>
      <c r="H5710" s="45"/>
      <c r="I5710" s="45"/>
      <c r="J5710" s="45"/>
      <c r="K5710" s="45">
        <v>26.354318618774414</v>
      </c>
      <c r="L5710" s="45"/>
      <c r="M5710" s="45"/>
      <c r="N5710" s="45">
        <v>54.54852294921875</v>
      </c>
      <c r="O5710" s="45"/>
      <c r="P5710" s="45"/>
      <c r="Q5710" s="45"/>
      <c r="R5710" s="45">
        <v>19.936313629150391</v>
      </c>
      <c r="S5710" s="45"/>
      <c r="T5710" s="45"/>
      <c r="U5710" s="45"/>
      <c r="V5710" s="46">
        <v>93.474235534667969</v>
      </c>
      <c r="W5710" s="46"/>
      <c r="X5710" s="45">
        <v>3.9999999105930328E-2</v>
      </c>
      <c r="Y5710" s="45"/>
      <c r="Z5710" s="44">
        <v>2.3999999463558197</v>
      </c>
      <c r="AA5710" s="44"/>
      <c r="AB5710" s="45">
        <v>27.076400756835938</v>
      </c>
      <c r="AC5710" s="45"/>
      <c r="AD5710" s="45">
        <v>5.8517956733703613</v>
      </c>
      <c r="AE5710" s="45"/>
      <c r="AF5710" s="45">
        <v>32.158161163330078</v>
      </c>
      <c r="AG5710" s="45"/>
      <c r="AH5710" s="45">
        <v>18.601409912109375</v>
      </c>
      <c r="AI5710" s="45"/>
      <c r="AJ5710" s="45"/>
      <c r="AK5710" s="20">
        <v>22.244789123535156</v>
      </c>
    </row>
    <row r="5711" spans="2:37">
      <c r="B5711" s="2">
        <v>2.0000000949949026E-3</v>
      </c>
      <c r="D5711" s="44">
        <v>0.12000000569969416</v>
      </c>
      <c r="E5711" s="44"/>
      <c r="F5711" s="45">
        <v>4.1480574607849121</v>
      </c>
      <c r="G5711" s="45"/>
      <c r="H5711" s="45"/>
      <c r="I5711" s="45"/>
      <c r="J5711" s="45"/>
      <c r="K5711" s="45">
        <v>24.662216186523438</v>
      </c>
      <c r="L5711" s="45"/>
      <c r="M5711" s="45"/>
      <c r="N5711" s="45">
        <v>52.799289703369141</v>
      </c>
      <c r="O5711" s="45"/>
      <c r="P5711" s="45"/>
      <c r="Q5711" s="45"/>
      <c r="R5711" s="45">
        <v>19.895914077758789</v>
      </c>
      <c r="S5711" s="45"/>
      <c r="T5711" s="45"/>
      <c r="U5711" s="45"/>
      <c r="V5711" s="46">
        <v>87.650260925292969</v>
      </c>
      <c r="W5711" s="46"/>
      <c r="X5711" s="45">
        <v>4.1000001132488251E-2</v>
      </c>
      <c r="Y5711" s="45"/>
      <c r="Z5711" s="44">
        <v>2.460000067949295</v>
      </c>
      <c r="AA5711" s="44"/>
      <c r="AB5711" s="45">
        <v>31.104673385620117</v>
      </c>
      <c r="AC5711" s="45"/>
      <c r="AD5711" s="45">
        <v>5.689023494720459</v>
      </c>
      <c r="AE5711" s="45"/>
      <c r="AF5711" s="45">
        <v>31.955045700073242</v>
      </c>
      <c r="AG5711" s="45"/>
      <c r="AH5711" s="45">
        <v>18.572881698608398</v>
      </c>
      <c r="AI5711" s="45"/>
      <c r="AJ5711" s="45"/>
      <c r="AK5711" s="20">
        <v>21.659252166748047</v>
      </c>
    </row>
    <row r="5712" spans="2:37">
      <c r="B5712" s="2">
        <v>3.0000000260770321E-3</v>
      </c>
      <c r="D5712" s="44">
        <v>0.18000000156462193</v>
      </c>
      <c r="E5712" s="44"/>
      <c r="F5712" s="45">
        <v>11.186416625976563</v>
      </c>
      <c r="G5712" s="45"/>
      <c r="H5712" s="45"/>
      <c r="I5712" s="45"/>
      <c r="J5712" s="45"/>
      <c r="K5712" s="45">
        <v>23.14866828918457</v>
      </c>
      <c r="L5712" s="45"/>
      <c r="M5712" s="45"/>
      <c r="N5712" s="45">
        <v>51.2291259765625</v>
      </c>
      <c r="O5712" s="45"/>
      <c r="P5712" s="45"/>
      <c r="Q5712" s="45"/>
      <c r="R5712" s="45">
        <v>19.85588264465332</v>
      </c>
      <c r="S5712" s="45"/>
      <c r="T5712" s="45"/>
      <c r="U5712" s="45"/>
      <c r="V5712" s="46">
        <v>82.436927795410156</v>
      </c>
      <c r="W5712" s="46"/>
      <c r="X5712" s="45">
        <v>4.1999999433755875E-2</v>
      </c>
      <c r="Y5712" s="45"/>
      <c r="Z5712" s="44">
        <v>2.5199999660253525</v>
      </c>
      <c r="AA5712" s="44"/>
      <c r="AB5712" s="45">
        <v>31.563390731811523</v>
      </c>
      <c r="AC5712" s="45"/>
      <c r="AD5712" s="45">
        <v>5.5314435958862305</v>
      </c>
      <c r="AE5712" s="45"/>
      <c r="AF5712" s="45">
        <v>31.757471084594727</v>
      </c>
      <c r="AG5712" s="45"/>
      <c r="AH5712" s="45">
        <v>18.544601440429688</v>
      </c>
      <c r="AI5712" s="45"/>
      <c r="AJ5712" s="45"/>
      <c r="AK5712" s="20">
        <v>21.091426849365234</v>
      </c>
    </row>
    <row r="5713" spans="2:37">
      <c r="B5713" s="2">
        <v>4.0000001899898052E-3</v>
      </c>
      <c r="D5713" s="44">
        <v>0.24000001139938831</v>
      </c>
      <c r="E5713" s="44"/>
      <c r="F5713" s="45">
        <v>20.021657943725586</v>
      </c>
      <c r="G5713" s="45"/>
      <c r="H5713" s="45"/>
      <c r="I5713" s="45"/>
      <c r="J5713" s="45"/>
      <c r="K5713" s="45">
        <v>21.790410995483398</v>
      </c>
      <c r="L5713" s="45"/>
      <c r="M5713" s="45"/>
      <c r="N5713" s="45">
        <v>49.814765930175781</v>
      </c>
      <c r="O5713" s="45"/>
      <c r="P5713" s="45"/>
      <c r="Q5713" s="45"/>
      <c r="R5713" s="45">
        <v>19.816213607788086</v>
      </c>
      <c r="S5713" s="45"/>
      <c r="T5713" s="45"/>
      <c r="U5713" s="45"/>
      <c r="V5713" s="46">
        <v>77.755256652832031</v>
      </c>
      <c r="W5713" s="46"/>
      <c r="X5713" s="45">
        <v>4.3000001460313797E-2</v>
      </c>
      <c r="Y5713" s="45"/>
      <c r="Z5713" s="44">
        <v>2.5800000876188278</v>
      </c>
      <c r="AA5713" s="44"/>
      <c r="AB5713" s="45">
        <v>28.376863479614258</v>
      </c>
      <c r="AC5713" s="45"/>
      <c r="AD5713" s="45">
        <v>5.3788390159606934</v>
      </c>
      <c r="AE5713" s="45"/>
      <c r="AF5713" s="45">
        <v>31.565219879150391</v>
      </c>
      <c r="AG5713" s="45"/>
      <c r="AH5713" s="45">
        <v>18.516567230224609</v>
      </c>
      <c r="AI5713" s="45"/>
      <c r="AJ5713" s="45"/>
      <c r="AK5713" s="20">
        <v>20.540597915649414</v>
      </c>
    </row>
    <row r="5714" spans="2:37">
      <c r="B5714" s="2">
        <v>4.999999888241291E-3</v>
      </c>
      <c r="D5714" s="44">
        <v>0.29999999329447746</v>
      </c>
      <c r="E5714" s="44"/>
      <c r="F5714" s="45">
        <v>29.199380874633789</v>
      </c>
      <c r="G5714" s="45"/>
      <c r="H5714" s="45"/>
      <c r="I5714" s="45"/>
      <c r="J5714" s="45"/>
      <c r="K5714" s="45">
        <v>20.567405700683594</v>
      </c>
      <c r="L5714" s="45"/>
      <c r="M5714" s="45"/>
      <c r="N5714" s="45">
        <v>48.536167144775391</v>
      </c>
      <c r="O5714" s="45"/>
      <c r="P5714" s="45"/>
      <c r="Q5714" s="45"/>
      <c r="R5714" s="45">
        <v>19.77690315246582</v>
      </c>
      <c r="S5714" s="45"/>
      <c r="T5714" s="45"/>
      <c r="U5714" s="45"/>
      <c r="V5714" s="46">
        <v>73.537055969238281</v>
      </c>
      <c r="W5714" s="46"/>
      <c r="X5714" s="45">
        <v>4.3999999761581421E-2</v>
      </c>
      <c r="Y5714" s="45"/>
      <c r="Z5714" s="44">
        <v>2.6399999856948853</v>
      </c>
      <c r="AA5714" s="44"/>
      <c r="AB5714" s="45">
        <v>21.981069564819336</v>
      </c>
      <c r="AC5714" s="45"/>
      <c r="AD5714" s="45">
        <v>5.2310090065002441</v>
      </c>
      <c r="AE5714" s="45"/>
      <c r="AF5714" s="45">
        <v>31.378087997436523</v>
      </c>
      <c r="AG5714" s="45"/>
      <c r="AH5714" s="45">
        <v>18.488775253295898</v>
      </c>
      <c r="AI5714" s="45"/>
      <c r="AJ5714" s="45"/>
      <c r="AK5714" s="20">
        <v>20.006093978881836</v>
      </c>
    </row>
    <row r="5715" spans="2:37">
      <c r="B5715" s="2">
        <v>6.0000000521540642E-3</v>
      </c>
      <c r="D5715" s="44">
        <v>0.36000000312924385</v>
      </c>
      <c r="E5715" s="44"/>
      <c r="F5715" s="45">
        <v>37.244651794433594</v>
      </c>
      <c r="G5715" s="45"/>
      <c r="H5715" s="45"/>
      <c r="I5715" s="45"/>
      <c r="J5715" s="45"/>
      <c r="K5715" s="45">
        <v>19.462375640869141</v>
      </c>
      <c r="L5715" s="45"/>
      <c r="M5715" s="45"/>
      <c r="N5715" s="45">
        <v>47.376049041748047</v>
      </c>
      <c r="O5715" s="45"/>
      <c r="P5715" s="45"/>
      <c r="Q5715" s="45"/>
      <c r="R5715" s="45">
        <v>19.737947463989258</v>
      </c>
      <c r="S5715" s="45"/>
      <c r="T5715" s="45"/>
      <c r="U5715" s="45"/>
      <c r="V5715" s="46">
        <v>69.72344970703125</v>
      </c>
      <c r="W5715" s="46"/>
      <c r="X5715" s="45">
        <v>4.5000001788139343E-2</v>
      </c>
      <c r="Y5715" s="45"/>
      <c r="Z5715" s="44">
        <v>2.7000001072883606</v>
      </c>
      <c r="AA5715" s="44"/>
      <c r="AB5715" s="45">
        <v>13.260994911193848</v>
      </c>
      <c r="AC5715" s="45"/>
      <c r="AD5715" s="45">
        <v>5.0877647399902344</v>
      </c>
      <c r="AE5715" s="45"/>
      <c r="AF5715" s="45">
        <v>31.195878982543945</v>
      </c>
      <c r="AG5715" s="45"/>
      <c r="AH5715" s="45">
        <v>18.461225509643555</v>
      </c>
      <c r="AI5715" s="45"/>
      <c r="AJ5715" s="45"/>
      <c r="AK5715" s="20">
        <v>19.48729133605957</v>
      </c>
    </row>
    <row r="5716" spans="2:37">
      <c r="B5716" s="2">
        <v>7.0000002160668373E-3</v>
      </c>
      <c r="D5716" s="44">
        <v>0.42000001296401024</v>
      </c>
      <c r="E5716" s="44"/>
      <c r="F5716" s="45">
        <v>42.865795135498047</v>
      </c>
      <c r="G5716" s="45"/>
      <c r="H5716" s="45"/>
      <c r="I5716" s="45"/>
      <c r="J5716" s="45"/>
      <c r="K5716" s="45">
        <v>18.460428237915039</v>
      </c>
      <c r="L5716" s="45"/>
      <c r="M5716" s="45"/>
      <c r="N5716" s="45">
        <v>46.319507598876953</v>
      </c>
      <c r="O5716" s="45"/>
      <c r="P5716" s="45"/>
      <c r="Q5716" s="45"/>
      <c r="R5716" s="45">
        <v>19.699344635009766</v>
      </c>
      <c r="S5716" s="45"/>
      <c r="T5716" s="45"/>
      <c r="U5716" s="45"/>
      <c r="V5716" s="46">
        <v>66.263595581054688</v>
      </c>
      <c r="W5716" s="46"/>
      <c r="X5716" s="45">
        <v>4.6000000089406967E-2</v>
      </c>
      <c r="Y5716" s="45"/>
      <c r="Z5716" s="44">
        <v>2.760000005364418</v>
      </c>
      <c r="AA5716" s="44"/>
      <c r="AB5716" s="45">
        <v>3.4252867698669434</v>
      </c>
      <c r="AC5716" s="45"/>
      <c r="AD5716" s="45">
        <v>4.9489274024963379</v>
      </c>
      <c r="AE5716" s="45"/>
      <c r="AF5716" s="45">
        <v>31.018415451049805</v>
      </c>
      <c r="AG5716" s="45"/>
      <c r="AH5716" s="45">
        <v>18.43391227722168</v>
      </c>
      <c r="AI5716" s="45"/>
      <c r="AJ5716" s="45"/>
      <c r="AK5716" s="20">
        <v>18.983600616455078</v>
      </c>
    </row>
    <row r="5717" spans="2:37">
      <c r="B5717" s="2">
        <v>8.0000003799796104E-3</v>
      </c>
      <c r="D5717" s="44">
        <v>0.48000002279877663</v>
      </c>
      <c r="E5717" s="44"/>
      <c r="F5717" s="45">
        <v>45.132129669189453</v>
      </c>
      <c r="G5717" s="45"/>
      <c r="H5717" s="45"/>
      <c r="I5717" s="45"/>
      <c r="J5717" s="45"/>
      <c r="K5717" s="45">
        <v>17.548707962036133</v>
      </c>
      <c r="L5717" s="45"/>
      <c r="M5717" s="45"/>
      <c r="N5717" s="45">
        <v>45.353687286376953</v>
      </c>
      <c r="O5717" s="45"/>
      <c r="P5717" s="45"/>
      <c r="Q5717" s="45"/>
      <c r="R5717" s="45">
        <v>19.661090850830078</v>
      </c>
      <c r="S5717" s="45"/>
      <c r="T5717" s="45"/>
      <c r="U5717" s="45"/>
      <c r="V5717" s="46">
        <v>63.113540649414063</v>
      </c>
      <c r="W5717" s="46"/>
      <c r="X5717" s="45">
        <v>4.6999998390674591E-2</v>
      </c>
      <c r="Y5717" s="45"/>
      <c r="Z5717" s="44">
        <v>2.8199999034404755</v>
      </c>
      <c r="AA5717" s="44"/>
      <c r="AB5717" s="45">
        <v>-6.1640591621398926</v>
      </c>
      <c r="AC5717" s="45"/>
      <c r="AD5717" s="45">
        <v>4.8143305778503418</v>
      </c>
      <c r="AE5717" s="45"/>
      <c r="AF5717" s="45">
        <v>30.845525741577148</v>
      </c>
      <c r="AG5717" s="45"/>
      <c r="AH5717" s="45">
        <v>18.406833648681641</v>
      </c>
      <c r="AI5717" s="45"/>
      <c r="AJ5717" s="45"/>
      <c r="AK5717" s="20">
        <v>18.494466781616211</v>
      </c>
    </row>
    <row r="5718" spans="2:37">
      <c r="B5718" s="2">
        <v>8.999999612569809E-3</v>
      </c>
      <c r="D5718" s="44">
        <v>0.53999997675418854</v>
      </c>
      <c r="E5718" s="44"/>
      <c r="F5718" s="45">
        <v>43.60076904296875</v>
      </c>
      <c r="G5718" s="45"/>
      <c r="H5718" s="45"/>
      <c r="I5718" s="45"/>
      <c r="J5718" s="45"/>
      <c r="K5718" s="45">
        <v>16.716117858886719</v>
      </c>
      <c r="L5718" s="45"/>
      <c r="M5718" s="45"/>
      <c r="N5718" s="45">
        <v>44.467483520507813</v>
      </c>
      <c r="O5718" s="45"/>
      <c r="P5718" s="45"/>
      <c r="Q5718" s="45"/>
      <c r="R5718" s="45">
        <v>19.623180389404297</v>
      </c>
      <c r="S5718" s="45"/>
      <c r="T5718" s="45"/>
      <c r="U5718" s="45"/>
      <c r="V5718" s="46">
        <v>60.23529052734375</v>
      </c>
      <c r="W5718" s="46"/>
      <c r="X5718" s="45">
        <v>4.8000000417232513E-2</v>
      </c>
      <c r="Y5718" s="45"/>
      <c r="Z5718" s="44">
        <v>2.8800000250339508</v>
      </c>
      <c r="AA5718" s="44"/>
      <c r="AB5718" s="45">
        <v>-14.182978630065918</v>
      </c>
      <c r="AC5718" s="45"/>
      <c r="AD5718" s="45">
        <v>4.6838159561157227</v>
      </c>
      <c r="AE5718" s="45"/>
      <c r="AF5718" s="45">
        <v>30.677047729492188</v>
      </c>
      <c r="AG5718" s="45"/>
      <c r="AH5718" s="45">
        <v>18.379989624023438</v>
      </c>
      <c r="AI5718" s="45"/>
      <c r="AJ5718" s="45"/>
      <c r="AK5718" s="20">
        <v>18.019367218017578</v>
      </c>
    </row>
    <row r="5719" spans="2:37">
      <c r="B5719" s="2">
        <v>9.9999997764825821E-3</v>
      </c>
      <c r="D5719" s="44">
        <v>0.59999998658895493</v>
      </c>
      <c r="E5719" s="44"/>
      <c r="F5719" s="45">
        <v>38.374973297119141</v>
      </c>
      <c r="G5719" s="45"/>
      <c r="H5719" s="45"/>
      <c r="I5719" s="45"/>
      <c r="J5719" s="45"/>
      <c r="K5719" s="45">
        <v>15.953071594238281</v>
      </c>
      <c r="L5719" s="45"/>
      <c r="M5719" s="45"/>
      <c r="N5719" s="45">
        <v>43.651309967041016</v>
      </c>
      <c r="O5719" s="45"/>
      <c r="P5719" s="45"/>
      <c r="Q5719" s="45"/>
      <c r="R5719" s="45">
        <v>19.585611343383789</v>
      </c>
      <c r="S5719" s="45"/>
      <c r="T5719" s="45"/>
      <c r="U5719" s="45"/>
      <c r="V5719" s="46">
        <v>57.595981597900391</v>
      </c>
      <c r="W5719" s="46"/>
      <c r="X5719" s="45">
        <v>4.8999998718500137E-2</v>
      </c>
      <c r="Y5719" s="45"/>
      <c r="Z5719" s="44">
        <v>2.9399999231100082</v>
      </c>
      <c r="AA5719" s="44"/>
      <c r="AB5719" s="45">
        <v>-19.530746459960938</v>
      </c>
      <c r="AC5719" s="45"/>
      <c r="AD5719" s="45">
        <v>4.5572338104248047</v>
      </c>
      <c r="AE5719" s="45"/>
      <c r="AF5719" s="45">
        <v>30.512828826904297</v>
      </c>
      <c r="AG5719" s="45"/>
      <c r="AH5719" s="45">
        <v>18.353378295898438</v>
      </c>
      <c r="AI5719" s="45"/>
      <c r="AJ5719" s="45"/>
      <c r="AK5719" s="20">
        <v>17.557807922363281</v>
      </c>
    </row>
    <row r="5720" spans="2:37">
      <c r="B5720" s="2">
        <v>1.0999999940395355E-2</v>
      </c>
      <c r="D5720" s="44">
        <v>0.65999999642372131</v>
      </c>
      <c r="E5720" s="44"/>
      <c r="F5720" s="45">
        <v>30.08601188659668</v>
      </c>
      <c r="G5720" s="45"/>
      <c r="H5720" s="45"/>
      <c r="I5720" s="45"/>
      <c r="J5720" s="45"/>
      <c r="K5720" s="45">
        <v>15.251285552978516</v>
      </c>
      <c r="L5720" s="45"/>
      <c r="M5720" s="45"/>
      <c r="N5720" s="45">
        <v>42.896869659423828</v>
      </c>
      <c r="O5720" s="45"/>
      <c r="P5720" s="45"/>
      <c r="Q5720" s="45"/>
      <c r="R5720" s="45">
        <v>19.548379898071289</v>
      </c>
      <c r="S5720" s="45"/>
      <c r="T5720" s="45"/>
      <c r="U5720" s="45"/>
      <c r="V5720" s="46">
        <v>55.167167663574219</v>
      </c>
      <c r="W5720" s="46"/>
      <c r="X5720" s="45">
        <v>5.000000074505806E-2</v>
      </c>
      <c r="Y5720" s="45"/>
      <c r="Z5720" s="44">
        <v>3.0000000447034836</v>
      </c>
      <c r="AA5720" s="44"/>
      <c r="AB5720" s="45">
        <v>-21.483545303344727</v>
      </c>
      <c r="AC5720" s="45"/>
      <c r="AD5720" s="45">
        <v>4.4344420433044434</v>
      </c>
      <c r="AE5720" s="45"/>
      <c r="AF5720" s="45">
        <v>30.352725982666016</v>
      </c>
      <c r="AG5720" s="45"/>
      <c r="AH5720" s="45">
        <v>18.326993942260742</v>
      </c>
      <c r="AI5720" s="45"/>
      <c r="AJ5720" s="45"/>
      <c r="AK5720" s="20">
        <v>17.109319686889648</v>
      </c>
    </row>
    <row r="5721" spans="2:37">
      <c r="B5721" s="2">
        <v>1.2000000104308128E-2</v>
      </c>
      <c r="D5721" s="44">
        <v>0.7200000062584877</v>
      </c>
      <c r="E5721" s="44"/>
      <c r="F5721" s="45">
        <v>19.801412582397461</v>
      </c>
      <c r="G5721" s="45"/>
      <c r="H5721" s="45"/>
      <c r="I5721" s="45"/>
      <c r="J5721" s="45"/>
      <c r="K5721" s="45">
        <v>14.603589057922363</v>
      </c>
      <c r="L5721" s="45"/>
      <c r="M5721" s="45"/>
      <c r="N5721" s="45">
        <v>42.196994781494141</v>
      </c>
      <c r="O5721" s="45"/>
      <c r="P5721" s="45"/>
      <c r="Q5721" s="45"/>
      <c r="R5721" s="45">
        <v>19.511484146118164</v>
      </c>
      <c r="S5721" s="45"/>
      <c r="T5721" s="45"/>
      <c r="U5721" s="45"/>
      <c r="V5721" s="46">
        <v>52.924201965332031</v>
      </c>
      <c r="W5721" s="46"/>
      <c r="X5721" s="45">
        <v>5.0999999046325684E-2</v>
      </c>
      <c r="Y5721" s="45"/>
      <c r="Z5721" s="44">
        <v>3.059999942779541</v>
      </c>
      <c r="AA5721" s="44"/>
      <c r="AB5721" s="45">
        <v>-19.794809341430664</v>
      </c>
      <c r="AC5721" s="45"/>
      <c r="AD5721" s="45">
        <v>4.3153061866760254</v>
      </c>
      <c r="AE5721" s="45"/>
      <c r="AF5721" s="45">
        <v>30.196598052978516</v>
      </c>
      <c r="AG5721" s="45"/>
      <c r="AH5721" s="45">
        <v>18.300836563110352</v>
      </c>
      <c r="AI5721" s="45"/>
      <c r="AJ5721" s="45"/>
      <c r="AK5721" s="20">
        <v>16.673458099365234</v>
      </c>
    </row>
    <row r="5722" spans="2:37">
      <c r="B5722" s="2">
        <v>1.3000000268220901E-2</v>
      </c>
      <c r="D5722" s="44">
        <v>0.78000001609325409</v>
      </c>
      <c r="E5722" s="44"/>
      <c r="F5722" s="45">
        <v>8.8726673126220703</v>
      </c>
      <c r="G5722" s="45"/>
      <c r="H5722" s="45"/>
      <c r="I5722" s="45"/>
      <c r="J5722" s="45"/>
      <c r="K5722" s="45">
        <v>14.003774642944336</v>
      </c>
      <c r="L5722" s="45"/>
      <c r="M5722" s="45"/>
      <c r="N5722" s="45">
        <v>41.545467376708984</v>
      </c>
      <c r="O5722" s="45"/>
      <c r="P5722" s="45"/>
      <c r="Q5722" s="45"/>
      <c r="R5722" s="45">
        <v>19.474918365478516</v>
      </c>
      <c r="S5722" s="45"/>
      <c r="T5722" s="45"/>
      <c r="U5722" s="45"/>
      <c r="V5722" s="46">
        <v>50.845726013183594</v>
      </c>
      <c r="W5722" s="46"/>
      <c r="X5722" s="45">
        <v>5.2000001072883606E-2</v>
      </c>
      <c r="Y5722" s="45"/>
      <c r="Z5722" s="44">
        <v>3.1200000643730164</v>
      </c>
      <c r="AA5722" s="44"/>
      <c r="AB5722" s="45">
        <v>-14.72840404510498</v>
      </c>
      <c r="AC5722" s="45"/>
      <c r="AD5722" s="45">
        <v>4.1996989250183105</v>
      </c>
      <c r="AE5722" s="45"/>
      <c r="AF5722" s="45">
        <v>30.044315338134766</v>
      </c>
      <c r="AG5722" s="45"/>
      <c r="AH5722" s="45">
        <v>18.274904251098633</v>
      </c>
      <c r="AI5722" s="45"/>
      <c r="AJ5722" s="45"/>
      <c r="AK5722" s="20">
        <v>16.249799728393555</v>
      </c>
    </row>
    <row r="5723" spans="2:37">
      <c r="B5723" s="2">
        <v>1.4000000432133675E-2</v>
      </c>
      <c r="D5723" s="44">
        <v>0.84000002592802048</v>
      </c>
      <c r="E5723" s="44"/>
      <c r="F5723" s="45">
        <v>-1.2560982704162598</v>
      </c>
      <c r="G5723" s="45"/>
      <c r="H5723" s="45"/>
      <c r="I5723" s="45"/>
      <c r="J5723" s="45"/>
      <c r="K5723" s="45">
        <v>13.44646167755127</v>
      </c>
      <c r="L5723" s="45"/>
      <c r="M5723" s="45"/>
      <c r="N5723" s="45">
        <v>40.936908721923828</v>
      </c>
      <c r="O5723" s="45"/>
      <c r="P5723" s="45"/>
      <c r="Q5723" s="45"/>
      <c r="R5723" s="45">
        <v>19.438680648803711</v>
      </c>
      <c r="S5723" s="45"/>
      <c r="T5723" s="45"/>
      <c r="U5723" s="45"/>
      <c r="V5723" s="46">
        <v>48.913219451904297</v>
      </c>
      <c r="W5723" s="46"/>
      <c r="X5723" s="45">
        <v>5.299999937415123E-2</v>
      </c>
      <c r="Y5723" s="45"/>
      <c r="Z5723" s="44">
        <v>3.1799999624490738</v>
      </c>
      <c r="AA5723" s="44"/>
      <c r="AB5723" s="45">
        <v>-7.020230770111084</v>
      </c>
      <c r="AC5723" s="45"/>
      <c r="AD5723" s="45">
        <v>4.0874967575073242</v>
      </c>
      <c r="AE5723" s="45"/>
      <c r="AF5723" s="45">
        <v>29.895753860473633</v>
      </c>
      <c r="AG5723" s="45"/>
      <c r="AH5723" s="45">
        <v>18.24919319152832</v>
      </c>
      <c r="AI5723" s="45"/>
      <c r="AJ5723" s="45"/>
      <c r="AK5723" s="20">
        <v>15.837942123413086</v>
      </c>
    </row>
    <row r="5724" spans="2:37">
      <c r="B5724" s="2">
        <v>1.4999999664723873E-2</v>
      </c>
      <c r="D5724" s="44">
        <v>0.89999997988343239</v>
      </c>
      <c r="E5724" s="44"/>
      <c r="F5724" s="45">
        <v>-9.2515525817871094</v>
      </c>
      <c r="G5724" s="45"/>
      <c r="H5724" s="45"/>
      <c r="I5724" s="45"/>
      <c r="J5724" s="45"/>
      <c r="K5724" s="45">
        <v>12.926982879638672</v>
      </c>
      <c r="L5724" s="45"/>
      <c r="M5724" s="45"/>
      <c r="N5724" s="45">
        <v>40.36663818359375</v>
      </c>
      <c r="O5724" s="45"/>
      <c r="P5724" s="45"/>
      <c r="Q5724" s="45"/>
      <c r="R5724" s="45">
        <v>19.402767181396484</v>
      </c>
      <c r="S5724" s="45"/>
      <c r="T5724" s="45"/>
      <c r="U5724" s="45"/>
      <c r="V5724" s="46">
        <v>47.110584259033203</v>
      </c>
      <c r="W5724" s="46"/>
      <c r="X5724" s="45">
        <v>5.4000001400709152E-2</v>
      </c>
      <c r="Y5724" s="45"/>
      <c r="Z5724" s="44">
        <v>3.2400000840425491</v>
      </c>
      <c r="AA5724" s="44"/>
      <c r="AB5724" s="45">
        <v>2.226205587387085</v>
      </c>
      <c r="AC5724" s="45"/>
      <c r="AD5724" s="45">
        <v>3.9785845279693604</v>
      </c>
      <c r="AE5724" s="45"/>
      <c r="AF5724" s="45">
        <v>29.75079345703125</v>
      </c>
      <c r="AG5724" s="45"/>
      <c r="AH5724" s="45">
        <v>18.223703384399414</v>
      </c>
      <c r="AI5724" s="45"/>
      <c r="AJ5724" s="45"/>
      <c r="AK5724" s="20">
        <v>15.4375</v>
      </c>
    </row>
    <row r="5725" spans="2:37">
      <c r="B5725" s="2">
        <v>1.6000000759959221E-2</v>
      </c>
      <c r="D5725" s="44">
        <v>0.96000004559755325</v>
      </c>
      <c r="E5725" s="44"/>
      <c r="F5725" s="45">
        <v>-14.078211784362793</v>
      </c>
      <c r="G5725" s="45"/>
      <c r="H5725" s="45"/>
      <c r="I5725" s="45"/>
      <c r="J5725" s="45"/>
      <c r="K5725" s="45">
        <v>12.441283226013184</v>
      </c>
      <c r="L5725" s="45"/>
      <c r="M5725" s="45"/>
      <c r="N5725" s="45">
        <v>39.830604553222656</v>
      </c>
      <c r="O5725" s="45"/>
      <c r="P5725" s="45"/>
      <c r="Q5725" s="45"/>
      <c r="R5725" s="45">
        <v>19.367176055908203</v>
      </c>
      <c r="S5725" s="45"/>
      <c r="T5725" s="45"/>
      <c r="U5725" s="45"/>
      <c r="V5725" s="46">
        <v>45.423843383789063</v>
      </c>
      <c r="W5725" s="46"/>
      <c r="X5725" s="45">
        <v>5.4999999701976776E-2</v>
      </c>
      <c r="Y5725" s="45"/>
      <c r="Z5725" s="44">
        <v>3.2999999821186066</v>
      </c>
      <c r="AA5725" s="44"/>
      <c r="AB5725" s="45">
        <v>11.69541072845459</v>
      </c>
      <c r="AC5725" s="45"/>
      <c r="AD5725" s="45">
        <v>3.8728506565093994</v>
      </c>
      <c r="AE5725" s="45"/>
      <c r="AF5725" s="45">
        <v>29.609319686889648</v>
      </c>
      <c r="AG5725" s="45"/>
      <c r="AH5725" s="45">
        <v>18.198431015014648</v>
      </c>
      <c r="AI5725" s="45"/>
      <c r="AJ5725" s="45"/>
      <c r="AK5725" s="20">
        <v>15.048104286193848</v>
      </c>
    </row>
    <row r="5726" spans="2:37">
      <c r="B5726" s="2">
        <v>1.7000000923871994E-2</v>
      </c>
      <c r="D5726" s="44">
        <v>1.0200000554323196</v>
      </c>
      <c r="E5726" s="44"/>
      <c r="F5726" s="45">
        <v>-15.14299201965332</v>
      </c>
      <c r="G5726" s="45"/>
      <c r="H5726" s="45"/>
      <c r="I5726" s="45"/>
      <c r="J5726" s="45"/>
      <c r="K5726" s="45">
        <v>11.985836029052734</v>
      </c>
      <c r="L5726" s="45"/>
      <c r="M5726" s="45"/>
      <c r="N5726" s="45">
        <v>39.325271606445313</v>
      </c>
      <c r="O5726" s="45"/>
      <c r="P5726" s="45"/>
      <c r="Q5726" s="45"/>
      <c r="R5726" s="45">
        <v>19.331901550292969</v>
      </c>
      <c r="S5726" s="45"/>
      <c r="T5726" s="45"/>
      <c r="U5726" s="45"/>
      <c r="V5726" s="46">
        <v>43.840831756591797</v>
      </c>
      <c r="W5726" s="46"/>
      <c r="X5726" s="45">
        <v>5.6000001728534698E-2</v>
      </c>
      <c r="Y5726" s="45"/>
      <c r="Z5726" s="44">
        <v>3.3600001037120819</v>
      </c>
      <c r="AA5726" s="44"/>
      <c r="AB5726" s="45">
        <v>20.04478645324707</v>
      </c>
      <c r="AC5726" s="45"/>
      <c r="AD5726" s="45">
        <v>3.770188570022583</v>
      </c>
      <c r="AE5726" s="45"/>
      <c r="AF5726" s="45">
        <v>29.471221923828125</v>
      </c>
      <c r="AG5726" s="45"/>
      <c r="AH5726" s="45">
        <v>18.173374176025391</v>
      </c>
      <c r="AI5726" s="45"/>
      <c r="AJ5726" s="45"/>
      <c r="AK5726" s="20">
        <v>14.669404029846191</v>
      </c>
    </row>
    <row r="5727" spans="2:37">
      <c r="B5727" s="2">
        <v>1.7999999225139618E-2</v>
      </c>
      <c r="D5727" s="44">
        <v>1.0799999535083771</v>
      </c>
      <c r="E5727" s="44"/>
      <c r="F5727" s="45">
        <v>-12.377201080322266</v>
      </c>
      <c r="G5727" s="45"/>
      <c r="H5727" s="45"/>
      <c r="I5727" s="45"/>
      <c r="J5727" s="45"/>
      <c r="K5727" s="45">
        <v>11.557571411132813</v>
      </c>
      <c r="L5727" s="45"/>
      <c r="M5727" s="45"/>
      <c r="N5727" s="45">
        <v>38.847568511962891</v>
      </c>
      <c r="O5727" s="45"/>
      <c r="P5727" s="45"/>
      <c r="Q5727" s="45"/>
      <c r="R5727" s="45">
        <v>19.296941757202148</v>
      </c>
      <c r="S5727" s="45"/>
      <c r="T5727" s="45"/>
      <c r="U5727" s="45"/>
      <c r="V5727" s="46">
        <v>42.350944519042969</v>
      </c>
      <c r="W5727" s="46"/>
      <c r="X5727" s="45">
        <v>5.7000000029802322E-2</v>
      </c>
      <c r="Y5727" s="45"/>
      <c r="Z5727" s="44">
        <v>3.4200000017881393</v>
      </c>
      <c r="AA5727" s="44"/>
      <c r="AB5727" s="45">
        <v>26.092800140380859</v>
      </c>
      <c r="AC5727" s="45"/>
      <c r="AD5727" s="45">
        <v>3.6704964637756348</v>
      </c>
      <c r="AE5727" s="45"/>
      <c r="AF5727" s="45">
        <v>29.336397171020508</v>
      </c>
      <c r="AG5727" s="45"/>
      <c r="AH5727" s="45">
        <v>18.148532867431641</v>
      </c>
      <c r="AI5727" s="45"/>
      <c r="AJ5727" s="45"/>
      <c r="AK5727" s="20">
        <v>14.30106258392334</v>
      </c>
    </row>
    <row r="5728" spans="2:37">
      <c r="B5728" s="2">
        <v>1.8999999389052391E-2</v>
      </c>
      <c r="D5728" s="44">
        <v>1.1399999633431435</v>
      </c>
      <c r="E5728" s="44"/>
      <c r="F5728" s="45">
        <v>-6.2447390556335449</v>
      </c>
      <c r="G5728" s="45"/>
      <c r="H5728" s="45"/>
      <c r="I5728" s="45"/>
      <c r="J5728" s="45"/>
      <c r="K5728" s="45">
        <v>11.153810501098633</v>
      </c>
      <c r="L5728" s="45"/>
      <c r="M5728" s="45"/>
      <c r="N5728" s="45">
        <v>38.394805908203125</v>
      </c>
      <c r="O5728" s="45"/>
      <c r="P5728" s="45"/>
      <c r="Q5728" s="45"/>
      <c r="R5728" s="45">
        <v>19.262292861938477</v>
      </c>
      <c r="S5728" s="45"/>
      <c r="T5728" s="45"/>
      <c r="U5728" s="45"/>
      <c r="V5728" s="46">
        <v>40.944942474365234</v>
      </c>
      <c r="W5728" s="46"/>
      <c r="X5728" s="45">
        <v>5.7999998331069946E-2</v>
      </c>
      <c r="Y5728" s="45"/>
      <c r="Z5728" s="44">
        <v>3.4799998998641968</v>
      </c>
      <c r="AA5728" s="44"/>
      <c r="AB5728" s="45">
        <v>28.984066009521484</v>
      </c>
      <c r="AC5728" s="45"/>
      <c r="AD5728" s="45">
        <v>3.5736770629882813</v>
      </c>
      <c r="AE5728" s="45"/>
      <c r="AF5728" s="45">
        <v>29.204744338989258</v>
      </c>
      <c r="AG5728" s="45"/>
      <c r="AH5728" s="45">
        <v>18.1239013671875</v>
      </c>
      <c r="AI5728" s="45"/>
      <c r="AJ5728" s="45"/>
      <c r="AK5728" s="20">
        <v>13.942755699157715</v>
      </c>
    </row>
    <row r="5729" spans="2:37">
      <c r="B5729" s="2">
        <v>1.9999999552965164E-2</v>
      </c>
      <c r="D5729" s="44">
        <v>1.1999999731779099</v>
      </c>
      <c r="E5729" s="44"/>
      <c r="F5729" s="45">
        <v>2.3243691921234131</v>
      </c>
      <c r="G5729" s="45"/>
      <c r="H5729" s="45"/>
      <c r="I5729" s="45"/>
      <c r="J5729" s="45"/>
      <c r="K5729" s="45">
        <v>10.772213935852051</v>
      </c>
      <c r="L5729" s="45"/>
      <c r="M5729" s="45"/>
      <c r="N5729" s="45">
        <v>37.964645385742188</v>
      </c>
      <c r="O5729" s="45"/>
      <c r="P5729" s="45"/>
      <c r="Q5729" s="45"/>
      <c r="R5729" s="45">
        <v>19.227954864501953</v>
      </c>
      <c r="S5729" s="45"/>
      <c r="T5729" s="45"/>
      <c r="U5729" s="45"/>
      <c r="V5729" s="46">
        <v>39.614749908447266</v>
      </c>
      <c r="W5729" s="46"/>
      <c r="X5729" s="45">
        <v>5.9000000357627869E-2</v>
      </c>
      <c r="Y5729" s="45"/>
      <c r="Z5729" s="44">
        <v>3.5400000214576721</v>
      </c>
      <c r="AA5729" s="44"/>
      <c r="AB5729" s="45">
        <v>28.30828857421875</v>
      </c>
      <c r="AC5729" s="45"/>
      <c r="AD5729" s="45">
        <v>3.4796366691589355</v>
      </c>
      <c r="AE5729" s="45"/>
      <c r="AF5729" s="45">
        <v>29.076166152954102</v>
      </c>
      <c r="AG5729" s="45"/>
      <c r="AH5729" s="45">
        <v>18.099479675292969</v>
      </c>
      <c r="AI5729" s="45"/>
      <c r="AJ5729" s="45"/>
      <c r="AK5729" s="20">
        <v>13.594173431396484</v>
      </c>
    </row>
    <row r="5730" spans="2:37">
      <c r="B5730" s="2">
        <v>2.0999999716877937E-2</v>
      </c>
      <c r="D5730" s="44">
        <v>1.2599999830126762</v>
      </c>
      <c r="E5730" s="44"/>
      <c r="F5730" s="45">
        <v>12.065520286560059</v>
      </c>
      <c r="G5730" s="45"/>
      <c r="H5730" s="45"/>
      <c r="I5730" s="45"/>
      <c r="J5730" s="45"/>
      <c r="K5730" s="45">
        <v>10.410734176635742</v>
      </c>
      <c r="L5730" s="45"/>
      <c r="M5730" s="45"/>
      <c r="N5730" s="45">
        <v>37.555034637451172</v>
      </c>
      <c r="O5730" s="45"/>
      <c r="P5730" s="45"/>
      <c r="Q5730" s="45"/>
      <c r="R5730" s="45">
        <v>19.193920135498047</v>
      </c>
      <c r="S5730" s="45"/>
      <c r="T5730" s="45"/>
      <c r="U5730" s="45"/>
      <c r="V5730" s="46">
        <v>38.353294372558594</v>
      </c>
      <c r="W5730" s="46"/>
      <c r="X5730" s="45">
        <v>5.9999998658895493E-2</v>
      </c>
      <c r="Y5730" s="45"/>
      <c r="Z5730" s="44">
        <v>3.5999999195337296</v>
      </c>
      <c r="AA5730" s="44"/>
      <c r="AB5730" s="45">
        <v>24.156528472900391</v>
      </c>
      <c r="AC5730" s="45"/>
      <c r="AD5730" s="45">
        <v>3.3882853984832764</v>
      </c>
      <c r="AE5730" s="45"/>
      <c r="AF5730" s="45">
        <v>28.950572967529297</v>
      </c>
      <c r="AG5730" s="45"/>
      <c r="AH5730" s="45">
        <v>18.075265884399414</v>
      </c>
      <c r="AI5730" s="45"/>
      <c r="AJ5730" s="45"/>
      <c r="AK5730" s="20">
        <v>13.255016326904297</v>
      </c>
    </row>
    <row r="5731" spans="2:37">
      <c r="B5731" s="2">
        <v>2.199999988079071E-2</v>
      </c>
      <c r="D5731" s="44">
        <v>1.3199999928474426</v>
      </c>
      <c r="E5731" s="44"/>
      <c r="F5731" s="45">
        <v>21.557500839233398</v>
      </c>
      <c r="G5731" s="45"/>
      <c r="H5731" s="45"/>
      <c r="I5731" s="45"/>
      <c r="J5731" s="45"/>
      <c r="K5731" s="45">
        <v>10.067575454711914</v>
      </c>
      <c r="L5731" s="45"/>
      <c r="M5731" s="45"/>
      <c r="N5731" s="45">
        <v>37.164173126220703</v>
      </c>
      <c r="O5731" s="45"/>
      <c r="P5731" s="45"/>
      <c r="Q5731" s="45"/>
      <c r="R5731" s="45">
        <v>19.160186767578125</v>
      </c>
      <c r="S5731" s="45"/>
      <c r="T5731" s="45"/>
      <c r="U5731" s="45"/>
      <c r="V5731" s="46">
        <v>37.154388427734375</v>
      </c>
      <c r="W5731" s="46"/>
      <c r="X5731" s="45">
        <v>6.1000000685453415E-2</v>
      </c>
      <c r="Y5731" s="45"/>
      <c r="Z5731" s="44">
        <v>3.6600000411272049</v>
      </c>
      <c r="AA5731" s="44"/>
      <c r="AB5731" s="45">
        <v>17.107082366943359</v>
      </c>
      <c r="AC5731" s="45"/>
      <c r="AD5731" s="45">
        <v>3.2995369434356689</v>
      </c>
      <c r="AE5731" s="45"/>
      <c r="AF5731" s="45">
        <v>28.827871322631836</v>
      </c>
      <c r="AG5731" s="45"/>
      <c r="AH5731" s="45">
        <v>18.051258087158203</v>
      </c>
      <c r="AI5731" s="45"/>
      <c r="AJ5731" s="45"/>
      <c r="AK5731" s="20">
        <v>12.92499828338623</v>
      </c>
    </row>
    <row r="5732" spans="2:37">
      <c r="B5732" s="2">
        <v>2.3000000044703484E-2</v>
      </c>
      <c r="D5732" s="44">
        <v>1.380000002682209</v>
      </c>
      <c r="E5732" s="44"/>
      <c r="F5732" s="45">
        <v>29.421796798706055</v>
      </c>
      <c r="G5732" s="45"/>
      <c r="H5732" s="45"/>
      <c r="I5732" s="45"/>
      <c r="J5732" s="45"/>
      <c r="K5732" s="45">
        <v>9.7411613464355469</v>
      </c>
      <c r="L5732" s="45"/>
      <c r="M5732" s="45"/>
      <c r="N5732" s="45">
        <v>36.790477752685547</v>
      </c>
      <c r="O5732" s="45"/>
      <c r="P5732" s="45"/>
      <c r="Q5732" s="45"/>
      <c r="R5732" s="45">
        <v>19.126754760742188</v>
      </c>
      <c r="S5732" s="45"/>
      <c r="T5732" s="45"/>
      <c r="U5732" s="45"/>
      <c r="V5732" s="46">
        <v>36.012599945068359</v>
      </c>
      <c r="W5732" s="46"/>
      <c r="X5732" s="45">
        <v>6.1999998986721039E-2</v>
      </c>
      <c r="Y5732" s="45"/>
      <c r="Z5732" s="44">
        <v>3.7199999392032623</v>
      </c>
      <c r="AA5732" s="44"/>
      <c r="AB5732" s="45">
        <v>8.1431360244750977</v>
      </c>
      <c r="AC5732" s="45"/>
      <c r="AD5732" s="45">
        <v>3.2133083343505859</v>
      </c>
      <c r="AE5732" s="45"/>
      <c r="AF5732" s="45">
        <v>28.707979202270508</v>
      </c>
      <c r="AG5732" s="45"/>
      <c r="AH5732" s="45">
        <v>18.027454376220703</v>
      </c>
      <c r="AI5732" s="45"/>
      <c r="AJ5732" s="45"/>
      <c r="AK5732" s="20">
        <v>12.603843688964844</v>
      </c>
    </row>
    <row r="5733" spans="2:37">
      <c r="B5733" s="2">
        <v>2.4000000208616257E-2</v>
      </c>
      <c r="D5733" s="44">
        <v>1.4400000125169754</v>
      </c>
      <c r="E5733" s="44"/>
      <c r="F5733" s="45">
        <v>34.515251159667969</v>
      </c>
      <c r="G5733" s="45"/>
      <c r="H5733" s="45"/>
      <c r="I5733" s="45"/>
      <c r="J5733" s="45"/>
      <c r="K5733" s="45">
        <v>9.4301042556762695</v>
      </c>
      <c r="L5733" s="45"/>
      <c r="M5733" s="45"/>
      <c r="N5733" s="45">
        <v>36.432559967041016</v>
      </c>
      <c r="O5733" s="45"/>
      <c r="P5733" s="45"/>
      <c r="Q5733" s="45"/>
      <c r="R5733" s="45">
        <v>19.093618392944336</v>
      </c>
      <c r="S5733" s="45"/>
      <c r="T5733" s="45"/>
      <c r="U5733" s="45"/>
      <c r="V5733" s="46">
        <v>34.923137664794922</v>
      </c>
      <c r="W5733" s="46"/>
      <c r="X5733" s="45">
        <v>6.3000001013278961E-2</v>
      </c>
      <c r="Y5733" s="45"/>
      <c r="Z5733" s="44">
        <v>3.7800000607967377</v>
      </c>
      <c r="AA5733" s="44"/>
      <c r="AB5733" s="45">
        <v>-1.4860817193984985</v>
      </c>
      <c r="AC5733" s="45"/>
      <c r="AD5733" s="45">
        <v>3.1295199394226074</v>
      </c>
      <c r="AE5733" s="45"/>
      <c r="AF5733" s="45">
        <v>28.590810775756836</v>
      </c>
      <c r="AG5733" s="45"/>
      <c r="AH5733" s="45">
        <v>18.003852844238281</v>
      </c>
      <c r="AI5733" s="45"/>
      <c r="AJ5733" s="45"/>
      <c r="AK5733" s="20">
        <v>12.291285514831543</v>
      </c>
    </row>
    <row r="5734" spans="2:37">
      <c r="B5734" s="2">
        <v>2.500000037252903E-2</v>
      </c>
      <c r="D5734" s="44">
        <v>1.5000000223517418</v>
      </c>
      <c r="E5734" s="44"/>
      <c r="F5734" s="45">
        <v>36.089118957519531</v>
      </c>
      <c r="G5734" s="45"/>
      <c r="H5734" s="45"/>
      <c r="I5734" s="45"/>
      <c r="J5734" s="45"/>
      <c r="K5734" s="45">
        <v>9.1331768035888672</v>
      </c>
      <c r="L5734" s="45"/>
      <c r="M5734" s="45"/>
      <c r="N5734" s="45">
        <v>36.089183807373047</v>
      </c>
      <c r="O5734" s="45"/>
      <c r="P5734" s="45"/>
      <c r="Q5734" s="45"/>
      <c r="R5734" s="45">
        <v>19.060775756835938</v>
      </c>
      <c r="S5734" s="45"/>
      <c r="T5734" s="45"/>
      <c r="U5734" s="45"/>
      <c r="V5734" s="46">
        <v>33.881786346435547</v>
      </c>
      <c r="W5734" s="46"/>
      <c r="X5734" s="45">
        <v>6.4000003039836884E-2</v>
      </c>
      <c r="Y5734" s="45"/>
      <c r="Z5734" s="44">
        <v>3.840000182390213</v>
      </c>
      <c r="AA5734" s="44"/>
      <c r="AB5734" s="45">
        <v>-10.44105052947998</v>
      </c>
      <c r="AC5734" s="45"/>
      <c r="AD5734" s="45">
        <v>3.0480947494506836</v>
      </c>
      <c r="AE5734" s="45"/>
      <c r="AF5734" s="45">
        <v>28.476289749145508</v>
      </c>
      <c r="AG5734" s="45"/>
      <c r="AH5734" s="45">
        <v>17.980449676513672</v>
      </c>
      <c r="AI5734" s="45"/>
      <c r="AJ5734" s="45"/>
      <c r="AK5734" s="20">
        <v>11.987067222595215</v>
      </c>
    </row>
    <row r="5735" spans="2:37">
      <c r="B5735" s="2">
        <v>2.6000000536441803E-2</v>
      </c>
      <c r="D5735" s="44">
        <v>1.5600000321865082</v>
      </c>
      <c r="E5735" s="44"/>
      <c r="F5735" s="45">
        <v>33.892375946044922</v>
      </c>
      <c r="G5735" s="45"/>
      <c r="H5735" s="45"/>
      <c r="I5735" s="45"/>
      <c r="J5735" s="45"/>
      <c r="K5735" s="45">
        <v>8.8492965698242188</v>
      </c>
      <c r="L5735" s="45"/>
      <c r="M5735" s="45"/>
      <c r="N5735" s="45">
        <v>35.759265899658203</v>
      </c>
      <c r="O5735" s="45"/>
      <c r="P5735" s="45"/>
      <c r="Q5735" s="45"/>
      <c r="R5735" s="45">
        <v>19.028223037719727</v>
      </c>
      <c r="S5735" s="45"/>
      <c r="T5735" s="45"/>
      <c r="U5735" s="45"/>
      <c r="V5735" s="46">
        <v>32.884822845458984</v>
      </c>
      <c r="W5735" s="46"/>
      <c r="X5735" s="45">
        <v>6.4999997615814209E-2</v>
      </c>
      <c r="Y5735" s="45"/>
      <c r="Z5735" s="44">
        <v>3.8999998569488525</v>
      </c>
      <c r="AA5735" s="44"/>
      <c r="AB5735" s="45">
        <v>-17.479900360107422</v>
      </c>
      <c r="AC5735" s="45"/>
      <c r="AD5735" s="45">
        <v>2.968958854675293</v>
      </c>
      <c r="AE5735" s="45"/>
      <c r="AF5735" s="45">
        <v>28.364337921142578</v>
      </c>
      <c r="AG5735" s="45"/>
      <c r="AH5735" s="45">
        <v>17.957244873046875</v>
      </c>
      <c r="AI5735" s="45"/>
      <c r="AJ5735" s="45"/>
      <c r="AK5735" s="20">
        <v>11.69094181060791</v>
      </c>
    </row>
    <row r="5736" spans="2:37">
      <c r="B5736" s="2">
        <v>2.7000000700354576E-2</v>
      </c>
      <c r="D5736" s="44">
        <v>1.6200000420212746</v>
      </c>
      <c r="E5736" s="44"/>
      <c r="F5736" s="45">
        <v>28.204986572265625</v>
      </c>
      <c r="G5736" s="45"/>
      <c r="H5736" s="45"/>
      <c r="I5736" s="45"/>
      <c r="J5736" s="45"/>
      <c r="K5736" s="45">
        <v>8.5775012969970703</v>
      </c>
      <c r="L5736" s="45"/>
      <c r="M5736" s="45"/>
      <c r="N5736" s="45">
        <v>35.441841125488281</v>
      </c>
      <c r="O5736" s="45"/>
      <c r="P5736" s="45"/>
      <c r="Q5736" s="45"/>
      <c r="R5736" s="45">
        <v>18.995956420898438</v>
      </c>
      <c r="S5736" s="45"/>
      <c r="T5736" s="45"/>
      <c r="U5736" s="45"/>
      <c r="V5736" s="46">
        <v>31.928945541381836</v>
      </c>
      <c r="W5736" s="46"/>
      <c r="X5736" s="45">
        <v>6.5999999642372131E-2</v>
      </c>
      <c r="Y5736" s="45"/>
      <c r="Z5736" s="44">
        <v>3.9599999785423279</v>
      </c>
      <c r="AA5736" s="44"/>
      <c r="AB5736" s="45">
        <v>-21.632175445556641</v>
      </c>
      <c r="AC5736" s="45"/>
      <c r="AD5736" s="45">
        <v>2.8920409679412842</v>
      </c>
      <c r="AE5736" s="45"/>
      <c r="AF5736" s="45">
        <v>28.254878997802734</v>
      </c>
      <c r="AG5736" s="45"/>
      <c r="AH5736" s="45">
        <v>17.934234619140625</v>
      </c>
      <c r="AI5736" s="45"/>
      <c r="AJ5736" s="45"/>
      <c r="AK5736" s="20">
        <v>11.402670860290527</v>
      </c>
    </row>
    <row r="5737" spans="2:37">
      <c r="B5737" s="2">
        <v>2.8000000864267349E-2</v>
      </c>
      <c r="D5737" s="44">
        <v>1.680000051856041</v>
      </c>
      <c r="E5737" s="44"/>
      <c r="F5737" s="45">
        <v>19.796733856201172</v>
      </c>
      <c r="G5737" s="45"/>
      <c r="H5737" s="45"/>
      <c r="I5737" s="45"/>
      <c r="J5737" s="45"/>
      <c r="K5737" s="45">
        <v>8.3169355392456055</v>
      </c>
      <c r="L5737" s="45"/>
      <c r="M5737" s="45"/>
      <c r="N5737" s="45">
        <v>35.13604736328125</v>
      </c>
      <c r="O5737" s="45"/>
      <c r="P5737" s="45"/>
      <c r="Q5737" s="45"/>
      <c r="R5737" s="45">
        <v>18.96397590637207</v>
      </c>
      <c r="S5737" s="45"/>
      <c r="T5737" s="45"/>
      <c r="U5737" s="45"/>
      <c r="V5737" s="46">
        <v>31.011224746704102</v>
      </c>
      <c r="W5737" s="46"/>
      <c r="X5737" s="45">
        <v>6.7000001668930054E-2</v>
      </c>
      <c r="Y5737" s="45"/>
      <c r="Z5737" s="44">
        <v>4.0200001001358032</v>
      </c>
      <c r="AA5737" s="44"/>
      <c r="AB5737" s="45">
        <v>-22.334136962890625</v>
      </c>
      <c r="AC5737" s="45"/>
      <c r="AD5737" s="45">
        <v>2.8172726631164551</v>
      </c>
      <c r="AE5737" s="45"/>
      <c r="AF5737" s="45">
        <v>28.147846221923828</v>
      </c>
      <c r="AG5737" s="45"/>
      <c r="AH5737" s="45">
        <v>17.911420822143555</v>
      </c>
      <c r="AI5737" s="45"/>
      <c r="AJ5737" s="45"/>
      <c r="AK5737" s="20">
        <v>11.122024536132813</v>
      </c>
    </row>
    <row r="5738" spans="2:37">
      <c r="B5738" s="2">
        <v>2.8999999165534973E-2</v>
      </c>
      <c r="D5738" s="44">
        <v>1.7399999499320984</v>
      </c>
      <c r="E5738" s="44"/>
      <c r="F5738" s="45">
        <v>9.8176002502441406</v>
      </c>
      <c r="G5738" s="45"/>
      <c r="H5738" s="45"/>
      <c r="I5738" s="45"/>
      <c r="J5738" s="45"/>
      <c r="K5738" s="45">
        <v>8.0668373107910156</v>
      </c>
      <c r="L5738" s="45"/>
      <c r="M5738" s="45"/>
      <c r="N5738" s="45">
        <v>34.841121673583984</v>
      </c>
      <c r="O5738" s="45"/>
      <c r="P5738" s="45"/>
      <c r="Q5738" s="45"/>
      <c r="R5738" s="45">
        <v>18.932277679443359</v>
      </c>
      <c r="S5738" s="45"/>
      <c r="T5738" s="45"/>
      <c r="U5738" s="45"/>
      <c r="V5738" s="46">
        <v>30.129049301147461</v>
      </c>
      <c r="W5738" s="46"/>
      <c r="X5738" s="45">
        <v>6.8000003695487976E-2</v>
      </c>
      <c r="Y5738" s="45"/>
      <c r="Z5738" s="44">
        <v>4.0800002217292786</v>
      </c>
      <c r="AA5738" s="44"/>
      <c r="AB5738" s="45">
        <v>-19.506711959838867</v>
      </c>
      <c r="AC5738" s="45"/>
      <c r="AD5738" s="45">
        <v>2.7445871829986572</v>
      </c>
      <c r="AE5738" s="45"/>
      <c r="AF5738" s="45">
        <v>28.043167114257813</v>
      </c>
      <c r="AG5738" s="45"/>
      <c r="AH5738" s="45">
        <v>17.888797760009766</v>
      </c>
      <c r="AI5738" s="45"/>
      <c r="AJ5738" s="45"/>
      <c r="AK5738" s="20">
        <v>10.848779678344727</v>
      </c>
    </row>
    <row r="5739" spans="2:37">
      <c r="B5739" s="2">
        <v>2.9999999329447746E-2</v>
      </c>
      <c r="D5739" s="44">
        <v>1.7999999597668648</v>
      </c>
      <c r="E5739" s="44"/>
      <c r="F5739" s="45">
        <v>-0.36469262838363647</v>
      </c>
      <c r="G5739" s="45"/>
      <c r="H5739" s="45"/>
      <c r="I5739" s="45"/>
      <c r="J5739" s="45"/>
      <c r="K5739" s="45">
        <v>7.8265237808227539</v>
      </c>
      <c r="L5739" s="45"/>
      <c r="M5739" s="45"/>
      <c r="N5739" s="45">
        <v>34.556373596191406</v>
      </c>
      <c r="O5739" s="45"/>
      <c r="P5739" s="45"/>
      <c r="Q5739" s="45"/>
      <c r="R5739" s="45">
        <v>18.900857925415039</v>
      </c>
      <c r="S5739" s="45"/>
      <c r="T5739" s="45"/>
      <c r="U5739" s="45"/>
      <c r="V5739" s="46">
        <v>29.280088424682617</v>
      </c>
      <c r="W5739" s="46"/>
      <c r="X5739" s="45">
        <v>6.8999998271465302E-2</v>
      </c>
      <c r="Y5739" s="45"/>
      <c r="Z5739" s="44">
        <v>4.1399998962879181</v>
      </c>
      <c r="AA5739" s="44"/>
      <c r="AB5739" s="45">
        <v>-13.565363883972168</v>
      </c>
      <c r="AC5739" s="45"/>
      <c r="AD5739" s="45">
        <v>2.6739211082458496</v>
      </c>
      <c r="AE5739" s="45"/>
      <c r="AF5739" s="45">
        <v>27.940776824951172</v>
      </c>
      <c r="AG5739" s="45"/>
      <c r="AH5739" s="45">
        <v>17.866365432739258</v>
      </c>
      <c r="AI5739" s="45"/>
      <c r="AJ5739" s="45"/>
      <c r="AK5739" s="20">
        <v>10.582721710205078</v>
      </c>
    </row>
    <row r="5740" spans="2:37">
      <c r="B5740" s="2">
        <v>3.0999999493360519E-2</v>
      </c>
      <c r="D5740" s="44">
        <v>1.8599999696016312</v>
      </c>
      <c r="E5740" s="44"/>
      <c r="F5740" s="45">
        <v>-9.3570833206176758</v>
      </c>
      <c r="G5740" s="45"/>
      <c r="H5740" s="45"/>
      <c r="I5740" s="45"/>
      <c r="J5740" s="45"/>
      <c r="K5740" s="45">
        <v>7.5953826904296875</v>
      </c>
      <c r="L5740" s="45"/>
      <c r="M5740" s="45"/>
      <c r="N5740" s="45">
        <v>34.28118896484375</v>
      </c>
      <c r="O5740" s="45"/>
      <c r="P5740" s="45"/>
      <c r="Q5740" s="45"/>
      <c r="R5740" s="45">
        <v>18.869714736938477</v>
      </c>
      <c r="S5740" s="45"/>
      <c r="T5740" s="45"/>
      <c r="U5740" s="45"/>
      <c r="V5740" s="46">
        <v>28.462255477905273</v>
      </c>
      <c r="W5740" s="46"/>
      <c r="X5740" s="45">
        <v>7.0000000298023224E-2</v>
      </c>
      <c r="Y5740" s="45"/>
      <c r="Z5740" s="44">
        <v>4.2000000178813934</v>
      </c>
      <c r="AA5740" s="44"/>
      <c r="AB5740" s="45">
        <v>-5.3606219291687012</v>
      </c>
      <c r="AC5740" s="45"/>
      <c r="AD5740" s="45">
        <v>2.6052124500274658</v>
      </c>
      <c r="AE5740" s="45"/>
      <c r="AF5740" s="45">
        <v>27.840610504150391</v>
      </c>
      <c r="AG5740" s="45"/>
      <c r="AH5740" s="45">
        <v>17.844121932983398</v>
      </c>
      <c r="AI5740" s="45"/>
      <c r="AJ5740" s="45"/>
      <c r="AK5740" s="20">
        <v>10.323642730712891</v>
      </c>
    </row>
    <row r="5741" spans="2:37">
      <c r="B5741" s="2">
        <v>3.2000001519918442E-2</v>
      </c>
      <c r="D5741" s="44">
        <v>1.9200000911951065</v>
      </c>
      <c r="E5741" s="44"/>
      <c r="F5741" s="45">
        <v>-15.936467170715332</v>
      </c>
      <c r="G5741" s="45"/>
      <c r="H5741" s="45"/>
      <c r="I5741" s="45"/>
      <c r="J5741" s="45"/>
      <c r="K5741" s="45">
        <v>7.3728618621826172</v>
      </c>
      <c r="L5741" s="45"/>
      <c r="M5741" s="45"/>
      <c r="N5741" s="45">
        <v>34.015010833740234</v>
      </c>
      <c r="O5741" s="45"/>
      <c r="P5741" s="45"/>
      <c r="Q5741" s="45"/>
      <c r="R5741" s="45">
        <v>18.838844299316406</v>
      </c>
      <c r="S5741" s="45"/>
      <c r="T5741" s="45"/>
      <c r="U5741" s="45"/>
      <c r="V5741" s="46">
        <v>27.673675537109375</v>
      </c>
      <c r="W5741" s="46"/>
      <c r="X5741" s="45">
        <v>7.1000002324581146E-2</v>
      </c>
      <c r="Y5741" s="45"/>
      <c r="Z5741" s="44">
        <v>4.2600001394748688</v>
      </c>
      <c r="AA5741" s="44"/>
      <c r="AB5741" s="45">
        <v>3.942173957824707</v>
      </c>
      <c r="AC5741" s="45"/>
      <c r="AD5741" s="45">
        <v>2.5384016036987305</v>
      </c>
      <c r="AE5741" s="45"/>
      <c r="AF5741" s="45">
        <v>27.742607116699219</v>
      </c>
      <c r="AG5741" s="45"/>
      <c r="AH5741" s="45">
        <v>17.822063446044922</v>
      </c>
      <c r="AI5741" s="45"/>
      <c r="AJ5741" s="45"/>
      <c r="AK5741" s="20">
        <v>10.071342468261719</v>
      </c>
    </row>
    <row r="5742" spans="2:37">
      <c r="B5742" s="2">
        <v>3.2999999821186066E-2</v>
      </c>
      <c r="D5742" s="44">
        <v>1.9799999892711639</v>
      </c>
      <c r="E5742" s="44"/>
      <c r="F5742" s="45">
        <v>-19.220537185668945</v>
      </c>
      <c r="G5742" s="45"/>
      <c r="H5742" s="45"/>
      <c r="I5742" s="45"/>
      <c r="J5742" s="45"/>
      <c r="K5742" s="45">
        <v>7.1584644317626953</v>
      </c>
      <c r="L5742" s="45"/>
      <c r="M5742" s="45"/>
      <c r="N5742" s="45">
        <v>33.757339477539063</v>
      </c>
      <c r="O5742" s="45"/>
      <c r="P5742" s="45"/>
      <c r="Q5742" s="45"/>
      <c r="R5742" s="45">
        <v>18.808244705200195</v>
      </c>
      <c r="S5742" s="45"/>
      <c r="T5742" s="45"/>
      <c r="U5742" s="45"/>
      <c r="V5742" s="46">
        <v>26.91265869140625</v>
      </c>
      <c r="W5742" s="46"/>
      <c r="X5742" s="45">
        <v>7.1999996900558472E-2</v>
      </c>
      <c r="Y5742" s="45"/>
      <c r="Z5742" s="44">
        <v>4.3199998140335083</v>
      </c>
      <c r="AA5742" s="44"/>
      <c r="AB5742" s="45">
        <v>13.02695369720459</v>
      </c>
      <c r="AC5742" s="45"/>
      <c r="AD5742" s="45">
        <v>2.4734315872192383</v>
      </c>
      <c r="AE5742" s="45"/>
      <c r="AF5742" s="45">
        <v>27.646703720092773</v>
      </c>
      <c r="AG5742" s="45"/>
      <c r="AH5742" s="45">
        <v>17.800191879272461</v>
      </c>
      <c r="AI5742" s="45"/>
      <c r="AJ5742" s="45"/>
      <c r="AK5742" s="20">
        <v>9.8256254196166992</v>
      </c>
    </row>
    <row r="5743" spans="2:37">
      <c r="B5743" s="2">
        <v>3.4000001847743988E-2</v>
      </c>
      <c r="D5743" s="44">
        <v>2.0400001108646393</v>
      </c>
      <c r="E5743" s="44"/>
      <c r="F5743" s="45">
        <v>-18.790319442749023</v>
      </c>
      <c r="G5743" s="45"/>
      <c r="H5743" s="45"/>
      <c r="I5743" s="45"/>
      <c r="J5743" s="45"/>
      <c r="K5743" s="45">
        <v>6.9517383575439453</v>
      </c>
      <c r="L5743" s="45"/>
      <c r="M5743" s="45"/>
      <c r="N5743" s="45">
        <v>33.507717132568359</v>
      </c>
      <c r="O5743" s="45"/>
      <c r="P5743" s="45"/>
      <c r="Q5743" s="45"/>
      <c r="R5743" s="45">
        <v>18.777914047241211</v>
      </c>
      <c r="S5743" s="45"/>
      <c r="T5743" s="45"/>
      <c r="U5743" s="45"/>
      <c r="V5743" s="46">
        <v>26.177675247192383</v>
      </c>
      <c r="W5743" s="46"/>
      <c r="X5743" s="45">
        <v>7.2999998927116394E-2</v>
      </c>
      <c r="Y5743" s="45"/>
      <c r="Z5743" s="44">
        <v>4.3799999356269836</v>
      </c>
      <c r="AA5743" s="44"/>
      <c r="AB5743" s="45">
        <v>20.611701965332031</v>
      </c>
      <c r="AC5743" s="45"/>
      <c r="AD5743" s="45">
        <v>2.4102466106414795</v>
      </c>
      <c r="AE5743" s="45"/>
      <c r="AF5743" s="45">
        <v>27.552846908569336</v>
      </c>
      <c r="AG5743" s="45"/>
      <c r="AH5743" s="45">
        <v>17.77850341796875</v>
      </c>
      <c r="AI5743" s="45"/>
      <c r="AJ5743" s="45"/>
      <c r="AK5743" s="20">
        <v>9.5863056182861328</v>
      </c>
    </row>
    <row r="5744" spans="2:37">
      <c r="B5744" s="2">
        <v>3.5000000149011612E-2</v>
      </c>
      <c r="D5744" s="44">
        <v>2.1000000089406967</v>
      </c>
      <c r="E5744" s="44"/>
      <c r="F5744" s="45">
        <v>-14.747431755065918</v>
      </c>
      <c r="G5744" s="45"/>
      <c r="H5744" s="45"/>
      <c r="I5744" s="45"/>
      <c r="J5744" s="45"/>
      <c r="K5744" s="45">
        <v>6.7522730827331543</v>
      </c>
      <c r="L5744" s="45"/>
      <c r="M5744" s="45"/>
      <c r="N5744" s="45">
        <v>33.265735626220703</v>
      </c>
      <c r="O5744" s="45"/>
      <c r="P5744" s="45"/>
      <c r="Q5744" s="45"/>
      <c r="R5744" s="45">
        <v>18.747848510742188</v>
      </c>
      <c r="S5744" s="45"/>
      <c r="T5744" s="45"/>
      <c r="U5744" s="45"/>
      <c r="V5744" s="46">
        <v>25.467340469360352</v>
      </c>
      <c r="W5744" s="46"/>
      <c r="X5744" s="45">
        <v>7.4000000953674316E-2</v>
      </c>
      <c r="Y5744" s="45"/>
      <c r="Z5744" s="44">
        <v>4.440000057220459</v>
      </c>
      <c r="AA5744" s="44"/>
      <c r="AB5744" s="45">
        <v>25.628019332885742</v>
      </c>
      <c r="AC5744" s="45"/>
      <c r="AD5744" s="45">
        <v>2.3487927913665771</v>
      </c>
      <c r="AE5744" s="45"/>
      <c r="AF5744" s="45">
        <v>27.460975646972656</v>
      </c>
      <c r="AG5744" s="45"/>
      <c r="AH5744" s="45">
        <v>17.756996154785156</v>
      </c>
      <c r="AI5744" s="45"/>
      <c r="AJ5744" s="45"/>
      <c r="AK5744" s="20">
        <v>9.3531999588012695</v>
      </c>
    </row>
    <row r="5745" spans="2:37">
      <c r="B5745" s="2">
        <v>3.5999998450279236E-2</v>
      </c>
      <c r="D5745" s="44">
        <v>2.1599999070167542</v>
      </c>
      <c r="E5745" s="44"/>
      <c r="F5745" s="45">
        <v>-7.6982197761535645</v>
      </c>
      <c r="G5745" s="45"/>
      <c r="H5745" s="45"/>
      <c r="I5745" s="45"/>
      <c r="J5745" s="45"/>
      <c r="K5745" s="45">
        <v>6.559694766998291</v>
      </c>
      <c r="L5745" s="45"/>
      <c r="M5745" s="45"/>
      <c r="N5745" s="45">
        <v>33.031005859375</v>
      </c>
      <c r="O5745" s="45"/>
      <c r="P5745" s="45"/>
      <c r="Q5745" s="45"/>
      <c r="R5745" s="45">
        <v>18.718044281005859</v>
      </c>
      <c r="S5745" s="45"/>
      <c r="T5745" s="45"/>
      <c r="U5745" s="45"/>
      <c r="V5745" s="46">
        <v>24.780391693115234</v>
      </c>
      <c r="W5745" s="46"/>
      <c r="X5745" s="45">
        <v>7.5000002980232239E-2</v>
      </c>
      <c r="Y5745" s="45"/>
      <c r="Z5745" s="44">
        <v>4.5000001788139343</v>
      </c>
      <c r="AA5745" s="44"/>
      <c r="AB5745" s="45">
        <v>27.370323181152344</v>
      </c>
      <c r="AC5745" s="45"/>
      <c r="AD5745" s="45">
        <v>2.2890186309814453</v>
      </c>
      <c r="AE5745" s="45"/>
      <c r="AF5745" s="45">
        <v>27.371040344238281</v>
      </c>
      <c r="AG5745" s="45"/>
      <c r="AH5745" s="45">
        <v>17.735668182373047</v>
      </c>
      <c r="AI5745" s="45"/>
      <c r="AJ5745" s="45"/>
      <c r="AK5745" s="20">
        <v>9.1261329650878906</v>
      </c>
    </row>
    <row r="5746" spans="2:37">
      <c r="B5746" s="2">
        <v>3.7000000476837158E-2</v>
      </c>
      <c r="D5746" s="44">
        <v>2.2200000286102295</v>
      </c>
      <c r="E5746" s="44"/>
      <c r="F5746" s="45">
        <v>1.3327256441116333</v>
      </c>
      <c r="G5746" s="45"/>
      <c r="H5746" s="45"/>
      <c r="I5746" s="45"/>
      <c r="J5746" s="45"/>
      <c r="K5746" s="45">
        <v>6.3736605644226074</v>
      </c>
      <c r="L5746" s="45"/>
      <c r="M5746" s="45"/>
      <c r="N5746" s="45">
        <v>32.803192138671875</v>
      </c>
      <c r="O5746" s="45"/>
      <c r="P5746" s="45"/>
      <c r="Q5746" s="45"/>
      <c r="R5746" s="45">
        <v>18.688501358032227</v>
      </c>
      <c r="S5746" s="45"/>
      <c r="T5746" s="45"/>
      <c r="U5746" s="45"/>
      <c r="V5746" s="46">
        <v>24.115676879882813</v>
      </c>
      <c r="W5746" s="46"/>
      <c r="X5746" s="45">
        <v>7.5999997556209564E-2</v>
      </c>
      <c r="Y5746" s="45"/>
      <c r="Z5746" s="44">
        <v>4.5599998533725739</v>
      </c>
      <c r="AA5746" s="44"/>
      <c r="AB5746" s="45">
        <v>25.593828201293945</v>
      </c>
      <c r="AC5746" s="45"/>
      <c r="AD5746" s="45">
        <v>2.2308738231658936</v>
      </c>
      <c r="AE5746" s="45"/>
      <c r="AF5746" s="45">
        <v>27.282985687255859</v>
      </c>
      <c r="AG5746" s="45"/>
      <c r="AH5746" s="45">
        <v>17.714517593383789</v>
      </c>
      <c r="AI5746" s="45"/>
      <c r="AJ5746" s="45"/>
      <c r="AK5746" s="20">
        <v>8.9049339294433594</v>
      </c>
    </row>
    <row r="5747" spans="2:37" ht="14.25" customHeight="1">
      <c r="B5747" s="2">
        <v>3.7999998778104782E-2</v>
      </c>
      <c r="D5747" s="44">
        <v>2.2799999266862869</v>
      </c>
      <c r="E5747" s="44"/>
      <c r="F5747" s="45">
        <v>11.047371864318848</v>
      </c>
      <c r="G5747" s="45"/>
      <c r="H5747" s="45"/>
      <c r="I5747" s="45"/>
      <c r="J5747" s="45"/>
      <c r="K5747" s="45">
        <v>6.1938557624816895</v>
      </c>
      <c r="L5747" s="45"/>
      <c r="M5747" s="45"/>
      <c r="N5747" s="45">
        <v>32.581974029541016</v>
      </c>
      <c r="O5747" s="45"/>
      <c r="P5747" s="45"/>
      <c r="Q5747" s="45"/>
      <c r="R5747" s="45">
        <v>18.659215927124023</v>
      </c>
      <c r="S5747" s="45"/>
      <c r="T5747" s="45"/>
      <c r="U5747" s="45"/>
      <c r="V5747" s="46">
        <v>23.472139358520508</v>
      </c>
      <c r="W5747" s="46"/>
      <c r="X5747" s="45">
        <v>7.6999999582767487E-2</v>
      </c>
      <c r="Y5747" s="45"/>
      <c r="Z5747" s="44">
        <v>4.6199999749660492</v>
      </c>
      <c r="AA5747" s="44"/>
      <c r="AB5747" s="45">
        <v>20.547744750976563</v>
      </c>
      <c r="AC5747" s="45"/>
      <c r="AD5747" s="45">
        <v>2.1743102073669434</v>
      </c>
      <c r="AE5747" s="45"/>
      <c r="AF5747" s="45">
        <v>27.196760177612305</v>
      </c>
      <c r="AG5747" s="45"/>
      <c r="AH5747" s="45">
        <v>17.693544387817383</v>
      </c>
      <c r="AI5747" s="45"/>
      <c r="AJ5747" s="45"/>
      <c r="AK5747" s="20">
        <v>8.6894369125366211</v>
      </c>
    </row>
    <row r="5748" spans="2:37" ht="13.5" customHeight="1">
      <c r="B5748" s="47" t="s">
        <v>11</v>
      </c>
      <c r="C5748" s="47"/>
      <c r="D5748" s="47"/>
      <c r="E5748" s="47"/>
    </row>
    <row r="5749" spans="2:37" ht="12.75" customHeight="1">
      <c r="B5749" s="39" t="s">
        <v>0</v>
      </c>
      <c r="C5749" s="39"/>
      <c r="D5749" s="39"/>
      <c r="E5749" s="39"/>
      <c r="F5749" s="39"/>
      <c r="G5749" s="1" t="s">
        <v>1</v>
      </c>
      <c r="H5749" s="40" t="s">
        <v>118</v>
      </c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</row>
    <row r="5750" spans="2:37" ht="12.75" customHeight="1">
      <c r="AB5750" s="39" t="s">
        <v>2</v>
      </c>
      <c r="AC5750" s="39"/>
      <c r="AD5750" s="39"/>
      <c r="AE5750" s="39"/>
      <c r="AF5750" s="39"/>
      <c r="AG5750" s="39"/>
    </row>
    <row r="5751" spans="2:37" ht="12" customHeight="1">
      <c r="B5751" s="39" t="s">
        <v>3</v>
      </c>
      <c r="C5751" s="39"/>
      <c r="D5751" s="39"/>
      <c r="E5751" s="39"/>
      <c r="G5751" s="1" t="s">
        <v>4</v>
      </c>
      <c r="H5751" s="41">
        <v>0.43999999761581421</v>
      </c>
      <c r="I5751" s="41"/>
      <c r="J5751" s="41"/>
      <c r="K5751" s="41"/>
      <c r="L5751" s="41"/>
      <c r="M5751" s="41"/>
      <c r="N5751" s="41"/>
      <c r="O5751" s="39" t="s">
        <v>21</v>
      </c>
      <c r="P5751" s="39"/>
      <c r="Q5751" s="39"/>
      <c r="R5751" s="39"/>
      <c r="S5751" s="1" t="s">
        <v>4</v>
      </c>
      <c r="T5751" s="42" t="s">
        <v>22</v>
      </c>
      <c r="U5751" s="42"/>
      <c r="V5751" s="42"/>
      <c r="W5751" s="42"/>
      <c r="X5751" s="42"/>
      <c r="Y5751" s="42"/>
      <c r="Z5751" s="42"/>
      <c r="AA5751" s="42"/>
      <c r="AB5751" s="39"/>
      <c r="AC5751" s="39"/>
      <c r="AD5751" s="39"/>
      <c r="AE5751" s="39"/>
      <c r="AF5751" s="39"/>
      <c r="AG5751" s="39"/>
    </row>
    <row r="5752" spans="2:37" ht="10.5" customHeight="1">
      <c r="AB5752" s="39"/>
      <c r="AC5752" s="39"/>
      <c r="AD5752" s="39"/>
      <c r="AE5752" s="39"/>
      <c r="AF5752" s="39"/>
      <c r="AG5752" s="39"/>
    </row>
    <row r="5753" spans="2:37" ht="12" customHeight="1">
      <c r="AB5753" s="39"/>
      <c r="AC5753" s="39"/>
      <c r="AD5753" s="39"/>
      <c r="AE5753" s="39"/>
      <c r="AF5753" s="39"/>
      <c r="AG5753" s="39"/>
    </row>
    <row r="5754" spans="2:37" ht="12" customHeight="1">
      <c r="AB5754" s="39"/>
      <c r="AC5754" s="39"/>
      <c r="AD5754" s="39"/>
      <c r="AE5754" s="39"/>
      <c r="AF5754" s="39"/>
      <c r="AG5754" s="39"/>
    </row>
    <row r="5755" spans="2:37" ht="6" customHeight="1"/>
    <row r="5756" spans="2:37" ht="3" customHeight="1">
      <c r="B5756" s="43" t="s">
        <v>5</v>
      </c>
      <c r="D5756" s="43" t="s">
        <v>23</v>
      </c>
      <c r="E5756" s="43"/>
      <c r="G5756" s="43" t="s">
        <v>6</v>
      </c>
      <c r="H5756" s="43"/>
      <c r="J5756" s="43" t="s">
        <v>7</v>
      </c>
      <c r="K5756" s="43"/>
      <c r="L5756" s="43"/>
      <c r="M5756" s="43"/>
      <c r="N5756" s="43" t="s">
        <v>8</v>
      </c>
      <c r="O5756" s="43"/>
      <c r="Q5756" s="43" t="s">
        <v>9</v>
      </c>
      <c r="R5756" s="43"/>
      <c r="S5756" s="43"/>
      <c r="T5756" s="43" t="s">
        <v>10</v>
      </c>
      <c r="U5756" s="43"/>
      <c r="X5756" s="43" t="s">
        <v>5</v>
      </c>
      <c r="Y5756" s="43"/>
      <c r="Z5756" s="43" t="s">
        <v>23</v>
      </c>
      <c r="AA5756" s="43"/>
      <c r="AB5756" s="43" t="s">
        <v>6</v>
      </c>
      <c r="AC5756" s="43" t="s">
        <v>7</v>
      </c>
      <c r="AE5756" s="43" t="s">
        <v>8</v>
      </c>
      <c r="AF5756" s="43" t="s">
        <v>9</v>
      </c>
      <c r="AG5756" s="43" t="s">
        <v>10</v>
      </c>
      <c r="AH5756" s="43"/>
    </row>
    <row r="5757" spans="2:37" ht="14.25" customHeight="1">
      <c r="B5757" s="43"/>
      <c r="D5757" s="43"/>
      <c r="E5757" s="43"/>
      <c r="G5757" s="43"/>
      <c r="H5757" s="43"/>
      <c r="J5757" s="43"/>
      <c r="K5757" s="43"/>
      <c r="L5757" s="43"/>
      <c r="M5757" s="43"/>
      <c r="N5757" s="43"/>
      <c r="O5757" s="43"/>
      <c r="Q5757" s="43"/>
      <c r="R5757" s="43"/>
      <c r="S5757" s="43"/>
      <c r="T5757" s="43"/>
      <c r="U5757" s="43"/>
      <c r="X5757" s="43"/>
      <c r="Y5757" s="43"/>
      <c r="Z5757" s="43"/>
      <c r="AA5757" s="43"/>
      <c r="AB5757" s="43"/>
      <c r="AC5757" s="43"/>
      <c r="AE5757" s="43"/>
      <c r="AF5757" s="43"/>
      <c r="AG5757" s="43"/>
      <c r="AH5757" s="43"/>
    </row>
    <row r="5758" spans="2:37">
      <c r="B5758" s="2">
        <v>7.8000001609325409E-2</v>
      </c>
      <c r="D5758" s="44">
        <v>4.6800000965595245</v>
      </c>
      <c r="E5758" s="44"/>
      <c r="F5758" s="45">
        <v>12.939173698425293</v>
      </c>
      <c r="G5758" s="45"/>
      <c r="H5758" s="45"/>
      <c r="I5758" s="45"/>
      <c r="J5758" s="45"/>
      <c r="K5758" s="45">
        <v>2.1192805767059326</v>
      </c>
      <c r="L5758" s="45"/>
      <c r="M5758" s="45"/>
      <c r="N5758" s="45">
        <v>27.112316131591797</v>
      </c>
      <c r="O5758" s="45"/>
      <c r="P5758" s="45"/>
      <c r="Q5758" s="45"/>
      <c r="R5758" s="45">
        <v>17.672744750976563</v>
      </c>
      <c r="S5758" s="45"/>
      <c r="T5758" s="45"/>
      <c r="U5758" s="45"/>
      <c r="V5758" s="46">
        <v>8.4794845581054688</v>
      </c>
      <c r="W5758" s="46"/>
    </row>
    <row r="5759" spans="2:37">
      <c r="B5759" s="2">
        <v>7.9000003635883331E-2</v>
      </c>
      <c r="D5759" s="44">
        <v>4.7400002181529999</v>
      </c>
      <c r="E5759" s="44"/>
      <c r="F5759" s="45">
        <v>3.8329136371612549</v>
      </c>
      <c r="G5759" s="45"/>
      <c r="H5759" s="45"/>
      <c r="I5759" s="45"/>
      <c r="J5759" s="45"/>
      <c r="K5759" s="45">
        <v>2.0657398700714111</v>
      </c>
      <c r="L5759" s="45"/>
      <c r="M5759" s="45"/>
      <c r="N5759" s="45">
        <v>27.029605865478516</v>
      </c>
      <c r="O5759" s="45"/>
      <c r="P5759" s="45"/>
      <c r="Q5759" s="45"/>
      <c r="R5759" s="45">
        <v>17.652118682861328</v>
      </c>
      <c r="S5759" s="45"/>
      <c r="T5759" s="45"/>
      <c r="U5759" s="45"/>
      <c r="V5759" s="46">
        <v>8.2749195098876953</v>
      </c>
      <c r="W5759" s="46"/>
    </row>
    <row r="5760" spans="2:37">
      <c r="B5760" s="2">
        <v>7.9999998211860657E-2</v>
      </c>
      <c r="D5760" s="44">
        <v>4.7999998927116394</v>
      </c>
      <c r="E5760" s="44"/>
      <c r="F5760" s="45">
        <v>-5.498600959777832</v>
      </c>
      <c r="G5760" s="45"/>
      <c r="H5760" s="45"/>
      <c r="I5760" s="45"/>
      <c r="J5760" s="45"/>
      <c r="K5760" s="45">
        <v>2.0136444568634033</v>
      </c>
      <c r="L5760" s="45"/>
      <c r="M5760" s="45"/>
      <c r="N5760" s="45">
        <v>26.948583602905273</v>
      </c>
      <c r="O5760" s="45"/>
      <c r="P5760" s="45"/>
      <c r="Q5760" s="45"/>
      <c r="R5760" s="45">
        <v>17.631664276123047</v>
      </c>
      <c r="S5760" s="45"/>
      <c r="T5760" s="45"/>
      <c r="U5760" s="45"/>
      <c r="V5760" s="46">
        <v>8.0755939483642578</v>
      </c>
      <c r="W5760" s="46"/>
    </row>
    <row r="5761" spans="2:23">
      <c r="B5761" s="2">
        <v>8.1000000238418579E-2</v>
      </c>
      <c r="D5761" s="44">
        <v>4.8600000143051147</v>
      </c>
      <c r="E5761" s="44"/>
      <c r="F5761" s="45">
        <v>-13.754119873046875</v>
      </c>
      <c r="G5761" s="45"/>
      <c r="H5761" s="45"/>
      <c r="I5761" s="45"/>
      <c r="J5761" s="45"/>
      <c r="K5761" s="45">
        <v>1.9629515409469604</v>
      </c>
      <c r="L5761" s="45"/>
      <c r="M5761" s="45"/>
      <c r="N5761" s="45">
        <v>26.869203567504883</v>
      </c>
      <c r="O5761" s="45"/>
      <c r="P5761" s="45"/>
      <c r="Q5761" s="45"/>
      <c r="R5761" s="45">
        <v>17.611379623413086</v>
      </c>
      <c r="S5761" s="45"/>
      <c r="T5761" s="45"/>
      <c r="U5761" s="45"/>
      <c r="V5761" s="46">
        <v>7.8813605308532715</v>
      </c>
      <c r="W5761" s="46"/>
    </row>
    <row r="5762" spans="2:23">
      <c r="B5762" s="2">
        <v>8.2000002264976501E-2</v>
      </c>
      <c r="D5762" s="44">
        <v>4.9200001358985901</v>
      </c>
      <c r="E5762" s="44"/>
      <c r="F5762" s="45">
        <v>-19.7860107421875</v>
      </c>
      <c r="G5762" s="45"/>
      <c r="H5762" s="45"/>
      <c r="I5762" s="45"/>
      <c r="J5762" s="45"/>
      <c r="K5762" s="45">
        <v>1.9136204719543457</v>
      </c>
      <c r="L5762" s="45"/>
      <c r="M5762" s="45"/>
      <c r="N5762" s="45">
        <v>26.791423797607422</v>
      </c>
      <c r="O5762" s="45"/>
      <c r="P5762" s="45"/>
      <c r="Q5762" s="45"/>
      <c r="R5762" s="45">
        <v>17.591262817382813</v>
      </c>
      <c r="S5762" s="45"/>
      <c r="T5762" s="45"/>
      <c r="U5762" s="45"/>
      <c r="V5762" s="46">
        <v>7.6920795440673828</v>
      </c>
      <c r="W5762" s="46"/>
    </row>
    <row r="5763" spans="2:23">
      <c r="B5763" s="2">
        <v>8.2999996840953827E-2</v>
      </c>
      <c r="D5763" s="44">
        <v>4.9799998104572296</v>
      </c>
      <c r="E5763" s="44"/>
      <c r="F5763" s="45">
        <v>-22.760753631591797</v>
      </c>
      <c r="G5763" s="45"/>
      <c r="H5763" s="45"/>
      <c r="I5763" s="45"/>
      <c r="J5763" s="45"/>
      <c r="K5763" s="45">
        <v>1.8656113147735596</v>
      </c>
      <c r="L5763" s="45"/>
      <c r="M5763" s="45"/>
      <c r="N5763" s="45">
        <v>26.715200424194336</v>
      </c>
      <c r="O5763" s="45"/>
      <c r="P5763" s="45"/>
      <c r="Q5763" s="45"/>
      <c r="R5763" s="45">
        <v>17.571313858032227</v>
      </c>
      <c r="S5763" s="45"/>
      <c r="T5763" s="45"/>
      <c r="U5763" s="45"/>
      <c r="V5763" s="46">
        <v>7.5076141357421875</v>
      </c>
      <c r="W5763" s="46"/>
    </row>
    <row r="5764" spans="2:23">
      <c r="B5764" s="2">
        <v>8.3999998867511749E-2</v>
      </c>
      <c r="D5764" s="44">
        <v>5.039999932050705</v>
      </c>
      <c r="E5764" s="44"/>
      <c r="F5764" s="45">
        <v>-22.275039672851563</v>
      </c>
      <c r="G5764" s="45"/>
      <c r="H5764" s="45"/>
      <c r="I5764" s="45"/>
      <c r="J5764" s="45"/>
      <c r="K5764" s="45">
        <v>1.8188858032226563</v>
      </c>
      <c r="L5764" s="45"/>
      <c r="M5764" s="45"/>
      <c r="N5764" s="45">
        <v>26.640495300292969</v>
      </c>
      <c r="O5764" s="45"/>
      <c r="P5764" s="45"/>
      <c r="Q5764" s="45"/>
      <c r="R5764" s="45">
        <v>17.551528930664063</v>
      </c>
      <c r="S5764" s="45"/>
      <c r="T5764" s="45"/>
      <c r="U5764" s="45"/>
      <c r="V5764" s="46">
        <v>7.3278317451477051</v>
      </c>
      <c r="W5764" s="46"/>
    </row>
    <row r="5765" spans="2:23">
      <c r="B5765" s="2">
        <v>8.5000000894069672E-2</v>
      </c>
      <c r="D5765" s="44">
        <v>5.1000000536441803</v>
      </c>
      <c r="E5765" s="44"/>
      <c r="F5765" s="45">
        <v>-18.411334991455078</v>
      </c>
      <c r="G5765" s="45"/>
      <c r="H5765" s="45"/>
      <c r="I5765" s="45"/>
      <c r="J5765" s="45"/>
      <c r="K5765" s="45">
        <v>1.7734066247940063</v>
      </c>
      <c r="L5765" s="45"/>
      <c r="M5765" s="45"/>
      <c r="N5765" s="45">
        <v>26.567266464233398</v>
      </c>
      <c r="O5765" s="45"/>
      <c r="P5765" s="45"/>
      <c r="Q5765" s="45"/>
      <c r="R5765" s="45">
        <v>17.531906127929688</v>
      </c>
      <c r="S5765" s="45"/>
      <c r="T5765" s="45"/>
      <c r="U5765" s="45"/>
      <c r="V5765" s="46">
        <v>7.1526041030883789</v>
      </c>
      <c r="W5765" s="46"/>
    </row>
    <row r="5766" spans="2:23">
      <c r="B5766" s="2">
        <v>8.6000002920627594E-2</v>
      </c>
      <c r="D5766" s="44">
        <v>5.1600001752376556</v>
      </c>
      <c r="E5766" s="44"/>
      <c r="F5766" s="45">
        <v>-11.725225448608398</v>
      </c>
      <c r="G5766" s="45"/>
      <c r="H5766" s="45"/>
      <c r="I5766" s="45"/>
      <c r="J5766" s="45"/>
      <c r="K5766" s="45">
        <v>1.7291378974914551</v>
      </c>
      <c r="L5766" s="45"/>
      <c r="M5766" s="45"/>
      <c r="N5766" s="45">
        <v>26.495477676391602</v>
      </c>
      <c r="O5766" s="45"/>
      <c r="P5766" s="45"/>
      <c r="Q5766" s="45"/>
      <c r="R5766" s="45">
        <v>17.512447357177734</v>
      </c>
      <c r="S5766" s="45"/>
      <c r="T5766" s="45"/>
      <c r="U5766" s="45"/>
      <c r="V5766" s="46">
        <v>6.9818062782287598</v>
      </c>
      <c r="W5766" s="46"/>
    </row>
    <row r="5767" spans="2:23">
      <c r="B5767" s="2">
        <v>8.6999997496604919E-2</v>
      </c>
      <c r="D5767" s="44">
        <v>5.2199998497962952</v>
      </c>
      <c r="E5767" s="44"/>
      <c r="F5767" s="45">
        <v>-3.1665060520172119</v>
      </c>
      <c r="G5767" s="45"/>
      <c r="H5767" s="45"/>
      <c r="I5767" s="45"/>
      <c r="J5767" s="45"/>
      <c r="K5767" s="45">
        <v>1.6860446929931641</v>
      </c>
      <c r="L5767" s="45"/>
      <c r="M5767" s="45"/>
      <c r="N5767" s="45">
        <v>26.425090789794922</v>
      </c>
      <c r="O5767" s="45"/>
      <c r="P5767" s="45"/>
      <c r="Q5767" s="45"/>
      <c r="R5767" s="45">
        <v>17.493146896362305</v>
      </c>
      <c r="S5767" s="45"/>
      <c r="T5767" s="45"/>
      <c r="U5767" s="45"/>
      <c r="V5767" s="46">
        <v>6.8153181076049805</v>
      </c>
      <c r="W5767" s="46"/>
    </row>
    <row r="5768" spans="2:23">
      <c r="B5768" s="2">
        <v>8.7999999523162842E-2</v>
      </c>
      <c r="D5768" s="44">
        <v>5.2799999713897705</v>
      </c>
      <c r="E5768" s="44"/>
      <c r="F5768" s="45">
        <v>6.0548105239868164</v>
      </c>
      <c r="G5768" s="45"/>
      <c r="H5768" s="45"/>
      <c r="I5768" s="45"/>
      <c r="J5768" s="45"/>
      <c r="K5768" s="45">
        <v>1.6440932750701904</v>
      </c>
      <c r="L5768" s="45"/>
      <c r="M5768" s="45"/>
      <c r="N5768" s="45">
        <v>26.356071472167969</v>
      </c>
      <c r="O5768" s="45"/>
      <c r="P5768" s="45"/>
      <c r="Q5768" s="45"/>
      <c r="R5768" s="45">
        <v>17.474006652832031</v>
      </c>
      <c r="S5768" s="45"/>
      <c r="T5768" s="45"/>
      <c r="U5768" s="45"/>
      <c r="V5768" s="46">
        <v>6.6530218124389648</v>
      </c>
      <c r="W5768" s="46"/>
    </row>
    <row r="5769" spans="2:23">
      <c r="B5769" s="2">
        <v>8.9000001549720764E-2</v>
      </c>
      <c r="D5769" s="44">
        <v>5.3400000929832458</v>
      </c>
      <c r="E5769" s="44"/>
      <c r="F5769" s="45">
        <v>14.638649940490723</v>
      </c>
      <c r="G5769" s="45"/>
      <c r="H5769" s="45"/>
      <c r="I5769" s="45"/>
      <c r="J5769" s="45"/>
      <c r="K5769" s="45">
        <v>1.6032509803771973</v>
      </c>
      <c r="L5769" s="45"/>
      <c r="M5769" s="45"/>
      <c r="N5769" s="45">
        <v>26.288381576538086</v>
      </c>
      <c r="O5769" s="45"/>
      <c r="P5769" s="45"/>
      <c r="Q5769" s="45"/>
      <c r="R5769" s="45">
        <v>17.455022811889648</v>
      </c>
      <c r="S5769" s="45"/>
      <c r="T5769" s="45"/>
      <c r="U5769" s="45"/>
      <c r="V5769" s="46">
        <v>6.4948043823242188</v>
      </c>
      <c r="W5769" s="46"/>
    </row>
    <row r="5770" spans="2:23">
      <c r="B5770" s="2">
        <v>9.0000003576278687E-2</v>
      </c>
      <c r="D5770" s="44">
        <v>5.4000002145767212</v>
      </c>
      <c r="E5770" s="44"/>
      <c r="F5770" s="45">
        <v>21.377285003662109</v>
      </c>
      <c r="G5770" s="45"/>
      <c r="H5770" s="45"/>
      <c r="I5770" s="45"/>
      <c r="J5770" s="45"/>
      <c r="K5770" s="45">
        <v>1.5634859800338745</v>
      </c>
      <c r="L5770" s="45"/>
      <c r="M5770" s="45"/>
      <c r="N5770" s="45">
        <v>26.221990585327148</v>
      </c>
      <c r="O5770" s="45"/>
      <c r="P5770" s="45"/>
      <c r="Q5770" s="45"/>
      <c r="R5770" s="45">
        <v>17.436195373535156</v>
      </c>
      <c r="S5770" s="45"/>
      <c r="T5770" s="45"/>
      <c r="U5770" s="45"/>
      <c r="V5770" s="46">
        <v>6.3405547142028809</v>
      </c>
      <c r="W5770" s="46"/>
    </row>
    <row r="5771" spans="2:23">
      <c r="B5771" s="2">
        <v>9.0999998152256012E-2</v>
      </c>
      <c r="D5771" s="44">
        <v>5.4599998891353607</v>
      </c>
      <c r="E5771" s="44"/>
      <c r="F5771" s="45">
        <v>25.32440185546875</v>
      </c>
      <c r="G5771" s="45"/>
      <c r="H5771" s="45"/>
      <c r="I5771" s="45"/>
      <c r="J5771" s="45"/>
      <c r="K5771" s="45">
        <v>1.5247677564620972</v>
      </c>
      <c r="L5771" s="45"/>
      <c r="M5771" s="45"/>
      <c r="N5771" s="45">
        <v>26.156866073608398</v>
      </c>
      <c r="O5771" s="45"/>
      <c r="P5771" s="45"/>
      <c r="Q5771" s="45"/>
      <c r="R5771" s="45">
        <v>17.417524337768555</v>
      </c>
      <c r="S5771" s="45"/>
      <c r="T5771" s="45"/>
      <c r="U5771" s="45"/>
      <c r="V5771" s="46">
        <v>6.1901659965515137</v>
      </c>
      <c r="W5771" s="46"/>
    </row>
    <row r="5772" spans="2:23">
      <c r="B5772" s="2">
        <v>9.2000000178813934E-2</v>
      </c>
      <c r="D5772" s="44">
        <v>5.5200000107288361</v>
      </c>
      <c r="E5772" s="44"/>
      <c r="F5772" s="45">
        <v>25.92717170715332</v>
      </c>
      <c r="G5772" s="45"/>
      <c r="H5772" s="45"/>
      <c r="I5772" s="45"/>
      <c r="J5772" s="45"/>
      <c r="K5772" s="45">
        <v>1.4870665073394775</v>
      </c>
      <c r="L5772" s="45"/>
      <c r="M5772" s="45"/>
      <c r="N5772" s="45">
        <v>26.092973709106445</v>
      </c>
      <c r="O5772" s="45"/>
      <c r="P5772" s="45"/>
      <c r="Q5772" s="45"/>
      <c r="R5772" s="45">
        <v>17.399003982543945</v>
      </c>
      <c r="S5772" s="45"/>
      <c r="T5772" s="45"/>
      <c r="U5772" s="45"/>
      <c r="V5772" s="46">
        <v>6.0435347557067871</v>
      </c>
      <c r="W5772" s="46"/>
    </row>
    <row r="5773" spans="2:23">
      <c r="B5773" s="2">
        <v>9.3000002205371857E-2</v>
      </c>
      <c r="D5773" s="44">
        <v>5.5800001323223114</v>
      </c>
      <c r="E5773" s="44"/>
      <c r="F5773" s="45">
        <v>23.102888107299805</v>
      </c>
      <c r="G5773" s="45"/>
      <c r="H5773" s="45"/>
      <c r="I5773" s="45"/>
      <c r="J5773" s="45"/>
      <c r="K5773" s="45">
        <v>1.4503535032272339</v>
      </c>
      <c r="L5773" s="45"/>
      <c r="M5773" s="45"/>
      <c r="N5773" s="45">
        <v>26.030282974243164</v>
      </c>
      <c r="O5773" s="45"/>
      <c r="P5773" s="45"/>
      <c r="Q5773" s="45"/>
      <c r="R5773" s="45">
        <v>17.380634307861328</v>
      </c>
      <c r="S5773" s="45"/>
      <c r="T5773" s="45"/>
      <c r="U5773" s="45"/>
      <c r="V5773" s="46">
        <v>5.9005599021911621</v>
      </c>
      <c r="W5773" s="46"/>
    </row>
    <row r="5774" spans="2:23">
      <c r="B5774" s="2">
        <v>9.3999996781349182E-2</v>
      </c>
      <c r="D5774" s="44">
        <v>5.6399998068809509</v>
      </c>
      <c r="E5774" s="44"/>
      <c r="F5774" s="45">
        <v>17.249553680419922</v>
      </c>
      <c r="G5774" s="45"/>
      <c r="H5774" s="45"/>
      <c r="I5774" s="45"/>
      <c r="J5774" s="45"/>
      <c r="K5774" s="45">
        <v>1.4146007299423218</v>
      </c>
      <c r="L5774" s="45"/>
      <c r="M5774" s="45"/>
      <c r="N5774" s="45">
        <v>25.968765258789063</v>
      </c>
      <c r="O5774" s="45"/>
      <c r="P5774" s="45"/>
      <c r="Q5774" s="45"/>
      <c r="R5774" s="45">
        <v>17.362417221069336</v>
      </c>
      <c r="S5774" s="45"/>
      <c r="T5774" s="45"/>
      <c r="U5774" s="45"/>
      <c r="V5774" s="46">
        <v>5.7611432075500488</v>
      </c>
      <c r="W5774" s="46"/>
    </row>
    <row r="5775" spans="2:23">
      <c r="B5775" s="2">
        <v>9.4999998807907104E-2</v>
      </c>
      <c r="D5775" s="44">
        <v>5.6999999284744263</v>
      </c>
      <c r="E5775" s="44"/>
      <c r="F5775" s="45">
        <v>9.1890878677368164</v>
      </c>
      <c r="G5775" s="45"/>
      <c r="H5775" s="45"/>
      <c r="I5775" s="45"/>
      <c r="J5775" s="45"/>
      <c r="K5775" s="45">
        <v>1.3797811269760132</v>
      </c>
      <c r="L5775" s="45"/>
      <c r="M5775" s="45"/>
      <c r="N5775" s="45">
        <v>25.908391952514648</v>
      </c>
      <c r="O5775" s="45"/>
      <c r="P5775" s="45"/>
      <c r="Q5775" s="45"/>
      <c r="R5775" s="45">
        <v>17.34434700012207</v>
      </c>
      <c r="S5775" s="45"/>
      <c r="T5775" s="45"/>
      <c r="U5775" s="45"/>
      <c r="V5775" s="46">
        <v>5.625190258026123</v>
      </c>
      <c r="W5775" s="46"/>
    </row>
    <row r="5776" spans="2:23">
      <c r="B5776" s="2">
        <v>9.6000000834465027E-2</v>
      </c>
      <c r="D5776" s="44">
        <v>5.7600000500679016</v>
      </c>
      <c r="E5776" s="44"/>
      <c r="F5776" s="45">
        <v>5.1217798143625259E-2</v>
      </c>
      <c r="G5776" s="45"/>
      <c r="H5776" s="45"/>
      <c r="I5776" s="45"/>
      <c r="J5776" s="45"/>
      <c r="K5776" s="45">
        <v>1.3458684682846069</v>
      </c>
      <c r="L5776" s="45"/>
      <c r="M5776" s="45"/>
      <c r="N5776" s="45">
        <v>25.84913444519043</v>
      </c>
      <c r="O5776" s="45"/>
      <c r="P5776" s="45"/>
      <c r="Q5776" s="45"/>
      <c r="R5776" s="45">
        <v>17.326425552368164</v>
      </c>
      <c r="S5776" s="45"/>
      <c r="T5776" s="45"/>
      <c r="U5776" s="45"/>
      <c r="V5776" s="46">
        <v>5.4926085472106934</v>
      </c>
      <c r="W5776" s="46"/>
    </row>
    <row r="5777" spans="2:34">
      <c r="B5777" s="2">
        <v>9.7000002861022949E-2</v>
      </c>
      <c r="D5777" s="44">
        <v>5.820000171661377</v>
      </c>
      <c r="E5777" s="44"/>
      <c r="F5777" s="45">
        <v>-8.8855075836181641</v>
      </c>
      <c r="G5777" s="45"/>
      <c r="H5777" s="45"/>
      <c r="I5777" s="45"/>
      <c r="J5777" s="45"/>
      <c r="K5777" s="45">
        <v>1.3128374814987183</v>
      </c>
      <c r="L5777" s="45"/>
      <c r="M5777" s="45"/>
      <c r="N5777" s="45">
        <v>25.790964126586914</v>
      </c>
      <c r="O5777" s="45"/>
      <c r="P5777" s="45"/>
      <c r="Q5777" s="45"/>
      <c r="R5777" s="45">
        <v>17.308649063110352</v>
      </c>
      <c r="S5777" s="45"/>
      <c r="T5777" s="45"/>
      <c r="U5777" s="45"/>
      <c r="V5777" s="46">
        <v>5.3633089065551758</v>
      </c>
      <c r="W5777" s="46"/>
    </row>
    <row r="5778" spans="2:34">
      <c r="B5778" s="2">
        <v>9.7999997437000275E-2</v>
      </c>
      <c r="D5778" s="44">
        <v>5.8799998462200165</v>
      </c>
      <c r="E5778" s="44"/>
      <c r="F5778" s="45">
        <v>-16.373241424560547</v>
      </c>
      <c r="G5778" s="45"/>
      <c r="H5778" s="45"/>
      <c r="I5778" s="45"/>
      <c r="J5778" s="45"/>
      <c r="K5778" s="45">
        <v>1.2806633710861206</v>
      </c>
      <c r="L5778" s="45"/>
      <c r="M5778" s="45"/>
      <c r="N5778" s="45">
        <v>25.733856201171875</v>
      </c>
      <c r="O5778" s="45"/>
      <c r="P5778" s="45"/>
      <c r="Q5778" s="45"/>
      <c r="R5778" s="45">
        <v>17.291017532348633</v>
      </c>
      <c r="S5778" s="45"/>
      <c r="T5778" s="45"/>
      <c r="U5778" s="45"/>
      <c r="V5778" s="46">
        <v>5.2372035980224609</v>
      </c>
      <c r="W5778" s="46"/>
    </row>
    <row r="5779" spans="2:34">
      <c r="B5779" s="2">
        <v>9.8999999463558197E-2</v>
      </c>
      <c r="D5779" s="44">
        <v>5.9399999678134918</v>
      </c>
      <c r="E5779" s="44"/>
      <c r="F5779" s="45">
        <v>-21.369693756103516</v>
      </c>
      <c r="G5779" s="45"/>
      <c r="H5779" s="45"/>
      <c r="I5779" s="45"/>
      <c r="J5779" s="45"/>
      <c r="K5779" s="45">
        <v>1.2493224143981934</v>
      </c>
      <c r="L5779" s="45"/>
      <c r="M5779" s="45"/>
      <c r="N5779" s="45">
        <v>25.67778205871582</v>
      </c>
      <c r="O5779" s="45"/>
      <c r="P5779" s="45"/>
      <c r="Q5779" s="45"/>
      <c r="R5779" s="45">
        <v>17.273529052734375</v>
      </c>
      <c r="S5779" s="45"/>
      <c r="T5779" s="45"/>
      <c r="U5779" s="45"/>
      <c r="V5779" s="46">
        <v>5.1142082214355469</v>
      </c>
      <c r="W5779" s="46"/>
    </row>
    <row r="5780" spans="2:34">
      <c r="B5780" s="2">
        <v>0.10000000149011612</v>
      </c>
      <c r="D5780" s="44">
        <v>6.0000000894069672</v>
      </c>
      <c r="E5780" s="44"/>
      <c r="F5780" s="45">
        <v>-23.183809280395508</v>
      </c>
      <c r="G5780" s="45"/>
      <c r="H5780" s="45"/>
      <c r="I5780" s="45"/>
      <c r="J5780" s="45"/>
      <c r="K5780" s="45">
        <v>1.218791127204895</v>
      </c>
      <c r="L5780" s="45"/>
      <c r="M5780" s="45"/>
      <c r="N5780" s="45">
        <v>25.622720718383789</v>
      </c>
      <c r="O5780" s="45"/>
      <c r="P5780" s="45"/>
      <c r="Q5780" s="45"/>
      <c r="R5780" s="45">
        <v>17.256183624267578</v>
      </c>
      <c r="S5780" s="45"/>
      <c r="T5780" s="45"/>
      <c r="U5780" s="45"/>
      <c r="V5780" s="46">
        <v>4.9942417144775391</v>
      </c>
      <c r="W5780" s="46"/>
    </row>
    <row r="5781" spans="2:34" ht="9.75" customHeight="1">
      <c r="B5781" s="2">
        <v>0.10100000351667404</v>
      </c>
      <c r="D5781" s="44">
        <v>6.0600002110004425</v>
      </c>
      <c r="E5781" s="44"/>
      <c r="F5781" s="45">
        <v>-21.571937561035156</v>
      </c>
      <c r="G5781" s="45"/>
      <c r="H5781" s="45"/>
      <c r="I5781" s="45"/>
      <c r="J5781" s="45"/>
      <c r="K5781" s="45">
        <v>1.1890473365783691</v>
      </c>
      <c r="L5781" s="45"/>
      <c r="M5781" s="45"/>
      <c r="N5781" s="45">
        <v>25.568643569946289</v>
      </c>
      <c r="O5781" s="45"/>
      <c r="P5781" s="45"/>
      <c r="Q5781" s="45"/>
      <c r="R5781" s="45">
        <v>17.238977432250977</v>
      </c>
      <c r="S5781" s="45"/>
      <c r="T5781" s="45"/>
      <c r="U5781" s="45"/>
      <c r="V5781" s="46">
        <v>4.8772234916687012</v>
      </c>
      <c r="W5781" s="46"/>
    </row>
    <row r="5782" spans="2:34" ht="5.25" customHeight="1"/>
    <row r="5783" spans="2:34" ht="172.5" customHeight="1"/>
    <row r="5784" spans="2:34" ht="16.5" customHeight="1"/>
    <row r="5785" spans="2:34" ht="12.75" customHeight="1">
      <c r="B5785" s="39" t="s">
        <v>0</v>
      </c>
      <c r="C5785" s="39"/>
      <c r="D5785" s="39"/>
      <c r="E5785" s="39"/>
      <c r="F5785" s="39"/>
      <c r="G5785" s="1" t="s">
        <v>1</v>
      </c>
      <c r="H5785" s="40" t="s">
        <v>119</v>
      </c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</row>
    <row r="5786" spans="2:34" ht="12.75" customHeight="1">
      <c r="AB5786" s="39" t="s">
        <v>2</v>
      </c>
      <c r="AC5786" s="39"/>
      <c r="AD5786" s="39"/>
      <c r="AE5786" s="39"/>
      <c r="AF5786" s="39"/>
      <c r="AG5786" s="39"/>
    </row>
    <row r="5787" spans="2:34" ht="12" customHeight="1">
      <c r="B5787" s="39" t="s">
        <v>3</v>
      </c>
      <c r="C5787" s="39"/>
      <c r="D5787" s="39"/>
      <c r="E5787" s="39"/>
      <c r="G5787" s="1" t="s">
        <v>4</v>
      </c>
      <c r="H5787" s="41">
        <v>6.5999999046325684</v>
      </c>
      <c r="I5787" s="41"/>
      <c r="J5787" s="41"/>
      <c r="K5787" s="41"/>
      <c r="L5787" s="41"/>
      <c r="M5787" s="41"/>
      <c r="N5787" s="41"/>
      <c r="O5787" s="39" t="s">
        <v>21</v>
      </c>
      <c r="P5787" s="39"/>
      <c r="Q5787" s="39"/>
      <c r="R5787" s="39"/>
      <c r="S5787" s="1" t="s">
        <v>4</v>
      </c>
      <c r="T5787" s="42" t="s">
        <v>24</v>
      </c>
      <c r="U5787" s="42"/>
      <c r="V5787" s="42"/>
      <c r="W5787" s="42"/>
      <c r="X5787" s="42"/>
      <c r="Y5787" s="42"/>
      <c r="Z5787" s="42"/>
      <c r="AA5787" s="42"/>
      <c r="AB5787" s="39"/>
      <c r="AC5787" s="39"/>
      <c r="AD5787" s="39"/>
      <c r="AE5787" s="39"/>
      <c r="AF5787" s="39"/>
      <c r="AG5787" s="39"/>
    </row>
    <row r="5788" spans="2:34" ht="10.5" customHeight="1">
      <c r="AB5788" s="39"/>
      <c r="AC5788" s="39"/>
      <c r="AD5788" s="39"/>
      <c r="AE5788" s="39"/>
      <c r="AF5788" s="39"/>
      <c r="AG5788" s="39"/>
    </row>
    <row r="5789" spans="2:34" ht="12" customHeight="1">
      <c r="AB5789" s="39"/>
      <c r="AC5789" s="39"/>
      <c r="AD5789" s="39"/>
      <c r="AE5789" s="39"/>
      <c r="AF5789" s="39"/>
      <c r="AG5789" s="39"/>
    </row>
    <row r="5790" spans="2:34" ht="12" customHeight="1">
      <c r="AB5790" s="39"/>
      <c r="AC5790" s="39"/>
      <c r="AD5790" s="39"/>
      <c r="AE5790" s="39"/>
      <c r="AF5790" s="39"/>
      <c r="AG5790" s="39"/>
    </row>
    <row r="5791" spans="2:34" ht="6" customHeight="1"/>
    <row r="5792" spans="2:34" ht="3" customHeight="1">
      <c r="B5792" s="43" t="s">
        <v>5</v>
      </c>
      <c r="D5792" s="43" t="s">
        <v>23</v>
      </c>
      <c r="E5792" s="43"/>
      <c r="G5792" s="43" t="s">
        <v>6</v>
      </c>
      <c r="H5792" s="43"/>
      <c r="J5792" s="43" t="s">
        <v>7</v>
      </c>
      <c r="K5792" s="43"/>
      <c r="L5792" s="43"/>
      <c r="M5792" s="43"/>
      <c r="N5792" s="43" t="s">
        <v>8</v>
      </c>
      <c r="O5792" s="43"/>
      <c r="Q5792" s="43" t="s">
        <v>9</v>
      </c>
      <c r="R5792" s="43"/>
      <c r="S5792" s="43"/>
      <c r="T5792" s="43" t="s">
        <v>10</v>
      </c>
      <c r="U5792" s="43"/>
      <c r="X5792" s="43" t="s">
        <v>5</v>
      </c>
      <c r="Y5792" s="43"/>
      <c r="Z5792" s="43" t="s">
        <v>23</v>
      </c>
      <c r="AA5792" s="43"/>
      <c r="AB5792" s="43" t="s">
        <v>6</v>
      </c>
      <c r="AC5792" s="43" t="s">
        <v>7</v>
      </c>
      <c r="AE5792" s="43" t="s">
        <v>8</v>
      </c>
      <c r="AF5792" s="43" t="s">
        <v>9</v>
      </c>
      <c r="AG5792" s="43" t="s">
        <v>10</v>
      </c>
      <c r="AH5792" s="43"/>
    </row>
    <row r="5793" spans="2:37" ht="14.25" customHeight="1">
      <c r="B5793" s="43"/>
      <c r="D5793" s="43"/>
      <c r="E5793" s="43"/>
      <c r="G5793" s="43"/>
      <c r="H5793" s="43"/>
      <c r="J5793" s="43"/>
      <c r="K5793" s="43"/>
      <c r="L5793" s="43"/>
      <c r="M5793" s="43"/>
      <c r="N5793" s="43"/>
      <c r="O5793" s="43"/>
      <c r="Q5793" s="43"/>
      <c r="R5793" s="43"/>
      <c r="S5793" s="43"/>
      <c r="T5793" s="43"/>
      <c r="U5793" s="43"/>
      <c r="X5793" s="43"/>
      <c r="Y5793" s="43"/>
      <c r="Z5793" s="43"/>
      <c r="AA5793" s="43"/>
      <c r="AB5793" s="43"/>
      <c r="AC5793" s="43"/>
      <c r="AE5793" s="43"/>
      <c r="AF5793" s="43"/>
      <c r="AG5793" s="43"/>
      <c r="AH5793" s="43"/>
    </row>
    <row r="5794" spans="2:37">
      <c r="B5794" s="2">
        <v>0</v>
      </c>
      <c r="D5794" s="44">
        <v>0</v>
      </c>
      <c r="E5794" s="44"/>
      <c r="F5794" s="45">
        <v>-1.9840651930280728E-6</v>
      </c>
      <c r="G5794" s="45"/>
      <c r="H5794" s="45"/>
      <c r="I5794" s="45"/>
      <c r="J5794" s="45"/>
      <c r="K5794" s="45">
        <v>32.314479827880859</v>
      </c>
      <c r="L5794" s="45"/>
      <c r="M5794" s="45"/>
      <c r="N5794" s="45">
        <v>64.628959655761719</v>
      </c>
      <c r="O5794" s="45"/>
      <c r="P5794" s="45"/>
      <c r="Q5794" s="45"/>
      <c r="R5794" s="45">
        <v>22.849788665771484</v>
      </c>
      <c r="S5794" s="45"/>
      <c r="T5794" s="45"/>
      <c r="U5794" s="45"/>
      <c r="V5794" s="46">
        <v>99.999992370605469</v>
      </c>
      <c r="W5794" s="46"/>
      <c r="X5794" s="45">
        <v>3.9000000804662704E-2</v>
      </c>
      <c r="Y5794" s="45"/>
      <c r="Z5794" s="44">
        <v>2.3400000482797623</v>
      </c>
      <c r="AA5794" s="44"/>
      <c r="AB5794" s="45">
        <v>15.44459342956543</v>
      </c>
      <c r="AC5794" s="45"/>
      <c r="AD5794" s="45">
        <v>2.3133623600006104</v>
      </c>
      <c r="AE5794" s="45"/>
      <c r="AF5794" s="45">
        <v>26.527408599853516</v>
      </c>
      <c r="AG5794" s="45"/>
      <c r="AH5794" s="45">
        <v>17.121917724609375</v>
      </c>
      <c r="AI5794" s="45"/>
      <c r="AJ5794" s="45"/>
      <c r="AK5794" s="20">
        <v>9.5538034439086914</v>
      </c>
    </row>
    <row r="5795" spans="2:37">
      <c r="B5795" s="2">
        <v>1.0000000474974513E-3</v>
      </c>
      <c r="D5795" s="44">
        <v>6.0000002849847078E-2</v>
      </c>
      <c r="E5795" s="44"/>
      <c r="F5795" s="45">
        <v>-0.1323188990354538</v>
      </c>
      <c r="G5795" s="45"/>
      <c r="H5795" s="45"/>
      <c r="I5795" s="45"/>
      <c r="J5795" s="45"/>
      <c r="K5795" s="45">
        <v>29.660255432128906</v>
      </c>
      <c r="L5795" s="45"/>
      <c r="M5795" s="45"/>
      <c r="N5795" s="45">
        <v>61.706031799316406</v>
      </c>
      <c r="O5795" s="45"/>
      <c r="P5795" s="45"/>
      <c r="Q5795" s="45"/>
      <c r="R5795" s="45">
        <v>22.659786224365234</v>
      </c>
      <c r="S5795" s="45"/>
      <c r="T5795" s="45"/>
      <c r="U5795" s="45"/>
      <c r="V5795" s="46">
        <v>92.555885314941406</v>
      </c>
      <c r="W5795" s="46"/>
      <c r="X5795" s="45">
        <v>3.9999999105930328E-2</v>
      </c>
      <c r="Y5795" s="45"/>
      <c r="Z5795" s="44">
        <v>2.3999999463558197</v>
      </c>
      <c r="AA5795" s="44"/>
      <c r="AB5795" s="45">
        <v>21.749835968017578</v>
      </c>
      <c r="AC5795" s="45"/>
      <c r="AD5795" s="45">
        <v>2.1766681671142578</v>
      </c>
      <c r="AE5795" s="45"/>
      <c r="AF5795" s="45">
        <v>26.234272003173828</v>
      </c>
      <c r="AG5795" s="45"/>
      <c r="AH5795" s="45">
        <v>17.011295318603516</v>
      </c>
      <c r="AI5795" s="45"/>
      <c r="AJ5795" s="45"/>
      <c r="AK5795" s="20">
        <v>9.047734260559082</v>
      </c>
    </row>
    <row r="5796" spans="2:37">
      <c r="B5796" s="2">
        <v>2.0000000949949026E-3</v>
      </c>
      <c r="D5796" s="44">
        <v>0.12000000569969416</v>
      </c>
      <c r="E5796" s="44"/>
      <c r="F5796" s="45">
        <v>4.1259541511535645</v>
      </c>
      <c r="G5796" s="45"/>
      <c r="H5796" s="45"/>
      <c r="I5796" s="45"/>
      <c r="J5796" s="45"/>
      <c r="K5796" s="45">
        <v>27.282899856567383</v>
      </c>
      <c r="L5796" s="45"/>
      <c r="M5796" s="45"/>
      <c r="N5796" s="45">
        <v>59.063919067382813</v>
      </c>
      <c r="O5796" s="45"/>
      <c r="P5796" s="45"/>
      <c r="Q5796" s="45"/>
      <c r="R5796" s="45">
        <v>22.472572326660156</v>
      </c>
      <c r="S5796" s="45"/>
      <c r="T5796" s="45"/>
      <c r="U5796" s="45"/>
      <c r="V5796" s="46">
        <v>85.846527099609375</v>
      </c>
      <c r="W5796" s="46"/>
      <c r="X5796" s="45">
        <v>4.1000001132488251E-2</v>
      </c>
      <c r="Y5796" s="45"/>
      <c r="Z5796" s="44">
        <v>2.460000067949295</v>
      </c>
      <c r="AA5796" s="44"/>
      <c r="AB5796" s="45">
        <v>25.247146606445313</v>
      </c>
      <c r="AC5796" s="45"/>
      <c r="AD5796" s="45">
        <v>2.0482540130615234</v>
      </c>
      <c r="AE5796" s="45"/>
      <c r="AF5796" s="45">
        <v>25.951416015625</v>
      </c>
      <c r="AG5796" s="45"/>
      <c r="AH5796" s="45">
        <v>16.902088165283203</v>
      </c>
      <c r="AI5796" s="45"/>
      <c r="AJ5796" s="45"/>
      <c r="AK5796" s="20">
        <v>8.5689668655395508</v>
      </c>
    </row>
    <row r="5797" spans="2:37">
      <c r="B5797" s="2">
        <v>3.0000000260770321E-3</v>
      </c>
      <c r="D5797" s="44">
        <v>0.18000000156462193</v>
      </c>
      <c r="E5797" s="44"/>
      <c r="F5797" s="45">
        <v>11.746087074279785</v>
      </c>
      <c r="G5797" s="45"/>
      <c r="H5797" s="45"/>
      <c r="I5797" s="45"/>
      <c r="J5797" s="45"/>
      <c r="K5797" s="45">
        <v>25.146312713623047</v>
      </c>
      <c r="L5797" s="45"/>
      <c r="M5797" s="45"/>
      <c r="N5797" s="45">
        <v>56.666439056396484</v>
      </c>
      <c r="O5797" s="45"/>
      <c r="P5797" s="45"/>
      <c r="Q5797" s="45"/>
      <c r="R5797" s="45">
        <v>22.288095474243164</v>
      </c>
      <c r="S5797" s="45"/>
      <c r="T5797" s="45"/>
      <c r="U5797" s="45"/>
      <c r="V5797" s="46">
        <v>79.778587341308594</v>
      </c>
      <c r="W5797" s="46"/>
      <c r="X5797" s="45">
        <v>4.1999999433755875E-2</v>
      </c>
      <c r="Y5797" s="45"/>
      <c r="Z5797" s="44">
        <v>2.5199999660253525</v>
      </c>
      <c r="AA5797" s="44"/>
      <c r="AB5797" s="45">
        <v>25.466045379638672</v>
      </c>
      <c r="AC5797" s="45"/>
      <c r="AD5797" s="45">
        <v>1.927599310874939</v>
      </c>
      <c r="AE5797" s="45"/>
      <c r="AF5797" s="45">
        <v>25.678285598754883</v>
      </c>
      <c r="AG5797" s="45"/>
      <c r="AH5797" s="45">
        <v>16.794271469116211</v>
      </c>
      <c r="AI5797" s="45"/>
      <c r="AJ5797" s="45"/>
      <c r="AK5797" s="20">
        <v>8.1159734725952148</v>
      </c>
    </row>
    <row r="5798" spans="2:37">
      <c r="B5798" s="2">
        <v>4.0000001899898052E-3</v>
      </c>
      <c r="D5798" s="44">
        <v>0.24000001139938831</v>
      </c>
      <c r="E5798" s="44"/>
      <c r="F5798" s="45">
        <v>21.286401748657227</v>
      </c>
      <c r="G5798" s="45"/>
      <c r="H5798" s="45"/>
      <c r="I5798" s="45"/>
      <c r="J5798" s="45"/>
      <c r="K5798" s="45">
        <v>23.219816207885742</v>
      </c>
      <c r="L5798" s="45"/>
      <c r="M5798" s="45"/>
      <c r="N5798" s="45">
        <v>54.482860565185547</v>
      </c>
      <c r="O5798" s="45"/>
      <c r="P5798" s="45"/>
      <c r="Q5798" s="45"/>
      <c r="R5798" s="45">
        <v>22.10630989074707</v>
      </c>
      <c r="S5798" s="45"/>
      <c r="T5798" s="45"/>
      <c r="U5798" s="45"/>
      <c r="V5798" s="46">
        <v>74.272415161132813</v>
      </c>
      <c r="W5798" s="46"/>
      <c r="X5798" s="45">
        <v>4.3000001460313797E-2</v>
      </c>
      <c r="Y5798" s="45"/>
      <c r="Z5798" s="44">
        <v>2.5800000876188278</v>
      </c>
      <c r="AA5798" s="44"/>
      <c r="AB5798" s="45">
        <v>22.400506973266602</v>
      </c>
      <c r="AC5798" s="45"/>
      <c r="AD5798" s="45">
        <v>1.8142186403274536</v>
      </c>
      <c r="AE5798" s="45"/>
      <c r="AF5798" s="45">
        <v>25.414363861083984</v>
      </c>
      <c r="AG5798" s="45"/>
      <c r="AH5798" s="45">
        <v>16.687822341918945</v>
      </c>
      <c r="AI5798" s="45"/>
      <c r="AJ5798" s="45"/>
      <c r="AK5798" s="20">
        <v>7.6873202323913574</v>
      </c>
    </row>
    <row r="5799" spans="2:37">
      <c r="B5799" s="2">
        <v>4.999999888241291E-3</v>
      </c>
      <c r="D5799" s="44">
        <v>0.29999999329447746</v>
      </c>
      <c r="E5799" s="44"/>
      <c r="F5799" s="45">
        <v>31.094636917114258</v>
      </c>
      <c r="G5799" s="45"/>
      <c r="H5799" s="45"/>
      <c r="I5799" s="45"/>
      <c r="J5799" s="45"/>
      <c r="K5799" s="45">
        <v>21.477296829223633</v>
      </c>
      <c r="L5799" s="45"/>
      <c r="M5799" s="45"/>
      <c r="N5799" s="45">
        <v>52.486991882324219</v>
      </c>
      <c r="O5799" s="45"/>
      <c r="P5799" s="45"/>
      <c r="Q5799" s="45"/>
      <c r="R5799" s="45">
        <v>21.927165985107422</v>
      </c>
      <c r="S5799" s="45"/>
      <c r="T5799" s="45"/>
      <c r="U5799" s="45"/>
      <c r="V5799" s="46">
        <v>69.259941101074219</v>
      </c>
      <c r="W5799" s="46"/>
      <c r="X5799" s="45">
        <v>4.3999999761581421E-2</v>
      </c>
      <c r="Y5799" s="45"/>
      <c r="Z5799" s="44">
        <v>2.6399999856948853</v>
      </c>
      <c r="AA5799" s="44"/>
      <c r="AB5799" s="45">
        <v>16.503816604614258</v>
      </c>
      <c r="AC5799" s="45"/>
      <c r="AD5799" s="45">
        <v>1.7076585292816162</v>
      </c>
      <c r="AE5799" s="45"/>
      <c r="AF5799" s="45">
        <v>25.159162521362305</v>
      </c>
      <c r="AG5799" s="45"/>
      <c r="AH5799" s="45">
        <v>16.582717895507813</v>
      </c>
      <c r="AI5799" s="45"/>
      <c r="AJ5799" s="45"/>
      <c r="AK5799" s="20">
        <v>7.2816586494445801</v>
      </c>
    </row>
    <row r="5800" spans="2:37">
      <c r="B5800" s="2">
        <v>6.0000000521540642E-3</v>
      </c>
      <c r="D5800" s="44">
        <v>0.36000000312924385</v>
      </c>
      <c r="E5800" s="44"/>
      <c r="F5800" s="45">
        <v>39.537044525146484</v>
      </c>
      <c r="G5800" s="45"/>
      <c r="H5800" s="45"/>
      <c r="I5800" s="45"/>
      <c r="J5800" s="45"/>
      <c r="K5800" s="45">
        <v>19.896457672119141</v>
      </c>
      <c r="L5800" s="45"/>
      <c r="M5800" s="45"/>
      <c r="N5800" s="45">
        <v>50.656478881835938</v>
      </c>
      <c r="O5800" s="45"/>
      <c r="P5800" s="45"/>
      <c r="Q5800" s="45"/>
      <c r="R5800" s="45">
        <v>21.750619888305664</v>
      </c>
      <c r="S5800" s="45"/>
      <c r="T5800" s="45"/>
      <c r="U5800" s="45"/>
      <c r="V5800" s="46">
        <v>64.682853698730469</v>
      </c>
      <c r="W5800" s="46"/>
      <c r="X5800" s="45">
        <v>4.5000001788139343E-2</v>
      </c>
      <c r="Y5800" s="45"/>
      <c r="Z5800" s="44">
        <v>2.7000001072883606</v>
      </c>
      <c r="AA5800" s="44"/>
      <c r="AB5800" s="45">
        <v>8.6194791793823242</v>
      </c>
      <c r="AC5800" s="45"/>
      <c r="AD5800" s="45">
        <v>1.6074954271316528</v>
      </c>
      <c r="AE5800" s="45"/>
      <c r="AF5800" s="45">
        <v>24.912229537963867</v>
      </c>
      <c r="AG5800" s="45"/>
      <c r="AH5800" s="45">
        <v>16.478937149047852</v>
      </c>
      <c r="AI5800" s="45"/>
      <c r="AJ5800" s="45"/>
      <c r="AK5800" s="20">
        <v>6.8977203369140625</v>
      </c>
    </row>
    <row r="5801" spans="2:37">
      <c r="B5801" s="2">
        <v>7.0000002160668373E-3</v>
      </c>
      <c r="D5801" s="44">
        <v>0.42000001296401024</v>
      </c>
      <c r="E5801" s="44"/>
      <c r="F5801" s="45">
        <v>45.221839904785156</v>
      </c>
      <c r="G5801" s="45"/>
      <c r="H5801" s="45"/>
      <c r="I5801" s="45"/>
      <c r="J5801" s="45"/>
      <c r="K5801" s="45">
        <v>18.458219528198242</v>
      </c>
      <c r="L5801" s="45"/>
      <c r="M5801" s="45"/>
      <c r="N5801" s="45">
        <v>48.972171783447266</v>
      </c>
      <c r="O5801" s="45"/>
      <c r="P5801" s="45"/>
      <c r="Q5801" s="45"/>
      <c r="R5801" s="45">
        <v>21.576622009277344</v>
      </c>
      <c r="S5801" s="45"/>
      <c r="T5801" s="45"/>
      <c r="U5801" s="45"/>
      <c r="V5801" s="46">
        <v>60.491085052490234</v>
      </c>
      <c r="W5801" s="46"/>
      <c r="X5801" s="45">
        <v>4.6000000089406967E-2</v>
      </c>
      <c r="Y5801" s="45"/>
      <c r="Z5801" s="44">
        <v>2.760000005364418</v>
      </c>
      <c r="AA5801" s="44"/>
      <c r="AB5801" s="45">
        <v>-0.14136591553688049</v>
      </c>
      <c r="AC5801" s="45"/>
      <c r="AD5801" s="45">
        <v>1.5133335590362549</v>
      </c>
      <c r="AE5801" s="45"/>
      <c r="AF5801" s="45">
        <v>24.673137664794922</v>
      </c>
      <c r="AG5801" s="45"/>
      <c r="AH5801" s="45">
        <v>16.376455307006836</v>
      </c>
      <c r="AI5801" s="45"/>
      <c r="AJ5801" s="45"/>
      <c r="AK5801" s="20">
        <v>6.5343103408813477</v>
      </c>
    </row>
    <row r="5802" spans="2:37">
      <c r="B5802" s="2">
        <v>8.0000003799796104E-3</v>
      </c>
      <c r="D5802" s="44">
        <v>0.48000002279877663</v>
      </c>
      <c r="E5802" s="44"/>
      <c r="F5802" s="45">
        <v>47.185951232910156</v>
      </c>
      <c r="G5802" s="45"/>
      <c r="H5802" s="45"/>
      <c r="I5802" s="45"/>
      <c r="J5802" s="45"/>
      <c r="K5802" s="45">
        <v>17.146207809448242</v>
      </c>
      <c r="L5802" s="45"/>
      <c r="M5802" s="45"/>
      <c r="N5802" s="45">
        <v>47.417633056640625</v>
      </c>
      <c r="O5802" s="45"/>
      <c r="P5802" s="45"/>
      <c r="Q5802" s="45"/>
      <c r="R5802" s="45">
        <v>21.405130386352539</v>
      </c>
      <c r="S5802" s="45"/>
      <c r="T5802" s="45"/>
      <c r="U5802" s="45"/>
      <c r="V5802" s="46">
        <v>56.641559600830078</v>
      </c>
      <c r="W5802" s="46"/>
      <c r="X5802" s="45">
        <v>4.6999998390674591E-2</v>
      </c>
      <c r="Y5802" s="45"/>
      <c r="Z5802" s="44">
        <v>2.8199999034404755</v>
      </c>
      <c r="AA5802" s="44"/>
      <c r="AB5802" s="45">
        <v>-8.558283805847168</v>
      </c>
      <c r="AC5802" s="45"/>
      <c r="AD5802" s="45">
        <v>1.4248026609420776</v>
      </c>
      <c r="AE5802" s="45"/>
      <c r="AF5802" s="45">
        <v>24.441484451293945</v>
      </c>
      <c r="AG5802" s="45"/>
      <c r="AH5802" s="45">
        <v>16.275251388549805</v>
      </c>
      <c r="AI5802" s="45"/>
      <c r="AJ5802" s="45"/>
      <c r="AK5802" s="20">
        <v>6.1903042793273926</v>
      </c>
    </row>
    <row r="5803" spans="2:37">
      <c r="B5803" s="2">
        <v>8.999999612569809E-3</v>
      </c>
      <c r="D5803" s="44">
        <v>0.53999997675418854</v>
      </c>
      <c r="E5803" s="44"/>
      <c r="F5803" s="45">
        <v>45.019538879394531</v>
      </c>
      <c r="G5803" s="45"/>
      <c r="H5803" s="45"/>
      <c r="I5803" s="45"/>
      <c r="J5803" s="45"/>
      <c r="K5803" s="45">
        <v>15.946325302124023</v>
      </c>
      <c r="L5803" s="45"/>
      <c r="M5803" s="45"/>
      <c r="N5803" s="45">
        <v>45.978706359863281</v>
      </c>
      <c r="O5803" s="45"/>
      <c r="P5803" s="45"/>
      <c r="Q5803" s="45"/>
      <c r="R5803" s="45">
        <v>21.236099243164063</v>
      </c>
      <c r="S5803" s="45"/>
      <c r="T5803" s="45"/>
      <c r="U5803" s="45"/>
      <c r="V5803" s="46">
        <v>53.09710693359375</v>
      </c>
      <c r="W5803" s="46"/>
      <c r="X5803" s="45">
        <v>4.8000000417232513E-2</v>
      </c>
      <c r="Y5803" s="45"/>
      <c r="Z5803" s="44">
        <v>2.8800000250339508</v>
      </c>
      <c r="AA5803" s="44"/>
      <c r="AB5803" s="45">
        <v>-15.473143577575684</v>
      </c>
      <c r="AC5803" s="45"/>
      <c r="AD5803" s="45">
        <v>1.3415565490722656</v>
      </c>
      <c r="AE5803" s="45"/>
      <c r="AF5803" s="45">
        <v>24.216896057128906</v>
      </c>
      <c r="AG5803" s="45"/>
      <c r="AH5803" s="45">
        <v>16.175308227539063</v>
      </c>
      <c r="AI5803" s="45"/>
      <c r="AJ5803" s="45"/>
      <c r="AK5803" s="20">
        <v>5.8646411895751953</v>
      </c>
    </row>
    <row r="5804" spans="2:37">
      <c r="B5804" s="2">
        <v>9.9999997764825821E-3</v>
      </c>
      <c r="D5804" s="44">
        <v>0.59999998658895493</v>
      </c>
      <c r="E5804" s="44"/>
      <c r="F5804" s="45">
        <v>38.912017822265625</v>
      </c>
      <c r="G5804" s="45"/>
      <c r="H5804" s="45"/>
      <c r="I5804" s="45"/>
      <c r="J5804" s="45"/>
      <c r="K5804" s="45">
        <v>14.846405982971191</v>
      </c>
      <c r="L5804" s="45"/>
      <c r="M5804" s="45"/>
      <c r="N5804" s="45">
        <v>44.643161773681641</v>
      </c>
      <c r="O5804" s="45"/>
      <c r="P5804" s="45"/>
      <c r="Q5804" s="45"/>
      <c r="R5804" s="45">
        <v>21.069486618041992</v>
      </c>
      <c r="S5804" s="45"/>
      <c r="T5804" s="45"/>
      <c r="U5804" s="45"/>
      <c r="V5804" s="46">
        <v>49.825580596923828</v>
      </c>
      <c r="W5804" s="46"/>
      <c r="X5804" s="45">
        <v>4.8999998718500137E-2</v>
      </c>
      <c r="Y5804" s="45"/>
      <c r="Z5804" s="44">
        <v>2.9399999231100082</v>
      </c>
      <c r="AA5804" s="44"/>
      <c r="AB5804" s="45">
        <v>-19.950895309448242</v>
      </c>
      <c r="AC5804" s="45"/>
      <c r="AD5804" s="45">
        <v>1.2632712125778198</v>
      </c>
      <c r="AE5804" s="45"/>
      <c r="AF5804" s="45">
        <v>23.999015808105469</v>
      </c>
      <c r="AG5804" s="45"/>
      <c r="AH5804" s="45">
        <v>16.07659912109375</v>
      </c>
      <c r="AI5804" s="45"/>
      <c r="AJ5804" s="45"/>
      <c r="AK5804" s="20">
        <v>5.5563220977783203</v>
      </c>
    </row>
    <row r="5805" spans="2:37">
      <c r="B5805" s="2">
        <v>1.0999999940395355E-2</v>
      </c>
      <c r="D5805" s="44">
        <v>0.65999999642372131</v>
      </c>
      <c r="E5805" s="44"/>
      <c r="F5805" s="45">
        <v>29.614263534545898</v>
      </c>
      <c r="G5805" s="45"/>
      <c r="H5805" s="45"/>
      <c r="I5805" s="45"/>
      <c r="J5805" s="45"/>
      <c r="K5805" s="45">
        <v>13.835909843444824</v>
      </c>
      <c r="L5805" s="45"/>
      <c r="M5805" s="45"/>
      <c r="N5805" s="45">
        <v>43.400402069091797</v>
      </c>
      <c r="O5805" s="45"/>
      <c r="P5805" s="45"/>
      <c r="Q5805" s="45"/>
      <c r="R5805" s="45">
        <v>20.905250549316406</v>
      </c>
      <c r="S5805" s="45"/>
      <c r="T5805" s="45"/>
      <c r="U5805" s="45"/>
      <c r="V5805" s="46">
        <v>46.799083709716797</v>
      </c>
      <c r="W5805" s="46"/>
      <c r="X5805" s="45">
        <v>5.000000074505806E-2</v>
      </c>
      <c r="Y5805" s="45"/>
      <c r="Z5805" s="44">
        <v>3.0000000447034836</v>
      </c>
      <c r="AA5805" s="44"/>
      <c r="AB5805" s="45">
        <v>-21.40727424621582</v>
      </c>
      <c r="AC5805" s="45"/>
      <c r="AD5805" s="45">
        <v>1.1896432638168335</v>
      </c>
      <c r="AE5805" s="45"/>
      <c r="AF5805" s="45">
        <v>23.787515640258789</v>
      </c>
      <c r="AG5805" s="45"/>
      <c r="AH5805" s="45">
        <v>15.979108810424805</v>
      </c>
      <c r="AI5805" s="45"/>
      <c r="AJ5805" s="45"/>
      <c r="AK5805" s="20">
        <v>5.2644038200378418</v>
      </c>
    </row>
    <row r="5806" spans="2:37">
      <c r="B5806" s="2">
        <v>1.2000000104308128E-2</v>
      </c>
      <c r="D5806" s="44">
        <v>0.7200000062584877</v>
      </c>
      <c r="E5806" s="44"/>
      <c r="F5806" s="45">
        <v>18.323581695556641</v>
      </c>
      <c r="G5806" s="45"/>
      <c r="H5806" s="45"/>
      <c r="I5806" s="45"/>
      <c r="J5806" s="45"/>
      <c r="K5806" s="45">
        <v>12.905679702758789</v>
      </c>
      <c r="L5806" s="45"/>
      <c r="M5806" s="45"/>
      <c r="N5806" s="45">
        <v>42.241207122802734</v>
      </c>
      <c r="O5806" s="45"/>
      <c r="P5806" s="45"/>
      <c r="Q5806" s="45"/>
      <c r="R5806" s="45">
        <v>20.743349075317383</v>
      </c>
      <c r="S5806" s="45"/>
      <c r="T5806" s="45"/>
      <c r="U5806" s="45"/>
      <c r="V5806" s="46">
        <v>43.99334716796875</v>
      </c>
      <c r="W5806" s="46"/>
      <c r="X5806" s="45">
        <v>5.0999999046325684E-2</v>
      </c>
      <c r="Y5806" s="45"/>
      <c r="Z5806" s="44">
        <v>3.059999942779541</v>
      </c>
      <c r="AA5806" s="44"/>
      <c r="AB5806" s="45">
        <v>-19.686050415039063</v>
      </c>
      <c r="AC5806" s="45"/>
      <c r="AD5806" s="45">
        <v>1.1203886270523071</v>
      </c>
      <c r="AE5806" s="45"/>
      <c r="AF5806" s="45">
        <v>23.58207893371582</v>
      </c>
      <c r="AG5806" s="45"/>
      <c r="AH5806" s="45">
        <v>15.882813453674316</v>
      </c>
      <c r="AI5806" s="45"/>
      <c r="AJ5806" s="45"/>
      <c r="AK5806" s="20">
        <v>4.9879975318908691</v>
      </c>
    </row>
    <row r="5807" spans="2:37">
      <c r="B5807" s="2">
        <v>1.3000000268220901E-2</v>
      </c>
      <c r="D5807" s="44">
        <v>0.78000001609325409</v>
      </c>
      <c r="E5807" s="44"/>
      <c r="F5807" s="45">
        <v>6.508603572845459</v>
      </c>
      <c r="G5807" s="45"/>
      <c r="H5807" s="45"/>
      <c r="I5807" s="45"/>
      <c r="J5807" s="45"/>
      <c r="K5807" s="45">
        <v>12.047728538513184</v>
      </c>
      <c r="L5807" s="45"/>
      <c r="M5807" s="45"/>
      <c r="N5807" s="45">
        <v>41.157535552978516</v>
      </c>
      <c r="O5807" s="45"/>
      <c r="P5807" s="45"/>
      <c r="Q5807" s="45"/>
      <c r="R5807" s="45">
        <v>20.583742141723633</v>
      </c>
      <c r="S5807" s="45"/>
      <c r="T5807" s="45"/>
      <c r="U5807" s="45"/>
      <c r="V5807" s="46">
        <v>41.387184143066406</v>
      </c>
      <c r="W5807" s="46"/>
      <c r="X5807" s="45">
        <v>5.2000001072883606E-2</v>
      </c>
      <c r="Y5807" s="45"/>
      <c r="Z5807" s="44">
        <v>3.1200000643730164</v>
      </c>
      <c r="AA5807" s="44"/>
      <c r="AB5807" s="45">
        <v>-15.075666427612305</v>
      </c>
      <c r="AC5807" s="45"/>
      <c r="AD5807" s="45">
        <v>1.0552411079406738</v>
      </c>
      <c r="AE5807" s="45"/>
      <c r="AF5807" s="45">
        <v>23.382413864135742</v>
      </c>
      <c r="AG5807" s="45"/>
      <c r="AH5807" s="45">
        <v>15.78769588470459</v>
      </c>
      <c r="AI5807" s="45"/>
      <c r="AJ5807" s="45"/>
      <c r="AK5807" s="20">
        <v>4.7262635231018066</v>
      </c>
    </row>
    <row r="5808" spans="2:37">
      <c r="B5808" s="2">
        <v>1.4000000432133675E-2</v>
      </c>
      <c r="D5808" s="44">
        <v>0.84000002592802048</v>
      </c>
      <c r="E5808" s="44"/>
      <c r="F5808" s="45">
        <v>-4.3006777763366699</v>
      </c>
      <c r="G5808" s="45"/>
      <c r="H5808" s="45"/>
      <c r="I5808" s="45"/>
      <c r="J5808" s="45"/>
      <c r="K5808" s="45">
        <v>11.255071640014648</v>
      </c>
      <c r="L5808" s="45"/>
      <c r="M5808" s="45"/>
      <c r="N5808" s="45">
        <v>40.142345428466797</v>
      </c>
      <c r="O5808" s="45"/>
      <c r="P5808" s="45"/>
      <c r="Q5808" s="45"/>
      <c r="R5808" s="45">
        <v>20.426387786865234</v>
      </c>
      <c r="S5808" s="45"/>
      <c r="T5808" s="45"/>
      <c r="U5808" s="45"/>
      <c r="V5808" s="46">
        <v>38.962043762207031</v>
      </c>
      <c r="W5808" s="46"/>
      <c r="X5808" s="45">
        <v>5.299999937415123E-2</v>
      </c>
      <c r="Y5808" s="45"/>
      <c r="Z5808" s="44">
        <v>3.1799999624490738</v>
      </c>
      <c r="AA5808" s="44"/>
      <c r="AB5808" s="45">
        <v>-8.2636833190917969</v>
      </c>
      <c r="AC5808" s="45"/>
      <c r="AD5808" s="45">
        <v>0.99395138025283813</v>
      </c>
      <c r="AE5808" s="45"/>
      <c r="AF5808" s="45">
        <v>23.18824577331543</v>
      </c>
      <c r="AG5808" s="45"/>
      <c r="AH5808" s="45">
        <v>15.693735122680664</v>
      </c>
      <c r="AI5808" s="45"/>
      <c r="AJ5808" s="45"/>
      <c r="AK5808" s="20">
        <v>4.4784097671508789</v>
      </c>
    </row>
    <row r="5809" spans="2:37">
      <c r="B5809" s="2">
        <v>1.4999999664723873E-2</v>
      </c>
      <c r="D5809" s="44">
        <v>0.89999997988343239</v>
      </c>
      <c r="E5809" s="44"/>
      <c r="F5809" s="45">
        <v>-12.727988243103027</v>
      </c>
      <c r="G5809" s="45"/>
      <c r="H5809" s="45"/>
      <c r="I5809" s="45"/>
      <c r="J5809" s="45"/>
      <c r="K5809" s="45">
        <v>10.521574020385742</v>
      </c>
      <c r="L5809" s="45"/>
      <c r="M5809" s="45"/>
      <c r="N5809" s="45">
        <v>39.189445495605469</v>
      </c>
      <c r="O5809" s="45"/>
      <c r="P5809" s="45"/>
      <c r="Q5809" s="45"/>
      <c r="R5809" s="45">
        <v>20.271247863769531</v>
      </c>
      <c r="S5809" s="45"/>
      <c r="T5809" s="45"/>
      <c r="U5809" s="45"/>
      <c r="V5809" s="46">
        <v>36.701622009277344</v>
      </c>
      <c r="W5809" s="46"/>
      <c r="X5809" s="45">
        <v>5.4000001400709152E-2</v>
      </c>
      <c r="Y5809" s="45"/>
      <c r="Z5809" s="44">
        <v>3.2400000840425491</v>
      </c>
      <c r="AA5809" s="44"/>
      <c r="AB5809" s="45">
        <v>-0.23614437878131866</v>
      </c>
      <c r="AC5809" s="45"/>
      <c r="AD5809" s="45">
        <v>0.93628573417663574</v>
      </c>
      <c r="AE5809" s="45"/>
      <c r="AF5809" s="45">
        <v>22.999309539794922</v>
      </c>
      <c r="AG5809" s="45"/>
      <c r="AH5809" s="45">
        <v>15.600914001464844</v>
      </c>
      <c r="AI5809" s="45"/>
      <c r="AJ5809" s="45"/>
      <c r="AK5809" s="20">
        <v>4.2436871528625488</v>
      </c>
    </row>
    <row r="5810" spans="2:37">
      <c r="B5810" s="2">
        <v>1.6000000759959221E-2</v>
      </c>
      <c r="D5810" s="44">
        <v>0.96000004559755325</v>
      </c>
      <c r="E5810" s="44"/>
      <c r="F5810" s="45">
        <v>-17.741039276123047</v>
      </c>
      <c r="G5810" s="45"/>
      <c r="H5810" s="45"/>
      <c r="I5810" s="45"/>
      <c r="J5810" s="45"/>
      <c r="K5810" s="45">
        <v>9.8418302536010742</v>
      </c>
      <c r="L5810" s="45"/>
      <c r="M5810" s="45"/>
      <c r="N5810" s="45">
        <v>38.293380737304688</v>
      </c>
      <c r="O5810" s="45"/>
      <c r="P5810" s="45"/>
      <c r="Q5810" s="45"/>
      <c r="R5810" s="45">
        <v>20.118282318115234</v>
      </c>
      <c r="S5810" s="45"/>
      <c r="T5810" s="45"/>
      <c r="U5810" s="45"/>
      <c r="V5810" s="46">
        <v>34.591545104980469</v>
      </c>
      <c r="W5810" s="46"/>
      <c r="X5810" s="45">
        <v>5.4999999701976776E-2</v>
      </c>
      <c r="Y5810" s="45"/>
      <c r="Z5810" s="44">
        <v>3.2999999821186066</v>
      </c>
      <c r="AA5810" s="44"/>
      <c r="AB5810" s="45">
        <v>7.8634800910949707</v>
      </c>
      <c r="AC5810" s="45"/>
      <c r="AD5810" s="45">
        <v>0.88202512264251709</v>
      </c>
      <c r="AE5810" s="45"/>
      <c r="AF5810" s="45">
        <v>22.815362930297852</v>
      </c>
      <c r="AG5810" s="45"/>
      <c r="AH5810" s="45">
        <v>15.509212493896484</v>
      </c>
      <c r="AI5810" s="45"/>
      <c r="AJ5810" s="45"/>
      <c r="AK5810" s="20">
        <v>4.0213899612426758</v>
      </c>
    </row>
    <row r="5811" spans="2:37">
      <c r="B5811" s="2">
        <v>1.7000000923871994E-2</v>
      </c>
      <c r="D5811" s="44">
        <v>1.0200000554323196</v>
      </c>
      <c r="E5811" s="44"/>
      <c r="F5811" s="45">
        <v>-18.790910720825195</v>
      </c>
      <c r="G5811" s="45"/>
      <c r="H5811" s="45"/>
      <c r="I5811" s="45"/>
      <c r="J5811" s="45"/>
      <c r="K5811" s="45">
        <v>9.2110614776611328</v>
      </c>
      <c r="L5811" s="45"/>
      <c r="M5811" s="45"/>
      <c r="N5811" s="45">
        <v>37.449310302734375</v>
      </c>
      <c r="O5811" s="45"/>
      <c r="P5811" s="45"/>
      <c r="Q5811" s="45"/>
      <c r="R5811" s="45">
        <v>19.967456817626953</v>
      </c>
      <c r="S5811" s="45"/>
      <c r="T5811" s="45"/>
      <c r="U5811" s="45"/>
      <c r="V5811" s="46">
        <v>32.619098663330078</v>
      </c>
      <c r="W5811" s="46"/>
      <c r="X5811" s="45">
        <v>5.6000001728534698E-2</v>
      </c>
      <c r="Y5811" s="45"/>
      <c r="Z5811" s="44">
        <v>3.3600001037120819</v>
      </c>
      <c r="AA5811" s="44"/>
      <c r="AB5811" s="45">
        <v>14.895623207092285</v>
      </c>
      <c r="AC5811" s="45"/>
      <c r="AD5811" s="45">
        <v>0.83096396923065186</v>
      </c>
      <c r="AE5811" s="45"/>
      <c r="AF5811" s="45">
        <v>22.636175155639648</v>
      </c>
      <c r="AG5811" s="45"/>
      <c r="AH5811" s="45">
        <v>15.418612480163574</v>
      </c>
      <c r="AI5811" s="45"/>
      <c r="AJ5811" s="45"/>
      <c r="AK5811" s="20">
        <v>3.8108506202697754</v>
      </c>
    </row>
    <row r="5812" spans="2:37">
      <c r="B5812" s="2">
        <v>1.7999999225139618E-2</v>
      </c>
      <c r="D5812" s="44">
        <v>1.0799999535083771</v>
      </c>
      <c r="E5812" s="44"/>
      <c r="F5812" s="45">
        <v>-15.88194751739502</v>
      </c>
      <c r="G5812" s="45"/>
      <c r="H5812" s="45"/>
      <c r="I5812" s="45"/>
      <c r="J5812" s="45"/>
      <c r="K5812" s="45">
        <v>8.625025749206543</v>
      </c>
      <c r="L5812" s="45"/>
      <c r="M5812" s="45"/>
      <c r="N5812" s="45">
        <v>36.652942657470703</v>
      </c>
      <c r="O5812" s="45"/>
      <c r="P5812" s="45"/>
      <c r="Q5812" s="45"/>
      <c r="R5812" s="45">
        <v>19.818731307983398</v>
      </c>
      <c r="S5812" s="45"/>
      <c r="T5812" s="45"/>
      <c r="U5812" s="45"/>
      <c r="V5812" s="46">
        <v>30.772979736328125</v>
      </c>
      <c r="W5812" s="46"/>
      <c r="X5812" s="45">
        <v>5.7000000029802322E-2</v>
      </c>
      <c r="Y5812" s="45"/>
      <c r="Z5812" s="44">
        <v>3.4200000017881393</v>
      </c>
      <c r="AA5812" s="44"/>
      <c r="AB5812" s="45">
        <v>19.883504867553711</v>
      </c>
      <c r="AC5812" s="45"/>
      <c r="AD5812" s="45">
        <v>0.78290969133377075</v>
      </c>
      <c r="AE5812" s="45"/>
      <c r="AF5812" s="45">
        <v>22.461526870727539</v>
      </c>
      <c r="AG5812" s="45"/>
      <c r="AH5812" s="45">
        <v>15.329096794128418</v>
      </c>
      <c r="AI5812" s="45"/>
      <c r="AJ5812" s="45"/>
      <c r="AK5812" s="20">
        <v>3.6114375591278076</v>
      </c>
    </row>
    <row r="5813" spans="2:37">
      <c r="B5813" s="2">
        <v>1.8999999389052391E-2</v>
      </c>
      <c r="D5813" s="44">
        <v>1.1399999633431435</v>
      </c>
      <c r="E5813" s="44"/>
      <c r="F5813" s="45">
        <v>-9.5635299682617188</v>
      </c>
      <c r="G5813" s="45"/>
      <c r="H5813" s="45"/>
      <c r="I5813" s="45"/>
      <c r="J5813" s="45"/>
      <c r="K5813" s="45">
        <v>8.0799465179443359</v>
      </c>
      <c r="L5813" s="45"/>
      <c r="M5813" s="45"/>
      <c r="N5813" s="45">
        <v>35.900455474853516</v>
      </c>
      <c r="O5813" s="45"/>
      <c r="P5813" s="45"/>
      <c r="Q5813" s="45"/>
      <c r="R5813" s="45">
        <v>19.672069549560547</v>
      </c>
      <c r="S5813" s="45"/>
      <c r="T5813" s="45"/>
      <c r="U5813" s="45"/>
      <c r="V5813" s="46">
        <v>29.043128967285156</v>
      </c>
      <c r="W5813" s="46"/>
      <c r="X5813" s="45">
        <v>5.7999998331069946E-2</v>
      </c>
      <c r="Y5813" s="45"/>
      <c r="Z5813" s="44">
        <v>3.4799998998641968</v>
      </c>
      <c r="AA5813" s="44"/>
      <c r="AB5813" s="45">
        <v>22.1474609375</v>
      </c>
      <c r="AC5813" s="45"/>
      <c r="AD5813" s="45">
        <v>0.73768144845962524</v>
      </c>
      <c r="AE5813" s="45"/>
      <c r="AF5813" s="45">
        <v>22.29121208190918</v>
      </c>
      <c r="AG5813" s="45"/>
      <c r="AH5813" s="45">
        <v>15.240647315979004</v>
      </c>
      <c r="AI5813" s="45"/>
      <c r="AJ5813" s="45"/>
      <c r="AK5813" s="20">
        <v>3.4225552082061768</v>
      </c>
    </row>
    <row r="5814" spans="2:37">
      <c r="B5814" s="2">
        <v>1.9999999552965164E-2</v>
      </c>
      <c r="D5814" s="44">
        <v>1.1999999731779099</v>
      </c>
      <c r="E5814" s="44"/>
      <c r="F5814" s="45">
        <v>-0.84602445363998413</v>
      </c>
      <c r="G5814" s="45"/>
      <c r="H5814" s="45"/>
      <c r="I5814" s="45"/>
      <c r="J5814" s="45"/>
      <c r="K5814" s="45">
        <v>7.5724477767944336</v>
      </c>
      <c r="L5814" s="45"/>
      <c r="M5814" s="45"/>
      <c r="N5814" s="45">
        <v>35.18841552734375</v>
      </c>
      <c r="O5814" s="45"/>
      <c r="P5814" s="45"/>
      <c r="Q5814" s="45"/>
      <c r="R5814" s="45">
        <v>19.527437210083008</v>
      </c>
      <c r="S5814" s="45"/>
      <c r="T5814" s="45"/>
      <c r="U5814" s="45"/>
      <c r="V5814" s="46">
        <v>27.420541763305664</v>
      </c>
      <c r="W5814" s="46"/>
      <c r="X5814" s="45">
        <v>5.9000000357627869E-2</v>
      </c>
      <c r="Y5814" s="45"/>
      <c r="Z5814" s="44">
        <v>3.5400000214576721</v>
      </c>
      <c r="AA5814" s="44"/>
      <c r="AB5814" s="45">
        <v>21.396286010742188</v>
      </c>
      <c r="AC5814" s="45"/>
      <c r="AD5814" s="45">
        <v>0.69510966539382935</v>
      </c>
      <c r="AE5814" s="45"/>
      <c r="AF5814" s="45">
        <v>22.125036239624023</v>
      </c>
      <c r="AG5814" s="45"/>
      <c r="AH5814" s="45">
        <v>15.153246879577637</v>
      </c>
      <c r="AI5814" s="45"/>
      <c r="AJ5814" s="45"/>
      <c r="AK5814" s="20">
        <v>3.2436399459838867</v>
      </c>
    </row>
    <row r="5815" spans="2:37">
      <c r="B5815" s="2">
        <v>2.0999999716877937E-2</v>
      </c>
      <c r="D5815" s="44">
        <v>1.2599999830126762</v>
      </c>
      <c r="E5815" s="44"/>
      <c r="F5815" s="45">
        <v>8.9462385177612305</v>
      </c>
      <c r="G5815" s="45"/>
      <c r="H5815" s="45"/>
      <c r="I5815" s="45"/>
      <c r="J5815" s="45"/>
      <c r="K5815" s="45">
        <v>7.0995049476623535</v>
      </c>
      <c r="L5815" s="45"/>
      <c r="M5815" s="45"/>
      <c r="N5815" s="45">
        <v>34.513751983642578</v>
      </c>
      <c r="O5815" s="45"/>
      <c r="P5815" s="45"/>
      <c r="Q5815" s="45"/>
      <c r="R5815" s="45">
        <v>19.384798049926758</v>
      </c>
      <c r="S5815" s="45"/>
      <c r="T5815" s="45"/>
      <c r="U5815" s="45"/>
      <c r="V5815" s="46">
        <v>25.897138595581055</v>
      </c>
      <c r="W5815" s="46"/>
      <c r="X5815" s="45">
        <v>5.9999998658895493E-2</v>
      </c>
      <c r="Y5815" s="45"/>
      <c r="Z5815" s="44">
        <v>3.5999999195337296</v>
      </c>
      <c r="AA5815" s="44"/>
      <c r="AB5815" s="45">
        <v>17.763341903686523</v>
      </c>
      <c r="AC5815" s="45"/>
      <c r="AD5815" s="45">
        <v>0.65503519773483276</v>
      </c>
      <c r="AE5815" s="45"/>
      <c r="AF5815" s="45">
        <v>21.962818145751953</v>
      </c>
      <c r="AG5815" s="45"/>
      <c r="AH5815" s="45">
        <v>15.066878318786621</v>
      </c>
      <c r="AI5815" s="45"/>
      <c r="AJ5815" s="45"/>
      <c r="AK5815" s="20">
        <v>3.0741591453552246</v>
      </c>
    </row>
    <row r="5816" spans="2:37">
      <c r="B5816" s="2">
        <v>2.199999988079071E-2</v>
      </c>
      <c r="D5816" s="44">
        <v>1.3199999928474426</v>
      </c>
      <c r="E5816" s="44"/>
      <c r="F5816" s="45">
        <v>18.363582611083984</v>
      </c>
      <c r="G5816" s="45"/>
      <c r="H5816" s="45"/>
      <c r="I5816" s="45"/>
      <c r="J5816" s="45"/>
      <c r="K5816" s="45">
        <v>6.6583962440490723</v>
      </c>
      <c r="L5816" s="45"/>
      <c r="M5816" s="45"/>
      <c r="N5816" s="45">
        <v>33.873691558837891</v>
      </c>
      <c r="O5816" s="45"/>
      <c r="P5816" s="45"/>
      <c r="Q5816" s="45"/>
      <c r="R5816" s="45">
        <v>19.244119644165039</v>
      </c>
      <c r="S5816" s="45"/>
      <c r="T5816" s="45"/>
      <c r="U5816" s="45"/>
      <c r="V5816" s="46">
        <v>24.465641021728516</v>
      </c>
      <c r="W5816" s="46"/>
      <c r="X5816" s="45">
        <v>6.1000000685453415E-2</v>
      </c>
      <c r="Y5816" s="45"/>
      <c r="Z5816" s="44">
        <v>3.6600000411272049</v>
      </c>
      <c r="AA5816" s="44"/>
      <c r="AB5816" s="45">
        <v>11.783074378967285</v>
      </c>
      <c r="AC5816" s="45"/>
      <c r="AD5816" s="45">
        <v>0.61730861663818359</v>
      </c>
      <c r="AE5816" s="45"/>
      <c r="AF5816" s="45">
        <v>21.804386138916016</v>
      </c>
      <c r="AG5816" s="45"/>
      <c r="AH5816" s="45">
        <v>14.981525421142578</v>
      </c>
      <c r="AI5816" s="45"/>
      <c r="AJ5816" s="45"/>
      <c r="AK5816" s="20">
        <v>2.9136090278625488</v>
      </c>
    </row>
    <row r="5817" spans="2:37">
      <c r="B5817" s="2">
        <v>2.3000000044703484E-2</v>
      </c>
      <c r="D5817" s="44">
        <v>1.380000002682209</v>
      </c>
      <c r="E5817" s="44"/>
      <c r="F5817" s="45">
        <v>26.034332275390625</v>
      </c>
      <c r="G5817" s="45"/>
      <c r="H5817" s="45"/>
      <c r="I5817" s="45"/>
      <c r="J5817" s="45"/>
      <c r="K5817" s="45">
        <v>6.2466654777526855</v>
      </c>
      <c r="L5817" s="45"/>
      <c r="M5817" s="45"/>
      <c r="N5817" s="45">
        <v>33.265731811523438</v>
      </c>
      <c r="O5817" s="45"/>
      <c r="P5817" s="45"/>
      <c r="Q5817" s="45"/>
      <c r="R5817" s="45">
        <v>19.105365753173828</v>
      </c>
      <c r="S5817" s="45"/>
      <c r="T5817" s="45"/>
      <c r="U5817" s="45"/>
      <c r="V5817" s="46">
        <v>23.119472503662109</v>
      </c>
      <c r="W5817" s="46"/>
      <c r="X5817" s="45">
        <v>6.1999998986721039E-2</v>
      </c>
      <c r="Y5817" s="45"/>
      <c r="Z5817" s="44">
        <v>3.7199999392032623</v>
      </c>
      <c r="AA5817" s="44"/>
      <c r="AB5817" s="45">
        <v>4.3118433952331543</v>
      </c>
      <c r="AC5817" s="45"/>
      <c r="AD5817" s="45">
        <v>0.58178973197937012</v>
      </c>
      <c r="AE5817" s="45"/>
      <c r="AF5817" s="45">
        <v>21.649572372436523</v>
      </c>
      <c r="AG5817" s="45"/>
      <c r="AH5817" s="45">
        <v>14.897171974182129</v>
      </c>
      <c r="AI5817" s="45"/>
      <c r="AJ5817" s="45"/>
      <c r="AK5817" s="20">
        <v>2.7615137100219727</v>
      </c>
    </row>
    <row r="5818" spans="2:37">
      <c r="B5818" s="2">
        <v>2.4000000208616257E-2</v>
      </c>
      <c r="D5818" s="44">
        <v>1.4400000125169754</v>
      </c>
      <c r="E5818" s="44"/>
      <c r="F5818" s="45">
        <v>30.854393005371094</v>
      </c>
      <c r="G5818" s="45"/>
      <c r="H5818" s="45"/>
      <c r="I5818" s="45"/>
      <c r="J5818" s="45"/>
      <c r="K5818" s="45">
        <v>5.8620915412902832</v>
      </c>
      <c r="L5818" s="45"/>
      <c r="M5818" s="45"/>
      <c r="N5818" s="45">
        <v>32.687606811523438</v>
      </c>
      <c r="O5818" s="45"/>
      <c r="P5818" s="45"/>
      <c r="Q5818" s="45"/>
      <c r="R5818" s="45">
        <v>18.968503952026367</v>
      </c>
      <c r="S5818" s="45"/>
      <c r="T5818" s="45"/>
      <c r="U5818" s="45"/>
      <c r="V5818" s="46">
        <v>21.852668762207031</v>
      </c>
      <c r="W5818" s="46"/>
      <c r="X5818" s="45">
        <v>6.3000001013278961E-2</v>
      </c>
      <c r="Y5818" s="45"/>
      <c r="Z5818" s="44">
        <v>3.7800000607967377</v>
      </c>
      <c r="AA5818" s="44"/>
      <c r="AB5818" s="45">
        <v>-3.5952177047729492</v>
      </c>
      <c r="AC5818" s="45"/>
      <c r="AD5818" s="45">
        <v>0.5483468770980835</v>
      </c>
      <c r="AE5818" s="45"/>
      <c r="AF5818" s="45">
        <v>21.498226165771484</v>
      </c>
      <c r="AG5818" s="45"/>
      <c r="AH5818" s="45">
        <v>14.813800811767578</v>
      </c>
      <c r="AI5818" s="45"/>
      <c r="AJ5818" s="45"/>
      <c r="AK5818" s="20">
        <v>2.6174225807189941</v>
      </c>
    </row>
    <row r="5819" spans="2:37">
      <c r="B5819" s="2">
        <v>2.500000037252903E-2</v>
      </c>
      <c r="D5819" s="44">
        <v>1.5000000223517418</v>
      </c>
      <c r="E5819" s="44"/>
      <c r="F5819" s="45">
        <v>32.136871337890625</v>
      </c>
      <c r="G5819" s="45"/>
      <c r="H5819" s="45"/>
      <c r="I5819" s="45"/>
      <c r="J5819" s="45"/>
      <c r="K5819" s="45">
        <v>5.5026559829711914</v>
      </c>
      <c r="L5819" s="45"/>
      <c r="M5819" s="45"/>
      <c r="N5819" s="45">
        <v>32.137248992919922</v>
      </c>
      <c r="O5819" s="45"/>
      <c r="P5819" s="45"/>
      <c r="Q5819" s="45"/>
      <c r="R5819" s="45">
        <v>18.833501815795898</v>
      </c>
      <c r="S5819" s="45"/>
      <c r="T5819" s="45"/>
      <c r="U5819" s="45"/>
      <c r="V5819" s="46">
        <v>20.659809112548828</v>
      </c>
      <c r="W5819" s="46"/>
      <c r="X5819" s="45">
        <v>6.4000003039836884E-2</v>
      </c>
      <c r="Y5819" s="45"/>
      <c r="Z5819" s="44">
        <v>3.840000182390213</v>
      </c>
      <c r="AA5819" s="44"/>
      <c r="AB5819" s="45">
        <v>-10.83367919921875</v>
      </c>
      <c r="AC5819" s="45"/>
      <c r="AD5819" s="45">
        <v>0.51685649156570435</v>
      </c>
      <c r="AE5819" s="45"/>
      <c r="AF5819" s="45">
        <v>21.350198745727539</v>
      </c>
      <c r="AG5819" s="45"/>
      <c r="AH5819" s="45">
        <v>14.73139762878418</v>
      </c>
      <c r="AI5819" s="45"/>
      <c r="AJ5819" s="45"/>
      <c r="AK5819" s="20">
        <v>2.4809098243713379</v>
      </c>
    </row>
    <row r="5820" spans="2:37">
      <c r="B5820" s="2">
        <v>2.6000000536441803E-2</v>
      </c>
      <c r="D5820" s="44">
        <v>1.5600000321865082</v>
      </c>
      <c r="E5820" s="44"/>
      <c r="F5820" s="45">
        <v>29.701488494873047</v>
      </c>
      <c r="G5820" s="45"/>
      <c r="H5820" s="45"/>
      <c r="I5820" s="45"/>
      <c r="J5820" s="45"/>
      <c r="K5820" s="45">
        <v>5.1665248870849609</v>
      </c>
      <c r="L5820" s="45"/>
      <c r="M5820" s="45"/>
      <c r="N5820" s="45">
        <v>31.612783432006836</v>
      </c>
      <c r="O5820" s="45"/>
      <c r="P5820" s="45"/>
      <c r="Q5820" s="45"/>
      <c r="R5820" s="45">
        <v>18.700328826904297</v>
      </c>
      <c r="S5820" s="45"/>
      <c r="T5820" s="45"/>
      <c r="U5820" s="45"/>
      <c r="V5820" s="46">
        <v>19.535940170288086</v>
      </c>
      <c r="W5820" s="46"/>
      <c r="X5820" s="45">
        <v>6.4999997615814209E-2</v>
      </c>
      <c r="Y5820" s="45"/>
      <c r="Z5820" s="44">
        <v>3.8999998569488525</v>
      </c>
      <c r="AA5820" s="44"/>
      <c r="AB5820" s="45">
        <v>-16.404489517211914</v>
      </c>
      <c r="AC5820" s="45"/>
      <c r="AD5820" s="45">
        <v>0.48720240592956543</v>
      </c>
      <c r="AE5820" s="45"/>
      <c r="AF5820" s="45">
        <v>21.205354690551758</v>
      </c>
      <c r="AG5820" s="45"/>
      <c r="AH5820" s="45">
        <v>14.649946212768555</v>
      </c>
      <c r="AI5820" s="45"/>
      <c r="AJ5820" s="45"/>
      <c r="AK5820" s="20">
        <v>2.3515725135803223</v>
      </c>
    </row>
    <row r="5821" spans="2:37">
      <c r="B5821" s="2">
        <v>2.7000000700354576E-2</v>
      </c>
      <c r="D5821" s="44">
        <v>1.6200000420212746</v>
      </c>
      <c r="E5821" s="44"/>
      <c r="F5821" s="45">
        <v>23.892229080200195</v>
      </c>
      <c r="G5821" s="45"/>
      <c r="H5821" s="45"/>
      <c r="I5821" s="45"/>
      <c r="J5821" s="45"/>
      <c r="K5821" s="45">
        <v>4.8520236015319824</v>
      </c>
      <c r="L5821" s="45"/>
      <c r="M5821" s="45"/>
      <c r="N5821" s="45">
        <v>31.112485885620117</v>
      </c>
      <c r="O5821" s="45"/>
      <c r="P5821" s="45"/>
      <c r="Q5821" s="45"/>
      <c r="R5821" s="45">
        <v>18.568950653076172</v>
      </c>
      <c r="S5821" s="45"/>
      <c r="T5821" s="45"/>
      <c r="U5821" s="45"/>
      <c r="V5821" s="46">
        <v>18.476535797119141</v>
      </c>
      <c r="W5821" s="46"/>
      <c r="X5821" s="45">
        <v>6.5999999642372131E-2</v>
      </c>
      <c r="Y5821" s="45"/>
      <c r="Z5821" s="44">
        <v>3.9599999785423279</v>
      </c>
      <c r="AA5821" s="44"/>
      <c r="AB5821" s="45">
        <v>-19.552221298217773</v>
      </c>
      <c r="AC5821" s="45"/>
      <c r="AD5821" s="45">
        <v>0.45927566289901733</v>
      </c>
      <c r="AE5821" s="45"/>
      <c r="AF5821" s="45">
        <v>21.063564300537109</v>
      </c>
      <c r="AG5821" s="45"/>
      <c r="AH5821" s="45">
        <v>14.569431304931641</v>
      </c>
      <c r="AI5821" s="45"/>
      <c r="AJ5821" s="45"/>
      <c r="AK5821" s="20">
        <v>2.2290294170379639</v>
      </c>
    </row>
    <row r="5822" spans="2:37">
      <c r="B5822" s="2">
        <v>2.8000000864267349E-2</v>
      </c>
      <c r="D5822" s="44">
        <v>1.680000051856041</v>
      </c>
      <c r="E5822" s="44"/>
      <c r="F5822" s="45">
        <v>15.52175235748291</v>
      </c>
      <c r="G5822" s="45"/>
      <c r="H5822" s="45"/>
      <c r="I5822" s="45"/>
      <c r="J5822" s="45"/>
      <c r="K5822" s="45">
        <v>4.5576205253601074</v>
      </c>
      <c r="L5822" s="45"/>
      <c r="M5822" s="45"/>
      <c r="N5822" s="45">
        <v>30.634784698486328</v>
      </c>
      <c r="O5822" s="45"/>
      <c r="P5822" s="45"/>
      <c r="Q5822" s="45"/>
      <c r="R5822" s="45">
        <v>18.439338684082031</v>
      </c>
      <c r="S5822" s="45"/>
      <c r="T5822" s="45"/>
      <c r="U5822" s="45"/>
      <c r="V5822" s="46">
        <v>17.477437973022461</v>
      </c>
      <c r="W5822" s="46"/>
      <c r="X5822" s="45">
        <v>6.7000001668930054E-2</v>
      </c>
      <c r="Y5822" s="45"/>
      <c r="Z5822" s="44">
        <v>4.0200001001358032</v>
      </c>
      <c r="AA5822" s="44"/>
      <c r="AB5822" s="45">
        <v>-19.867805480957031</v>
      </c>
      <c r="AC5822" s="45"/>
      <c r="AD5822" s="45">
        <v>0.43297380208969116</v>
      </c>
      <c r="AE5822" s="45"/>
      <c r="AF5822" s="45">
        <v>20.924699783325195</v>
      </c>
      <c r="AG5822" s="45"/>
      <c r="AH5822" s="45">
        <v>14.489838600158691</v>
      </c>
      <c r="AI5822" s="45"/>
      <c r="AJ5822" s="45"/>
      <c r="AK5822" s="20">
        <v>2.1129200458526611</v>
      </c>
    </row>
    <row r="5823" spans="2:37">
      <c r="B5823" s="2">
        <v>2.8999999165534973E-2</v>
      </c>
      <c r="D5823" s="44">
        <v>1.7399999499320984</v>
      </c>
      <c r="E5823" s="44"/>
      <c r="F5823" s="45">
        <v>5.7513532638549805</v>
      </c>
      <c r="G5823" s="45"/>
      <c r="H5823" s="45"/>
      <c r="I5823" s="45"/>
      <c r="J5823" s="45"/>
      <c r="K5823" s="45">
        <v>4.2819118499755859</v>
      </c>
      <c r="L5823" s="45"/>
      <c r="M5823" s="45"/>
      <c r="N5823" s="45">
        <v>30.178232192993164</v>
      </c>
      <c r="O5823" s="45"/>
      <c r="P5823" s="45"/>
      <c r="Q5823" s="45"/>
      <c r="R5823" s="45">
        <v>18.311464309692383</v>
      </c>
      <c r="S5823" s="45"/>
      <c r="T5823" s="45"/>
      <c r="U5823" s="45"/>
      <c r="V5823" s="46">
        <v>16.534828186035156</v>
      </c>
      <c r="W5823" s="46"/>
      <c r="X5823" s="45">
        <v>6.8000003695487976E-2</v>
      </c>
      <c r="Y5823" s="45"/>
      <c r="Z5823" s="44">
        <v>4.0800002217292786</v>
      </c>
      <c r="AA5823" s="44"/>
      <c r="AB5823" s="45">
        <v>-17.341823577880859</v>
      </c>
      <c r="AC5823" s="45"/>
      <c r="AD5823" s="45">
        <v>0.40820065140724182</v>
      </c>
      <c r="AE5823" s="45"/>
      <c r="AF5823" s="45">
        <v>20.78864860534668</v>
      </c>
      <c r="AG5823" s="45"/>
      <c r="AH5823" s="45">
        <v>14.411152839660645</v>
      </c>
      <c r="AI5823" s="45"/>
      <c r="AJ5823" s="45"/>
      <c r="AK5823" s="20">
        <v>2.0029032230377197</v>
      </c>
    </row>
    <row r="5824" spans="2:37">
      <c r="B5824" s="2">
        <v>2.9999999329447746E-2</v>
      </c>
      <c r="D5824" s="44">
        <v>1.7999999597668648</v>
      </c>
      <c r="E5824" s="44"/>
      <c r="F5824" s="45">
        <v>-4.0759191513061523</v>
      </c>
      <c r="G5824" s="45"/>
      <c r="H5824" s="45"/>
      <c r="I5824" s="45"/>
      <c r="J5824" s="45"/>
      <c r="K5824" s="45">
        <v>4.0236096382141113</v>
      </c>
      <c r="L5824" s="45"/>
      <c r="M5824" s="45"/>
      <c r="N5824" s="45">
        <v>29.741498947143555</v>
      </c>
      <c r="O5824" s="45"/>
      <c r="P5824" s="45"/>
      <c r="Q5824" s="45"/>
      <c r="R5824" s="45">
        <v>18.185293197631836</v>
      </c>
      <c r="S5824" s="45"/>
      <c r="T5824" s="45"/>
      <c r="U5824" s="45"/>
      <c r="V5824" s="46">
        <v>15.64517879486084</v>
      </c>
      <c r="W5824" s="46"/>
      <c r="X5824" s="45">
        <v>6.8999998271465302E-2</v>
      </c>
      <c r="Y5824" s="45"/>
      <c r="Z5824" s="44">
        <v>4.1399998962879181</v>
      </c>
      <c r="AA5824" s="44"/>
      <c r="AB5824" s="45">
        <v>-12.361471176147461</v>
      </c>
      <c r="AC5824" s="45"/>
      <c r="AD5824" s="45">
        <v>0.38486579060554504</v>
      </c>
      <c r="AE5824" s="45"/>
      <c r="AF5824" s="45">
        <v>20.655298233032227</v>
      </c>
      <c r="AG5824" s="45"/>
      <c r="AH5824" s="45">
        <v>14.333359718322754</v>
      </c>
      <c r="AI5824" s="45"/>
      <c r="AJ5824" s="45"/>
      <c r="AK5824" s="20">
        <v>1.8986561298370361</v>
      </c>
    </row>
    <row r="5825" spans="2:37">
      <c r="B5825" s="2">
        <v>3.0999999493360519E-2</v>
      </c>
      <c r="D5825" s="44">
        <v>1.8599999696016312</v>
      </c>
      <c r="E5825" s="44"/>
      <c r="F5825" s="45">
        <v>-12.625119209289551</v>
      </c>
      <c r="G5825" s="45"/>
      <c r="H5825" s="45"/>
      <c r="I5825" s="45"/>
      <c r="J5825" s="45"/>
      <c r="K5825" s="45">
        <v>3.7815272808074951</v>
      </c>
      <c r="L5825" s="45"/>
      <c r="M5825" s="45"/>
      <c r="N5825" s="45">
        <v>29.323356628417969</v>
      </c>
      <c r="O5825" s="45"/>
      <c r="P5825" s="45"/>
      <c r="Q5825" s="45"/>
      <c r="R5825" s="45">
        <v>18.060800552368164</v>
      </c>
      <c r="S5825" s="45"/>
      <c r="T5825" s="45"/>
      <c r="U5825" s="45"/>
      <c r="V5825" s="46">
        <v>14.805232048034668</v>
      </c>
      <c r="W5825" s="46"/>
      <c r="X5825" s="45">
        <v>7.0000000298023224E-2</v>
      </c>
      <c r="Y5825" s="45"/>
      <c r="Z5825" s="44">
        <v>4.2000000178813934</v>
      </c>
      <c r="AA5825" s="44"/>
      <c r="AB5825" s="45">
        <v>-5.6522250175476074</v>
      </c>
      <c r="AC5825" s="45"/>
      <c r="AD5825" s="45">
        <v>0.3628842830657959</v>
      </c>
      <c r="AE5825" s="45"/>
      <c r="AF5825" s="45">
        <v>20.524541854858398</v>
      </c>
      <c r="AG5825" s="45"/>
      <c r="AH5825" s="45">
        <v>14.256444931030273</v>
      </c>
      <c r="AI5825" s="45"/>
      <c r="AJ5825" s="45"/>
      <c r="AK5825" s="20">
        <v>1.7998731136322021</v>
      </c>
    </row>
    <row r="5826" spans="2:37">
      <c r="B5826" s="2">
        <v>3.2000001519918442E-2</v>
      </c>
      <c r="D5826" s="44">
        <v>1.9200000911951065</v>
      </c>
      <c r="E5826" s="44"/>
      <c r="F5826" s="45">
        <v>-18.7554931640625</v>
      </c>
      <c r="G5826" s="45"/>
      <c r="H5826" s="45"/>
      <c r="I5826" s="45"/>
      <c r="J5826" s="45"/>
      <c r="K5826" s="45">
        <v>3.5545709133148193</v>
      </c>
      <c r="L5826" s="45"/>
      <c r="M5826" s="45"/>
      <c r="N5826" s="45">
        <v>28.922672271728516</v>
      </c>
      <c r="O5826" s="45"/>
      <c r="P5826" s="45"/>
      <c r="Q5826" s="45"/>
      <c r="R5826" s="45">
        <v>17.937957763671875</v>
      </c>
      <c r="S5826" s="45"/>
      <c r="T5826" s="45"/>
      <c r="U5826" s="45"/>
      <c r="V5826" s="46">
        <v>14.011970520019531</v>
      </c>
      <c r="W5826" s="46"/>
      <c r="X5826" s="45">
        <v>7.1000002324581146E-2</v>
      </c>
      <c r="Y5826" s="45"/>
      <c r="Z5826" s="44">
        <v>4.2600001394748688</v>
      </c>
      <c r="AA5826" s="44"/>
      <c r="AB5826" s="45">
        <v>1.8270444869995117</v>
      </c>
      <c r="AC5826" s="45"/>
      <c r="AD5826" s="45">
        <v>0.34217628836631775</v>
      </c>
      <c r="AE5826" s="45"/>
      <c r="AF5826" s="45">
        <v>20.396284103393555</v>
      </c>
      <c r="AG5826" s="45"/>
      <c r="AH5826" s="45">
        <v>14.180395126342773</v>
      </c>
      <c r="AI5826" s="45"/>
      <c r="AJ5826" s="45"/>
      <c r="AK5826" s="20">
        <v>1.7062653303146362</v>
      </c>
    </row>
    <row r="5827" spans="2:37">
      <c r="B5827" s="2">
        <v>3.2999999821186066E-2</v>
      </c>
      <c r="D5827" s="44">
        <v>1.9799999892711639</v>
      </c>
      <c r="E5827" s="44"/>
      <c r="F5827" s="45">
        <v>-21.676959991455078</v>
      </c>
      <c r="G5827" s="45"/>
      <c r="H5827" s="45"/>
      <c r="I5827" s="45"/>
      <c r="J5827" s="45"/>
      <c r="K5827" s="45">
        <v>3.3417313098907471</v>
      </c>
      <c r="L5827" s="45"/>
      <c r="M5827" s="45"/>
      <c r="N5827" s="45">
        <v>28.538396835327148</v>
      </c>
      <c r="O5827" s="45"/>
      <c r="P5827" s="45"/>
      <c r="Q5827" s="45"/>
      <c r="R5827" s="45">
        <v>17.816732406616211</v>
      </c>
      <c r="S5827" s="45"/>
      <c r="T5827" s="45"/>
      <c r="U5827" s="45"/>
      <c r="V5827" s="46">
        <v>13.262593269348145</v>
      </c>
      <c r="W5827" s="46"/>
      <c r="X5827" s="45">
        <v>7.1999996900558472E-2</v>
      </c>
      <c r="Y5827" s="45"/>
      <c r="Z5827" s="44">
        <v>4.3199998140335083</v>
      </c>
      <c r="AA5827" s="44"/>
      <c r="AB5827" s="45">
        <v>9.0203866958618164</v>
      </c>
      <c r="AC5827" s="45"/>
      <c r="AD5827" s="45">
        <v>0.32266679406166077</v>
      </c>
      <c r="AE5827" s="45"/>
      <c r="AF5827" s="45">
        <v>20.270427703857422</v>
      </c>
      <c r="AG5827" s="45"/>
      <c r="AH5827" s="45">
        <v>14.105196952819824</v>
      </c>
      <c r="AI5827" s="45"/>
      <c r="AJ5827" s="45"/>
      <c r="AK5827" s="20">
        <v>1.6175589561462402</v>
      </c>
    </row>
    <row r="5828" spans="2:37">
      <c r="B5828" s="2">
        <v>3.4000001847743988E-2</v>
      </c>
      <c r="D5828" s="44">
        <v>2.0400001108646393</v>
      </c>
      <c r="E5828" s="44"/>
      <c r="F5828" s="45">
        <v>-21.055593490600586</v>
      </c>
      <c r="G5828" s="45"/>
      <c r="H5828" s="45"/>
      <c r="I5828" s="45"/>
      <c r="J5828" s="45"/>
      <c r="K5828" s="45">
        <v>3.1420745849609375</v>
      </c>
      <c r="L5828" s="45"/>
      <c r="M5828" s="45"/>
      <c r="N5828" s="45">
        <v>28.1695556640625</v>
      </c>
      <c r="O5828" s="45"/>
      <c r="P5828" s="45"/>
      <c r="Q5828" s="45"/>
      <c r="R5828" s="45">
        <v>17.697101593017578</v>
      </c>
      <c r="S5828" s="45"/>
      <c r="T5828" s="45"/>
      <c r="U5828" s="45"/>
      <c r="V5828" s="46">
        <v>12.554497718811035</v>
      </c>
      <c r="W5828" s="46"/>
      <c r="X5828" s="45">
        <v>7.2999998927116394E-2</v>
      </c>
      <c r="Y5828" s="45"/>
      <c r="Z5828" s="44">
        <v>4.3799999356269836</v>
      </c>
      <c r="AA5828" s="44"/>
      <c r="AB5828" s="45">
        <v>14.923177719116211</v>
      </c>
      <c r="AC5828" s="45"/>
      <c r="AD5828" s="45">
        <v>0.30428531765937805</v>
      </c>
      <c r="AE5828" s="45"/>
      <c r="AF5828" s="45">
        <v>20.146884918212891</v>
      </c>
      <c r="AG5828" s="45"/>
      <c r="AH5828" s="45">
        <v>14.03083610534668</v>
      </c>
      <c r="AI5828" s="45"/>
      <c r="AJ5828" s="45"/>
      <c r="AK5828" s="20">
        <v>1.5334951877593994</v>
      </c>
    </row>
    <row r="5829" spans="2:37">
      <c r="B5829" s="2">
        <v>3.5000000149011612E-2</v>
      </c>
      <c r="D5829" s="44">
        <v>2.1000000089406967</v>
      </c>
      <c r="E5829" s="44"/>
      <c r="F5829" s="45">
        <v>-17.054140090942383</v>
      </c>
      <c r="G5829" s="45"/>
      <c r="H5829" s="45"/>
      <c r="I5829" s="45"/>
      <c r="J5829" s="45"/>
      <c r="K5829" s="45">
        <v>2.9547359943389893</v>
      </c>
      <c r="L5829" s="45"/>
      <c r="M5829" s="45"/>
      <c r="N5829" s="45">
        <v>27.815248489379883</v>
      </c>
      <c r="O5829" s="45"/>
      <c r="P5829" s="45"/>
      <c r="Q5829" s="45"/>
      <c r="R5829" s="45">
        <v>17.579036712646484</v>
      </c>
      <c r="S5829" s="45"/>
      <c r="T5829" s="45"/>
      <c r="U5829" s="45"/>
      <c r="V5829" s="46">
        <v>11.885257720947266</v>
      </c>
      <c r="W5829" s="46"/>
      <c r="X5829" s="45">
        <v>7.4000000953674316E-2</v>
      </c>
      <c r="Y5829" s="45"/>
      <c r="Z5829" s="44">
        <v>4.440000057220459</v>
      </c>
      <c r="AA5829" s="44"/>
      <c r="AB5829" s="45">
        <v>18.721780776977539</v>
      </c>
      <c r="AC5829" s="45"/>
      <c r="AD5829" s="45">
        <v>0.28696551918983459</v>
      </c>
      <c r="AE5829" s="45"/>
      <c r="AF5829" s="45">
        <v>20.025569915771484</v>
      </c>
      <c r="AG5829" s="45"/>
      <c r="AH5829" s="45">
        <v>13.957300186157227</v>
      </c>
      <c r="AI5829" s="45"/>
      <c r="AJ5829" s="45"/>
      <c r="AK5829" s="20">
        <v>1.4538289308547974</v>
      </c>
    </row>
    <row r="5830" spans="2:37">
      <c r="B5830" s="2">
        <v>3.5999998450279236E-2</v>
      </c>
      <c r="D5830" s="44">
        <v>2.1599999070167542</v>
      </c>
      <c r="E5830" s="44"/>
      <c r="F5830" s="45">
        <v>-10.302799224853516</v>
      </c>
      <c r="G5830" s="45"/>
      <c r="H5830" s="45"/>
      <c r="I5830" s="45"/>
      <c r="J5830" s="45"/>
      <c r="K5830" s="45">
        <v>2.7789139747619629</v>
      </c>
      <c r="L5830" s="45"/>
      <c r="M5830" s="45"/>
      <c r="N5830" s="45">
        <v>27.474636077880859</v>
      </c>
      <c r="O5830" s="45"/>
      <c r="P5830" s="45"/>
      <c r="Q5830" s="45"/>
      <c r="R5830" s="45">
        <v>17.462512969970703</v>
      </c>
      <c r="S5830" s="45"/>
      <c r="T5830" s="45"/>
      <c r="U5830" s="45"/>
      <c r="V5830" s="46">
        <v>11.252613067626953</v>
      </c>
      <c r="W5830" s="46"/>
      <c r="X5830" s="45">
        <v>7.5000002980232239E-2</v>
      </c>
      <c r="Y5830" s="45"/>
      <c r="Z5830" s="44">
        <v>4.5000001788139343</v>
      </c>
      <c r="AA5830" s="44"/>
      <c r="AB5830" s="45">
        <v>19.905088424682617</v>
      </c>
      <c r="AC5830" s="45"/>
      <c r="AD5830" s="45">
        <v>0.2706451416015625</v>
      </c>
      <c r="AE5830" s="45"/>
      <c r="AF5830" s="45">
        <v>19.906400680541992</v>
      </c>
      <c r="AG5830" s="45"/>
      <c r="AH5830" s="45">
        <v>13.884576797485352</v>
      </c>
      <c r="AI5830" s="45"/>
      <c r="AJ5830" s="45"/>
      <c r="AK5830" s="20">
        <v>1.3783279657363892</v>
      </c>
    </row>
    <row r="5831" spans="2:37">
      <c r="B5831" s="2">
        <v>3.7000000476837158E-2</v>
      </c>
      <c r="D5831" s="44">
        <v>2.2200000286102295</v>
      </c>
      <c r="E5831" s="44"/>
      <c r="F5831" s="45">
        <v>-1.8052600622177124</v>
      </c>
      <c r="G5831" s="45"/>
      <c r="H5831" s="45"/>
      <c r="I5831" s="45"/>
      <c r="J5831" s="45"/>
      <c r="K5831" s="45">
        <v>2.6138641834259033</v>
      </c>
      <c r="L5831" s="45"/>
      <c r="M5831" s="45"/>
      <c r="N5831" s="45">
        <v>27.146934509277344</v>
      </c>
      <c r="O5831" s="45"/>
      <c r="P5831" s="45"/>
      <c r="Q5831" s="45"/>
      <c r="R5831" s="45">
        <v>17.347499847412109</v>
      </c>
      <c r="S5831" s="45"/>
      <c r="T5831" s="45"/>
      <c r="U5831" s="45"/>
      <c r="V5831" s="46">
        <v>10.654451370239258</v>
      </c>
      <c r="W5831" s="46"/>
      <c r="X5831" s="45">
        <v>7.5999997556209564E-2</v>
      </c>
      <c r="Y5831" s="45"/>
      <c r="Z5831" s="44">
        <v>4.5599998533725739</v>
      </c>
      <c r="AA5831" s="44"/>
      <c r="AB5831" s="45">
        <v>18.332687377929688</v>
      </c>
      <c r="AC5831" s="45"/>
      <c r="AD5831" s="45">
        <v>0.25526553392410278</v>
      </c>
      <c r="AE5831" s="45"/>
      <c r="AF5831" s="45">
        <v>19.789304733276367</v>
      </c>
      <c r="AG5831" s="45"/>
      <c r="AH5831" s="45">
        <v>13.812651634216309</v>
      </c>
      <c r="AI5831" s="45"/>
      <c r="AJ5831" s="45"/>
      <c r="AK5831" s="20">
        <v>1.3067729473114014</v>
      </c>
    </row>
    <row r="5832" spans="2:37" ht="14.25" customHeight="1">
      <c r="B5832" s="2">
        <v>3.7999998778104782E-2</v>
      </c>
      <c r="D5832" s="44">
        <v>2.2799999266862869</v>
      </c>
      <c r="E5832" s="44"/>
      <c r="F5832" s="45">
        <v>7.2060332298278809</v>
      </c>
      <c r="G5832" s="45"/>
      <c r="H5832" s="45"/>
      <c r="I5832" s="45"/>
      <c r="J5832" s="45"/>
      <c r="K5832" s="45">
        <v>2.4588947296142578</v>
      </c>
      <c r="L5832" s="45"/>
      <c r="M5832" s="45"/>
      <c r="N5832" s="45">
        <v>26.831418991088867</v>
      </c>
      <c r="O5832" s="45"/>
      <c r="P5832" s="45"/>
      <c r="Q5832" s="45"/>
      <c r="R5832" s="45">
        <v>17.233976364135742</v>
      </c>
      <c r="S5832" s="45"/>
      <c r="T5832" s="45"/>
      <c r="U5832" s="45"/>
      <c r="V5832" s="46">
        <v>10.088797569274902</v>
      </c>
      <c r="W5832" s="46"/>
      <c r="X5832" s="45">
        <v>7.6999999582767487E-2</v>
      </c>
      <c r="Y5832" s="45"/>
      <c r="Z5832" s="44">
        <v>4.6199999749660492</v>
      </c>
      <c r="AA5832" s="44"/>
      <c r="AB5832" s="45">
        <v>14.250582695007324</v>
      </c>
      <c r="AC5832" s="45"/>
      <c r="AD5832" s="45">
        <v>0.24077163636684418</v>
      </c>
      <c r="AE5832" s="45"/>
      <c r="AF5832" s="45">
        <v>19.674205780029297</v>
      </c>
      <c r="AG5832" s="45"/>
      <c r="AH5832" s="45">
        <v>13.741513252258301</v>
      </c>
      <c r="AI5832" s="45"/>
      <c r="AJ5832" s="45"/>
      <c r="AK5832" s="20">
        <v>1.2389556169509888</v>
      </c>
    </row>
    <row r="5833" spans="2:37" ht="13.5" customHeight="1">
      <c r="B5833" s="47" t="s">
        <v>11</v>
      </c>
      <c r="C5833" s="47"/>
      <c r="D5833" s="47"/>
      <c r="E5833" s="47"/>
    </row>
    <row r="5834" spans="2:37" ht="12.75" customHeight="1">
      <c r="B5834" s="39" t="s">
        <v>0</v>
      </c>
      <c r="C5834" s="39"/>
      <c r="D5834" s="39"/>
      <c r="E5834" s="39"/>
      <c r="F5834" s="39"/>
      <c r="G5834" s="1" t="s">
        <v>1</v>
      </c>
      <c r="H5834" s="40" t="s">
        <v>119</v>
      </c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</row>
    <row r="5835" spans="2:37" ht="12.75" customHeight="1">
      <c r="AB5835" s="39" t="s">
        <v>2</v>
      </c>
      <c r="AC5835" s="39"/>
      <c r="AD5835" s="39"/>
      <c r="AE5835" s="39"/>
      <c r="AF5835" s="39"/>
      <c r="AG5835" s="39"/>
    </row>
    <row r="5836" spans="2:37" ht="12" customHeight="1">
      <c r="B5836" s="39" t="s">
        <v>3</v>
      </c>
      <c r="C5836" s="39"/>
      <c r="D5836" s="39"/>
      <c r="E5836" s="39"/>
      <c r="G5836" s="1" t="s">
        <v>4</v>
      </c>
      <c r="H5836" s="41">
        <v>6.5999999046325684</v>
      </c>
      <c r="I5836" s="41"/>
      <c r="J5836" s="41"/>
      <c r="K5836" s="41"/>
      <c r="L5836" s="41"/>
      <c r="M5836" s="41"/>
      <c r="N5836" s="41"/>
      <c r="O5836" s="39" t="s">
        <v>21</v>
      </c>
      <c r="P5836" s="39"/>
      <c r="Q5836" s="39"/>
      <c r="R5836" s="39"/>
      <c r="S5836" s="1" t="s">
        <v>4</v>
      </c>
      <c r="T5836" s="42" t="s">
        <v>24</v>
      </c>
      <c r="U5836" s="42"/>
      <c r="V5836" s="42"/>
      <c r="W5836" s="42"/>
      <c r="X5836" s="42"/>
      <c r="Y5836" s="42"/>
      <c r="Z5836" s="42"/>
      <c r="AA5836" s="42"/>
      <c r="AB5836" s="39"/>
      <c r="AC5836" s="39"/>
      <c r="AD5836" s="39"/>
      <c r="AE5836" s="39"/>
      <c r="AF5836" s="39"/>
      <c r="AG5836" s="39"/>
    </row>
    <row r="5837" spans="2:37" ht="10.5" customHeight="1">
      <c r="AB5837" s="39"/>
      <c r="AC5837" s="39"/>
      <c r="AD5837" s="39"/>
      <c r="AE5837" s="39"/>
      <c r="AF5837" s="39"/>
      <c r="AG5837" s="39"/>
    </row>
    <row r="5838" spans="2:37" ht="12" customHeight="1">
      <c r="AB5838" s="39"/>
      <c r="AC5838" s="39"/>
      <c r="AD5838" s="39"/>
      <c r="AE5838" s="39"/>
      <c r="AF5838" s="39"/>
      <c r="AG5838" s="39"/>
    </row>
    <row r="5839" spans="2:37" ht="12" customHeight="1">
      <c r="AB5839" s="39"/>
      <c r="AC5839" s="39"/>
      <c r="AD5839" s="39"/>
      <c r="AE5839" s="39"/>
      <c r="AF5839" s="39"/>
      <c r="AG5839" s="39"/>
    </row>
    <row r="5840" spans="2:37" ht="6" customHeight="1"/>
    <row r="5841" spans="2:34" ht="3" customHeight="1">
      <c r="B5841" s="43" t="s">
        <v>5</v>
      </c>
      <c r="D5841" s="43" t="s">
        <v>23</v>
      </c>
      <c r="E5841" s="43"/>
      <c r="G5841" s="43" t="s">
        <v>6</v>
      </c>
      <c r="H5841" s="43"/>
      <c r="J5841" s="43" t="s">
        <v>7</v>
      </c>
      <c r="K5841" s="43"/>
      <c r="L5841" s="43"/>
      <c r="M5841" s="43"/>
      <c r="N5841" s="43" t="s">
        <v>8</v>
      </c>
      <c r="O5841" s="43"/>
      <c r="Q5841" s="43" t="s">
        <v>9</v>
      </c>
      <c r="R5841" s="43"/>
      <c r="S5841" s="43"/>
      <c r="T5841" s="43" t="s">
        <v>10</v>
      </c>
      <c r="U5841" s="43"/>
      <c r="X5841" s="43" t="s">
        <v>5</v>
      </c>
      <c r="Y5841" s="43"/>
      <c r="Z5841" s="43" t="s">
        <v>23</v>
      </c>
      <c r="AA5841" s="43"/>
      <c r="AB5841" s="43" t="s">
        <v>6</v>
      </c>
      <c r="AC5841" s="43" t="s">
        <v>7</v>
      </c>
      <c r="AE5841" s="43" t="s">
        <v>8</v>
      </c>
      <c r="AF5841" s="43" t="s">
        <v>9</v>
      </c>
      <c r="AG5841" s="43" t="s">
        <v>10</v>
      </c>
      <c r="AH5841" s="43"/>
    </row>
    <row r="5842" spans="2:34" ht="14.25" customHeight="1">
      <c r="B5842" s="43"/>
      <c r="D5842" s="43"/>
      <c r="E5842" s="43"/>
      <c r="G5842" s="43"/>
      <c r="H5842" s="43"/>
      <c r="J5842" s="43"/>
      <c r="K5842" s="43"/>
      <c r="L5842" s="43"/>
      <c r="M5842" s="43"/>
      <c r="N5842" s="43"/>
      <c r="O5842" s="43"/>
      <c r="Q5842" s="43"/>
      <c r="R5842" s="43"/>
      <c r="S5842" s="43"/>
      <c r="T5842" s="43"/>
      <c r="U5842" s="43"/>
      <c r="X5842" s="43"/>
      <c r="Y5842" s="43"/>
      <c r="Z5842" s="43"/>
      <c r="AA5842" s="43"/>
      <c r="AB5842" s="43"/>
      <c r="AC5842" s="43"/>
      <c r="AE5842" s="43"/>
      <c r="AF5842" s="43"/>
      <c r="AG5842" s="43"/>
      <c r="AH5842" s="43"/>
    </row>
    <row r="5843" spans="2:34">
      <c r="B5843" s="2">
        <v>7.8000001609325409E-2</v>
      </c>
      <c r="D5843" s="44">
        <v>4.6800000965595245</v>
      </c>
      <c r="E5843" s="44"/>
      <c r="F5843" s="45">
        <v>8.2528457641601563</v>
      </c>
      <c r="G5843" s="45"/>
      <c r="H5843" s="45"/>
      <c r="I5843" s="45"/>
      <c r="J5843" s="45"/>
      <c r="K5843" s="45">
        <v>0.22711165249347687</v>
      </c>
      <c r="L5843" s="45"/>
      <c r="M5843" s="45"/>
      <c r="N5843" s="45">
        <v>19.561037063598633</v>
      </c>
      <c r="O5843" s="45"/>
      <c r="P5843" s="45"/>
      <c r="Q5843" s="45"/>
      <c r="R5843" s="45">
        <v>13.671150207519531</v>
      </c>
      <c r="S5843" s="45"/>
      <c r="T5843" s="45"/>
      <c r="U5843" s="45"/>
      <c r="V5843" s="46">
        <v>1.1746793985366821</v>
      </c>
      <c r="W5843" s="46"/>
    </row>
    <row r="5844" spans="2:34">
      <c r="B5844" s="2">
        <v>7.9000003635883331E-2</v>
      </c>
      <c r="D5844" s="44">
        <v>4.7400002181529999</v>
      </c>
      <c r="E5844" s="44"/>
      <c r="F5844" s="45">
        <v>1.1950956583023071</v>
      </c>
      <c r="G5844" s="45"/>
      <c r="H5844" s="45"/>
      <c r="I5844" s="45"/>
      <c r="J5844" s="45"/>
      <c r="K5844" s="45">
        <v>0.21423684060573578</v>
      </c>
      <c r="L5844" s="45"/>
      <c r="M5844" s="45"/>
      <c r="N5844" s="45">
        <v>19.449731826782227</v>
      </c>
      <c r="O5844" s="45"/>
      <c r="P5844" s="45"/>
      <c r="Q5844" s="45"/>
      <c r="R5844" s="45">
        <v>13.60154914855957</v>
      </c>
      <c r="S5844" s="45"/>
      <c r="T5844" s="45"/>
      <c r="U5844" s="45"/>
      <c r="V5844" s="46">
        <v>1.113757848739624</v>
      </c>
      <c r="W5844" s="46"/>
    </row>
    <row r="5845" spans="2:34">
      <c r="B5845" s="2">
        <v>7.9999998211860657E-2</v>
      </c>
      <c r="D5845" s="44">
        <v>4.7999998927116394</v>
      </c>
      <c r="E5845" s="44"/>
      <c r="F5845" s="45">
        <v>-5.9276337623596191</v>
      </c>
      <c r="G5845" s="45"/>
      <c r="H5845" s="45"/>
      <c r="I5845" s="45"/>
      <c r="J5845" s="45"/>
      <c r="K5845" s="45">
        <v>0.20210137963294983</v>
      </c>
      <c r="L5845" s="45"/>
      <c r="M5845" s="45"/>
      <c r="N5845" s="45">
        <v>19.340227127075195</v>
      </c>
      <c r="O5845" s="45"/>
      <c r="P5845" s="45"/>
      <c r="Q5845" s="45"/>
      <c r="R5845" s="45">
        <v>13.532698631286621</v>
      </c>
      <c r="S5845" s="45"/>
      <c r="T5845" s="45"/>
      <c r="U5845" s="45"/>
      <c r="V5845" s="46">
        <v>1.0560144186019897</v>
      </c>
      <c r="W5845" s="46"/>
    </row>
    <row r="5846" spans="2:34">
      <c r="B5846" s="2">
        <v>8.1000000238418579E-2</v>
      </c>
      <c r="D5846" s="44">
        <v>4.8600000143051147</v>
      </c>
      <c r="E5846" s="44"/>
      <c r="F5846" s="45">
        <v>-12.121228218078613</v>
      </c>
      <c r="G5846" s="45"/>
      <c r="H5846" s="45"/>
      <c r="I5846" s="45"/>
      <c r="J5846" s="45"/>
      <c r="K5846" s="45">
        <v>0.19066216051578522</v>
      </c>
      <c r="L5846" s="45"/>
      <c r="M5846" s="45"/>
      <c r="N5846" s="45">
        <v>19.232465744018555</v>
      </c>
      <c r="O5846" s="45"/>
      <c r="P5846" s="45"/>
      <c r="Q5846" s="45"/>
      <c r="R5846" s="45">
        <v>13.464588165283203</v>
      </c>
      <c r="S5846" s="45"/>
      <c r="T5846" s="45"/>
      <c r="U5846" s="45"/>
      <c r="V5846" s="46">
        <v>1.0012820959091187</v>
      </c>
      <c r="W5846" s="46"/>
    </row>
    <row r="5847" spans="2:34">
      <c r="B5847" s="2">
        <v>8.2000002264976501E-2</v>
      </c>
      <c r="D5847" s="44">
        <v>4.9200001358985901</v>
      </c>
      <c r="E5847" s="44"/>
      <c r="F5847" s="45">
        <v>-16.531272888183594</v>
      </c>
      <c r="G5847" s="45"/>
      <c r="H5847" s="45"/>
      <c r="I5847" s="45"/>
      <c r="J5847" s="45"/>
      <c r="K5847" s="45">
        <v>0.17987866699695587</v>
      </c>
      <c r="L5847" s="45"/>
      <c r="M5847" s="45"/>
      <c r="N5847" s="45">
        <v>19.126386642456055</v>
      </c>
      <c r="O5847" s="45"/>
      <c r="P5847" s="45"/>
      <c r="Q5847" s="45"/>
      <c r="R5847" s="45">
        <v>13.397204399108887</v>
      </c>
      <c r="S5847" s="45"/>
      <c r="T5847" s="45"/>
      <c r="U5847" s="45"/>
      <c r="V5847" s="46">
        <v>0.94940268993377686</v>
      </c>
      <c r="W5847" s="46"/>
    </row>
    <row r="5848" spans="2:34">
      <c r="B5848" s="2">
        <v>8.2999996840953827E-2</v>
      </c>
      <c r="D5848" s="44">
        <v>4.9799998104572296</v>
      </c>
      <c r="E5848" s="44"/>
      <c r="F5848" s="45">
        <v>-18.560945510864258</v>
      </c>
      <c r="G5848" s="45"/>
      <c r="H5848" s="45"/>
      <c r="I5848" s="45"/>
      <c r="J5848" s="45"/>
      <c r="K5848" s="45">
        <v>0.16971272230148315</v>
      </c>
      <c r="L5848" s="45"/>
      <c r="M5848" s="45"/>
      <c r="N5848" s="45">
        <v>19.021940231323242</v>
      </c>
      <c r="O5848" s="45"/>
      <c r="P5848" s="45"/>
      <c r="Q5848" s="45"/>
      <c r="R5848" s="45">
        <v>13.330538749694824</v>
      </c>
      <c r="S5848" s="45"/>
      <c r="T5848" s="45"/>
      <c r="U5848" s="45"/>
      <c r="V5848" s="46">
        <v>0.90022635459899902</v>
      </c>
      <c r="W5848" s="46"/>
    </row>
    <row r="5849" spans="2:34">
      <c r="B5849" s="2">
        <v>8.3999998867511749E-2</v>
      </c>
      <c r="D5849" s="44">
        <v>5.039999932050705</v>
      </c>
      <c r="E5849" s="44"/>
      <c r="F5849" s="45">
        <v>-17.951759338378906</v>
      </c>
      <c r="G5849" s="45"/>
      <c r="H5849" s="45"/>
      <c r="I5849" s="45"/>
      <c r="J5849" s="45"/>
      <c r="K5849" s="45">
        <v>0.16012845933437347</v>
      </c>
      <c r="L5849" s="45"/>
      <c r="M5849" s="45"/>
      <c r="N5849" s="45">
        <v>18.919075012207031</v>
      </c>
      <c r="O5849" s="45"/>
      <c r="P5849" s="45"/>
      <c r="Q5849" s="45"/>
      <c r="R5849" s="45">
        <v>13.264577865600586</v>
      </c>
      <c r="S5849" s="45"/>
      <c r="T5849" s="45"/>
      <c r="U5849" s="45"/>
      <c r="V5849" s="46">
        <v>0.85361117124557495</v>
      </c>
      <c r="W5849" s="46"/>
    </row>
    <row r="5850" spans="2:34">
      <c r="B5850" s="2">
        <v>8.5000000894069672E-2</v>
      </c>
      <c r="D5850" s="44">
        <v>5.1000000536441803</v>
      </c>
      <c r="E5850" s="44"/>
      <c r="F5850" s="45">
        <v>-14.816293716430664</v>
      </c>
      <c r="G5850" s="45"/>
      <c r="H5850" s="45"/>
      <c r="I5850" s="45"/>
      <c r="J5850" s="45"/>
      <c r="K5850" s="45">
        <v>0.15109211206436157</v>
      </c>
      <c r="L5850" s="45"/>
      <c r="M5850" s="45"/>
      <c r="N5850" s="45">
        <v>18.817739486694336</v>
      </c>
      <c r="O5850" s="45"/>
      <c r="P5850" s="45"/>
      <c r="Q5850" s="45"/>
      <c r="R5850" s="45">
        <v>13.199312210083008</v>
      </c>
      <c r="S5850" s="45"/>
      <c r="T5850" s="45"/>
      <c r="U5850" s="45"/>
      <c r="V5850" s="46">
        <v>0.80942285060882568</v>
      </c>
      <c r="W5850" s="46"/>
    </row>
    <row r="5851" spans="2:34">
      <c r="B5851" s="2">
        <v>8.6000002920627594E-2</v>
      </c>
      <c r="D5851" s="44">
        <v>5.1600001752376556</v>
      </c>
      <c r="E5851" s="44"/>
      <c r="F5851" s="45">
        <v>-9.6188135147094727</v>
      </c>
      <c r="G5851" s="45"/>
      <c r="H5851" s="45"/>
      <c r="I5851" s="45"/>
      <c r="J5851" s="45"/>
      <c r="K5851" s="45">
        <v>0.14257189631462097</v>
      </c>
      <c r="L5851" s="45"/>
      <c r="M5851" s="45"/>
      <c r="N5851" s="45">
        <v>18.717887878417969</v>
      </c>
      <c r="O5851" s="45"/>
      <c r="P5851" s="45"/>
      <c r="Q5851" s="45"/>
      <c r="R5851" s="45">
        <v>13.134732246398926</v>
      </c>
      <c r="S5851" s="45"/>
      <c r="T5851" s="45"/>
      <c r="U5851" s="45"/>
      <c r="V5851" s="46">
        <v>0.76753413677215576</v>
      </c>
      <c r="W5851" s="46"/>
    </row>
    <row r="5852" spans="2:34">
      <c r="B5852" s="2">
        <v>8.6999997496604919E-2</v>
      </c>
      <c r="D5852" s="44">
        <v>5.2199998497962952</v>
      </c>
      <c r="E5852" s="44"/>
      <c r="F5852" s="45">
        <v>-3.1069788932800293</v>
      </c>
      <c r="G5852" s="45"/>
      <c r="H5852" s="45"/>
      <c r="I5852" s="45"/>
      <c r="J5852" s="45"/>
      <c r="K5852" s="45">
        <v>0.13453790545463562</v>
      </c>
      <c r="L5852" s="45"/>
      <c r="M5852" s="45"/>
      <c r="N5852" s="45">
        <v>18.619476318359375</v>
      </c>
      <c r="O5852" s="45"/>
      <c r="P5852" s="45"/>
      <c r="Q5852" s="45"/>
      <c r="R5852" s="45">
        <v>13.07082462310791</v>
      </c>
      <c r="S5852" s="45"/>
      <c r="T5852" s="45"/>
      <c r="U5852" s="45"/>
      <c r="V5852" s="46">
        <v>0.72782450914382935</v>
      </c>
      <c r="W5852" s="46"/>
    </row>
    <row r="5853" spans="2:34">
      <c r="B5853" s="2">
        <v>8.7999999523162842E-2</v>
      </c>
      <c r="D5853" s="44">
        <v>5.2799999713897705</v>
      </c>
      <c r="E5853" s="44"/>
      <c r="F5853" s="45">
        <v>3.7953152656555176</v>
      </c>
      <c r="G5853" s="45"/>
      <c r="H5853" s="45"/>
      <c r="I5853" s="45"/>
      <c r="J5853" s="45"/>
      <c r="K5853" s="45">
        <v>0.12696202099323273</v>
      </c>
      <c r="L5853" s="45"/>
      <c r="M5853" s="45"/>
      <c r="N5853" s="45">
        <v>18.5224609375</v>
      </c>
      <c r="O5853" s="45"/>
      <c r="P5853" s="45"/>
      <c r="Q5853" s="45"/>
      <c r="R5853" s="45">
        <v>13.007582664489746</v>
      </c>
      <c r="S5853" s="45"/>
      <c r="T5853" s="45"/>
      <c r="U5853" s="45"/>
      <c r="V5853" s="46">
        <v>0.69017982482910156</v>
      </c>
      <c r="W5853" s="46"/>
    </row>
    <row r="5854" spans="2:34">
      <c r="B5854" s="2">
        <v>8.9000001549720764E-2</v>
      </c>
      <c r="D5854" s="44">
        <v>5.3400000929832458</v>
      </c>
      <c r="E5854" s="44"/>
      <c r="F5854" s="45">
        <v>10.118660926818848</v>
      </c>
      <c r="G5854" s="45"/>
      <c r="H5854" s="45"/>
      <c r="I5854" s="45"/>
      <c r="J5854" s="45"/>
      <c r="K5854" s="45">
        <v>0.11981774866580963</v>
      </c>
      <c r="L5854" s="45"/>
      <c r="M5854" s="45"/>
      <c r="N5854" s="45">
        <v>18.426803588867188</v>
      </c>
      <c r="O5854" s="45"/>
      <c r="P5854" s="45"/>
      <c r="Q5854" s="45"/>
      <c r="R5854" s="45">
        <v>12.944993019104004</v>
      </c>
      <c r="S5854" s="45"/>
      <c r="T5854" s="45"/>
      <c r="U5854" s="45"/>
      <c r="V5854" s="46">
        <v>0.65449196100234985</v>
      </c>
      <c r="W5854" s="46"/>
    </row>
    <row r="5855" spans="2:34">
      <c r="B5855" s="2">
        <v>9.0000003576278687E-2</v>
      </c>
      <c r="D5855" s="44">
        <v>5.4000002145767212</v>
      </c>
      <c r="E5855" s="44"/>
      <c r="F5855" s="45">
        <v>14.983939170837402</v>
      </c>
      <c r="G5855" s="45"/>
      <c r="H5855" s="45"/>
      <c r="I5855" s="45"/>
      <c r="J5855" s="45"/>
      <c r="K5855" s="45">
        <v>0.11308015882968903</v>
      </c>
      <c r="L5855" s="45"/>
      <c r="M5855" s="45"/>
      <c r="N5855" s="45">
        <v>18.332462310791016</v>
      </c>
      <c r="O5855" s="45"/>
      <c r="P5855" s="45"/>
      <c r="Q5855" s="45"/>
      <c r="R5855" s="45">
        <v>12.883049011230469</v>
      </c>
      <c r="S5855" s="45"/>
      <c r="T5855" s="45"/>
      <c r="U5855" s="45"/>
      <c r="V5855" s="46">
        <v>0.62065857648849487</v>
      </c>
      <c r="W5855" s="46"/>
    </row>
    <row r="5856" spans="2:34">
      <c r="B5856" s="2">
        <v>9.0999998152256012E-2</v>
      </c>
      <c r="D5856" s="44">
        <v>5.4599998891353607</v>
      </c>
      <c r="E5856" s="44"/>
      <c r="F5856" s="45">
        <v>17.724212646484375</v>
      </c>
      <c r="G5856" s="45"/>
      <c r="H5856" s="45"/>
      <c r="I5856" s="45"/>
      <c r="J5856" s="45"/>
      <c r="K5856" s="45">
        <v>0.1067257821559906</v>
      </c>
      <c r="L5856" s="45"/>
      <c r="M5856" s="45"/>
      <c r="N5856" s="45">
        <v>18.239402770996094</v>
      </c>
      <c r="O5856" s="45"/>
      <c r="P5856" s="45"/>
      <c r="Q5856" s="45"/>
      <c r="R5856" s="45">
        <v>12.821738243103027</v>
      </c>
      <c r="S5856" s="45"/>
      <c r="T5856" s="45"/>
      <c r="U5856" s="45"/>
      <c r="V5856" s="46">
        <v>0.58858263492584229</v>
      </c>
      <c r="W5856" s="46"/>
    </row>
    <row r="5857" spans="2:33">
      <c r="B5857" s="2">
        <v>9.2000000178813934E-2</v>
      </c>
      <c r="D5857" s="44">
        <v>5.5200000107288361</v>
      </c>
      <c r="E5857" s="44"/>
      <c r="F5857" s="45">
        <v>17.975822448730469</v>
      </c>
      <c r="G5857" s="45"/>
      <c r="H5857" s="45"/>
      <c r="I5857" s="45"/>
      <c r="J5857" s="45"/>
      <c r="K5857" s="45">
        <v>0.10073253512382507</v>
      </c>
      <c r="L5857" s="45"/>
      <c r="M5857" s="45"/>
      <c r="N5857" s="45">
        <v>18.147586822509766</v>
      </c>
      <c r="O5857" s="45"/>
      <c r="P5857" s="45"/>
      <c r="Q5857" s="45"/>
      <c r="R5857" s="45">
        <v>12.761053085327148</v>
      </c>
      <c r="S5857" s="45"/>
      <c r="T5857" s="45"/>
      <c r="U5857" s="45"/>
      <c r="V5857" s="46">
        <v>0.55817228555679321</v>
      </c>
      <c r="W5857" s="46"/>
    </row>
    <row r="5858" spans="2:33">
      <c r="B5858" s="2">
        <v>9.3000002205371857E-2</v>
      </c>
      <c r="D5858" s="44">
        <v>5.5800001323223114</v>
      </c>
      <c r="E5858" s="44"/>
      <c r="F5858" s="45">
        <v>15.726292610168457</v>
      </c>
      <c r="G5858" s="45"/>
      <c r="H5858" s="45"/>
      <c r="I5858" s="45"/>
      <c r="J5858" s="45"/>
      <c r="K5858" s="45">
        <v>9.5079623162746429E-2</v>
      </c>
      <c r="L5858" s="45"/>
      <c r="M5858" s="45"/>
      <c r="N5858" s="45">
        <v>18.056983947753906</v>
      </c>
      <c r="O5858" s="45"/>
      <c r="P5858" s="45"/>
      <c r="Q5858" s="45"/>
      <c r="R5858" s="45">
        <v>12.700984001159668</v>
      </c>
      <c r="S5858" s="45"/>
      <c r="T5858" s="45"/>
      <c r="U5858" s="45"/>
      <c r="V5858" s="46">
        <v>0.52934044599533081</v>
      </c>
      <c r="W5858" s="46"/>
    </row>
    <row r="5859" spans="2:33">
      <c r="B5859" s="2">
        <v>9.3999996781349182E-2</v>
      </c>
      <c r="D5859" s="44">
        <v>5.6399998068809509</v>
      </c>
      <c r="E5859" s="44"/>
      <c r="F5859" s="45">
        <v>11.31273078918457</v>
      </c>
      <c r="G5859" s="45"/>
      <c r="H5859" s="45"/>
      <c r="I5859" s="45"/>
      <c r="J5859" s="45"/>
      <c r="K5859" s="45">
        <v>8.974745124578476E-2</v>
      </c>
      <c r="L5859" s="45"/>
      <c r="M5859" s="45"/>
      <c r="N5859" s="45">
        <v>17.967557907104492</v>
      </c>
      <c r="O5859" s="45"/>
      <c r="P5859" s="45"/>
      <c r="Q5859" s="45"/>
      <c r="R5859" s="45">
        <v>12.641520500183105</v>
      </c>
      <c r="S5859" s="45"/>
      <c r="T5859" s="45"/>
      <c r="U5859" s="45"/>
      <c r="V5859" s="46">
        <v>0.50200468301773071</v>
      </c>
      <c r="W5859" s="46"/>
    </row>
    <row r="5860" spans="2:33">
      <c r="B5860" s="2">
        <v>9.4999998807907104E-2</v>
      </c>
      <c r="D5860" s="44">
        <v>5.6999999284744263</v>
      </c>
      <c r="E5860" s="44"/>
      <c r="F5860" s="45">
        <v>5.3714637756347656</v>
      </c>
      <c r="G5860" s="45"/>
      <c r="H5860" s="45"/>
      <c r="I5860" s="45"/>
      <c r="J5860" s="45"/>
      <c r="K5860" s="45">
        <v>8.4717586636543274E-2</v>
      </c>
      <c r="L5860" s="45"/>
      <c r="M5860" s="45"/>
      <c r="N5860" s="45">
        <v>17.879280090332031</v>
      </c>
      <c r="O5860" s="45"/>
      <c r="P5860" s="45"/>
      <c r="Q5860" s="45"/>
      <c r="R5860" s="45">
        <v>12.58265495300293</v>
      </c>
      <c r="S5860" s="45"/>
      <c r="T5860" s="45"/>
      <c r="U5860" s="45"/>
      <c r="V5860" s="46">
        <v>0.47608697414398193</v>
      </c>
      <c r="W5860" s="46"/>
    </row>
    <row r="5861" spans="2:33">
      <c r="B5861" s="2">
        <v>9.6000000834465027E-2</v>
      </c>
      <c r="D5861" s="44">
        <v>5.7600000500679016</v>
      </c>
      <c r="E5861" s="44"/>
      <c r="F5861" s="45">
        <v>-1.2536393404006958</v>
      </c>
      <c r="G5861" s="45"/>
      <c r="H5861" s="45"/>
      <c r="I5861" s="45"/>
      <c r="J5861" s="45"/>
      <c r="K5861" s="45">
        <v>7.9972676932811737E-2</v>
      </c>
      <c r="L5861" s="45"/>
      <c r="M5861" s="45"/>
      <c r="N5861" s="45">
        <v>17.792118072509766</v>
      </c>
      <c r="O5861" s="45"/>
      <c r="P5861" s="45"/>
      <c r="Q5861" s="45"/>
      <c r="R5861" s="45">
        <v>12.524378776550293</v>
      </c>
      <c r="S5861" s="45"/>
      <c r="T5861" s="45"/>
      <c r="U5861" s="45"/>
      <c r="V5861" s="46">
        <v>0.45151320099830627</v>
      </c>
      <c r="W5861" s="46"/>
    </row>
    <row r="5862" spans="2:33">
      <c r="B5862" s="2">
        <v>9.7000002861022949E-2</v>
      </c>
      <c r="D5862" s="44">
        <v>5.820000171661377</v>
      </c>
      <c r="E5862" s="44"/>
      <c r="F5862" s="45">
        <v>-7.6309652328491211</v>
      </c>
      <c r="G5862" s="45"/>
      <c r="H5862" s="45"/>
      <c r="I5862" s="45"/>
      <c r="J5862" s="45"/>
      <c r="K5862" s="45">
        <v>7.5496368110179901E-2</v>
      </c>
      <c r="L5862" s="45"/>
      <c r="M5862" s="45"/>
      <c r="N5862" s="45">
        <v>17.706047058105469</v>
      </c>
      <c r="O5862" s="45"/>
      <c r="P5862" s="45"/>
      <c r="Q5862" s="45"/>
      <c r="R5862" s="45">
        <v>12.466681480407715</v>
      </c>
      <c r="S5862" s="45"/>
      <c r="T5862" s="45"/>
      <c r="U5862" s="45"/>
      <c r="V5862" s="46">
        <v>0.42821332812309265</v>
      </c>
      <c r="W5862" s="46"/>
    </row>
    <row r="5863" spans="2:33">
      <c r="B5863" s="2">
        <v>9.7999997437000275E-2</v>
      </c>
      <c r="D5863" s="44">
        <v>5.8799998462200165</v>
      </c>
      <c r="E5863" s="44"/>
      <c r="F5863" s="45">
        <v>-12.872085571289063</v>
      </c>
      <c r="G5863" s="45"/>
      <c r="H5863" s="45"/>
      <c r="I5863" s="45"/>
      <c r="J5863" s="45"/>
      <c r="K5863" s="45">
        <v>7.1273259818553925E-2</v>
      </c>
      <c r="L5863" s="45"/>
      <c r="M5863" s="45"/>
      <c r="N5863" s="45">
        <v>17.621036529541016</v>
      </c>
      <c r="O5863" s="45"/>
      <c r="P5863" s="45"/>
      <c r="Q5863" s="45"/>
      <c r="R5863" s="45">
        <v>12.40955638885498</v>
      </c>
      <c r="S5863" s="45"/>
      <c r="T5863" s="45"/>
      <c r="U5863" s="45"/>
      <c r="V5863" s="46">
        <v>0.4061208963394165</v>
      </c>
      <c r="W5863" s="46"/>
    </row>
    <row r="5864" spans="2:33">
      <c r="B5864" s="2">
        <v>9.8999999463558197E-2</v>
      </c>
      <c r="D5864" s="44">
        <v>5.9399999678134918</v>
      </c>
      <c r="E5864" s="44"/>
      <c r="F5864" s="45">
        <v>-16.255453109741211</v>
      </c>
      <c r="G5864" s="45"/>
      <c r="H5864" s="45"/>
      <c r="I5864" s="45"/>
      <c r="J5864" s="45"/>
      <c r="K5864" s="45">
        <v>6.7288845777511597E-2</v>
      </c>
      <c r="L5864" s="45"/>
      <c r="M5864" s="45"/>
      <c r="N5864" s="45">
        <v>17.53706169128418</v>
      </c>
      <c r="O5864" s="45"/>
      <c r="P5864" s="45"/>
      <c r="Q5864" s="45"/>
      <c r="R5864" s="45">
        <v>12.352994918823242</v>
      </c>
      <c r="S5864" s="45"/>
      <c r="T5864" s="45"/>
      <c r="U5864" s="45"/>
      <c r="V5864" s="46">
        <v>0.38517299294471741</v>
      </c>
      <c r="W5864" s="46"/>
    </row>
    <row r="5865" spans="2:33">
      <c r="B5865" s="2">
        <v>0.10000000149011612</v>
      </c>
      <c r="D5865" s="44">
        <v>6.0000000894069672</v>
      </c>
      <c r="E5865" s="44"/>
      <c r="F5865" s="45">
        <v>-17.325651168823242</v>
      </c>
      <c r="G5865" s="45"/>
      <c r="H5865" s="45"/>
      <c r="I5865" s="45"/>
      <c r="J5865" s="45"/>
      <c r="K5865" s="45">
        <v>6.3529476523399353E-2</v>
      </c>
      <c r="L5865" s="45"/>
      <c r="M5865" s="45"/>
      <c r="N5865" s="45">
        <v>17.454095840454102</v>
      </c>
      <c r="O5865" s="45"/>
      <c r="P5865" s="45"/>
      <c r="Q5865" s="45"/>
      <c r="R5865" s="45">
        <v>12.296987533569336</v>
      </c>
      <c r="S5865" s="45"/>
      <c r="T5865" s="45"/>
      <c r="U5865" s="45"/>
      <c r="V5865" s="46">
        <v>0.36531001329421997</v>
      </c>
      <c r="W5865" s="46"/>
    </row>
    <row r="5866" spans="2:33" ht="9.75" customHeight="1">
      <c r="B5866" s="2">
        <v>0.10100000351667404</v>
      </c>
      <c r="D5866" s="44">
        <v>6.0600002110004425</v>
      </c>
      <c r="E5866" s="44"/>
      <c r="F5866" s="45">
        <v>-15.954590797424316</v>
      </c>
      <c r="G5866" s="45"/>
      <c r="H5866" s="45"/>
      <c r="I5866" s="45"/>
      <c r="J5866" s="45"/>
      <c r="K5866" s="45">
        <v>5.9982288628816605E-2</v>
      </c>
      <c r="L5866" s="45"/>
      <c r="M5866" s="45"/>
      <c r="N5866" s="45">
        <v>17.372116088867188</v>
      </c>
      <c r="O5866" s="45"/>
      <c r="P5866" s="45"/>
      <c r="Q5866" s="45"/>
      <c r="R5866" s="45">
        <v>12.241527557373047</v>
      </c>
      <c r="S5866" s="45"/>
      <c r="T5866" s="45"/>
      <c r="U5866" s="45"/>
      <c r="V5866" s="46">
        <v>0.34647539258003235</v>
      </c>
      <c r="W5866" s="46"/>
    </row>
    <row r="5867" spans="2:33" ht="5.25" customHeight="1"/>
    <row r="5868" spans="2:33" ht="172.5" customHeight="1"/>
    <row r="5869" spans="2:33" ht="16.5" customHeight="1"/>
    <row r="5870" spans="2:33" ht="12.75" customHeight="1">
      <c r="B5870" s="39" t="s">
        <v>0</v>
      </c>
      <c r="C5870" s="39"/>
      <c r="D5870" s="39"/>
      <c r="E5870" s="39"/>
      <c r="F5870" s="39"/>
      <c r="G5870" s="1" t="s">
        <v>1</v>
      </c>
      <c r="H5870" s="40" t="s">
        <v>120</v>
      </c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</row>
    <row r="5871" spans="2:33" ht="12.75" customHeight="1">
      <c r="AB5871" s="39" t="s">
        <v>2</v>
      </c>
      <c r="AC5871" s="39"/>
      <c r="AD5871" s="39"/>
      <c r="AE5871" s="39"/>
      <c r="AF5871" s="39"/>
      <c r="AG5871" s="39"/>
    </row>
    <row r="5872" spans="2:33" ht="12" customHeight="1">
      <c r="B5872" s="39" t="s">
        <v>3</v>
      </c>
      <c r="C5872" s="39"/>
      <c r="D5872" s="39"/>
      <c r="E5872" s="39"/>
      <c r="G5872" s="1" t="s">
        <v>4</v>
      </c>
      <c r="H5872" s="41">
        <v>0.43999999761581421</v>
      </c>
      <c r="I5872" s="41"/>
      <c r="J5872" s="41"/>
      <c r="K5872" s="41"/>
      <c r="L5872" s="41"/>
      <c r="M5872" s="41"/>
      <c r="N5872" s="41"/>
      <c r="O5872" s="39" t="s">
        <v>21</v>
      </c>
      <c r="P5872" s="39"/>
      <c r="Q5872" s="39"/>
      <c r="R5872" s="39"/>
      <c r="S5872" s="1" t="s">
        <v>4</v>
      </c>
      <c r="T5872" s="42" t="s">
        <v>22</v>
      </c>
      <c r="U5872" s="42"/>
      <c r="V5872" s="42"/>
      <c r="W5872" s="42"/>
      <c r="X5872" s="42"/>
      <c r="Y5872" s="42"/>
      <c r="Z5872" s="42"/>
      <c r="AA5872" s="42"/>
      <c r="AB5872" s="39"/>
      <c r="AC5872" s="39"/>
      <c r="AD5872" s="39"/>
      <c r="AE5872" s="39"/>
      <c r="AF5872" s="39"/>
      <c r="AG5872" s="39"/>
    </row>
    <row r="5873" spans="2:37" ht="10.5" customHeight="1">
      <c r="AB5873" s="39"/>
      <c r="AC5873" s="39"/>
      <c r="AD5873" s="39"/>
      <c r="AE5873" s="39"/>
      <c r="AF5873" s="39"/>
      <c r="AG5873" s="39"/>
    </row>
    <row r="5874" spans="2:37" ht="12" customHeight="1">
      <c r="AB5874" s="39"/>
      <c r="AC5874" s="39"/>
      <c r="AD5874" s="39"/>
      <c r="AE5874" s="39"/>
      <c r="AF5874" s="39"/>
      <c r="AG5874" s="39"/>
    </row>
    <row r="5875" spans="2:37" ht="12" customHeight="1">
      <c r="AB5875" s="39"/>
      <c r="AC5875" s="39"/>
      <c r="AD5875" s="39"/>
      <c r="AE5875" s="39"/>
      <c r="AF5875" s="39"/>
      <c r="AG5875" s="39"/>
    </row>
    <row r="5876" spans="2:37" ht="6" customHeight="1"/>
    <row r="5877" spans="2:37" ht="3" customHeight="1">
      <c r="B5877" s="43" t="s">
        <v>5</v>
      </c>
      <c r="D5877" s="43" t="s">
        <v>23</v>
      </c>
      <c r="E5877" s="43"/>
      <c r="G5877" s="43" t="s">
        <v>6</v>
      </c>
      <c r="H5877" s="43"/>
      <c r="J5877" s="43" t="s">
        <v>7</v>
      </c>
      <c r="K5877" s="43"/>
      <c r="L5877" s="43"/>
      <c r="M5877" s="43"/>
      <c r="N5877" s="43" t="s">
        <v>8</v>
      </c>
      <c r="O5877" s="43"/>
      <c r="Q5877" s="43" t="s">
        <v>9</v>
      </c>
      <c r="R5877" s="43"/>
      <c r="S5877" s="43"/>
      <c r="T5877" s="43" t="s">
        <v>10</v>
      </c>
      <c r="U5877" s="43"/>
      <c r="X5877" s="43" t="s">
        <v>5</v>
      </c>
      <c r="Y5877" s="43"/>
      <c r="Z5877" s="43" t="s">
        <v>23</v>
      </c>
      <c r="AA5877" s="43"/>
      <c r="AB5877" s="43" t="s">
        <v>6</v>
      </c>
      <c r="AC5877" s="43" t="s">
        <v>7</v>
      </c>
      <c r="AE5877" s="43" t="s">
        <v>8</v>
      </c>
      <c r="AF5877" s="43" t="s">
        <v>9</v>
      </c>
      <c r="AG5877" s="43" t="s">
        <v>10</v>
      </c>
      <c r="AH5877" s="43"/>
    </row>
    <row r="5878" spans="2:37" ht="14.25" customHeight="1">
      <c r="B5878" s="43"/>
      <c r="D5878" s="43"/>
      <c r="E5878" s="43"/>
      <c r="G5878" s="43"/>
      <c r="H5878" s="43"/>
      <c r="J5878" s="43"/>
      <c r="K5878" s="43"/>
      <c r="L5878" s="43"/>
      <c r="M5878" s="43"/>
      <c r="N5878" s="43"/>
      <c r="O5878" s="43"/>
      <c r="Q5878" s="43"/>
      <c r="R5878" s="43"/>
      <c r="S5878" s="43"/>
      <c r="T5878" s="43"/>
      <c r="U5878" s="43"/>
      <c r="X5878" s="43"/>
      <c r="Y5878" s="43"/>
      <c r="Z5878" s="43"/>
      <c r="AA5878" s="43"/>
      <c r="AB5878" s="43"/>
      <c r="AC5878" s="43"/>
      <c r="AE5878" s="43"/>
      <c r="AF5878" s="43"/>
      <c r="AG5878" s="43"/>
      <c r="AH5878" s="43"/>
    </row>
    <row r="5879" spans="2:37">
      <c r="B5879" s="2">
        <v>0</v>
      </c>
      <c r="D5879" s="44">
        <v>0</v>
      </c>
      <c r="E5879" s="44"/>
      <c r="F5879" s="45">
        <v>1.0963157546939328E-4</v>
      </c>
      <c r="G5879" s="45"/>
      <c r="H5879" s="45"/>
      <c r="I5879" s="45"/>
      <c r="J5879" s="45"/>
      <c r="K5879" s="45">
        <v>28.276897430419922</v>
      </c>
      <c r="L5879" s="45"/>
      <c r="M5879" s="45"/>
      <c r="N5879" s="45">
        <v>56.553684234619141</v>
      </c>
      <c r="O5879" s="45"/>
      <c r="P5879" s="45"/>
      <c r="Q5879" s="45"/>
      <c r="R5879" s="45">
        <v>19.994707107543945</v>
      </c>
      <c r="S5879" s="45"/>
      <c r="T5879" s="45"/>
      <c r="U5879" s="45"/>
      <c r="V5879" s="46">
        <v>100.00038909912109</v>
      </c>
      <c r="W5879" s="46"/>
      <c r="X5879" s="45">
        <v>3.9000000804662704E-2</v>
      </c>
      <c r="Y5879" s="45"/>
      <c r="Z5879" s="44">
        <v>2.3400000482797623</v>
      </c>
      <c r="AA5879" s="44"/>
      <c r="AB5879" s="45">
        <v>20.461406707763672</v>
      </c>
      <c r="AC5879" s="45"/>
      <c r="AD5879" s="45">
        <v>6.4133481979370117</v>
      </c>
      <c r="AE5879" s="45"/>
      <c r="AF5879" s="45">
        <v>32.784687042236328</v>
      </c>
      <c r="AG5879" s="45"/>
      <c r="AH5879" s="45">
        <v>18.64735221862793</v>
      </c>
      <c r="AI5879" s="45"/>
      <c r="AJ5879" s="45"/>
      <c r="AK5879" s="20">
        <v>24.319389343261719</v>
      </c>
    </row>
    <row r="5880" spans="2:37">
      <c r="B5880" s="2">
        <v>1.0000000474974513E-3</v>
      </c>
      <c r="D5880" s="44">
        <v>6.0000002849847078E-2</v>
      </c>
      <c r="E5880" s="44"/>
      <c r="F5880" s="45">
        <v>0.17613406479358673</v>
      </c>
      <c r="G5880" s="45"/>
      <c r="H5880" s="45"/>
      <c r="I5880" s="45"/>
      <c r="J5880" s="45"/>
      <c r="K5880" s="45">
        <v>26.414436340332031</v>
      </c>
      <c r="L5880" s="45"/>
      <c r="M5880" s="45"/>
      <c r="N5880" s="45">
        <v>54.633541107177734</v>
      </c>
      <c r="O5880" s="45"/>
      <c r="P5880" s="45"/>
      <c r="Q5880" s="45"/>
      <c r="R5880" s="45">
        <v>19.953922271728516</v>
      </c>
      <c r="S5880" s="45"/>
      <c r="T5880" s="45"/>
      <c r="U5880" s="45"/>
      <c r="V5880" s="46">
        <v>93.604789733886719</v>
      </c>
      <c r="W5880" s="46"/>
      <c r="X5880" s="45">
        <v>3.9999999105930328E-2</v>
      </c>
      <c r="Y5880" s="45"/>
      <c r="Z5880" s="44">
        <v>2.3999999463558197</v>
      </c>
      <c r="AA5880" s="44"/>
      <c r="AB5880" s="45">
        <v>27.487087249755859</v>
      </c>
      <c r="AC5880" s="45"/>
      <c r="AD5880" s="45">
        <v>6.2441701889038086</v>
      </c>
      <c r="AE5880" s="45"/>
      <c r="AF5880" s="45">
        <v>32.574802398681641</v>
      </c>
      <c r="AG5880" s="45"/>
      <c r="AH5880" s="45">
        <v>18.618566513061523</v>
      </c>
      <c r="AI5880" s="45"/>
      <c r="AJ5880" s="45"/>
      <c r="AK5880" s="20">
        <v>23.714473724365234</v>
      </c>
    </row>
    <row r="5881" spans="2:37">
      <c r="B5881" s="2">
        <v>2.0000000949949026E-3</v>
      </c>
      <c r="D5881" s="44">
        <v>0.12000000569969416</v>
      </c>
      <c r="E5881" s="44"/>
      <c r="F5881" s="45">
        <v>4.2216153144836426</v>
      </c>
      <c r="G5881" s="45"/>
      <c r="H5881" s="45"/>
      <c r="I5881" s="45"/>
      <c r="J5881" s="45"/>
      <c r="K5881" s="45">
        <v>24.753940582275391</v>
      </c>
      <c r="L5881" s="45"/>
      <c r="M5881" s="45"/>
      <c r="N5881" s="45">
        <v>52.915889739990234</v>
      </c>
      <c r="O5881" s="45"/>
      <c r="P5881" s="45"/>
      <c r="Q5881" s="45"/>
      <c r="R5881" s="45">
        <v>19.913505554199219</v>
      </c>
      <c r="S5881" s="45"/>
      <c r="T5881" s="45"/>
      <c r="U5881" s="45"/>
      <c r="V5881" s="46">
        <v>87.898536682128906</v>
      </c>
      <c r="W5881" s="46"/>
      <c r="X5881" s="45">
        <v>4.1000001132488251E-2</v>
      </c>
      <c r="Y5881" s="45"/>
      <c r="Z5881" s="44">
        <v>2.460000067949295</v>
      </c>
      <c r="AA5881" s="44"/>
      <c r="AB5881" s="45">
        <v>31.518787384033203</v>
      </c>
      <c r="AC5881" s="45"/>
      <c r="AD5881" s="45">
        <v>6.0802216529846191</v>
      </c>
      <c r="AE5881" s="45"/>
      <c r="AF5881" s="45">
        <v>32.370498657226563</v>
      </c>
      <c r="AG5881" s="45"/>
      <c r="AH5881" s="45">
        <v>18.590032577514648</v>
      </c>
      <c r="AI5881" s="45"/>
      <c r="AJ5881" s="45"/>
      <c r="AK5881" s="20">
        <v>23.127264022827148</v>
      </c>
    </row>
    <row r="5882" spans="2:37">
      <c r="B5882" s="2">
        <v>3.0000000260770321E-3</v>
      </c>
      <c r="D5882" s="44">
        <v>0.18000000156462193</v>
      </c>
      <c r="E5882" s="44"/>
      <c r="F5882" s="45">
        <v>11.295954704284668</v>
      </c>
      <c r="G5882" s="45"/>
      <c r="H5882" s="45"/>
      <c r="I5882" s="45"/>
      <c r="J5882" s="45"/>
      <c r="K5882" s="45">
        <v>23.268884658813477</v>
      </c>
      <c r="L5882" s="45"/>
      <c r="M5882" s="45"/>
      <c r="N5882" s="45">
        <v>51.374195098876953</v>
      </c>
      <c r="O5882" s="45"/>
      <c r="P5882" s="45"/>
      <c r="Q5882" s="45"/>
      <c r="R5882" s="45">
        <v>19.873456954956055</v>
      </c>
      <c r="S5882" s="45"/>
      <c r="T5882" s="45"/>
      <c r="U5882" s="45"/>
      <c r="V5882" s="46">
        <v>82.791763305664063</v>
      </c>
      <c r="W5882" s="46"/>
      <c r="X5882" s="45">
        <v>4.1999999433755875E-2</v>
      </c>
      <c r="Y5882" s="45"/>
      <c r="Z5882" s="44">
        <v>2.5199999660253525</v>
      </c>
      <c r="AA5882" s="44"/>
      <c r="AB5882" s="45">
        <v>31.977569580078125</v>
      </c>
      <c r="AC5882" s="45"/>
      <c r="AD5882" s="45">
        <v>5.9212827682495117</v>
      </c>
      <c r="AE5882" s="45"/>
      <c r="AF5882" s="45">
        <v>32.171558380126953</v>
      </c>
      <c r="AG5882" s="45"/>
      <c r="AH5882" s="45">
        <v>18.561746597290039</v>
      </c>
      <c r="AI5882" s="45"/>
      <c r="AJ5882" s="45"/>
      <c r="AK5882" s="20">
        <v>22.557031631469727</v>
      </c>
    </row>
    <row r="5883" spans="2:37">
      <c r="B5883" s="2">
        <v>4.0000001899898052E-3</v>
      </c>
      <c r="D5883" s="44">
        <v>0.24000001139938831</v>
      </c>
      <c r="E5883" s="44"/>
      <c r="F5883" s="45">
        <v>20.165927886962891</v>
      </c>
      <c r="G5883" s="45"/>
      <c r="H5883" s="45"/>
      <c r="I5883" s="45"/>
      <c r="J5883" s="45"/>
      <c r="K5883" s="45">
        <v>21.936405181884766</v>
      </c>
      <c r="L5883" s="45"/>
      <c r="M5883" s="45"/>
      <c r="N5883" s="45">
        <v>49.985591888427734</v>
      </c>
      <c r="O5883" s="45"/>
      <c r="P5883" s="45"/>
      <c r="Q5883" s="45"/>
      <c r="R5883" s="45">
        <v>19.833770751953125</v>
      </c>
      <c r="S5883" s="45"/>
      <c r="T5883" s="45"/>
      <c r="U5883" s="45"/>
      <c r="V5883" s="46">
        <v>78.206916809082031</v>
      </c>
      <c r="W5883" s="46"/>
      <c r="X5883" s="45">
        <v>4.3000001460313797E-2</v>
      </c>
      <c r="Y5883" s="45"/>
      <c r="Z5883" s="44">
        <v>2.5800000876188278</v>
      </c>
      <c r="AA5883" s="44"/>
      <c r="AB5883" s="45">
        <v>28.787557601928711</v>
      </c>
      <c r="AC5883" s="45"/>
      <c r="AD5883" s="45">
        <v>5.767148494720459</v>
      </c>
      <c r="AE5883" s="45"/>
      <c r="AF5883" s="45">
        <v>31.977767944335938</v>
      </c>
      <c r="AG5883" s="45"/>
      <c r="AH5883" s="45">
        <v>18.533706665039063</v>
      </c>
      <c r="AI5883" s="45"/>
      <c r="AJ5883" s="45"/>
      <c r="AK5883" s="20">
        <v>22.00309944152832</v>
      </c>
    </row>
    <row r="5884" spans="2:37">
      <c r="B5884" s="2">
        <v>4.999999888241291E-3</v>
      </c>
      <c r="D5884" s="44">
        <v>0.29999999329447746</v>
      </c>
      <c r="E5884" s="44"/>
      <c r="F5884" s="45">
        <v>29.376226425170898</v>
      </c>
      <c r="G5884" s="45"/>
      <c r="H5884" s="45"/>
      <c r="I5884" s="45"/>
      <c r="J5884" s="45"/>
      <c r="K5884" s="45">
        <v>20.736799240112305</v>
      </c>
      <c r="L5884" s="45"/>
      <c r="M5884" s="45"/>
      <c r="N5884" s="45">
        <v>48.730369567871094</v>
      </c>
      <c r="O5884" s="45"/>
      <c r="P5884" s="45"/>
      <c r="Q5884" s="45"/>
      <c r="R5884" s="45">
        <v>19.794445037841797</v>
      </c>
      <c r="S5884" s="45"/>
      <c r="T5884" s="45"/>
      <c r="U5884" s="45"/>
      <c r="V5884" s="46">
        <v>74.076995849609375</v>
      </c>
      <c r="W5884" s="46"/>
      <c r="X5884" s="45">
        <v>4.3999999761581421E-2</v>
      </c>
      <c r="Y5884" s="45"/>
      <c r="Z5884" s="44">
        <v>2.6399999856948853</v>
      </c>
      <c r="AA5884" s="44"/>
      <c r="AB5884" s="45">
        <v>22.385013580322266</v>
      </c>
      <c r="AC5884" s="45"/>
      <c r="AD5884" s="45">
        <v>5.6176276206970215</v>
      </c>
      <c r="AE5884" s="45"/>
      <c r="AF5884" s="45">
        <v>31.788934707641602</v>
      </c>
      <c r="AG5884" s="45"/>
      <c r="AH5884" s="45">
        <v>18.505908966064453</v>
      </c>
      <c r="AI5884" s="45"/>
      <c r="AJ5884" s="45"/>
      <c r="AK5884" s="20">
        <v>21.464834213256836</v>
      </c>
    </row>
    <row r="5885" spans="2:37">
      <c r="B5885" s="2">
        <v>6.0000000521540642E-3</v>
      </c>
      <c r="D5885" s="44">
        <v>0.36000000312924385</v>
      </c>
      <c r="E5885" s="44"/>
      <c r="F5885" s="45">
        <v>37.450931549072266</v>
      </c>
      <c r="G5885" s="45"/>
      <c r="H5885" s="45"/>
      <c r="I5885" s="45"/>
      <c r="J5885" s="45"/>
      <c r="K5885" s="45">
        <v>19.653074264526367</v>
      </c>
      <c r="L5885" s="45"/>
      <c r="M5885" s="45"/>
      <c r="N5885" s="45">
        <v>47.591533660888672</v>
      </c>
      <c r="O5885" s="45"/>
      <c r="P5885" s="45"/>
      <c r="Q5885" s="45"/>
      <c r="R5885" s="45">
        <v>19.755474090576172</v>
      </c>
      <c r="S5885" s="45"/>
      <c r="T5885" s="45"/>
      <c r="U5885" s="45"/>
      <c r="V5885" s="46">
        <v>70.344161987304688</v>
      </c>
      <c r="W5885" s="46"/>
      <c r="X5885" s="45">
        <v>4.5000001788139343E-2</v>
      </c>
      <c r="Y5885" s="45"/>
      <c r="Z5885" s="44">
        <v>2.7000001072883606</v>
      </c>
      <c r="AA5885" s="44"/>
      <c r="AB5885" s="45">
        <v>13.655633926391602</v>
      </c>
      <c r="AC5885" s="45"/>
      <c r="AD5885" s="45">
        <v>5.4725408554077148</v>
      </c>
      <c r="AE5885" s="45"/>
      <c r="AF5885" s="45">
        <v>31.604875564575195</v>
      </c>
      <c r="AG5885" s="45"/>
      <c r="AH5885" s="45">
        <v>18.478351593017578</v>
      </c>
      <c r="AI5885" s="45"/>
      <c r="AJ5885" s="45"/>
      <c r="AK5885" s="20">
        <v>20.941644668579102</v>
      </c>
    </row>
    <row r="5886" spans="2:37">
      <c r="B5886" s="2">
        <v>7.0000002160668373E-3</v>
      </c>
      <c r="D5886" s="44">
        <v>0.42000001296401024</v>
      </c>
      <c r="E5886" s="44"/>
      <c r="F5886" s="45">
        <v>43.097476959228516</v>
      </c>
      <c r="G5886" s="45"/>
      <c r="H5886" s="45"/>
      <c r="I5886" s="45"/>
      <c r="J5886" s="45"/>
      <c r="K5886" s="45">
        <v>18.670574188232422</v>
      </c>
      <c r="L5886" s="45"/>
      <c r="M5886" s="45"/>
      <c r="N5886" s="45">
        <v>46.554420471191406</v>
      </c>
      <c r="O5886" s="45"/>
      <c r="P5886" s="45"/>
      <c r="Q5886" s="45"/>
      <c r="R5886" s="45">
        <v>19.716856002807617</v>
      </c>
      <c r="S5886" s="45"/>
      <c r="T5886" s="45"/>
      <c r="U5886" s="45"/>
      <c r="V5886" s="46">
        <v>66.958389282226563</v>
      </c>
      <c r="W5886" s="46"/>
      <c r="X5886" s="45">
        <v>4.6000000089406967E-2</v>
      </c>
      <c r="Y5886" s="45"/>
      <c r="Z5886" s="44">
        <v>2.760000005364418</v>
      </c>
      <c r="AA5886" s="44"/>
      <c r="AB5886" s="45">
        <v>3.8091130256652832</v>
      </c>
      <c r="AC5886" s="45"/>
      <c r="AD5886" s="45">
        <v>5.3317203521728516</v>
      </c>
      <c r="AE5886" s="45"/>
      <c r="AF5886" s="45">
        <v>31.425420761108398</v>
      </c>
      <c r="AG5886" s="45"/>
      <c r="AH5886" s="45">
        <v>18.451032638549805</v>
      </c>
      <c r="AI5886" s="45"/>
      <c r="AJ5886" s="45"/>
      <c r="AK5886" s="20">
        <v>20.432979583740234</v>
      </c>
    </row>
    <row r="5887" spans="2:37">
      <c r="B5887" s="2">
        <v>8.0000003799796104E-3</v>
      </c>
      <c r="D5887" s="44">
        <v>0.48000002279877663</v>
      </c>
      <c r="E5887" s="44"/>
      <c r="F5887" s="45">
        <v>45.384563446044922</v>
      </c>
      <c r="G5887" s="45"/>
      <c r="H5887" s="45"/>
      <c r="I5887" s="45"/>
      <c r="J5887" s="45"/>
      <c r="K5887" s="45">
        <v>17.776645660400391</v>
      </c>
      <c r="L5887" s="45"/>
      <c r="M5887" s="45"/>
      <c r="N5887" s="45">
        <v>45.606369018554688</v>
      </c>
      <c r="O5887" s="45"/>
      <c r="P5887" s="45"/>
      <c r="Q5887" s="45"/>
      <c r="R5887" s="45">
        <v>19.678586959838867</v>
      </c>
      <c r="S5887" s="45"/>
      <c r="T5887" s="45"/>
      <c r="U5887" s="45"/>
      <c r="V5887" s="46">
        <v>63.876472473144531</v>
      </c>
      <c r="W5887" s="46"/>
      <c r="X5887" s="45">
        <v>4.6999998390674591E-2</v>
      </c>
      <c r="Y5887" s="45"/>
      <c r="Z5887" s="44">
        <v>2.8199999034404755</v>
      </c>
      <c r="AA5887" s="44"/>
      <c r="AB5887" s="45">
        <v>-5.7913203239440918</v>
      </c>
      <c r="AC5887" s="45"/>
      <c r="AD5887" s="45">
        <v>5.19500732421875</v>
      </c>
      <c r="AE5887" s="45"/>
      <c r="AF5887" s="45">
        <v>31.250406265258789</v>
      </c>
      <c r="AG5887" s="45"/>
      <c r="AH5887" s="45">
        <v>18.4239501953125</v>
      </c>
      <c r="AI5887" s="45"/>
      <c r="AJ5887" s="45"/>
      <c r="AK5887" s="20">
        <v>19.938312530517578</v>
      </c>
    </row>
    <row r="5888" spans="2:37">
      <c r="B5888" s="2">
        <v>8.999999612569809E-3</v>
      </c>
      <c r="D5888" s="44">
        <v>0.53999997675418854</v>
      </c>
      <c r="E5888" s="44"/>
      <c r="F5888" s="45">
        <v>43.869075775146484</v>
      </c>
      <c r="G5888" s="45"/>
      <c r="H5888" s="45"/>
      <c r="I5888" s="45"/>
      <c r="J5888" s="45"/>
      <c r="K5888" s="45">
        <v>16.960363388061523</v>
      </c>
      <c r="L5888" s="45"/>
      <c r="M5888" s="45"/>
      <c r="N5888" s="45">
        <v>44.736454010009766</v>
      </c>
      <c r="O5888" s="45"/>
      <c r="P5888" s="45"/>
      <c r="Q5888" s="45"/>
      <c r="R5888" s="45">
        <v>19.640661239624023</v>
      </c>
      <c r="S5888" s="45"/>
      <c r="T5888" s="45"/>
      <c r="U5888" s="45"/>
      <c r="V5888" s="46">
        <v>61.061019897460938</v>
      </c>
      <c r="W5888" s="46"/>
      <c r="X5888" s="45">
        <v>4.8000000417232513E-2</v>
      </c>
      <c r="Y5888" s="45"/>
      <c r="Z5888" s="44">
        <v>2.8800000250339508</v>
      </c>
      <c r="AA5888" s="44"/>
      <c r="AB5888" s="45">
        <v>-13.820347785949707</v>
      </c>
      <c r="AC5888" s="45"/>
      <c r="AD5888" s="45">
        <v>5.0622520446777344</v>
      </c>
      <c r="AE5888" s="45"/>
      <c r="AF5888" s="45">
        <v>31.079681396484375</v>
      </c>
      <c r="AG5888" s="45"/>
      <c r="AH5888" s="45">
        <v>18.397100448608398</v>
      </c>
      <c r="AI5888" s="45"/>
      <c r="AJ5888" s="45"/>
      <c r="AK5888" s="20">
        <v>19.457157135009766</v>
      </c>
    </row>
    <row r="5889" spans="2:37">
      <c r="B5889" s="2">
        <v>9.9999997764825821E-3</v>
      </c>
      <c r="D5889" s="44">
        <v>0.59999998658895493</v>
      </c>
      <c r="E5889" s="44"/>
      <c r="F5889" s="45">
        <v>38.65447998046875</v>
      </c>
      <c r="G5889" s="45"/>
      <c r="H5889" s="45"/>
      <c r="I5889" s="45"/>
      <c r="J5889" s="45"/>
      <c r="K5889" s="45">
        <v>16.212287902832031</v>
      </c>
      <c r="L5889" s="45"/>
      <c r="M5889" s="45"/>
      <c r="N5889" s="45">
        <v>43.935226440429688</v>
      </c>
      <c r="O5889" s="45"/>
      <c r="P5889" s="45"/>
      <c r="Q5889" s="45"/>
      <c r="R5889" s="45">
        <v>19.603078842163086</v>
      </c>
      <c r="S5889" s="45"/>
      <c r="T5889" s="45"/>
      <c r="U5889" s="45"/>
      <c r="V5889" s="46">
        <v>58.479690551757813</v>
      </c>
      <c r="W5889" s="46"/>
      <c r="X5889" s="45">
        <v>4.8999998718500137E-2</v>
      </c>
      <c r="Y5889" s="45"/>
      <c r="Z5889" s="44">
        <v>2.9399999231100082</v>
      </c>
      <c r="AA5889" s="44"/>
      <c r="AB5889" s="45">
        <v>-19.176143646240234</v>
      </c>
      <c r="AC5889" s="45"/>
      <c r="AD5889" s="45">
        <v>4.9333138465881348</v>
      </c>
      <c r="AE5889" s="45"/>
      <c r="AF5889" s="45">
        <v>30.91309928894043</v>
      </c>
      <c r="AG5889" s="45"/>
      <c r="AH5889" s="45">
        <v>18.3704833984375</v>
      </c>
      <c r="AI5889" s="45"/>
      <c r="AJ5889" s="45"/>
      <c r="AK5889" s="20">
        <v>18.989046096801758</v>
      </c>
    </row>
    <row r="5890" spans="2:37">
      <c r="B5890" s="2">
        <v>1.0999999940395355E-2</v>
      </c>
      <c r="D5890" s="44">
        <v>0.65999999642372131</v>
      </c>
      <c r="E5890" s="44"/>
      <c r="F5890" s="45">
        <v>30.372697830200195</v>
      </c>
      <c r="G5890" s="45"/>
      <c r="H5890" s="45"/>
      <c r="I5890" s="45"/>
      <c r="J5890" s="45"/>
      <c r="K5890" s="45">
        <v>15.524257659912109</v>
      </c>
      <c r="L5890" s="45"/>
      <c r="M5890" s="45"/>
      <c r="N5890" s="45">
        <v>43.194522857666016</v>
      </c>
      <c r="O5890" s="45"/>
      <c r="P5890" s="45"/>
      <c r="Q5890" s="45"/>
      <c r="R5890" s="45">
        <v>19.565834045410156</v>
      </c>
      <c r="S5890" s="45"/>
      <c r="T5890" s="45"/>
      <c r="U5890" s="45"/>
      <c r="V5890" s="46">
        <v>56.104473114013672</v>
      </c>
      <c r="W5890" s="46"/>
      <c r="X5890" s="45">
        <v>5.000000074505806E-2</v>
      </c>
      <c r="Y5890" s="45"/>
      <c r="Z5890" s="44">
        <v>3.0000000447034836</v>
      </c>
      <c r="AA5890" s="44"/>
      <c r="AB5890" s="45">
        <v>-21.134099960327148</v>
      </c>
      <c r="AC5890" s="45"/>
      <c r="AD5890" s="45">
        <v>4.8080577850341797</v>
      </c>
      <c r="AE5890" s="45"/>
      <c r="AF5890" s="45">
        <v>30.750524520874023</v>
      </c>
      <c r="AG5890" s="45"/>
      <c r="AH5890" s="45">
        <v>18.344093322753906</v>
      </c>
      <c r="AI5890" s="45"/>
      <c r="AJ5890" s="45"/>
      <c r="AK5890" s="20">
        <v>18.533542633056641</v>
      </c>
    </row>
    <row r="5891" spans="2:37">
      <c r="B5891" s="2">
        <v>1.2000000104308128E-2</v>
      </c>
      <c r="D5891" s="44">
        <v>0.7200000062584877</v>
      </c>
      <c r="E5891" s="44"/>
      <c r="F5891" s="45">
        <v>20.092279434204102</v>
      </c>
      <c r="G5891" s="45"/>
      <c r="H5891" s="45"/>
      <c r="I5891" s="45"/>
      <c r="J5891" s="45"/>
      <c r="K5891" s="45">
        <v>14.88920783996582</v>
      </c>
      <c r="L5891" s="45"/>
      <c r="M5891" s="45"/>
      <c r="N5891" s="45">
        <v>42.507274627685547</v>
      </c>
      <c r="O5891" s="45"/>
      <c r="P5891" s="45"/>
      <c r="Q5891" s="45"/>
      <c r="R5891" s="45">
        <v>19.528923034667969</v>
      </c>
      <c r="S5891" s="45"/>
      <c r="T5891" s="45"/>
      <c r="U5891" s="45"/>
      <c r="V5891" s="46">
        <v>53.911113739013672</v>
      </c>
      <c r="W5891" s="46"/>
      <c r="X5891" s="45">
        <v>5.0999999046325684E-2</v>
      </c>
      <c r="Y5891" s="45"/>
      <c r="Z5891" s="44">
        <v>3.059999942779541</v>
      </c>
      <c r="AA5891" s="44"/>
      <c r="AB5891" s="45">
        <v>-19.447263717651367</v>
      </c>
      <c r="AC5891" s="45"/>
      <c r="AD5891" s="45">
        <v>4.6863574981689453</v>
      </c>
      <c r="AE5891" s="45"/>
      <c r="AF5891" s="45">
        <v>30.591825485229492</v>
      </c>
      <c r="AG5891" s="45"/>
      <c r="AH5891" s="45">
        <v>18.31793212890625</v>
      </c>
      <c r="AI5891" s="45"/>
      <c r="AJ5891" s="45"/>
      <c r="AK5891" s="20">
        <v>18.090225219726563</v>
      </c>
    </row>
    <row r="5892" spans="2:37">
      <c r="B5892" s="2">
        <v>1.3000000268220901E-2</v>
      </c>
      <c r="D5892" s="44">
        <v>0.78000001609325409</v>
      </c>
      <c r="E5892" s="44"/>
      <c r="F5892" s="45">
        <v>9.1659832000732422</v>
      </c>
      <c r="G5892" s="45"/>
      <c r="H5892" s="45"/>
      <c r="I5892" s="45"/>
      <c r="J5892" s="45"/>
      <c r="K5892" s="45">
        <v>14.301023483276367</v>
      </c>
      <c r="L5892" s="45"/>
      <c r="M5892" s="45"/>
      <c r="N5892" s="45">
        <v>41.867359161376953</v>
      </c>
      <c r="O5892" s="45"/>
      <c r="P5892" s="45"/>
      <c r="Q5892" s="45"/>
      <c r="R5892" s="45">
        <v>19.492343902587891</v>
      </c>
      <c r="S5892" s="45"/>
      <c r="T5892" s="45"/>
      <c r="U5892" s="45"/>
      <c r="V5892" s="46">
        <v>51.878578186035156</v>
      </c>
      <c r="W5892" s="46"/>
      <c r="X5892" s="45">
        <v>5.2000001072883606E-2</v>
      </c>
      <c r="Y5892" s="45"/>
      <c r="Z5892" s="44">
        <v>3.1200000643730164</v>
      </c>
      <c r="AA5892" s="44"/>
      <c r="AB5892" s="45">
        <v>-14.379591941833496</v>
      </c>
      <c r="AC5892" s="45"/>
      <c r="AD5892" s="45">
        <v>4.5680913925170898</v>
      </c>
      <c r="AE5892" s="45"/>
      <c r="AF5892" s="45">
        <v>30.436878204345703</v>
      </c>
      <c r="AG5892" s="45"/>
      <c r="AH5892" s="45">
        <v>18.291994094848633</v>
      </c>
      <c r="AI5892" s="45"/>
      <c r="AJ5892" s="45"/>
      <c r="AK5892" s="20">
        <v>17.658700942993164</v>
      </c>
    </row>
    <row r="5893" spans="2:37">
      <c r="B5893" s="2">
        <v>1.4000000432133675E-2</v>
      </c>
      <c r="D5893" s="44">
        <v>0.84000002592802048</v>
      </c>
      <c r="E5893" s="44"/>
      <c r="F5893" s="45">
        <v>-0.96071141958236694</v>
      </c>
      <c r="G5893" s="45"/>
      <c r="H5893" s="45"/>
      <c r="I5893" s="45"/>
      <c r="J5893" s="45"/>
      <c r="K5893" s="45">
        <v>13.75440502166748</v>
      </c>
      <c r="L5893" s="45"/>
      <c r="M5893" s="45"/>
      <c r="N5893" s="45">
        <v>41.269474029541016</v>
      </c>
      <c r="O5893" s="45"/>
      <c r="P5893" s="45"/>
      <c r="Q5893" s="45"/>
      <c r="R5893" s="45">
        <v>19.456092834472656</v>
      </c>
      <c r="S5893" s="45"/>
      <c r="T5893" s="45"/>
      <c r="U5893" s="45"/>
      <c r="V5893" s="46">
        <v>49.988624572753906</v>
      </c>
      <c r="W5893" s="46"/>
      <c r="X5893" s="45">
        <v>5.299999937415123E-2</v>
      </c>
      <c r="Y5893" s="45"/>
      <c r="Z5893" s="44">
        <v>3.1799999624490738</v>
      </c>
      <c r="AA5893" s="44"/>
      <c r="AB5893" s="45">
        <v>-6.6675186157226563</v>
      </c>
      <c r="AC5893" s="45"/>
      <c r="AD5893" s="45">
        <v>4.4531450271606445</v>
      </c>
      <c r="AE5893" s="45"/>
      <c r="AF5893" s="45">
        <v>30.285566329956055</v>
      </c>
      <c r="AG5893" s="45"/>
      <c r="AH5893" s="45">
        <v>18.266279220581055</v>
      </c>
      <c r="AI5893" s="45"/>
      <c r="AJ5893" s="45"/>
      <c r="AK5893" s="20">
        <v>17.238588333129883</v>
      </c>
    </row>
    <row r="5894" spans="2:37">
      <c r="B5894" s="2">
        <v>1.4999999664723873E-2</v>
      </c>
      <c r="D5894" s="44">
        <v>0.89999997988343239</v>
      </c>
      <c r="E5894" s="44"/>
      <c r="F5894" s="45">
        <v>-8.9532089233398438</v>
      </c>
      <c r="G5894" s="45"/>
      <c r="H5894" s="45"/>
      <c r="I5894" s="45"/>
      <c r="J5894" s="45"/>
      <c r="K5894" s="45">
        <v>13.244753837585449</v>
      </c>
      <c r="L5894" s="45"/>
      <c r="M5894" s="45"/>
      <c r="N5894" s="45">
        <v>40.709018707275391</v>
      </c>
      <c r="O5894" s="45"/>
      <c r="P5894" s="45"/>
      <c r="Q5894" s="45"/>
      <c r="R5894" s="45">
        <v>19.420166015625</v>
      </c>
      <c r="S5894" s="45"/>
      <c r="T5894" s="45"/>
      <c r="U5894" s="45"/>
      <c r="V5894" s="46">
        <v>48.225410461425781</v>
      </c>
      <c r="W5894" s="46"/>
      <c r="X5894" s="45">
        <v>5.4000001400709152E-2</v>
      </c>
      <c r="Y5894" s="45"/>
      <c r="Z5894" s="44">
        <v>3.2400000840425491</v>
      </c>
      <c r="AA5894" s="44"/>
      <c r="AB5894" s="45">
        <v>2.5845324993133545</v>
      </c>
      <c r="AC5894" s="45"/>
      <c r="AD5894" s="45">
        <v>4.341407299041748</v>
      </c>
      <c r="AE5894" s="45"/>
      <c r="AF5894" s="45">
        <v>30.137773513793945</v>
      </c>
      <c r="AG5894" s="45"/>
      <c r="AH5894" s="45">
        <v>18.240785598754883</v>
      </c>
      <c r="AI5894" s="45"/>
      <c r="AJ5894" s="45"/>
      <c r="AK5894" s="20">
        <v>16.829530715942383</v>
      </c>
    </row>
    <row r="5895" spans="2:37">
      <c r="B5895" s="2">
        <v>1.6000000759959221E-2</v>
      </c>
      <c r="D5895" s="44">
        <v>0.96000004559755325</v>
      </c>
      <c r="E5895" s="44"/>
      <c r="F5895" s="45">
        <v>-13.775015830993652</v>
      </c>
      <c r="G5895" s="45"/>
      <c r="H5895" s="45"/>
      <c r="I5895" s="45"/>
      <c r="J5895" s="45"/>
      <c r="K5895" s="45">
        <v>12.76807689666748</v>
      </c>
      <c r="L5895" s="45"/>
      <c r="M5895" s="45"/>
      <c r="N5895" s="45">
        <v>40.181987762451172</v>
      </c>
      <c r="O5895" s="45"/>
      <c r="P5895" s="45"/>
      <c r="Q5895" s="45"/>
      <c r="R5895" s="45">
        <v>19.384561538696289</v>
      </c>
      <c r="S5895" s="45"/>
      <c r="T5895" s="45"/>
      <c r="U5895" s="45"/>
      <c r="V5895" s="46">
        <v>46.575176239013672</v>
      </c>
      <c r="W5895" s="46"/>
      <c r="X5895" s="45">
        <v>5.4999999701976776E-2</v>
      </c>
      <c r="Y5895" s="45"/>
      <c r="Z5895" s="44">
        <v>3.2999999821186066</v>
      </c>
      <c r="AA5895" s="44"/>
      <c r="AB5895" s="45">
        <v>12.059902191162109</v>
      </c>
      <c r="AC5895" s="45"/>
      <c r="AD5895" s="45">
        <v>4.2327742576599121</v>
      </c>
      <c r="AE5895" s="45"/>
      <c r="AF5895" s="45">
        <v>29.99339485168457</v>
      </c>
      <c r="AG5895" s="45"/>
      <c r="AH5895" s="45">
        <v>18.215509414672852</v>
      </c>
      <c r="AI5895" s="45"/>
      <c r="AJ5895" s="45"/>
      <c r="AK5895" s="20">
        <v>16.431182861328125</v>
      </c>
    </row>
    <row r="5896" spans="2:37">
      <c r="B5896" s="2">
        <v>1.7000000923871994E-2</v>
      </c>
      <c r="D5896" s="44">
        <v>1.0200000554323196</v>
      </c>
      <c r="E5896" s="44"/>
      <c r="F5896" s="45">
        <v>-14.832418441772461</v>
      </c>
      <c r="G5896" s="45"/>
      <c r="H5896" s="45"/>
      <c r="I5896" s="45"/>
      <c r="J5896" s="45"/>
      <c r="K5896" s="45">
        <v>12.320901870727539</v>
      </c>
      <c r="L5896" s="45"/>
      <c r="M5896" s="45"/>
      <c r="N5896" s="45">
        <v>39.684909820556641</v>
      </c>
      <c r="O5896" s="45"/>
      <c r="P5896" s="45"/>
      <c r="Q5896" s="45"/>
      <c r="R5896" s="45">
        <v>19.349275588989258</v>
      </c>
      <c r="S5896" s="45"/>
      <c r="T5896" s="45"/>
      <c r="U5896" s="45"/>
      <c r="V5896" s="46">
        <v>45.025943756103516</v>
      </c>
      <c r="W5896" s="46"/>
      <c r="X5896" s="45">
        <v>5.6000001728534698E-2</v>
      </c>
      <c r="Y5896" s="45"/>
      <c r="Z5896" s="44">
        <v>3.3600001037120819</v>
      </c>
      <c r="AA5896" s="44"/>
      <c r="AB5896" s="45">
        <v>20.414741516113281</v>
      </c>
      <c r="AC5896" s="45"/>
      <c r="AD5896" s="45">
        <v>4.1271452903747559</v>
      </c>
      <c r="AE5896" s="45"/>
      <c r="AF5896" s="45">
        <v>29.852323532104492</v>
      </c>
      <c r="AG5896" s="45"/>
      <c r="AH5896" s="45">
        <v>18.190448760986328</v>
      </c>
      <c r="AI5896" s="45"/>
      <c r="AJ5896" s="45"/>
      <c r="AK5896" s="20">
        <v>16.043212890625</v>
      </c>
    </row>
    <row r="5897" spans="2:37">
      <c r="B5897" s="2">
        <v>1.7999999225139618E-2</v>
      </c>
      <c r="D5897" s="44">
        <v>1.0799999535083771</v>
      </c>
      <c r="E5897" s="44"/>
      <c r="F5897" s="45">
        <v>-12.05655574798584</v>
      </c>
      <c r="G5897" s="45"/>
      <c r="H5897" s="45"/>
      <c r="I5897" s="45"/>
      <c r="J5897" s="45"/>
      <c r="K5897" s="45">
        <v>11.90020751953125</v>
      </c>
      <c r="L5897" s="45"/>
      <c r="M5897" s="45"/>
      <c r="N5897" s="45">
        <v>39.214756011962891</v>
      </c>
      <c r="O5897" s="45"/>
      <c r="P5897" s="45"/>
      <c r="Q5897" s="45"/>
      <c r="R5897" s="45">
        <v>19.314302444458008</v>
      </c>
      <c r="S5897" s="45"/>
      <c r="T5897" s="45"/>
      <c r="U5897" s="45"/>
      <c r="V5897" s="46">
        <v>43.567283630371094</v>
      </c>
      <c r="W5897" s="46"/>
      <c r="X5897" s="45">
        <v>5.7000000029802322E-2</v>
      </c>
      <c r="Y5897" s="45"/>
      <c r="Z5897" s="44">
        <v>3.4200000017881393</v>
      </c>
      <c r="AA5897" s="44"/>
      <c r="AB5897" s="45">
        <v>26.466352462768555</v>
      </c>
      <c r="AC5897" s="45"/>
      <c r="AD5897" s="45">
        <v>4.0244235992431641</v>
      </c>
      <c r="AE5897" s="45"/>
      <c r="AF5897" s="45">
        <v>29.71446418762207</v>
      </c>
      <c r="AG5897" s="45"/>
      <c r="AH5897" s="45">
        <v>18.16560173034668</v>
      </c>
      <c r="AI5897" s="45"/>
      <c r="AJ5897" s="45"/>
      <c r="AK5897" s="20">
        <v>15.665306091308594</v>
      </c>
    </row>
    <row r="5898" spans="2:37">
      <c r="B5898" s="2">
        <v>1.8999999389052391E-2</v>
      </c>
      <c r="D5898" s="44">
        <v>1.1399999633431435</v>
      </c>
      <c r="E5898" s="44"/>
      <c r="F5898" s="45">
        <v>-5.9116368293762207</v>
      </c>
      <c r="G5898" s="45"/>
      <c r="H5898" s="45"/>
      <c r="I5898" s="45"/>
      <c r="J5898" s="45"/>
      <c r="K5898" s="45">
        <v>11.503357887268066</v>
      </c>
      <c r="L5898" s="45"/>
      <c r="M5898" s="45"/>
      <c r="N5898" s="45">
        <v>38.768890380859375</v>
      </c>
      <c r="O5898" s="45"/>
      <c r="P5898" s="45"/>
      <c r="Q5898" s="45"/>
      <c r="R5898" s="45">
        <v>19.279644012451172</v>
      </c>
      <c r="S5898" s="45"/>
      <c r="T5898" s="45"/>
      <c r="U5898" s="45"/>
      <c r="V5898" s="46">
        <v>42.190109252929688</v>
      </c>
      <c r="W5898" s="46"/>
      <c r="X5898" s="45">
        <v>5.7999998331069946E-2</v>
      </c>
      <c r="Y5898" s="45"/>
      <c r="Z5898" s="44">
        <v>3.4799998998641968</v>
      </c>
      <c r="AA5898" s="44"/>
      <c r="AB5898" s="45">
        <v>29.358432769775391</v>
      </c>
      <c r="AC5898" s="45"/>
      <c r="AD5898" s="45">
        <v>3.9245171546936035</v>
      </c>
      <c r="AE5898" s="45"/>
      <c r="AF5898" s="45">
        <v>29.579719543457031</v>
      </c>
      <c r="AG5898" s="45"/>
      <c r="AH5898" s="45">
        <v>18.140968322753906</v>
      </c>
      <c r="AI5898" s="45"/>
      <c r="AJ5898" s="45"/>
      <c r="AK5898" s="20">
        <v>15.297159194946289</v>
      </c>
    </row>
    <row r="5899" spans="2:37">
      <c r="B5899" s="2">
        <v>1.9999999552965164E-2</v>
      </c>
      <c r="D5899" s="44">
        <v>1.1999999731779099</v>
      </c>
      <c r="E5899" s="44"/>
      <c r="F5899" s="45">
        <v>2.6715824604034424</v>
      </c>
      <c r="G5899" s="45"/>
      <c r="H5899" s="45"/>
      <c r="I5899" s="45"/>
      <c r="J5899" s="45"/>
      <c r="K5899" s="45">
        <v>11.128053665161133</v>
      </c>
      <c r="L5899" s="45"/>
      <c r="M5899" s="45"/>
      <c r="N5899" s="45">
        <v>38.345005035400391</v>
      </c>
      <c r="O5899" s="45"/>
      <c r="P5899" s="45"/>
      <c r="Q5899" s="45"/>
      <c r="R5899" s="45">
        <v>19.245292663574219</v>
      </c>
      <c r="S5899" s="45"/>
      <c r="T5899" s="45"/>
      <c r="U5899" s="45"/>
      <c r="V5899" s="46">
        <v>40.886478424072266</v>
      </c>
      <c r="W5899" s="46"/>
      <c r="X5899" s="45">
        <v>5.9000000357627869E-2</v>
      </c>
      <c r="Y5899" s="45"/>
      <c r="Z5899" s="44">
        <v>3.5400000214576721</v>
      </c>
      <c r="AA5899" s="44"/>
      <c r="AB5899" s="45">
        <v>28.680150985717773</v>
      </c>
      <c r="AC5899" s="45"/>
      <c r="AD5899" s="45">
        <v>3.8273377418518066</v>
      </c>
      <c r="AE5899" s="45"/>
      <c r="AF5899" s="45">
        <v>29.447998046875</v>
      </c>
      <c r="AG5899" s="45"/>
      <c r="AH5899" s="45">
        <v>18.116542816162109</v>
      </c>
      <c r="AI5899" s="45"/>
      <c r="AJ5899" s="45"/>
      <c r="AK5899" s="20">
        <v>14.938482284545898</v>
      </c>
    </row>
    <row r="5900" spans="2:37">
      <c r="B5900" s="2">
        <v>2.0999999716877937E-2</v>
      </c>
      <c r="D5900" s="44">
        <v>1.2599999830126762</v>
      </c>
      <c r="E5900" s="44"/>
      <c r="F5900" s="45">
        <v>12.427448272705078</v>
      </c>
      <c r="G5900" s="45"/>
      <c r="H5900" s="45"/>
      <c r="I5900" s="45"/>
      <c r="J5900" s="45"/>
      <c r="K5900" s="45">
        <v>10.772282600402832</v>
      </c>
      <c r="L5900" s="45"/>
      <c r="M5900" s="45"/>
      <c r="N5900" s="45">
        <v>37.941089630126953</v>
      </c>
      <c r="O5900" s="45"/>
      <c r="P5900" s="45"/>
      <c r="Q5900" s="45"/>
      <c r="R5900" s="45">
        <v>19.211246490478516</v>
      </c>
      <c r="S5900" s="45"/>
      <c r="T5900" s="45"/>
      <c r="U5900" s="45"/>
      <c r="V5900" s="46">
        <v>39.649452209472656</v>
      </c>
      <c r="W5900" s="46"/>
      <c r="X5900" s="45">
        <v>5.9999998658895493E-2</v>
      </c>
      <c r="Y5900" s="45"/>
      <c r="Z5900" s="44">
        <v>3.5999999195337296</v>
      </c>
      <c r="AA5900" s="44"/>
      <c r="AB5900" s="45">
        <v>24.522485733032227</v>
      </c>
      <c r="AC5900" s="45"/>
      <c r="AD5900" s="45">
        <v>3.7328004837036133</v>
      </c>
      <c r="AE5900" s="45"/>
      <c r="AF5900" s="45">
        <v>29.3192138671875</v>
      </c>
      <c r="AG5900" s="45"/>
      <c r="AH5900" s="45">
        <v>18.092325210571289</v>
      </c>
      <c r="AI5900" s="45"/>
      <c r="AJ5900" s="45"/>
      <c r="AK5900" s="20">
        <v>14.588994979858398</v>
      </c>
    </row>
    <row r="5901" spans="2:37">
      <c r="B5901" s="2">
        <v>2.199999988079071E-2</v>
      </c>
      <c r="D5901" s="44">
        <v>1.3199999928474426</v>
      </c>
      <c r="E5901" s="44"/>
      <c r="F5901" s="45">
        <v>21.933530807495117</v>
      </c>
      <c r="G5901" s="45"/>
      <c r="H5901" s="45"/>
      <c r="I5901" s="45"/>
      <c r="J5901" s="45"/>
      <c r="K5901" s="45">
        <v>10.434282302856445</v>
      </c>
      <c r="L5901" s="45"/>
      <c r="M5901" s="45"/>
      <c r="N5901" s="45">
        <v>37.555366516113281</v>
      </c>
      <c r="O5901" s="45"/>
      <c r="P5901" s="45"/>
      <c r="Q5901" s="45"/>
      <c r="R5901" s="45">
        <v>19.17750358581543</v>
      </c>
      <c r="S5901" s="45"/>
      <c r="T5901" s="45"/>
      <c r="U5901" s="45"/>
      <c r="V5901" s="46">
        <v>38.472949981689453</v>
      </c>
      <c r="W5901" s="46"/>
      <c r="X5901" s="45">
        <v>6.1000000685453415E-2</v>
      </c>
      <c r="Y5901" s="45"/>
      <c r="Z5901" s="44">
        <v>3.6600000411272049</v>
      </c>
      <c r="AA5901" s="44"/>
      <c r="AB5901" s="45">
        <v>17.464113235473633</v>
      </c>
      <c r="AC5901" s="45"/>
      <c r="AD5901" s="45">
        <v>3.6408231258392334</v>
      </c>
      <c r="AE5901" s="45"/>
      <c r="AF5901" s="45">
        <v>29.193279266357422</v>
      </c>
      <c r="AG5901" s="45"/>
      <c r="AH5901" s="45">
        <v>18.068315505981445</v>
      </c>
      <c r="AI5901" s="45"/>
      <c r="AJ5901" s="45"/>
      <c r="AK5901" s="20">
        <v>14.248427391052246</v>
      </c>
    </row>
    <row r="5902" spans="2:37">
      <c r="B5902" s="2">
        <v>2.3000000044703484E-2</v>
      </c>
      <c r="D5902" s="44">
        <v>1.380000002682209</v>
      </c>
      <c r="E5902" s="44"/>
      <c r="F5902" s="45">
        <v>29.81010627746582</v>
      </c>
      <c r="G5902" s="45"/>
      <c r="H5902" s="45"/>
      <c r="I5902" s="45"/>
      <c r="J5902" s="45"/>
      <c r="K5902" s="45">
        <v>10.112505912780762</v>
      </c>
      <c r="L5902" s="45"/>
      <c r="M5902" s="45"/>
      <c r="N5902" s="45">
        <v>37.186294555664063</v>
      </c>
      <c r="O5902" s="45"/>
      <c r="P5902" s="45"/>
      <c r="Q5902" s="45"/>
      <c r="R5902" s="45">
        <v>19.144060134887695</v>
      </c>
      <c r="S5902" s="45"/>
      <c r="T5902" s="45"/>
      <c r="U5902" s="45"/>
      <c r="V5902" s="46">
        <v>37.351646423339844</v>
      </c>
      <c r="W5902" s="46"/>
      <c r="X5902" s="45">
        <v>6.1999998986721039E-2</v>
      </c>
      <c r="Y5902" s="45"/>
      <c r="Z5902" s="44">
        <v>3.7199999392032623</v>
      </c>
      <c r="AA5902" s="44"/>
      <c r="AB5902" s="45">
        <v>8.4890146255493164</v>
      </c>
      <c r="AC5902" s="45"/>
      <c r="AD5902" s="45">
        <v>3.5513274669647217</v>
      </c>
      <c r="AE5902" s="45"/>
      <c r="AF5902" s="45">
        <v>29.070114135742188</v>
      </c>
      <c r="AG5902" s="45"/>
      <c r="AH5902" s="45">
        <v>18.04450798034668</v>
      </c>
      <c r="AI5902" s="45"/>
      <c r="AJ5902" s="45"/>
      <c r="AK5902" s="20">
        <v>13.916521072387695</v>
      </c>
    </row>
    <row r="5903" spans="2:37">
      <c r="B5903" s="2">
        <v>2.4000000208616257E-2</v>
      </c>
      <c r="D5903" s="44">
        <v>1.4400000125169754</v>
      </c>
      <c r="E5903" s="44"/>
      <c r="F5903" s="45">
        <v>34.912986755371094</v>
      </c>
      <c r="G5903" s="45"/>
      <c r="H5903" s="45"/>
      <c r="I5903" s="45"/>
      <c r="J5903" s="45"/>
      <c r="K5903" s="45">
        <v>9.8055944442749023</v>
      </c>
      <c r="L5903" s="45"/>
      <c r="M5903" s="45"/>
      <c r="N5903" s="45">
        <v>36.832508087158203</v>
      </c>
      <c r="O5903" s="45"/>
      <c r="P5903" s="45"/>
      <c r="Q5903" s="45"/>
      <c r="R5903" s="45">
        <v>19.110912322998047</v>
      </c>
      <c r="S5903" s="45"/>
      <c r="T5903" s="45"/>
      <c r="U5903" s="45"/>
      <c r="V5903" s="46">
        <v>36.280853271484375</v>
      </c>
      <c r="W5903" s="46"/>
      <c r="X5903" s="45">
        <v>6.3000001013278961E-2</v>
      </c>
      <c r="Y5903" s="45"/>
      <c r="Z5903" s="44">
        <v>3.7800000607967377</v>
      </c>
      <c r="AA5903" s="44"/>
      <c r="AB5903" s="45">
        <v>-1.1524835824966431</v>
      </c>
      <c r="AC5903" s="45"/>
      <c r="AD5903" s="45">
        <v>3.4642379283905029</v>
      </c>
      <c r="AE5903" s="45"/>
      <c r="AF5903" s="45">
        <v>28.949642181396484</v>
      </c>
      <c r="AG5903" s="45"/>
      <c r="AH5903" s="45">
        <v>18.020902633666992</v>
      </c>
      <c r="AI5903" s="45"/>
      <c r="AJ5903" s="45"/>
      <c r="AK5903" s="20">
        <v>13.593027114868164</v>
      </c>
    </row>
    <row r="5904" spans="2:37">
      <c r="B5904" s="2">
        <v>2.500000037252903E-2</v>
      </c>
      <c r="D5904" s="44">
        <v>1.5000000223517418</v>
      </c>
      <c r="E5904" s="44"/>
      <c r="F5904" s="45">
        <v>36.492729187011719</v>
      </c>
      <c r="G5904" s="45"/>
      <c r="H5904" s="45"/>
      <c r="I5904" s="45"/>
      <c r="J5904" s="45"/>
      <c r="K5904" s="45">
        <v>9.5123472213745117</v>
      </c>
      <c r="L5904" s="45"/>
      <c r="M5904" s="45"/>
      <c r="N5904" s="45">
        <v>36.4927978515625</v>
      </c>
      <c r="O5904" s="45"/>
      <c r="P5904" s="45"/>
      <c r="Q5904" s="45"/>
      <c r="R5904" s="45">
        <v>19.078060150146484</v>
      </c>
      <c r="S5904" s="45"/>
      <c r="T5904" s="45"/>
      <c r="U5904" s="45"/>
      <c r="V5904" s="46">
        <v>35.256443023681641</v>
      </c>
      <c r="W5904" s="46"/>
      <c r="X5904" s="45">
        <v>6.4000003039836884E-2</v>
      </c>
      <c r="Y5904" s="45"/>
      <c r="Z5904" s="44">
        <v>3.840000182390213</v>
      </c>
      <c r="AA5904" s="44"/>
      <c r="AB5904" s="45">
        <v>-10.119609832763672</v>
      </c>
      <c r="AC5904" s="45"/>
      <c r="AD5904" s="45">
        <v>3.3794810771942139</v>
      </c>
      <c r="AE5904" s="45"/>
      <c r="AF5904" s="45">
        <v>28.831785202026367</v>
      </c>
      <c r="AG5904" s="45"/>
      <c r="AH5904" s="45">
        <v>17.99749755859375</v>
      </c>
      <c r="AI5904" s="45"/>
      <c r="AJ5904" s="45"/>
      <c r="AK5904" s="20">
        <v>13.277702331542969</v>
      </c>
    </row>
    <row r="5905" spans="2:37">
      <c r="B5905" s="2">
        <v>2.6000000536441803E-2</v>
      </c>
      <c r="D5905" s="44">
        <v>1.5600000321865082</v>
      </c>
      <c r="E5905" s="44"/>
      <c r="F5905" s="45">
        <v>34.298027038574219</v>
      </c>
      <c r="G5905" s="45"/>
      <c r="H5905" s="45"/>
      <c r="I5905" s="45"/>
      <c r="J5905" s="45"/>
      <c r="K5905" s="45">
        <v>9.2317056655883789</v>
      </c>
      <c r="L5905" s="45"/>
      <c r="M5905" s="45"/>
      <c r="N5905" s="45">
        <v>36.166107177734375</v>
      </c>
      <c r="O5905" s="45"/>
      <c r="P5905" s="45"/>
      <c r="Q5905" s="45"/>
      <c r="R5905" s="45">
        <v>19.045497894287109</v>
      </c>
      <c r="S5905" s="45"/>
      <c r="T5905" s="45"/>
      <c r="U5905" s="45"/>
      <c r="V5905" s="46">
        <v>34.274776458740234</v>
      </c>
      <c r="W5905" s="46"/>
      <c r="X5905" s="45">
        <v>6.4999997615814209E-2</v>
      </c>
      <c r="Y5905" s="45"/>
      <c r="Z5905" s="44">
        <v>3.8999998569488525</v>
      </c>
      <c r="AA5905" s="44"/>
      <c r="AB5905" s="45">
        <v>-17.169261932373047</v>
      </c>
      <c r="AC5905" s="45"/>
      <c r="AD5905" s="45">
        <v>3.2969872951507568</v>
      </c>
      <c r="AE5905" s="45"/>
      <c r="AF5905" s="45">
        <v>28.716470718383789</v>
      </c>
      <c r="AG5905" s="45"/>
      <c r="AH5905" s="45">
        <v>17.974288940429688</v>
      </c>
      <c r="AI5905" s="45"/>
      <c r="AJ5905" s="45"/>
      <c r="AK5905" s="20">
        <v>12.970315933227539</v>
      </c>
    </row>
    <row r="5906" spans="2:37">
      <c r="B5906" s="2">
        <v>2.7000000700354576E-2</v>
      </c>
      <c r="D5906" s="44">
        <v>1.6200000420212746</v>
      </c>
      <c r="E5906" s="44"/>
      <c r="F5906" s="45">
        <v>28.609041213989258</v>
      </c>
      <c r="G5906" s="45"/>
      <c r="H5906" s="45"/>
      <c r="I5906" s="45"/>
      <c r="J5906" s="45"/>
      <c r="K5906" s="45">
        <v>8.9627304077148438</v>
      </c>
      <c r="L5906" s="45"/>
      <c r="M5906" s="45"/>
      <c r="N5906" s="45">
        <v>35.851486206054688</v>
      </c>
      <c r="O5906" s="45"/>
      <c r="P5906" s="45"/>
      <c r="Q5906" s="45"/>
      <c r="R5906" s="45">
        <v>19.013221740722656</v>
      </c>
      <c r="S5906" s="45"/>
      <c r="T5906" s="45"/>
      <c r="U5906" s="45"/>
      <c r="V5906" s="46">
        <v>33.332633972167969</v>
      </c>
      <c r="W5906" s="46"/>
      <c r="X5906" s="45">
        <v>6.5999999642372131E-2</v>
      </c>
      <c r="Y5906" s="45"/>
      <c r="Z5906" s="44">
        <v>3.9599999785423279</v>
      </c>
      <c r="AA5906" s="44"/>
      <c r="AB5906" s="45">
        <v>-21.329952239990234</v>
      </c>
      <c r="AC5906" s="45"/>
      <c r="AD5906" s="45">
        <v>3.2166886329650879</v>
      </c>
      <c r="AE5906" s="45"/>
      <c r="AF5906" s="45">
        <v>28.603628158569336</v>
      </c>
      <c r="AG5906" s="45"/>
      <c r="AH5906" s="45">
        <v>17.951276779174805</v>
      </c>
      <c r="AI5906" s="45"/>
      <c r="AJ5906" s="45"/>
      <c r="AK5906" s="20">
        <v>12.67064380645752</v>
      </c>
    </row>
    <row r="5907" spans="2:37">
      <c r="B5907" s="2">
        <v>2.8000000864267349E-2</v>
      </c>
      <c r="D5907" s="44">
        <v>1.680000051856041</v>
      </c>
      <c r="E5907" s="44"/>
      <c r="F5907" s="45">
        <v>20.196187973022461</v>
      </c>
      <c r="G5907" s="45"/>
      <c r="H5907" s="45"/>
      <c r="I5907" s="45"/>
      <c r="J5907" s="45"/>
      <c r="K5907" s="45">
        <v>8.7045888900756836</v>
      </c>
      <c r="L5907" s="45"/>
      <c r="M5907" s="45"/>
      <c r="N5907" s="45">
        <v>35.548103332519531</v>
      </c>
      <c r="O5907" s="45"/>
      <c r="P5907" s="45"/>
      <c r="Q5907" s="45"/>
      <c r="R5907" s="45">
        <v>18.981231689453125</v>
      </c>
      <c r="S5907" s="45"/>
      <c r="T5907" s="45"/>
      <c r="U5907" s="45"/>
      <c r="V5907" s="46">
        <v>32.427154541015625</v>
      </c>
      <c r="W5907" s="46"/>
      <c r="X5907" s="45">
        <v>6.7000001668930054E-2</v>
      </c>
      <c r="Y5907" s="45"/>
      <c r="Z5907" s="44">
        <v>4.0200001001358032</v>
      </c>
      <c r="AA5907" s="44"/>
      <c r="AB5907" s="45">
        <v>-22.037233352661133</v>
      </c>
      <c r="AC5907" s="45"/>
      <c r="AD5907" s="45">
        <v>3.1385197639465332</v>
      </c>
      <c r="AE5907" s="45"/>
      <c r="AF5907" s="45">
        <v>28.493190765380859</v>
      </c>
      <c r="AG5907" s="45"/>
      <c r="AH5907" s="45">
        <v>17.928461074829102</v>
      </c>
      <c r="AI5907" s="45"/>
      <c r="AJ5907" s="45"/>
      <c r="AK5907" s="20">
        <v>12.378467559814453</v>
      </c>
    </row>
    <row r="5908" spans="2:37">
      <c r="B5908" s="2">
        <v>2.8999999165534973E-2</v>
      </c>
      <c r="D5908" s="44">
        <v>1.7399999499320984</v>
      </c>
      <c r="E5908" s="44"/>
      <c r="F5908" s="45">
        <v>10.210446357727051</v>
      </c>
      <c r="G5908" s="45"/>
      <c r="H5908" s="45"/>
      <c r="I5908" s="45"/>
      <c r="J5908" s="45"/>
      <c r="K5908" s="45">
        <v>8.456538200378418</v>
      </c>
      <c r="L5908" s="45"/>
      <c r="M5908" s="45"/>
      <c r="N5908" s="45">
        <v>35.255210876464844</v>
      </c>
      <c r="O5908" s="45"/>
      <c r="P5908" s="45"/>
      <c r="Q5908" s="45"/>
      <c r="R5908" s="45">
        <v>18.94952392578125</v>
      </c>
      <c r="S5908" s="45"/>
      <c r="T5908" s="45"/>
      <c r="U5908" s="45"/>
      <c r="V5908" s="46">
        <v>31.555809020996094</v>
      </c>
      <c r="W5908" s="46"/>
      <c r="X5908" s="45">
        <v>6.8000003695487976E-2</v>
      </c>
      <c r="Y5908" s="45"/>
      <c r="Z5908" s="44">
        <v>4.0800002217292786</v>
      </c>
      <c r="AA5908" s="44"/>
      <c r="AB5908" s="45">
        <v>-19.211763381958008</v>
      </c>
      <c r="AC5908" s="45"/>
      <c r="AD5908" s="45">
        <v>3.06241774559021</v>
      </c>
      <c r="AE5908" s="45"/>
      <c r="AF5908" s="45">
        <v>28.385093688964844</v>
      </c>
      <c r="AG5908" s="45"/>
      <c r="AH5908" s="45">
        <v>17.90583610534668</v>
      </c>
      <c r="AI5908" s="45"/>
      <c r="AJ5908" s="45"/>
      <c r="AK5908" s="20">
        <v>12.093578338623047</v>
      </c>
    </row>
    <row r="5909" spans="2:37">
      <c r="B5909" s="2">
        <v>2.9999999329447746E-2</v>
      </c>
      <c r="D5909" s="44">
        <v>1.7999999597668648</v>
      </c>
      <c r="E5909" s="44"/>
      <c r="F5909" s="45">
        <v>2.0760003477334976E-2</v>
      </c>
      <c r="G5909" s="45"/>
      <c r="H5909" s="45"/>
      <c r="I5909" s="45"/>
      <c r="J5909" s="45"/>
      <c r="K5909" s="45">
        <v>8.2179155349731445</v>
      </c>
      <c r="L5909" s="45"/>
      <c r="M5909" s="45"/>
      <c r="N5909" s="45">
        <v>34.972141265869141</v>
      </c>
      <c r="O5909" s="45"/>
      <c r="P5909" s="45"/>
      <c r="Q5909" s="45"/>
      <c r="R5909" s="45">
        <v>18.918094635009766</v>
      </c>
      <c r="S5909" s="45"/>
      <c r="T5909" s="45"/>
      <c r="U5909" s="45"/>
      <c r="V5909" s="46">
        <v>30.716327667236328</v>
      </c>
      <c r="W5909" s="46"/>
      <c r="X5909" s="45">
        <v>6.8999998271465302E-2</v>
      </c>
      <c r="Y5909" s="45"/>
      <c r="Z5909" s="44">
        <v>4.1399998962879181</v>
      </c>
      <c r="AA5909" s="44"/>
      <c r="AB5909" s="45">
        <v>-13.269203186035156</v>
      </c>
      <c r="AC5909" s="45"/>
      <c r="AD5909" s="45">
        <v>2.9883213043212891</v>
      </c>
      <c r="AE5909" s="45"/>
      <c r="AF5909" s="45">
        <v>28.279270172119141</v>
      </c>
      <c r="AG5909" s="45"/>
      <c r="AH5909" s="45">
        <v>17.883401870727539</v>
      </c>
      <c r="AI5909" s="45"/>
      <c r="AJ5909" s="45"/>
      <c r="AK5909" s="20">
        <v>11.815773963928223</v>
      </c>
    </row>
    <row r="5910" spans="2:37">
      <c r="B5910" s="2">
        <v>3.0999999493360519E-2</v>
      </c>
      <c r="D5910" s="44">
        <v>1.8599999696016312</v>
      </c>
      <c r="E5910" s="44"/>
      <c r="F5910" s="45">
        <v>-8.9785318374633789</v>
      </c>
      <c r="G5910" s="45"/>
      <c r="H5910" s="45"/>
      <c r="I5910" s="45"/>
      <c r="J5910" s="45"/>
      <c r="K5910" s="45">
        <v>7.9881277084350586</v>
      </c>
      <c r="L5910" s="45"/>
      <c r="M5910" s="45"/>
      <c r="N5910" s="45">
        <v>34.698295593261719</v>
      </c>
      <c r="O5910" s="45"/>
      <c r="P5910" s="45"/>
      <c r="Q5910" s="45"/>
      <c r="R5910" s="45">
        <v>18.886941909790039</v>
      </c>
      <c r="S5910" s="45"/>
      <c r="T5910" s="45"/>
      <c r="U5910" s="45"/>
      <c r="V5910" s="46">
        <v>29.906688690185547</v>
      </c>
      <c r="W5910" s="46"/>
      <c r="X5910" s="45">
        <v>7.0000000298023224E-2</v>
      </c>
      <c r="Y5910" s="45"/>
      <c r="Z5910" s="44">
        <v>4.2000000178813934</v>
      </c>
      <c r="AA5910" s="44"/>
      <c r="AB5910" s="45">
        <v>-5.0607242584228516</v>
      </c>
      <c r="AC5910" s="45"/>
      <c r="AD5910" s="45">
        <v>2.9161720275878906</v>
      </c>
      <c r="AE5910" s="45"/>
      <c r="AF5910" s="45">
        <v>28.1756591796875</v>
      </c>
      <c r="AG5910" s="45"/>
      <c r="AH5910" s="45">
        <v>17.861154556274414</v>
      </c>
      <c r="AI5910" s="45"/>
      <c r="AJ5910" s="45"/>
      <c r="AK5910" s="20">
        <v>11.544858932495117</v>
      </c>
    </row>
    <row r="5911" spans="2:37">
      <c r="B5911" s="2">
        <v>3.2000001519918442E-2</v>
      </c>
      <c r="D5911" s="44">
        <v>1.9200000911951065</v>
      </c>
      <c r="E5911" s="44"/>
      <c r="F5911" s="45">
        <v>-15.563163757324219</v>
      </c>
      <c r="G5911" s="45"/>
      <c r="H5911" s="45"/>
      <c r="I5911" s="45"/>
      <c r="J5911" s="45"/>
      <c r="K5911" s="45">
        <v>7.7666397094726563</v>
      </c>
      <c r="L5911" s="45"/>
      <c r="M5911" s="45"/>
      <c r="N5911" s="45">
        <v>34.433139801025391</v>
      </c>
      <c r="O5911" s="45"/>
      <c r="P5911" s="45"/>
      <c r="Q5911" s="45"/>
      <c r="R5911" s="45">
        <v>18.856063842773438</v>
      </c>
      <c r="S5911" s="45"/>
      <c r="T5911" s="45"/>
      <c r="U5911" s="45"/>
      <c r="V5911" s="46">
        <v>29.125080108642578</v>
      </c>
      <c r="W5911" s="46"/>
      <c r="X5911" s="45">
        <v>7.1000002324581146E-2</v>
      </c>
      <c r="Y5911" s="45"/>
      <c r="Z5911" s="44">
        <v>4.2600001394748688</v>
      </c>
      <c r="AA5911" s="44"/>
      <c r="AB5911" s="45">
        <v>4.2473411560058594</v>
      </c>
      <c r="AC5911" s="45"/>
      <c r="AD5911" s="45">
        <v>2.8459131717681885</v>
      </c>
      <c r="AE5911" s="45"/>
      <c r="AF5911" s="45">
        <v>28.07420539855957</v>
      </c>
      <c r="AG5911" s="45"/>
      <c r="AH5911" s="45">
        <v>17.839096069335938</v>
      </c>
      <c r="AI5911" s="45"/>
      <c r="AJ5911" s="45"/>
      <c r="AK5911" s="20">
        <v>11.280641555786133</v>
      </c>
    </row>
    <row r="5912" spans="2:37">
      <c r="B5912" s="2">
        <v>3.2999999821186066E-2</v>
      </c>
      <c r="D5912" s="44">
        <v>1.9799999892711639</v>
      </c>
      <c r="E5912" s="44"/>
      <c r="F5912" s="45">
        <v>-18.849941253662109</v>
      </c>
      <c r="G5912" s="45"/>
      <c r="H5912" s="45"/>
      <c r="I5912" s="45"/>
      <c r="J5912" s="45"/>
      <c r="K5912" s="45">
        <v>7.552971363067627</v>
      </c>
      <c r="L5912" s="45"/>
      <c r="M5912" s="45"/>
      <c r="N5912" s="45">
        <v>34.176185607910156</v>
      </c>
      <c r="O5912" s="45"/>
      <c r="P5912" s="45"/>
      <c r="Q5912" s="45"/>
      <c r="R5912" s="45">
        <v>18.825456619262695</v>
      </c>
      <c r="S5912" s="45"/>
      <c r="T5912" s="45"/>
      <c r="U5912" s="45"/>
      <c r="V5912" s="46">
        <v>28.369869232177734</v>
      </c>
      <c r="W5912" s="46"/>
      <c r="X5912" s="45">
        <v>7.1999996900558472E-2</v>
      </c>
      <c r="Y5912" s="45"/>
      <c r="Z5912" s="44">
        <v>4.3199998140335083</v>
      </c>
      <c r="AA5912" s="44"/>
      <c r="AB5912" s="45">
        <v>13.337714195251465</v>
      </c>
      <c r="AC5912" s="45"/>
      <c r="AD5912" s="45">
        <v>2.7774894237518311</v>
      </c>
      <c r="AE5912" s="45"/>
      <c r="AF5912" s="45">
        <v>27.974847793579102</v>
      </c>
      <c r="AG5912" s="45"/>
      <c r="AH5912" s="45">
        <v>17.817222595214844</v>
      </c>
      <c r="AI5912" s="45"/>
      <c r="AJ5912" s="45"/>
      <c r="AK5912" s="20">
        <v>11.022939682006836</v>
      </c>
    </row>
    <row r="5913" spans="2:37">
      <c r="B5913" s="2">
        <v>3.4000001847743988E-2</v>
      </c>
      <c r="D5913" s="44">
        <v>2.0400001108646393</v>
      </c>
      <c r="E5913" s="44"/>
      <c r="F5913" s="45">
        <v>-18.419401168823242</v>
      </c>
      <c r="G5913" s="45"/>
      <c r="H5913" s="45"/>
      <c r="I5913" s="45"/>
      <c r="J5913" s="45"/>
      <c r="K5913" s="45">
        <v>7.346686840057373</v>
      </c>
      <c r="L5913" s="45"/>
      <c r="M5913" s="45"/>
      <c r="N5913" s="45">
        <v>33.926994323730469</v>
      </c>
      <c r="O5913" s="45"/>
      <c r="P5913" s="45"/>
      <c r="Q5913" s="45"/>
      <c r="R5913" s="45">
        <v>18.795116424560547</v>
      </c>
      <c r="S5913" s="45"/>
      <c r="T5913" s="45"/>
      <c r="U5913" s="45"/>
      <c r="V5913" s="46">
        <v>27.639585494995117</v>
      </c>
      <c r="W5913" s="46"/>
      <c r="X5913" s="45">
        <v>7.2999998927116394E-2</v>
      </c>
      <c r="Y5913" s="45"/>
      <c r="Z5913" s="44">
        <v>4.3799999356269836</v>
      </c>
      <c r="AA5913" s="44"/>
      <c r="AB5913" s="45">
        <v>20.9271240234375</v>
      </c>
      <c r="AC5913" s="45"/>
      <c r="AD5913" s="45">
        <v>2.7108478546142578</v>
      </c>
      <c r="AE5913" s="45"/>
      <c r="AF5913" s="45">
        <v>27.877531051635742</v>
      </c>
      <c r="AG5913" s="45"/>
      <c r="AH5913" s="45">
        <v>17.7955322265625</v>
      </c>
      <c r="AI5913" s="45"/>
      <c r="AJ5913" s="45"/>
      <c r="AK5913" s="20">
        <v>10.771574020385742</v>
      </c>
    </row>
    <row r="5914" spans="2:37">
      <c r="B5914" s="2">
        <v>3.5000000149011612E-2</v>
      </c>
      <c r="D5914" s="44">
        <v>2.1000000089406967</v>
      </c>
      <c r="E5914" s="44"/>
      <c r="F5914" s="45">
        <v>-14.373129844665527</v>
      </c>
      <c r="G5914" s="45"/>
      <c r="H5914" s="45"/>
      <c r="I5914" s="45"/>
      <c r="J5914" s="45"/>
      <c r="K5914" s="45">
        <v>7.1473913192749023</v>
      </c>
      <c r="L5914" s="45"/>
      <c r="M5914" s="45"/>
      <c r="N5914" s="45">
        <v>33.685169219970703</v>
      </c>
      <c r="O5914" s="45"/>
      <c r="P5914" s="45"/>
      <c r="Q5914" s="45"/>
      <c r="R5914" s="45">
        <v>18.765043258666992</v>
      </c>
      <c r="S5914" s="45"/>
      <c r="T5914" s="45"/>
      <c r="U5914" s="45"/>
      <c r="V5914" s="46">
        <v>26.932893753051758</v>
      </c>
      <c r="W5914" s="46"/>
      <c r="X5914" s="45">
        <v>7.4000000953674316E-2</v>
      </c>
      <c r="Y5914" s="45"/>
      <c r="Z5914" s="44">
        <v>4.440000057220459</v>
      </c>
      <c r="AA5914" s="44"/>
      <c r="AB5914" s="45">
        <v>25.946050643920898</v>
      </c>
      <c r="AC5914" s="45"/>
      <c r="AD5914" s="45">
        <v>2.645937442779541</v>
      </c>
      <c r="AE5914" s="45"/>
      <c r="AF5914" s="45">
        <v>27.782201766967773</v>
      </c>
      <c r="AG5914" s="45"/>
      <c r="AH5914" s="45">
        <v>17.774023056030273</v>
      </c>
      <c r="AI5914" s="45"/>
      <c r="AJ5914" s="45"/>
      <c r="AK5914" s="20">
        <v>10.526374816894531</v>
      </c>
    </row>
    <row r="5915" spans="2:37">
      <c r="B5915" s="2">
        <v>3.5999998450279236E-2</v>
      </c>
      <c r="D5915" s="44">
        <v>2.1599999070167542</v>
      </c>
      <c r="E5915" s="44"/>
      <c r="F5915" s="45">
        <v>-7.3179068565368652</v>
      </c>
      <c r="G5915" s="45"/>
      <c r="H5915" s="45"/>
      <c r="I5915" s="45"/>
      <c r="J5915" s="45"/>
      <c r="K5915" s="45">
        <v>6.9547252655029297</v>
      </c>
      <c r="L5915" s="45"/>
      <c r="M5915" s="45"/>
      <c r="N5915" s="45">
        <v>33.450344085693359</v>
      </c>
      <c r="O5915" s="45"/>
      <c r="P5915" s="45"/>
      <c r="Q5915" s="45"/>
      <c r="R5915" s="45">
        <v>18.735231399536133</v>
      </c>
      <c r="S5915" s="45"/>
      <c r="T5915" s="45"/>
      <c r="U5915" s="45"/>
      <c r="V5915" s="46">
        <v>26.248584747314453</v>
      </c>
      <c r="W5915" s="46"/>
      <c r="X5915" s="45">
        <v>7.5000002980232239E-2</v>
      </c>
      <c r="Y5915" s="45"/>
      <c r="Z5915" s="44">
        <v>4.5000001788139343</v>
      </c>
      <c r="AA5915" s="44"/>
      <c r="AB5915" s="45">
        <v>27.688060760498047</v>
      </c>
      <c r="AC5915" s="45"/>
      <c r="AD5915" s="45">
        <v>2.5827081203460693</v>
      </c>
      <c r="AE5915" s="45"/>
      <c r="AF5915" s="45">
        <v>27.688808441162109</v>
      </c>
      <c r="AG5915" s="45"/>
      <c r="AH5915" s="45">
        <v>17.752693176269531</v>
      </c>
      <c r="AI5915" s="45"/>
      <c r="AJ5915" s="45"/>
      <c r="AK5915" s="20">
        <v>10.287173271179199</v>
      </c>
    </row>
    <row r="5916" spans="2:37">
      <c r="B5916" s="2">
        <v>3.7000000476837158E-2</v>
      </c>
      <c r="D5916" s="44">
        <v>2.2200000286102295</v>
      </c>
      <c r="E5916" s="44"/>
      <c r="F5916" s="45">
        <v>1.7208443880081177</v>
      </c>
      <c r="G5916" s="45"/>
      <c r="H5916" s="45"/>
      <c r="I5916" s="45"/>
      <c r="J5916" s="45"/>
      <c r="K5916" s="45">
        <v>6.7683591842651367</v>
      </c>
      <c r="L5916" s="45"/>
      <c r="M5916" s="45"/>
      <c r="N5916" s="45">
        <v>33.222187042236328</v>
      </c>
      <c r="O5916" s="45"/>
      <c r="P5916" s="45"/>
      <c r="Q5916" s="45"/>
      <c r="R5916" s="45">
        <v>18.705680847167969</v>
      </c>
      <c r="S5916" s="45"/>
      <c r="T5916" s="45"/>
      <c r="U5916" s="45"/>
      <c r="V5916" s="46">
        <v>25.58555793762207</v>
      </c>
      <c r="W5916" s="46"/>
      <c r="X5916" s="45">
        <v>7.5999997556209564E-2</v>
      </c>
      <c r="Y5916" s="45"/>
      <c r="Z5916" s="44">
        <v>4.5599998533725739</v>
      </c>
      <c r="AA5916" s="44"/>
      <c r="AB5916" s="45">
        <v>25.907936096191406</v>
      </c>
      <c r="AC5916" s="45"/>
      <c r="AD5916" s="45">
        <v>2.5211119651794434</v>
      </c>
      <c r="AE5916" s="45"/>
      <c r="AF5916" s="45">
        <v>27.597299575805664</v>
      </c>
      <c r="AG5916" s="45"/>
      <c r="AH5916" s="45">
        <v>17.731542587280273</v>
      </c>
      <c r="AI5916" s="45"/>
      <c r="AJ5916" s="45"/>
      <c r="AK5916" s="20">
        <v>10.053808212280273</v>
      </c>
    </row>
    <row r="5917" spans="2:37" ht="14.25" customHeight="1">
      <c r="B5917" s="2">
        <v>3.7999998778104782E-2</v>
      </c>
      <c r="D5917" s="44">
        <v>2.2799999266862869</v>
      </c>
      <c r="E5917" s="44"/>
      <c r="F5917" s="45">
        <v>11.443975448608398</v>
      </c>
      <c r="G5917" s="45"/>
      <c r="H5917" s="45"/>
      <c r="I5917" s="45"/>
      <c r="J5917" s="45"/>
      <c r="K5917" s="45">
        <v>6.5879926681518555</v>
      </c>
      <c r="L5917" s="45"/>
      <c r="M5917" s="45"/>
      <c r="N5917" s="45">
        <v>33.000396728515625</v>
      </c>
      <c r="O5917" s="45"/>
      <c r="P5917" s="45"/>
      <c r="Q5917" s="45"/>
      <c r="R5917" s="45">
        <v>18.676389694213867</v>
      </c>
      <c r="S5917" s="45"/>
      <c r="T5917" s="45"/>
      <c r="U5917" s="45"/>
      <c r="V5917" s="46">
        <v>24.942800521850586</v>
      </c>
      <c r="W5917" s="46"/>
      <c r="X5917" s="45">
        <v>7.6999999582767487E-2</v>
      </c>
      <c r="Y5917" s="45"/>
      <c r="Z5917" s="44">
        <v>4.6199999749660492</v>
      </c>
      <c r="AA5917" s="44"/>
      <c r="AB5917" s="45">
        <v>20.854911804199219</v>
      </c>
      <c r="AC5917" s="45"/>
      <c r="AD5917" s="45">
        <v>2.4611024856567383</v>
      </c>
      <c r="AE5917" s="45"/>
      <c r="AF5917" s="45">
        <v>27.50762939453125</v>
      </c>
      <c r="AG5917" s="45"/>
      <c r="AH5917" s="45">
        <v>17.710569381713867</v>
      </c>
      <c r="AI5917" s="45"/>
      <c r="AJ5917" s="45"/>
      <c r="AK5917" s="20">
        <v>9.8261222839355469</v>
      </c>
    </row>
    <row r="5918" spans="2:37" ht="13.5" customHeight="1">
      <c r="B5918" s="47" t="s">
        <v>11</v>
      </c>
      <c r="C5918" s="47"/>
      <c r="D5918" s="47"/>
      <c r="E5918" s="47"/>
    </row>
    <row r="5919" spans="2:37" ht="12.75" customHeight="1">
      <c r="B5919" s="39" t="s">
        <v>0</v>
      </c>
      <c r="C5919" s="39"/>
      <c r="D5919" s="39"/>
      <c r="E5919" s="39"/>
      <c r="F5919" s="39"/>
      <c r="G5919" s="1" t="s">
        <v>1</v>
      </c>
      <c r="H5919" s="40" t="s">
        <v>120</v>
      </c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</row>
    <row r="5920" spans="2:37" ht="12.75" customHeight="1">
      <c r="AB5920" s="39" t="s">
        <v>2</v>
      </c>
      <c r="AC5920" s="39"/>
      <c r="AD5920" s="39"/>
      <c r="AE5920" s="39"/>
      <c r="AF5920" s="39"/>
      <c r="AG5920" s="39"/>
    </row>
    <row r="5921" spans="2:34" ht="12" customHeight="1">
      <c r="B5921" s="39" t="s">
        <v>3</v>
      </c>
      <c r="C5921" s="39"/>
      <c r="D5921" s="39"/>
      <c r="E5921" s="39"/>
      <c r="G5921" s="1" t="s">
        <v>4</v>
      </c>
      <c r="H5921" s="41">
        <v>0.43999999761581421</v>
      </c>
      <c r="I5921" s="41"/>
      <c r="J5921" s="41"/>
      <c r="K5921" s="41"/>
      <c r="L5921" s="41"/>
      <c r="M5921" s="41"/>
      <c r="N5921" s="41"/>
      <c r="O5921" s="39" t="s">
        <v>21</v>
      </c>
      <c r="P5921" s="39"/>
      <c r="Q5921" s="39"/>
      <c r="R5921" s="39"/>
      <c r="S5921" s="1" t="s">
        <v>4</v>
      </c>
      <c r="T5921" s="42" t="s">
        <v>22</v>
      </c>
      <c r="U5921" s="42"/>
      <c r="V5921" s="42"/>
      <c r="W5921" s="42"/>
      <c r="X5921" s="42"/>
      <c r="Y5921" s="42"/>
      <c r="Z5921" s="42"/>
      <c r="AA5921" s="42"/>
      <c r="AB5921" s="39"/>
      <c r="AC5921" s="39"/>
      <c r="AD5921" s="39"/>
      <c r="AE5921" s="39"/>
      <c r="AF5921" s="39"/>
      <c r="AG5921" s="39"/>
    </row>
    <row r="5922" spans="2:34" ht="10.5" customHeight="1">
      <c r="AB5922" s="39"/>
      <c r="AC5922" s="39"/>
      <c r="AD5922" s="39"/>
      <c r="AE5922" s="39"/>
      <c r="AF5922" s="39"/>
      <c r="AG5922" s="39"/>
    </row>
    <row r="5923" spans="2:34" ht="12" customHeight="1">
      <c r="AB5923" s="39"/>
      <c r="AC5923" s="39"/>
      <c r="AD5923" s="39"/>
      <c r="AE5923" s="39"/>
      <c r="AF5923" s="39"/>
      <c r="AG5923" s="39"/>
    </row>
    <row r="5924" spans="2:34" ht="12" customHeight="1">
      <c r="AB5924" s="39"/>
      <c r="AC5924" s="39"/>
      <c r="AD5924" s="39"/>
      <c r="AE5924" s="39"/>
      <c r="AF5924" s="39"/>
      <c r="AG5924" s="39"/>
    </row>
    <row r="5925" spans="2:34" ht="6" customHeight="1"/>
    <row r="5926" spans="2:34" ht="3" customHeight="1">
      <c r="B5926" s="43" t="s">
        <v>5</v>
      </c>
      <c r="D5926" s="43" t="s">
        <v>23</v>
      </c>
      <c r="E5926" s="43"/>
      <c r="G5926" s="43" t="s">
        <v>6</v>
      </c>
      <c r="H5926" s="43"/>
      <c r="J5926" s="43" t="s">
        <v>7</v>
      </c>
      <c r="K5926" s="43"/>
      <c r="L5926" s="43"/>
      <c r="M5926" s="43"/>
      <c r="N5926" s="43" t="s">
        <v>8</v>
      </c>
      <c r="O5926" s="43"/>
      <c r="Q5926" s="43" t="s">
        <v>9</v>
      </c>
      <c r="R5926" s="43"/>
      <c r="S5926" s="43"/>
      <c r="T5926" s="43" t="s">
        <v>10</v>
      </c>
      <c r="U5926" s="43"/>
      <c r="X5926" s="43" t="s">
        <v>5</v>
      </c>
      <c r="Y5926" s="43"/>
      <c r="Z5926" s="43" t="s">
        <v>23</v>
      </c>
      <c r="AA5926" s="43"/>
      <c r="AB5926" s="43" t="s">
        <v>6</v>
      </c>
      <c r="AC5926" s="43" t="s">
        <v>7</v>
      </c>
      <c r="AE5926" s="43" t="s">
        <v>8</v>
      </c>
      <c r="AF5926" s="43" t="s">
        <v>9</v>
      </c>
      <c r="AG5926" s="43" t="s">
        <v>10</v>
      </c>
      <c r="AH5926" s="43"/>
    </row>
    <row r="5927" spans="2:34" ht="14.25" customHeight="1">
      <c r="B5927" s="43"/>
      <c r="D5927" s="43"/>
      <c r="E5927" s="43"/>
      <c r="G5927" s="43"/>
      <c r="H5927" s="43"/>
      <c r="J5927" s="43"/>
      <c r="K5927" s="43"/>
      <c r="L5927" s="43"/>
      <c r="M5927" s="43"/>
      <c r="N5927" s="43"/>
      <c r="O5927" s="43"/>
      <c r="Q5927" s="43"/>
      <c r="R5927" s="43"/>
      <c r="S5927" s="43"/>
      <c r="T5927" s="43"/>
      <c r="U5927" s="43"/>
      <c r="X5927" s="43"/>
      <c r="Y5927" s="43"/>
      <c r="Z5927" s="43"/>
      <c r="AA5927" s="43"/>
      <c r="AB5927" s="43"/>
      <c r="AC5927" s="43"/>
      <c r="AE5927" s="43"/>
      <c r="AF5927" s="43"/>
      <c r="AG5927" s="43"/>
      <c r="AH5927" s="43"/>
    </row>
    <row r="5928" spans="2:34">
      <c r="B5928" s="2">
        <v>7.8000001609325409E-2</v>
      </c>
      <c r="D5928" s="44">
        <v>4.6800000965595245</v>
      </c>
      <c r="E5928" s="44"/>
      <c r="F5928" s="45">
        <v>13.236573219299316</v>
      </c>
      <c r="G5928" s="45"/>
      <c r="H5928" s="45"/>
      <c r="I5928" s="45"/>
      <c r="J5928" s="45"/>
      <c r="K5928" s="45">
        <v>2.4026346206665039</v>
      </c>
      <c r="L5928" s="45"/>
      <c r="M5928" s="45"/>
      <c r="N5928" s="45">
        <v>27.419744491577148</v>
      </c>
      <c r="O5928" s="45"/>
      <c r="P5928" s="45"/>
      <c r="Q5928" s="45"/>
      <c r="R5928" s="45">
        <v>17.689767837524414</v>
      </c>
      <c r="S5928" s="45"/>
      <c r="T5928" s="45"/>
      <c r="U5928" s="45"/>
      <c r="V5928" s="46">
        <v>9.6039648056030273</v>
      </c>
      <c r="W5928" s="46"/>
    </row>
    <row r="5929" spans="2:34">
      <c r="B5929" s="2">
        <v>7.9000003635883331E-2</v>
      </c>
      <c r="D5929" s="44">
        <v>4.7400002181529999</v>
      </c>
      <c r="E5929" s="44"/>
      <c r="F5929" s="45">
        <v>4.1185989379882813</v>
      </c>
      <c r="G5929" s="45"/>
      <c r="H5929" s="45"/>
      <c r="I5929" s="45"/>
      <c r="J5929" s="45"/>
      <c r="K5929" s="45">
        <v>2.3456647396087646</v>
      </c>
      <c r="L5929" s="45"/>
      <c r="M5929" s="45"/>
      <c r="N5929" s="45">
        <v>27.33360481262207</v>
      </c>
      <c r="O5929" s="45"/>
      <c r="P5929" s="45"/>
      <c r="Q5929" s="45"/>
      <c r="R5929" s="45">
        <v>17.66914176940918</v>
      </c>
      <c r="S5929" s="45"/>
      <c r="T5929" s="45"/>
      <c r="U5929" s="45"/>
      <c r="V5929" s="46">
        <v>9.3871870040893555</v>
      </c>
      <c r="W5929" s="46"/>
    </row>
    <row r="5930" spans="2:34">
      <c r="B5930" s="2">
        <v>7.9999998211860657E-2</v>
      </c>
      <c r="D5930" s="44">
        <v>4.7999998927116394</v>
      </c>
      <c r="E5930" s="44"/>
      <c r="F5930" s="45">
        <v>-5.2254252433776855</v>
      </c>
      <c r="G5930" s="45"/>
      <c r="H5930" s="45"/>
      <c r="I5930" s="45"/>
      <c r="J5930" s="45"/>
      <c r="K5930" s="45">
        <v>2.2901508808135986</v>
      </c>
      <c r="L5930" s="45"/>
      <c r="M5930" s="45"/>
      <c r="N5930" s="45">
        <v>27.249162673950195</v>
      </c>
      <c r="O5930" s="45"/>
      <c r="P5930" s="45"/>
      <c r="Q5930" s="45"/>
      <c r="R5930" s="45">
        <v>17.648687362670898</v>
      </c>
      <c r="S5930" s="45"/>
      <c r="T5930" s="45"/>
      <c r="U5930" s="45"/>
      <c r="V5930" s="46">
        <v>9.1756467819213867</v>
      </c>
      <c r="W5930" s="46"/>
    </row>
    <row r="5931" spans="2:34">
      <c r="B5931" s="2">
        <v>8.1000000238418579E-2</v>
      </c>
      <c r="D5931" s="44">
        <v>4.8600000143051147</v>
      </c>
      <c r="E5931" s="44"/>
      <c r="F5931" s="45">
        <v>-13.492982864379883</v>
      </c>
      <c r="G5931" s="45"/>
      <c r="H5931" s="45"/>
      <c r="I5931" s="45"/>
      <c r="J5931" s="45"/>
      <c r="K5931" s="45">
        <v>2.2360520362854004</v>
      </c>
      <c r="L5931" s="45"/>
      <c r="M5931" s="45"/>
      <c r="N5931" s="45">
        <v>27.166376113891602</v>
      </c>
      <c r="O5931" s="45"/>
      <c r="P5931" s="45"/>
      <c r="Q5931" s="45"/>
      <c r="R5931" s="45">
        <v>17.628400802612305</v>
      </c>
      <c r="S5931" s="45"/>
      <c r="T5931" s="45"/>
      <c r="U5931" s="45"/>
      <c r="V5931" s="46">
        <v>8.9692058563232422</v>
      </c>
      <c r="W5931" s="46"/>
    </row>
    <row r="5932" spans="2:34">
      <c r="B5932" s="2">
        <v>8.2000002264976501E-2</v>
      </c>
      <c r="D5932" s="44">
        <v>4.9200001358985901</v>
      </c>
      <c r="E5932" s="44"/>
      <c r="F5932" s="45">
        <v>-19.535242080688477</v>
      </c>
      <c r="G5932" s="45"/>
      <c r="H5932" s="45"/>
      <c r="I5932" s="45"/>
      <c r="J5932" s="45"/>
      <c r="K5932" s="45">
        <v>2.1833286285400391</v>
      </c>
      <c r="L5932" s="45"/>
      <c r="M5932" s="45"/>
      <c r="N5932" s="45">
        <v>27.085203170776367</v>
      </c>
      <c r="O5932" s="45"/>
      <c r="P5932" s="45"/>
      <c r="Q5932" s="45"/>
      <c r="R5932" s="45">
        <v>17.608283996582031</v>
      </c>
      <c r="S5932" s="45"/>
      <c r="T5932" s="45"/>
      <c r="U5932" s="45"/>
      <c r="V5932" s="46">
        <v>8.7677278518676758</v>
      </c>
      <c r="W5932" s="46"/>
    </row>
    <row r="5933" spans="2:34">
      <c r="B5933" s="2">
        <v>8.2999996840953827E-2</v>
      </c>
      <c r="D5933" s="44">
        <v>4.9799998104572296</v>
      </c>
      <c r="E5933" s="44"/>
      <c r="F5933" s="45">
        <v>-22.517707824707031</v>
      </c>
      <c r="G5933" s="45"/>
      <c r="H5933" s="45"/>
      <c r="I5933" s="45"/>
      <c r="J5933" s="45"/>
      <c r="K5933" s="45">
        <v>2.1319422721862793</v>
      </c>
      <c r="L5933" s="45"/>
      <c r="M5933" s="45"/>
      <c r="N5933" s="45">
        <v>27.00560188293457</v>
      </c>
      <c r="O5933" s="45"/>
      <c r="P5933" s="45"/>
      <c r="Q5933" s="45"/>
      <c r="R5933" s="45">
        <v>17.588333129882813</v>
      </c>
      <c r="S5933" s="45"/>
      <c r="T5933" s="45"/>
      <c r="U5933" s="45"/>
      <c r="V5933" s="46">
        <v>8.5710840225219727</v>
      </c>
      <c r="W5933" s="46"/>
    </row>
    <row r="5934" spans="2:34">
      <c r="B5934" s="2">
        <v>8.3999998867511749E-2</v>
      </c>
      <c r="D5934" s="44">
        <v>5.039999932050705</v>
      </c>
      <c r="E5934" s="44"/>
      <c r="F5934" s="45">
        <v>-22.036466598510742</v>
      </c>
      <c r="G5934" s="45"/>
      <c r="H5934" s="45"/>
      <c r="I5934" s="45"/>
      <c r="J5934" s="45"/>
      <c r="K5934" s="45">
        <v>2.0818557739257813</v>
      </c>
      <c r="L5934" s="45"/>
      <c r="M5934" s="45"/>
      <c r="N5934" s="45">
        <v>26.927536010742188</v>
      </c>
      <c r="O5934" s="45"/>
      <c r="P5934" s="45"/>
      <c r="Q5934" s="45"/>
      <c r="R5934" s="45">
        <v>17.568548202514648</v>
      </c>
      <c r="S5934" s="45"/>
      <c r="T5934" s="45"/>
      <c r="U5934" s="45"/>
      <c r="V5934" s="46">
        <v>8.3791465759277344</v>
      </c>
      <c r="W5934" s="46"/>
    </row>
    <row r="5935" spans="2:34">
      <c r="B5935" s="2">
        <v>8.5000000894069672E-2</v>
      </c>
      <c r="D5935" s="44">
        <v>5.1000000536441803</v>
      </c>
      <c r="E5935" s="44"/>
      <c r="F5935" s="45">
        <v>-18.173824310302734</v>
      </c>
      <c r="G5935" s="45"/>
      <c r="H5935" s="45"/>
      <c r="I5935" s="45"/>
      <c r="J5935" s="45"/>
      <c r="K5935" s="45">
        <v>2.0330333709716797</v>
      </c>
      <c r="L5935" s="45"/>
      <c r="M5935" s="45"/>
      <c r="N5935" s="45">
        <v>26.850963592529297</v>
      </c>
      <c r="O5935" s="45"/>
      <c r="P5935" s="45"/>
      <c r="Q5935" s="45"/>
      <c r="R5935" s="45">
        <v>17.548927307128906</v>
      </c>
      <c r="S5935" s="45"/>
      <c r="T5935" s="45"/>
      <c r="U5935" s="45"/>
      <c r="V5935" s="46">
        <v>8.1917924880981445</v>
      </c>
      <c r="W5935" s="46"/>
    </row>
    <row r="5936" spans="2:34">
      <c r="B5936" s="2">
        <v>8.6000002920627594E-2</v>
      </c>
      <c r="D5936" s="44">
        <v>5.1600001752376556</v>
      </c>
      <c r="E5936" s="44"/>
      <c r="F5936" s="45">
        <v>-11.485682487487793</v>
      </c>
      <c r="G5936" s="45"/>
      <c r="H5936" s="45"/>
      <c r="I5936" s="45"/>
      <c r="J5936" s="45"/>
      <c r="K5936" s="45">
        <v>1.9854397773742676</v>
      </c>
      <c r="L5936" s="45"/>
      <c r="M5936" s="45"/>
      <c r="N5936" s="45">
        <v>26.775850296020508</v>
      </c>
      <c r="O5936" s="45"/>
      <c r="P5936" s="45"/>
      <c r="Q5936" s="45"/>
      <c r="R5936" s="45">
        <v>17.52946662902832</v>
      </c>
      <c r="S5936" s="45"/>
      <c r="T5936" s="45"/>
      <c r="U5936" s="45"/>
      <c r="V5936" s="46">
        <v>8.0089025497436523</v>
      </c>
      <c r="W5936" s="46"/>
    </row>
    <row r="5937" spans="2:23">
      <c r="B5937" s="2">
        <v>8.6999997496604919E-2</v>
      </c>
      <c r="D5937" s="44">
        <v>5.2199998497962952</v>
      </c>
      <c r="E5937" s="44"/>
      <c r="F5937" s="45">
        <v>-2.9225754737854004</v>
      </c>
      <c r="G5937" s="45"/>
      <c r="H5937" s="45"/>
      <c r="I5937" s="45"/>
      <c r="J5937" s="45"/>
      <c r="K5937" s="45">
        <v>1.9390413761138916</v>
      </c>
      <c r="L5937" s="45"/>
      <c r="M5937" s="45"/>
      <c r="N5937" s="45">
        <v>26.702157974243164</v>
      </c>
      <c r="O5937" s="45"/>
      <c r="P5937" s="45"/>
      <c r="Q5937" s="45"/>
      <c r="R5937" s="45">
        <v>17.510168075561523</v>
      </c>
      <c r="S5937" s="45"/>
      <c r="T5937" s="45"/>
      <c r="U5937" s="45"/>
      <c r="V5937" s="46">
        <v>7.8303608894348145</v>
      </c>
      <c r="W5937" s="46"/>
    </row>
    <row r="5938" spans="2:23">
      <c r="B5938" s="2">
        <v>8.7999999523162842E-2</v>
      </c>
      <c r="D5938" s="44">
        <v>5.2799999713897705</v>
      </c>
      <c r="E5938" s="44"/>
      <c r="F5938" s="45">
        <v>6.304415225982666</v>
      </c>
      <c r="G5938" s="45"/>
      <c r="H5938" s="45"/>
      <c r="I5938" s="45"/>
      <c r="J5938" s="45"/>
      <c r="K5938" s="45">
        <v>1.8938053846359253</v>
      </c>
      <c r="L5938" s="45"/>
      <c r="M5938" s="45"/>
      <c r="N5938" s="45">
        <v>26.629852294921875</v>
      </c>
      <c r="O5938" s="45"/>
      <c r="P5938" s="45"/>
      <c r="Q5938" s="45"/>
      <c r="R5938" s="45">
        <v>17.49102783203125</v>
      </c>
      <c r="S5938" s="45"/>
      <c r="T5938" s="45"/>
      <c r="U5938" s="45"/>
      <c r="V5938" s="46">
        <v>7.6560544967651367</v>
      </c>
      <c r="W5938" s="46"/>
    </row>
    <row r="5939" spans="2:23">
      <c r="B5939" s="2">
        <v>8.9000001549720764E-2</v>
      </c>
      <c r="D5939" s="44">
        <v>5.3400000929832458</v>
      </c>
      <c r="E5939" s="44"/>
      <c r="F5939" s="45">
        <v>14.89397144317627</v>
      </c>
      <c r="G5939" s="45"/>
      <c r="H5939" s="45"/>
      <c r="I5939" s="45"/>
      <c r="J5939" s="45"/>
      <c r="K5939" s="45">
        <v>1.849699854850769</v>
      </c>
      <c r="L5939" s="45"/>
      <c r="M5939" s="45"/>
      <c r="N5939" s="45">
        <v>26.558900833129883</v>
      </c>
      <c r="O5939" s="45"/>
      <c r="P5939" s="45"/>
      <c r="Q5939" s="45"/>
      <c r="R5939" s="45">
        <v>17.472043991088867</v>
      </c>
      <c r="S5939" s="45"/>
      <c r="T5939" s="45"/>
      <c r="U5939" s="45"/>
      <c r="V5939" s="46">
        <v>7.4858746528625488</v>
      </c>
      <c r="W5939" s="46"/>
    </row>
    <row r="5940" spans="2:23">
      <c r="B5940" s="2">
        <v>9.0000003576278687E-2</v>
      </c>
      <c r="D5940" s="44">
        <v>5.4000002145767212</v>
      </c>
      <c r="E5940" s="44"/>
      <c r="F5940" s="45">
        <v>21.637117385864258</v>
      </c>
      <c r="G5940" s="45"/>
      <c r="H5940" s="45"/>
      <c r="I5940" s="45"/>
      <c r="J5940" s="45"/>
      <c r="K5940" s="45">
        <v>1.8066941499710083</v>
      </c>
      <c r="L5940" s="45"/>
      <c r="M5940" s="45"/>
      <c r="N5940" s="45">
        <v>26.48927116394043</v>
      </c>
      <c r="O5940" s="45"/>
      <c r="P5940" s="45"/>
      <c r="Q5940" s="45"/>
      <c r="R5940" s="45">
        <v>17.453216552734375</v>
      </c>
      <c r="S5940" s="45"/>
      <c r="T5940" s="45"/>
      <c r="U5940" s="45"/>
      <c r="V5940" s="46">
        <v>7.3197145462036133</v>
      </c>
      <c r="W5940" s="46"/>
    </row>
    <row r="5941" spans="2:23">
      <c r="B5941" s="2">
        <v>9.0999998152256012E-2</v>
      </c>
      <c r="D5941" s="44">
        <v>5.4599998891353607</v>
      </c>
      <c r="E5941" s="44"/>
      <c r="F5941" s="45">
        <v>25.586462020874023</v>
      </c>
      <c r="G5941" s="45"/>
      <c r="H5941" s="45"/>
      <c r="I5941" s="45"/>
      <c r="J5941" s="45"/>
      <c r="K5941" s="45">
        <v>1.7647582292556763</v>
      </c>
      <c r="L5941" s="45"/>
      <c r="M5941" s="45"/>
      <c r="N5941" s="45">
        <v>26.420927047729492</v>
      </c>
      <c r="O5941" s="45"/>
      <c r="P5941" s="45"/>
      <c r="Q5941" s="45"/>
      <c r="R5941" s="45">
        <v>17.434545516967773</v>
      </c>
      <c r="S5941" s="45"/>
      <c r="T5941" s="45"/>
      <c r="U5941" s="45"/>
      <c r="V5941" s="46">
        <v>7.157470703125</v>
      </c>
      <c r="W5941" s="46"/>
    </row>
    <row r="5942" spans="2:23">
      <c r="B5942" s="2">
        <v>9.2000000178813934E-2</v>
      </c>
      <c r="D5942" s="44">
        <v>5.5200000107288361</v>
      </c>
      <c r="E5942" s="44"/>
      <c r="F5942" s="45">
        <v>26.188417434692383</v>
      </c>
      <c r="G5942" s="45"/>
      <c r="H5942" s="45"/>
      <c r="I5942" s="45"/>
      <c r="J5942" s="45"/>
      <c r="K5942" s="45">
        <v>1.7238630056381226</v>
      </c>
      <c r="L5942" s="45"/>
      <c r="M5942" s="45"/>
      <c r="N5942" s="45">
        <v>26.353841781616211</v>
      </c>
      <c r="O5942" s="45"/>
      <c r="P5942" s="45"/>
      <c r="Q5942" s="45"/>
      <c r="R5942" s="45">
        <v>17.416025161743164</v>
      </c>
      <c r="S5942" s="45"/>
      <c r="T5942" s="45"/>
      <c r="U5942" s="45"/>
      <c r="V5942" s="46">
        <v>6.9990434646606445</v>
      </c>
      <c r="W5942" s="46"/>
    </row>
    <row r="5943" spans="2:23">
      <c r="B5943" s="2">
        <v>9.3000002205371857E-2</v>
      </c>
      <c r="D5943" s="44">
        <v>5.5800001323223114</v>
      </c>
      <c r="E5943" s="44"/>
      <c r="F5943" s="45">
        <v>23.359943389892578</v>
      </c>
      <c r="G5943" s="45"/>
      <c r="H5943" s="45"/>
      <c r="I5943" s="45"/>
      <c r="J5943" s="45"/>
      <c r="K5943" s="45">
        <v>1.6839804649353027</v>
      </c>
      <c r="L5943" s="45"/>
      <c r="M5943" s="45"/>
      <c r="N5943" s="45">
        <v>26.287984848022461</v>
      </c>
      <c r="O5943" s="45"/>
      <c r="P5943" s="45"/>
      <c r="Q5943" s="45"/>
      <c r="R5943" s="45">
        <v>17.39765739440918</v>
      </c>
      <c r="S5943" s="45"/>
      <c r="T5943" s="45"/>
      <c r="U5943" s="45"/>
      <c r="V5943" s="46">
        <v>6.8443350791931152</v>
      </c>
      <c r="W5943" s="46"/>
    </row>
    <row r="5944" spans="2:23">
      <c r="B5944" s="2">
        <v>9.3999996781349182E-2</v>
      </c>
      <c r="D5944" s="44">
        <v>5.6399998068809509</v>
      </c>
      <c r="E5944" s="44"/>
      <c r="F5944" s="45">
        <v>17.499185562133789</v>
      </c>
      <c r="G5944" s="45"/>
      <c r="H5944" s="45"/>
      <c r="I5944" s="45"/>
      <c r="J5944" s="45"/>
      <c r="K5944" s="45">
        <v>1.6450833082199097</v>
      </c>
      <c r="L5944" s="45"/>
      <c r="M5944" s="45"/>
      <c r="N5944" s="45">
        <v>26.223323822021484</v>
      </c>
      <c r="O5944" s="45"/>
      <c r="P5944" s="45"/>
      <c r="Q5944" s="45"/>
      <c r="R5944" s="45">
        <v>17.379440307617188</v>
      </c>
      <c r="S5944" s="45"/>
      <c r="T5944" s="45"/>
      <c r="U5944" s="45"/>
      <c r="V5944" s="46">
        <v>6.6932506561279297</v>
      </c>
      <c r="W5944" s="46"/>
    </row>
    <row r="5945" spans="2:23">
      <c r="B5945" s="2">
        <v>9.4999998807907104E-2</v>
      </c>
      <c r="D5945" s="44">
        <v>5.6999999284744263</v>
      </c>
      <c r="E5945" s="44"/>
      <c r="F5945" s="45">
        <v>9.4286527633666992</v>
      </c>
      <c r="G5945" s="45"/>
      <c r="H5945" s="45"/>
      <c r="I5945" s="45"/>
      <c r="J5945" s="45"/>
      <c r="K5945" s="45">
        <v>1.6071449518203735</v>
      </c>
      <c r="L5945" s="45"/>
      <c r="M5945" s="45"/>
      <c r="N5945" s="45">
        <v>26.159832000732422</v>
      </c>
      <c r="O5945" s="45"/>
      <c r="P5945" s="45"/>
      <c r="Q5945" s="45"/>
      <c r="R5945" s="45">
        <v>17.361371994018555</v>
      </c>
      <c r="S5945" s="45"/>
      <c r="T5945" s="45"/>
      <c r="U5945" s="45"/>
      <c r="V5945" s="46">
        <v>6.5456986427307129</v>
      </c>
      <c r="W5945" s="46"/>
    </row>
    <row r="5946" spans="2:23">
      <c r="B5946" s="2">
        <v>9.6000000834465027E-2</v>
      </c>
      <c r="D5946" s="44">
        <v>5.7600000500679016</v>
      </c>
      <c r="E5946" s="44"/>
      <c r="F5946" s="45">
        <v>0.27903839945793152</v>
      </c>
      <c r="G5946" s="45"/>
      <c r="H5946" s="45"/>
      <c r="I5946" s="45"/>
      <c r="J5946" s="45"/>
      <c r="K5946" s="45">
        <v>1.5701397657394409</v>
      </c>
      <c r="L5946" s="45"/>
      <c r="M5946" s="45"/>
      <c r="N5946" s="45">
        <v>26.097482681274414</v>
      </c>
      <c r="O5946" s="45"/>
      <c r="P5946" s="45"/>
      <c r="Q5946" s="45"/>
      <c r="R5946" s="45">
        <v>17.343450546264648</v>
      </c>
      <c r="S5946" s="45"/>
      <c r="T5946" s="45"/>
      <c r="U5946" s="45"/>
      <c r="V5946" s="46">
        <v>6.4015889167785645</v>
      </c>
      <c r="W5946" s="46"/>
    </row>
    <row r="5947" spans="2:23">
      <c r="B5947" s="2">
        <v>9.7000002861022949E-2</v>
      </c>
      <c r="D5947" s="44">
        <v>5.820000171661377</v>
      </c>
      <c r="E5947" s="44"/>
      <c r="F5947" s="45">
        <v>-8.6699047088623047</v>
      </c>
      <c r="G5947" s="45"/>
      <c r="H5947" s="45"/>
      <c r="I5947" s="45"/>
      <c r="J5947" s="45"/>
      <c r="K5947" s="45">
        <v>1.5340427160263062</v>
      </c>
      <c r="L5947" s="45"/>
      <c r="M5947" s="45"/>
      <c r="N5947" s="45">
        <v>26.036247253417969</v>
      </c>
      <c r="O5947" s="45"/>
      <c r="P5947" s="45"/>
      <c r="Q5947" s="45"/>
      <c r="R5947" s="45">
        <v>17.325675964355469</v>
      </c>
      <c r="S5947" s="45"/>
      <c r="T5947" s="45"/>
      <c r="U5947" s="45"/>
      <c r="V5947" s="46">
        <v>6.2608351707458496</v>
      </c>
      <c r="W5947" s="46"/>
    </row>
    <row r="5948" spans="2:23">
      <c r="B5948" s="2">
        <v>9.7999997437000275E-2</v>
      </c>
      <c r="D5948" s="44">
        <v>5.8799998462200165</v>
      </c>
      <c r="E5948" s="44"/>
      <c r="F5948" s="45">
        <v>-16.169057846069336</v>
      </c>
      <c r="G5948" s="45"/>
      <c r="H5948" s="45"/>
      <c r="I5948" s="45"/>
      <c r="J5948" s="45"/>
      <c r="K5948" s="45">
        <v>1.4988296031951904</v>
      </c>
      <c r="L5948" s="45"/>
      <c r="M5948" s="45"/>
      <c r="N5948" s="45">
        <v>25.976100921630859</v>
      </c>
      <c r="O5948" s="45"/>
      <c r="P5948" s="45"/>
      <c r="Q5948" s="45"/>
      <c r="R5948" s="45">
        <v>17.30804443359375</v>
      </c>
      <c r="S5948" s="45"/>
      <c r="T5948" s="45"/>
      <c r="U5948" s="45"/>
      <c r="V5948" s="46">
        <v>6.1233525276184082</v>
      </c>
      <c r="W5948" s="46"/>
    </row>
    <row r="5949" spans="2:23">
      <c r="B5949" s="2">
        <v>9.8999999463558197E-2</v>
      </c>
      <c r="D5949" s="44">
        <v>5.9399999678134918</v>
      </c>
      <c r="E5949" s="44"/>
      <c r="F5949" s="45">
        <v>-21.174962997436523</v>
      </c>
      <c r="G5949" s="45"/>
      <c r="H5949" s="45"/>
      <c r="I5949" s="45"/>
      <c r="J5949" s="45"/>
      <c r="K5949" s="45">
        <v>1.4644770622253418</v>
      </c>
      <c r="L5949" s="45"/>
      <c r="M5949" s="45"/>
      <c r="N5949" s="45">
        <v>25.917018890380859</v>
      </c>
      <c r="O5949" s="45"/>
      <c r="P5949" s="45"/>
      <c r="Q5949" s="45"/>
      <c r="R5949" s="45">
        <v>17.290557861328125</v>
      </c>
      <c r="S5949" s="45"/>
      <c r="T5949" s="45"/>
      <c r="U5949" s="45"/>
      <c r="V5949" s="46">
        <v>5.9890584945678711</v>
      </c>
      <c r="W5949" s="46"/>
    </row>
    <row r="5950" spans="2:23">
      <c r="B5950" s="2">
        <v>0.10000000149011612</v>
      </c>
      <c r="D5950" s="44">
        <v>6.0000000894069672</v>
      </c>
      <c r="E5950" s="44"/>
      <c r="F5950" s="45">
        <v>-22.995668411254883</v>
      </c>
      <c r="G5950" s="45"/>
      <c r="H5950" s="45"/>
      <c r="I5950" s="45"/>
      <c r="J5950" s="45"/>
      <c r="K5950" s="45">
        <v>1.4309622049331665</v>
      </c>
      <c r="L5950" s="45"/>
      <c r="M5950" s="45"/>
      <c r="N5950" s="45">
        <v>25.858974456787109</v>
      </c>
      <c r="O5950" s="45"/>
      <c r="P5950" s="45"/>
      <c r="Q5950" s="45"/>
      <c r="R5950" s="45">
        <v>17.273212432861328</v>
      </c>
      <c r="S5950" s="45"/>
      <c r="T5950" s="45"/>
      <c r="U5950" s="45"/>
      <c r="V5950" s="46">
        <v>5.8578739166259766</v>
      </c>
      <c r="W5950" s="46"/>
    </row>
    <row r="5951" spans="2:23" ht="9.75" customHeight="1">
      <c r="B5951" s="2">
        <v>0.10100000351667404</v>
      </c>
      <c r="D5951" s="44">
        <v>6.0600002110004425</v>
      </c>
      <c r="E5951" s="44"/>
      <c r="F5951" s="45">
        <v>-21.387016296386719</v>
      </c>
      <c r="G5951" s="45"/>
      <c r="H5951" s="45"/>
      <c r="I5951" s="45"/>
      <c r="J5951" s="45"/>
      <c r="K5951" s="45">
        <v>1.3982627391815186</v>
      </c>
      <c r="L5951" s="45"/>
      <c r="M5951" s="45"/>
      <c r="N5951" s="45">
        <v>25.801944732666016</v>
      </c>
      <c r="O5951" s="45"/>
      <c r="P5951" s="45"/>
      <c r="Q5951" s="45"/>
      <c r="R5951" s="45">
        <v>17.256008148193359</v>
      </c>
      <c r="S5951" s="45"/>
      <c r="T5951" s="45"/>
      <c r="U5951" s="45"/>
      <c r="V5951" s="46">
        <v>5.7297205924987793</v>
      </c>
      <c r="W5951" s="46"/>
    </row>
    <row r="5952" spans="2:23" ht="5.25" customHeight="1"/>
    <row r="5953" spans="2:37" ht="172.5" customHeight="1"/>
    <row r="5954" spans="2:37" ht="16.5" customHeight="1"/>
    <row r="5955" spans="2:37" ht="12.75" customHeight="1">
      <c r="B5955" s="39" t="s">
        <v>0</v>
      </c>
      <c r="C5955" s="39"/>
      <c r="D5955" s="39"/>
      <c r="E5955" s="39"/>
      <c r="F5955" s="39"/>
      <c r="G5955" s="1" t="s">
        <v>1</v>
      </c>
      <c r="H5955" s="40" t="s">
        <v>121</v>
      </c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</row>
    <row r="5956" spans="2:37" ht="12.75" customHeight="1">
      <c r="AB5956" s="39" t="s">
        <v>2</v>
      </c>
      <c r="AC5956" s="39"/>
      <c r="AD5956" s="39"/>
      <c r="AE5956" s="39"/>
      <c r="AF5956" s="39"/>
      <c r="AG5956" s="39"/>
    </row>
    <row r="5957" spans="2:37" ht="12" customHeight="1">
      <c r="B5957" s="39" t="s">
        <v>3</v>
      </c>
      <c r="C5957" s="39"/>
      <c r="D5957" s="39"/>
      <c r="E5957" s="39"/>
      <c r="G5957" s="1" t="s">
        <v>4</v>
      </c>
      <c r="H5957" s="41">
        <v>6.5999999046325684</v>
      </c>
      <c r="I5957" s="41"/>
      <c r="J5957" s="41"/>
      <c r="K5957" s="41"/>
      <c r="L5957" s="41"/>
      <c r="M5957" s="41"/>
      <c r="N5957" s="41"/>
      <c r="O5957" s="39" t="s">
        <v>21</v>
      </c>
      <c r="P5957" s="39"/>
      <c r="Q5957" s="39"/>
      <c r="R5957" s="39"/>
      <c r="S5957" s="1" t="s">
        <v>4</v>
      </c>
      <c r="T5957" s="42" t="s">
        <v>24</v>
      </c>
      <c r="U5957" s="42"/>
      <c r="V5957" s="42"/>
      <c r="W5957" s="42"/>
      <c r="X5957" s="42"/>
      <c r="Y5957" s="42"/>
      <c r="Z5957" s="42"/>
      <c r="AA5957" s="42"/>
      <c r="AB5957" s="39"/>
      <c r="AC5957" s="39"/>
      <c r="AD5957" s="39"/>
      <c r="AE5957" s="39"/>
      <c r="AF5957" s="39"/>
      <c r="AG5957" s="39"/>
    </row>
    <row r="5958" spans="2:37" ht="10.5" customHeight="1">
      <c r="AB5958" s="39"/>
      <c r="AC5958" s="39"/>
      <c r="AD5958" s="39"/>
      <c r="AE5958" s="39"/>
      <c r="AF5958" s="39"/>
      <c r="AG5958" s="39"/>
    </row>
    <row r="5959" spans="2:37" ht="12" customHeight="1">
      <c r="AB5959" s="39"/>
      <c r="AC5959" s="39"/>
      <c r="AD5959" s="39"/>
      <c r="AE5959" s="39"/>
      <c r="AF5959" s="39"/>
      <c r="AG5959" s="39"/>
    </row>
    <row r="5960" spans="2:37" ht="12" customHeight="1">
      <c r="AB5960" s="39"/>
      <c r="AC5960" s="39"/>
      <c r="AD5960" s="39"/>
      <c r="AE5960" s="39"/>
      <c r="AF5960" s="39"/>
      <c r="AG5960" s="39"/>
    </row>
    <row r="5961" spans="2:37" ht="6" customHeight="1"/>
    <row r="5962" spans="2:37" ht="3" customHeight="1">
      <c r="B5962" s="43" t="s">
        <v>5</v>
      </c>
      <c r="D5962" s="43" t="s">
        <v>23</v>
      </c>
      <c r="E5962" s="43"/>
      <c r="G5962" s="43" t="s">
        <v>6</v>
      </c>
      <c r="H5962" s="43"/>
      <c r="J5962" s="43" t="s">
        <v>7</v>
      </c>
      <c r="K5962" s="43"/>
      <c r="L5962" s="43"/>
      <c r="M5962" s="43"/>
      <c r="N5962" s="43" t="s">
        <v>8</v>
      </c>
      <c r="O5962" s="43"/>
      <c r="Q5962" s="43" t="s">
        <v>9</v>
      </c>
      <c r="R5962" s="43"/>
      <c r="S5962" s="43"/>
      <c r="T5962" s="43" t="s">
        <v>10</v>
      </c>
      <c r="U5962" s="43"/>
      <c r="X5962" s="43" t="s">
        <v>5</v>
      </c>
      <c r="Y5962" s="43"/>
      <c r="Z5962" s="43" t="s">
        <v>23</v>
      </c>
      <c r="AA5962" s="43"/>
      <c r="AB5962" s="43" t="s">
        <v>6</v>
      </c>
      <c r="AC5962" s="43" t="s">
        <v>7</v>
      </c>
      <c r="AE5962" s="43" t="s">
        <v>8</v>
      </c>
      <c r="AF5962" s="43" t="s">
        <v>9</v>
      </c>
      <c r="AG5962" s="43" t="s">
        <v>10</v>
      </c>
      <c r="AH5962" s="43"/>
    </row>
    <row r="5963" spans="2:37" ht="14.25" customHeight="1">
      <c r="B5963" s="43"/>
      <c r="D5963" s="43"/>
      <c r="E5963" s="43"/>
      <c r="G5963" s="43"/>
      <c r="H5963" s="43"/>
      <c r="J5963" s="43"/>
      <c r="K5963" s="43"/>
      <c r="L5963" s="43"/>
      <c r="M5963" s="43"/>
      <c r="N5963" s="43"/>
      <c r="O5963" s="43"/>
      <c r="Q5963" s="43"/>
      <c r="R5963" s="43"/>
      <c r="S5963" s="43"/>
      <c r="T5963" s="43"/>
      <c r="U5963" s="43"/>
      <c r="X5963" s="43"/>
      <c r="Y5963" s="43"/>
      <c r="Z5963" s="43"/>
      <c r="AA5963" s="43"/>
      <c r="AB5963" s="43"/>
      <c r="AC5963" s="43"/>
      <c r="AE5963" s="43"/>
      <c r="AF5963" s="43"/>
      <c r="AG5963" s="43"/>
      <c r="AH5963" s="43"/>
    </row>
    <row r="5964" spans="2:37">
      <c r="B5964" s="2">
        <v>0</v>
      </c>
      <c r="D5964" s="44">
        <v>0</v>
      </c>
      <c r="E5964" s="44"/>
      <c r="F5964" s="45">
        <v>-8.8286253685510019E-7</v>
      </c>
      <c r="G5964" s="45"/>
      <c r="H5964" s="45"/>
      <c r="I5964" s="45"/>
      <c r="J5964" s="45"/>
      <c r="K5964" s="45">
        <v>32.084335327148438</v>
      </c>
      <c r="L5964" s="45"/>
      <c r="M5964" s="45"/>
      <c r="N5964" s="45">
        <v>64.168670654296875</v>
      </c>
      <c r="O5964" s="45"/>
      <c r="P5964" s="45"/>
      <c r="Q5964" s="45"/>
      <c r="R5964" s="45">
        <v>22.687051773071289</v>
      </c>
      <c r="S5964" s="45"/>
      <c r="T5964" s="45"/>
      <c r="U5964" s="45"/>
      <c r="V5964" s="46">
        <v>100</v>
      </c>
      <c r="W5964" s="46"/>
      <c r="X5964" s="45">
        <v>3.9000000804662704E-2</v>
      </c>
      <c r="Y5964" s="45"/>
      <c r="Z5964" s="44">
        <v>2.3400000482797623</v>
      </c>
      <c r="AA5964" s="44"/>
      <c r="AB5964" s="45">
        <v>14.814117431640625</v>
      </c>
      <c r="AC5964" s="45"/>
      <c r="AD5964" s="45">
        <v>1.7586698532104492</v>
      </c>
      <c r="AE5964" s="45"/>
      <c r="AF5964" s="45">
        <v>25.838476181030273</v>
      </c>
      <c r="AG5964" s="45"/>
      <c r="AH5964" s="45">
        <v>17.026994705200195</v>
      </c>
      <c r="AI5964" s="45"/>
      <c r="AJ5964" s="45"/>
      <c r="AK5964" s="20">
        <v>7.3035049438476563</v>
      </c>
    </row>
    <row r="5965" spans="2:37">
      <c r="B5965" s="2">
        <v>1.0000000474974513E-3</v>
      </c>
      <c r="D5965" s="44">
        <v>6.0000002849847078E-2</v>
      </c>
      <c r="E5965" s="44"/>
      <c r="F5965" s="45">
        <v>-0.34019756317138672</v>
      </c>
      <c r="G5965" s="45"/>
      <c r="H5965" s="45"/>
      <c r="I5965" s="45"/>
      <c r="J5965" s="45"/>
      <c r="K5965" s="45">
        <v>29.241733551025391</v>
      </c>
      <c r="L5965" s="45"/>
      <c r="M5965" s="45"/>
      <c r="N5965" s="45">
        <v>61.060882568359375</v>
      </c>
      <c r="O5965" s="45"/>
      <c r="P5965" s="45"/>
      <c r="Q5965" s="45"/>
      <c r="R5965" s="45">
        <v>22.499538421630859</v>
      </c>
      <c r="S5965" s="45"/>
      <c r="T5965" s="45"/>
      <c r="U5965" s="45"/>
      <c r="V5965" s="46">
        <v>91.899787902832031</v>
      </c>
      <c r="W5965" s="46"/>
      <c r="X5965" s="45">
        <v>3.9999999105930328E-2</v>
      </c>
      <c r="Y5965" s="45"/>
      <c r="Z5965" s="44">
        <v>2.3999999463558197</v>
      </c>
      <c r="AA5965" s="44"/>
      <c r="AB5965" s="45">
        <v>21.106664657592773</v>
      </c>
      <c r="AC5965" s="45"/>
      <c r="AD5965" s="45">
        <v>1.6434935331344604</v>
      </c>
      <c r="AE5965" s="45"/>
      <c r="AF5965" s="45">
        <v>25.568479537963867</v>
      </c>
      <c r="AG5965" s="45"/>
      <c r="AH5965" s="45">
        <v>16.917518615722656</v>
      </c>
      <c r="AI5965" s="45"/>
      <c r="AJ5965" s="45"/>
      <c r="AK5965" s="20">
        <v>6.8693604469299316</v>
      </c>
    </row>
    <row r="5966" spans="2:37">
      <c r="B5966" s="2">
        <v>2.0000000949949026E-3</v>
      </c>
      <c r="D5966" s="44">
        <v>0.12000000569969416</v>
      </c>
      <c r="E5966" s="44"/>
      <c r="F5966" s="45">
        <v>3.7153003215789795</v>
      </c>
      <c r="G5966" s="45"/>
      <c r="H5966" s="45"/>
      <c r="I5966" s="45"/>
      <c r="J5966" s="45"/>
      <c r="K5966" s="45">
        <v>26.709806442260742</v>
      </c>
      <c r="L5966" s="45"/>
      <c r="M5966" s="45"/>
      <c r="N5966" s="45">
        <v>58.267642974853516</v>
      </c>
      <c r="O5966" s="45"/>
      <c r="P5966" s="45"/>
      <c r="Q5966" s="45"/>
      <c r="R5966" s="45">
        <v>22.314760208129883</v>
      </c>
      <c r="S5966" s="45"/>
      <c r="T5966" s="45"/>
      <c r="U5966" s="45"/>
      <c r="V5966" s="46">
        <v>84.63763427734375</v>
      </c>
      <c r="W5966" s="46"/>
      <c r="X5966" s="45">
        <v>4.1000001132488251E-2</v>
      </c>
      <c r="Y5966" s="45"/>
      <c r="Z5966" s="44">
        <v>2.460000067949295</v>
      </c>
      <c r="AA5966" s="44"/>
      <c r="AB5966" s="45">
        <v>24.606857299804688</v>
      </c>
      <c r="AC5966" s="45"/>
      <c r="AD5966" s="45">
        <v>1.5360125303268433</v>
      </c>
      <c r="AE5966" s="45"/>
      <c r="AF5966" s="45">
        <v>25.308147430419922</v>
      </c>
      <c r="AG5966" s="45"/>
      <c r="AH5966" s="45">
        <v>16.809438705444336</v>
      </c>
      <c r="AI5966" s="45"/>
      <c r="AJ5966" s="45"/>
      <c r="AK5966" s="20">
        <v>6.4613995552062988</v>
      </c>
    </row>
    <row r="5967" spans="2:37">
      <c r="B5967" s="2">
        <v>3.0000000260770321E-3</v>
      </c>
      <c r="D5967" s="44">
        <v>0.18000000156462193</v>
      </c>
      <c r="E5967" s="44"/>
      <c r="F5967" s="45">
        <v>11.139756202697754</v>
      </c>
      <c r="G5967" s="45"/>
      <c r="H5967" s="45"/>
      <c r="I5967" s="45"/>
      <c r="J5967" s="45"/>
      <c r="K5967" s="45">
        <v>24.446884155273438</v>
      </c>
      <c r="L5967" s="45"/>
      <c r="M5967" s="45"/>
      <c r="N5967" s="45">
        <v>55.747207641601563</v>
      </c>
      <c r="O5967" s="45"/>
      <c r="P5967" s="45"/>
      <c r="Q5967" s="45"/>
      <c r="R5967" s="45">
        <v>22.132671356201172</v>
      </c>
      <c r="S5967" s="45"/>
      <c r="T5967" s="45"/>
      <c r="U5967" s="45"/>
      <c r="V5967" s="46">
        <v>78.104248046875</v>
      </c>
      <c r="W5967" s="46"/>
      <c r="X5967" s="45">
        <v>4.1999999433755875E-2</v>
      </c>
      <c r="Y5967" s="45"/>
      <c r="Z5967" s="44">
        <v>2.5199999660253525</v>
      </c>
      <c r="AA5967" s="44"/>
      <c r="AB5967" s="45">
        <v>24.846332550048828</v>
      </c>
      <c r="AC5967" s="45"/>
      <c r="AD5967" s="45">
        <v>1.4356977939605713</v>
      </c>
      <c r="AE5967" s="45"/>
      <c r="AF5967" s="45">
        <v>25.056919097900391</v>
      </c>
      <c r="AG5967" s="45"/>
      <c r="AH5967" s="45">
        <v>16.702726364135742</v>
      </c>
      <c r="AI5967" s="45"/>
      <c r="AJ5967" s="45"/>
      <c r="AK5967" s="20">
        <v>6.0780000686645508</v>
      </c>
    </row>
    <row r="5968" spans="2:37">
      <c r="B5968" s="2">
        <v>4.0000001899898052E-3</v>
      </c>
      <c r="D5968" s="44">
        <v>0.24000001139938831</v>
      </c>
      <c r="E5968" s="44"/>
      <c r="F5968" s="45">
        <v>20.497196197509766</v>
      </c>
      <c r="G5968" s="45"/>
      <c r="H5968" s="45"/>
      <c r="I5968" s="45"/>
      <c r="J5968" s="45"/>
      <c r="K5968" s="45">
        <v>22.417728424072266</v>
      </c>
      <c r="L5968" s="45"/>
      <c r="M5968" s="45"/>
      <c r="N5968" s="45">
        <v>53.464275360107422</v>
      </c>
      <c r="O5968" s="45"/>
      <c r="P5968" s="45"/>
      <c r="Q5968" s="45"/>
      <c r="R5968" s="45">
        <v>21.953224182128906</v>
      </c>
      <c r="S5968" s="45"/>
      <c r="T5968" s="45"/>
      <c r="U5968" s="45"/>
      <c r="V5968" s="46">
        <v>72.206832885742188</v>
      </c>
      <c r="W5968" s="46"/>
      <c r="X5968" s="45">
        <v>4.3000001460313797E-2</v>
      </c>
      <c r="Y5968" s="45"/>
      <c r="Z5968" s="44">
        <v>2.5800000876188278</v>
      </c>
      <c r="AA5968" s="44"/>
      <c r="AB5968" s="45">
        <v>21.818597793579102</v>
      </c>
      <c r="AC5968" s="45"/>
      <c r="AD5968" s="45">
        <v>1.3420581817626953</v>
      </c>
      <c r="AE5968" s="45"/>
      <c r="AF5968" s="45">
        <v>24.814271926879883</v>
      </c>
      <c r="AG5968" s="45"/>
      <c r="AH5968" s="45">
        <v>16.597360610961914</v>
      </c>
      <c r="AI5968" s="45"/>
      <c r="AJ5968" s="45"/>
      <c r="AK5968" s="20">
        <v>5.7176461219787598</v>
      </c>
    </row>
    <row r="5969" spans="2:37">
      <c r="B5969" s="2">
        <v>4.999999888241291E-3</v>
      </c>
      <c r="D5969" s="44">
        <v>0.29999999329447746</v>
      </c>
      <c r="E5969" s="44"/>
      <c r="F5969" s="45">
        <v>30.143072128295898</v>
      </c>
      <c r="G5969" s="45"/>
      <c r="H5969" s="45"/>
      <c r="I5969" s="45"/>
      <c r="J5969" s="45"/>
      <c r="K5969" s="45">
        <v>20.59246826171875</v>
      </c>
      <c r="L5969" s="45"/>
      <c r="M5969" s="45"/>
      <c r="N5969" s="45">
        <v>51.388908386230469</v>
      </c>
      <c r="O5969" s="45"/>
      <c r="P5969" s="45"/>
      <c r="Q5969" s="45"/>
      <c r="R5969" s="45">
        <v>21.776372909545898</v>
      </c>
      <c r="S5969" s="45"/>
      <c r="T5969" s="45"/>
      <c r="U5969" s="45"/>
      <c r="V5969" s="46">
        <v>66.86639404296875</v>
      </c>
      <c r="W5969" s="46"/>
      <c r="X5969" s="45">
        <v>4.3999999761581421E-2</v>
      </c>
      <c r="Y5969" s="45"/>
      <c r="Z5969" s="44">
        <v>2.6399999856948853</v>
      </c>
      <c r="AA5969" s="44"/>
      <c r="AB5969" s="45">
        <v>15.973998069763184</v>
      </c>
      <c r="AC5969" s="45"/>
      <c r="AD5969" s="45">
        <v>1.2546377182006836</v>
      </c>
      <c r="AE5969" s="45"/>
      <c r="AF5969" s="45">
        <v>24.579717636108398</v>
      </c>
      <c r="AG5969" s="45"/>
      <c r="AH5969" s="45">
        <v>16.493322372436523</v>
      </c>
      <c r="AI5969" s="45"/>
      <c r="AJ5969" s="45"/>
      <c r="AK5969" s="20">
        <v>5.3789215087890625</v>
      </c>
    </row>
    <row r="5970" spans="2:37">
      <c r="B5970" s="2">
        <v>6.0000000521540642E-3</v>
      </c>
      <c r="D5970" s="44">
        <v>0.36000000312924385</v>
      </c>
      <c r="E5970" s="44"/>
      <c r="F5970" s="45">
        <v>38.451583862304688</v>
      </c>
      <c r="G5970" s="45"/>
      <c r="H5970" s="45"/>
      <c r="I5970" s="45"/>
      <c r="J5970" s="45"/>
      <c r="K5970" s="45">
        <v>18.945711135864258</v>
      </c>
      <c r="L5970" s="45"/>
      <c r="M5970" s="45"/>
      <c r="N5970" s="45">
        <v>49.495651245117188</v>
      </c>
      <c r="O5970" s="45"/>
      <c r="P5970" s="45"/>
      <c r="Q5970" s="45"/>
      <c r="R5970" s="45">
        <v>21.602069854736328</v>
      </c>
      <c r="S5970" s="45"/>
      <c r="T5970" s="45"/>
      <c r="U5970" s="45"/>
      <c r="V5970" s="46">
        <v>62.015544891357422</v>
      </c>
      <c r="W5970" s="46"/>
      <c r="X5970" s="45">
        <v>4.5000001788139343E-2</v>
      </c>
      <c r="Y5970" s="45"/>
      <c r="Z5970" s="44">
        <v>2.7000001072883606</v>
      </c>
      <c r="AA5970" s="44"/>
      <c r="AB5970" s="45">
        <v>8.1510982513427734</v>
      </c>
      <c r="AC5970" s="45"/>
      <c r="AD5970" s="45">
        <v>1.1730129718780518</v>
      </c>
      <c r="AE5970" s="45"/>
      <c r="AF5970" s="45">
        <v>24.352800369262695</v>
      </c>
      <c r="AG5970" s="45"/>
      <c r="AH5970" s="45">
        <v>16.390584945678711</v>
      </c>
      <c r="AI5970" s="45"/>
      <c r="AJ5970" s="45"/>
      <c r="AK5970" s="20">
        <v>5.0604991912841797</v>
      </c>
    </row>
    <row r="5971" spans="2:37">
      <c r="B5971" s="2">
        <v>7.0000002160668373E-3</v>
      </c>
      <c r="D5971" s="44">
        <v>0.42000001296401024</v>
      </c>
      <c r="E5971" s="44"/>
      <c r="F5971" s="45">
        <v>44.037479400634766</v>
      </c>
      <c r="G5971" s="45"/>
      <c r="H5971" s="45"/>
      <c r="I5971" s="45"/>
      <c r="J5971" s="45"/>
      <c r="K5971" s="45">
        <v>17.455804824829102</v>
      </c>
      <c r="L5971" s="45"/>
      <c r="M5971" s="45"/>
      <c r="N5971" s="45">
        <v>47.762783050537109</v>
      </c>
      <c r="O5971" s="45"/>
      <c r="P5971" s="45"/>
      <c r="Q5971" s="45"/>
      <c r="R5971" s="45">
        <v>21.430271148681641</v>
      </c>
      <c r="S5971" s="45"/>
      <c r="T5971" s="45"/>
      <c r="U5971" s="45"/>
      <c r="V5971" s="46">
        <v>57.596649169921875</v>
      </c>
      <c r="W5971" s="46"/>
      <c r="X5971" s="45">
        <v>4.6000000089406967E-2</v>
      </c>
      <c r="Y5971" s="45"/>
      <c r="Z5971" s="44">
        <v>2.760000005364418</v>
      </c>
      <c r="AA5971" s="44"/>
      <c r="AB5971" s="45">
        <v>-0.54517030715942383</v>
      </c>
      <c r="AC5971" s="45"/>
      <c r="AD5971" s="45">
        <v>1.0967905521392822</v>
      </c>
      <c r="AE5971" s="45"/>
      <c r="AF5971" s="45">
        <v>24.133098602294922</v>
      </c>
      <c r="AG5971" s="45"/>
      <c r="AH5971" s="45">
        <v>16.289129257202148</v>
      </c>
      <c r="AI5971" s="45"/>
      <c r="AJ5971" s="45"/>
      <c r="AK5971" s="20">
        <v>4.7611384391784668</v>
      </c>
    </row>
    <row r="5972" spans="2:37">
      <c r="B5972" s="2">
        <v>8.0000003799796104E-3</v>
      </c>
      <c r="D5972" s="44">
        <v>0.48000002279877663</v>
      </c>
      <c r="E5972" s="44"/>
      <c r="F5972" s="45">
        <v>45.941490173339844</v>
      </c>
      <c r="G5972" s="45"/>
      <c r="H5972" s="45"/>
      <c r="I5972" s="45"/>
      <c r="J5972" s="45"/>
      <c r="K5972" s="45">
        <v>16.104232788085938</v>
      </c>
      <c r="L5972" s="45"/>
      <c r="M5972" s="45"/>
      <c r="N5972" s="45">
        <v>46.171733856201172</v>
      </c>
      <c r="O5972" s="45"/>
      <c r="P5972" s="45"/>
      <c r="Q5972" s="45"/>
      <c r="R5972" s="45">
        <v>21.260932922363281</v>
      </c>
      <c r="S5972" s="45"/>
      <c r="T5972" s="45"/>
      <c r="U5972" s="45"/>
      <c r="V5972" s="46">
        <v>53.560264587402344</v>
      </c>
      <c r="W5972" s="46"/>
      <c r="X5972" s="45">
        <v>4.6999998390674591E-2</v>
      </c>
      <c r="Y5972" s="45"/>
      <c r="Z5972" s="44">
        <v>2.8199999034404755</v>
      </c>
      <c r="AA5972" s="44"/>
      <c r="AB5972" s="45">
        <v>-8.9009552001953125</v>
      </c>
      <c r="AC5972" s="45"/>
      <c r="AD5972" s="45">
        <v>1.0256044864654541</v>
      </c>
      <c r="AE5972" s="45"/>
      <c r="AF5972" s="45">
        <v>23.92021369934082</v>
      </c>
      <c r="AG5972" s="45"/>
      <c r="AH5972" s="45">
        <v>16.188934326171875</v>
      </c>
      <c r="AI5972" s="45"/>
      <c r="AJ5972" s="45"/>
      <c r="AK5972" s="20">
        <v>4.4796767234802246</v>
      </c>
    </row>
    <row r="5973" spans="2:37">
      <c r="B5973" s="2">
        <v>8.999999612569809E-3</v>
      </c>
      <c r="D5973" s="44">
        <v>0.53999997675418854</v>
      </c>
      <c r="E5973" s="44"/>
      <c r="F5973" s="45">
        <v>43.754070281982422</v>
      </c>
      <c r="G5973" s="45"/>
      <c r="H5973" s="45"/>
      <c r="I5973" s="45"/>
      <c r="J5973" s="45"/>
      <c r="K5973" s="45">
        <v>14.875107765197754</v>
      </c>
      <c r="L5973" s="45"/>
      <c r="M5973" s="45"/>
      <c r="N5973" s="45">
        <v>44.706550598144531</v>
      </c>
      <c r="O5973" s="45"/>
      <c r="P5973" s="45"/>
      <c r="Q5973" s="45"/>
      <c r="R5973" s="45">
        <v>21.094013214111328</v>
      </c>
      <c r="S5973" s="45"/>
      <c r="T5973" s="45"/>
      <c r="U5973" s="45"/>
      <c r="V5973" s="46">
        <v>49.863861083984375</v>
      </c>
      <c r="W5973" s="46"/>
      <c r="X5973" s="45">
        <v>4.8000000417232513E-2</v>
      </c>
      <c r="Y5973" s="45"/>
      <c r="Z5973" s="44">
        <v>2.8800000250339508</v>
      </c>
      <c r="AA5973" s="44"/>
      <c r="AB5973" s="45">
        <v>-15.764156341552734</v>
      </c>
      <c r="AC5973" s="45"/>
      <c r="AD5973" s="45">
        <v>0.95911478996276855</v>
      </c>
      <c r="AE5973" s="45"/>
      <c r="AF5973" s="45">
        <v>23.713779449462891</v>
      </c>
      <c r="AG5973" s="45"/>
      <c r="AH5973" s="45">
        <v>16.089977264404297</v>
      </c>
      <c r="AI5973" s="45"/>
      <c r="AJ5973" s="45"/>
      <c r="AK5973" s="20">
        <v>4.2150249481201172</v>
      </c>
    </row>
    <row r="5974" spans="2:37">
      <c r="B5974" s="2">
        <v>9.9999997764825821E-3</v>
      </c>
      <c r="D5974" s="44">
        <v>0.59999998658895493</v>
      </c>
      <c r="E5974" s="44"/>
      <c r="F5974" s="45">
        <v>37.661144256591797</v>
      </c>
      <c r="G5974" s="45"/>
      <c r="H5974" s="45"/>
      <c r="I5974" s="45"/>
      <c r="J5974" s="45"/>
      <c r="K5974" s="45">
        <v>13.754753112792969</v>
      </c>
      <c r="L5974" s="45"/>
      <c r="M5974" s="45"/>
      <c r="N5974" s="45">
        <v>43.353492736816406</v>
      </c>
      <c r="O5974" s="45"/>
      <c r="P5974" s="45"/>
      <c r="Q5974" s="45"/>
      <c r="R5974" s="45">
        <v>20.929470062255859</v>
      </c>
      <c r="S5974" s="45"/>
      <c r="T5974" s="45"/>
      <c r="U5974" s="45"/>
      <c r="V5974" s="46">
        <v>46.470737457275391</v>
      </c>
      <c r="W5974" s="46"/>
      <c r="X5974" s="45">
        <v>4.8999998718500137E-2</v>
      </c>
      <c r="Y5974" s="45"/>
      <c r="Z5974" s="44">
        <v>2.9399999231100082</v>
      </c>
      <c r="AA5974" s="44"/>
      <c r="AB5974" s="45">
        <v>-20.204380035400391</v>
      </c>
      <c r="AC5974" s="45"/>
      <c r="AD5974" s="45">
        <v>0.89700484275817871</v>
      </c>
      <c r="AE5974" s="45"/>
      <c r="AF5974" s="45">
        <v>23.513448715209961</v>
      </c>
      <c r="AG5974" s="45"/>
      <c r="AH5974" s="45">
        <v>15.992240905761719</v>
      </c>
      <c r="AI5974" s="45"/>
      <c r="AJ5974" s="45"/>
      <c r="AK5974" s="20">
        <v>3.9661624431610107</v>
      </c>
    </row>
    <row r="5975" spans="2:37">
      <c r="B5975" s="2">
        <v>1.0999999940395355E-2</v>
      </c>
      <c r="D5975" s="44">
        <v>0.65999999642372131</v>
      </c>
      <c r="E5975" s="44"/>
      <c r="F5975" s="45">
        <v>28.406660079956055</v>
      </c>
      <c r="G5975" s="45"/>
      <c r="H5975" s="45"/>
      <c r="I5975" s="45"/>
      <c r="J5975" s="45"/>
      <c r="K5975" s="45">
        <v>12.731353759765625</v>
      </c>
      <c r="L5975" s="45"/>
      <c r="M5975" s="45"/>
      <c r="N5975" s="45">
        <v>42.100696563720703</v>
      </c>
      <c r="O5975" s="45"/>
      <c r="P5975" s="45"/>
      <c r="Q5975" s="45"/>
      <c r="R5975" s="45">
        <v>20.767261505126953</v>
      </c>
      <c r="S5975" s="45"/>
      <c r="T5975" s="45"/>
      <c r="U5975" s="45"/>
      <c r="V5975" s="46">
        <v>43.349128723144531</v>
      </c>
      <c r="W5975" s="46"/>
      <c r="X5975" s="45">
        <v>5.000000074505806E-2</v>
      </c>
      <c r="Y5975" s="45"/>
      <c r="Z5975" s="44">
        <v>3.0000000447034836</v>
      </c>
      <c r="AA5975" s="44"/>
      <c r="AB5975" s="45">
        <v>-21.640026092529297</v>
      </c>
      <c r="AC5975" s="45"/>
      <c r="AD5975" s="45">
        <v>0.83898037672042847</v>
      </c>
      <c r="AE5975" s="45"/>
      <c r="AF5975" s="45">
        <v>23.318899154663086</v>
      </c>
      <c r="AG5975" s="45"/>
      <c r="AH5975" s="45">
        <v>15.895702362060547</v>
      </c>
      <c r="AI5975" s="45"/>
      <c r="AJ5975" s="45"/>
      <c r="AK5975" s="20">
        <v>3.7321326732635498</v>
      </c>
    </row>
    <row r="5976" spans="2:37">
      <c r="B5976" s="2">
        <v>1.2000000104308128E-2</v>
      </c>
      <c r="D5976" s="44">
        <v>0.7200000062584877</v>
      </c>
      <c r="E5976" s="44"/>
      <c r="F5976" s="45">
        <v>17.178432464599609</v>
      </c>
      <c r="G5976" s="45"/>
      <c r="H5976" s="45"/>
      <c r="I5976" s="45"/>
      <c r="J5976" s="45"/>
      <c r="K5976" s="45">
        <v>11.794666290283203</v>
      </c>
      <c r="L5976" s="45"/>
      <c r="M5976" s="45"/>
      <c r="N5976" s="45">
        <v>40.937854766845703</v>
      </c>
      <c r="O5976" s="45"/>
      <c r="P5976" s="45"/>
      <c r="Q5976" s="45"/>
      <c r="R5976" s="45">
        <v>20.607345581054688</v>
      </c>
      <c r="S5976" s="45"/>
      <c r="T5976" s="45"/>
      <c r="U5976" s="45"/>
      <c r="V5976" s="46">
        <v>40.471435546875</v>
      </c>
      <c r="W5976" s="46"/>
      <c r="X5976" s="45">
        <v>5.0999999046325684E-2</v>
      </c>
      <c r="Y5976" s="45"/>
      <c r="Z5976" s="44">
        <v>3.059999942779541</v>
      </c>
      <c r="AA5976" s="44"/>
      <c r="AB5976" s="45">
        <v>-19.915203094482422</v>
      </c>
      <c r="AC5976" s="45"/>
      <c r="AD5976" s="45">
        <v>0.78476715087890625</v>
      </c>
      <c r="AE5976" s="45"/>
      <c r="AF5976" s="45">
        <v>23.129827499389648</v>
      </c>
      <c r="AG5976" s="45"/>
      <c r="AH5976" s="45">
        <v>15.800344467163086</v>
      </c>
      <c r="AI5976" s="45"/>
      <c r="AJ5976" s="45"/>
      <c r="AK5976" s="20">
        <v>3.5120384693145752</v>
      </c>
    </row>
    <row r="5977" spans="2:37">
      <c r="B5977" s="2">
        <v>1.3000000268220901E-2</v>
      </c>
      <c r="D5977" s="44">
        <v>0.78000001609325409</v>
      </c>
      <c r="E5977" s="44"/>
      <c r="F5977" s="45">
        <v>5.4342145919799805</v>
      </c>
      <c r="G5977" s="45"/>
      <c r="H5977" s="45"/>
      <c r="I5977" s="45"/>
      <c r="J5977" s="45"/>
      <c r="K5977" s="45">
        <v>10.935779571533203</v>
      </c>
      <c r="L5977" s="45"/>
      <c r="M5977" s="45"/>
      <c r="N5977" s="45">
        <v>39.855998992919922</v>
      </c>
      <c r="O5977" s="45"/>
      <c r="P5977" s="45"/>
      <c r="Q5977" s="45"/>
      <c r="R5977" s="45">
        <v>20.449682235717773</v>
      </c>
      <c r="S5977" s="45"/>
      <c r="T5977" s="45"/>
      <c r="U5977" s="45"/>
      <c r="V5977" s="46">
        <v>37.813613891601563</v>
      </c>
      <c r="W5977" s="46"/>
      <c r="X5977" s="45">
        <v>5.2000001072883606E-2</v>
      </c>
      <c r="Y5977" s="45"/>
      <c r="Z5977" s="44">
        <v>3.1200000643730164</v>
      </c>
      <c r="AA5977" s="44"/>
      <c r="AB5977" s="45">
        <v>-15.316376686096191</v>
      </c>
      <c r="AC5977" s="45"/>
      <c r="AD5977" s="45">
        <v>0.73410999774932861</v>
      </c>
      <c r="AE5977" s="45"/>
      <c r="AF5977" s="45">
        <v>22.945953369140625</v>
      </c>
      <c r="AG5977" s="45"/>
      <c r="AH5977" s="45">
        <v>15.706145286560059</v>
      </c>
      <c r="AI5977" s="45"/>
      <c r="AJ5977" s="45"/>
      <c r="AK5977" s="20">
        <v>3.3050386905670166</v>
      </c>
    </row>
    <row r="5978" spans="2:37">
      <c r="B5978" s="2">
        <v>1.4000000432133675E-2</v>
      </c>
      <c r="D5978" s="44">
        <v>0.84000002592802048</v>
      </c>
      <c r="E5978" s="44"/>
      <c r="F5978" s="45">
        <v>-5.3068380355834961</v>
      </c>
      <c r="G5978" s="45"/>
      <c r="H5978" s="45"/>
      <c r="I5978" s="45"/>
      <c r="J5978" s="45"/>
      <c r="K5978" s="45">
        <v>10.14691162109375</v>
      </c>
      <c r="L5978" s="45"/>
      <c r="M5978" s="45"/>
      <c r="N5978" s="45">
        <v>38.847293853759766</v>
      </c>
      <c r="O5978" s="45"/>
      <c r="P5978" s="45"/>
      <c r="Q5978" s="45"/>
      <c r="R5978" s="45">
        <v>20.294235229492188</v>
      </c>
      <c r="S5978" s="45"/>
      <c r="T5978" s="45"/>
      <c r="U5978" s="45"/>
      <c r="V5978" s="46">
        <v>35.354621887207031</v>
      </c>
      <c r="W5978" s="46"/>
      <c r="X5978" s="45">
        <v>5.299999937415123E-2</v>
      </c>
      <c r="Y5978" s="45"/>
      <c r="Z5978" s="44">
        <v>3.1799999624490738</v>
      </c>
      <c r="AA5978" s="44"/>
      <c r="AB5978" s="45">
        <v>-8.5271425247192383</v>
      </c>
      <c r="AC5978" s="45"/>
      <c r="AD5978" s="45">
        <v>0.68677139282226563</v>
      </c>
      <c r="AE5978" s="45"/>
      <c r="AF5978" s="45">
        <v>22.767013549804688</v>
      </c>
      <c r="AG5978" s="45"/>
      <c r="AH5978" s="45">
        <v>15.613088607788086</v>
      </c>
      <c r="AI5978" s="45"/>
      <c r="AJ5978" s="45"/>
      <c r="AK5978" s="20">
        <v>3.1103436946868896</v>
      </c>
    </row>
    <row r="5979" spans="2:37">
      <c r="B5979" s="2">
        <v>1.4999999664723873E-2</v>
      </c>
      <c r="D5979" s="44">
        <v>0.89999997988343239</v>
      </c>
      <c r="E5979" s="44"/>
      <c r="F5979" s="45">
        <v>-13.67789363861084</v>
      </c>
      <c r="G5979" s="45"/>
      <c r="H5979" s="45"/>
      <c r="I5979" s="45"/>
      <c r="J5979" s="45"/>
      <c r="K5979" s="45">
        <v>9.4212417602539063</v>
      </c>
      <c r="L5979" s="45"/>
      <c r="M5979" s="45"/>
      <c r="N5979" s="45">
        <v>37.904865264892578</v>
      </c>
      <c r="O5979" s="45"/>
      <c r="P5979" s="45"/>
      <c r="Q5979" s="45"/>
      <c r="R5979" s="45">
        <v>20.140964508056641</v>
      </c>
      <c r="S5979" s="45"/>
      <c r="T5979" s="45"/>
      <c r="U5979" s="45"/>
      <c r="V5979" s="46">
        <v>33.075992584228516</v>
      </c>
      <c r="W5979" s="46"/>
      <c r="X5979" s="45">
        <v>5.4000001400709152E-2</v>
      </c>
      <c r="Y5979" s="45"/>
      <c r="Z5979" s="44">
        <v>3.2400000840425491</v>
      </c>
      <c r="AA5979" s="44"/>
      <c r="AB5979" s="45">
        <v>-0.52817922830581665</v>
      </c>
      <c r="AC5979" s="45"/>
      <c r="AD5979" s="45">
        <v>0.64252984523773193</v>
      </c>
      <c r="AE5979" s="45"/>
      <c r="AF5979" s="45">
        <v>22.592756271362305</v>
      </c>
      <c r="AG5979" s="45"/>
      <c r="AH5979" s="45">
        <v>15.521153450012207</v>
      </c>
      <c r="AI5979" s="45"/>
      <c r="AJ5979" s="45"/>
      <c r="AK5979" s="20">
        <v>2.9272129535675049</v>
      </c>
    </row>
    <row r="5980" spans="2:37">
      <c r="B5980" s="2">
        <v>1.6000000759959221E-2</v>
      </c>
      <c r="D5980" s="44">
        <v>0.96000004559755325</v>
      </c>
      <c r="E5980" s="44"/>
      <c r="F5980" s="45">
        <v>-18.653543472290039</v>
      </c>
      <c r="G5980" s="45"/>
      <c r="H5980" s="45"/>
      <c r="I5980" s="45"/>
      <c r="J5980" s="45"/>
      <c r="K5980" s="45">
        <v>8.7527704238891602</v>
      </c>
      <c r="L5980" s="45"/>
      <c r="M5980" s="45"/>
      <c r="N5980" s="45">
        <v>37.022663116455078</v>
      </c>
      <c r="O5980" s="45"/>
      <c r="P5980" s="45"/>
      <c r="Q5980" s="45"/>
      <c r="R5980" s="45">
        <v>19.989831924438477</v>
      </c>
      <c r="S5980" s="45"/>
      <c r="T5980" s="45"/>
      <c r="U5980" s="45"/>
      <c r="V5980" s="46">
        <v>30.961460113525391</v>
      </c>
      <c r="W5980" s="46"/>
      <c r="X5980" s="45">
        <v>5.4999999701976776E-2</v>
      </c>
      <c r="Y5980" s="45"/>
      <c r="Z5980" s="44">
        <v>3.2999999821186066</v>
      </c>
      <c r="AA5980" s="44"/>
      <c r="AB5980" s="45">
        <v>7.5430283546447754</v>
      </c>
      <c r="AC5980" s="45"/>
      <c r="AD5980" s="45">
        <v>0.60117918252944946</v>
      </c>
      <c r="AE5980" s="45"/>
      <c r="AF5980" s="45">
        <v>22.422952651977539</v>
      </c>
      <c r="AG5980" s="45"/>
      <c r="AH5980" s="45">
        <v>15.430323600769043</v>
      </c>
      <c r="AI5980" s="45"/>
      <c r="AJ5980" s="45"/>
      <c r="AK5980" s="20">
        <v>2.7549512386322021</v>
      </c>
    </row>
    <row r="5981" spans="2:37">
      <c r="B5981" s="2">
        <v>1.7000000923871994E-2</v>
      </c>
      <c r="D5981" s="44">
        <v>1.0200000554323196</v>
      </c>
      <c r="E5981" s="44"/>
      <c r="F5981" s="45">
        <v>-19.688396453857422</v>
      </c>
      <c r="G5981" s="45"/>
      <c r="H5981" s="45"/>
      <c r="I5981" s="45"/>
      <c r="J5981" s="45"/>
      <c r="K5981" s="45">
        <v>8.1362018585205078</v>
      </c>
      <c r="L5981" s="45"/>
      <c r="M5981" s="45"/>
      <c r="N5981" s="45">
        <v>36.195331573486328</v>
      </c>
      <c r="O5981" s="45"/>
      <c r="P5981" s="45"/>
      <c r="Q5981" s="45"/>
      <c r="R5981" s="45">
        <v>19.840801239013672</v>
      </c>
      <c r="S5981" s="45"/>
      <c r="T5981" s="45"/>
      <c r="U5981" s="45"/>
      <c r="V5981" s="46">
        <v>28.996627807617188</v>
      </c>
      <c r="W5981" s="46"/>
      <c r="X5981" s="45">
        <v>5.6000001728534698E-2</v>
      </c>
      <c r="Y5981" s="45"/>
      <c r="Z5981" s="44">
        <v>3.3600001037120819</v>
      </c>
      <c r="AA5981" s="44"/>
      <c r="AB5981" s="45">
        <v>14.552676200866699</v>
      </c>
      <c r="AC5981" s="45"/>
      <c r="AD5981" s="45">
        <v>0.56252723932266235</v>
      </c>
      <c r="AE5981" s="45"/>
      <c r="AF5981" s="45">
        <v>22.257383346557617</v>
      </c>
      <c r="AG5981" s="45"/>
      <c r="AH5981" s="45">
        <v>15.340579986572266</v>
      </c>
      <c r="AI5981" s="45"/>
      <c r="AJ5981" s="45"/>
      <c r="AK5981" s="20">
        <v>2.5929062366485596</v>
      </c>
    </row>
    <row r="5982" spans="2:37">
      <c r="B5982" s="2">
        <v>1.7999999225139618E-2</v>
      </c>
      <c r="D5982" s="44">
        <v>1.0799999535083771</v>
      </c>
      <c r="E5982" s="44"/>
      <c r="F5982" s="45">
        <v>-16.786661148071289</v>
      </c>
      <c r="G5982" s="45"/>
      <c r="H5982" s="45"/>
      <c r="I5982" s="45"/>
      <c r="J5982" s="45"/>
      <c r="K5982" s="45">
        <v>7.5668411254882813</v>
      </c>
      <c r="L5982" s="45"/>
      <c r="M5982" s="45"/>
      <c r="N5982" s="45">
        <v>35.418128967285156</v>
      </c>
      <c r="O5982" s="45"/>
      <c r="P5982" s="45"/>
      <c r="Q5982" s="45"/>
      <c r="R5982" s="45">
        <v>19.69383430480957</v>
      </c>
      <c r="S5982" s="45"/>
      <c r="T5982" s="45"/>
      <c r="U5982" s="45"/>
      <c r="V5982" s="46">
        <v>27.168729782104492</v>
      </c>
      <c r="W5982" s="46"/>
      <c r="X5982" s="45">
        <v>5.7000000029802322E-2</v>
      </c>
      <c r="Y5982" s="45"/>
      <c r="Z5982" s="44">
        <v>3.4200000017881393</v>
      </c>
      <c r="AA5982" s="44"/>
      <c r="AB5982" s="45">
        <v>19.528728485107422</v>
      </c>
      <c r="AC5982" s="45"/>
      <c r="AD5982" s="45">
        <v>0.52639490365982056</v>
      </c>
      <c r="AE5982" s="45"/>
      <c r="AF5982" s="45">
        <v>22.095846176147461</v>
      </c>
      <c r="AG5982" s="45"/>
      <c r="AH5982" s="45">
        <v>15.25190544128418</v>
      </c>
      <c r="AI5982" s="45"/>
      <c r="AJ5982" s="45"/>
      <c r="AK5982" s="20">
        <v>2.440464973449707</v>
      </c>
    </row>
    <row r="5983" spans="2:37">
      <c r="B5983" s="2">
        <v>1.8999999389052391E-2</v>
      </c>
      <c r="D5983" s="44">
        <v>1.1399999633431435</v>
      </c>
      <c r="E5983" s="44"/>
      <c r="F5983" s="45">
        <v>-10.49410343170166</v>
      </c>
      <c r="G5983" s="45"/>
      <c r="H5983" s="45"/>
      <c r="I5983" s="45"/>
      <c r="J5983" s="45"/>
      <c r="K5983" s="45">
        <v>7.0405173301696777</v>
      </c>
      <c r="L5983" s="45"/>
      <c r="M5983" s="45"/>
      <c r="N5983" s="45">
        <v>34.686836242675781</v>
      </c>
      <c r="O5983" s="45"/>
      <c r="P5983" s="45"/>
      <c r="Q5983" s="45"/>
      <c r="R5983" s="45">
        <v>19.548898696899414</v>
      </c>
      <c r="S5983" s="45"/>
      <c r="T5983" s="45"/>
      <c r="U5983" s="45"/>
      <c r="V5983" s="46">
        <v>25.466384887695313</v>
      </c>
      <c r="W5983" s="46"/>
      <c r="X5983" s="45">
        <v>5.7999998331069946E-2</v>
      </c>
      <c r="Y5983" s="45"/>
      <c r="Z5983" s="44">
        <v>3.4799998998641968</v>
      </c>
      <c r="AA5983" s="44"/>
      <c r="AB5983" s="45">
        <v>21.794607162475586</v>
      </c>
      <c r="AC5983" s="45"/>
      <c r="AD5983" s="45">
        <v>0.49261510372161865</v>
      </c>
      <c r="AE5983" s="45"/>
      <c r="AF5983" s="45">
        <v>21.938148498535156</v>
      </c>
      <c r="AG5983" s="45"/>
      <c r="AH5983" s="45">
        <v>15.164281845092773</v>
      </c>
      <c r="AI5983" s="45"/>
      <c r="AJ5983" s="45"/>
      <c r="AK5983" s="20">
        <v>2.2970523834228516</v>
      </c>
    </row>
    <row r="5984" spans="2:37">
      <c r="B5984" s="2">
        <v>1.9999999552965164E-2</v>
      </c>
      <c r="D5984" s="44">
        <v>1.1999999731779099</v>
      </c>
      <c r="E5984" s="44"/>
      <c r="F5984" s="45">
        <v>-1.8146660327911377</v>
      </c>
      <c r="G5984" s="45"/>
      <c r="H5984" s="45"/>
      <c r="I5984" s="45"/>
      <c r="J5984" s="45"/>
      <c r="K5984" s="45">
        <v>6.5535087585449219</v>
      </c>
      <c r="L5984" s="45"/>
      <c r="M5984" s="45"/>
      <c r="N5984" s="45">
        <v>33.997676849365234</v>
      </c>
      <c r="O5984" s="45"/>
      <c r="P5984" s="45"/>
      <c r="Q5984" s="45"/>
      <c r="R5984" s="45">
        <v>19.405956268310547</v>
      </c>
      <c r="S5984" s="45"/>
      <c r="T5984" s="45"/>
      <c r="U5984" s="45"/>
      <c r="V5984" s="46">
        <v>23.879423141479492</v>
      </c>
      <c r="W5984" s="46"/>
      <c r="X5984" s="45">
        <v>5.9000000357627869E-2</v>
      </c>
      <c r="Y5984" s="45"/>
      <c r="Z5984" s="44">
        <v>3.5400000214576721</v>
      </c>
      <c r="AA5984" s="44"/>
      <c r="AB5984" s="45">
        <v>21.060148239135742</v>
      </c>
      <c r="AC5984" s="45"/>
      <c r="AD5984" s="45">
        <v>0.46103227138519287</v>
      </c>
      <c r="AE5984" s="45"/>
      <c r="AF5984" s="45">
        <v>21.784111022949219</v>
      </c>
      <c r="AG5984" s="45"/>
      <c r="AH5984" s="45">
        <v>15.077692985534668</v>
      </c>
      <c r="AI5984" s="45"/>
      <c r="AJ5984" s="45"/>
      <c r="AK5984" s="20">
        <v>2.162128210067749</v>
      </c>
    </row>
    <row r="5985" spans="2:37">
      <c r="B5985" s="2">
        <v>2.0999999716877937E-2</v>
      </c>
      <c r="D5985" s="44">
        <v>1.2599999830126762</v>
      </c>
      <c r="E5985" s="44"/>
      <c r="F5985" s="45">
        <v>7.9355425834655762</v>
      </c>
      <c r="G5985" s="45"/>
      <c r="H5985" s="45"/>
      <c r="I5985" s="45"/>
      <c r="J5985" s="45"/>
      <c r="K5985" s="45">
        <v>6.1024837493896484</v>
      </c>
      <c r="L5985" s="45"/>
      <c r="M5985" s="45"/>
      <c r="N5985" s="45">
        <v>33.347274780273438</v>
      </c>
      <c r="O5985" s="45"/>
      <c r="P5985" s="45"/>
      <c r="Q5985" s="45"/>
      <c r="R5985" s="45">
        <v>19.264974594116211</v>
      </c>
      <c r="S5985" s="45"/>
      <c r="T5985" s="45"/>
      <c r="U5985" s="45"/>
      <c r="V5985" s="46">
        <v>22.398717880249023</v>
      </c>
      <c r="W5985" s="46"/>
      <c r="X5985" s="45">
        <v>5.9999998658895493E-2</v>
      </c>
      <c r="Y5985" s="45"/>
      <c r="Z5985" s="44">
        <v>3.5999999195337296</v>
      </c>
      <c r="AA5985" s="44"/>
      <c r="AB5985" s="45">
        <v>17.457605361938477</v>
      </c>
      <c r="AC5985" s="45"/>
      <c r="AD5985" s="45">
        <v>0.43150120973587036</v>
      </c>
      <c r="AE5985" s="45"/>
      <c r="AF5985" s="45">
        <v>21.633563995361328</v>
      </c>
      <c r="AG5985" s="45"/>
      <c r="AH5985" s="45">
        <v>14.992122650146484</v>
      </c>
      <c r="AI5985" s="45"/>
      <c r="AJ5985" s="45"/>
      <c r="AK5985" s="20">
        <v>2.0351848602294922</v>
      </c>
    </row>
    <row r="5986" spans="2:37">
      <c r="B5986" s="2">
        <v>2.199999988079071E-2</v>
      </c>
      <c r="D5986" s="44">
        <v>1.3199999928474426</v>
      </c>
      <c r="E5986" s="44"/>
      <c r="F5986" s="45">
        <v>17.315622329711914</v>
      </c>
      <c r="G5986" s="45"/>
      <c r="H5986" s="45"/>
      <c r="I5986" s="45"/>
      <c r="J5986" s="45"/>
      <c r="K5986" s="45">
        <v>5.6844520568847656</v>
      </c>
      <c r="L5986" s="45"/>
      <c r="M5986" s="45"/>
      <c r="N5986" s="45">
        <v>32.732589721679688</v>
      </c>
      <c r="O5986" s="45"/>
      <c r="P5986" s="45"/>
      <c r="Q5986" s="45"/>
      <c r="R5986" s="45">
        <v>19.125921249389648</v>
      </c>
      <c r="S5986" s="45"/>
      <c r="T5986" s="45"/>
      <c r="U5986" s="45"/>
      <c r="V5986" s="46">
        <v>21.016057968139648</v>
      </c>
      <c r="W5986" s="46"/>
      <c r="X5986" s="45">
        <v>6.1000000685453415E-2</v>
      </c>
      <c r="Y5986" s="45"/>
      <c r="Z5986" s="44">
        <v>3.6600000411272049</v>
      </c>
      <c r="AA5986" s="44"/>
      <c r="AB5986" s="45">
        <v>11.518373489379883</v>
      </c>
      <c r="AC5986" s="45"/>
      <c r="AD5986" s="45">
        <v>0.40388652682304382</v>
      </c>
      <c r="AE5986" s="45"/>
      <c r="AF5986" s="45">
        <v>21.486351013183594</v>
      </c>
      <c r="AG5986" s="45"/>
      <c r="AH5986" s="45">
        <v>14.907553672790527</v>
      </c>
      <c r="AI5986" s="45"/>
      <c r="AJ5986" s="45"/>
      <c r="AK5986" s="20">
        <v>1.9157462120056152</v>
      </c>
    </row>
    <row r="5987" spans="2:37">
      <c r="B5987" s="2">
        <v>2.3000000044703484E-2</v>
      </c>
      <c r="D5987" s="44">
        <v>1.380000002682209</v>
      </c>
      <c r="E5987" s="44"/>
      <c r="F5987" s="45">
        <v>24.961959838867188</v>
      </c>
      <c r="G5987" s="45"/>
      <c r="H5987" s="45"/>
      <c r="I5987" s="45"/>
      <c r="J5987" s="45"/>
      <c r="K5987" s="45">
        <v>5.2967205047607422</v>
      </c>
      <c r="L5987" s="45"/>
      <c r="M5987" s="45"/>
      <c r="N5987" s="45">
        <v>32.150882720947266</v>
      </c>
      <c r="O5987" s="45"/>
      <c r="P5987" s="45"/>
      <c r="Q5987" s="45"/>
      <c r="R5987" s="45">
        <v>18.988759994506836</v>
      </c>
      <c r="S5987" s="45"/>
      <c r="T5987" s="45"/>
      <c r="U5987" s="45"/>
      <c r="V5987" s="46">
        <v>19.724021911621094</v>
      </c>
      <c r="W5987" s="46"/>
      <c r="X5987" s="45">
        <v>6.1999998986721039E-2</v>
      </c>
      <c r="Y5987" s="45"/>
      <c r="Z5987" s="44">
        <v>3.7199999392032623</v>
      </c>
      <c r="AA5987" s="44"/>
      <c r="AB5987" s="45">
        <v>4.0942802429199219</v>
      </c>
      <c r="AC5987" s="45"/>
      <c r="AD5987" s="45">
        <v>0.37806195020675659</v>
      </c>
      <c r="AE5987" s="45"/>
      <c r="AF5987" s="45">
        <v>21.342323303222656</v>
      </c>
      <c r="AG5987" s="45"/>
      <c r="AH5987" s="45">
        <v>14.823970794677734</v>
      </c>
      <c r="AI5987" s="45"/>
      <c r="AJ5987" s="45"/>
      <c r="AK5987" s="20">
        <v>1.8033640384674072</v>
      </c>
    </row>
    <row r="5988" spans="2:37">
      <c r="B5988" s="2">
        <v>2.4000000208616257E-2</v>
      </c>
      <c r="D5988" s="44">
        <v>1.4400000125169754</v>
      </c>
      <c r="E5988" s="44"/>
      <c r="F5988" s="45">
        <v>29.776668548583984</v>
      </c>
      <c r="G5988" s="45"/>
      <c r="H5988" s="45"/>
      <c r="I5988" s="45"/>
      <c r="J5988" s="45"/>
      <c r="K5988" s="45">
        <v>4.9368577003479004</v>
      </c>
      <c r="L5988" s="45"/>
      <c r="M5988" s="45"/>
      <c r="N5988" s="45">
        <v>31.599676132202148</v>
      </c>
      <c r="O5988" s="45"/>
      <c r="P5988" s="45"/>
      <c r="Q5988" s="45"/>
      <c r="R5988" s="45">
        <v>18.853460311889648</v>
      </c>
      <c r="S5988" s="45"/>
      <c r="T5988" s="45"/>
      <c r="U5988" s="45"/>
      <c r="V5988" s="46">
        <v>18.515888214111328</v>
      </c>
      <c r="W5988" s="46"/>
      <c r="X5988" s="45">
        <v>6.3000001013278961E-2</v>
      </c>
      <c r="Y5988" s="45"/>
      <c r="Z5988" s="44">
        <v>3.7800000607967377</v>
      </c>
      <c r="AA5988" s="44"/>
      <c r="AB5988" s="45">
        <v>-3.7648851871490479</v>
      </c>
      <c r="AC5988" s="45"/>
      <c r="AD5988" s="45">
        <v>0.35390967130661011</v>
      </c>
      <c r="AE5988" s="45"/>
      <c r="AF5988" s="45">
        <v>21.201337814331055</v>
      </c>
      <c r="AG5988" s="45"/>
      <c r="AH5988" s="45">
        <v>14.741357803344727</v>
      </c>
      <c r="AI5988" s="45"/>
      <c r="AJ5988" s="45"/>
      <c r="AK5988" s="20">
        <v>1.6976178884506226</v>
      </c>
    </row>
    <row r="5989" spans="2:37">
      <c r="B5989" s="2">
        <v>2.500000037252903E-2</v>
      </c>
      <c r="D5989" s="44">
        <v>1.5000000223517418</v>
      </c>
      <c r="E5989" s="44"/>
      <c r="F5989" s="45">
        <v>31.076362609863281</v>
      </c>
      <c r="G5989" s="45"/>
      <c r="H5989" s="45"/>
      <c r="I5989" s="45"/>
      <c r="J5989" s="45"/>
      <c r="K5989" s="45">
        <v>4.6026620864868164</v>
      </c>
      <c r="L5989" s="45"/>
      <c r="M5989" s="45"/>
      <c r="N5989" s="45">
        <v>31.076725006103516</v>
      </c>
      <c r="O5989" s="45"/>
      <c r="P5989" s="45"/>
      <c r="Q5989" s="45"/>
      <c r="R5989" s="45">
        <v>18.719989776611328</v>
      </c>
      <c r="S5989" s="45"/>
      <c r="T5989" s="45"/>
      <c r="U5989" s="45"/>
      <c r="V5989" s="46">
        <v>17.385551452636719</v>
      </c>
      <c r="W5989" s="46"/>
      <c r="X5989" s="45">
        <v>6.4000003039836884E-2</v>
      </c>
      <c r="Y5989" s="45"/>
      <c r="Z5989" s="44">
        <v>3.840000182390213</v>
      </c>
      <c r="AA5989" s="44"/>
      <c r="AB5989" s="45">
        <v>-10.960090637207031</v>
      </c>
      <c r="AC5989" s="45"/>
      <c r="AD5989" s="45">
        <v>0.33131980895996094</v>
      </c>
      <c r="AE5989" s="45"/>
      <c r="AF5989" s="45">
        <v>21.063264846801758</v>
      </c>
      <c r="AG5989" s="45"/>
      <c r="AH5989" s="45">
        <v>14.659698486328125</v>
      </c>
      <c r="AI5989" s="45"/>
      <c r="AJ5989" s="45"/>
      <c r="AK5989" s="20">
        <v>1.5981124639511108</v>
      </c>
    </row>
    <row r="5990" spans="2:37">
      <c r="B5990" s="2">
        <v>2.6000000536441803E-2</v>
      </c>
      <c r="D5990" s="44">
        <v>1.5600000321865082</v>
      </c>
      <c r="E5990" s="44"/>
      <c r="F5990" s="45">
        <v>28.681137084960938</v>
      </c>
      <c r="G5990" s="45"/>
      <c r="H5990" s="45"/>
      <c r="I5990" s="45"/>
      <c r="J5990" s="45"/>
      <c r="K5990" s="45">
        <v>4.2921352386474609</v>
      </c>
      <c r="L5990" s="45"/>
      <c r="M5990" s="45"/>
      <c r="N5990" s="45">
        <v>30.579984664916992</v>
      </c>
      <c r="O5990" s="45"/>
      <c r="P5990" s="45"/>
      <c r="Q5990" s="45"/>
      <c r="R5990" s="45">
        <v>18.58831787109375</v>
      </c>
      <c r="S5990" s="45"/>
      <c r="T5990" s="45"/>
      <c r="U5990" s="45"/>
      <c r="V5990" s="46">
        <v>16.327447891235352</v>
      </c>
      <c r="W5990" s="46"/>
      <c r="X5990" s="45">
        <v>6.4999997615814209E-2</v>
      </c>
      <c r="Y5990" s="45"/>
      <c r="Z5990" s="44">
        <v>3.8999998569488525</v>
      </c>
      <c r="AA5990" s="44"/>
      <c r="AB5990" s="45">
        <v>-16.496978759765625</v>
      </c>
      <c r="AC5990" s="45"/>
      <c r="AD5990" s="45">
        <v>0.31018978357315063</v>
      </c>
      <c r="AE5990" s="45"/>
      <c r="AF5990" s="45">
        <v>20.927980422973633</v>
      </c>
      <c r="AG5990" s="45"/>
      <c r="AH5990" s="45">
        <v>14.5789794921875</v>
      </c>
      <c r="AI5990" s="45"/>
      <c r="AJ5990" s="45"/>
      <c r="AK5990" s="20">
        <v>1.5044764280319214</v>
      </c>
    </row>
    <row r="5991" spans="2:37">
      <c r="B5991" s="2">
        <v>2.7000000700354576E-2</v>
      </c>
      <c r="D5991" s="44">
        <v>1.6200000420212746</v>
      </c>
      <c r="E5991" s="44"/>
      <c r="F5991" s="45">
        <v>22.932216644287109</v>
      </c>
      <c r="G5991" s="45"/>
      <c r="H5991" s="45"/>
      <c r="I5991" s="45"/>
      <c r="J5991" s="45"/>
      <c r="K5991" s="45">
        <v>4.0034584999084473</v>
      </c>
      <c r="L5991" s="45"/>
      <c r="M5991" s="45"/>
      <c r="N5991" s="45">
        <v>30.107595443725586</v>
      </c>
      <c r="O5991" s="45"/>
      <c r="P5991" s="45"/>
      <c r="Q5991" s="45"/>
      <c r="R5991" s="45">
        <v>18.458412170410156</v>
      </c>
      <c r="S5991" s="45"/>
      <c r="T5991" s="45"/>
      <c r="U5991" s="45"/>
      <c r="V5991" s="46">
        <v>15.336490631103516</v>
      </c>
      <c r="W5991" s="46"/>
      <c r="X5991" s="45">
        <v>6.5999999642372131E-2</v>
      </c>
      <c r="Y5991" s="45"/>
      <c r="Z5991" s="44">
        <v>3.9599999785423279</v>
      </c>
      <c r="AA5991" s="44"/>
      <c r="AB5991" s="45">
        <v>-19.623468399047852</v>
      </c>
      <c r="AC5991" s="45"/>
      <c r="AD5991" s="45">
        <v>0.29042389988899231</v>
      </c>
      <c r="AE5991" s="45"/>
      <c r="AF5991" s="45">
        <v>20.795366287231445</v>
      </c>
      <c r="AG5991" s="45"/>
      <c r="AH5991" s="45">
        <v>14.499183654785156</v>
      </c>
      <c r="AI5991" s="45"/>
      <c r="AJ5991" s="45"/>
      <c r="AK5991" s="20">
        <v>1.4163603782653809</v>
      </c>
    </row>
    <row r="5992" spans="2:37">
      <c r="B5992" s="2">
        <v>2.8000000864267349E-2</v>
      </c>
      <c r="D5992" s="44">
        <v>1.680000051856041</v>
      </c>
      <c r="E5992" s="44"/>
      <c r="F5992" s="45">
        <v>14.636804580688477</v>
      </c>
      <c r="G5992" s="45"/>
      <c r="H5992" s="45"/>
      <c r="I5992" s="45"/>
      <c r="J5992" s="45"/>
      <c r="K5992" s="45">
        <v>3.7349750995635986</v>
      </c>
      <c r="L5992" s="45"/>
      <c r="M5992" s="45"/>
      <c r="N5992" s="45">
        <v>29.657855987548828</v>
      </c>
      <c r="O5992" s="45"/>
      <c r="P5992" s="45"/>
      <c r="Q5992" s="45"/>
      <c r="R5992" s="45">
        <v>18.330244064331055</v>
      </c>
      <c r="S5992" s="45"/>
      <c r="T5992" s="45"/>
      <c r="U5992" s="45"/>
      <c r="V5992" s="46">
        <v>14.408024787902832</v>
      </c>
      <c r="W5992" s="46"/>
      <c r="X5992" s="45">
        <v>6.7000001668930054E-2</v>
      </c>
      <c r="Y5992" s="45"/>
      <c r="Z5992" s="44">
        <v>4.0200001001358032</v>
      </c>
      <c r="AA5992" s="44"/>
      <c r="AB5992" s="45">
        <v>-19.932060241699219</v>
      </c>
      <c r="AC5992" s="45"/>
      <c r="AD5992" s="45">
        <v>0.27193281054496765</v>
      </c>
      <c r="AE5992" s="45"/>
      <c r="AF5992" s="45">
        <v>20.665313720703125</v>
      </c>
      <c r="AG5992" s="45"/>
      <c r="AH5992" s="45">
        <v>14.42029857635498</v>
      </c>
      <c r="AI5992" s="45"/>
      <c r="AJ5992" s="45"/>
      <c r="AK5992" s="20">
        <v>1.3334366083145142</v>
      </c>
    </row>
    <row r="5993" spans="2:37">
      <c r="B5993" s="2">
        <v>2.8999999165534973E-2</v>
      </c>
      <c r="D5993" s="44">
        <v>1.7399999499320984</v>
      </c>
      <c r="E5993" s="44"/>
      <c r="F5993" s="45">
        <v>4.9488668441772461</v>
      </c>
      <c r="G5993" s="45"/>
      <c r="H5993" s="45"/>
      <c r="I5993" s="45"/>
      <c r="J5993" s="45"/>
      <c r="K5993" s="45">
        <v>3.4851706027984619</v>
      </c>
      <c r="L5993" s="45"/>
      <c r="M5993" s="45"/>
      <c r="N5993" s="45">
        <v>29.229209899902344</v>
      </c>
      <c r="O5993" s="45"/>
      <c r="P5993" s="45"/>
      <c r="Q5993" s="45"/>
      <c r="R5993" s="45">
        <v>18.203784942626953</v>
      </c>
      <c r="S5993" s="45"/>
      <c r="T5993" s="45"/>
      <c r="U5993" s="45"/>
      <c r="V5993" s="46">
        <v>13.537775993347168</v>
      </c>
      <c r="W5993" s="46"/>
      <c r="X5993" s="45">
        <v>6.8000003695487976E-2</v>
      </c>
      <c r="Y5993" s="45"/>
      <c r="Z5993" s="44">
        <v>4.0800002217292786</v>
      </c>
      <c r="AA5993" s="44"/>
      <c r="AB5993" s="45">
        <v>-17.412925720214844</v>
      </c>
      <c r="AC5993" s="45"/>
      <c r="AD5993" s="45">
        <v>0.25463318824768066</v>
      </c>
      <c r="AE5993" s="45"/>
      <c r="AF5993" s="45">
        <v>20.5377197265625</v>
      </c>
      <c r="AG5993" s="45"/>
      <c r="AH5993" s="45">
        <v>14.342308044433594</v>
      </c>
      <c r="AI5993" s="45"/>
      <c r="AJ5993" s="45"/>
      <c r="AK5993" s="20">
        <v>1.2553966045379639</v>
      </c>
    </row>
    <row r="5994" spans="2:37">
      <c r="B5994" s="2">
        <v>2.9999999329447746E-2</v>
      </c>
      <c r="D5994" s="44">
        <v>1.7999999597668648</v>
      </c>
      <c r="E5994" s="44"/>
      <c r="F5994" s="45">
        <v>-4.7967085838317871</v>
      </c>
      <c r="G5994" s="45"/>
      <c r="H5994" s="45"/>
      <c r="I5994" s="45"/>
      <c r="J5994" s="45"/>
      <c r="K5994" s="45">
        <v>3.2526586055755615</v>
      </c>
      <c r="L5994" s="45"/>
      <c r="M5994" s="45"/>
      <c r="N5994" s="45">
        <v>28.820230484008789</v>
      </c>
      <c r="O5994" s="45"/>
      <c r="P5994" s="45"/>
      <c r="Q5994" s="45"/>
      <c r="R5994" s="45">
        <v>18.079004287719727</v>
      </c>
      <c r="S5994" s="45"/>
      <c r="T5994" s="45"/>
      <c r="U5994" s="45"/>
      <c r="V5994" s="46">
        <v>12.72181224822998</v>
      </c>
      <c r="W5994" s="46"/>
      <c r="X5994" s="45">
        <v>6.8999998271465302E-2</v>
      </c>
      <c r="Y5994" s="45"/>
      <c r="Z5994" s="44">
        <v>4.1399998962879181</v>
      </c>
      <c r="AA5994" s="44"/>
      <c r="AB5994" s="45">
        <v>-12.450984001159668</v>
      </c>
      <c r="AC5994" s="45"/>
      <c r="AD5994" s="45">
        <v>0.23844714462757111</v>
      </c>
      <c r="AE5994" s="45"/>
      <c r="AF5994" s="45">
        <v>20.412485122680664</v>
      </c>
      <c r="AG5994" s="45"/>
      <c r="AH5994" s="45">
        <v>14.265198707580566</v>
      </c>
      <c r="AI5994" s="45"/>
      <c r="AJ5994" s="45"/>
      <c r="AK5994" s="20">
        <v>1.181950569152832</v>
      </c>
    </row>
    <row r="5995" spans="2:37">
      <c r="B5995" s="2">
        <v>3.0999999493360519E-2</v>
      </c>
      <c r="D5995" s="44">
        <v>1.8599999696016312</v>
      </c>
      <c r="E5995" s="44"/>
      <c r="F5995" s="45">
        <v>-13.272828102111816</v>
      </c>
      <c r="G5995" s="45"/>
      <c r="H5995" s="45"/>
      <c r="I5995" s="45"/>
      <c r="J5995" s="45"/>
      <c r="K5995" s="45">
        <v>3.0361683368682861</v>
      </c>
      <c r="L5995" s="45"/>
      <c r="M5995" s="45"/>
      <c r="N5995" s="45">
        <v>28.429607391357422</v>
      </c>
      <c r="O5995" s="45"/>
      <c r="P5995" s="45"/>
      <c r="Q5995" s="45"/>
      <c r="R5995" s="45">
        <v>17.955873489379883</v>
      </c>
      <c r="S5995" s="45"/>
      <c r="T5995" s="45"/>
      <c r="U5995" s="45"/>
      <c r="V5995" s="46">
        <v>11.956506729125977</v>
      </c>
      <c r="W5995" s="46"/>
      <c r="X5995" s="45">
        <v>7.0000000298023224E-2</v>
      </c>
      <c r="Y5995" s="45"/>
      <c r="Z5995" s="44">
        <v>4.2000000178813934</v>
      </c>
      <c r="AA5995" s="44"/>
      <c r="AB5995" s="45">
        <v>-5.7679080963134766</v>
      </c>
      <c r="AC5995" s="45"/>
      <c r="AD5995" s="45">
        <v>0.22330205142498016</v>
      </c>
      <c r="AE5995" s="45"/>
      <c r="AF5995" s="45">
        <v>20.289518356323242</v>
      </c>
      <c r="AG5995" s="45"/>
      <c r="AH5995" s="45">
        <v>14.188957214355469</v>
      </c>
      <c r="AI5995" s="45"/>
      <c r="AJ5995" s="45"/>
      <c r="AK5995" s="20">
        <v>1.112825870513916</v>
      </c>
    </row>
    <row r="5996" spans="2:37">
      <c r="B5996" s="2">
        <v>3.2000001519918442E-2</v>
      </c>
      <c r="D5996" s="44">
        <v>1.9200000911951065</v>
      </c>
      <c r="E5996" s="44"/>
      <c r="F5996" s="45">
        <v>-19.345209121704102</v>
      </c>
      <c r="G5996" s="45"/>
      <c r="H5996" s="45"/>
      <c r="I5996" s="45"/>
      <c r="J5996" s="45"/>
      <c r="K5996" s="45">
        <v>2.8345332145690918</v>
      </c>
      <c r="L5996" s="45"/>
      <c r="M5996" s="45"/>
      <c r="N5996" s="45">
        <v>28.056135177612305</v>
      </c>
      <c r="O5996" s="45"/>
      <c r="P5996" s="45"/>
      <c r="Q5996" s="45"/>
      <c r="R5996" s="45">
        <v>17.834365844726563</v>
      </c>
      <c r="S5996" s="45"/>
      <c r="T5996" s="45"/>
      <c r="U5996" s="45"/>
      <c r="V5996" s="46">
        <v>11.238513946533203</v>
      </c>
      <c r="W5996" s="46"/>
      <c r="X5996" s="45">
        <v>7.1000002324581146E-2</v>
      </c>
      <c r="Y5996" s="45"/>
      <c r="Z5996" s="44">
        <v>4.2600001394748688</v>
      </c>
      <c r="AA5996" s="44"/>
      <c r="AB5996" s="45">
        <v>1.6821945905685425</v>
      </c>
      <c r="AC5996" s="45"/>
      <c r="AD5996" s="45">
        <v>0.20913003385066986</v>
      </c>
      <c r="AE5996" s="45"/>
      <c r="AF5996" s="45">
        <v>20.168731689453125</v>
      </c>
      <c r="AG5996" s="45"/>
      <c r="AH5996" s="45">
        <v>14.113569259643555</v>
      </c>
      <c r="AI5996" s="45"/>
      <c r="AJ5996" s="45"/>
      <c r="AK5996" s="20">
        <v>1.0477665662765503</v>
      </c>
    </row>
    <row r="5997" spans="2:37">
      <c r="B5997" s="2">
        <v>3.2999999821186066E-2</v>
      </c>
      <c r="D5997" s="44">
        <v>1.9799999892711639</v>
      </c>
      <c r="E5997" s="44"/>
      <c r="F5997" s="45">
        <v>-22.228008270263672</v>
      </c>
      <c r="G5997" s="45"/>
      <c r="H5997" s="45"/>
      <c r="I5997" s="45"/>
      <c r="J5997" s="45"/>
      <c r="K5997" s="45">
        <v>2.6466798782348633</v>
      </c>
      <c r="L5997" s="45"/>
      <c r="M5997" s="45"/>
      <c r="N5997" s="45">
        <v>27.698698043823242</v>
      </c>
      <c r="O5997" s="45"/>
      <c r="P5997" s="45"/>
      <c r="Q5997" s="45"/>
      <c r="R5997" s="45">
        <v>17.714452743530273</v>
      </c>
      <c r="S5997" s="45"/>
      <c r="T5997" s="45"/>
      <c r="U5997" s="45"/>
      <c r="V5997" s="46">
        <v>10.564737319946289</v>
      </c>
      <c r="W5997" s="46"/>
      <c r="X5997" s="45">
        <v>7.1999996900558472E-2</v>
      </c>
      <c r="Y5997" s="45"/>
      <c r="Z5997" s="44">
        <v>4.3199998140335083</v>
      </c>
      <c r="AA5997" s="44"/>
      <c r="AB5997" s="45">
        <v>8.8484230041503906</v>
      </c>
      <c r="AC5997" s="45"/>
      <c r="AD5997" s="45">
        <v>0.19586774706840515</v>
      </c>
      <c r="AE5997" s="45"/>
      <c r="AF5997" s="45">
        <v>20.050043106079102</v>
      </c>
      <c r="AG5997" s="45"/>
      <c r="AH5997" s="45">
        <v>14.039021492004395</v>
      </c>
      <c r="AI5997" s="45"/>
      <c r="AJ5997" s="45"/>
      <c r="AK5997" s="20">
        <v>0.98653185367584229</v>
      </c>
    </row>
    <row r="5998" spans="2:37">
      <c r="B5998" s="2">
        <v>3.4000001847743988E-2</v>
      </c>
      <c r="D5998" s="44">
        <v>2.0400001108646393</v>
      </c>
      <c r="E5998" s="44"/>
      <c r="F5998" s="45">
        <v>-21.588783264160156</v>
      </c>
      <c r="G5998" s="45"/>
      <c r="H5998" s="45"/>
      <c r="I5998" s="45"/>
      <c r="J5998" s="45"/>
      <c r="K5998" s="45">
        <v>2.4716198444366455</v>
      </c>
      <c r="L5998" s="45"/>
      <c r="M5998" s="45"/>
      <c r="N5998" s="45">
        <v>27.356271743774414</v>
      </c>
      <c r="O5998" s="45"/>
      <c r="P5998" s="45"/>
      <c r="Q5998" s="45"/>
      <c r="R5998" s="45">
        <v>17.596107482910156</v>
      </c>
      <c r="S5998" s="45"/>
      <c r="T5998" s="45"/>
      <c r="U5998" s="45"/>
      <c r="V5998" s="46">
        <v>9.9323062896728516</v>
      </c>
      <c r="W5998" s="46"/>
      <c r="X5998" s="45">
        <v>7.2999998927116394E-2</v>
      </c>
      <c r="Y5998" s="45"/>
      <c r="Z5998" s="44">
        <v>4.3799999356269836</v>
      </c>
      <c r="AA5998" s="44"/>
      <c r="AB5998" s="45">
        <v>14.730774879455566</v>
      </c>
      <c r="AC5998" s="45"/>
      <c r="AD5998" s="45">
        <v>0.18345603346824646</v>
      </c>
      <c r="AE5998" s="45"/>
      <c r="AF5998" s="45">
        <v>19.933374404907227</v>
      </c>
      <c r="AG5998" s="45"/>
      <c r="AH5998" s="45">
        <v>13.965301513671875</v>
      </c>
      <c r="AI5998" s="45"/>
      <c r="AJ5998" s="45"/>
      <c r="AK5998" s="20">
        <v>0.92889511585235596</v>
      </c>
    </row>
    <row r="5999" spans="2:37">
      <c r="B5999" s="2">
        <v>3.5000000149011612E-2</v>
      </c>
      <c r="D5999" s="44">
        <v>2.1000000089406967</v>
      </c>
      <c r="E5999" s="44"/>
      <c r="F5999" s="45">
        <v>-17.588876724243164</v>
      </c>
      <c r="G5999" s="45"/>
      <c r="H5999" s="45"/>
      <c r="I5999" s="45"/>
      <c r="J5999" s="45"/>
      <c r="K5999" s="45">
        <v>2.3084425926208496</v>
      </c>
      <c r="L5999" s="45"/>
      <c r="M5999" s="45"/>
      <c r="N5999" s="45">
        <v>27.027910232543945</v>
      </c>
      <c r="O5999" s="45"/>
      <c r="P5999" s="45"/>
      <c r="Q5999" s="45"/>
      <c r="R5999" s="45">
        <v>17.479303359985352</v>
      </c>
      <c r="S5999" s="45"/>
      <c r="T5999" s="45"/>
      <c r="U5999" s="45"/>
      <c r="V5999" s="46">
        <v>9.3385610580444336</v>
      </c>
      <c r="W5999" s="46"/>
      <c r="X5999" s="45">
        <v>7.4000000953674316E-2</v>
      </c>
      <c r="Y5999" s="45"/>
      <c r="Z5999" s="44">
        <v>4.440000057220459</v>
      </c>
      <c r="AA5999" s="44"/>
      <c r="AB5999" s="45">
        <v>18.51917839050293</v>
      </c>
      <c r="AC5999" s="45"/>
      <c r="AD5999" s="45">
        <v>0.17183960974216461</v>
      </c>
      <c r="AE5999" s="45"/>
      <c r="AF5999" s="45">
        <v>19.818653106689453</v>
      </c>
      <c r="AG5999" s="45"/>
      <c r="AH5999" s="45">
        <v>13.89239501953125</v>
      </c>
      <c r="AI5999" s="45"/>
      <c r="AJ5999" s="45"/>
      <c r="AK5999" s="20">
        <v>0.87464368343353271</v>
      </c>
    </row>
    <row r="6000" spans="2:37">
      <c r="B6000" s="2">
        <v>3.5999998450279236E-2</v>
      </c>
      <c r="D6000" s="44">
        <v>2.1599999070167542</v>
      </c>
      <c r="E6000" s="44"/>
      <c r="F6000" s="45">
        <v>-10.85447883605957</v>
      </c>
      <c r="G6000" s="45"/>
      <c r="H6000" s="45"/>
      <c r="I6000" s="45"/>
      <c r="J6000" s="45"/>
      <c r="K6000" s="45">
        <v>2.1563069820404053</v>
      </c>
      <c r="L6000" s="45"/>
      <c r="M6000" s="45"/>
      <c r="N6000" s="45">
        <v>26.712732315063477</v>
      </c>
      <c r="O6000" s="45"/>
      <c r="P6000" s="45"/>
      <c r="Q6000" s="45"/>
      <c r="R6000" s="45">
        <v>17.364015579223633</v>
      </c>
      <c r="S6000" s="45"/>
      <c r="T6000" s="45"/>
      <c r="U6000" s="45"/>
      <c r="V6000" s="46">
        <v>8.7810297012329102</v>
      </c>
      <c r="W6000" s="46"/>
      <c r="X6000" s="45">
        <v>7.5000002980232239E-2</v>
      </c>
      <c r="Y6000" s="45"/>
      <c r="Z6000" s="44">
        <v>4.5000001788139343</v>
      </c>
      <c r="AA6000" s="44"/>
      <c r="AB6000" s="45">
        <v>19.704557418823242</v>
      </c>
      <c r="AC6000" s="45"/>
      <c r="AD6000" s="45">
        <v>0.16096687316894531</v>
      </c>
      <c r="AE6000" s="45"/>
      <c r="AF6000" s="45">
        <v>19.705808639526367</v>
      </c>
      <c r="AG6000" s="45"/>
      <c r="AH6000" s="45">
        <v>13.820290565490723</v>
      </c>
      <c r="AI6000" s="45"/>
      <c r="AJ6000" s="45"/>
      <c r="AK6000" s="20">
        <v>0.82357722520828247</v>
      </c>
    </row>
    <row r="6001" spans="2:37">
      <c r="B6001" s="2">
        <v>3.7000000476837158E-2</v>
      </c>
      <c r="D6001" s="44">
        <v>2.2200000286102295</v>
      </c>
      <c r="E6001" s="44"/>
      <c r="F6001" s="45">
        <v>-2.3832831382751465</v>
      </c>
      <c r="G6001" s="45"/>
      <c r="H6001" s="45"/>
      <c r="I6001" s="45"/>
      <c r="J6001" s="45"/>
      <c r="K6001" s="45">
        <v>2.0144362449645996</v>
      </c>
      <c r="L6001" s="45"/>
      <c r="M6001" s="45"/>
      <c r="N6001" s="45">
        <v>26.409927368164063</v>
      </c>
      <c r="O6001" s="45"/>
      <c r="P6001" s="45"/>
      <c r="Q6001" s="45"/>
      <c r="R6001" s="45">
        <v>17.250217437744141</v>
      </c>
      <c r="S6001" s="45"/>
      <c r="T6001" s="45"/>
      <c r="U6001" s="45"/>
      <c r="V6001" s="46">
        <v>8.2574119567871094</v>
      </c>
      <c r="W6001" s="46"/>
      <c r="X6001" s="45">
        <v>7.5999997556209564E-2</v>
      </c>
      <c r="Y6001" s="45"/>
      <c r="Z6001" s="44">
        <v>4.5599998533725739</v>
      </c>
      <c r="AA6001" s="44"/>
      <c r="AB6001" s="45">
        <v>18.146743774414063</v>
      </c>
      <c r="AC6001" s="45"/>
      <c r="AD6001" s="45">
        <v>0.15078958868980408</v>
      </c>
      <c r="AE6001" s="45"/>
      <c r="AF6001" s="45">
        <v>19.594776153564453</v>
      </c>
      <c r="AG6001" s="45"/>
      <c r="AH6001" s="45">
        <v>13.748974800109863</v>
      </c>
      <c r="AI6001" s="45"/>
      <c r="AJ6001" s="45"/>
      <c r="AK6001" s="20">
        <v>0.77550756931304932</v>
      </c>
    </row>
    <row r="6002" spans="2:37" ht="14.25" customHeight="1">
      <c r="B6002" s="2">
        <v>3.7999998778104782E-2</v>
      </c>
      <c r="D6002" s="44">
        <v>2.2799999266862869</v>
      </c>
      <c r="E6002" s="44"/>
      <c r="F6002" s="45">
        <v>6.5993556976318359</v>
      </c>
      <c r="G6002" s="45"/>
      <c r="H6002" s="45"/>
      <c r="I6002" s="45"/>
      <c r="J6002" s="45"/>
      <c r="K6002" s="45">
        <v>1.8821122646331787</v>
      </c>
      <c r="L6002" s="45"/>
      <c r="M6002" s="45"/>
      <c r="N6002" s="45">
        <v>26.118741989135742</v>
      </c>
      <c r="O6002" s="45"/>
      <c r="P6002" s="45"/>
      <c r="Q6002" s="45"/>
      <c r="R6002" s="45">
        <v>17.137886047363281</v>
      </c>
      <c r="S6002" s="45"/>
      <c r="T6002" s="45"/>
      <c r="U6002" s="45"/>
      <c r="V6002" s="46">
        <v>7.765568733215332</v>
      </c>
      <c r="W6002" s="46"/>
      <c r="X6002" s="45">
        <v>7.6999999582767487E-2</v>
      </c>
      <c r="Y6002" s="45"/>
      <c r="Z6002" s="44">
        <v>4.6199999749660492</v>
      </c>
      <c r="AA6002" s="44"/>
      <c r="AB6002" s="45">
        <v>14.090197563171387</v>
      </c>
      <c r="AC6002" s="45"/>
      <c r="AD6002" s="45">
        <v>0.14126273989677429</v>
      </c>
      <c r="AE6002" s="45"/>
      <c r="AF6002" s="45">
        <v>19.485492706298828</v>
      </c>
      <c r="AG6002" s="45"/>
      <c r="AH6002" s="45">
        <v>13.678437232971191</v>
      </c>
      <c r="AI6002" s="45"/>
      <c r="AJ6002" s="45"/>
      <c r="AK6002" s="20">
        <v>0.73025768995285034</v>
      </c>
    </row>
    <row r="6003" spans="2:37" ht="13.5" customHeight="1">
      <c r="B6003" s="47" t="s">
        <v>11</v>
      </c>
      <c r="C6003" s="47"/>
      <c r="D6003" s="47"/>
      <c r="E6003" s="47"/>
    </row>
    <row r="6004" spans="2:37" ht="12.75" customHeight="1">
      <c r="B6004" s="39" t="s">
        <v>0</v>
      </c>
      <c r="C6004" s="39"/>
      <c r="D6004" s="39"/>
      <c r="E6004" s="39"/>
      <c r="F6004" s="39"/>
      <c r="G6004" s="1" t="s">
        <v>1</v>
      </c>
      <c r="H6004" s="40" t="s">
        <v>121</v>
      </c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</row>
    <row r="6005" spans="2:37" ht="12.75" customHeight="1">
      <c r="AB6005" s="39" t="s">
        <v>2</v>
      </c>
      <c r="AC6005" s="39"/>
      <c r="AD6005" s="39"/>
      <c r="AE6005" s="39"/>
      <c r="AF6005" s="39"/>
      <c r="AG6005" s="39"/>
    </row>
    <row r="6006" spans="2:37" ht="12" customHeight="1">
      <c r="B6006" s="39" t="s">
        <v>3</v>
      </c>
      <c r="C6006" s="39"/>
      <c r="D6006" s="39"/>
      <c r="E6006" s="39"/>
      <c r="G6006" s="1" t="s">
        <v>4</v>
      </c>
      <c r="H6006" s="41">
        <v>6.5999999046325684</v>
      </c>
      <c r="I6006" s="41"/>
      <c r="J6006" s="41"/>
      <c r="K6006" s="41"/>
      <c r="L6006" s="41"/>
      <c r="M6006" s="41"/>
      <c r="N6006" s="41"/>
      <c r="O6006" s="39" t="s">
        <v>21</v>
      </c>
      <c r="P6006" s="39"/>
      <c r="Q6006" s="39"/>
      <c r="R6006" s="39"/>
      <c r="S6006" s="1" t="s">
        <v>4</v>
      </c>
      <c r="T6006" s="42" t="s">
        <v>24</v>
      </c>
      <c r="U6006" s="42"/>
      <c r="V6006" s="42"/>
      <c r="W6006" s="42"/>
      <c r="X6006" s="42"/>
      <c r="Y6006" s="42"/>
      <c r="Z6006" s="42"/>
      <c r="AA6006" s="42"/>
      <c r="AB6006" s="39"/>
      <c r="AC6006" s="39"/>
      <c r="AD6006" s="39"/>
      <c r="AE6006" s="39"/>
      <c r="AF6006" s="39"/>
      <c r="AG6006" s="39"/>
    </row>
    <row r="6007" spans="2:37" ht="10.5" customHeight="1">
      <c r="AB6007" s="39"/>
      <c r="AC6007" s="39"/>
      <c r="AD6007" s="39"/>
      <c r="AE6007" s="39"/>
      <c r="AF6007" s="39"/>
      <c r="AG6007" s="39"/>
    </row>
    <row r="6008" spans="2:37" ht="12" customHeight="1">
      <c r="AB6008" s="39"/>
      <c r="AC6008" s="39"/>
      <c r="AD6008" s="39"/>
      <c r="AE6008" s="39"/>
      <c r="AF6008" s="39"/>
      <c r="AG6008" s="39"/>
    </row>
    <row r="6009" spans="2:37" ht="12" customHeight="1">
      <c r="AB6009" s="39"/>
      <c r="AC6009" s="39"/>
      <c r="AD6009" s="39"/>
      <c r="AE6009" s="39"/>
      <c r="AF6009" s="39"/>
      <c r="AG6009" s="39"/>
    </row>
    <row r="6010" spans="2:37" ht="6" customHeight="1"/>
    <row r="6011" spans="2:37" ht="3" customHeight="1">
      <c r="B6011" s="43" t="s">
        <v>5</v>
      </c>
      <c r="D6011" s="43" t="s">
        <v>23</v>
      </c>
      <c r="E6011" s="43"/>
      <c r="G6011" s="43" t="s">
        <v>6</v>
      </c>
      <c r="H6011" s="43"/>
      <c r="J6011" s="43" t="s">
        <v>7</v>
      </c>
      <c r="K6011" s="43"/>
      <c r="L6011" s="43"/>
      <c r="M6011" s="43"/>
      <c r="N6011" s="43" t="s">
        <v>8</v>
      </c>
      <c r="O6011" s="43"/>
      <c r="Q6011" s="43" t="s">
        <v>9</v>
      </c>
      <c r="R6011" s="43"/>
      <c r="S6011" s="43"/>
      <c r="T6011" s="43" t="s">
        <v>10</v>
      </c>
      <c r="U6011" s="43"/>
      <c r="X6011" s="43" t="s">
        <v>5</v>
      </c>
      <c r="Y6011" s="43"/>
      <c r="Z6011" s="43" t="s">
        <v>23</v>
      </c>
      <c r="AA6011" s="43"/>
      <c r="AB6011" s="43" t="s">
        <v>6</v>
      </c>
      <c r="AC6011" s="43" t="s">
        <v>7</v>
      </c>
      <c r="AE6011" s="43" t="s">
        <v>8</v>
      </c>
      <c r="AF6011" s="43" t="s">
        <v>9</v>
      </c>
      <c r="AG6011" s="43" t="s">
        <v>10</v>
      </c>
      <c r="AH6011" s="43"/>
    </row>
    <row r="6012" spans="2:37" ht="14.25" customHeight="1">
      <c r="B6012" s="43"/>
      <c r="D6012" s="43"/>
      <c r="E6012" s="43"/>
      <c r="G6012" s="43"/>
      <c r="H6012" s="43"/>
      <c r="J6012" s="43"/>
      <c r="K6012" s="43"/>
      <c r="L6012" s="43"/>
      <c r="M6012" s="43"/>
      <c r="N6012" s="43"/>
      <c r="O6012" s="43"/>
      <c r="Q6012" s="43"/>
      <c r="R6012" s="43"/>
      <c r="S6012" s="43"/>
      <c r="T6012" s="43"/>
      <c r="U6012" s="43"/>
      <c r="X6012" s="43"/>
      <c r="Y6012" s="43"/>
      <c r="Z6012" s="43"/>
      <c r="AA6012" s="43"/>
      <c r="AB6012" s="43"/>
      <c r="AC6012" s="43"/>
      <c r="AE6012" s="43"/>
      <c r="AF6012" s="43"/>
      <c r="AG6012" s="43"/>
      <c r="AH6012" s="43"/>
    </row>
    <row r="6013" spans="2:37">
      <c r="B6013" s="2">
        <v>7.8000001609325409E-2</v>
      </c>
      <c r="D6013" s="44">
        <v>4.6800000965595245</v>
      </c>
      <c r="E6013" s="44"/>
      <c r="F6013" s="45">
        <v>8.1259193420410156</v>
      </c>
      <c r="G6013" s="45"/>
      <c r="H6013" s="45"/>
      <c r="I6013" s="45"/>
      <c r="J6013" s="45"/>
      <c r="K6013" s="45">
        <v>0.13234420120716095</v>
      </c>
      <c r="L6013" s="45"/>
      <c r="M6013" s="45"/>
      <c r="N6013" s="45">
        <v>19.377901077270508</v>
      </c>
      <c r="O6013" s="45"/>
      <c r="P6013" s="45"/>
      <c r="Q6013" s="45"/>
      <c r="R6013" s="45">
        <v>13.608663558959961</v>
      </c>
      <c r="S6013" s="45"/>
      <c r="T6013" s="45"/>
      <c r="U6013" s="45"/>
      <c r="V6013" s="46">
        <v>0.68766111135482788</v>
      </c>
      <c r="W6013" s="46"/>
    </row>
    <row r="6014" spans="2:37">
      <c r="B6014" s="2">
        <v>7.9000003635883331E-2</v>
      </c>
      <c r="D6014" s="44">
        <v>4.7400002181529999</v>
      </c>
      <c r="E6014" s="44"/>
      <c r="F6014" s="45">
        <v>1.1053749322891235</v>
      </c>
      <c r="G6014" s="45"/>
      <c r="H6014" s="45"/>
      <c r="I6014" s="45"/>
      <c r="J6014" s="45"/>
      <c r="K6014" s="45">
        <v>0.12399469316005707</v>
      </c>
      <c r="L6014" s="45"/>
      <c r="M6014" s="45"/>
      <c r="N6014" s="45">
        <v>19.271942138671875</v>
      </c>
      <c r="O6014" s="45"/>
      <c r="P6014" s="45"/>
      <c r="Q6014" s="45"/>
      <c r="R6014" s="45">
        <v>13.539643287658691</v>
      </c>
      <c r="S6014" s="45"/>
      <c r="T6014" s="45"/>
      <c r="U6014" s="45"/>
      <c r="V6014" s="46">
        <v>0.64756125211715698</v>
      </c>
      <c r="W6014" s="46"/>
    </row>
    <row r="6015" spans="2:37">
      <c r="B6015" s="2">
        <v>7.9999998211860657E-2</v>
      </c>
      <c r="D6015" s="44">
        <v>4.7999998927116394</v>
      </c>
      <c r="E6015" s="44"/>
      <c r="F6015" s="45">
        <v>-5.9810295104980469</v>
      </c>
      <c r="G6015" s="45"/>
      <c r="H6015" s="45"/>
      <c r="I6015" s="45"/>
      <c r="J6015" s="45"/>
      <c r="K6015" s="45">
        <v>0.11617743968963623</v>
      </c>
      <c r="L6015" s="45"/>
      <c r="M6015" s="45"/>
      <c r="N6015" s="45">
        <v>19.167564392089844</v>
      </c>
      <c r="O6015" s="45"/>
      <c r="P6015" s="45"/>
      <c r="Q6015" s="45"/>
      <c r="R6015" s="45">
        <v>13.471364974975586</v>
      </c>
      <c r="S6015" s="45"/>
      <c r="T6015" s="45"/>
      <c r="U6015" s="45"/>
      <c r="V6015" s="46">
        <v>0.60981094837188721</v>
      </c>
      <c r="W6015" s="46"/>
    </row>
    <row r="6016" spans="2:37">
      <c r="B6016" s="2">
        <v>8.1000000238418579E-2</v>
      </c>
      <c r="D6016" s="44">
        <v>4.8600000143051147</v>
      </c>
      <c r="E6016" s="44"/>
      <c r="F6016" s="45">
        <v>-12.143627166748047</v>
      </c>
      <c r="G6016" s="45"/>
      <c r="H6016" s="45"/>
      <c r="I6016" s="45"/>
      <c r="J6016" s="45"/>
      <c r="K6016" s="45">
        <v>0.10885811597108841</v>
      </c>
      <c r="L6016" s="45"/>
      <c r="M6016" s="45"/>
      <c r="N6016" s="45">
        <v>19.064718246459961</v>
      </c>
      <c r="O6016" s="45"/>
      <c r="P6016" s="45"/>
      <c r="Q6016" s="45"/>
      <c r="R6016" s="45">
        <v>13.403817176818848</v>
      </c>
      <c r="S6016" s="45"/>
      <c r="T6016" s="45"/>
      <c r="U6016" s="45"/>
      <c r="V6016" s="46">
        <v>0.574271559715271</v>
      </c>
      <c r="W6016" s="46"/>
    </row>
    <row r="6017" spans="2:23">
      <c r="B6017" s="2">
        <v>8.2000002264976501E-2</v>
      </c>
      <c r="D6017" s="44">
        <v>4.9200001358985901</v>
      </c>
      <c r="E6017" s="44"/>
      <c r="F6017" s="45">
        <v>-16.531658172607422</v>
      </c>
      <c r="G6017" s="45"/>
      <c r="H6017" s="45"/>
      <c r="I6017" s="45"/>
      <c r="J6017" s="45"/>
      <c r="K6017" s="45">
        <v>0.10200461745262146</v>
      </c>
      <c r="L6017" s="45"/>
      <c r="M6017" s="45"/>
      <c r="N6017" s="45">
        <v>18.963354110717773</v>
      </c>
      <c r="O6017" s="45"/>
      <c r="P6017" s="45"/>
      <c r="Q6017" s="45"/>
      <c r="R6017" s="45">
        <v>13.33698844909668</v>
      </c>
      <c r="S6017" s="45"/>
      <c r="T6017" s="45"/>
      <c r="U6017" s="45"/>
      <c r="V6017" s="46">
        <v>0.54081296920776367</v>
      </c>
      <c r="W6017" s="46"/>
    </row>
    <row r="6018" spans="2:23">
      <c r="B6018" s="2">
        <v>8.2999996840953827E-2</v>
      </c>
      <c r="D6018" s="44">
        <v>4.9799998104572296</v>
      </c>
      <c r="E6018" s="44"/>
      <c r="F6018" s="45">
        <v>-18.550653457641602</v>
      </c>
      <c r="G6018" s="45"/>
      <c r="H6018" s="45"/>
      <c r="I6018" s="45"/>
      <c r="J6018" s="45"/>
      <c r="K6018" s="45">
        <v>9.5586955547332764E-2</v>
      </c>
      <c r="L6018" s="45"/>
      <c r="M6018" s="45"/>
      <c r="N6018" s="45">
        <v>18.863428115844727</v>
      </c>
      <c r="O6018" s="45"/>
      <c r="P6018" s="45"/>
      <c r="Q6018" s="45"/>
      <c r="R6018" s="45">
        <v>13.270867347717285</v>
      </c>
      <c r="S6018" s="45"/>
      <c r="T6018" s="45"/>
      <c r="U6018" s="45"/>
      <c r="V6018" s="46">
        <v>0.50931251049041748</v>
      </c>
      <c r="W6018" s="46"/>
    </row>
    <row r="6019" spans="2:23">
      <c r="B6019" s="2">
        <v>8.3999998867511749E-2</v>
      </c>
      <c r="D6019" s="44">
        <v>5.039999932050705</v>
      </c>
      <c r="E6019" s="44"/>
      <c r="F6019" s="45">
        <v>-17.942888259887695</v>
      </c>
      <c r="G6019" s="45"/>
      <c r="H6019" s="45"/>
      <c r="I6019" s="45"/>
      <c r="J6019" s="45"/>
      <c r="K6019" s="45">
        <v>8.9577086269855499E-2</v>
      </c>
      <c r="L6019" s="45"/>
      <c r="M6019" s="45"/>
      <c r="N6019" s="45">
        <v>18.764894485473633</v>
      </c>
      <c r="O6019" s="45"/>
      <c r="P6019" s="45"/>
      <c r="Q6019" s="45"/>
      <c r="R6019" s="45">
        <v>13.205443382263184</v>
      </c>
      <c r="S6019" s="45"/>
      <c r="T6019" s="45"/>
      <c r="U6019" s="45"/>
      <c r="V6019" s="46">
        <v>0.47965496778488159</v>
      </c>
      <c r="W6019" s="46"/>
    </row>
    <row r="6020" spans="2:23">
      <c r="B6020" s="2">
        <v>8.5000000894069672E-2</v>
      </c>
      <c r="D6020" s="44">
        <v>5.1000000536441803</v>
      </c>
      <c r="E6020" s="44"/>
      <c r="F6020" s="45">
        <v>-14.820024490356445</v>
      </c>
      <c r="G6020" s="45"/>
      <c r="H6020" s="45"/>
      <c r="I6020" s="45"/>
      <c r="J6020" s="45"/>
      <c r="K6020" s="45">
        <v>8.3948805928230286E-2</v>
      </c>
      <c r="L6020" s="45"/>
      <c r="M6020" s="45"/>
      <c r="N6020" s="45">
        <v>18.667715072631836</v>
      </c>
      <c r="O6020" s="45"/>
      <c r="P6020" s="45"/>
      <c r="Q6020" s="45"/>
      <c r="R6020" s="45">
        <v>13.140707015991211</v>
      </c>
      <c r="S6020" s="45"/>
      <c r="T6020" s="45"/>
      <c r="U6020" s="45"/>
      <c r="V6020" s="46">
        <v>0.45173192024230957</v>
      </c>
      <c r="W6020" s="46"/>
    </row>
    <row r="6021" spans="2:23">
      <c r="B6021" s="2">
        <v>8.6000002920627594E-2</v>
      </c>
      <c r="D6021" s="44">
        <v>5.1600001752376556</v>
      </c>
      <c r="E6021" s="44"/>
      <c r="F6021" s="45">
        <v>-9.6438875198364258</v>
      </c>
      <c r="G6021" s="45"/>
      <c r="H6021" s="45"/>
      <c r="I6021" s="45"/>
      <c r="J6021" s="45"/>
      <c r="K6021" s="45">
        <v>7.8677594661712646E-2</v>
      </c>
      <c r="L6021" s="45"/>
      <c r="M6021" s="45"/>
      <c r="N6021" s="45">
        <v>18.571849822998047</v>
      </c>
      <c r="O6021" s="45"/>
      <c r="P6021" s="45"/>
      <c r="Q6021" s="45"/>
      <c r="R6021" s="45">
        <v>13.07664680480957</v>
      </c>
      <c r="S6021" s="45"/>
      <c r="T6021" s="45"/>
      <c r="U6021" s="45"/>
      <c r="V6021" s="46">
        <v>0.42544132471084595</v>
      </c>
      <c r="W6021" s="46"/>
    </row>
    <row r="6022" spans="2:23">
      <c r="B6022" s="2">
        <v>8.6999997496604919E-2</v>
      </c>
      <c r="D6022" s="44">
        <v>5.2199998497962952</v>
      </c>
      <c r="E6022" s="44"/>
      <c r="F6022" s="45">
        <v>-3.1585423946380615</v>
      </c>
      <c r="G6022" s="45"/>
      <c r="H6022" s="45"/>
      <c r="I6022" s="45"/>
      <c r="J6022" s="45"/>
      <c r="K6022" s="45">
        <v>7.3740556836128235E-2</v>
      </c>
      <c r="L6022" s="45"/>
      <c r="M6022" s="45"/>
      <c r="N6022" s="45">
        <v>18.477260589599609</v>
      </c>
      <c r="O6022" s="45"/>
      <c r="P6022" s="45"/>
      <c r="Q6022" s="45"/>
      <c r="R6022" s="45">
        <v>13.013253211975098</v>
      </c>
      <c r="S6022" s="45"/>
      <c r="T6022" s="45"/>
      <c r="U6022" s="45"/>
      <c r="V6022" s="46">
        <v>0.40068727731704712</v>
      </c>
      <c r="W6022" s="46"/>
    </row>
    <row r="6023" spans="2:23">
      <c r="B6023" s="2">
        <v>8.7999999523162842E-2</v>
      </c>
      <c r="D6023" s="44">
        <v>5.2799999713897705</v>
      </c>
      <c r="E6023" s="44"/>
      <c r="F6023" s="45">
        <v>3.7163419723510742</v>
      </c>
      <c r="G6023" s="45"/>
      <c r="H6023" s="45"/>
      <c r="I6023" s="45"/>
      <c r="J6023" s="45"/>
      <c r="K6023" s="45">
        <v>6.9116272032260895E-2</v>
      </c>
      <c r="L6023" s="45"/>
      <c r="M6023" s="45"/>
      <c r="N6023" s="45">
        <v>18.3839111328125</v>
      </c>
      <c r="O6023" s="45"/>
      <c r="P6023" s="45"/>
      <c r="Q6023" s="45"/>
      <c r="R6023" s="45">
        <v>12.950515747070313</v>
      </c>
      <c r="S6023" s="45"/>
      <c r="T6023" s="45"/>
      <c r="U6023" s="45"/>
      <c r="V6023" s="46">
        <v>0.37737944722175598</v>
      </c>
      <c r="W6023" s="46"/>
    </row>
    <row r="6024" spans="2:23">
      <c r="B6024" s="2">
        <v>8.9000001549720764E-2</v>
      </c>
      <c r="D6024" s="44">
        <v>5.3400000929832458</v>
      </c>
      <c r="E6024" s="44"/>
      <c r="F6024" s="45">
        <v>10.015618324279785</v>
      </c>
      <c r="G6024" s="45"/>
      <c r="H6024" s="45"/>
      <c r="I6024" s="45"/>
      <c r="J6024" s="45"/>
      <c r="K6024" s="45">
        <v>6.4784698188304901E-2</v>
      </c>
      <c r="L6024" s="45"/>
      <c r="M6024" s="45"/>
      <c r="N6024" s="45">
        <v>18.291769027709961</v>
      </c>
      <c r="O6024" s="45"/>
      <c r="P6024" s="45"/>
      <c r="Q6024" s="45"/>
      <c r="R6024" s="45">
        <v>12.888424873352051</v>
      </c>
      <c r="S6024" s="45"/>
      <c r="T6024" s="45"/>
      <c r="U6024" s="45"/>
      <c r="V6024" s="46">
        <v>0.3554328978061676</v>
      </c>
      <c r="W6024" s="46"/>
    </row>
    <row r="6025" spans="2:23">
      <c r="B6025" s="2">
        <v>9.0000003576278687E-2</v>
      </c>
      <c r="D6025" s="44">
        <v>5.4000002145767212</v>
      </c>
      <c r="E6025" s="44"/>
      <c r="F6025" s="45">
        <v>14.863870620727539</v>
      </c>
      <c r="G6025" s="45"/>
      <c r="H6025" s="45"/>
      <c r="I6025" s="45"/>
      <c r="J6025" s="45"/>
      <c r="K6025" s="45">
        <v>6.0727111995220184E-2</v>
      </c>
      <c r="L6025" s="45"/>
      <c r="M6025" s="45"/>
      <c r="N6025" s="45">
        <v>18.200801849365234</v>
      </c>
      <c r="O6025" s="45"/>
      <c r="P6025" s="45"/>
      <c r="Q6025" s="45"/>
      <c r="R6025" s="45">
        <v>12.826970100402832</v>
      </c>
      <c r="S6025" s="45"/>
      <c r="T6025" s="45"/>
      <c r="U6025" s="45"/>
      <c r="V6025" s="46">
        <v>0.33476769924163818</v>
      </c>
      <c r="W6025" s="46"/>
    </row>
    <row r="6026" spans="2:23">
      <c r="B6026" s="2">
        <v>9.0999998152256012E-2</v>
      </c>
      <c r="D6026" s="44">
        <v>5.4599998891353607</v>
      </c>
      <c r="E6026" s="44"/>
      <c r="F6026" s="45">
        <v>17.596796035766602</v>
      </c>
      <c r="G6026" s="45"/>
      <c r="H6026" s="45"/>
      <c r="I6026" s="45"/>
      <c r="J6026" s="45"/>
      <c r="K6026" s="45">
        <v>5.6925993412733078E-2</v>
      </c>
      <c r="L6026" s="45"/>
      <c r="M6026" s="45"/>
      <c r="N6026" s="45">
        <v>18.110977172851563</v>
      </c>
      <c r="O6026" s="45"/>
      <c r="P6026" s="45"/>
      <c r="Q6026" s="45"/>
      <c r="R6026" s="45">
        <v>12.766142845153809</v>
      </c>
      <c r="S6026" s="45"/>
      <c r="T6026" s="45"/>
      <c r="U6026" s="45"/>
      <c r="V6026" s="46">
        <v>0.31530869007110596</v>
      </c>
      <c r="W6026" s="46"/>
    </row>
    <row r="6027" spans="2:23">
      <c r="B6027" s="2">
        <v>9.2000000178813934E-2</v>
      </c>
      <c r="D6027" s="44">
        <v>5.5200000107288361</v>
      </c>
      <c r="E6027" s="44"/>
      <c r="F6027" s="45">
        <v>17.851959228515625</v>
      </c>
      <c r="G6027" s="45"/>
      <c r="H6027" s="45"/>
      <c r="I6027" s="45"/>
      <c r="J6027" s="45"/>
      <c r="K6027" s="45">
        <v>5.3364958614110947E-2</v>
      </c>
      <c r="L6027" s="45"/>
      <c r="M6027" s="45"/>
      <c r="N6027" s="45">
        <v>18.022268295288086</v>
      </c>
      <c r="O6027" s="45"/>
      <c r="P6027" s="45"/>
      <c r="Q6027" s="45"/>
      <c r="R6027" s="45">
        <v>12.705933570861816</v>
      </c>
      <c r="S6027" s="45"/>
      <c r="T6027" s="45"/>
      <c r="U6027" s="45"/>
      <c r="V6027" s="46">
        <v>0.29698508977890015</v>
      </c>
      <c r="W6027" s="46"/>
    </row>
    <row r="6028" spans="2:23">
      <c r="B6028" s="2">
        <v>9.3000002205371857E-2</v>
      </c>
      <c r="D6028" s="44">
        <v>5.5800001323223114</v>
      </c>
      <c r="E6028" s="44"/>
      <c r="F6028" s="45">
        <v>15.616541862487793</v>
      </c>
      <c r="G6028" s="45"/>
      <c r="H6028" s="45"/>
      <c r="I6028" s="45"/>
      <c r="J6028" s="45"/>
      <c r="K6028" s="45">
        <v>5.0028685480356216E-2</v>
      </c>
      <c r="L6028" s="45"/>
      <c r="M6028" s="45"/>
      <c r="N6028" s="45">
        <v>17.934642791748047</v>
      </c>
      <c r="O6028" s="45"/>
      <c r="P6028" s="45"/>
      <c r="Q6028" s="45"/>
      <c r="R6028" s="45">
        <v>12.646332740783691</v>
      </c>
      <c r="S6028" s="45"/>
      <c r="T6028" s="45"/>
      <c r="U6028" s="45"/>
      <c r="V6028" s="46">
        <v>0.27973029017448425</v>
      </c>
      <c r="W6028" s="46"/>
    </row>
    <row r="6029" spans="2:23">
      <c r="B6029" s="2">
        <v>9.3999996781349182E-2</v>
      </c>
      <c r="D6029" s="44">
        <v>5.6399998068809509</v>
      </c>
      <c r="E6029" s="44"/>
      <c r="F6029" s="45">
        <v>11.225831031799316</v>
      </c>
      <c r="G6029" s="45"/>
      <c r="H6029" s="45"/>
      <c r="I6029" s="45"/>
      <c r="J6029" s="45"/>
      <c r="K6029" s="45">
        <v>4.6902839094400406E-2</v>
      </c>
      <c r="L6029" s="45"/>
      <c r="M6029" s="45"/>
      <c r="N6029" s="45">
        <v>17.848077774047852</v>
      </c>
      <c r="O6029" s="45"/>
      <c r="P6029" s="45"/>
      <c r="Q6029" s="45"/>
      <c r="R6029" s="45">
        <v>12.587331771850586</v>
      </c>
      <c r="S6029" s="45"/>
      <c r="T6029" s="45"/>
      <c r="U6029" s="45"/>
      <c r="V6029" s="46">
        <v>0.26348170638084412</v>
      </c>
      <c r="W6029" s="46"/>
    </row>
    <row r="6030" spans="2:23">
      <c r="B6030" s="2">
        <v>9.4999998807907104E-2</v>
      </c>
      <c r="D6030" s="44">
        <v>5.6999999284744263</v>
      </c>
      <c r="E6030" s="44"/>
      <c r="F6030" s="45">
        <v>5.3131260871887207</v>
      </c>
      <c r="G6030" s="45"/>
      <c r="H6030" s="45"/>
      <c r="I6030" s="45"/>
      <c r="J6030" s="45"/>
      <c r="K6030" s="45">
        <v>4.3974008411169052E-2</v>
      </c>
      <c r="L6030" s="45"/>
      <c r="M6030" s="45"/>
      <c r="N6030" s="45">
        <v>17.762544631958008</v>
      </c>
      <c r="O6030" s="45"/>
      <c r="P6030" s="45"/>
      <c r="Q6030" s="45"/>
      <c r="R6030" s="45">
        <v>12.528921127319336</v>
      </c>
      <c r="S6030" s="45"/>
      <c r="T6030" s="45"/>
      <c r="U6030" s="45"/>
      <c r="V6030" s="46">
        <v>0.2481803297996521</v>
      </c>
      <c r="W6030" s="46"/>
    </row>
    <row r="6031" spans="2:23">
      <c r="B6031" s="2">
        <v>9.6000000834465027E-2</v>
      </c>
      <c r="D6031" s="44">
        <v>5.7600000500679016</v>
      </c>
      <c r="E6031" s="44"/>
      <c r="F6031" s="45">
        <v>-1.2814948558807373</v>
      </c>
      <c r="G6031" s="45"/>
      <c r="H6031" s="45"/>
      <c r="I6031" s="45"/>
      <c r="J6031" s="45"/>
      <c r="K6031" s="45">
        <v>4.1229646652936935E-2</v>
      </c>
      <c r="L6031" s="45"/>
      <c r="M6031" s="45"/>
      <c r="N6031" s="45">
        <v>17.678018569946289</v>
      </c>
      <c r="O6031" s="45"/>
      <c r="P6031" s="45"/>
      <c r="Q6031" s="45"/>
      <c r="R6031" s="45">
        <v>12.47109317779541</v>
      </c>
      <c r="S6031" s="45"/>
      <c r="T6031" s="45"/>
      <c r="U6031" s="45"/>
      <c r="V6031" s="46">
        <v>0.2337707132101059</v>
      </c>
      <c r="W6031" s="46"/>
    </row>
    <row r="6032" spans="2:23">
      <c r="B6032" s="2">
        <v>9.7000002861022949E-2</v>
      </c>
      <c r="D6032" s="44">
        <v>5.820000171661377</v>
      </c>
      <c r="E6032" s="44"/>
      <c r="F6032" s="45">
        <v>-7.6304268836975098</v>
      </c>
      <c r="G6032" s="45"/>
      <c r="H6032" s="45"/>
      <c r="I6032" s="45"/>
      <c r="J6032" s="45"/>
      <c r="K6032" s="45">
        <v>3.8658022880554199E-2</v>
      </c>
      <c r="L6032" s="45"/>
      <c r="M6032" s="45"/>
      <c r="N6032" s="45">
        <v>17.594476699829102</v>
      </c>
      <c r="O6032" s="45"/>
      <c r="P6032" s="45"/>
      <c r="Q6032" s="45"/>
      <c r="R6032" s="45">
        <v>12.413838386535645</v>
      </c>
      <c r="S6032" s="45"/>
      <c r="T6032" s="45"/>
      <c r="U6032" s="45"/>
      <c r="V6032" s="46">
        <v>0.22020062804222107</v>
      </c>
      <c r="W6032" s="46"/>
    </row>
    <row r="6033" spans="2:34">
      <c r="B6033" s="2">
        <v>9.7999997437000275E-2</v>
      </c>
      <c r="D6033" s="44">
        <v>5.8799998462200165</v>
      </c>
      <c r="E6033" s="44"/>
      <c r="F6033" s="45">
        <v>-12.848905563354492</v>
      </c>
      <c r="G6033" s="45"/>
      <c r="H6033" s="45"/>
      <c r="I6033" s="45"/>
      <c r="J6033" s="45"/>
      <c r="K6033" s="45">
        <v>3.6248154938220978E-2</v>
      </c>
      <c r="L6033" s="45"/>
      <c r="M6033" s="45"/>
      <c r="N6033" s="45">
        <v>17.511896133422852</v>
      </c>
      <c r="O6033" s="45"/>
      <c r="P6033" s="45"/>
      <c r="Q6033" s="45"/>
      <c r="R6033" s="45">
        <v>12.357150077819824</v>
      </c>
      <c r="S6033" s="45"/>
      <c r="T6033" s="45"/>
      <c r="U6033" s="45"/>
      <c r="V6033" s="46">
        <v>0.2074209451675415</v>
      </c>
      <c r="W6033" s="46"/>
    </row>
    <row r="6034" spans="2:34">
      <c r="B6034" s="2">
        <v>9.8999999463558197E-2</v>
      </c>
      <c r="D6034" s="44">
        <v>5.9399999678134918</v>
      </c>
      <c r="E6034" s="44"/>
      <c r="F6034" s="45">
        <v>-16.218196868896484</v>
      </c>
      <c r="G6034" s="45"/>
      <c r="H6034" s="45"/>
      <c r="I6034" s="45"/>
      <c r="J6034" s="45"/>
      <c r="K6034" s="45">
        <v>3.3989764750003815E-2</v>
      </c>
      <c r="L6034" s="45"/>
      <c r="M6034" s="45"/>
      <c r="N6034" s="45">
        <v>17.430255889892578</v>
      </c>
      <c r="O6034" s="45"/>
      <c r="P6034" s="45"/>
      <c r="Q6034" s="45"/>
      <c r="R6034" s="45">
        <v>12.301017761230469</v>
      </c>
      <c r="S6034" s="45"/>
      <c r="T6034" s="45"/>
      <c r="U6034" s="45"/>
      <c r="V6034" s="46">
        <v>0.1953854113817215</v>
      </c>
      <c r="W6034" s="46"/>
    </row>
    <row r="6035" spans="2:34">
      <c r="B6035" s="2">
        <v>0.10000000149011612</v>
      </c>
      <c r="D6035" s="44">
        <v>6.0000000894069672</v>
      </c>
      <c r="E6035" s="44"/>
      <c r="F6035" s="45">
        <v>-17.28447151184082</v>
      </c>
      <c r="G6035" s="45"/>
      <c r="H6035" s="45"/>
      <c r="I6035" s="45"/>
      <c r="J6035" s="45"/>
      <c r="K6035" s="45">
        <v>3.1873241066932678E-2</v>
      </c>
      <c r="L6035" s="45"/>
      <c r="M6035" s="45"/>
      <c r="N6035" s="45">
        <v>17.349533081054688</v>
      </c>
      <c r="O6035" s="45"/>
      <c r="P6035" s="45"/>
      <c r="Q6035" s="45"/>
      <c r="R6035" s="45">
        <v>12.245434761047363</v>
      </c>
      <c r="S6035" s="45"/>
      <c r="T6035" s="45"/>
      <c r="U6035" s="45"/>
      <c r="V6035" s="46">
        <v>0.18405051529407501</v>
      </c>
      <c r="W6035" s="46"/>
    </row>
    <row r="6036" spans="2:34" ht="9.75" customHeight="1">
      <c r="B6036" s="2">
        <v>0.10100000351667404</v>
      </c>
      <c r="D6036" s="44">
        <v>6.0600002110004425</v>
      </c>
      <c r="E6036" s="44"/>
      <c r="F6036" s="45">
        <v>-15.919788360595703</v>
      </c>
      <c r="G6036" s="45"/>
      <c r="H6036" s="45"/>
      <c r="I6036" s="45"/>
      <c r="J6036" s="45"/>
      <c r="K6036" s="45">
        <v>2.9889585450291634E-2</v>
      </c>
      <c r="L6036" s="45"/>
      <c r="M6036" s="45"/>
      <c r="N6036" s="45">
        <v>17.269706726074219</v>
      </c>
      <c r="O6036" s="45"/>
      <c r="P6036" s="45"/>
      <c r="Q6036" s="45"/>
      <c r="R6036" s="45">
        <v>12.19039249420166</v>
      </c>
      <c r="S6036" s="45"/>
      <c r="T6036" s="45"/>
      <c r="U6036" s="45"/>
      <c r="V6036" s="46">
        <v>0.17337529361248016</v>
      </c>
      <c r="W6036" s="46"/>
    </row>
    <row r="6037" spans="2:34" ht="5.25" customHeight="1"/>
    <row r="6038" spans="2:34" ht="172.5" customHeight="1"/>
    <row r="6039" spans="2:34" ht="16.5" customHeight="1"/>
    <row r="6040" spans="2:34" ht="12.75" customHeight="1">
      <c r="B6040" s="39" t="s">
        <v>0</v>
      </c>
      <c r="C6040" s="39"/>
      <c r="D6040" s="39"/>
      <c r="E6040" s="39"/>
      <c r="F6040" s="39"/>
      <c r="G6040" s="1" t="s">
        <v>1</v>
      </c>
      <c r="H6040" s="40" t="s">
        <v>122</v>
      </c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</row>
    <row r="6041" spans="2:34" ht="12.75" customHeight="1">
      <c r="AB6041" s="39" t="s">
        <v>2</v>
      </c>
      <c r="AC6041" s="39"/>
      <c r="AD6041" s="39"/>
      <c r="AE6041" s="39"/>
      <c r="AF6041" s="39"/>
      <c r="AG6041" s="39"/>
    </row>
    <row r="6042" spans="2:34" ht="12" customHeight="1">
      <c r="B6042" s="39" t="s">
        <v>3</v>
      </c>
      <c r="C6042" s="39"/>
      <c r="D6042" s="39"/>
      <c r="E6042" s="39"/>
      <c r="G6042" s="1" t="s">
        <v>4</v>
      </c>
      <c r="H6042" s="41">
        <v>0.43999999761581421</v>
      </c>
      <c r="I6042" s="41"/>
      <c r="J6042" s="41"/>
      <c r="K6042" s="41"/>
      <c r="L6042" s="41"/>
      <c r="M6042" s="41"/>
      <c r="N6042" s="41"/>
      <c r="O6042" s="39" t="s">
        <v>21</v>
      </c>
      <c r="P6042" s="39"/>
      <c r="Q6042" s="39"/>
      <c r="R6042" s="39"/>
      <c r="S6042" s="1" t="s">
        <v>4</v>
      </c>
      <c r="T6042" s="42" t="s">
        <v>22</v>
      </c>
      <c r="U6042" s="42"/>
      <c r="V6042" s="42"/>
      <c r="W6042" s="42"/>
      <c r="X6042" s="42"/>
      <c r="Y6042" s="42"/>
      <c r="Z6042" s="42"/>
      <c r="AA6042" s="42"/>
      <c r="AB6042" s="39"/>
      <c r="AC6042" s="39"/>
      <c r="AD6042" s="39"/>
      <c r="AE6042" s="39"/>
      <c r="AF6042" s="39"/>
      <c r="AG6042" s="39"/>
    </row>
    <row r="6043" spans="2:34" ht="10.5" customHeight="1">
      <c r="AB6043" s="39"/>
      <c r="AC6043" s="39"/>
      <c r="AD6043" s="39"/>
      <c r="AE6043" s="39"/>
      <c r="AF6043" s="39"/>
      <c r="AG6043" s="39"/>
    </row>
    <row r="6044" spans="2:34" ht="12" customHeight="1">
      <c r="AB6044" s="39"/>
      <c r="AC6044" s="39"/>
      <c r="AD6044" s="39"/>
      <c r="AE6044" s="39"/>
      <c r="AF6044" s="39"/>
      <c r="AG6044" s="39"/>
    </row>
    <row r="6045" spans="2:34" ht="12" customHeight="1">
      <c r="AB6045" s="39"/>
      <c r="AC6045" s="39"/>
      <c r="AD6045" s="39"/>
      <c r="AE6045" s="39"/>
      <c r="AF6045" s="39"/>
      <c r="AG6045" s="39"/>
    </row>
    <row r="6046" spans="2:34" ht="6" customHeight="1"/>
    <row r="6047" spans="2:34" ht="3" customHeight="1">
      <c r="B6047" s="43" t="s">
        <v>5</v>
      </c>
      <c r="D6047" s="43" t="s">
        <v>23</v>
      </c>
      <c r="E6047" s="43"/>
      <c r="G6047" s="43" t="s">
        <v>6</v>
      </c>
      <c r="H6047" s="43"/>
      <c r="J6047" s="43" t="s">
        <v>7</v>
      </c>
      <c r="K6047" s="43"/>
      <c r="L6047" s="43"/>
      <c r="M6047" s="43"/>
      <c r="N6047" s="43" t="s">
        <v>8</v>
      </c>
      <c r="O6047" s="43"/>
      <c r="Q6047" s="43" t="s">
        <v>9</v>
      </c>
      <c r="R6047" s="43"/>
      <c r="S6047" s="43"/>
      <c r="T6047" s="43" t="s">
        <v>10</v>
      </c>
      <c r="U6047" s="43"/>
      <c r="X6047" s="43" t="s">
        <v>5</v>
      </c>
      <c r="Y6047" s="43"/>
      <c r="Z6047" s="43" t="s">
        <v>23</v>
      </c>
      <c r="AA6047" s="43"/>
      <c r="AB6047" s="43" t="s">
        <v>6</v>
      </c>
      <c r="AC6047" s="43" t="s">
        <v>7</v>
      </c>
      <c r="AE6047" s="43" t="s">
        <v>8</v>
      </c>
      <c r="AF6047" s="43" t="s">
        <v>9</v>
      </c>
      <c r="AG6047" s="43" t="s">
        <v>10</v>
      </c>
      <c r="AH6047" s="43"/>
    </row>
    <row r="6048" spans="2:34" ht="14.25" customHeight="1">
      <c r="B6048" s="43"/>
      <c r="D6048" s="43"/>
      <c r="E6048" s="43"/>
      <c r="G6048" s="43"/>
      <c r="H6048" s="43"/>
      <c r="J6048" s="43"/>
      <c r="K6048" s="43"/>
      <c r="L6048" s="43"/>
      <c r="M6048" s="43"/>
      <c r="N6048" s="43"/>
      <c r="O6048" s="43"/>
      <c r="Q6048" s="43"/>
      <c r="R6048" s="43"/>
      <c r="S6048" s="43"/>
      <c r="T6048" s="43"/>
      <c r="U6048" s="43"/>
      <c r="X6048" s="43"/>
      <c r="Y6048" s="43"/>
      <c r="Z6048" s="43"/>
      <c r="AA6048" s="43"/>
      <c r="AB6048" s="43"/>
      <c r="AC6048" s="43"/>
      <c r="AE6048" s="43"/>
      <c r="AF6048" s="43"/>
      <c r="AG6048" s="43"/>
      <c r="AH6048" s="43"/>
    </row>
    <row r="6049" spans="2:37">
      <c r="B6049" s="2">
        <v>0</v>
      </c>
      <c r="D6049" s="44">
        <v>0</v>
      </c>
      <c r="E6049" s="44"/>
      <c r="F6049" s="45">
        <v>1.8748069123830646E-5</v>
      </c>
      <c r="G6049" s="45"/>
      <c r="H6049" s="45"/>
      <c r="I6049" s="45"/>
      <c r="J6049" s="45"/>
      <c r="K6049" s="45">
        <v>28.271154403686523</v>
      </c>
      <c r="L6049" s="45"/>
      <c r="M6049" s="45"/>
      <c r="N6049" s="45">
        <v>56.542289733886719</v>
      </c>
      <c r="O6049" s="45"/>
      <c r="P6049" s="45"/>
      <c r="Q6049" s="45"/>
      <c r="R6049" s="45">
        <v>19.990711212158203</v>
      </c>
      <c r="S6049" s="45"/>
      <c r="T6049" s="45"/>
      <c r="U6049" s="45"/>
      <c r="V6049" s="46">
        <v>100.00006866455078</v>
      </c>
      <c r="W6049" s="46"/>
      <c r="X6049" s="45">
        <v>3.9000000804662704E-2</v>
      </c>
      <c r="Y6049" s="45"/>
      <c r="Z6049" s="44">
        <v>2.3400000482797623</v>
      </c>
      <c r="AA6049" s="44"/>
      <c r="AB6049" s="45">
        <v>20.365289688110352</v>
      </c>
      <c r="AC6049" s="45"/>
      <c r="AD6049" s="45">
        <v>6.319796085357666</v>
      </c>
      <c r="AE6049" s="45"/>
      <c r="AF6049" s="45">
        <v>32.685626983642578</v>
      </c>
      <c r="AG6049" s="45"/>
      <c r="AH6049" s="45">
        <v>18.643457412719727</v>
      </c>
      <c r="AI6049" s="45"/>
      <c r="AJ6049" s="45"/>
      <c r="AK6049" s="20">
        <v>23.969646453857422</v>
      </c>
    </row>
    <row r="6050" spans="2:37">
      <c r="B6050" s="2">
        <v>1.0000000474974513E-3</v>
      </c>
      <c r="D6050" s="44">
        <v>6.0000002849847078E-2</v>
      </c>
      <c r="E6050" s="44"/>
      <c r="F6050" s="45">
        <v>0.16743490099906921</v>
      </c>
      <c r="G6050" s="45"/>
      <c r="H6050" s="45"/>
      <c r="I6050" s="45"/>
      <c r="J6050" s="45"/>
      <c r="K6050" s="45">
        <v>26.400506973266602</v>
      </c>
      <c r="L6050" s="45"/>
      <c r="M6050" s="45"/>
      <c r="N6050" s="45">
        <v>54.613967895507813</v>
      </c>
      <c r="O6050" s="45"/>
      <c r="P6050" s="45"/>
      <c r="Q6050" s="45"/>
      <c r="R6050" s="45">
        <v>19.949928283691406</v>
      </c>
      <c r="S6050" s="45"/>
      <c r="T6050" s="45"/>
      <c r="U6050" s="45"/>
      <c r="V6050" s="46">
        <v>93.574150085449219</v>
      </c>
      <c r="W6050" s="46"/>
      <c r="X6050" s="45">
        <v>3.9999999105930328E-2</v>
      </c>
      <c r="Y6050" s="45"/>
      <c r="Z6050" s="44">
        <v>2.3999999463558197</v>
      </c>
      <c r="AA6050" s="44"/>
      <c r="AB6050" s="45">
        <v>27.389535903930664</v>
      </c>
      <c r="AC6050" s="45"/>
      <c r="AD6050" s="45">
        <v>6.1507954597473145</v>
      </c>
      <c r="AE6050" s="45"/>
      <c r="AF6050" s="45">
        <v>32.475921630859375</v>
      </c>
      <c r="AG6050" s="45"/>
      <c r="AH6050" s="45">
        <v>18.614673614501953</v>
      </c>
      <c r="AI6050" s="45"/>
      <c r="AJ6050" s="45"/>
      <c r="AK6050" s="20">
        <v>23.364734649658203</v>
      </c>
    </row>
    <row r="6051" spans="2:37">
      <c r="B6051" s="2">
        <v>2.0000000949949026E-3</v>
      </c>
      <c r="D6051" s="44">
        <v>0.12000000569969416</v>
      </c>
      <c r="E6051" s="44"/>
      <c r="F6051" s="45">
        <v>4.2044100761413574</v>
      </c>
      <c r="G6051" s="45"/>
      <c r="H6051" s="45"/>
      <c r="I6051" s="45"/>
      <c r="J6051" s="45"/>
      <c r="K6051" s="45">
        <v>24.732650756835938</v>
      </c>
      <c r="L6051" s="45"/>
      <c r="M6051" s="45"/>
      <c r="N6051" s="45">
        <v>52.888957977294922</v>
      </c>
      <c r="O6051" s="45"/>
      <c r="P6051" s="45"/>
      <c r="Q6051" s="45"/>
      <c r="R6051" s="45">
        <v>19.909517288208008</v>
      </c>
      <c r="S6051" s="45"/>
      <c r="T6051" s="45"/>
      <c r="U6051" s="45"/>
      <c r="V6051" s="46">
        <v>87.840530395507813</v>
      </c>
      <c r="W6051" s="46"/>
      <c r="X6051" s="45">
        <v>4.1000001132488251E-2</v>
      </c>
      <c r="Y6051" s="45"/>
      <c r="Z6051" s="44">
        <v>2.460000067949295</v>
      </c>
      <c r="AA6051" s="44"/>
      <c r="AB6051" s="45">
        <v>31.420427322387695</v>
      </c>
      <c r="AC6051" s="45"/>
      <c r="AD6051" s="45">
        <v>5.9870705604553223</v>
      </c>
      <c r="AE6051" s="45"/>
      <c r="AF6051" s="45">
        <v>32.271842956542969</v>
      </c>
      <c r="AG6051" s="45"/>
      <c r="AH6051" s="45">
        <v>18.586141586303711</v>
      </c>
      <c r="AI6051" s="45"/>
      <c r="AJ6051" s="45"/>
      <c r="AK6051" s="20">
        <v>22.777713775634766</v>
      </c>
    </row>
    <row r="6052" spans="2:37">
      <c r="B6052" s="2">
        <v>3.0000000260770321E-3</v>
      </c>
      <c r="D6052" s="44">
        <v>0.18000000156462193</v>
      </c>
      <c r="E6052" s="44"/>
      <c r="F6052" s="45">
        <v>11.270395278930664</v>
      </c>
      <c r="G6052" s="45"/>
      <c r="H6052" s="45"/>
      <c r="I6052" s="45"/>
      <c r="J6052" s="45"/>
      <c r="K6052" s="45">
        <v>23.240947723388672</v>
      </c>
      <c r="L6052" s="45"/>
      <c r="M6052" s="45"/>
      <c r="N6052" s="45">
        <v>51.340625762939453</v>
      </c>
      <c r="O6052" s="45"/>
      <c r="P6052" s="45"/>
      <c r="Q6052" s="45"/>
      <c r="R6052" s="45">
        <v>19.869472503662109</v>
      </c>
      <c r="S6052" s="45"/>
      <c r="T6052" s="45"/>
      <c r="U6052" s="45"/>
      <c r="V6052" s="46">
        <v>82.708953857421875</v>
      </c>
      <c r="W6052" s="46"/>
      <c r="X6052" s="45">
        <v>4.1999999433755875E-2</v>
      </c>
      <c r="Y6052" s="45"/>
      <c r="Z6052" s="44">
        <v>2.5199999660253525</v>
      </c>
      <c r="AA6052" s="44"/>
      <c r="AB6052" s="45">
        <v>31.879165649414063</v>
      </c>
      <c r="AC6052" s="45"/>
      <c r="AD6052" s="45">
        <v>5.8283987045288086</v>
      </c>
      <c r="AE6052" s="45"/>
      <c r="AF6052" s="45">
        <v>32.073173522949219</v>
      </c>
      <c r="AG6052" s="45"/>
      <c r="AH6052" s="45">
        <v>18.557857513427734</v>
      </c>
      <c r="AI6052" s="45"/>
      <c r="AJ6052" s="45"/>
      <c r="AK6052" s="20">
        <v>22.207845687866211</v>
      </c>
    </row>
    <row r="6053" spans="2:37">
      <c r="B6053" s="2">
        <v>4.0000001899898052E-3</v>
      </c>
      <c r="D6053" s="44">
        <v>0.24000001139938831</v>
      </c>
      <c r="E6053" s="44"/>
      <c r="F6053" s="45">
        <v>20.13231086730957</v>
      </c>
      <c r="G6053" s="45"/>
      <c r="H6053" s="45"/>
      <c r="I6053" s="45"/>
      <c r="J6053" s="45"/>
      <c r="K6053" s="45">
        <v>21.902446746826172</v>
      </c>
      <c r="L6053" s="45"/>
      <c r="M6053" s="45"/>
      <c r="N6053" s="45">
        <v>49.946002960205078</v>
      </c>
      <c r="O6053" s="45"/>
      <c r="P6053" s="45"/>
      <c r="Q6053" s="45"/>
      <c r="R6053" s="45">
        <v>19.829790115356445</v>
      </c>
      <c r="S6053" s="45"/>
      <c r="T6053" s="45"/>
      <c r="U6053" s="45"/>
      <c r="V6053" s="46">
        <v>78.101531982421875</v>
      </c>
      <c r="W6053" s="46"/>
      <c r="X6053" s="45">
        <v>4.3000001460313797E-2</v>
      </c>
      <c r="Y6053" s="45"/>
      <c r="Z6053" s="44">
        <v>2.5800000876188278</v>
      </c>
      <c r="AA6053" s="44"/>
      <c r="AB6053" s="45">
        <v>28.689920425415039</v>
      </c>
      <c r="AC6053" s="45"/>
      <c r="AD6053" s="45">
        <v>5.6745729446411133</v>
      </c>
      <c r="AE6053" s="45"/>
      <c r="AF6053" s="45">
        <v>31.879692077636719</v>
      </c>
      <c r="AG6053" s="45"/>
      <c r="AH6053" s="45">
        <v>18.529817581176758</v>
      </c>
      <c r="AI6053" s="45"/>
      <c r="AJ6053" s="45"/>
      <c r="AK6053" s="20">
        <v>21.654443740844727</v>
      </c>
    </row>
    <row r="6054" spans="2:37">
      <c r="B6054" s="2">
        <v>4.999999888241291E-3</v>
      </c>
      <c r="D6054" s="44">
        <v>0.29999999329447746</v>
      </c>
      <c r="E6054" s="44"/>
      <c r="F6054" s="45">
        <v>29.335058212280273</v>
      </c>
      <c r="G6054" s="45"/>
      <c r="H6054" s="45"/>
      <c r="I6054" s="45"/>
      <c r="J6054" s="45"/>
      <c r="K6054" s="45">
        <v>20.697366714477539</v>
      </c>
      <c r="L6054" s="45"/>
      <c r="M6054" s="45"/>
      <c r="N6054" s="45">
        <v>48.685314178466797</v>
      </c>
      <c r="O6054" s="45"/>
      <c r="P6054" s="45"/>
      <c r="Q6054" s="45"/>
      <c r="R6054" s="45">
        <v>19.79046630859375</v>
      </c>
      <c r="S6054" s="45"/>
      <c r="T6054" s="45"/>
      <c r="U6054" s="45"/>
      <c r="V6054" s="46">
        <v>73.950996398925781</v>
      </c>
      <c r="W6054" s="46"/>
      <c r="X6054" s="45">
        <v>4.3999999761581421E-2</v>
      </c>
      <c r="Y6054" s="45"/>
      <c r="Z6054" s="44">
        <v>2.6399999856948853</v>
      </c>
      <c r="AA6054" s="44"/>
      <c r="AB6054" s="45">
        <v>22.288881301879883</v>
      </c>
      <c r="AC6054" s="45"/>
      <c r="AD6054" s="45">
        <v>5.5253992080688477</v>
      </c>
      <c r="AE6054" s="45"/>
      <c r="AF6054" s="45">
        <v>31.691207885742188</v>
      </c>
      <c r="AG6054" s="45"/>
      <c r="AH6054" s="45">
        <v>18.502021789550781</v>
      </c>
      <c r="AI6054" s="45"/>
      <c r="AJ6054" s="45"/>
      <c r="AK6054" s="20">
        <v>21.116867065429688</v>
      </c>
    </row>
    <row r="6055" spans="2:37">
      <c r="B6055" s="2">
        <v>6.0000000521540642E-3</v>
      </c>
      <c r="D6055" s="44">
        <v>0.36000000312924385</v>
      </c>
      <c r="E6055" s="44"/>
      <c r="F6055" s="45">
        <v>37.402935028076172</v>
      </c>
      <c r="G6055" s="45"/>
      <c r="H6055" s="45"/>
      <c r="I6055" s="45"/>
      <c r="J6055" s="45"/>
      <c r="K6055" s="45">
        <v>19.608650207519531</v>
      </c>
      <c r="L6055" s="45"/>
      <c r="M6055" s="45"/>
      <c r="N6055" s="45">
        <v>47.541488647460938</v>
      </c>
      <c r="O6055" s="45"/>
      <c r="P6055" s="45"/>
      <c r="Q6055" s="45"/>
      <c r="R6055" s="45">
        <v>19.751499176025391</v>
      </c>
      <c r="S6055" s="45"/>
      <c r="T6055" s="45"/>
      <c r="U6055" s="45"/>
      <c r="V6055" s="46">
        <v>70.199272155761719</v>
      </c>
      <c r="W6055" s="46"/>
      <c r="X6055" s="45">
        <v>4.5000001788139343E-2</v>
      </c>
      <c r="Y6055" s="45"/>
      <c r="Z6055" s="44">
        <v>2.7000001072883606</v>
      </c>
      <c r="AA6055" s="44"/>
      <c r="AB6055" s="45">
        <v>13.56158447265625</v>
      </c>
      <c r="AC6055" s="45"/>
      <c r="AD6055" s="45">
        <v>5.3806967735290527</v>
      </c>
      <c r="AE6055" s="45"/>
      <c r="AF6055" s="45">
        <v>31.507535934448242</v>
      </c>
      <c r="AG6055" s="45"/>
      <c r="AH6055" s="45">
        <v>18.474466323852539</v>
      </c>
      <c r="AI6055" s="45"/>
      <c r="AJ6055" s="45"/>
      <c r="AK6055" s="20">
        <v>20.594518661499023</v>
      </c>
    </row>
    <row r="6056" spans="2:37">
      <c r="B6056" s="2">
        <v>7.0000002160668373E-3</v>
      </c>
      <c r="D6056" s="44">
        <v>0.42000001296401024</v>
      </c>
      <c r="E6056" s="44"/>
      <c r="F6056" s="45">
        <v>43.0435791015625</v>
      </c>
      <c r="G6056" s="45"/>
      <c r="H6056" s="45"/>
      <c r="I6056" s="45"/>
      <c r="J6056" s="45"/>
      <c r="K6056" s="45">
        <v>18.621583938598633</v>
      </c>
      <c r="L6056" s="45"/>
      <c r="M6056" s="45"/>
      <c r="N6056" s="45">
        <v>46.499813079833984</v>
      </c>
      <c r="O6056" s="45"/>
      <c r="P6056" s="45"/>
      <c r="Q6056" s="45"/>
      <c r="R6056" s="45">
        <v>19.712884902954102</v>
      </c>
      <c r="S6056" s="45"/>
      <c r="T6056" s="45"/>
      <c r="U6056" s="45"/>
      <c r="V6056" s="46">
        <v>66.796150207519531</v>
      </c>
      <c r="W6056" s="46"/>
      <c r="X6056" s="45">
        <v>4.6000000089406967E-2</v>
      </c>
      <c r="Y6056" s="45"/>
      <c r="Z6056" s="44">
        <v>2.760000005364418</v>
      </c>
      <c r="AA6056" s="44"/>
      <c r="AB6056" s="45">
        <v>3.7174866199493408</v>
      </c>
      <c r="AC6056" s="45"/>
      <c r="AD6056" s="45">
        <v>5.2402944564819336</v>
      </c>
      <c r="AE6056" s="45"/>
      <c r="AF6056" s="45">
        <v>31.328500747680664</v>
      </c>
      <c r="AG6056" s="45"/>
      <c r="AH6056" s="45">
        <v>18.447147369384766</v>
      </c>
      <c r="AI6056" s="45"/>
      <c r="AJ6056" s="45"/>
      <c r="AK6056" s="20">
        <v>20.086832046508789</v>
      </c>
    </row>
    <row r="6057" spans="2:37">
      <c r="B6057" s="2">
        <v>8.0000003799796104E-3</v>
      </c>
      <c r="D6057" s="44">
        <v>0.48000002279877663</v>
      </c>
      <c r="E6057" s="44"/>
      <c r="F6057" s="45">
        <v>45.325828552246094</v>
      </c>
      <c r="G6057" s="45"/>
      <c r="H6057" s="45"/>
      <c r="I6057" s="45"/>
      <c r="J6057" s="45"/>
      <c r="K6057" s="45">
        <v>17.723470687866211</v>
      </c>
      <c r="L6057" s="45"/>
      <c r="M6057" s="45"/>
      <c r="N6057" s="45">
        <v>45.547580718994141</v>
      </c>
      <c r="O6057" s="45"/>
      <c r="P6057" s="45"/>
      <c r="Q6057" s="45"/>
      <c r="R6057" s="45">
        <v>19.674617767333984</v>
      </c>
      <c r="S6057" s="45"/>
      <c r="T6057" s="45"/>
      <c r="U6057" s="45"/>
      <c r="V6057" s="46">
        <v>63.6982421875</v>
      </c>
      <c r="W6057" s="46"/>
      <c r="X6057" s="45">
        <v>4.6999998390674591E-2</v>
      </c>
      <c r="Y6057" s="45"/>
      <c r="Z6057" s="44">
        <v>2.8199999034404755</v>
      </c>
      <c r="AA6057" s="44"/>
      <c r="AB6057" s="45">
        <v>-5.8804636001586914</v>
      </c>
      <c r="AC6057" s="45"/>
      <c r="AD6057" s="45">
        <v>5.1040315628051758</v>
      </c>
      <c r="AE6057" s="45"/>
      <c r="AF6057" s="45">
        <v>31.153938293457031</v>
      </c>
      <c r="AG6057" s="45"/>
      <c r="AH6057" s="45">
        <v>18.420066833496094</v>
      </c>
      <c r="AI6057" s="45"/>
      <c r="AJ6057" s="45"/>
      <c r="AK6057" s="20">
        <v>19.593280792236328</v>
      </c>
    </row>
    <row r="6058" spans="2:37">
      <c r="B6058" s="2">
        <v>8.999999612569809E-3</v>
      </c>
      <c r="D6058" s="44">
        <v>0.53999997675418854</v>
      </c>
      <c r="E6058" s="44"/>
      <c r="F6058" s="45">
        <v>43.806613922119141</v>
      </c>
      <c r="G6058" s="45"/>
      <c r="H6058" s="45"/>
      <c r="I6058" s="45"/>
      <c r="J6058" s="45"/>
      <c r="K6058" s="45">
        <v>16.903345108032227</v>
      </c>
      <c r="L6058" s="45"/>
      <c r="M6058" s="45"/>
      <c r="N6058" s="45">
        <v>44.673828125</v>
      </c>
      <c r="O6058" s="45"/>
      <c r="P6058" s="45"/>
      <c r="Q6058" s="45"/>
      <c r="R6058" s="45">
        <v>19.636697769165039</v>
      </c>
      <c r="S6058" s="45"/>
      <c r="T6058" s="45"/>
      <c r="U6058" s="45"/>
      <c r="V6058" s="46">
        <v>60.868026733398438</v>
      </c>
      <c r="W6058" s="46"/>
      <c r="X6058" s="45">
        <v>4.8000000417232513E-2</v>
      </c>
      <c r="Y6058" s="45"/>
      <c r="Z6058" s="44">
        <v>2.8800000250339508</v>
      </c>
      <c r="AA6058" s="44"/>
      <c r="AB6058" s="45">
        <v>-13.907233238220215</v>
      </c>
      <c r="AC6058" s="45"/>
      <c r="AD6058" s="45">
        <v>4.9717574119567871</v>
      </c>
      <c r="AE6058" s="45"/>
      <c r="AF6058" s="45">
        <v>30.983695983886719</v>
      </c>
      <c r="AG6058" s="45"/>
      <c r="AH6058" s="45">
        <v>18.393217086791992</v>
      </c>
      <c r="AI6058" s="45"/>
      <c r="AJ6058" s="45"/>
      <c r="AK6058" s="20">
        <v>19.113367080688477</v>
      </c>
    </row>
    <row r="6059" spans="2:37">
      <c r="B6059" s="2">
        <v>9.9999997764825821E-3</v>
      </c>
      <c r="D6059" s="44">
        <v>0.59999998658895493</v>
      </c>
      <c r="E6059" s="44"/>
      <c r="F6059" s="45">
        <v>38.58935546875</v>
      </c>
      <c r="G6059" s="45"/>
      <c r="H6059" s="45"/>
      <c r="I6059" s="45"/>
      <c r="J6059" s="45"/>
      <c r="K6059" s="45">
        <v>16.151735305786133</v>
      </c>
      <c r="L6059" s="45"/>
      <c r="M6059" s="45"/>
      <c r="N6059" s="45">
        <v>43.869071960449219</v>
      </c>
      <c r="O6059" s="45"/>
      <c r="P6059" s="45"/>
      <c r="Q6059" s="45"/>
      <c r="R6059" s="45">
        <v>19.599117279052734</v>
      </c>
      <c r="S6059" s="45"/>
      <c r="T6059" s="45"/>
      <c r="U6059" s="45"/>
      <c r="V6059" s="46">
        <v>58.273040771484375</v>
      </c>
      <c r="W6059" s="46"/>
      <c r="X6059" s="45">
        <v>4.8999998718500137E-2</v>
      </c>
      <c r="Y6059" s="45"/>
      <c r="Z6059" s="44">
        <v>2.9399999231100082</v>
      </c>
      <c r="AA6059" s="44"/>
      <c r="AB6059" s="45">
        <v>-19.26124382019043</v>
      </c>
      <c r="AC6059" s="45"/>
      <c r="AD6059" s="45">
        <v>4.8433279991149902</v>
      </c>
      <c r="AE6059" s="45"/>
      <c r="AF6059" s="45">
        <v>30.817625045776367</v>
      </c>
      <c r="AG6059" s="45"/>
      <c r="AH6059" s="45">
        <v>18.366601943969727</v>
      </c>
      <c r="AI6059" s="45"/>
      <c r="AJ6059" s="45"/>
      <c r="AK6059" s="20">
        <v>18.646617889404297</v>
      </c>
    </row>
    <row r="6060" spans="2:37">
      <c r="B6060" s="2">
        <v>1.0999999940395355E-2</v>
      </c>
      <c r="D6060" s="44">
        <v>0.65999999642372131</v>
      </c>
      <c r="E6060" s="44"/>
      <c r="F6060" s="45">
        <v>30.305818557739258</v>
      </c>
      <c r="G6060" s="45"/>
      <c r="H6060" s="45"/>
      <c r="I6060" s="45"/>
      <c r="J6060" s="45"/>
      <c r="K6060" s="45">
        <v>15.46044921875</v>
      </c>
      <c r="L6060" s="45"/>
      <c r="M6060" s="45"/>
      <c r="N6060" s="45">
        <v>43.125118255615234</v>
      </c>
      <c r="O6060" s="45"/>
      <c r="P6060" s="45"/>
      <c r="Q6060" s="45"/>
      <c r="R6060" s="45">
        <v>19.561874389648438</v>
      </c>
      <c r="S6060" s="45"/>
      <c r="T6060" s="45"/>
      <c r="U6060" s="45"/>
      <c r="V6060" s="46">
        <v>55.885177612304688</v>
      </c>
      <c r="W6060" s="46"/>
      <c r="X6060" s="45">
        <v>5.000000074505806E-2</v>
      </c>
      <c r="Y6060" s="45"/>
      <c r="Z6060" s="44">
        <v>3.0000000447034836</v>
      </c>
      <c r="AA6060" s="44"/>
      <c r="AB6060" s="45">
        <v>-21.218063354492188</v>
      </c>
      <c r="AC6060" s="45"/>
      <c r="AD6060" s="45">
        <v>4.7186079025268555</v>
      </c>
      <c r="AE6060" s="45"/>
      <c r="AF6060" s="45">
        <v>30.655586242675781</v>
      </c>
      <c r="AG6060" s="45"/>
      <c r="AH6060" s="45">
        <v>18.340213775634766</v>
      </c>
      <c r="AI6060" s="45"/>
      <c r="AJ6060" s="45"/>
      <c r="AK6060" s="20">
        <v>18.192588806152344</v>
      </c>
    </row>
    <row r="6061" spans="2:37">
      <c r="B6061" s="2">
        <v>1.2000000104308128E-2</v>
      </c>
      <c r="D6061" s="44">
        <v>0.7200000062584877</v>
      </c>
      <c r="E6061" s="44"/>
      <c r="F6061" s="45">
        <v>20.024328231811523</v>
      </c>
      <c r="G6061" s="45"/>
      <c r="H6061" s="45"/>
      <c r="I6061" s="45"/>
      <c r="J6061" s="45"/>
      <c r="K6061" s="45">
        <v>14.822400093078613</v>
      </c>
      <c r="L6061" s="45"/>
      <c r="M6061" s="45"/>
      <c r="N6061" s="45">
        <v>42.43487548828125</v>
      </c>
      <c r="O6061" s="45"/>
      <c r="P6061" s="45"/>
      <c r="Q6061" s="45"/>
      <c r="R6061" s="45">
        <v>19.524967193603516</v>
      </c>
      <c r="S6061" s="45"/>
      <c r="T6061" s="45"/>
      <c r="U6061" s="45"/>
      <c r="V6061" s="46">
        <v>53.680088043212891</v>
      </c>
      <c r="W6061" s="46"/>
      <c r="X6061" s="45">
        <v>5.0999999046325684E-2</v>
      </c>
      <c r="Y6061" s="45"/>
      <c r="Z6061" s="44">
        <v>3.059999942779541</v>
      </c>
      <c r="AA6061" s="44"/>
      <c r="AB6061" s="45">
        <v>-19.530830383300781</v>
      </c>
      <c r="AC6061" s="45"/>
      <c r="AD6061" s="45">
        <v>4.5974678993225098</v>
      </c>
      <c r="AE6061" s="45"/>
      <c r="AF6061" s="45">
        <v>30.49744987487793</v>
      </c>
      <c r="AG6061" s="45"/>
      <c r="AH6061" s="45">
        <v>18.314052581787109</v>
      </c>
      <c r="AI6061" s="45"/>
      <c r="AJ6061" s="45"/>
      <c r="AK6061" s="20">
        <v>17.7508544921875</v>
      </c>
    </row>
    <row r="6062" spans="2:37">
      <c r="B6062" s="2">
        <v>1.3000000268220901E-2</v>
      </c>
      <c r="D6062" s="44">
        <v>0.78000001609325409</v>
      </c>
      <c r="E6062" s="44"/>
      <c r="F6062" s="45">
        <v>9.0973472595214844</v>
      </c>
      <c r="G6062" s="45"/>
      <c r="H6062" s="45"/>
      <c r="I6062" s="45"/>
      <c r="J6062" s="45"/>
      <c r="K6062" s="45">
        <v>14.231451034545898</v>
      </c>
      <c r="L6062" s="45"/>
      <c r="M6062" s="45"/>
      <c r="N6062" s="45">
        <v>41.792198181152344</v>
      </c>
      <c r="O6062" s="45"/>
      <c r="P6062" s="45"/>
      <c r="Q6062" s="45"/>
      <c r="R6062" s="45">
        <v>19.488391876220703</v>
      </c>
      <c r="S6062" s="45"/>
      <c r="T6062" s="45"/>
      <c r="U6062" s="45"/>
      <c r="V6062" s="46">
        <v>51.636665344238281</v>
      </c>
      <c r="W6062" s="46"/>
      <c r="X6062" s="45">
        <v>5.2000001072883606E-2</v>
      </c>
      <c r="Y6062" s="45"/>
      <c r="Z6062" s="44">
        <v>3.1200000643730164</v>
      </c>
      <c r="AA6062" s="44"/>
      <c r="AB6062" s="45">
        <v>-14.463476181030273</v>
      </c>
      <c r="AC6062" s="45"/>
      <c r="AD6062" s="45">
        <v>4.4797854423522949</v>
      </c>
      <c r="AE6062" s="45"/>
      <c r="AF6062" s="45">
        <v>30.343088150024414</v>
      </c>
      <c r="AG6062" s="45"/>
      <c r="AH6062" s="45">
        <v>18.288116455078125</v>
      </c>
      <c r="AI6062" s="45"/>
      <c r="AJ6062" s="45"/>
      <c r="AK6062" s="20">
        <v>17.321012496948242</v>
      </c>
    </row>
    <row r="6063" spans="2:37">
      <c r="B6063" s="2">
        <v>1.4000000432133675E-2</v>
      </c>
      <c r="D6063" s="44">
        <v>0.84000002592802048</v>
      </c>
      <c r="E6063" s="44"/>
      <c r="F6063" s="45">
        <v>-1.0299465656280518</v>
      </c>
      <c r="G6063" s="45"/>
      <c r="H6063" s="45"/>
      <c r="I6063" s="45"/>
      <c r="J6063" s="45"/>
      <c r="K6063" s="45">
        <v>13.682283401489258</v>
      </c>
      <c r="L6063" s="45"/>
      <c r="M6063" s="45"/>
      <c r="N6063" s="45">
        <v>41.191768646240234</v>
      </c>
      <c r="O6063" s="45"/>
      <c r="P6063" s="45"/>
      <c r="Q6063" s="45"/>
      <c r="R6063" s="45">
        <v>19.452144622802734</v>
      </c>
      <c r="S6063" s="45"/>
      <c r="T6063" s="45"/>
      <c r="U6063" s="45"/>
      <c r="V6063" s="46">
        <v>49.736602783203125</v>
      </c>
      <c r="W6063" s="46"/>
      <c r="X6063" s="45">
        <v>5.299999937415123E-2</v>
      </c>
      <c r="Y6063" s="45"/>
      <c r="Z6063" s="44">
        <v>3.1799999624490738</v>
      </c>
      <c r="AA6063" s="44"/>
      <c r="AB6063" s="45">
        <v>-6.7523126602172852</v>
      </c>
      <c r="AC6063" s="45"/>
      <c r="AD6063" s="45">
        <v>4.3654441833496094</v>
      </c>
      <c r="AE6063" s="45"/>
      <c r="AF6063" s="45">
        <v>30.192380905151367</v>
      </c>
      <c r="AG6063" s="45"/>
      <c r="AH6063" s="45">
        <v>18.262401580810547</v>
      </c>
      <c r="AI6063" s="45"/>
      <c r="AJ6063" s="45"/>
      <c r="AK6063" s="20">
        <v>16.902677536010742</v>
      </c>
    </row>
    <row r="6064" spans="2:37">
      <c r="B6064" s="2">
        <v>1.4999999664723873E-2</v>
      </c>
      <c r="D6064" s="44">
        <v>0.89999997988343239</v>
      </c>
      <c r="E6064" s="44"/>
      <c r="F6064" s="45">
        <v>-9.0232467651367188</v>
      </c>
      <c r="G6064" s="45"/>
      <c r="H6064" s="45"/>
      <c r="I6064" s="45"/>
      <c r="J6064" s="45"/>
      <c r="K6064" s="45">
        <v>13.170283317565918</v>
      </c>
      <c r="L6064" s="45"/>
      <c r="M6064" s="45"/>
      <c r="N6064" s="45">
        <v>40.62896728515625</v>
      </c>
      <c r="O6064" s="45"/>
      <c r="P6064" s="45"/>
      <c r="Q6064" s="45"/>
      <c r="R6064" s="45">
        <v>19.416219711303711</v>
      </c>
      <c r="S6064" s="45"/>
      <c r="T6064" s="45"/>
      <c r="U6064" s="45"/>
      <c r="V6064" s="46">
        <v>47.964004516601563</v>
      </c>
      <c r="W6064" s="46"/>
      <c r="X6064" s="45">
        <v>5.4000001400709152E-2</v>
      </c>
      <c r="Y6064" s="45"/>
      <c r="Z6064" s="44">
        <v>3.2400000840425491</v>
      </c>
      <c r="AA6064" s="44"/>
      <c r="AB6064" s="45">
        <v>2.4984455108642578</v>
      </c>
      <c r="AC6064" s="45"/>
      <c r="AD6064" s="45">
        <v>4.2543315887451172</v>
      </c>
      <c r="AE6064" s="45"/>
      <c r="AF6064" s="45">
        <v>30.045215606689453</v>
      </c>
      <c r="AG6064" s="45"/>
      <c r="AH6064" s="45">
        <v>18.236907958984375</v>
      </c>
      <c r="AI6064" s="45"/>
      <c r="AJ6064" s="45"/>
      <c r="AK6064" s="20">
        <v>16.495487213134766</v>
      </c>
    </row>
    <row r="6065" spans="2:37">
      <c r="B6065" s="2">
        <v>1.6000000759959221E-2</v>
      </c>
      <c r="D6065" s="44">
        <v>0.96000004559755325</v>
      </c>
      <c r="E6065" s="44"/>
      <c r="F6065" s="45">
        <v>-13.846284866333008</v>
      </c>
      <c r="G6065" s="45"/>
      <c r="H6065" s="45"/>
      <c r="I6065" s="45"/>
      <c r="J6065" s="45"/>
      <c r="K6065" s="45">
        <v>12.691444396972656</v>
      </c>
      <c r="L6065" s="45"/>
      <c r="M6065" s="45"/>
      <c r="N6065" s="45">
        <v>40.099777221679688</v>
      </c>
      <c r="O6065" s="45"/>
      <c r="P6065" s="45"/>
      <c r="Q6065" s="45"/>
      <c r="R6065" s="45">
        <v>19.380619049072266</v>
      </c>
      <c r="S6065" s="45"/>
      <c r="T6065" s="45"/>
      <c r="U6065" s="45"/>
      <c r="V6065" s="46">
        <v>46.305057525634766</v>
      </c>
      <c r="W6065" s="46"/>
      <c r="X6065" s="45">
        <v>5.4999999701976776E-2</v>
      </c>
      <c r="Y6065" s="45"/>
      <c r="Z6065" s="44">
        <v>3.2999999821186066</v>
      </c>
      <c r="AA6065" s="44"/>
      <c r="AB6065" s="45">
        <v>11.972403526306152</v>
      </c>
      <c r="AC6065" s="45"/>
      <c r="AD6065" s="45">
        <v>4.1463422775268555</v>
      </c>
      <c r="AE6065" s="45"/>
      <c r="AF6065" s="45">
        <v>29.901481628417969</v>
      </c>
      <c r="AG6065" s="45"/>
      <c r="AH6065" s="45">
        <v>18.211633682250977</v>
      </c>
      <c r="AI6065" s="45"/>
      <c r="AJ6065" s="45"/>
      <c r="AK6065" s="20">
        <v>16.099088668823242</v>
      </c>
    </row>
    <row r="6066" spans="2:37">
      <c r="B6066" s="2">
        <v>1.7000000923871994E-2</v>
      </c>
      <c r="D6066" s="44">
        <v>1.0200000554323196</v>
      </c>
      <c r="E6066" s="44"/>
      <c r="F6066" s="45">
        <v>-14.905489921569824</v>
      </c>
      <c r="G6066" s="45"/>
      <c r="H6066" s="45"/>
      <c r="I6066" s="45"/>
      <c r="J6066" s="45"/>
      <c r="K6066" s="45">
        <v>12.242280960083008</v>
      </c>
      <c r="L6066" s="45"/>
      <c r="M6066" s="45"/>
      <c r="N6066" s="45">
        <v>39.600715637207031</v>
      </c>
      <c r="O6066" s="45"/>
      <c r="P6066" s="45"/>
      <c r="Q6066" s="45"/>
      <c r="R6066" s="45">
        <v>19.345335006713867</v>
      </c>
      <c r="S6066" s="45"/>
      <c r="T6066" s="45"/>
      <c r="U6066" s="45"/>
      <c r="V6066" s="46">
        <v>44.747737884521484</v>
      </c>
      <c r="W6066" s="46"/>
      <c r="X6066" s="45">
        <v>5.6000001728534698E-2</v>
      </c>
      <c r="Y6066" s="45"/>
      <c r="Z6066" s="44">
        <v>3.3600001037120819</v>
      </c>
      <c r="AA6066" s="44"/>
      <c r="AB6066" s="45">
        <v>20.325996398925781</v>
      </c>
      <c r="AC6066" s="45"/>
      <c r="AD6066" s="45">
        <v>4.0413742065429688</v>
      </c>
      <c r="AE6066" s="45"/>
      <c r="AF6066" s="45">
        <v>29.761074066162109</v>
      </c>
      <c r="AG6066" s="45"/>
      <c r="AH6066" s="45">
        <v>18.186573028564453</v>
      </c>
      <c r="AI6066" s="45"/>
      <c r="AJ6066" s="45"/>
      <c r="AK6066" s="20">
        <v>15.713147163391113</v>
      </c>
    </row>
    <row r="6067" spans="2:37">
      <c r="B6067" s="2">
        <v>1.7999999225139618E-2</v>
      </c>
      <c r="D6067" s="44">
        <v>1.0799999535083771</v>
      </c>
      <c r="E6067" s="44"/>
      <c r="F6067" s="45">
        <v>-12.132037162780762</v>
      </c>
      <c r="G6067" s="45"/>
      <c r="H6067" s="45"/>
      <c r="I6067" s="45"/>
      <c r="J6067" s="45"/>
      <c r="K6067" s="45">
        <v>11.819759368896484</v>
      </c>
      <c r="L6067" s="45"/>
      <c r="M6067" s="45"/>
      <c r="N6067" s="45">
        <v>39.128738403320313</v>
      </c>
      <c r="O6067" s="45"/>
      <c r="P6067" s="45"/>
      <c r="Q6067" s="45"/>
      <c r="R6067" s="45">
        <v>19.310365676879883</v>
      </c>
      <c r="S6067" s="45"/>
      <c r="T6067" s="45"/>
      <c r="U6067" s="45"/>
      <c r="V6067" s="46">
        <v>43.281585693359375</v>
      </c>
      <c r="W6067" s="46"/>
      <c r="X6067" s="45">
        <v>5.7000000029802322E-2</v>
      </c>
      <c r="Y6067" s="45"/>
      <c r="Z6067" s="44">
        <v>3.4200000017881393</v>
      </c>
      <c r="AA6067" s="44"/>
      <c r="AB6067" s="45">
        <v>26.376789093017578</v>
      </c>
      <c r="AC6067" s="45"/>
      <c r="AD6067" s="45">
        <v>3.9393293857574463</v>
      </c>
      <c r="AE6067" s="45"/>
      <c r="AF6067" s="45">
        <v>29.623891830444336</v>
      </c>
      <c r="AG6067" s="45"/>
      <c r="AH6067" s="45">
        <v>18.161727905273438</v>
      </c>
      <c r="AI6067" s="45"/>
      <c r="AJ6067" s="45"/>
      <c r="AK6067" s="20">
        <v>15.337342262268066</v>
      </c>
    </row>
    <row r="6068" spans="2:37">
      <c r="B6068" s="2">
        <v>1.8999999389052391E-2</v>
      </c>
      <c r="D6068" s="44">
        <v>1.1399999633431435</v>
      </c>
      <c r="E6068" s="44"/>
      <c r="F6068" s="45">
        <v>-5.9900622367858887</v>
      </c>
      <c r="G6068" s="45"/>
      <c r="H6068" s="45"/>
      <c r="I6068" s="45"/>
      <c r="J6068" s="45"/>
      <c r="K6068" s="45">
        <v>11.421236038208008</v>
      </c>
      <c r="L6068" s="45"/>
      <c r="M6068" s="45"/>
      <c r="N6068" s="45">
        <v>38.681205749511719</v>
      </c>
      <c r="O6068" s="45"/>
      <c r="P6068" s="45"/>
      <c r="Q6068" s="45"/>
      <c r="R6068" s="45">
        <v>19.275707244873047</v>
      </c>
      <c r="S6068" s="45"/>
      <c r="T6068" s="45"/>
      <c r="U6068" s="45"/>
      <c r="V6068" s="46">
        <v>41.897468566894531</v>
      </c>
      <c r="W6068" s="46"/>
      <c r="X6068" s="45">
        <v>5.7999998331069946E-2</v>
      </c>
      <c r="Y6068" s="45"/>
      <c r="Z6068" s="44">
        <v>3.4799998998641968</v>
      </c>
      <c r="AA6068" s="44"/>
      <c r="AB6068" s="45">
        <v>29.268686294555664</v>
      </c>
      <c r="AC6068" s="45"/>
      <c r="AD6068" s="45">
        <v>3.8401145935058594</v>
      </c>
      <c r="AE6068" s="45"/>
      <c r="AF6068" s="45">
        <v>29.489839553833008</v>
      </c>
      <c r="AG6068" s="45"/>
      <c r="AH6068" s="45">
        <v>18.137094497680664</v>
      </c>
      <c r="AI6068" s="45"/>
      <c r="AJ6068" s="45"/>
      <c r="AK6068" s="20">
        <v>14.971366882324219</v>
      </c>
    </row>
    <row r="6069" spans="2:37">
      <c r="B6069" s="2">
        <v>1.9999999552965164E-2</v>
      </c>
      <c r="D6069" s="44">
        <v>1.1999999731779099</v>
      </c>
      <c r="E6069" s="44"/>
      <c r="F6069" s="45">
        <v>2.589846134185791</v>
      </c>
      <c r="G6069" s="45"/>
      <c r="H6069" s="45"/>
      <c r="I6069" s="45"/>
      <c r="J6069" s="45"/>
      <c r="K6069" s="45">
        <v>11.044401168823242</v>
      </c>
      <c r="L6069" s="45"/>
      <c r="M6069" s="45"/>
      <c r="N6069" s="45">
        <v>38.255794525146484</v>
      </c>
      <c r="O6069" s="45"/>
      <c r="P6069" s="45"/>
      <c r="Q6069" s="45"/>
      <c r="R6069" s="45">
        <v>19.241359710693359</v>
      </c>
      <c r="S6069" s="45"/>
      <c r="T6069" s="45"/>
      <c r="U6069" s="45"/>
      <c r="V6069" s="46">
        <v>40.587417602539063</v>
      </c>
      <c r="W6069" s="46"/>
      <c r="X6069" s="45">
        <v>5.9000000357627869E-2</v>
      </c>
      <c r="Y6069" s="45"/>
      <c r="Z6069" s="44">
        <v>3.5400000214576721</v>
      </c>
      <c r="AA6069" s="44"/>
      <c r="AB6069" s="45">
        <v>28.590976715087891</v>
      </c>
      <c r="AC6069" s="45"/>
      <c r="AD6069" s="45">
        <v>3.7436399459838867</v>
      </c>
      <c r="AE6069" s="45"/>
      <c r="AF6069" s="45">
        <v>29.358823776245117</v>
      </c>
      <c r="AG6069" s="45"/>
      <c r="AH6069" s="45">
        <v>18.1126708984375</v>
      </c>
      <c r="AI6069" s="45"/>
      <c r="AJ6069" s="45"/>
      <c r="AK6069" s="20">
        <v>14.614925384521484</v>
      </c>
    </row>
    <row r="6070" spans="2:37">
      <c r="B6070" s="2">
        <v>2.0999999716877937E-2</v>
      </c>
      <c r="D6070" s="44">
        <v>1.2599999830126762</v>
      </c>
      <c r="E6070" s="44"/>
      <c r="F6070" s="45">
        <v>12.342272758483887</v>
      </c>
      <c r="G6070" s="45"/>
      <c r="H6070" s="45"/>
      <c r="I6070" s="45"/>
      <c r="J6070" s="45"/>
      <c r="K6070" s="45">
        <v>10.687235832214355</v>
      </c>
      <c r="L6070" s="45"/>
      <c r="M6070" s="45"/>
      <c r="N6070" s="45">
        <v>37.850482940673828</v>
      </c>
      <c r="O6070" s="45"/>
      <c r="P6070" s="45"/>
      <c r="Q6070" s="45"/>
      <c r="R6070" s="45">
        <v>19.207317352294922</v>
      </c>
      <c r="S6070" s="45"/>
      <c r="T6070" s="45"/>
      <c r="U6070" s="45"/>
      <c r="V6070" s="46">
        <v>39.344470977783203</v>
      </c>
      <c r="W6070" s="46"/>
      <c r="X6070" s="45">
        <v>5.9999998658895493E-2</v>
      </c>
      <c r="Y6070" s="45"/>
      <c r="Z6070" s="44">
        <v>3.5999999195337296</v>
      </c>
      <c r="AA6070" s="44"/>
      <c r="AB6070" s="45">
        <v>24.434656143188477</v>
      </c>
      <c r="AC6070" s="45"/>
      <c r="AD6070" s="45">
        <v>3.6498196125030518</v>
      </c>
      <c r="AE6070" s="45"/>
      <c r="AF6070" s="45">
        <v>29.230756759643555</v>
      </c>
      <c r="AG6070" s="45"/>
      <c r="AH6070" s="45">
        <v>18.08845329284668</v>
      </c>
      <c r="AI6070" s="45"/>
      <c r="AJ6070" s="45"/>
      <c r="AK6070" s="20">
        <v>14.267732620239258</v>
      </c>
    </row>
    <row r="6071" spans="2:37">
      <c r="B6071" s="2">
        <v>2.199999988079071E-2</v>
      </c>
      <c r="D6071" s="44">
        <v>1.3199999928474426</v>
      </c>
      <c r="E6071" s="44"/>
      <c r="F6071" s="45">
        <v>21.845064163208008</v>
      </c>
      <c r="G6071" s="45"/>
      <c r="H6071" s="45"/>
      <c r="I6071" s="45"/>
      <c r="J6071" s="45"/>
      <c r="K6071" s="45">
        <v>10.347969055175781</v>
      </c>
      <c r="L6071" s="45"/>
      <c r="M6071" s="45"/>
      <c r="N6071" s="45">
        <v>37.4635009765625</v>
      </c>
      <c r="O6071" s="45"/>
      <c r="P6071" s="45"/>
      <c r="Q6071" s="45"/>
      <c r="R6071" s="45">
        <v>19.173576354980469</v>
      </c>
      <c r="S6071" s="45"/>
      <c r="T6071" s="45"/>
      <c r="U6071" s="45"/>
      <c r="V6071" s="46">
        <v>38.162517547607422</v>
      </c>
      <c r="W6071" s="46"/>
      <c r="X6071" s="45">
        <v>6.1000000685453415E-2</v>
      </c>
      <c r="Y6071" s="45"/>
      <c r="Z6071" s="44">
        <v>3.6600000411272049</v>
      </c>
      <c r="AA6071" s="44"/>
      <c r="AB6071" s="45">
        <v>17.378313064575195</v>
      </c>
      <c r="AC6071" s="45"/>
      <c r="AD6071" s="45">
        <v>3.5585708618164063</v>
      </c>
      <c r="AE6071" s="45"/>
      <c r="AF6071" s="45">
        <v>29.105552673339844</v>
      </c>
      <c r="AG6071" s="45"/>
      <c r="AH6071" s="45">
        <v>18.064443588256836</v>
      </c>
      <c r="AI6071" s="45"/>
      <c r="AJ6071" s="45"/>
      <c r="AK6071" s="20">
        <v>13.929515838623047</v>
      </c>
    </row>
    <row r="6072" spans="2:37">
      <c r="B6072" s="2">
        <v>2.3000000044703484E-2</v>
      </c>
      <c r="D6072" s="44">
        <v>1.380000002682209</v>
      </c>
      <c r="E6072" s="44"/>
      <c r="F6072" s="45">
        <v>29.718770980834961</v>
      </c>
      <c r="G6072" s="45"/>
      <c r="H6072" s="45"/>
      <c r="I6072" s="45"/>
      <c r="J6072" s="45"/>
      <c r="K6072" s="45">
        <v>10.025047302246094</v>
      </c>
      <c r="L6072" s="45"/>
      <c r="M6072" s="45"/>
      <c r="N6072" s="45">
        <v>37.093284606933594</v>
      </c>
      <c r="O6072" s="45"/>
      <c r="P6072" s="45"/>
      <c r="Q6072" s="45"/>
      <c r="R6072" s="45">
        <v>19.140134811401367</v>
      </c>
      <c r="S6072" s="45"/>
      <c r="T6072" s="45"/>
      <c r="U6072" s="45"/>
      <c r="V6072" s="46">
        <v>37.036201477050781</v>
      </c>
      <c r="W6072" s="46"/>
      <c r="X6072" s="45">
        <v>6.1999998986721039E-2</v>
      </c>
      <c r="Y6072" s="45"/>
      <c r="Z6072" s="44">
        <v>3.7199999392032623</v>
      </c>
      <c r="AA6072" s="44"/>
      <c r="AB6072" s="45">
        <v>8.4057455062866211</v>
      </c>
      <c r="AC6072" s="45"/>
      <c r="AD6072" s="45">
        <v>3.4698135852813721</v>
      </c>
      <c r="AE6072" s="45"/>
      <c r="AF6072" s="45">
        <v>28.983127593994141</v>
      </c>
      <c r="AG6072" s="45"/>
      <c r="AH6072" s="45">
        <v>18.040637969970703</v>
      </c>
      <c r="AI6072" s="45"/>
      <c r="AJ6072" s="45"/>
      <c r="AK6072" s="20">
        <v>13.600011825561523</v>
      </c>
    </row>
    <row r="6073" spans="2:37">
      <c r="B6073" s="2">
        <v>2.4000000208616257E-2</v>
      </c>
      <c r="D6073" s="44">
        <v>1.4400000125169754</v>
      </c>
      <c r="E6073" s="44"/>
      <c r="F6073" s="45">
        <v>34.819435119628906</v>
      </c>
      <c r="G6073" s="45"/>
      <c r="H6073" s="45"/>
      <c r="I6073" s="45"/>
      <c r="J6073" s="45"/>
      <c r="K6073" s="45">
        <v>9.7171049118041992</v>
      </c>
      <c r="L6073" s="45"/>
      <c r="M6073" s="45"/>
      <c r="N6073" s="45">
        <v>36.738468170166016</v>
      </c>
      <c r="O6073" s="45"/>
      <c r="P6073" s="45"/>
      <c r="Q6073" s="45"/>
      <c r="R6073" s="45">
        <v>19.106990814208984</v>
      </c>
      <c r="S6073" s="45"/>
      <c r="T6073" s="45"/>
      <c r="U6073" s="45"/>
      <c r="V6073" s="46">
        <v>35.960823059082031</v>
      </c>
      <c r="W6073" s="46"/>
      <c r="X6073" s="45">
        <v>6.3000001013278961E-2</v>
      </c>
      <c r="Y6073" s="45"/>
      <c r="Z6073" s="44">
        <v>3.7800000607967377</v>
      </c>
      <c r="AA6073" s="44"/>
      <c r="AB6073" s="45">
        <v>-1.2329671382904053</v>
      </c>
      <c r="AC6073" s="45"/>
      <c r="AD6073" s="45">
        <v>3.3834714889526367</v>
      </c>
      <c r="AE6073" s="45"/>
      <c r="AF6073" s="45">
        <v>28.8634033203125</v>
      </c>
      <c r="AG6073" s="45"/>
      <c r="AH6073" s="45">
        <v>18.017032623291016</v>
      </c>
      <c r="AI6073" s="45"/>
      <c r="AJ6073" s="45"/>
      <c r="AK6073" s="20">
        <v>13.278966903686523</v>
      </c>
    </row>
    <row r="6074" spans="2:37">
      <c r="B6074" s="2">
        <v>2.500000037252903E-2</v>
      </c>
      <c r="D6074" s="44">
        <v>1.5000000223517418</v>
      </c>
      <c r="E6074" s="44"/>
      <c r="F6074" s="45">
        <v>36.397773742675781</v>
      </c>
      <c r="G6074" s="45"/>
      <c r="H6074" s="45"/>
      <c r="I6074" s="45"/>
      <c r="J6074" s="45"/>
      <c r="K6074" s="45">
        <v>9.4229354858398438</v>
      </c>
      <c r="L6074" s="45"/>
      <c r="M6074" s="45"/>
      <c r="N6074" s="45">
        <v>36.397842407226563</v>
      </c>
      <c r="O6074" s="45"/>
      <c r="P6074" s="45"/>
      <c r="Q6074" s="45"/>
      <c r="R6074" s="45">
        <v>19.074138641357422</v>
      </c>
      <c r="S6074" s="45"/>
      <c r="T6074" s="45"/>
      <c r="U6074" s="45"/>
      <c r="V6074" s="46">
        <v>34.932228088378906</v>
      </c>
      <c r="W6074" s="46"/>
      <c r="X6074" s="45">
        <v>6.4000003039836884E-2</v>
      </c>
      <c r="Y6074" s="45"/>
      <c r="Z6074" s="44">
        <v>3.840000182390213</v>
      </c>
      <c r="AA6074" s="44"/>
      <c r="AB6074" s="45">
        <v>-10.197338104248047</v>
      </c>
      <c r="AC6074" s="45"/>
      <c r="AD6074" s="45">
        <v>3.2994709014892578</v>
      </c>
      <c r="AE6074" s="45"/>
      <c r="AF6074" s="45">
        <v>28.746301651000977</v>
      </c>
      <c r="AG6074" s="45"/>
      <c r="AH6074" s="45">
        <v>17.993627548217773</v>
      </c>
      <c r="AI6074" s="45"/>
      <c r="AJ6074" s="45"/>
      <c r="AK6074" s="20">
        <v>12.96613597869873</v>
      </c>
    </row>
    <row r="6075" spans="2:37">
      <c r="B6075" s="2">
        <v>2.6000000536441803E-2</v>
      </c>
      <c r="D6075" s="44">
        <v>1.5600000321865082</v>
      </c>
      <c r="E6075" s="44"/>
      <c r="F6075" s="45">
        <v>34.202537536621094</v>
      </c>
      <c r="G6075" s="45"/>
      <c r="H6075" s="45"/>
      <c r="I6075" s="45"/>
      <c r="J6075" s="45"/>
      <c r="K6075" s="45">
        <v>9.141474723815918</v>
      </c>
      <c r="L6075" s="45"/>
      <c r="M6075" s="45"/>
      <c r="N6075" s="45">
        <v>36.070331573486328</v>
      </c>
      <c r="O6075" s="45"/>
      <c r="P6075" s="45"/>
      <c r="Q6075" s="45"/>
      <c r="R6075" s="45">
        <v>19.04157829284668</v>
      </c>
      <c r="S6075" s="45"/>
      <c r="T6075" s="45"/>
      <c r="U6075" s="45"/>
      <c r="V6075" s="46">
        <v>33.946758270263672</v>
      </c>
      <c r="W6075" s="46"/>
      <c r="X6075" s="45">
        <v>6.4999997615814209E-2</v>
      </c>
      <c r="Y6075" s="45"/>
      <c r="Z6075" s="44">
        <v>3.8999998569488525</v>
      </c>
      <c r="AA6075" s="44"/>
      <c r="AB6075" s="45">
        <v>-17.244544982910156</v>
      </c>
      <c r="AC6075" s="45"/>
      <c r="AD6075" s="45">
        <v>3.2177402973175049</v>
      </c>
      <c r="AE6075" s="45"/>
      <c r="AF6075" s="45">
        <v>28.631752014160156</v>
      </c>
      <c r="AG6075" s="45"/>
      <c r="AH6075" s="45">
        <v>17.970420837402344</v>
      </c>
      <c r="AI6075" s="45"/>
      <c r="AJ6075" s="45"/>
      <c r="AK6075" s="20">
        <v>12.661284446716309</v>
      </c>
    </row>
    <row r="6076" spans="2:37">
      <c r="B6076" s="2">
        <v>2.7000000700354576E-2</v>
      </c>
      <c r="D6076" s="44">
        <v>1.6200000420212746</v>
      </c>
      <c r="E6076" s="44"/>
      <c r="F6076" s="45">
        <v>28.513847351074219</v>
      </c>
      <c r="G6076" s="45"/>
      <c r="H6076" s="45"/>
      <c r="I6076" s="45"/>
      <c r="J6076" s="45"/>
      <c r="K6076" s="45">
        <v>8.8717784881591797</v>
      </c>
      <c r="L6076" s="45"/>
      <c r="M6076" s="45"/>
      <c r="N6076" s="45">
        <v>35.754997253417969</v>
      </c>
      <c r="O6076" s="45"/>
      <c r="P6076" s="45"/>
      <c r="Q6076" s="45"/>
      <c r="R6076" s="45">
        <v>19.009305953979492</v>
      </c>
      <c r="S6076" s="45"/>
      <c r="T6076" s="45"/>
      <c r="U6076" s="45"/>
      <c r="V6076" s="46">
        <v>33.001178741455078</v>
      </c>
      <c r="W6076" s="46"/>
      <c r="X6076" s="45">
        <v>6.5999999642372131E-2</v>
      </c>
      <c r="Y6076" s="45"/>
      <c r="Z6076" s="44">
        <v>3.9599999785423279</v>
      </c>
      <c r="AA6076" s="44"/>
      <c r="AB6076" s="45">
        <v>-21.403331756591797</v>
      </c>
      <c r="AC6076" s="45"/>
      <c r="AD6076" s="45">
        <v>3.1382114887237549</v>
      </c>
      <c r="AE6076" s="45"/>
      <c r="AF6076" s="45">
        <v>28.519681930541992</v>
      </c>
      <c r="AG6076" s="45"/>
      <c r="AH6076" s="45">
        <v>17.947408676147461</v>
      </c>
      <c r="AI6076" s="45"/>
      <c r="AJ6076" s="45"/>
      <c r="AK6076" s="20">
        <v>12.36418342590332</v>
      </c>
    </row>
    <row r="6077" spans="2:37">
      <c r="B6077" s="2">
        <v>2.8000000864267349E-2</v>
      </c>
      <c r="D6077" s="44">
        <v>1.680000051856041</v>
      </c>
      <c r="E6077" s="44"/>
      <c r="F6077" s="45">
        <v>20.101966857910156</v>
      </c>
      <c r="G6077" s="45"/>
      <c r="H6077" s="45"/>
      <c r="I6077" s="45"/>
      <c r="J6077" s="45"/>
      <c r="K6077" s="45">
        <v>8.6130084991455078</v>
      </c>
      <c r="L6077" s="45"/>
      <c r="M6077" s="45"/>
      <c r="N6077" s="45">
        <v>35.45098876953125</v>
      </c>
      <c r="O6077" s="45"/>
      <c r="P6077" s="45"/>
      <c r="Q6077" s="45"/>
      <c r="R6077" s="45">
        <v>18.977317810058594</v>
      </c>
      <c r="S6077" s="45"/>
      <c r="T6077" s="45"/>
      <c r="U6077" s="45"/>
      <c r="V6077" s="46">
        <v>32.092613220214844</v>
      </c>
      <c r="W6077" s="46"/>
      <c r="X6077" s="45">
        <v>6.7000001668930054E-2</v>
      </c>
      <c r="Y6077" s="45"/>
      <c r="Z6077" s="44">
        <v>4.0200001001358032</v>
      </c>
      <c r="AA6077" s="44"/>
      <c r="AB6077" s="45">
        <v>-22.109413146972656</v>
      </c>
      <c r="AC6077" s="45"/>
      <c r="AD6077" s="45">
        <v>3.0608179569244385</v>
      </c>
      <c r="AE6077" s="45"/>
      <c r="AF6077" s="45">
        <v>28.410018920898438</v>
      </c>
      <c r="AG6077" s="45"/>
      <c r="AH6077" s="45">
        <v>17.924592971801758</v>
      </c>
      <c r="AI6077" s="45"/>
      <c r="AJ6077" s="45"/>
      <c r="AK6077" s="20">
        <v>12.074612617492676</v>
      </c>
    </row>
    <row r="6078" spans="2:37">
      <c r="B6078" s="2">
        <v>2.8999999165534973E-2</v>
      </c>
      <c r="D6078" s="44">
        <v>1.7399999499320984</v>
      </c>
      <c r="E6078" s="44"/>
      <c r="F6078" s="45">
        <v>10.117652893066406</v>
      </c>
      <c r="G6078" s="45"/>
      <c r="H6078" s="45"/>
      <c r="I6078" s="45"/>
      <c r="J6078" s="45"/>
      <c r="K6078" s="45">
        <v>8.3644180297851563</v>
      </c>
      <c r="L6078" s="45"/>
      <c r="M6078" s="45"/>
      <c r="N6078" s="45">
        <v>35.157558441162109</v>
      </c>
      <c r="O6078" s="45"/>
      <c r="P6078" s="45"/>
      <c r="Q6078" s="45"/>
      <c r="R6078" s="45">
        <v>18.945611953735352</v>
      </c>
      <c r="S6078" s="45"/>
      <c r="T6078" s="45"/>
      <c r="U6078" s="45"/>
      <c r="V6078" s="46">
        <v>31.218505859375</v>
      </c>
      <c r="W6078" s="46"/>
      <c r="X6078" s="45">
        <v>6.8000003695487976E-2</v>
      </c>
      <c r="Y6078" s="45"/>
      <c r="Z6078" s="44">
        <v>4.0800002217292786</v>
      </c>
      <c r="AA6078" s="44"/>
      <c r="AB6078" s="45">
        <v>-19.283504486083984</v>
      </c>
      <c r="AC6078" s="45"/>
      <c r="AD6078" s="45">
        <v>2.9854962825775146</v>
      </c>
      <c r="AE6078" s="45"/>
      <c r="AF6078" s="45">
        <v>28.302701950073242</v>
      </c>
      <c r="AG6078" s="45"/>
      <c r="AH6078" s="45">
        <v>17.901968002319336</v>
      </c>
      <c r="AI6078" s="45"/>
      <c r="AJ6078" s="45"/>
      <c r="AK6078" s="20">
        <v>11.792360305786133</v>
      </c>
    </row>
    <row r="6079" spans="2:37">
      <c r="B6079" s="2">
        <v>2.9999999329447746E-2</v>
      </c>
      <c r="D6079" s="44">
        <v>1.7999999597668648</v>
      </c>
      <c r="E6079" s="44"/>
      <c r="F6079" s="45">
        <v>-7.0431113243103027E-2</v>
      </c>
      <c r="G6079" s="45"/>
      <c r="H6079" s="45"/>
      <c r="I6079" s="45"/>
      <c r="J6079" s="45"/>
      <c r="K6079" s="45">
        <v>8.1253395080566406</v>
      </c>
      <c r="L6079" s="45"/>
      <c r="M6079" s="45"/>
      <c r="N6079" s="45">
        <v>34.874034881591797</v>
      </c>
      <c r="O6079" s="45"/>
      <c r="P6079" s="45"/>
      <c r="Q6079" s="45"/>
      <c r="R6079" s="45">
        <v>18.9141845703125</v>
      </c>
      <c r="S6079" s="45"/>
      <c r="T6079" s="45"/>
      <c r="U6079" s="45"/>
      <c r="V6079" s="46">
        <v>30.376581192016602</v>
      </c>
      <c r="W6079" s="46"/>
      <c r="X6079" s="45">
        <v>6.8999998271465302E-2</v>
      </c>
      <c r="Y6079" s="45"/>
      <c r="Z6079" s="44">
        <v>4.1399998962879181</v>
      </c>
      <c r="AA6079" s="44"/>
      <c r="AB6079" s="45">
        <v>-13.341220855712891</v>
      </c>
      <c r="AC6079" s="45"/>
      <c r="AD6079" s="45">
        <v>2.912184476852417</v>
      </c>
      <c r="AE6079" s="45"/>
      <c r="AF6079" s="45">
        <v>28.197664260864258</v>
      </c>
      <c r="AG6079" s="45"/>
      <c r="AH6079" s="45">
        <v>17.879533767700195</v>
      </c>
      <c r="AI6079" s="45"/>
      <c r="AJ6079" s="45"/>
      <c r="AK6079" s="20">
        <v>11.517220497131348</v>
      </c>
    </row>
    <row r="6080" spans="2:37">
      <c r="B6080" s="2">
        <v>3.0999999493360519E-2</v>
      </c>
      <c r="D6080" s="44">
        <v>1.8599999696016312</v>
      </c>
      <c r="E6080" s="44"/>
      <c r="F6080" s="45">
        <v>-9.0682344436645508</v>
      </c>
      <c r="G6080" s="45"/>
      <c r="H6080" s="45"/>
      <c r="I6080" s="45"/>
      <c r="J6080" s="45"/>
      <c r="K6080" s="45">
        <v>7.895174503326416</v>
      </c>
      <c r="L6080" s="45"/>
      <c r="M6080" s="45"/>
      <c r="N6080" s="45">
        <v>34.599815368652344</v>
      </c>
      <c r="O6080" s="45"/>
      <c r="P6080" s="45"/>
      <c r="Q6080" s="45"/>
      <c r="R6080" s="45">
        <v>18.883033752441406</v>
      </c>
      <c r="S6080" s="45"/>
      <c r="T6080" s="45"/>
      <c r="U6080" s="45"/>
      <c r="V6080" s="46">
        <v>29.564802169799805</v>
      </c>
      <c r="W6080" s="46"/>
      <c r="X6080" s="45">
        <v>7.0000000298023224E-2</v>
      </c>
      <c r="Y6080" s="45"/>
      <c r="Z6080" s="44">
        <v>4.2000000178813934</v>
      </c>
      <c r="AA6080" s="44"/>
      <c r="AB6080" s="45">
        <v>-5.1335873603820801</v>
      </c>
      <c r="AC6080" s="45"/>
      <c r="AD6080" s="45">
        <v>2.8408234119415283</v>
      </c>
      <c r="AE6080" s="45"/>
      <c r="AF6080" s="45">
        <v>28.094842910766602</v>
      </c>
      <c r="AG6080" s="45"/>
      <c r="AH6080" s="45">
        <v>17.857288360595703</v>
      </c>
      <c r="AI6080" s="45"/>
      <c r="AJ6080" s="45"/>
      <c r="AK6080" s="20">
        <v>11.248994827270508</v>
      </c>
    </row>
    <row r="6081" spans="2:37">
      <c r="B6081" s="2">
        <v>3.2000001519918442E-2</v>
      </c>
      <c r="D6081" s="44">
        <v>1.9200000911951065</v>
      </c>
      <c r="E6081" s="44"/>
      <c r="F6081" s="45">
        <v>-15.651754379272461</v>
      </c>
      <c r="G6081" s="45"/>
      <c r="H6081" s="45"/>
      <c r="I6081" s="45"/>
      <c r="J6081" s="45"/>
      <c r="K6081" s="45">
        <v>7.6733856201171875</v>
      </c>
      <c r="L6081" s="45"/>
      <c r="M6081" s="45"/>
      <c r="N6081" s="45">
        <v>34.334362030029297</v>
      </c>
      <c r="O6081" s="45"/>
      <c r="P6081" s="45"/>
      <c r="Q6081" s="45"/>
      <c r="R6081" s="45">
        <v>18.852157592773438</v>
      </c>
      <c r="S6081" s="45"/>
      <c r="T6081" s="45"/>
      <c r="U6081" s="45"/>
      <c r="V6081" s="46">
        <v>28.781337738037109</v>
      </c>
      <c r="W6081" s="46"/>
      <c r="X6081" s="45">
        <v>7.1000002324581146E-2</v>
      </c>
      <c r="Y6081" s="45"/>
      <c r="Z6081" s="44">
        <v>4.2600001394748688</v>
      </c>
      <c r="AA6081" s="44"/>
      <c r="AB6081" s="45">
        <v>4.1732888221740723</v>
      </c>
      <c r="AC6081" s="45"/>
      <c r="AD6081" s="45">
        <v>2.7713553905487061</v>
      </c>
      <c r="AE6081" s="45"/>
      <c r="AF6081" s="45">
        <v>27.994178771972656</v>
      </c>
      <c r="AG6081" s="45"/>
      <c r="AH6081" s="45">
        <v>17.835229873657227</v>
      </c>
      <c r="AI6081" s="45"/>
      <c r="AJ6081" s="45"/>
      <c r="AK6081" s="20">
        <v>10.987490653991699</v>
      </c>
    </row>
    <row r="6082" spans="2:37">
      <c r="B6082" s="2">
        <v>3.2999999821186066E-2</v>
      </c>
      <c r="D6082" s="44">
        <v>1.9799999892711639</v>
      </c>
      <c r="E6082" s="44"/>
      <c r="F6082" s="45">
        <v>-18.937995910644531</v>
      </c>
      <c r="G6082" s="45"/>
      <c r="H6082" s="45"/>
      <c r="I6082" s="45"/>
      <c r="J6082" s="45"/>
      <c r="K6082" s="45">
        <v>7.4594874382019043</v>
      </c>
      <c r="L6082" s="45"/>
      <c r="M6082" s="45"/>
      <c r="N6082" s="45">
        <v>34.077178955078125</v>
      </c>
      <c r="O6082" s="45"/>
      <c r="P6082" s="45"/>
      <c r="Q6082" s="45"/>
      <c r="R6082" s="45">
        <v>18.821550369262695</v>
      </c>
      <c r="S6082" s="45"/>
      <c r="T6082" s="45"/>
      <c r="U6082" s="45"/>
      <c r="V6082" s="46">
        <v>28.024545669555664</v>
      </c>
      <c r="W6082" s="46"/>
      <c r="X6082" s="45">
        <v>7.1999996900558472E-2</v>
      </c>
      <c r="Y6082" s="45"/>
      <c r="Z6082" s="44">
        <v>4.3199998140335083</v>
      </c>
      <c r="AA6082" s="44"/>
      <c r="AB6082" s="45">
        <v>13.26240348815918</v>
      </c>
      <c r="AC6082" s="45"/>
      <c r="AD6082" s="45">
        <v>2.7037248611450195</v>
      </c>
      <c r="AE6082" s="45"/>
      <c r="AF6082" s="45">
        <v>27.895614624023438</v>
      </c>
      <c r="AG6082" s="45"/>
      <c r="AH6082" s="45">
        <v>17.813356399536133</v>
      </c>
      <c r="AI6082" s="45"/>
      <c r="AJ6082" s="45"/>
      <c r="AK6082" s="20">
        <v>10.732521057128906</v>
      </c>
    </row>
    <row r="6083" spans="2:37">
      <c r="B6083" s="2">
        <v>3.4000001847743988E-2</v>
      </c>
      <c r="D6083" s="44">
        <v>2.0400001108646393</v>
      </c>
      <c r="E6083" s="44"/>
      <c r="F6083" s="45">
        <v>-18.507604598999023</v>
      </c>
      <c r="G6083" s="45"/>
      <c r="H6083" s="45"/>
      <c r="I6083" s="45"/>
      <c r="J6083" s="45"/>
      <c r="K6083" s="45">
        <v>7.2530412673950195</v>
      </c>
      <c r="L6083" s="45"/>
      <c r="M6083" s="45"/>
      <c r="N6083" s="45">
        <v>33.827831268310547</v>
      </c>
      <c r="O6083" s="45"/>
      <c r="P6083" s="45"/>
      <c r="Q6083" s="45"/>
      <c r="R6083" s="45">
        <v>18.791213989257813</v>
      </c>
      <c r="S6083" s="45"/>
      <c r="T6083" s="45"/>
      <c r="U6083" s="45"/>
      <c r="V6083" s="46">
        <v>27.292940139770508</v>
      </c>
      <c r="W6083" s="46"/>
      <c r="X6083" s="45">
        <v>7.2999998927116394E-2</v>
      </c>
      <c r="Y6083" s="45"/>
      <c r="Z6083" s="44">
        <v>4.3799999356269836</v>
      </c>
      <c r="AA6083" s="44"/>
      <c r="AB6083" s="45">
        <v>20.850772857666016</v>
      </c>
      <c r="AC6083" s="45"/>
      <c r="AD6083" s="45">
        <v>2.63787841796875</v>
      </c>
      <c r="AE6083" s="45"/>
      <c r="AF6083" s="45">
        <v>27.799093246459961</v>
      </c>
      <c r="AG6083" s="45"/>
      <c r="AH6083" s="45">
        <v>17.791666030883789</v>
      </c>
      <c r="AI6083" s="45"/>
      <c r="AJ6083" s="45"/>
      <c r="AK6083" s="20">
        <v>10.483906745910645</v>
      </c>
    </row>
    <row r="6084" spans="2:37">
      <c r="B6084" s="2">
        <v>3.5000000149011612E-2</v>
      </c>
      <c r="D6084" s="44">
        <v>2.1000000089406967</v>
      </c>
      <c r="E6084" s="44"/>
      <c r="F6084" s="45">
        <v>-14.46217155456543</v>
      </c>
      <c r="G6084" s="45"/>
      <c r="H6084" s="45"/>
      <c r="I6084" s="45"/>
      <c r="J6084" s="45"/>
      <c r="K6084" s="45">
        <v>7.0536484718322754</v>
      </c>
      <c r="L6084" s="45"/>
      <c r="M6084" s="45"/>
      <c r="N6084" s="45">
        <v>33.585910797119141</v>
      </c>
      <c r="O6084" s="45"/>
      <c r="P6084" s="45"/>
      <c r="Q6084" s="45"/>
      <c r="R6084" s="45">
        <v>18.761140823364258</v>
      </c>
      <c r="S6084" s="45"/>
      <c r="T6084" s="45"/>
      <c r="U6084" s="45"/>
      <c r="V6084" s="46">
        <v>26.585178375244141</v>
      </c>
      <c r="W6084" s="46"/>
      <c r="X6084" s="45">
        <v>7.4000000953674316E-2</v>
      </c>
      <c r="Y6084" s="45"/>
      <c r="Z6084" s="44">
        <v>4.440000057220459</v>
      </c>
      <c r="AA6084" s="44"/>
      <c r="AB6084" s="45">
        <v>25.869125366210938</v>
      </c>
      <c r="AC6084" s="45"/>
      <c r="AD6084" s="45">
        <v>2.5737638473510742</v>
      </c>
      <c r="AE6084" s="45"/>
      <c r="AF6084" s="45">
        <v>27.704561233520508</v>
      </c>
      <c r="AG6084" s="45"/>
      <c r="AH6084" s="45">
        <v>17.770156860351563</v>
      </c>
      <c r="AI6084" s="45"/>
      <c r="AJ6084" s="45"/>
      <c r="AK6084" s="20">
        <v>10.241473197937012</v>
      </c>
    </row>
    <row r="6085" spans="2:37">
      <c r="B6085" s="2">
        <v>3.5999998450279236E-2</v>
      </c>
      <c r="D6085" s="44">
        <v>2.1599999070167542</v>
      </c>
      <c r="E6085" s="44"/>
      <c r="F6085" s="45">
        <v>-7.4083781242370605</v>
      </c>
      <c r="G6085" s="45"/>
      <c r="H6085" s="45"/>
      <c r="I6085" s="45"/>
      <c r="J6085" s="45"/>
      <c r="K6085" s="45">
        <v>6.8609461784362793</v>
      </c>
      <c r="L6085" s="45"/>
      <c r="M6085" s="45"/>
      <c r="N6085" s="45">
        <v>33.351051330566406</v>
      </c>
      <c r="O6085" s="45"/>
      <c r="P6085" s="45"/>
      <c r="Q6085" s="45"/>
      <c r="R6085" s="45">
        <v>18.731332778930664</v>
      </c>
      <c r="S6085" s="45"/>
      <c r="T6085" s="45"/>
      <c r="U6085" s="45"/>
      <c r="V6085" s="46">
        <v>25.900035858154297</v>
      </c>
      <c r="W6085" s="46"/>
      <c r="X6085" s="45">
        <v>7.5000002980232239E-2</v>
      </c>
      <c r="Y6085" s="45"/>
      <c r="Z6085" s="44">
        <v>4.5000001788139343</v>
      </c>
      <c r="AA6085" s="44"/>
      <c r="AB6085" s="45">
        <v>27.611225128173828</v>
      </c>
      <c r="AC6085" s="45"/>
      <c r="AD6085" s="45">
        <v>2.5113310813903809</v>
      </c>
      <c r="AE6085" s="45"/>
      <c r="AF6085" s="45">
        <v>27.611965179443359</v>
      </c>
      <c r="AG6085" s="45"/>
      <c r="AH6085" s="45">
        <v>17.748828887939453</v>
      </c>
      <c r="AI6085" s="45"/>
      <c r="AJ6085" s="45"/>
      <c r="AK6085" s="20">
        <v>10.005050659179688</v>
      </c>
    </row>
    <row r="6086" spans="2:37">
      <c r="B6086" s="2">
        <v>3.7000000476837158E-2</v>
      </c>
      <c r="D6086" s="44">
        <v>2.2200000286102295</v>
      </c>
      <c r="E6086" s="44"/>
      <c r="F6086" s="45">
        <v>1.6285437345504761</v>
      </c>
      <c r="G6086" s="45"/>
      <c r="H6086" s="45"/>
      <c r="I6086" s="45"/>
      <c r="J6086" s="45"/>
      <c r="K6086" s="45">
        <v>6.6746025085449219</v>
      </c>
      <c r="L6086" s="45"/>
      <c r="M6086" s="45"/>
      <c r="N6086" s="45">
        <v>33.122917175292969</v>
      </c>
      <c r="O6086" s="45"/>
      <c r="P6086" s="45"/>
      <c r="Q6086" s="45"/>
      <c r="R6086" s="45">
        <v>18.701784133911133</v>
      </c>
      <c r="S6086" s="45"/>
      <c r="T6086" s="45"/>
      <c r="U6086" s="45"/>
      <c r="V6086" s="46">
        <v>25.236398696899414</v>
      </c>
      <c r="W6086" s="46"/>
      <c r="X6086" s="45">
        <v>7.5999997556209564E-2</v>
      </c>
      <c r="Y6086" s="45"/>
      <c r="Z6086" s="44">
        <v>4.5599998533725739</v>
      </c>
      <c r="AA6086" s="44"/>
      <c r="AB6086" s="45">
        <v>25.831947326660156</v>
      </c>
      <c r="AC6086" s="45"/>
      <c r="AD6086" s="45">
        <v>2.4505317211151123</v>
      </c>
      <c r="AE6086" s="45"/>
      <c r="AF6086" s="45">
        <v>27.52125358581543</v>
      </c>
      <c r="AG6086" s="45"/>
      <c r="AH6086" s="45">
        <v>17.727678298950195</v>
      </c>
      <c r="AI6086" s="45"/>
      <c r="AJ6086" s="45"/>
      <c r="AK6086" s="20">
        <v>9.7744760513305664</v>
      </c>
    </row>
    <row r="6087" spans="2:37" ht="14.25" customHeight="1">
      <c r="B6087" s="2">
        <v>3.7999998778104782E-2</v>
      </c>
      <c r="D6087" s="44">
        <v>2.2799999266862869</v>
      </c>
      <c r="E6087" s="44"/>
      <c r="F6087" s="45">
        <v>11.349699020385742</v>
      </c>
      <c r="G6087" s="45"/>
      <c r="H6087" s="45"/>
      <c r="I6087" s="45"/>
      <c r="J6087" s="45"/>
      <c r="K6087" s="45">
        <v>6.4943122863769531</v>
      </c>
      <c r="L6087" s="45"/>
      <c r="M6087" s="45"/>
      <c r="N6087" s="45">
        <v>32.901203155517578</v>
      </c>
      <c r="O6087" s="45"/>
      <c r="P6087" s="45"/>
      <c r="Q6087" s="45"/>
      <c r="R6087" s="45">
        <v>18.672492980957031</v>
      </c>
      <c r="S6087" s="45"/>
      <c r="T6087" s="45"/>
      <c r="U6087" s="45"/>
      <c r="V6087" s="46">
        <v>24.593246459960938</v>
      </c>
      <c r="W6087" s="46"/>
      <c r="X6087" s="45">
        <v>7.6999999582767487E-2</v>
      </c>
      <c r="Y6087" s="45"/>
      <c r="Z6087" s="44">
        <v>4.6199999749660492</v>
      </c>
      <c r="AA6087" s="44"/>
      <c r="AB6087" s="45">
        <v>20.780519485473633</v>
      </c>
      <c r="AC6087" s="45"/>
      <c r="AD6087" s="45">
        <v>2.3913185596466064</v>
      </c>
      <c r="AE6087" s="45"/>
      <c r="AF6087" s="45">
        <v>27.432378768920898</v>
      </c>
      <c r="AG6087" s="45"/>
      <c r="AH6087" s="45">
        <v>17.706703186035156</v>
      </c>
      <c r="AI6087" s="45"/>
      <c r="AJ6087" s="45"/>
      <c r="AK6087" s="20">
        <v>9.5495901107788086</v>
      </c>
    </row>
    <row r="6088" spans="2:37" ht="13.5" customHeight="1">
      <c r="B6088" s="47" t="s">
        <v>11</v>
      </c>
      <c r="C6088" s="47"/>
      <c r="D6088" s="47"/>
      <c r="E6088" s="47"/>
    </row>
    <row r="6089" spans="2:37" ht="12.75" customHeight="1">
      <c r="B6089" s="39" t="s">
        <v>0</v>
      </c>
      <c r="C6089" s="39"/>
      <c r="D6089" s="39"/>
      <c r="E6089" s="39"/>
      <c r="F6089" s="39"/>
      <c r="G6089" s="1" t="s">
        <v>1</v>
      </c>
      <c r="H6089" s="40" t="s">
        <v>122</v>
      </c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</row>
    <row r="6090" spans="2:37" ht="12.75" customHeight="1">
      <c r="AB6090" s="39" t="s">
        <v>2</v>
      </c>
      <c r="AC6090" s="39"/>
      <c r="AD6090" s="39"/>
      <c r="AE6090" s="39"/>
      <c r="AF6090" s="39"/>
      <c r="AG6090" s="39"/>
    </row>
    <row r="6091" spans="2:37" ht="12" customHeight="1">
      <c r="B6091" s="39" t="s">
        <v>3</v>
      </c>
      <c r="C6091" s="39"/>
      <c r="D6091" s="39"/>
      <c r="E6091" s="39"/>
      <c r="G6091" s="1" t="s">
        <v>4</v>
      </c>
      <c r="H6091" s="41">
        <v>0.43999999761581421</v>
      </c>
      <c r="I6091" s="41"/>
      <c r="J6091" s="41"/>
      <c r="K6091" s="41"/>
      <c r="L6091" s="41"/>
      <c r="M6091" s="41"/>
      <c r="N6091" s="41"/>
      <c r="O6091" s="39" t="s">
        <v>21</v>
      </c>
      <c r="P6091" s="39"/>
      <c r="Q6091" s="39"/>
      <c r="R6091" s="39"/>
      <c r="S6091" s="1" t="s">
        <v>4</v>
      </c>
      <c r="T6091" s="42" t="s">
        <v>22</v>
      </c>
      <c r="U6091" s="42"/>
      <c r="V6091" s="42"/>
      <c r="W6091" s="42"/>
      <c r="X6091" s="42"/>
      <c r="Y6091" s="42"/>
      <c r="Z6091" s="42"/>
      <c r="AA6091" s="42"/>
      <c r="AB6091" s="39"/>
      <c r="AC6091" s="39"/>
      <c r="AD6091" s="39"/>
      <c r="AE6091" s="39"/>
      <c r="AF6091" s="39"/>
      <c r="AG6091" s="39"/>
    </row>
    <row r="6092" spans="2:37" ht="10.5" customHeight="1">
      <c r="AB6092" s="39"/>
      <c r="AC6092" s="39"/>
      <c r="AD6092" s="39"/>
      <c r="AE6092" s="39"/>
      <c r="AF6092" s="39"/>
      <c r="AG6092" s="39"/>
    </row>
    <row r="6093" spans="2:37" ht="12" customHeight="1">
      <c r="AB6093" s="39"/>
      <c r="AC6093" s="39"/>
      <c r="AD6093" s="39"/>
      <c r="AE6093" s="39"/>
      <c r="AF6093" s="39"/>
      <c r="AG6093" s="39"/>
    </row>
    <row r="6094" spans="2:37" ht="12" customHeight="1">
      <c r="AB6094" s="39"/>
      <c r="AC6094" s="39"/>
      <c r="AD6094" s="39"/>
      <c r="AE6094" s="39"/>
      <c r="AF6094" s="39"/>
      <c r="AG6094" s="39"/>
    </row>
    <row r="6095" spans="2:37" ht="6" customHeight="1"/>
    <row r="6096" spans="2:37" ht="3" customHeight="1">
      <c r="B6096" s="43" t="s">
        <v>5</v>
      </c>
      <c r="D6096" s="43" t="s">
        <v>23</v>
      </c>
      <c r="E6096" s="43"/>
      <c r="G6096" s="43" t="s">
        <v>6</v>
      </c>
      <c r="H6096" s="43"/>
      <c r="J6096" s="43" t="s">
        <v>7</v>
      </c>
      <c r="K6096" s="43"/>
      <c r="L6096" s="43"/>
      <c r="M6096" s="43"/>
      <c r="N6096" s="43" t="s">
        <v>8</v>
      </c>
      <c r="O6096" s="43"/>
      <c r="Q6096" s="43" t="s">
        <v>9</v>
      </c>
      <c r="R6096" s="43"/>
      <c r="S6096" s="43"/>
      <c r="T6096" s="43" t="s">
        <v>10</v>
      </c>
      <c r="U6096" s="43"/>
      <c r="X6096" s="43" t="s">
        <v>5</v>
      </c>
      <c r="Y6096" s="43"/>
      <c r="Z6096" s="43" t="s">
        <v>23</v>
      </c>
      <c r="AA6096" s="43"/>
      <c r="AB6096" s="43" t="s">
        <v>6</v>
      </c>
      <c r="AC6096" s="43" t="s">
        <v>7</v>
      </c>
      <c r="AE6096" s="43" t="s">
        <v>8</v>
      </c>
      <c r="AF6096" s="43" t="s">
        <v>9</v>
      </c>
      <c r="AG6096" s="43" t="s">
        <v>10</v>
      </c>
      <c r="AH6096" s="43"/>
    </row>
    <row r="6097" spans="2:34" ht="14.25" customHeight="1">
      <c r="B6097" s="43"/>
      <c r="D6097" s="43"/>
      <c r="E6097" s="43"/>
      <c r="G6097" s="43"/>
      <c r="H6097" s="43"/>
      <c r="J6097" s="43"/>
      <c r="K6097" s="43"/>
      <c r="L6097" s="43"/>
      <c r="M6097" s="43"/>
      <c r="N6097" s="43"/>
      <c r="O6097" s="43"/>
      <c r="Q6097" s="43"/>
      <c r="R6097" s="43"/>
      <c r="S6097" s="43"/>
      <c r="T6097" s="43"/>
      <c r="U6097" s="43"/>
      <c r="X6097" s="43"/>
      <c r="Y6097" s="43"/>
      <c r="Z6097" s="43"/>
      <c r="AA6097" s="43"/>
      <c r="AB6097" s="43"/>
      <c r="AC6097" s="43"/>
      <c r="AE6097" s="43"/>
      <c r="AF6097" s="43"/>
      <c r="AG6097" s="43"/>
      <c r="AH6097" s="43"/>
    </row>
    <row r="6098" spans="2:34">
      <c r="B6098" s="2">
        <v>7.8000001609325409E-2</v>
      </c>
      <c r="D6098" s="44">
        <v>4.6800000965595245</v>
      </c>
      <c r="E6098" s="44"/>
      <c r="F6098" s="45">
        <v>13.16441822052002</v>
      </c>
      <c r="G6098" s="45"/>
      <c r="H6098" s="45"/>
      <c r="I6098" s="45"/>
      <c r="J6098" s="45"/>
      <c r="K6098" s="45">
        <v>2.333646297454834</v>
      </c>
      <c r="L6098" s="45"/>
      <c r="M6098" s="45"/>
      <c r="N6098" s="45">
        <v>27.345291137695313</v>
      </c>
      <c r="O6098" s="45"/>
      <c r="P6098" s="45"/>
      <c r="Q6098" s="45"/>
      <c r="R6098" s="45">
        <v>17.685903549194336</v>
      </c>
      <c r="S6098" s="45"/>
      <c r="T6098" s="45"/>
      <c r="U6098" s="45"/>
      <c r="V6098" s="46">
        <v>9.3302383422851563</v>
      </c>
      <c r="W6098" s="46"/>
    </row>
    <row r="6099" spans="2:34">
      <c r="B6099" s="2">
        <v>7.9000003635883331E-2</v>
      </c>
      <c r="D6099" s="44">
        <v>4.7400002181529999</v>
      </c>
      <c r="E6099" s="44"/>
      <c r="F6099" s="45">
        <v>4.0491213798522949</v>
      </c>
      <c r="G6099" s="45"/>
      <c r="H6099" s="45"/>
      <c r="I6099" s="45"/>
      <c r="J6099" s="45"/>
      <c r="K6099" s="45">
        <v>2.277470588684082</v>
      </c>
      <c r="L6099" s="45"/>
      <c r="M6099" s="45"/>
      <c r="N6099" s="45">
        <v>27.259944915771484</v>
      </c>
      <c r="O6099" s="45"/>
      <c r="P6099" s="45"/>
      <c r="Q6099" s="45"/>
      <c r="R6099" s="45">
        <v>17.665277481079102</v>
      </c>
      <c r="S6099" s="45"/>
      <c r="T6099" s="45"/>
      <c r="U6099" s="45"/>
      <c r="V6099" s="46">
        <v>9.1162729263305664</v>
      </c>
      <c r="W6099" s="46"/>
    </row>
    <row r="6100" spans="2:34">
      <c r="B6100" s="2">
        <v>7.9999998211860657E-2</v>
      </c>
      <c r="D6100" s="44">
        <v>4.7999998927116394</v>
      </c>
      <c r="E6100" s="44"/>
      <c r="F6100" s="45">
        <v>-5.2920475006103516</v>
      </c>
      <c r="G6100" s="45"/>
      <c r="H6100" s="45"/>
      <c r="I6100" s="45"/>
      <c r="J6100" s="45"/>
      <c r="K6100" s="45">
        <v>2.2227494716644287</v>
      </c>
      <c r="L6100" s="45"/>
      <c r="M6100" s="45"/>
      <c r="N6100" s="45">
        <v>27.176296234130859</v>
      </c>
      <c r="O6100" s="45"/>
      <c r="P6100" s="45"/>
      <c r="Q6100" s="45"/>
      <c r="R6100" s="45">
        <v>17.64482307434082</v>
      </c>
      <c r="S6100" s="45"/>
      <c r="T6100" s="45"/>
      <c r="U6100" s="45"/>
      <c r="V6100" s="46">
        <v>8.9075489044189453</v>
      </c>
      <c r="W6100" s="46"/>
    </row>
    <row r="6101" spans="2:34">
      <c r="B6101" s="2">
        <v>8.1000000238418579E-2</v>
      </c>
      <c r="D6101" s="44">
        <v>4.8600000143051147</v>
      </c>
      <c r="E6101" s="44"/>
      <c r="F6101" s="45">
        <v>-13.556859016418457</v>
      </c>
      <c r="G6101" s="45"/>
      <c r="H6101" s="45"/>
      <c r="I6101" s="45"/>
      <c r="J6101" s="45"/>
      <c r="K6101" s="45">
        <v>2.1694412231445313</v>
      </c>
      <c r="L6101" s="45"/>
      <c r="M6101" s="45"/>
      <c r="N6101" s="45">
        <v>27.094301223754883</v>
      </c>
      <c r="O6101" s="45"/>
      <c r="P6101" s="45"/>
      <c r="Q6101" s="45"/>
      <c r="R6101" s="45">
        <v>17.624536514282227</v>
      </c>
      <c r="S6101" s="45"/>
      <c r="T6101" s="45"/>
      <c r="U6101" s="45"/>
      <c r="V6101" s="46">
        <v>8.7039251327514648</v>
      </c>
      <c r="W6101" s="46"/>
    </row>
    <row r="6102" spans="2:34">
      <c r="B6102" s="2">
        <v>8.2000002264976501E-2</v>
      </c>
      <c r="D6102" s="44">
        <v>4.9200001358985901</v>
      </c>
      <c r="E6102" s="44"/>
      <c r="F6102" s="45">
        <v>-19.59675407409668</v>
      </c>
      <c r="G6102" s="45"/>
      <c r="H6102" s="45"/>
      <c r="I6102" s="45"/>
      <c r="J6102" s="45"/>
      <c r="K6102" s="45">
        <v>2.1175060272216797</v>
      </c>
      <c r="L6102" s="45"/>
      <c r="M6102" s="45"/>
      <c r="N6102" s="45">
        <v>27.013916015625</v>
      </c>
      <c r="O6102" s="45"/>
      <c r="P6102" s="45"/>
      <c r="Q6102" s="45"/>
      <c r="R6102" s="45">
        <v>17.604419708251953</v>
      </c>
      <c r="S6102" s="45"/>
      <c r="T6102" s="45"/>
      <c r="U6102" s="45"/>
      <c r="V6102" s="46">
        <v>8.5052661895751953</v>
      </c>
      <c r="W6102" s="46"/>
    </row>
    <row r="6103" spans="2:34">
      <c r="B6103" s="2">
        <v>8.2999996840953827E-2</v>
      </c>
      <c r="D6103" s="44">
        <v>4.9799998104572296</v>
      </c>
      <c r="E6103" s="44"/>
      <c r="F6103" s="45">
        <v>-22.577455520629883</v>
      </c>
      <c r="G6103" s="45"/>
      <c r="H6103" s="45"/>
      <c r="I6103" s="45"/>
      <c r="J6103" s="45"/>
      <c r="K6103" s="45">
        <v>2.0669050216674805</v>
      </c>
      <c r="L6103" s="45"/>
      <c r="M6103" s="45"/>
      <c r="N6103" s="45">
        <v>26.935100555419922</v>
      </c>
      <c r="O6103" s="45"/>
      <c r="P6103" s="45"/>
      <c r="Q6103" s="45"/>
      <c r="R6103" s="45">
        <v>17.584468841552734</v>
      </c>
      <c r="S6103" s="45"/>
      <c r="T6103" s="45"/>
      <c r="U6103" s="45"/>
      <c r="V6103" s="46">
        <v>8.3114395141601563</v>
      </c>
      <c r="W6103" s="46"/>
    </row>
    <row r="6104" spans="2:34">
      <c r="B6104" s="2">
        <v>8.3999998867511749E-2</v>
      </c>
      <c r="D6104" s="44">
        <v>5.039999932050705</v>
      </c>
      <c r="E6104" s="44"/>
      <c r="F6104" s="45">
        <v>-22.095188140869141</v>
      </c>
      <c r="G6104" s="45"/>
      <c r="H6104" s="45"/>
      <c r="I6104" s="45"/>
      <c r="J6104" s="45"/>
      <c r="K6104" s="45">
        <v>2.0176012516021729</v>
      </c>
      <c r="L6104" s="45"/>
      <c r="M6104" s="45"/>
      <c r="N6104" s="45">
        <v>26.857816696166992</v>
      </c>
      <c r="O6104" s="45"/>
      <c r="P6104" s="45"/>
      <c r="Q6104" s="45"/>
      <c r="R6104" s="45">
        <v>17.56468391418457</v>
      </c>
      <c r="S6104" s="45"/>
      <c r="T6104" s="45"/>
      <c r="U6104" s="45"/>
      <c r="V6104" s="46">
        <v>8.1223182678222656</v>
      </c>
      <c r="W6104" s="46"/>
    </row>
    <row r="6105" spans="2:34">
      <c r="B6105" s="2">
        <v>8.5000000894069672E-2</v>
      </c>
      <c r="D6105" s="44">
        <v>5.1000000536441803</v>
      </c>
      <c r="E6105" s="44"/>
      <c r="F6105" s="45">
        <v>-18.232292175292969</v>
      </c>
      <c r="G6105" s="45"/>
      <c r="H6105" s="45"/>
      <c r="I6105" s="45"/>
      <c r="J6105" s="45"/>
      <c r="K6105" s="45">
        <v>1.9695578813552856</v>
      </c>
      <c r="L6105" s="45"/>
      <c r="M6105" s="45"/>
      <c r="N6105" s="45">
        <v>26.782022476196289</v>
      </c>
      <c r="O6105" s="45"/>
      <c r="P6105" s="45"/>
      <c r="Q6105" s="45"/>
      <c r="R6105" s="45">
        <v>17.545063018798828</v>
      </c>
      <c r="S6105" s="45"/>
      <c r="T6105" s="45"/>
      <c r="U6105" s="45"/>
      <c r="V6105" s="46">
        <v>7.9377756118774414</v>
      </c>
      <c r="W6105" s="46"/>
    </row>
    <row r="6106" spans="2:34">
      <c r="B6106" s="2">
        <v>8.6000002920627594E-2</v>
      </c>
      <c r="D6106" s="44">
        <v>5.1600001752376556</v>
      </c>
      <c r="E6106" s="44"/>
      <c r="F6106" s="45">
        <v>-11.544595718383789</v>
      </c>
      <c r="G6106" s="45"/>
      <c r="H6106" s="45"/>
      <c r="I6106" s="45"/>
      <c r="J6106" s="45"/>
      <c r="K6106" s="45">
        <v>1.9227399826049805</v>
      </c>
      <c r="L6106" s="45"/>
      <c r="M6106" s="45"/>
      <c r="N6106" s="45">
        <v>26.707685470581055</v>
      </c>
      <c r="O6106" s="45"/>
      <c r="P6106" s="45"/>
      <c r="Q6106" s="45"/>
      <c r="R6106" s="45">
        <v>17.525602340698242</v>
      </c>
      <c r="S6106" s="45"/>
      <c r="T6106" s="45"/>
      <c r="U6106" s="45"/>
      <c r="V6106" s="46">
        <v>7.757692813873291</v>
      </c>
      <c r="W6106" s="46"/>
    </row>
    <row r="6107" spans="2:34">
      <c r="B6107" s="2">
        <v>8.6999997496604919E-2</v>
      </c>
      <c r="D6107" s="44">
        <v>5.2199998497962952</v>
      </c>
      <c r="E6107" s="44"/>
      <c r="F6107" s="45">
        <v>-2.9824671745300293</v>
      </c>
      <c r="G6107" s="45"/>
      <c r="H6107" s="45"/>
      <c r="I6107" s="45"/>
      <c r="J6107" s="45"/>
      <c r="K6107" s="45">
        <v>1.8771133422851563</v>
      </c>
      <c r="L6107" s="45"/>
      <c r="M6107" s="45"/>
      <c r="N6107" s="45">
        <v>26.634763717651367</v>
      </c>
      <c r="O6107" s="45"/>
      <c r="P6107" s="45"/>
      <c r="Q6107" s="45"/>
      <c r="R6107" s="45">
        <v>17.506303787231445</v>
      </c>
      <c r="S6107" s="45"/>
      <c r="T6107" s="45"/>
      <c r="U6107" s="45"/>
      <c r="V6107" s="46">
        <v>7.5819520950317383</v>
      </c>
      <c r="W6107" s="46"/>
    </row>
    <row r="6108" spans="2:34">
      <c r="B6108" s="2">
        <v>8.7999999523162842E-2</v>
      </c>
      <c r="D6108" s="44">
        <v>5.2799999713897705</v>
      </c>
      <c r="E6108" s="44"/>
      <c r="F6108" s="45">
        <v>6.2432570457458496</v>
      </c>
      <c r="G6108" s="45"/>
      <c r="H6108" s="45"/>
      <c r="I6108" s="45"/>
      <c r="J6108" s="45"/>
      <c r="K6108" s="45">
        <v>1.8326449394226074</v>
      </c>
      <c r="L6108" s="45"/>
      <c r="M6108" s="45"/>
      <c r="N6108" s="45">
        <v>26.563226699829102</v>
      </c>
      <c r="O6108" s="45"/>
      <c r="P6108" s="45"/>
      <c r="Q6108" s="45"/>
      <c r="R6108" s="45">
        <v>17.487161636352539</v>
      </c>
      <c r="S6108" s="45"/>
      <c r="T6108" s="45"/>
      <c r="U6108" s="45"/>
      <c r="V6108" s="46">
        <v>7.4104399681091309</v>
      </c>
      <c r="W6108" s="46"/>
    </row>
    <row r="6109" spans="2:34">
      <c r="B6109" s="2">
        <v>8.9000001549720764E-2</v>
      </c>
      <c r="D6109" s="44">
        <v>5.3400000929832458</v>
      </c>
      <c r="E6109" s="44"/>
      <c r="F6109" s="45">
        <v>14.831541061401367</v>
      </c>
      <c r="G6109" s="45"/>
      <c r="H6109" s="45"/>
      <c r="I6109" s="45"/>
      <c r="J6109" s="45"/>
      <c r="K6109" s="45">
        <v>1.7893028259277344</v>
      </c>
      <c r="L6109" s="45"/>
      <c r="M6109" s="45"/>
      <c r="N6109" s="45">
        <v>26.493040084838867</v>
      </c>
      <c r="O6109" s="45"/>
      <c r="P6109" s="45"/>
      <c r="Q6109" s="45"/>
      <c r="R6109" s="45">
        <v>17.468179702758789</v>
      </c>
      <c r="S6109" s="45"/>
      <c r="T6109" s="45"/>
      <c r="U6109" s="45"/>
      <c r="V6109" s="46">
        <v>7.2430453300476074</v>
      </c>
      <c r="W6109" s="46"/>
    </row>
    <row r="6110" spans="2:34">
      <c r="B6110" s="2">
        <v>9.0000003576278687E-2</v>
      </c>
      <c r="D6110" s="44">
        <v>5.4000002145767212</v>
      </c>
      <c r="E6110" s="44"/>
      <c r="F6110" s="45">
        <v>21.573692321777344</v>
      </c>
      <c r="G6110" s="45"/>
      <c r="H6110" s="45"/>
      <c r="I6110" s="45"/>
      <c r="J6110" s="45"/>
      <c r="K6110" s="45">
        <v>1.7470558881759644</v>
      </c>
      <c r="L6110" s="45"/>
      <c r="M6110" s="45"/>
      <c r="N6110" s="45">
        <v>26.424167633056641</v>
      </c>
      <c r="O6110" s="45"/>
      <c r="P6110" s="45"/>
      <c r="Q6110" s="45"/>
      <c r="R6110" s="45">
        <v>17.449352264404297</v>
      </c>
      <c r="S6110" s="45"/>
      <c r="T6110" s="45"/>
      <c r="U6110" s="45"/>
      <c r="V6110" s="46">
        <v>7.0796613693237305</v>
      </c>
      <c r="W6110" s="46"/>
    </row>
    <row r="6111" spans="2:34">
      <c r="B6111" s="2">
        <v>9.0999998152256012E-2</v>
      </c>
      <c r="D6111" s="44">
        <v>5.4599998891353607</v>
      </c>
      <c r="E6111" s="44"/>
      <c r="F6111" s="45">
        <v>25.522562026977539</v>
      </c>
      <c r="G6111" s="45"/>
      <c r="H6111" s="45"/>
      <c r="I6111" s="45"/>
      <c r="J6111" s="45"/>
      <c r="K6111" s="45">
        <v>1.7058740854263306</v>
      </c>
      <c r="L6111" s="45"/>
      <c r="M6111" s="45"/>
      <c r="N6111" s="45">
        <v>26.356578826904297</v>
      </c>
      <c r="O6111" s="45"/>
      <c r="P6111" s="45"/>
      <c r="Q6111" s="45"/>
      <c r="R6111" s="45">
        <v>17.430679321289063</v>
      </c>
      <c r="S6111" s="45"/>
      <c r="T6111" s="45"/>
      <c r="U6111" s="45"/>
      <c r="V6111" s="46">
        <v>6.9201841354370117</v>
      </c>
      <c r="W6111" s="46"/>
    </row>
    <row r="6112" spans="2:34">
      <c r="B6112" s="2">
        <v>9.2000000178813934E-2</v>
      </c>
      <c r="D6112" s="44">
        <v>5.5200000107288361</v>
      </c>
      <c r="E6112" s="44"/>
      <c r="F6112" s="45">
        <v>26.124732971191406</v>
      </c>
      <c r="G6112" s="45"/>
      <c r="H6112" s="45"/>
      <c r="I6112" s="45"/>
      <c r="J6112" s="45"/>
      <c r="K6112" s="45">
        <v>1.6657280921936035</v>
      </c>
      <c r="L6112" s="45"/>
      <c r="M6112" s="45"/>
      <c r="N6112" s="45">
        <v>26.290241241455078</v>
      </c>
      <c r="O6112" s="45"/>
      <c r="P6112" s="45"/>
      <c r="Q6112" s="45"/>
      <c r="R6112" s="45">
        <v>17.412160873413086</v>
      </c>
      <c r="S6112" s="45"/>
      <c r="T6112" s="45"/>
      <c r="U6112" s="45"/>
      <c r="V6112" s="46">
        <v>6.7645115852355957</v>
      </c>
      <c r="W6112" s="46"/>
    </row>
    <row r="6113" spans="2:33">
      <c r="B6113" s="2">
        <v>9.3000002205371857E-2</v>
      </c>
      <c r="D6113" s="44">
        <v>5.5800001323223114</v>
      </c>
      <c r="E6113" s="44"/>
      <c r="F6113" s="45">
        <v>23.297243118286133</v>
      </c>
      <c r="G6113" s="45"/>
      <c r="H6113" s="45"/>
      <c r="I6113" s="45"/>
      <c r="J6113" s="45"/>
      <c r="K6113" s="45">
        <v>1.6265896558761597</v>
      </c>
      <c r="L6113" s="45"/>
      <c r="M6113" s="45"/>
      <c r="N6113" s="45">
        <v>26.225126266479492</v>
      </c>
      <c r="O6113" s="45"/>
      <c r="P6113" s="45"/>
      <c r="Q6113" s="45"/>
      <c r="R6113" s="45">
        <v>17.393793106079102</v>
      </c>
      <c r="S6113" s="45"/>
      <c r="T6113" s="45"/>
      <c r="U6113" s="45"/>
      <c r="V6113" s="46">
        <v>6.612546443939209</v>
      </c>
      <c r="W6113" s="46"/>
    </row>
    <row r="6114" spans="2:33">
      <c r="B6114" s="2">
        <v>9.3999996781349182E-2</v>
      </c>
      <c r="D6114" s="44">
        <v>5.6399998068809509</v>
      </c>
      <c r="E6114" s="44"/>
      <c r="F6114" s="45">
        <v>17.438201904296875</v>
      </c>
      <c r="G6114" s="45"/>
      <c r="H6114" s="45"/>
      <c r="I6114" s="45"/>
      <c r="J6114" s="45"/>
      <c r="K6114" s="45">
        <v>1.5884313583374023</v>
      </c>
      <c r="L6114" s="45"/>
      <c r="M6114" s="45"/>
      <c r="N6114" s="45">
        <v>26.161205291748047</v>
      </c>
      <c r="O6114" s="45"/>
      <c r="P6114" s="45"/>
      <c r="Q6114" s="45"/>
      <c r="R6114" s="45">
        <v>17.375574111938477</v>
      </c>
      <c r="S6114" s="45"/>
      <c r="T6114" s="45"/>
      <c r="U6114" s="45"/>
      <c r="V6114" s="46">
        <v>6.4641923904418945</v>
      </c>
      <c r="W6114" s="46"/>
    </row>
    <row r="6115" spans="2:33">
      <c r="B6115" s="2">
        <v>9.4999998807907104E-2</v>
      </c>
      <c r="D6115" s="44">
        <v>5.6999999284744263</v>
      </c>
      <c r="E6115" s="44"/>
      <c r="F6115" s="45">
        <v>9.3699827194213867</v>
      </c>
      <c r="G6115" s="45"/>
      <c r="H6115" s="45"/>
      <c r="I6115" s="45"/>
      <c r="J6115" s="45"/>
      <c r="K6115" s="45">
        <v>1.5512264966964722</v>
      </c>
      <c r="L6115" s="45"/>
      <c r="M6115" s="45"/>
      <c r="N6115" s="45">
        <v>26.098445892333984</v>
      </c>
      <c r="O6115" s="45"/>
      <c r="P6115" s="45"/>
      <c r="Q6115" s="45"/>
      <c r="R6115" s="45">
        <v>17.357505798339844</v>
      </c>
      <c r="S6115" s="45"/>
      <c r="T6115" s="45"/>
      <c r="U6115" s="45"/>
      <c r="V6115" s="46">
        <v>6.3193569183349609</v>
      </c>
      <c r="W6115" s="46"/>
    </row>
    <row r="6116" spans="2:33">
      <c r="B6116" s="2">
        <v>9.6000000834465027E-2</v>
      </c>
      <c r="D6116" s="44">
        <v>5.7600000500679016</v>
      </c>
      <c r="E6116" s="44"/>
      <c r="F6116" s="45">
        <v>0.22306208312511444</v>
      </c>
      <c r="G6116" s="45"/>
      <c r="H6116" s="45"/>
      <c r="I6116" s="45"/>
      <c r="J6116" s="45"/>
      <c r="K6116" s="45">
        <v>1.5149492025375366</v>
      </c>
      <c r="L6116" s="45"/>
      <c r="M6116" s="45"/>
      <c r="N6116" s="45">
        <v>26.036825180053711</v>
      </c>
      <c r="O6116" s="45"/>
      <c r="P6116" s="45"/>
      <c r="Q6116" s="45"/>
      <c r="R6116" s="45">
        <v>17.339584350585938</v>
      </c>
      <c r="S6116" s="45"/>
      <c r="T6116" s="45"/>
      <c r="U6116" s="45"/>
      <c r="V6116" s="46">
        <v>6.1779499053955078</v>
      </c>
      <c r="W6116" s="46"/>
    </row>
    <row r="6117" spans="2:33">
      <c r="B6117" s="2">
        <v>9.7000002861022949E-2</v>
      </c>
      <c r="D6117" s="44">
        <v>5.820000171661377</v>
      </c>
      <c r="E6117" s="44"/>
      <c r="F6117" s="45">
        <v>-8.7230825424194336</v>
      </c>
      <c r="G6117" s="45"/>
      <c r="H6117" s="45"/>
      <c r="I6117" s="45"/>
      <c r="J6117" s="45"/>
      <c r="K6117" s="45">
        <v>1.47957444190979</v>
      </c>
      <c r="L6117" s="45"/>
      <c r="M6117" s="45"/>
      <c r="N6117" s="45">
        <v>25.976312637329102</v>
      </c>
      <c r="O6117" s="45"/>
      <c r="P6117" s="45"/>
      <c r="Q6117" s="45"/>
      <c r="R6117" s="45">
        <v>17.321809768676758</v>
      </c>
      <c r="S6117" s="45"/>
      <c r="T6117" s="45"/>
      <c r="U6117" s="45"/>
      <c r="V6117" s="46">
        <v>6.0398836135864258</v>
      </c>
      <c r="W6117" s="46"/>
    </row>
    <row r="6118" spans="2:33">
      <c r="B6118" s="2">
        <v>9.7999997437000275E-2</v>
      </c>
      <c r="D6118" s="44">
        <v>5.8799998462200165</v>
      </c>
      <c r="E6118" s="44"/>
      <c r="F6118" s="45">
        <v>-16.219621658325195</v>
      </c>
      <c r="G6118" s="45"/>
      <c r="H6118" s="45"/>
      <c r="I6118" s="45"/>
      <c r="J6118" s="45"/>
      <c r="K6118" s="45">
        <v>1.4450778961181641</v>
      </c>
      <c r="L6118" s="45"/>
      <c r="M6118" s="45"/>
      <c r="N6118" s="45">
        <v>25.916881561279297</v>
      </c>
      <c r="O6118" s="45"/>
      <c r="P6118" s="45"/>
      <c r="Q6118" s="45"/>
      <c r="R6118" s="45">
        <v>17.304178237915039</v>
      </c>
      <c r="S6118" s="45"/>
      <c r="T6118" s="45"/>
      <c r="U6118" s="45"/>
      <c r="V6118" s="46">
        <v>5.9050731658935547</v>
      </c>
      <c r="W6118" s="46"/>
    </row>
    <row r="6119" spans="2:33">
      <c r="B6119" s="2">
        <v>9.8999999463558197E-2</v>
      </c>
      <c r="D6119" s="44">
        <v>5.9399999678134918</v>
      </c>
      <c r="E6119" s="44"/>
      <c r="F6119" s="45">
        <v>-21.223358154296875</v>
      </c>
      <c r="G6119" s="45"/>
      <c r="H6119" s="45"/>
      <c r="I6119" s="45"/>
      <c r="J6119" s="45"/>
      <c r="K6119" s="45">
        <v>1.4114359617233276</v>
      </c>
      <c r="L6119" s="45"/>
      <c r="M6119" s="45"/>
      <c r="N6119" s="45">
        <v>25.858509063720703</v>
      </c>
      <c r="O6119" s="45"/>
      <c r="P6119" s="45"/>
      <c r="Q6119" s="45"/>
      <c r="R6119" s="45">
        <v>17.286691665649414</v>
      </c>
      <c r="S6119" s="45"/>
      <c r="T6119" s="45"/>
      <c r="U6119" s="45"/>
      <c r="V6119" s="46">
        <v>5.773435115814209</v>
      </c>
      <c r="W6119" s="46"/>
    </row>
    <row r="6120" spans="2:33">
      <c r="B6120" s="2">
        <v>0.10000000149011612</v>
      </c>
      <c r="D6120" s="44">
        <v>6.0000000894069672</v>
      </c>
      <c r="E6120" s="44"/>
      <c r="F6120" s="45">
        <v>-23.042547225952148</v>
      </c>
      <c r="G6120" s="45"/>
      <c r="H6120" s="45"/>
      <c r="I6120" s="45"/>
      <c r="J6120" s="45"/>
      <c r="K6120" s="45">
        <v>1.3786256313323975</v>
      </c>
      <c r="L6120" s="45"/>
      <c r="M6120" s="45"/>
      <c r="N6120" s="45">
        <v>25.801168441772461</v>
      </c>
      <c r="O6120" s="45"/>
      <c r="P6120" s="45"/>
      <c r="Q6120" s="45"/>
      <c r="R6120" s="45">
        <v>17.269346237182617</v>
      </c>
      <c r="S6120" s="45"/>
      <c r="T6120" s="45"/>
      <c r="U6120" s="45"/>
      <c r="V6120" s="46">
        <v>5.6448898315429688</v>
      </c>
      <c r="W6120" s="46"/>
    </row>
    <row r="6121" spans="2:33" ht="9.75" customHeight="1">
      <c r="B6121" s="2">
        <v>0.10100000351667404</v>
      </c>
      <c r="D6121" s="44">
        <v>6.0600002110004425</v>
      </c>
      <c r="E6121" s="44"/>
      <c r="F6121" s="45">
        <v>-21.433143615722656</v>
      </c>
      <c r="G6121" s="45"/>
      <c r="H6121" s="45"/>
      <c r="I6121" s="45"/>
      <c r="J6121" s="45"/>
      <c r="K6121" s="45">
        <v>1.3466247320175171</v>
      </c>
      <c r="L6121" s="45"/>
      <c r="M6121" s="45"/>
      <c r="N6121" s="45">
        <v>25.744836807250977</v>
      </c>
      <c r="O6121" s="45"/>
      <c r="P6121" s="45"/>
      <c r="Q6121" s="45"/>
      <c r="R6121" s="45">
        <v>17.252141952514648</v>
      </c>
      <c r="S6121" s="45"/>
      <c r="T6121" s="45"/>
      <c r="U6121" s="45"/>
      <c r="V6121" s="46">
        <v>5.5193581581115723</v>
      </c>
      <c r="W6121" s="46"/>
    </row>
    <row r="6122" spans="2:33" ht="5.25" customHeight="1"/>
    <row r="6123" spans="2:33" ht="172.5" customHeight="1"/>
    <row r="6124" spans="2:33" ht="16.5" customHeight="1"/>
    <row r="6125" spans="2:33" ht="12.75" customHeight="1">
      <c r="B6125" s="39" t="s">
        <v>0</v>
      </c>
      <c r="C6125" s="39"/>
      <c r="D6125" s="39"/>
      <c r="E6125" s="39"/>
      <c r="F6125" s="39"/>
      <c r="G6125" s="1" t="s">
        <v>1</v>
      </c>
      <c r="H6125" s="40" t="s">
        <v>123</v>
      </c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</row>
    <row r="6126" spans="2:33" ht="12.75" customHeight="1">
      <c r="AB6126" s="39" t="s">
        <v>2</v>
      </c>
      <c r="AC6126" s="39"/>
      <c r="AD6126" s="39"/>
      <c r="AE6126" s="39"/>
      <c r="AF6126" s="39"/>
      <c r="AG6126" s="39"/>
    </row>
    <row r="6127" spans="2:33" ht="12" customHeight="1">
      <c r="B6127" s="39" t="s">
        <v>3</v>
      </c>
      <c r="C6127" s="39"/>
      <c r="D6127" s="39"/>
      <c r="E6127" s="39"/>
      <c r="G6127" s="1" t="s">
        <v>4</v>
      </c>
      <c r="H6127" s="41">
        <v>6.5999999046325684</v>
      </c>
      <c r="I6127" s="41"/>
      <c r="J6127" s="41"/>
      <c r="K6127" s="41"/>
      <c r="L6127" s="41"/>
      <c r="M6127" s="41"/>
      <c r="N6127" s="41"/>
      <c r="O6127" s="39" t="s">
        <v>21</v>
      </c>
      <c r="P6127" s="39"/>
      <c r="Q6127" s="39"/>
      <c r="R6127" s="39"/>
      <c r="S6127" s="1" t="s">
        <v>4</v>
      </c>
      <c r="T6127" s="42" t="s">
        <v>24</v>
      </c>
      <c r="U6127" s="42"/>
      <c r="V6127" s="42"/>
      <c r="W6127" s="42"/>
      <c r="X6127" s="42"/>
      <c r="Y6127" s="42"/>
      <c r="Z6127" s="42"/>
      <c r="AA6127" s="42"/>
      <c r="AB6127" s="39"/>
      <c r="AC6127" s="39"/>
      <c r="AD6127" s="39"/>
      <c r="AE6127" s="39"/>
      <c r="AF6127" s="39"/>
      <c r="AG6127" s="39"/>
    </row>
    <row r="6128" spans="2:33" ht="10.5" customHeight="1">
      <c r="AB6128" s="39"/>
      <c r="AC6128" s="39"/>
      <c r="AD6128" s="39"/>
      <c r="AE6128" s="39"/>
      <c r="AF6128" s="39"/>
      <c r="AG6128" s="39"/>
    </row>
    <row r="6129" spans="2:37" ht="12" customHeight="1">
      <c r="AB6129" s="39"/>
      <c r="AC6129" s="39"/>
      <c r="AD6129" s="39"/>
      <c r="AE6129" s="39"/>
      <c r="AF6129" s="39"/>
      <c r="AG6129" s="39"/>
    </row>
    <row r="6130" spans="2:37" ht="12" customHeight="1">
      <c r="AB6130" s="39"/>
      <c r="AC6130" s="39"/>
      <c r="AD6130" s="39"/>
      <c r="AE6130" s="39"/>
      <c r="AF6130" s="39"/>
      <c r="AG6130" s="39"/>
    </row>
    <row r="6131" spans="2:37" ht="6" customHeight="1"/>
    <row r="6132" spans="2:37" ht="3" customHeight="1">
      <c r="B6132" s="43" t="s">
        <v>5</v>
      </c>
      <c r="D6132" s="43" t="s">
        <v>23</v>
      </c>
      <c r="E6132" s="43"/>
      <c r="G6132" s="43" t="s">
        <v>6</v>
      </c>
      <c r="H6132" s="43"/>
      <c r="J6132" s="43" t="s">
        <v>7</v>
      </c>
      <c r="K6132" s="43"/>
      <c r="L6132" s="43"/>
      <c r="M6132" s="43"/>
      <c r="N6132" s="43" t="s">
        <v>8</v>
      </c>
      <c r="O6132" s="43"/>
      <c r="Q6132" s="43" t="s">
        <v>9</v>
      </c>
      <c r="R6132" s="43"/>
      <c r="S6132" s="43"/>
      <c r="T6132" s="43" t="s">
        <v>10</v>
      </c>
      <c r="U6132" s="43"/>
      <c r="X6132" s="43" t="s">
        <v>5</v>
      </c>
      <c r="Y6132" s="43"/>
      <c r="Z6132" s="43" t="s">
        <v>23</v>
      </c>
      <c r="AA6132" s="43"/>
      <c r="AB6132" s="43" t="s">
        <v>6</v>
      </c>
      <c r="AC6132" s="43" t="s">
        <v>7</v>
      </c>
      <c r="AE6132" s="43" t="s">
        <v>8</v>
      </c>
      <c r="AF6132" s="43" t="s">
        <v>9</v>
      </c>
      <c r="AG6132" s="43" t="s">
        <v>10</v>
      </c>
      <c r="AH6132" s="43"/>
    </row>
    <row r="6133" spans="2:37" ht="14.25" customHeight="1">
      <c r="B6133" s="43"/>
      <c r="D6133" s="43"/>
      <c r="E6133" s="43"/>
      <c r="G6133" s="43"/>
      <c r="H6133" s="43"/>
      <c r="J6133" s="43"/>
      <c r="K6133" s="43"/>
      <c r="L6133" s="43"/>
      <c r="M6133" s="43"/>
      <c r="N6133" s="43"/>
      <c r="O6133" s="43"/>
      <c r="Q6133" s="43"/>
      <c r="R6133" s="43"/>
      <c r="S6133" s="43"/>
      <c r="T6133" s="43"/>
      <c r="U6133" s="43"/>
      <c r="X6133" s="43"/>
      <c r="Y6133" s="43"/>
      <c r="Z6133" s="43"/>
      <c r="AA6133" s="43"/>
      <c r="AB6133" s="43"/>
      <c r="AC6133" s="43"/>
      <c r="AE6133" s="43"/>
      <c r="AF6133" s="43"/>
      <c r="AG6133" s="43"/>
      <c r="AH6133" s="43"/>
    </row>
    <row r="6134" spans="2:37">
      <c r="B6134" s="2">
        <v>0</v>
      </c>
      <c r="D6134" s="44">
        <v>0</v>
      </c>
      <c r="E6134" s="44"/>
      <c r="F6134" s="45">
        <v>-1.4537454262608662E-6</v>
      </c>
      <c r="G6134" s="45"/>
      <c r="H6134" s="45"/>
      <c r="I6134" s="45"/>
      <c r="J6134" s="45"/>
      <c r="K6134" s="45">
        <v>31.026201248168945</v>
      </c>
      <c r="L6134" s="45"/>
      <c r="M6134" s="45"/>
      <c r="N6134" s="45">
        <v>62.052402496337891</v>
      </c>
      <c r="O6134" s="45"/>
      <c r="P6134" s="45"/>
      <c r="Q6134" s="45"/>
      <c r="R6134" s="45">
        <v>21.938838958740234</v>
      </c>
      <c r="S6134" s="45"/>
      <c r="T6134" s="45"/>
      <c r="U6134" s="45"/>
      <c r="V6134" s="46">
        <v>99.999992370605469</v>
      </c>
      <c r="W6134" s="46"/>
      <c r="X6134" s="45">
        <v>3.9000000804662704E-2</v>
      </c>
      <c r="Y6134" s="45"/>
      <c r="Z6134" s="44">
        <v>2.3400000482797623</v>
      </c>
      <c r="AA6134" s="44"/>
      <c r="AB6134" s="45">
        <v>13.259444236755371</v>
      </c>
      <c r="AC6134" s="45"/>
      <c r="AD6134" s="45">
        <v>0.55248582363128662</v>
      </c>
      <c r="AE6134" s="45"/>
      <c r="AF6134" s="45">
        <v>24.013992309570313</v>
      </c>
      <c r="AG6134" s="45"/>
      <c r="AH6134" s="45">
        <v>16.589790344238281</v>
      </c>
      <c r="AI6134" s="45"/>
      <c r="AJ6134" s="45"/>
      <c r="AK6134" s="20">
        <v>2.354860782623291</v>
      </c>
    </row>
    <row r="6135" spans="2:37">
      <c r="B6135" s="2">
        <v>1.0000000474974513E-3</v>
      </c>
      <c r="D6135" s="44">
        <v>6.0000002849847078E-2</v>
      </c>
      <c r="E6135" s="44"/>
      <c r="F6135" s="45">
        <v>-1.1707205772399902</v>
      </c>
      <c r="G6135" s="45"/>
      <c r="H6135" s="45"/>
      <c r="I6135" s="45"/>
      <c r="J6135" s="45"/>
      <c r="K6135" s="45">
        <v>27.442632675170898</v>
      </c>
      <c r="L6135" s="45"/>
      <c r="M6135" s="45"/>
      <c r="N6135" s="45">
        <v>58.2197265625</v>
      </c>
      <c r="O6135" s="45"/>
      <c r="P6135" s="45"/>
      <c r="Q6135" s="45"/>
      <c r="R6135" s="45">
        <v>21.762691497802734</v>
      </c>
      <c r="S6135" s="45"/>
      <c r="T6135" s="45"/>
      <c r="U6135" s="45"/>
      <c r="V6135" s="46">
        <v>89.165763854980469</v>
      </c>
      <c r="W6135" s="46"/>
      <c r="X6135" s="45">
        <v>3.9999999105930328E-2</v>
      </c>
      <c r="Y6135" s="45"/>
      <c r="Z6135" s="44">
        <v>2.3999999463558197</v>
      </c>
      <c r="AA6135" s="44"/>
      <c r="AB6135" s="45">
        <v>19.458593368530273</v>
      </c>
      <c r="AC6135" s="45"/>
      <c r="AD6135" s="45">
        <v>0.50166493654251099</v>
      </c>
      <c r="AE6135" s="45"/>
      <c r="AF6135" s="45">
        <v>23.815826416015625</v>
      </c>
      <c r="AG6135" s="45"/>
      <c r="AH6135" s="45">
        <v>16.485601425170898</v>
      </c>
      <c r="AI6135" s="45"/>
      <c r="AJ6135" s="45"/>
      <c r="AK6135" s="20">
        <v>2.1517605781555176</v>
      </c>
    </row>
    <row r="6136" spans="2:37">
      <c r="B6136" s="2">
        <v>2.0000000949949026E-3</v>
      </c>
      <c r="D6136" s="44">
        <v>0.12000000569969416</v>
      </c>
      <c r="E6136" s="44"/>
      <c r="F6136" s="45">
        <v>2.0850405693054199</v>
      </c>
      <c r="G6136" s="45"/>
      <c r="H6136" s="45"/>
      <c r="I6136" s="45"/>
      <c r="J6136" s="45"/>
      <c r="K6136" s="45">
        <v>24.332513809204102</v>
      </c>
      <c r="L6136" s="45"/>
      <c r="M6136" s="45"/>
      <c r="N6136" s="45">
        <v>54.864044189453125</v>
      </c>
      <c r="O6136" s="45"/>
      <c r="P6136" s="45"/>
      <c r="Q6136" s="45"/>
      <c r="R6136" s="45">
        <v>21.589052200317383</v>
      </c>
      <c r="S6136" s="45"/>
      <c r="T6136" s="45"/>
      <c r="U6136" s="45"/>
      <c r="V6136" s="46">
        <v>79.696342468261719</v>
      </c>
      <c r="W6136" s="46"/>
      <c r="X6136" s="45">
        <v>4.1000001132488251E-2</v>
      </c>
      <c r="Y6136" s="45"/>
      <c r="Z6136" s="44">
        <v>2.460000067949295</v>
      </c>
      <c r="AA6136" s="44"/>
      <c r="AB6136" s="45">
        <v>22.936792373657227</v>
      </c>
      <c r="AC6136" s="45"/>
      <c r="AD6136" s="45">
        <v>0.45556417107582092</v>
      </c>
      <c r="AE6136" s="45"/>
      <c r="AF6136" s="45">
        <v>23.624212265014648</v>
      </c>
      <c r="AG6136" s="45"/>
      <c r="AH6136" s="45">
        <v>16.382709503173828</v>
      </c>
      <c r="AI6136" s="45"/>
      <c r="AJ6136" s="45"/>
      <c r="AK6136" s="20">
        <v>1.9662958383560181</v>
      </c>
    </row>
    <row r="6137" spans="2:37">
      <c r="B6137" s="2">
        <v>3.0000000260770321E-3</v>
      </c>
      <c r="D6137" s="44">
        <v>0.18000000156462193</v>
      </c>
      <c r="E6137" s="44"/>
      <c r="F6137" s="45">
        <v>8.7445697784423828</v>
      </c>
      <c r="G6137" s="45"/>
      <c r="H6137" s="45"/>
      <c r="I6137" s="45"/>
      <c r="J6137" s="45"/>
      <c r="K6137" s="45">
        <v>21.623464584350586</v>
      </c>
      <c r="L6137" s="45"/>
      <c r="M6137" s="45"/>
      <c r="N6137" s="45">
        <v>51.912918090820313</v>
      </c>
      <c r="O6137" s="45"/>
      <c r="P6137" s="45"/>
      <c r="Q6137" s="45"/>
      <c r="R6137" s="45">
        <v>21.417877197265625</v>
      </c>
      <c r="S6137" s="45"/>
      <c r="T6137" s="45"/>
      <c r="U6137" s="45"/>
      <c r="V6137" s="46">
        <v>71.389427185058594</v>
      </c>
      <c r="W6137" s="46"/>
      <c r="X6137" s="45">
        <v>4.1999999433755875E-2</v>
      </c>
      <c r="Y6137" s="45"/>
      <c r="Z6137" s="44">
        <v>2.5199999660253525</v>
      </c>
      <c r="AA6137" s="44"/>
      <c r="AB6137" s="45">
        <v>23.235605239868164</v>
      </c>
      <c r="AC6137" s="45"/>
      <c r="AD6137" s="45">
        <v>0.41373959183692932</v>
      </c>
      <c r="AE6137" s="45"/>
      <c r="AF6137" s="45">
        <v>23.438678741455078</v>
      </c>
      <c r="AG6137" s="45"/>
      <c r="AH6137" s="45">
        <v>16.281089782714844</v>
      </c>
      <c r="AI6137" s="45"/>
      <c r="AJ6137" s="45"/>
      <c r="AK6137" s="20">
        <v>1.7969194650650024</v>
      </c>
    </row>
    <row r="6138" spans="2:37">
      <c r="B6138" s="2">
        <v>4.0000001899898052E-3</v>
      </c>
      <c r="D6138" s="44">
        <v>0.24000001139938831</v>
      </c>
      <c r="E6138" s="44"/>
      <c r="F6138" s="45">
        <v>17.394449234008789</v>
      </c>
      <c r="G6138" s="45"/>
      <c r="H6138" s="45"/>
      <c r="I6138" s="45"/>
      <c r="J6138" s="45"/>
      <c r="K6138" s="45">
        <v>19.255617141723633</v>
      </c>
      <c r="L6138" s="45"/>
      <c r="M6138" s="45"/>
      <c r="N6138" s="45">
        <v>49.306415557861328</v>
      </c>
      <c r="O6138" s="45"/>
      <c r="P6138" s="45"/>
      <c r="Q6138" s="45"/>
      <c r="R6138" s="45">
        <v>21.249120712280273</v>
      </c>
      <c r="S6138" s="45"/>
      <c r="T6138" s="45"/>
      <c r="U6138" s="45"/>
      <c r="V6138" s="46">
        <v>64.076896667480469</v>
      </c>
      <c r="W6138" s="46"/>
      <c r="X6138" s="45">
        <v>4.3000001460313797E-2</v>
      </c>
      <c r="Y6138" s="45"/>
      <c r="Z6138" s="44">
        <v>2.5800000876188278</v>
      </c>
      <c r="AA6138" s="44"/>
      <c r="AB6138" s="45">
        <v>20.34650993347168</v>
      </c>
      <c r="AC6138" s="45"/>
      <c r="AD6138" s="45">
        <v>0.37578985095024109</v>
      </c>
      <c r="AE6138" s="45"/>
      <c r="AF6138" s="45">
        <v>23.258792877197266</v>
      </c>
      <c r="AG6138" s="45"/>
      <c r="AH6138" s="45">
        <v>16.180727005004883</v>
      </c>
      <c r="AI6138" s="45"/>
      <c r="AJ6138" s="45"/>
      <c r="AK6138" s="20">
        <v>1.6422226428985596</v>
      </c>
    </row>
    <row r="6139" spans="2:37">
      <c r="B6139" s="2">
        <v>4.999999888241291E-3</v>
      </c>
      <c r="D6139" s="44">
        <v>0.29999999329447746</v>
      </c>
      <c r="E6139" s="44"/>
      <c r="F6139" s="45">
        <v>26.423023223876953</v>
      </c>
      <c r="G6139" s="45"/>
      <c r="H6139" s="45"/>
      <c r="I6139" s="45"/>
      <c r="J6139" s="45"/>
      <c r="K6139" s="45">
        <v>17.179264068603516</v>
      </c>
      <c r="L6139" s="45"/>
      <c r="M6139" s="45"/>
      <c r="N6139" s="45">
        <v>46.994770050048828</v>
      </c>
      <c r="O6139" s="45"/>
      <c r="P6139" s="45"/>
      <c r="Q6139" s="45"/>
      <c r="R6139" s="45">
        <v>21.082746505737305</v>
      </c>
      <c r="S6139" s="45"/>
      <c r="T6139" s="45"/>
      <c r="U6139" s="45"/>
      <c r="V6139" s="46">
        <v>57.618553161621094</v>
      </c>
      <c r="W6139" s="46"/>
      <c r="X6139" s="45">
        <v>4.3999999761581421E-2</v>
      </c>
      <c r="Y6139" s="45"/>
      <c r="Z6139" s="44">
        <v>2.6399999856948853</v>
      </c>
      <c r="AA6139" s="44"/>
      <c r="AB6139" s="45">
        <v>14.706455230712891</v>
      </c>
      <c r="AC6139" s="45"/>
      <c r="AD6139" s="45">
        <v>0.34135180711746216</v>
      </c>
      <c r="AE6139" s="45"/>
      <c r="AF6139" s="45">
        <v>23.084161758422852</v>
      </c>
      <c r="AG6139" s="45"/>
      <c r="AH6139" s="45">
        <v>16.081594467163086</v>
      </c>
      <c r="AI6139" s="45"/>
      <c r="AJ6139" s="45"/>
      <c r="AK6139" s="20">
        <v>1.5009218454360962</v>
      </c>
    </row>
    <row r="6140" spans="2:37">
      <c r="B6140" s="2">
        <v>6.0000000521540642E-3</v>
      </c>
      <c r="D6140" s="44">
        <v>0.36000000312924385</v>
      </c>
      <c r="E6140" s="44"/>
      <c r="F6140" s="45">
        <v>34.239253997802734</v>
      </c>
      <c r="G6140" s="45"/>
      <c r="H6140" s="45"/>
      <c r="I6140" s="45"/>
      <c r="J6140" s="45"/>
      <c r="K6140" s="45">
        <v>15.352969169616699</v>
      </c>
      <c r="L6140" s="45"/>
      <c r="M6140" s="45"/>
      <c r="N6140" s="45">
        <v>44.936492919921875</v>
      </c>
      <c r="O6140" s="45"/>
      <c r="P6140" s="45"/>
      <c r="Q6140" s="45"/>
      <c r="R6140" s="45">
        <v>20.918710708618164</v>
      </c>
      <c r="S6140" s="45"/>
      <c r="T6140" s="45"/>
      <c r="U6140" s="45"/>
      <c r="V6140" s="46">
        <v>51.897026062011719</v>
      </c>
      <c r="W6140" s="46"/>
      <c r="X6140" s="45">
        <v>4.5000001788139343E-2</v>
      </c>
      <c r="Y6140" s="45"/>
      <c r="Z6140" s="44">
        <v>2.7000001072883606</v>
      </c>
      <c r="AA6140" s="44"/>
      <c r="AB6140" s="45">
        <v>7.1313748359680176</v>
      </c>
      <c r="AC6140" s="45"/>
      <c r="AD6140" s="45">
        <v>0.31009694933891296</v>
      </c>
      <c r="AE6140" s="45"/>
      <c r="AF6140" s="45">
        <v>22.914430618286133</v>
      </c>
      <c r="AG6140" s="45"/>
      <c r="AH6140" s="45">
        <v>15.983677864074707</v>
      </c>
      <c r="AI6140" s="45"/>
      <c r="AJ6140" s="45"/>
      <c r="AK6140" s="20">
        <v>1.3718472719192505</v>
      </c>
    </row>
    <row r="6141" spans="2:37">
      <c r="B6141" s="2">
        <v>7.0000002160668373E-3</v>
      </c>
      <c r="D6141" s="44">
        <v>0.42000001296401024</v>
      </c>
      <c r="E6141" s="44"/>
      <c r="F6141" s="45">
        <v>39.486759185791016</v>
      </c>
      <c r="G6141" s="45"/>
      <c r="H6141" s="45"/>
      <c r="I6141" s="45"/>
      <c r="J6141" s="45"/>
      <c r="K6141" s="45">
        <v>13.742060661315918</v>
      </c>
      <c r="L6141" s="45"/>
      <c r="M6141" s="45"/>
      <c r="N6141" s="45">
        <v>43.096851348876953</v>
      </c>
      <c r="O6141" s="45"/>
      <c r="P6141" s="45"/>
      <c r="Q6141" s="45"/>
      <c r="R6141" s="45">
        <v>20.75697135925293</v>
      </c>
      <c r="S6141" s="45"/>
      <c r="T6141" s="45"/>
      <c r="U6141" s="45"/>
      <c r="V6141" s="46">
        <v>46.813690185546875</v>
      </c>
      <c r="W6141" s="46"/>
      <c r="X6141" s="45">
        <v>4.6000000089406967E-2</v>
      </c>
      <c r="Y6141" s="45"/>
      <c r="Z6141" s="44">
        <v>2.760000005364418</v>
      </c>
      <c r="AA6141" s="44"/>
      <c r="AB6141" s="45">
        <v>-1.30228590965271</v>
      </c>
      <c r="AC6141" s="45"/>
      <c r="AD6141" s="45">
        <v>0.28172793984413147</v>
      </c>
      <c r="AE6141" s="45"/>
      <c r="AF6141" s="45">
        <v>22.749275207519531</v>
      </c>
      <c r="AG6141" s="45"/>
      <c r="AH6141" s="45">
        <v>15.886954307556152</v>
      </c>
      <c r="AI6141" s="45"/>
      <c r="AJ6141" s="45"/>
      <c r="AK6141" s="20">
        <v>1.2539328336715698</v>
      </c>
    </row>
    <row r="6142" spans="2:37">
      <c r="B6142" s="2">
        <v>8.0000003799796104E-3</v>
      </c>
      <c r="D6142" s="44">
        <v>0.48000002279877663</v>
      </c>
      <c r="E6142" s="44"/>
      <c r="F6142" s="45">
        <v>41.223064422607422</v>
      </c>
      <c r="G6142" s="45"/>
      <c r="H6142" s="45"/>
      <c r="I6142" s="45"/>
      <c r="J6142" s="45"/>
      <c r="K6142" s="45">
        <v>12.317399978637695</v>
      </c>
      <c r="L6142" s="45"/>
      <c r="M6142" s="45"/>
      <c r="N6142" s="45">
        <v>41.4466552734375</v>
      </c>
      <c r="O6142" s="45"/>
      <c r="P6142" s="45"/>
      <c r="Q6142" s="45"/>
      <c r="R6142" s="45">
        <v>20.597494125366211</v>
      </c>
      <c r="S6142" s="45"/>
      <c r="T6142" s="45"/>
      <c r="U6142" s="45"/>
      <c r="V6142" s="46">
        <v>42.285324096679688</v>
      </c>
      <c r="W6142" s="46"/>
      <c r="X6142" s="45">
        <v>4.6999998390674591E-2</v>
      </c>
      <c r="Y6142" s="45"/>
      <c r="Z6142" s="44">
        <v>2.8199999034404755</v>
      </c>
      <c r="AA6142" s="44"/>
      <c r="AB6142" s="45">
        <v>-9.4109086990356445</v>
      </c>
      <c r="AC6142" s="45"/>
      <c r="AD6142" s="45">
        <v>0.25597560405731201</v>
      </c>
      <c r="AE6142" s="45"/>
      <c r="AF6142" s="45">
        <v>22.588396072387695</v>
      </c>
      <c r="AG6142" s="45"/>
      <c r="AH6142" s="45">
        <v>15.79140567779541</v>
      </c>
      <c r="AI6142" s="45"/>
      <c r="AJ6142" s="45"/>
      <c r="AK6142" s="20">
        <v>1.146206259727478</v>
      </c>
    </row>
    <row r="6143" spans="2:37">
      <c r="B6143" s="2">
        <v>8.999999612569809E-3</v>
      </c>
      <c r="D6143" s="44">
        <v>0.53999997675418854</v>
      </c>
      <c r="E6143" s="44"/>
      <c r="F6143" s="45">
        <v>39.039505004882813</v>
      </c>
      <c r="G6143" s="45"/>
      <c r="H6143" s="45"/>
      <c r="I6143" s="45"/>
      <c r="J6143" s="45"/>
      <c r="K6143" s="45">
        <v>11.054398536682129</v>
      </c>
      <c r="L6143" s="45"/>
      <c r="M6143" s="45"/>
      <c r="N6143" s="45">
        <v>39.961257934570313</v>
      </c>
      <c r="O6143" s="45"/>
      <c r="P6143" s="45"/>
      <c r="Q6143" s="45"/>
      <c r="R6143" s="45">
        <v>20.440237045288086</v>
      </c>
      <c r="S6143" s="45"/>
      <c r="T6143" s="45"/>
      <c r="U6143" s="45"/>
      <c r="V6143" s="46">
        <v>38.241436004638672</v>
      </c>
      <c r="W6143" s="46"/>
      <c r="X6143" s="45">
        <v>4.8000000417232513E-2</v>
      </c>
      <c r="Y6143" s="45"/>
      <c r="Z6143" s="44">
        <v>2.8800000250339508</v>
      </c>
      <c r="AA6143" s="44"/>
      <c r="AB6143" s="45">
        <v>-16.070114135742188</v>
      </c>
      <c r="AC6143" s="45"/>
      <c r="AD6143" s="45">
        <v>0.23259617388248444</v>
      </c>
      <c r="AE6143" s="45"/>
      <c r="AF6143" s="45">
        <v>22.431524276733398</v>
      </c>
      <c r="AG6143" s="45"/>
      <c r="AH6143" s="45">
        <v>15.697012901306152</v>
      </c>
      <c r="AI6143" s="45"/>
      <c r="AJ6143" s="45"/>
      <c r="AK6143" s="20">
        <v>1.0477809906005859</v>
      </c>
    </row>
    <row r="6144" spans="2:37">
      <c r="B6144" s="2">
        <v>9.9999997764825821E-3</v>
      </c>
      <c r="D6144" s="44">
        <v>0.59999998658895493</v>
      </c>
      <c r="E6144" s="44"/>
      <c r="F6144" s="45">
        <v>33.10577392578125</v>
      </c>
      <c r="G6144" s="45"/>
      <c r="H6144" s="45"/>
      <c r="I6144" s="45"/>
      <c r="J6144" s="45"/>
      <c r="K6144" s="45">
        <v>9.9322166442871094</v>
      </c>
      <c r="L6144" s="45"/>
      <c r="M6144" s="45"/>
      <c r="N6144" s="45">
        <v>38.619766235351563</v>
      </c>
      <c r="O6144" s="45"/>
      <c r="P6144" s="45"/>
      <c r="Q6144" s="45"/>
      <c r="R6144" s="45">
        <v>20.285161972045898</v>
      </c>
      <c r="S6144" s="45"/>
      <c r="T6144" s="45"/>
      <c r="U6144" s="45"/>
      <c r="V6144" s="46">
        <v>34.622047424316406</v>
      </c>
      <c r="W6144" s="46"/>
      <c r="X6144" s="45">
        <v>4.8999998718500137E-2</v>
      </c>
      <c r="Y6144" s="45"/>
      <c r="Z6144" s="44">
        <v>2.9399999231100082</v>
      </c>
      <c r="AA6144" s="44"/>
      <c r="AB6144" s="45">
        <v>-20.370906829833984</v>
      </c>
      <c r="AC6144" s="45"/>
      <c r="AD6144" s="45">
        <v>0.21136891841888428</v>
      </c>
      <c r="AE6144" s="45"/>
      <c r="AF6144" s="45">
        <v>22.278413772583008</v>
      </c>
      <c r="AG6144" s="45"/>
      <c r="AH6144" s="45">
        <v>15.603757858276367</v>
      </c>
      <c r="AI6144" s="45"/>
      <c r="AJ6144" s="45"/>
      <c r="AK6144" s="20">
        <v>0.95784872770309448</v>
      </c>
    </row>
    <row r="6145" spans="2:37">
      <c r="B6145" s="2">
        <v>1.0999999940395355E-2</v>
      </c>
      <c r="D6145" s="44">
        <v>0.65999999642372131</v>
      </c>
      <c r="E6145" s="44"/>
      <c r="F6145" s="45">
        <v>24.13398551940918</v>
      </c>
      <c r="G6145" s="45"/>
      <c r="H6145" s="45"/>
      <c r="I6145" s="45"/>
      <c r="J6145" s="45"/>
      <c r="K6145" s="45">
        <v>8.9331235885620117</v>
      </c>
      <c r="L6145" s="45"/>
      <c r="M6145" s="45"/>
      <c r="N6145" s="45">
        <v>37.404399871826172</v>
      </c>
      <c r="O6145" s="45"/>
      <c r="P6145" s="45"/>
      <c r="Q6145" s="45"/>
      <c r="R6145" s="45">
        <v>20.132232666015625</v>
      </c>
      <c r="S6145" s="45"/>
      <c r="T6145" s="45"/>
      <c r="U6145" s="45"/>
      <c r="V6145" s="46">
        <v>31.37591552734375</v>
      </c>
      <c r="W6145" s="46"/>
      <c r="X6145" s="45">
        <v>5.000000074505806E-2</v>
      </c>
      <c r="Y6145" s="45"/>
      <c r="Z6145" s="44">
        <v>3.0000000447034836</v>
      </c>
      <c r="AA6145" s="44"/>
      <c r="AB6145" s="45">
        <v>-21.743917465209961</v>
      </c>
      <c r="AC6145" s="45"/>
      <c r="AD6145" s="45">
        <v>0.19209387898445129</v>
      </c>
      <c r="AE6145" s="45"/>
      <c r="AF6145" s="45">
        <v>22.128837585449219</v>
      </c>
      <c r="AG6145" s="45"/>
      <c r="AH6145" s="45">
        <v>15.51162052154541</v>
      </c>
      <c r="AI6145" s="45"/>
      <c r="AJ6145" s="45"/>
      <c r="AK6145" s="20">
        <v>0.87567180395126343</v>
      </c>
    </row>
    <row r="6146" spans="2:37">
      <c r="B6146" s="2">
        <v>1.2000000104308128E-2</v>
      </c>
      <c r="D6146" s="44">
        <v>0.7200000062584877</v>
      </c>
      <c r="E6146" s="44"/>
      <c r="F6146" s="45">
        <v>13.268330574035645</v>
      </c>
      <c r="G6146" s="45"/>
      <c r="H6146" s="45"/>
      <c r="I6146" s="45"/>
      <c r="J6146" s="45"/>
      <c r="K6146" s="45">
        <v>8.0419645309448242</v>
      </c>
      <c r="L6146" s="45"/>
      <c r="M6146" s="45"/>
      <c r="N6146" s="45">
        <v>36.299949645996094</v>
      </c>
      <c r="O6146" s="45"/>
      <c r="P6146" s="45"/>
      <c r="Q6146" s="45"/>
      <c r="R6146" s="45">
        <v>19.981412887573242</v>
      </c>
      <c r="S6146" s="45"/>
      <c r="T6146" s="45"/>
      <c r="U6146" s="45"/>
      <c r="V6146" s="46">
        <v>28.459085464477539</v>
      </c>
      <c r="W6146" s="46"/>
      <c r="X6146" s="45">
        <v>5.0999999046325684E-2</v>
      </c>
      <c r="Y6146" s="45"/>
      <c r="Z6146" s="44">
        <v>3.059999942779541</v>
      </c>
      <c r="AA6146" s="44"/>
      <c r="AB6146" s="45">
        <v>-20.034812927246094</v>
      </c>
      <c r="AC6146" s="45"/>
      <c r="AD6146" s="45">
        <v>0.17458990216255188</v>
      </c>
      <c r="AE6146" s="45"/>
      <c r="AF6146" s="45">
        <v>21.982589721679688</v>
      </c>
      <c r="AG6146" s="45"/>
      <c r="AH6146" s="45">
        <v>15.420584678649902</v>
      </c>
      <c r="AI6146" s="45"/>
      <c r="AJ6146" s="45"/>
      <c r="AK6146" s="20">
        <v>0.80057728290557861</v>
      </c>
    </row>
    <row r="6147" spans="2:37">
      <c r="B6147" s="2">
        <v>1.3000000268220901E-2</v>
      </c>
      <c r="D6147" s="44">
        <v>0.78000001609325409</v>
      </c>
      <c r="E6147" s="44"/>
      <c r="F6147" s="45">
        <v>1.9167368412017822</v>
      </c>
      <c r="G6147" s="45"/>
      <c r="H6147" s="45"/>
      <c r="I6147" s="45"/>
      <c r="J6147" s="45"/>
      <c r="K6147" s="45">
        <v>7.2457356452941895</v>
      </c>
      <c r="L6147" s="45"/>
      <c r="M6147" s="45"/>
      <c r="N6147" s="45">
        <v>35.293361663818359</v>
      </c>
      <c r="O6147" s="45"/>
      <c r="P6147" s="45"/>
      <c r="Q6147" s="45"/>
      <c r="R6147" s="45">
        <v>19.832666397094727</v>
      </c>
      <c r="S6147" s="45"/>
      <c r="T6147" s="45"/>
      <c r="U6147" s="45"/>
      <c r="V6147" s="46">
        <v>25.833684921264648</v>
      </c>
      <c r="W6147" s="46"/>
      <c r="X6147" s="45">
        <v>5.2000001072883606E-2</v>
      </c>
      <c r="Y6147" s="45"/>
      <c r="Z6147" s="44">
        <v>3.1200000643730164</v>
      </c>
      <c r="AA6147" s="44"/>
      <c r="AB6147" s="45">
        <v>-15.520949363708496</v>
      </c>
      <c r="AC6147" s="45"/>
      <c r="AD6147" s="45">
        <v>0.15869279205799103</v>
      </c>
      <c r="AE6147" s="45"/>
      <c r="AF6147" s="45">
        <v>21.839481353759766</v>
      </c>
      <c r="AG6147" s="45"/>
      <c r="AH6147" s="45">
        <v>15.330633163452148</v>
      </c>
      <c r="AI6147" s="45"/>
      <c r="AJ6147" s="45"/>
      <c r="AK6147" s="20">
        <v>0.73195117712020874</v>
      </c>
    </row>
    <row r="6148" spans="2:37">
      <c r="B6148" s="2">
        <v>1.4000000432133675E-2</v>
      </c>
      <c r="D6148" s="44">
        <v>0.84000002592802048</v>
      </c>
      <c r="E6148" s="44"/>
      <c r="F6148" s="45">
        <v>-8.4513044357299805</v>
      </c>
      <c r="G6148" s="45"/>
      <c r="H6148" s="45"/>
      <c r="I6148" s="45"/>
      <c r="J6148" s="45"/>
      <c r="K6148" s="45">
        <v>6.5332341194152832</v>
      </c>
      <c r="L6148" s="45"/>
      <c r="M6148" s="45"/>
      <c r="N6148" s="45">
        <v>34.373386383056641</v>
      </c>
      <c r="O6148" s="45"/>
      <c r="P6148" s="45"/>
      <c r="Q6148" s="45"/>
      <c r="R6148" s="45">
        <v>19.685958862304688</v>
      </c>
      <c r="S6148" s="45"/>
      <c r="T6148" s="45"/>
      <c r="U6148" s="45"/>
      <c r="V6148" s="46">
        <v>23.466949462890625</v>
      </c>
      <c r="W6148" s="46"/>
      <c r="X6148" s="45">
        <v>5.299999937415123E-2</v>
      </c>
      <c r="Y6148" s="45"/>
      <c r="Z6148" s="44">
        <v>3.1799999624490738</v>
      </c>
      <c r="AA6148" s="44"/>
      <c r="AB6148" s="45">
        <v>-8.8676509857177734</v>
      </c>
      <c r="AC6148" s="45"/>
      <c r="AD6148" s="45">
        <v>0.14425376057624817</v>
      </c>
      <c r="AE6148" s="45"/>
      <c r="AF6148" s="45">
        <v>21.699338912963867</v>
      </c>
      <c r="AG6148" s="45"/>
      <c r="AH6148" s="45">
        <v>15.24174690246582</v>
      </c>
      <c r="AI6148" s="45"/>
      <c r="AJ6148" s="45"/>
      <c r="AK6148" s="20">
        <v>0.66923314332962036</v>
      </c>
    </row>
    <row r="6149" spans="2:37">
      <c r="B6149" s="2">
        <v>1.4999999664723873E-2</v>
      </c>
      <c r="D6149" s="44">
        <v>0.89999997988343239</v>
      </c>
      <c r="E6149" s="44"/>
      <c r="F6149" s="45">
        <v>-16.512136459350586</v>
      </c>
      <c r="G6149" s="45"/>
      <c r="H6149" s="45"/>
      <c r="I6149" s="45"/>
      <c r="J6149" s="45"/>
      <c r="K6149" s="45">
        <v>5.8947715759277344</v>
      </c>
      <c r="L6149" s="45"/>
      <c r="M6149" s="45"/>
      <c r="N6149" s="45">
        <v>33.530281066894531</v>
      </c>
      <c r="O6149" s="45"/>
      <c r="P6149" s="45"/>
      <c r="Q6149" s="45"/>
      <c r="R6149" s="45">
        <v>19.541255950927734</v>
      </c>
      <c r="S6149" s="45"/>
      <c r="T6149" s="45"/>
      <c r="U6149" s="45"/>
      <c r="V6149" s="46">
        <v>21.330425262451172</v>
      </c>
      <c r="W6149" s="46"/>
      <c r="X6149" s="45">
        <v>5.4000001400709152E-2</v>
      </c>
      <c r="Y6149" s="45"/>
      <c r="Z6149" s="44">
        <v>3.2400000840425491</v>
      </c>
      <c r="AA6149" s="44"/>
      <c r="AB6149" s="45">
        <v>-1.0308836698532104</v>
      </c>
      <c r="AC6149" s="45"/>
      <c r="AD6149" s="45">
        <v>0.13113798201084137</v>
      </c>
      <c r="AE6149" s="45"/>
      <c r="AF6149" s="45">
        <v>21.562002182006836</v>
      </c>
      <c r="AG6149" s="45"/>
      <c r="AH6149" s="45">
        <v>15.153909683227539</v>
      </c>
      <c r="AI6149" s="45"/>
      <c r="AJ6149" s="45"/>
      <c r="AK6149" s="20">
        <v>0.61191171407699585</v>
      </c>
    </row>
    <row r="6150" spans="2:37">
      <c r="B6150" s="2">
        <v>1.6000000759959221E-2</v>
      </c>
      <c r="D6150" s="44">
        <v>0.96000004559755325</v>
      </c>
      <c r="E6150" s="44"/>
      <c r="F6150" s="45">
        <v>-21.271717071533203</v>
      </c>
      <c r="G6150" s="45"/>
      <c r="H6150" s="45"/>
      <c r="I6150" s="45"/>
      <c r="J6150" s="45"/>
      <c r="K6150" s="45">
        <v>5.3219366073608398</v>
      </c>
      <c r="L6150" s="45"/>
      <c r="M6150" s="45"/>
      <c r="N6150" s="45">
        <v>32.755588531494141</v>
      </c>
      <c r="O6150" s="45"/>
      <c r="P6150" s="45"/>
      <c r="Q6150" s="45"/>
      <c r="R6150" s="45">
        <v>19.398521423339844</v>
      </c>
      <c r="S6150" s="45"/>
      <c r="T6150" s="45"/>
      <c r="U6150" s="45"/>
      <c r="V6150" s="46">
        <v>19.399301528930664</v>
      </c>
      <c r="W6150" s="46"/>
      <c r="X6150" s="45">
        <v>5.4999999701976776E-2</v>
      </c>
      <c r="Y6150" s="45"/>
      <c r="Z6150" s="44">
        <v>3.2999999821186066</v>
      </c>
      <c r="AA6150" s="44"/>
      <c r="AB6150" s="45">
        <v>6.8794455528259277</v>
      </c>
      <c r="AC6150" s="45"/>
      <c r="AD6150" s="45">
        <v>0.11922314763069153</v>
      </c>
      <c r="AE6150" s="45"/>
      <c r="AF6150" s="45">
        <v>21.427328109741211</v>
      </c>
      <c r="AG6150" s="45"/>
      <c r="AH6150" s="45">
        <v>15.067105293273926</v>
      </c>
      <c r="AI6150" s="45"/>
      <c r="AJ6150" s="45"/>
      <c r="AK6150" s="20">
        <v>0.5595201849937439</v>
      </c>
    </row>
    <row r="6151" spans="2:37">
      <c r="B6151" s="2">
        <v>1.7000000923871994E-2</v>
      </c>
      <c r="D6151" s="44">
        <v>1.0200000554323196</v>
      </c>
      <c r="E6151" s="44"/>
      <c r="F6151" s="45">
        <v>-22.200578689575195</v>
      </c>
      <c r="G6151" s="45"/>
      <c r="H6151" s="45"/>
      <c r="I6151" s="45"/>
      <c r="J6151" s="45"/>
      <c r="K6151" s="45">
        <v>4.8074021339416504</v>
      </c>
      <c r="L6151" s="45"/>
      <c r="M6151" s="45"/>
      <c r="N6151" s="45">
        <v>32.041934967041016</v>
      </c>
      <c r="O6151" s="45"/>
      <c r="P6151" s="45"/>
      <c r="Q6151" s="45"/>
      <c r="R6151" s="45">
        <v>19.257722854614258</v>
      </c>
      <c r="S6151" s="45"/>
      <c r="T6151" s="45"/>
      <c r="U6151" s="45"/>
      <c r="V6151" s="46">
        <v>17.651861190795898</v>
      </c>
      <c r="W6151" s="46"/>
      <c r="X6151" s="45">
        <v>5.6000001728534698E-2</v>
      </c>
      <c r="Y6151" s="45"/>
      <c r="Z6151" s="44">
        <v>3.3600001037120819</v>
      </c>
      <c r="AA6151" s="44"/>
      <c r="AB6151" s="45">
        <v>13.756086349487305</v>
      </c>
      <c r="AC6151" s="45"/>
      <c r="AD6151" s="45">
        <v>0.10839842259883881</v>
      </c>
      <c r="AE6151" s="45"/>
      <c r="AF6151" s="45">
        <v>21.29517936706543</v>
      </c>
      <c r="AG6151" s="45"/>
      <c r="AH6151" s="45">
        <v>14.981317520141602</v>
      </c>
      <c r="AI6151" s="45"/>
      <c r="AJ6151" s="45"/>
      <c r="AK6151" s="20">
        <v>0.51163232326507568</v>
      </c>
    </row>
    <row r="6152" spans="2:37">
      <c r="B6152" s="2">
        <v>1.7999999225139618E-2</v>
      </c>
      <c r="D6152" s="44">
        <v>1.0799999535083771</v>
      </c>
      <c r="E6152" s="44"/>
      <c r="F6152" s="45">
        <v>-19.301975250244141</v>
      </c>
      <c r="G6152" s="45"/>
      <c r="H6152" s="45"/>
      <c r="I6152" s="45"/>
      <c r="J6152" s="45"/>
      <c r="K6152" s="45">
        <v>4.3447628021240234</v>
      </c>
      <c r="L6152" s="45"/>
      <c r="M6152" s="45"/>
      <c r="N6152" s="45">
        <v>31.382869720458984</v>
      </c>
      <c r="O6152" s="45"/>
      <c r="P6152" s="45"/>
      <c r="Q6152" s="45"/>
      <c r="R6152" s="45">
        <v>19.118827819824219</v>
      </c>
      <c r="S6152" s="45"/>
      <c r="T6152" s="45"/>
      <c r="U6152" s="45"/>
      <c r="V6152" s="46">
        <v>16.069034576416016</v>
      </c>
      <c r="W6152" s="46"/>
      <c r="X6152" s="45">
        <v>5.7000000029802322E-2</v>
      </c>
      <c r="Y6152" s="45"/>
      <c r="Z6152" s="44">
        <v>3.4200000017881393</v>
      </c>
      <c r="AA6152" s="44"/>
      <c r="AB6152" s="45">
        <v>18.648872375488281</v>
      </c>
      <c r="AC6152" s="45"/>
      <c r="AD6152" s="45">
        <v>9.856327623128891E-2</v>
      </c>
      <c r="AE6152" s="45"/>
      <c r="AF6152" s="45">
        <v>21.165435791015625</v>
      </c>
      <c r="AG6152" s="45"/>
      <c r="AH6152" s="45">
        <v>14.896529197692871</v>
      </c>
      <c r="AI6152" s="45"/>
      <c r="AJ6152" s="45"/>
      <c r="AK6152" s="20">
        <v>0.46785905957221985</v>
      </c>
    </row>
    <row r="6153" spans="2:37">
      <c r="B6153" s="2">
        <v>1.8999999389052391E-2</v>
      </c>
      <c r="D6153" s="44">
        <v>1.1399999633431435</v>
      </c>
      <c r="E6153" s="44"/>
      <c r="F6153" s="45">
        <v>-13.104710578918457</v>
      </c>
      <c r="G6153" s="45"/>
      <c r="H6153" s="45"/>
      <c r="I6153" s="45"/>
      <c r="J6153" s="45"/>
      <c r="K6153" s="45">
        <v>3.9284026622772217</v>
      </c>
      <c r="L6153" s="45"/>
      <c r="M6153" s="45"/>
      <c r="N6153" s="45">
        <v>30.772729873657227</v>
      </c>
      <c r="O6153" s="45"/>
      <c r="P6153" s="45"/>
      <c r="Q6153" s="45"/>
      <c r="R6153" s="45">
        <v>18.981805801391602</v>
      </c>
      <c r="S6153" s="45"/>
      <c r="T6153" s="45"/>
      <c r="U6153" s="45"/>
      <c r="V6153" s="46">
        <v>14.634014129638672</v>
      </c>
      <c r="W6153" s="46"/>
      <c r="X6153" s="45">
        <v>5.7999998331069946E-2</v>
      </c>
      <c r="Y6153" s="45"/>
      <c r="Z6153" s="44">
        <v>3.4799998998641968</v>
      </c>
      <c r="AA6153" s="44"/>
      <c r="AB6153" s="45">
        <v>20.895483016967773</v>
      </c>
      <c r="AC6153" s="45"/>
      <c r="AD6153" s="45">
        <v>8.9626535773277283E-2</v>
      </c>
      <c r="AE6153" s="45"/>
      <c r="AF6153" s="45">
        <v>21.037982940673828</v>
      </c>
      <c r="AG6153" s="45"/>
      <c r="AH6153" s="45">
        <v>14.812725067138672</v>
      </c>
      <c r="AI6153" s="45"/>
      <c r="AJ6153" s="45"/>
      <c r="AK6153" s="20">
        <v>0.42784518003463745</v>
      </c>
    </row>
    <row r="6154" spans="2:37">
      <c r="B6154" s="2">
        <v>1.9999999552965164E-2</v>
      </c>
      <c r="D6154" s="44">
        <v>1.1999999731779099</v>
      </c>
      <c r="E6154" s="44"/>
      <c r="F6154" s="45">
        <v>-4.5827889442443848</v>
      </c>
      <c r="G6154" s="45"/>
      <c r="H6154" s="45"/>
      <c r="I6154" s="45"/>
      <c r="J6154" s="45"/>
      <c r="K6154" s="45">
        <v>3.5533819198608398</v>
      </c>
      <c r="L6154" s="45"/>
      <c r="M6154" s="45"/>
      <c r="N6154" s="45">
        <v>30.206531524658203</v>
      </c>
      <c r="O6154" s="45"/>
      <c r="P6154" s="45"/>
      <c r="Q6154" s="45"/>
      <c r="R6154" s="45">
        <v>18.846622467041016</v>
      </c>
      <c r="S6154" s="45"/>
      <c r="T6154" s="45"/>
      <c r="U6154" s="45"/>
      <c r="V6154" s="46">
        <v>13.331939697265625</v>
      </c>
      <c r="W6154" s="46"/>
      <c r="X6154" s="45">
        <v>5.9000000357627869E-2</v>
      </c>
      <c r="Y6154" s="45"/>
      <c r="Z6154" s="44">
        <v>3.5400000214576721</v>
      </c>
      <c r="AA6154" s="44"/>
      <c r="AB6154" s="45">
        <v>20.210578918457031</v>
      </c>
      <c r="AC6154" s="45"/>
      <c r="AD6154" s="45">
        <v>8.150549978017807E-2</v>
      </c>
      <c r="AE6154" s="45"/>
      <c r="AF6154" s="45">
        <v>20.912715911865234</v>
      </c>
      <c r="AG6154" s="45"/>
      <c r="AH6154" s="45">
        <v>14.729889869689941</v>
      </c>
      <c r="AI6154" s="45"/>
      <c r="AJ6154" s="45"/>
      <c r="AK6154" s="20">
        <v>0.39126628637313843</v>
      </c>
    </row>
    <row r="6155" spans="2:37">
      <c r="B6155" s="2">
        <v>2.0999999716877937E-2</v>
      </c>
      <c r="D6155" s="44">
        <v>1.2599999830126762</v>
      </c>
      <c r="E6155" s="44"/>
      <c r="F6155" s="45">
        <v>4.9858899116516113</v>
      </c>
      <c r="G6155" s="45"/>
      <c r="H6155" s="45"/>
      <c r="I6155" s="45"/>
      <c r="J6155" s="45"/>
      <c r="K6155" s="45">
        <v>3.2153439521789551</v>
      </c>
      <c r="L6155" s="45"/>
      <c r="M6155" s="45"/>
      <c r="N6155" s="45">
        <v>29.679876327514648</v>
      </c>
      <c r="O6155" s="45"/>
      <c r="P6155" s="45"/>
      <c r="Q6155" s="45"/>
      <c r="R6155" s="45">
        <v>18.713249206542969</v>
      </c>
      <c r="S6155" s="45"/>
      <c r="T6155" s="45"/>
      <c r="U6155" s="45"/>
      <c r="V6155" s="46">
        <v>12.149635314941406</v>
      </c>
      <c r="W6155" s="46"/>
      <c r="X6155" s="45">
        <v>5.9999998658895493E-2</v>
      </c>
      <c r="Y6155" s="45"/>
      <c r="Z6155" s="44">
        <v>3.5999999195337296</v>
      </c>
      <c r="AA6155" s="44"/>
      <c r="AB6155" s="45">
        <v>16.721359252929688</v>
      </c>
      <c r="AC6155" s="45"/>
      <c r="AD6155" s="45">
        <v>7.412516325712204E-2</v>
      </c>
      <c r="AE6155" s="45"/>
      <c r="AF6155" s="45">
        <v>20.78953742980957</v>
      </c>
      <c r="AG6155" s="45"/>
      <c r="AH6155" s="45">
        <v>14.648008346557617</v>
      </c>
      <c r="AI6155" s="45"/>
      <c r="AJ6155" s="45"/>
      <c r="AK6155" s="20">
        <v>0.35782617330551147</v>
      </c>
    </row>
    <row r="6156" spans="2:37">
      <c r="B6156" s="2">
        <v>2.199999988079071E-2</v>
      </c>
      <c r="D6156" s="44">
        <v>1.3199999928474426</v>
      </c>
      <c r="E6156" s="44"/>
      <c r="F6156" s="45">
        <v>14.201210975646973</v>
      </c>
      <c r="G6156" s="45"/>
      <c r="H6156" s="45"/>
      <c r="I6156" s="45"/>
      <c r="J6156" s="45"/>
      <c r="K6156" s="45">
        <v>2.9104373455047607</v>
      </c>
      <c r="L6156" s="45"/>
      <c r="M6156" s="45"/>
      <c r="N6156" s="45">
        <v>29.188865661621094</v>
      </c>
      <c r="O6156" s="45"/>
      <c r="P6156" s="45"/>
      <c r="Q6156" s="45"/>
      <c r="R6156" s="45">
        <v>18.581655502319336</v>
      </c>
      <c r="S6156" s="45"/>
      <c r="T6156" s="45"/>
      <c r="U6156" s="45"/>
      <c r="V6156" s="46">
        <v>11.075385093688965</v>
      </c>
      <c r="W6156" s="46"/>
      <c r="X6156" s="45">
        <v>6.1000000685453415E-2</v>
      </c>
      <c r="Y6156" s="45"/>
      <c r="Z6156" s="44">
        <v>3.6600000411272049</v>
      </c>
      <c r="AA6156" s="44"/>
      <c r="AB6156" s="45">
        <v>10.945195198059082</v>
      </c>
      <c r="AC6156" s="45"/>
      <c r="AD6156" s="45">
        <v>6.7417457699775696E-2</v>
      </c>
      <c r="AE6156" s="45"/>
      <c r="AF6156" s="45">
        <v>20.668357849121094</v>
      </c>
      <c r="AG6156" s="45"/>
      <c r="AH6156" s="45">
        <v>14.567065238952637</v>
      </c>
      <c r="AI6156" s="45"/>
      <c r="AJ6156" s="45"/>
      <c r="AK6156" s="20">
        <v>0.32725426554679871</v>
      </c>
    </row>
    <row r="6157" spans="2:37">
      <c r="B6157" s="2">
        <v>2.3000000044703484E-2</v>
      </c>
      <c r="D6157" s="44">
        <v>1.380000002682209</v>
      </c>
      <c r="E6157" s="44"/>
      <c r="F6157" s="45">
        <v>21.737056732177734</v>
      </c>
      <c r="G6157" s="45"/>
      <c r="H6157" s="45"/>
      <c r="I6157" s="45"/>
      <c r="J6157" s="45"/>
      <c r="K6157" s="45">
        <v>2.6352477073669434</v>
      </c>
      <c r="L6157" s="45"/>
      <c r="M6157" s="45"/>
      <c r="N6157" s="45">
        <v>28.730047225952148</v>
      </c>
      <c r="O6157" s="45"/>
      <c r="P6157" s="45"/>
      <c r="Q6157" s="45"/>
      <c r="R6157" s="45">
        <v>18.451808929443359</v>
      </c>
      <c r="S6157" s="45"/>
      <c r="T6157" s="45"/>
      <c r="U6157" s="45"/>
      <c r="V6157" s="46">
        <v>10.098747253417969</v>
      </c>
      <c r="W6157" s="46"/>
      <c r="X6157" s="45">
        <v>6.1999998986721039E-2</v>
      </c>
      <c r="Y6157" s="45"/>
      <c r="Z6157" s="44">
        <v>3.7199999392032623</v>
      </c>
      <c r="AA6157" s="44"/>
      <c r="AB6157" s="45">
        <v>3.7130813598632813</v>
      </c>
      <c r="AC6157" s="45"/>
      <c r="AD6157" s="45">
        <v>6.132064014673233E-2</v>
      </c>
      <c r="AE6157" s="45"/>
      <c r="AF6157" s="45">
        <v>20.549097061157227</v>
      </c>
      <c r="AG6157" s="45"/>
      <c r="AH6157" s="45">
        <v>14.487045288085938</v>
      </c>
      <c r="AI6157" s="45"/>
      <c r="AJ6157" s="45"/>
      <c r="AK6157" s="20">
        <v>0.2993035614490509</v>
      </c>
    </row>
    <row r="6158" spans="2:37">
      <c r="B6158" s="2">
        <v>2.4000000208616257E-2</v>
      </c>
      <c r="D6158" s="44">
        <v>1.4400000125169754</v>
      </c>
      <c r="E6158" s="44"/>
      <c r="F6158" s="45">
        <v>26.524505615234375</v>
      </c>
      <c r="G6158" s="45"/>
      <c r="H6158" s="45"/>
      <c r="I6158" s="45"/>
      <c r="J6158" s="45"/>
      <c r="K6158" s="45">
        <v>2.3867435455322266</v>
      </c>
      <c r="L6158" s="45"/>
      <c r="M6158" s="45"/>
      <c r="N6158" s="45">
        <v>28.300346374511719</v>
      </c>
      <c r="O6158" s="45"/>
      <c r="P6158" s="45"/>
      <c r="Q6158" s="45"/>
      <c r="R6158" s="45">
        <v>18.32368278503418</v>
      </c>
      <c r="S6158" s="45"/>
      <c r="T6158" s="45"/>
      <c r="U6158" s="45"/>
      <c r="V6158" s="46">
        <v>9.21038818359375</v>
      </c>
      <c r="W6158" s="46"/>
      <c r="X6158" s="45">
        <v>6.3000001013278961E-2</v>
      </c>
      <c r="Y6158" s="45"/>
      <c r="Z6158" s="44">
        <v>3.7800000607967377</v>
      </c>
      <c r="AA6158" s="44"/>
      <c r="AB6158" s="45">
        <v>-3.9497861862182617</v>
      </c>
      <c r="AC6158" s="45"/>
      <c r="AD6158" s="45">
        <v>5.5778671056032181E-2</v>
      </c>
      <c r="AE6158" s="45"/>
      <c r="AF6158" s="45">
        <v>20.431676864624023</v>
      </c>
      <c r="AG6158" s="45"/>
      <c r="AH6158" s="45">
        <v>14.407936096191406</v>
      </c>
      <c r="AI6158" s="45"/>
      <c r="AJ6158" s="45"/>
      <c r="AK6158" s="20">
        <v>0.27374827861785889</v>
      </c>
    </row>
    <row r="6159" spans="2:37">
      <c r="B6159" s="2">
        <v>2.500000037252903E-2</v>
      </c>
      <c r="D6159" s="44">
        <v>1.5000000223517418</v>
      </c>
      <c r="E6159" s="44"/>
      <c r="F6159" s="45">
        <v>27.896726608276367</v>
      </c>
      <c r="G6159" s="45"/>
      <c r="H6159" s="45"/>
      <c r="I6159" s="45"/>
      <c r="J6159" s="45"/>
      <c r="K6159" s="45">
        <v>2.1622254848480225</v>
      </c>
      <c r="L6159" s="45"/>
      <c r="M6159" s="45"/>
      <c r="N6159" s="45">
        <v>27.897022247314453</v>
      </c>
      <c r="O6159" s="45"/>
      <c r="P6159" s="45"/>
      <c r="Q6159" s="45"/>
      <c r="R6159" s="45">
        <v>18.197248458862305</v>
      </c>
      <c r="S6159" s="45"/>
      <c r="T6159" s="45"/>
      <c r="U6159" s="45"/>
      <c r="V6159" s="46">
        <v>8.4019536972045898</v>
      </c>
      <c r="W6159" s="46"/>
      <c r="X6159" s="45">
        <v>6.4000003039836884E-2</v>
      </c>
      <c r="Y6159" s="45"/>
      <c r="Z6159" s="44">
        <v>3.840000182390213</v>
      </c>
      <c r="AA6159" s="44"/>
      <c r="AB6159" s="45">
        <v>-10.969219207763672</v>
      </c>
      <c r="AC6159" s="45"/>
      <c r="AD6159" s="45">
        <v>5.0740700215101242E-2</v>
      </c>
      <c r="AE6159" s="45"/>
      <c r="AF6159" s="45">
        <v>20.31602668762207</v>
      </c>
      <c r="AG6159" s="45"/>
      <c r="AH6159" s="45">
        <v>14.329721450805664</v>
      </c>
      <c r="AI6159" s="45"/>
      <c r="AJ6159" s="45"/>
      <c r="AK6159" s="20">
        <v>0.25038236379623413</v>
      </c>
    </row>
    <row r="6160" spans="2:37">
      <c r="B6160" s="2">
        <v>2.6000000536441803E-2</v>
      </c>
      <c r="D6160" s="44">
        <v>1.5600000321865082</v>
      </c>
      <c r="E6160" s="44"/>
      <c r="F6160" s="45">
        <v>25.675901412963867</v>
      </c>
      <c r="G6160" s="45"/>
      <c r="H6160" s="45"/>
      <c r="I6160" s="45"/>
      <c r="J6160" s="45"/>
      <c r="K6160" s="45">
        <v>1.9592882394790649</v>
      </c>
      <c r="L6160" s="45"/>
      <c r="M6160" s="45"/>
      <c r="N6160" s="45">
        <v>27.517629623413086</v>
      </c>
      <c r="O6160" s="45"/>
      <c r="P6160" s="45"/>
      <c r="Q6160" s="45"/>
      <c r="R6160" s="45">
        <v>18.072477340698242</v>
      </c>
      <c r="S6160" s="45"/>
      <c r="T6160" s="45"/>
      <c r="U6160" s="45"/>
      <c r="V6160" s="46">
        <v>7.6659445762634277</v>
      </c>
      <c r="W6160" s="46"/>
      <c r="X6160" s="45">
        <v>6.4999997615814209E-2</v>
      </c>
      <c r="Y6160" s="45"/>
      <c r="Z6160" s="44">
        <v>3.8999998569488525</v>
      </c>
      <c r="AA6160" s="44"/>
      <c r="AB6160" s="45">
        <v>-16.372476577758789</v>
      </c>
      <c r="AC6160" s="45"/>
      <c r="AD6160" s="45">
        <v>4.6160567551851273E-2</v>
      </c>
      <c r="AE6160" s="45"/>
      <c r="AF6160" s="45">
        <v>20.202079772949219</v>
      </c>
      <c r="AG6160" s="45"/>
      <c r="AH6160" s="45">
        <v>14.252388000488281</v>
      </c>
      <c r="AI6160" s="45"/>
      <c r="AJ6160" s="45"/>
      <c r="AK6160" s="20">
        <v>0.22901742160320282</v>
      </c>
    </row>
    <row r="6161" spans="2:37">
      <c r="B6161" s="2">
        <v>2.7000000700354576E-2</v>
      </c>
      <c r="D6161" s="44">
        <v>1.6200000420212746</v>
      </c>
      <c r="E6161" s="44"/>
      <c r="F6161" s="45">
        <v>20.190900802612305</v>
      </c>
      <c r="G6161" s="45"/>
      <c r="H6161" s="45"/>
      <c r="I6161" s="45"/>
      <c r="J6161" s="45"/>
      <c r="K6161" s="45">
        <v>1.7757828235626221</v>
      </c>
      <c r="L6161" s="45"/>
      <c r="M6161" s="45"/>
      <c r="N6161" s="45">
        <v>27.159982681274414</v>
      </c>
      <c r="O6161" s="45"/>
      <c r="P6161" s="45"/>
      <c r="Q6161" s="45"/>
      <c r="R6161" s="45">
        <v>17.949338912963867</v>
      </c>
      <c r="S6161" s="45"/>
      <c r="T6161" s="45"/>
      <c r="U6161" s="45"/>
      <c r="V6161" s="46">
        <v>6.9956226348876953</v>
      </c>
      <c r="W6161" s="46"/>
      <c r="X6161" s="45">
        <v>6.5999999642372131E-2</v>
      </c>
      <c r="Y6161" s="45"/>
      <c r="Z6161" s="44">
        <v>3.9599999785423279</v>
      </c>
      <c r="AA6161" s="44"/>
      <c r="AB6161" s="45">
        <v>-19.42292594909668</v>
      </c>
      <c r="AC6161" s="45"/>
      <c r="AD6161" s="45">
        <v>4.1996382176876068E-2</v>
      </c>
      <c r="AE6161" s="45"/>
      <c r="AF6161" s="45">
        <v>20.089776992797852</v>
      </c>
      <c r="AG6161" s="45"/>
      <c r="AH6161" s="45">
        <v>14.175921440124512</v>
      </c>
      <c r="AI6161" s="45"/>
      <c r="AJ6161" s="45"/>
      <c r="AK6161" s="20">
        <v>0.20948144793510437</v>
      </c>
    </row>
    <row r="6162" spans="2:37">
      <c r="B6162" s="2">
        <v>2.8000000864267349E-2</v>
      </c>
      <c r="D6162" s="44">
        <v>1.680000051856041</v>
      </c>
      <c r="E6162" s="44"/>
      <c r="F6162" s="45">
        <v>12.224174499511719</v>
      </c>
      <c r="G6162" s="45"/>
      <c r="H6162" s="45"/>
      <c r="I6162" s="45"/>
      <c r="J6162" s="45"/>
      <c r="K6162" s="45">
        <v>1.6097873449325562</v>
      </c>
      <c r="L6162" s="45"/>
      <c r="M6162" s="45"/>
      <c r="N6162" s="45">
        <v>26.822116851806641</v>
      </c>
      <c r="O6162" s="45"/>
      <c r="P6162" s="45"/>
      <c r="Q6162" s="45"/>
      <c r="R6162" s="45">
        <v>17.827810287475586</v>
      </c>
      <c r="S6162" s="45"/>
      <c r="T6162" s="45"/>
      <c r="U6162" s="45"/>
      <c r="V6162" s="46">
        <v>6.384920597076416</v>
      </c>
      <c r="W6162" s="46"/>
      <c r="X6162" s="45">
        <v>6.7000001668930054E-2</v>
      </c>
      <c r="Y6162" s="45"/>
      <c r="Z6162" s="44">
        <v>4.0200001001358032</v>
      </c>
      <c r="AA6162" s="44"/>
      <c r="AB6162" s="45">
        <v>-19.720296859741211</v>
      </c>
      <c r="AC6162" s="45"/>
      <c r="AD6162" s="45">
        <v>3.8210108876228333E-2</v>
      </c>
      <c r="AE6162" s="45"/>
      <c r="AF6162" s="45">
        <v>19.979059219360352</v>
      </c>
      <c r="AG6162" s="45"/>
      <c r="AH6162" s="45">
        <v>14.100310325622559</v>
      </c>
      <c r="AI6162" s="45"/>
      <c r="AJ6162" s="45"/>
      <c r="AK6162" s="20">
        <v>0.19161726534366608</v>
      </c>
    </row>
    <row r="6163" spans="2:37">
      <c r="B6163" s="2">
        <v>2.8999999165534973E-2</v>
      </c>
      <c r="D6163" s="44">
        <v>1.7399999499320984</v>
      </c>
      <c r="E6163" s="44"/>
      <c r="F6163" s="45">
        <v>2.8962526321411133</v>
      </c>
      <c r="G6163" s="45"/>
      <c r="H6163" s="45"/>
      <c r="I6163" s="45"/>
      <c r="J6163" s="45"/>
      <c r="K6163" s="45">
        <v>1.4595807790756226</v>
      </c>
      <c r="L6163" s="45"/>
      <c r="M6163" s="45"/>
      <c r="N6163" s="45">
        <v>26.502279281616211</v>
      </c>
      <c r="O6163" s="45"/>
      <c r="P6163" s="45"/>
      <c r="Q6163" s="45"/>
      <c r="R6163" s="45">
        <v>17.707860946655273</v>
      </c>
      <c r="S6163" s="45"/>
      <c r="T6163" s="45"/>
      <c r="U6163" s="45"/>
      <c r="V6163" s="46">
        <v>5.8283686637878418</v>
      </c>
      <c r="W6163" s="46"/>
      <c r="X6163" s="45">
        <v>6.8000003695487976E-2</v>
      </c>
      <c r="Y6163" s="45"/>
      <c r="Z6163" s="44">
        <v>4.0800002217292786</v>
      </c>
      <c r="AA6163" s="44"/>
      <c r="AB6163" s="45">
        <v>-17.252946853637695</v>
      </c>
      <c r="AC6163" s="45"/>
      <c r="AD6163" s="45">
        <v>3.4767225384712219E-2</v>
      </c>
      <c r="AE6163" s="45"/>
      <c r="AF6163" s="45">
        <v>19.869874954223633</v>
      </c>
      <c r="AG6163" s="45"/>
      <c r="AH6163" s="45">
        <v>14.025539398193359</v>
      </c>
      <c r="AI6163" s="45"/>
      <c r="AJ6163" s="45"/>
      <c r="AK6163" s="20">
        <v>0.17528124153614044</v>
      </c>
    </row>
    <row r="6164" spans="2:37">
      <c r="B6164" s="2">
        <v>2.9999999329447746E-2</v>
      </c>
      <c r="D6164" s="44">
        <v>1.7999999597668648</v>
      </c>
      <c r="E6164" s="44"/>
      <c r="F6164" s="45">
        <v>-6.4952669143676758</v>
      </c>
      <c r="G6164" s="45"/>
      <c r="H6164" s="45"/>
      <c r="I6164" s="45"/>
      <c r="J6164" s="45"/>
      <c r="K6164" s="45">
        <v>1.3236196041107178</v>
      </c>
      <c r="L6164" s="45"/>
      <c r="M6164" s="45"/>
      <c r="N6164" s="45">
        <v>26.198883056640625</v>
      </c>
      <c r="O6164" s="45"/>
      <c r="P6164" s="45"/>
      <c r="Q6164" s="45"/>
      <c r="R6164" s="45">
        <v>17.589468002319336</v>
      </c>
      <c r="S6164" s="45"/>
      <c r="T6164" s="45"/>
      <c r="U6164" s="45"/>
      <c r="V6164" s="46">
        <v>5.3210272789001465</v>
      </c>
      <c r="W6164" s="46"/>
      <c r="X6164" s="45">
        <v>6.8999998271465302E-2</v>
      </c>
      <c r="Y6164" s="45"/>
      <c r="Z6164" s="44">
        <v>4.1399998962879181</v>
      </c>
      <c r="AA6164" s="44"/>
      <c r="AB6164" s="45">
        <v>-12.395341873168945</v>
      </c>
      <c r="AC6164" s="45"/>
      <c r="AD6164" s="45">
        <v>3.1636375933885574E-2</v>
      </c>
      <c r="AE6164" s="45"/>
      <c r="AF6164" s="45">
        <v>19.762172698974609</v>
      </c>
      <c r="AG6164" s="45"/>
      <c r="AH6164" s="45">
        <v>13.951596260070801</v>
      </c>
      <c r="AI6164" s="45"/>
      <c r="AJ6164" s="45"/>
      <c r="AK6164" s="20">
        <v>0.16034220159053802</v>
      </c>
    </row>
    <row r="6165" spans="2:37">
      <c r="B6165" s="2">
        <v>3.0999999493360519E-2</v>
      </c>
      <c r="D6165" s="44">
        <v>1.8599999696016312</v>
      </c>
      <c r="E6165" s="44"/>
      <c r="F6165" s="45">
        <v>-14.659176826477051</v>
      </c>
      <c r="G6165" s="45"/>
      <c r="H6165" s="45"/>
      <c r="I6165" s="45"/>
      <c r="J6165" s="45"/>
      <c r="K6165" s="45">
        <v>1.2005183696746826</v>
      </c>
      <c r="L6165" s="45"/>
      <c r="M6165" s="45"/>
      <c r="N6165" s="45">
        <v>25.910511016845703</v>
      </c>
      <c r="O6165" s="45"/>
      <c r="P6165" s="45"/>
      <c r="Q6165" s="45"/>
      <c r="R6165" s="45">
        <v>17.472602844238281</v>
      </c>
      <c r="S6165" s="45"/>
      <c r="T6165" s="45"/>
      <c r="U6165" s="45"/>
      <c r="V6165" s="46">
        <v>4.8584327697753906</v>
      </c>
      <c r="W6165" s="46"/>
      <c r="X6165" s="45">
        <v>7.0000000298023224E-2</v>
      </c>
      <c r="Y6165" s="45"/>
      <c r="Z6165" s="44">
        <v>4.2000000178813934</v>
      </c>
      <c r="AA6165" s="44"/>
      <c r="AB6165" s="45">
        <v>-5.8517022132873535</v>
      </c>
      <c r="AC6165" s="45"/>
      <c r="AD6165" s="45">
        <v>2.8789101168513298E-2</v>
      </c>
      <c r="AE6165" s="45"/>
      <c r="AF6165" s="45">
        <v>19.655908584594727</v>
      </c>
      <c r="AG6165" s="45"/>
      <c r="AH6165" s="45">
        <v>13.878469467163086</v>
      </c>
      <c r="AI6165" s="45"/>
      <c r="AJ6165" s="45"/>
      <c r="AK6165" s="20">
        <v>0.14668022096157074</v>
      </c>
    </row>
    <row r="6166" spans="2:37">
      <c r="B6166" s="2">
        <v>3.2000001519918442E-2</v>
      </c>
      <c r="D6166" s="44">
        <v>1.9200000911951065</v>
      </c>
      <c r="E6166" s="44"/>
      <c r="F6166" s="45">
        <v>-20.490755081176758</v>
      </c>
      <c r="G6166" s="45"/>
      <c r="H6166" s="45"/>
      <c r="I6166" s="45"/>
      <c r="J6166" s="45"/>
      <c r="K6166" s="45">
        <v>1.0890320539474487</v>
      </c>
      <c r="L6166" s="45"/>
      <c r="M6166" s="45"/>
      <c r="N6166" s="45">
        <v>25.635879516601563</v>
      </c>
      <c r="O6166" s="45"/>
      <c r="P6166" s="45"/>
      <c r="Q6166" s="45"/>
      <c r="R6166" s="45">
        <v>17.357242584228516</v>
      </c>
      <c r="S6166" s="45"/>
      <c r="T6166" s="45"/>
      <c r="U6166" s="45"/>
      <c r="V6166" s="46">
        <v>4.4365453720092773</v>
      </c>
      <c r="W6166" s="46"/>
      <c r="X6166" s="45">
        <v>7.1000002324581146E-2</v>
      </c>
      <c r="Y6166" s="45"/>
      <c r="Z6166" s="44">
        <v>4.2600001394748688</v>
      </c>
      <c r="AA6166" s="44"/>
      <c r="AB6166" s="45">
        <v>1.4457621574401855</v>
      </c>
      <c r="AC6166" s="45"/>
      <c r="AD6166" s="45">
        <v>2.6199547573924065E-2</v>
      </c>
      <c r="AE6166" s="45"/>
      <c r="AF6166" s="45">
        <v>19.551034927368164</v>
      </c>
      <c r="AG6166" s="45"/>
      <c r="AH6166" s="45">
        <v>13.806143760681152</v>
      </c>
      <c r="AI6166" s="45"/>
      <c r="AJ6166" s="45"/>
      <c r="AK6166" s="20">
        <v>0.13418574631214142</v>
      </c>
    </row>
    <row r="6167" spans="2:37">
      <c r="B6167" s="2">
        <v>3.2999999821186066E-2</v>
      </c>
      <c r="D6167" s="44">
        <v>1.9799999892711639</v>
      </c>
      <c r="E6167" s="44"/>
      <c r="F6167" s="45">
        <v>-23.223459243774414</v>
      </c>
      <c r="G6167" s="45"/>
      <c r="H6167" s="45"/>
      <c r="I6167" s="45"/>
      <c r="J6167" s="45"/>
      <c r="K6167" s="45">
        <v>0.9880407452583313</v>
      </c>
      <c r="L6167" s="45"/>
      <c r="M6167" s="45"/>
      <c r="N6167" s="45">
        <v>25.373834609985352</v>
      </c>
      <c r="O6167" s="45"/>
      <c r="P6167" s="45"/>
      <c r="Q6167" s="45"/>
      <c r="R6167" s="45">
        <v>17.24336051940918</v>
      </c>
      <c r="S6167" s="45"/>
      <c r="T6167" s="45"/>
      <c r="U6167" s="45"/>
      <c r="V6167" s="46">
        <v>4.0517063140869141</v>
      </c>
      <c r="W6167" s="46"/>
      <c r="X6167" s="45">
        <v>7.1999996900558472E-2</v>
      </c>
      <c r="Y6167" s="45"/>
      <c r="Z6167" s="44">
        <v>4.3199998140335083</v>
      </c>
      <c r="AA6167" s="44"/>
      <c r="AB6167" s="45">
        <v>8.4693536758422852</v>
      </c>
      <c r="AC6167" s="45"/>
      <c r="AD6167" s="45">
        <v>2.3844236508011818E-2</v>
      </c>
      <c r="AE6167" s="45"/>
      <c r="AF6167" s="45">
        <v>19.447515487670898</v>
      </c>
      <c r="AG6167" s="45"/>
      <c r="AH6167" s="45">
        <v>13.734609603881836</v>
      </c>
      <c r="AI6167" s="45"/>
      <c r="AJ6167" s="45"/>
      <c r="AK6167" s="20">
        <v>0.122758649289608</v>
      </c>
    </row>
    <row r="6168" spans="2:37">
      <c r="B6168" s="2">
        <v>3.4000001847743988E-2</v>
      </c>
      <c r="D6168" s="44">
        <v>2.0400001108646393</v>
      </c>
      <c r="E6168" s="44"/>
      <c r="F6168" s="45">
        <v>-22.531475067138672</v>
      </c>
      <c r="G6168" s="45"/>
      <c r="H6168" s="45"/>
      <c r="I6168" s="45"/>
      <c r="J6168" s="45"/>
      <c r="K6168" s="45">
        <v>0.89653652906417847</v>
      </c>
      <c r="L6168" s="45"/>
      <c r="M6168" s="45"/>
      <c r="N6168" s="45">
        <v>25.123334884643555</v>
      </c>
      <c r="O6168" s="45"/>
      <c r="P6168" s="45"/>
      <c r="Q6168" s="45"/>
      <c r="R6168" s="45">
        <v>17.13093376159668</v>
      </c>
      <c r="S6168" s="45"/>
      <c r="T6168" s="45"/>
      <c r="U6168" s="45"/>
      <c r="V6168" s="46">
        <v>3.7005987167358398</v>
      </c>
      <c r="W6168" s="46"/>
      <c r="X6168" s="45">
        <v>7.2999998927116394E-2</v>
      </c>
      <c r="Y6168" s="45"/>
      <c r="Z6168" s="44">
        <v>4.3799999356269836</v>
      </c>
      <c r="AA6168" s="44"/>
      <c r="AB6168" s="45">
        <v>14.24033260345459</v>
      </c>
      <c r="AC6168" s="45"/>
      <c r="AD6168" s="45">
        <v>2.170184813439846E-2</v>
      </c>
      <c r="AE6168" s="45"/>
      <c r="AF6168" s="45">
        <v>19.345308303833008</v>
      </c>
      <c r="AG6168" s="45"/>
      <c r="AH6168" s="45">
        <v>13.663853645324707</v>
      </c>
      <c r="AI6168" s="45"/>
      <c r="AJ6168" s="45"/>
      <c r="AK6168" s="20">
        <v>0.11230743676424026</v>
      </c>
    </row>
    <row r="6169" spans="2:37">
      <c r="B6169" s="2">
        <v>3.5000000149011612E-2</v>
      </c>
      <c r="D6169" s="44">
        <v>2.1000000089406967</v>
      </c>
      <c r="E6169" s="44"/>
      <c r="F6169" s="45">
        <v>-18.569511413574219</v>
      </c>
      <c r="G6169" s="45"/>
      <c r="H6169" s="45"/>
      <c r="I6169" s="45"/>
      <c r="J6169" s="45"/>
      <c r="K6169" s="45">
        <v>0.81361132860183716</v>
      </c>
      <c r="L6169" s="45"/>
      <c r="M6169" s="45"/>
      <c r="N6169" s="45">
        <v>24.88343620300293</v>
      </c>
      <c r="O6169" s="45"/>
      <c r="P6169" s="45"/>
      <c r="Q6169" s="45"/>
      <c r="R6169" s="45">
        <v>17.019935607910156</v>
      </c>
      <c r="S6169" s="45"/>
      <c r="T6169" s="45"/>
      <c r="U6169" s="45"/>
      <c r="V6169" s="46">
        <v>3.3802130222320557</v>
      </c>
      <c r="W6169" s="46"/>
      <c r="X6169" s="45">
        <v>7.4000000953674316E-2</v>
      </c>
      <c r="Y6169" s="45"/>
      <c r="Z6169" s="44">
        <v>4.440000057220459</v>
      </c>
      <c r="AA6169" s="44"/>
      <c r="AB6169" s="45">
        <v>17.965024948120117</v>
      </c>
      <c r="AC6169" s="45"/>
      <c r="AD6169" s="45">
        <v>1.9753012806177139E-2</v>
      </c>
      <c r="AE6169" s="45"/>
      <c r="AF6169" s="45">
        <v>19.244379043579102</v>
      </c>
      <c r="AG6169" s="45"/>
      <c r="AH6169" s="45">
        <v>13.593863487243652</v>
      </c>
      <c r="AI6169" s="45"/>
      <c r="AJ6169" s="45"/>
      <c r="AK6169" s="20">
        <v>0.10274848341941833</v>
      </c>
    </row>
    <row r="6170" spans="2:37">
      <c r="B6170" s="2">
        <v>3.5999998450279236E-2</v>
      </c>
      <c r="D6170" s="44">
        <v>2.1599999070167542</v>
      </c>
      <c r="E6170" s="44"/>
      <c r="F6170" s="45">
        <v>-11.94510555267334</v>
      </c>
      <c r="G6170" s="45"/>
      <c r="H6170" s="45"/>
      <c r="I6170" s="45"/>
      <c r="J6170" s="45"/>
      <c r="K6170" s="45">
        <v>0.73844665288925171</v>
      </c>
      <c r="L6170" s="45"/>
      <c r="M6170" s="45"/>
      <c r="N6170" s="45">
        <v>24.653287887573242</v>
      </c>
      <c r="O6170" s="45"/>
      <c r="P6170" s="45"/>
      <c r="Q6170" s="45"/>
      <c r="R6170" s="45">
        <v>16.910346984863281</v>
      </c>
      <c r="S6170" s="45"/>
      <c r="T6170" s="45"/>
      <c r="U6170" s="45"/>
      <c r="V6170" s="46">
        <v>3.0878174304962158</v>
      </c>
      <c r="W6170" s="46"/>
      <c r="X6170" s="45">
        <v>7.5000002980232239E-2</v>
      </c>
      <c r="Y6170" s="45"/>
      <c r="Z6170" s="44">
        <v>4.5000001788139343</v>
      </c>
      <c r="AA6170" s="44"/>
      <c r="AB6170" s="45">
        <v>19.143705368041992</v>
      </c>
      <c r="AC6170" s="45"/>
      <c r="AD6170" s="45">
        <v>1.7980135977268219E-2</v>
      </c>
      <c r="AE6170" s="45"/>
      <c r="AF6170" s="45">
        <v>19.144693374633789</v>
      </c>
      <c r="AG6170" s="45"/>
      <c r="AH6170" s="45">
        <v>13.524628639221191</v>
      </c>
      <c r="AI6170" s="45"/>
      <c r="AJ6170" s="45"/>
      <c r="AK6170" s="20">
        <v>9.4005361199378967E-2</v>
      </c>
    </row>
    <row r="6171" spans="2:37">
      <c r="B6171" s="2">
        <v>3.7000000476837158E-2</v>
      </c>
      <c r="D6171" s="44">
        <v>2.2200000286102295</v>
      </c>
      <c r="E6171" s="44"/>
      <c r="F6171" s="45">
        <v>-3.6281836032867432</v>
      </c>
      <c r="G6171" s="45"/>
      <c r="H6171" s="45"/>
      <c r="I6171" s="45"/>
      <c r="J6171" s="45"/>
      <c r="K6171" s="45">
        <v>0.67030423879623413</v>
      </c>
      <c r="L6171" s="45"/>
      <c r="M6171" s="45"/>
      <c r="N6171" s="45">
        <v>24.432119369506836</v>
      </c>
      <c r="O6171" s="45"/>
      <c r="P6171" s="45"/>
      <c r="Q6171" s="45"/>
      <c r="R6171" s="45">
        <v>16.802141189575195</v>
      </c>
      <c r="S6171" s="45"/>
      <c r="T6171" s="45"/>
      <c r="U6171" s="45"/>
      <c r="V6171" s="46">
        <v>2.8209302425384521</v>
      </c>
      <c r="W6171" s="46"/>
      <c r="X6171" s="45">
        <v>7.5999997556209564E-2</v>
      </c>
      <c r="Y6171" s="45"/>
      <c r="Z6171" s="44">
        <v>4.5599998533725739</v>
      </c>
      <c r="AA6171" s="44"/>
      <c r="AB6171" s="45">
        <v>17.637340545654297</v>
      </c>
      <c r="AC6171" s="45"/>
      <c r="AD6171" s="45">
        <v>1.6367236152291298E-2</v>
      </c>
      <c r="AE6171" s="45"/>
      <c r="AF6171" s="45">
        <v>19.046218872070313</v>
      </c>
      <c r="AG6171" s="45"/>
      <c r="AH6171" s="45">
        <v>13.456137657165527</v>
      </c>
      <c r="AI6171" s="45"/>
      <c r="AJ6171" s="45"/>
      <c r="AK6171" s="20">
        <v>8.6008213460445404E-2</v>
      </c>
    </row>
    <row r="6172" spans="2:37" ht="14.25" customHeight="1">
      <c r="B6172" s="2">
        <v>3.7999998778104782E-2</v>
      </c>
      <c r="D6172" s="44">
        <v>2.2799999266862869</v>
      </c>
      <c r="E6172" s="44"/>
      <c r="F6172" s="45">
        <v>5.1887145042419434</v>
      </c>
      <c r="G6172" s="45"/>
      <c r="H6172" s="45"/>
      <c r="I6172" s="45"/>
      <c r="J6172" s="45"/>
      <c r="K6172" s="45">
        <v>0.60851776599884033</v>
      </c>
      <c r="L6172" s="45"/>
      <c r="M6172" s="45"/>
      <c r="N6172" s="45">
        <v>24.219230651855469</v>
      </c>
      <c r="O6172" s="45"/>
      <c r="P6172" s="45"/>
      <c r="Q6172" s="45"/>
      <c r="R6172" s="45">
        <v>16.695295333862305</v>
      </c>
      <c r="S6172" s="45"/>
      <c r="T6172" s="45"/>
      <c r="U6172" s="45"/>
      <c r="V6172" s="46">
        <v>2.5772950649261475</v>
      </c>
      <c r="W6172" s="46"/>
      <c r="X6172" s="45">
        <v>7.6999999582767487E-2</v>
      </c>
      <c r="Y6172" s="45"/>
      <c r="Z6172" s="44">
        <v>4.6199999749660492</v>
      </c>
      <c r="AA6172" s="44"/>
      <c r="AB6172" s="45">
        <v>13.683327674865723</v>
      </c>
      <c r="AC6172" s="45"/>
      <c r="AD6172" s="45">
        <v>1.4899788424372673E-2</v>
      </c>
      <c r="AE6172" s="45"/>
      <c r="AF6172" s="45">
        <v>18.948925018310547</v>
      </c>
      <c r="AG6172" s="45"/>
      <c r="AH6172" s="45">
        <v>13.388378143310547</v>
      </c>
      <c r="AI6172" s="45"/>
      <c r="AJ6172" s="45"/>
      <c r="AK6172" s="20">
        <v>7.8693188726902008E-2</v>
      </c>
    </row>
    <row r="6173" spans="2:37" ht="13.5" customHeight="1">
      <c r="B6173" s="47" t="s">
        <v>11</v>
      </c>
      <c r="C6173" s="47"/>
      <c r="D6173" s="47"/>
      <c r="E6173" s="47"/>
    </row>
    <row r="6174" spans="2:37" ht="12.75" customHeight="1">
      <c r="B6174" s="39" t="s">
        <v>0</v>
      </c>
      <c r="C6174" s="39"/>
      <c r="D6174" s="39"/>
      <c r="E6174" s="39"/>
      <c r="F6174" s="39"/>
      <c r="G6174" s="1" t="s">
        <v>1</v>
      </c>
      <c r="H6174" s="40" t="s">
        <v>123</v>
      </c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</row>
    <row r="6175" spans="2:37" ht="12.75" customHeight="1">
      <c r="AB6175" s="39" t="s">
        <v>2</v>
      </c>
      <c r="AC6175" s="39"/>
      <c r="AD6175" s="39"/>
      <c r="AE6175" s="39"/>
      <c r="AF6175" s="39"/>
      <c r="AG6175" s="39"/>
    </row>
    <row r="6176" spans="2:37" ht="12" customHeight="1">
      <c r="B6176" s="39" t="s">
        <v>3</v>
      </c>
      <c r="C6176" s="39"/>
      <c r="D6176" s="39"/>
      <c r="E6176" s="39"/>
      <c r="G6176" s="1" t="s">
        <v>4</v>
      </c>
      <c r="H6176" s="41">
        <v>6.5999999046325684</v>
      </c>
      <c r="I6176" s="41"/>
      <c r="J6176" s="41"/>
      <c r="K6176" s="41"/>
      <c r="L6176" s="41"/>
      <c r="M6176" s="41"/>
      <c r="N6176" s="41"/>
      <c r="O6176" s="39" t="s">
        <v>21</v>
      </c>
      <c r="P6176" s="39"/>
      <c r="Q6176" s="39"/>
      <c r="R6176" s="39"/>
      <c r="S6176" s="1" t="s">
        <v>4</v>
      </c>
      <c r="T6176" s="42" t="s">
        <v>24</v>
      </c>
      <c r="U6176" s="42"/>
      <c r="V6176" s="42"/>
      <c r="W6176" s="42"/>
      <c r="X6176" s="42"/>
      <c r="Y6176" s="42"/>
      <c r="Z6176" s="42"/>
      <c r="AA6176" s="42"/>
      <c r="AB6176" s="39"/>
      <c r="AC6176" s="39"/>
      <c r="AD6176" s="39"/>
      <c r="AE6176" s="39"/>
      <c r="AF6176" s="39"/>
      <c r="AG6176" s="39"/>
    </row>
    <row r="6177" spans="2:34" ht="10.5" customHeight="1">
      <c r="AB6177" s="39"/>
      <c r="AC6177" s="39"/>
      <c r="AD6177" s="39"/>
      <c r="AE6177" s="39"/>
      <c r="AF6177" s="39"/>
      <c r="AG6177" s="39"/>
    </row>
    <row r="6178" spans="2:34" ht="12" customHeight="1">
      <c r="AB6178" s="39"/>
      <c r="AC6178" s="39"/>
      <c r="AD6178" s="39"/>
      <c r="AE6178" s="39"/>
      <c r="AF6178" s="39"/>
      <c r="AG6178" s="39"/>
    </row>
    <row r="6179" spans="2:34" ht="12" customHeight="1">
      <c r="AB6179" s="39"/>
      <c r="AC6179" s="39"/>
      <c r="AD6179" s="39"/>
      <c r="AE6179" s="39"/>
      <c r="AF6179" s="39"/>
      <c r="AG6179" s="39"/>
    </row>
    <row r="6180" spans="2:34" ht="6" customHeight="1"/>
    <row r="6181" spans="2:34" ht="3" customHeight="1">
      <c r="B6181" s="43" t="s">
        <v>5</v>
      </c>
      <c r="D6181" s="43" t="s">
        <v>23</v>
      </c>
      <c r="E6181" s="43"/>
      <c r="G6181" s="43" t="s">
        <v>6</v>
      </c>
      <c r="H6181" s="43"/>
      <c r="J6181" s="43" t="s">
        <v>7</v>
      </c>
      <c r="K6181" s="43"/>
      <c r="L6181" s="43"/>
      <c r="M6181" s="43"/>
      <c r="N6181" s="43" t="s">
        <v>8</v>
      </c>
      <c r="O6181" s="43"/>
      <c r="Q6181" s="43" t="s">
        <v>9</v>
      </c>
      <c r="R6181" s="43"/>
      <c r="S6181" s="43"/>
      <c r="T6181" s="43" t="s">
        <v>10</v>
      </c>
      <c r="U6181" s="43"/>
      <c r="X6181" s="43" t="s">
        <v>5</v>
      </c>
      <c r="Y6181" s="43"/>
      <c r="Z6181" s="43" t="s">
        <v>23</v>
      </c>
      <c r="AA6181" s="43"/>
      <c r="AB6181" s="43" t="s">
        <v>6</v>
      </c>
      <c r="AC6181" s="43" t="s">
        <v>7</v>
      </c>
      <c r="AE6181" s="43" t="s">
        <v>8</v>
      </c>
      <c r="AF6181" s="43" t="s">
        <v>9</v>
      </c>
      <c r="AG6181" s="43" t="s">
        <v>10</v>
      </c>
      <c r="AH6181" s="43"/>
    </row>
    <row r="6182" spans="2:34" ht="14.25" customHeight="1">
      <c r="B6182" s="43"/>
      <c r="D6182" s="43"/>
      <c r="E6182" s="43"/>
      <c r="G6182" s="43"/>
      <c r="H6182" s="43"/>
      <c r="J6182" s="43"/>
      <c r="K6182" s="43"/>
      <c r="L6182" s="43"/>
      <c r="M6182" s="43"/>
      <c r="N6182" s="43"/>
      <c r="O6182" s="43"/>
      <c r="Q6182" s="43"/>
      <c r="R6182" s="43"/>
      <c r="S6182" s="43"/>
      <c r="T6182" s="43"/>
      <c r="U6182" s="43"/>
      <c r="X6182" s="43"/>
      <c r="Y6182" s="43"/>
      <c r="Z6182" s="43"/>
      <c r="AA6182" s="43"/>
      <c r="AB6182" s="43"/>
      <c r="AC6182" s="43"/>
      <c r="AE6182" s="43"/>
      <c r="AF6182" s="43"/>
      <c r="AG6182" s="43"/>
      <c r="AH6182" s="43"/>
    </row>
    <row r="6183" spans="2:34">
      <c r="B6183" s="2">
        <v>7.8000001609325409E-2</v>
      </c>
      <c r="D6183" s="44">
        <v>4.6800000965595245</v>
      </c>
      <c r="E6183" s="44"/>
      <c r="F6183" s="45">
        <v>7.8585295677185059</v>
      </c>
      <c r="G6183" s="45"/>
      <c r="H6183" s="45"/>
      <c r="I6183" s="45"/>
      <c r="J6183" s="45"/>
      <c r="K6183" s="45">
        <v>1.3564598746597767E-2</v>
      </c>
      <c r="L6183" s="45"/>
      <c r="M6183" s="45"/>
      <c r="N6183" s="45">
        <v>18.852783203125</v>
      </c>
      <c r="O6183" s="45"/>
      <c r="P6183" s="45"/>
      <c r="Q6183" s="45"/>
      <c r="R6183" s="45">
        <v>13.32133960723877</v>
      </c>
      <c r="S6183" s="45"/>
      <c r="T6183" s="45"/>
      <c r="U6183" s="45"/>
      <c r="V6183" s="46">
        <v>7.2001919150352478E-2</v>
      </c>
      <c r="W6183" s="46"/>
    </row>
    <row r="6184" spans="2:34">
      <c r="B6184" s="2">
        <v>7.9000003635883331E-2</v>
      </c>
      <c r="D6184" s="44">
        <v>4.7400002181529999</v>
      </c>
      <c r="E6184" s="44"/>
      <c r="F6184" s="45">
        <v>0.99532455205917358</v>
      </c>
      <c r="G6184" s="45"/>
      <c r="H6184" s="45"/>
      <c r="I6184" s="45"/>
      <c r="J6184" s="45"/>
      <c r="K6184" s="45">
        <v>1.234967727214098E-2</v>
      </c>
      <c r="L6184" s="45"/>
      <c r="M6184" s="45"/>
      <c r="N6184" s="45">
        <v>18.757766723632813</v>
      </c>
      <c r="O6184" s="45"/>
      <c r="P6184" s="45"/>
      <c r="Q6184" s="45"/>
      <c r="R6184" s="45">
        <v>13.255011558532715</v>
      </c>
      <c r="S6184" s="45"/>
      <c r="T6184" s="45"/>
      <c r="U6184" s="45"/>
      <c r="V6184" s="46">
        <v>6.5881051123142242E-2</v>
      </c>
      <c r="W6184" s="46"/>
    </row>
    <row r="6185" spans="2:34">
      <c r="B6185" s="2">
        <v>7.9999998211860657E-2</v>
      </c>
      <c r="D6185" s="44">
        <v>4.7999998927116394</v>
      </c>
      <c r="E6185" s="44"/>
      <c r="F6185" s="45">
        <v>-5.9371671676635742</v>
      </c>
      <c r="G6185" s="45"/>
      <c r="H6185" s="45"/>
      <c r="I6185" s="45"/>
      <c r="J6185" s="45"/>
      <c r="K6185" s="45">
        <v>1.1244127526879311E-2</v>
      </c>
      <c r="L6185" s="45"/>
      <c r="M6185" s="45"/>
      <c r="N6185" s="45">
        <v>18.663846969604492</v>
      </c>
      <c r="O6185" s="45"/>
      <c r="P6185" s="45"/>
      <c r="Q6185" s="45"/>
      <c r="R6185" s="45">
        <v>13.189382553100586</v>
      </c>
      <c r="S6185" s="45"/>
      <c r="T6185" s="45"/>
      <c r="U6185" s="45"/>
      <c r="V6185" s="46">
        <v>6.0281813144683838E-2</v>
      </c>
      <c r="W6185" s="46"/>
    </row>
    <row r="6186" spans="2:34">
      <c r="B6186" s="2">
        <v>8.1000000238418579E-2</v>
      </c>
      <c r="D6186" s="44">
        <v>4.8600000143051147</v>
      </c>
      <c r="E6186" s="44"/>
      <c r="F6186" s="45">
        <v>-11.969753265380859</v>
      </c>
      <c r="G6186" s="45"/>
      <c r="H6186" s="45"/>
      <c r="I6186" s="45"/>
      <c r="J6186" s="45"/>
      <c r="K6186" s="45">
        <v>1.0238046757876873E-2</v>
      </c>
      <c r="L6186" s="45"/>
      <c r="M6186" s="45"/>
      <c r="N6186" s="45">
        <v>18.571002960205078</v>
      </c>
      <c r="O6186" s="45"/>
      <c r="P6186" s="45"/>
      <c r="Q6186" s="45"/>
      <c r="R6186" s="45">
        <v>13.124442100524902</v>
      </c>
      <c r="S6186" s="45"/>
      <c r="T6186" s="45"/>
      <c r="U6186" s="45"/>
      <c r="V6186" s="46">
        <v>5.5159620940685272E-2</v>
      </c>
      <c r="W6186" s="46"/>
    </row>
    <row r="6187" spans="2:34">
      <c r="B6187" s="2">
        <v>8.2000002264976501E-2</v>
      </c>
      <c r="D6187" s="44">
        <v>4.9200001358985901</v>
      </c>
      <c r="E6187" s="44"/>
      <c r="F6187" s="45">
        <v>-16.268491744995117</v>
      </c>
      <c r="G6187" s="45"/>
      <c r="H6187" s="45"/>
      <c r="I6187" s="45"/>
      <c r="J6187" s="45"/>
      <c r="K6187" s="45">
        <v>9.3224365264177322E-3</v>
      </c>
      <c r="L6187" s="45"/>
      <c r="M6187" s="45"/>
      <c r="N6187" s="45">
        <v>18.479207992553711</v>
      </c>
      <c r="O6187" s="45"/>
      <c r="P6187" s="45"/>
      <c r="Q6187" s="45"/>
      <c r="R6187" s="45">
        <v>13.060181617736816</v>
      </c>
      <c r="S6187" s="45"/>
      <c r="T6187" s="45"/>
      <c r="U6187" s="45"/>
      <c r="V6187" s="46">
        <v>5.0473708659410477E-2</v>
      </c>
      <c r="W6187" s="46"/>
    </row>
    <row r="6188" spans="2:34">
      <c r="B6188" s="2">
        <v>8.2999996840953827E-2</v>
      </c>
      <c r="D6188" s="44">
        <v>4.9799998104572296</v>
      </c>
      <c r="E6188" s="44"/>
      <c r="F6188" s="45">
        <v>-18.249795913696289</v>
      </c>
      <c r="G6188" s="45"/>
      <c r="H6188" s="45"/>
      <c r="I6188" s="45"/>
      <c r="J6188" s="45"/>
      <c r="K6188" s="45">
        <v>8.4891133010387421E-3</v>
      </c>
      <c r="L6188" s="45"/>
      <c r="M6188" s="45"/>
      <c r="N6188" s="45">
        <v>18.38844108581543</v>
      </c>
      <c r="O6188" s="45"/>
      <c r="P6188" s="45"/>
      <c r="Q6188" s="45"/>
      <c r="R6188" s="45">
        <v>12.996588706970215</v>
      </c>
      <c r="S6188" s="45"/>
      <c r="T6188" s="45"/>
      <c r="U6188" s="45"/>
      <c r="V6188" s="46">
        <v>4.6186812222003937E-2</v>
      </c>
      <c r="W6188" s="46"/>
    </row>
    <row r="6189" spans="2:34">
      <c r="B6189" s="2">
        <v>8.3999998867511749E-2</v>
      </c>
      <c r="D6189" s="44">
        <v>5.039999932050705</v>
      </c>
      <c r="E6189" s="44"/>
      <c r="F6189" s="45">
        <v>-17.659475326538086</v>
      </c>
      <c r="G6189" s="45"/>
      <c r="H6189" s="45"/>
      <c r="I6189" s="45"/>
      <c r="J6189" s="45"/>
      <c r="K6189" s="45">
        <v>7.7306437306106091E-3</v>
      </c>
      <c r="L6189" s="45"/>
      <c r="M6189" s="45"/>
      <c r="N6189" s="45">
        <v>18.298681259155273</v>
      </c>
      <c r="O6189" s="45"/>
      <c r="P6189" s="45"/>
      <c r="Q6189" s="45"/>
      <c r="R6189" s="45">
        <v>12.93365478515625</v>
      </c>
      <c r="S6189" s="45"/>
      <c r="T6189" s="45"/>
      <c r="U6189" s="45"/>
      <c r="V6189" s="46">
        <v>4.2264856398105621E-2</v>
      </c>
      <c r="W6189" s="46"/>
    </row>
    <row r="6190" spans="2:34">
      <c r="B6190" s="2">
        <v>8.5000000894069672E-2</v>
      </c>
      <c r="D6190" s="44">
        <v>5.1000000536441803</v>
      </c>
      <c r="E6190" s="44"/>
      <c r="F6190" s="45">
        <v>-14.605013847351074</v>
      </c>
      <c r="G6190" s="45"/>
      <c r="H6190" s="45"/>
      <c r="I6190" s="45"/>
      <c r="J6190" s="45"/>
      <c r="K6190" s="45">
        <v>7.0402654819190502E-3</v>
      </c>
      <c r="L6190" s="45"/>
      <c r="M6190" s="45"/>
      <c r="N6190" s="45">
        <v>18.209905624389648</v>
      </c>
      <c r="O6190" s="45"/>
      <c r="P6190" s="45"/>
      <c r="Q6190" s="45"/>
      <c r="R6190" s="45">
        <v>12.871369361877441</v>
      </c>
      <c r="S6190" s="45"/>
      <c r="T6190" s="45"/>
      <c r="U6190" s="45"/>
      <c r="V6190" s="46">
        <v>3.8676690310239792E-2</v>
      </c>
      <c r="W6190" s="46"/>
    </row>
    <row r="6191" spans="2:34">
      <c r="B6191" s="2">
        <v>8.6000002920627594E-2</v>
      </c>
      <c r="D6191" s="44">
        <v>5.1600001752376556</v>
      </c>
      <c r="E6191" s="44"/>
      <c r="F6191" s="45">
        <v>-9.5370674133300781</v>
      </c>
      <c r="G6191" s="45"/>
      <c r="H6191" s="45"/>
      <c r="I6191" s="45"/>
      <c r="J6191" s="45"/>
      <c r="K6191" s="45">
        <v>6.4118332229554653E-3</v>
      </c>
      <c r="L6191" s="45"/>
      <c r="M6191" s="45"/>
      <c r="N6191" s="45">
        <v>18.122097015380859</v>
      </c>
      <c r="O6191" s="45"/>
      <c r="P6191" s="45"/>
      <c r="Q6191" s="45"/>
      <c r="R6191" s="45">
        <v>12.809723854064941</v>
      </c>
      <c r="S6191" s="45"/>
      <c r="T6191" s="45"/>
      <c r="U6191" s="45"/>
      <c r="V6191" s="46">
        <v>3.5393822938203812E-2</v>
      </c>
      <c r="W6191" s="46"/>
    </row>
    <row r="6192" spans="2:34">
      <c r="B6192" s="2">
        <v>8.6999997496604919E-2</v>
      </c>
      <c r="D6192" s="44">
        <v>5.2199998497962952</v>
      </c>
      <c r="E6192" s="44"/>
      <c r="F6192" s="45">
        <v>-3.1832263469696045</v>
      </c>
      <c r="G6192" s="45"/>
      <c r="H6192" s="45"/>
      <c r="I6192" s="45"/>
      <c r="J6192" s="45"/>
      <c r="K6192" s="45">
        <v>5.8397594839334488E-3</v>
      </c>
      <c r="L6192" s="45"/>
      <c r="M6192" s="45"/>
      <c r="N6192" s="45">
        <v>18.035234451293945</v>
      </c>
      <c r="O6192" s="45"/>
      <c r="P6192" s="45"/>
      <c r="Q6192" s="45"/>
      <c r="R6192" s="45">
        <v>12.748706817626953</v>
      </c>
      <c r="S6192" s="45"/>
      <c r="T6192" s="45"/>
      <c r="U6192" s="45"/>
      <c r="V6192" s="46">
        <v>3.2390214502811432E-2</v>
      </c>
      <c r="W6192" s="46"/>
    </row>
    <row r="6193" spans="2:23">
      <c r="B6193" s="2">
        <v>8.7999999523162842E-2</v>
      </c>
      <c r="D6193" s="44">
        <v>5.2799999713897705</v>
      </c>
      <c r="E6193" s="44"/>
      <c r="F6193" s="45">
        <v>3.5562441349029541</v>
      </c>
      <c r="G6193" s="45"/>
      <c r="H6193" s="45"/>
      <c r="I6193" s="45"/>
      <c r="J6193" s="45"/>
      <c r="K6193" s="45">
        <v>5.3189629688858986E-3</v>
      </c>
      <c r="L6193" s="45"/>
      <c r="M6193" s="45"/>
      <c r="N6193" s="45">
        <v>17.949300765991211</v>
      </c>
      <c r="O6193" s="45"/>
      <c r="P6193" s="45"/>
      <c r="Q6193" s="45"/>
      <c r="R6193" s="45">
        <v>12.688311576843262</v>
      </c>
      <c r="S6193" s="45"/>
      <c r="T6193" s="45"/>
      <c r="U6193" s="45"/>
      <c r="V6193" s="46">
        <v>2.9642043635249138E-2</v>
      </c>
      <c r="W6193" s="46"/>
    </row>
    <row r="6194" spans="2:23">
      <c r="B6194" s="2">
        <v>8.9000001549720764E-2</v>
      </c>
      <c r="D6194" s="44">
        <v>5.3400000929832458</v>
      </c>
      <c r="E6194" s="44"/>
      <c r="F6194" s="45">
        <v>9.7357635498046875</v>
      </c>
      <c r="G6194" s="45"/>
      <c r="H6194" s="45"/>
      <c r="I6194" s="45"/>
      <c r="J6194" s="45"/>
      <c r="K6194" s="45">
        <v>4.8448233865201473E-3</v>
      </c>
      <c r="L6194" s="45"/>
      <c r="M6194" s="45"/>
      <c r="N6194" s="45">
        <v>17.864278793334961</v>
      </c>
      <c r="O6194" s="45"/>
      <c r="P6194" s="45"/>
      <c r="Q6194" s="45"/>
      <c r="R6194" s="45">
        <v>12.628527641296387</v>
      </c>
      <c r="S6194" s="45"/>
      <c r="T6194" s="45"/>
      <c r="U6194" s="45"/>
      <c r="V6194" s="46">
        <v>2.7127530425786972E-2</v>
      </c>
      <c r="W6194" s="46"/>
    </row>
    <row r="6195" spans="2:23">
      <c r="B6195" s="2">
        <v>9.0000003576278687E-2</v>
      </c>
      <c r="D6195" s="44">
        <v>5.4000002145767212</v>
      </c>
      <c r="E6195" s="44"/>
      <c r="F6195" s="45">
        <v>14.496917724609375</v>
      </c>
      <c r="G6195" s="45"/>
      <c r="H6195" s="45"/>
      <c r="I6195" s="45"/>
      <c r="J6195" s="45"/>
      <c r="K6195" s="45">
        <v>4.4131400063633919E-3</v>
      </c>
      <c r="L6195" s="45"/>
      <c r="M6195" s="45"/>
      <c r="N6195" s="45">
        <v>17.7801513671875</v>
      </c>
      <c r="O6195" s="45"/>
      <c r="P6195" s="45"/>
      <c r="Q6195" s="45"/>
      <c r="R6195" s="45">
        <v>12.569345474243164</v>
      </c>
      <c r="S6195" s="45"/>
      <c r="T6195" s="45"/>
      <c r="U6195" s="45"/>
      <c r="V6195" s="46">
        <v>2.4826761335134506E-2</v>
      </c>
      <c r="W6195" s="46"/>
    </row>
    <row r="6196" spans="2:23">
      <c r="B6196" s="2">
        <v>9.0999998152256012E-2</v>
      </c>
      <c r="D6196" s="44">
        <v>5.4599998891353607</v>
      </c>
      <c r="E6196" s="44"/>
      <c r="F6196" s="45">
        <v>17.187520980834961</v>
      </c>
      <c r="G6196" s="45"/>
      <c r="H6196" s="45"/>
      <c r="I6196" s="45"/>
      <c r="J6196" s="45"/>
      <c r="K6196" s="45">
        <v>4.0200916118919849E-3</v>
      </c>
      <c r="L6196" s="45"/>
      <c r="M6196" s="45"/>
      <c r="N6196" s="45">
        <v>17.696903228759766</v>
      </c>
      <c r="O6196" s="45"/>
      <c r="P6196" s="45"/>
      <c r="Q6196" s="45"/>
      <c r="R6196" s="45">
        <v>12.510757446289063</v>
      </c>
      <c r="S6196" s="45"/>
      <c r="T6196" s="45"/>
      <c r="U6196" s="45"/>
      <c r="V6196" s="46">
        <v>2.2721519693732262E-2</v>
      </c>
      <c r="W6196" s="46"/>
    </row>
    <row r="6197" spans="2:23">
      <c r="B6197" s="2">
        <v>9.2000000178813934E-2</v>
      </c>
      <c r="D6197" s="44">
        <v>5.5200000107288361</v>
      </c>
      <c r="E6197" s="44"/>
      <c r="F6197" s="45">
        <v>17.450763702392578</v>
      </c>
      <c r="G6197" s="45"/>
      <c r="H6197" s="45"/>
      <c r="I6197" s="45"/>
      <c r="J6197" s="45"/>
      <c r="K6197" s="45">
        <v>3.6622029729187489E-3</v>
      </c>
      <c r="L6197" s="45"/>
      <c r="M6197" s="45"/>
      <c r="N6197" s="45">
        <v>17.61451530456543</v>
      </c>
      <c r="O6197" s="45"/>
      <c r="P6197" s="45"/>
      <c r="Q6197" s="45"/>
      <c r="R6197" s="45">
        <v>12.452754020690918</v>
      </c>
      <c r="S6197" s="45"/>
      <c r="T6197" s="45"/>
      <c r="U6197" s="45"/>
      <c r="V6197" s="46">
        <v>2.0795147866010666E-2</v>
      </c>
      <c r="W6197" s="46"/>
    </row>
    <row r="6198" spans="2:23">
      <c r="B6198" s="2">
        <v>9.3000002205371857E-2</v>
      </c>
      <c r="D6198" s="44">
        <v>5.5800001323223114</v>
      </c>
      <c r="E6198" s="44"/>
      <c r="F6198" s="45">
        <v>15.27228832244873</v>
      </c>
      <c r="G6198" s="45"/>
      <c r="H6198" s="45"/>
      <c r="I6198" s="45"/>
      <c r="J6198" s="45"/>
      <c r="K6198" s="45">
        <v>3.336313646286726E-3</v>
      </c>
      <c r="L6198" s="45"/>
      <c r="M6198" s="45"/>
      <c r="N6198" s="45">
        <v>17.532976150512695</v>
      </c>
      <c r="O6198" s="45"/>
      <c r="P6198" s="45"/>
      <c r="Q6198" s="45"/>
      <c r="R6198" s="45">
        <v>12.395327568054199</v>
      </c>
      <c r="S6198" s="45"/>
      <c r="T6198" s="45"/>
      <c r="U6198" s="45"/>
      <c r="V6198" s="46">
        <v>1.9032413139939308E-2</v>
      </c>
      <c r="W6198" s="46"/>
    </row>
    <row r="6199" spans="2:23">
      <c r="B6199" s="2">
        <v>9.3999996781349182E-2</v>
      </c>
      <c r="D6199" s="44">
        <v>5.6399998068809509</v>
      </c>
      <c r="E6199" s="44"/>
      <c r="F6199" s="45">
        <v>10.979024887084961</v>
      </c>
      <c r="G6199" s="45"/>
      <c r="H6199" s="45"/>
      <c r="I6199" s="45"/>
      <c r="J6199" s="45"/>
      <c r="K6199" s="45">
        <v>3.0395481735467911E-3</v>
      </c>
      <c r="L6199" s="45"/>
      <c r="M6199" s="45"/>
      <c r="N6199" s="45">
        <v>17.452268600463867</v>
      </c>
      <c r="O6199" s="45"/>
      <c r="P6199" s="45"/>
      <c r="Q6199" s="45"/>
      <c r="R6199" s="45">
        <v>12.338468551635742</v>
      </c>
      <c r="S6199" s="45"/>
      <c r="T6199" s="45"/>
      <c r="U6199" s="45"/>
      <c r="V6199" s="46">
        <v>1.7419382929801941E-2</v>
      </c>
      <c r="W6199" s="46"/>
    </row>
    <row r="6200" spans="2:23">
      <c r="B6200" s="2">
        <v>9.4999998807907104E-2</v>
      </c>
      <c r="D6200" s="44">
        <v>5.6999999284744263</v>
      </c>
      <c r="E6200" s="44"/>
      <c r="F6200" s="45">
        <v>5.1903743743896484</v>
      </c>
      <c r="G6200" s="45"/>
      <c r="H6200" s="45"/>
      <c r="I6200" s="45"/>
      <c r="J6200" s="45"/>
      <c r="K6200" s="45">
        <v>2.7692914009094238E-3</v>
      </c>
      <c r="L6200" s="45"/>
      <c r="M6200" s="45"/>
      <c r="N6200" s="45">
        <v>17.372381210327148</v>
      </c>
      <c r="O6200" s="45"/>
      <c r="P6200" s="45"/>
      <c r="Q6200" s="45"/>
      <c r="R6200" s="45">
        <v>12.282170295715332</v>
      </c>
      <c r="S6200" s="45"/>
      <c r="T6200" s="45"/>
      <c r="U6200" s="45"/>
      <c r="V6200" s="46">
        <v>1.5943313017487526E-2</v>
      </c>
      <c r="W6200" s="46"/>
    </row>
    <row r="6201" spans="2:23">
      <c r="B6201" s="2">
        <v>9.6000000834465027E-2</v>
      </c>
      <c r="D6201" s="44">
        <v>5.7600000500679016</v>
      </c>
      <c r="E6201" s="44"/>
      <c r="F6201" s="45">
        <v>-1.2709866762161255</v>
      </c>
      <c r="G6201" s="45"/>
      <c r="H6201" s="45"/>
      <c r="I6201" s="45"/>
      <c r="J6201" s="45"/>
      <c r="K6201" s="45">
        <v>2.523164264857769E-3</v>
      </c>
      <c r="L6201" s="45"/>
      <c r="M6201" s="45"/>
      <c r="N6201" s="45">
        <v>17.293296813964844</v>
      </c>
      <c r="O6201" s="45"/>
      <c r="P6201" s="45"/>
      <c r="Q6201" s="45"/>
      <c r="R6201" s="45">
        <v>12.226423263549805</v>
      </c>
      <c r="S6201" s="45"/>
      <c r="T6201" s="45"/>
      <c r="U6201" s="45"/>
      <c r="V6201" s="46">
        <v>1.4592547900974751E-2</v>
      </c>
      <c r="W6201" s="46"/>
    </row>
    <row r="6202" spans="2:23">
      <c r="B6202" s="2">
        <v>9.7000002861022949E-2</v>
      </c>
      <c r="D6202" s="44">
        <v>5.820000171661377</v>
      </c>
      <c r="E6202" s="44"/>
      <c r="F6202" s="45">
        <v>-7.4958696365356445</v>
      </c>
      <c r="G6202" s="45"/>
      <c r="H6202" s="45"/>
      <c r="I6202" s="45"/>
      <c r="J6202" s="45"/>
      <c r="K6202" s="45">
        <v>2.2990023717284203E-3</v>
      </c>
      <c r="L6202" s="45"/>
      <c r="M6202" s="45"/>
      <c r="N6202" s="45">
        <v>17.215003967285156</v>
      </c>
      <c r="O6202" s="45"/>
      <c r="P6202" s="45"/>
      <c r="Q6202" s="45"/>
      <c r="R6202" s="45">
        <v>12.171220779418945</v>
      </c>
      <c r="S6202" s="45"/>
      <c r="T6202" s="45"/>
      <c r="U6202" s="45"/>
      <c r="V6202" s="46">
        <v>1.3356426730751991E-2</v>
      </c>
      <c r="W6202" s="46"/>
    </row>
    <row r="6203" spans="2:23">
      <c r="B6203" s="2">
        <v>9.7999997437000275E-2</v>
      </c>
      <c r="D6203" s="44">
        <v>5.8799998462200165</v>
      </c>
      <c r="E6203" s="44"/>
      <c r="F6203" s="45">
        <v>-12.616355895996094</v>
      </c>
      <c r="G6203" s="45"/>
      <c r="H6203" s="45"/>
      <c r="I6203" s="45"/>
      <c r="J6203" s="45"/>
      <c r="K6203" s="45">
        <v>2.0948359742760658E-3</v>
      </c>
      <c r="L6203" s="45"/>
      <c r="M6203" s="45"/>
      <c r="N6203" s="45">
        <v>17.137489318847656</v>
      </c>
      <c r="O6203" s="45"/>
      <c r="P6203" s="45"/>
      <c r="Q6203" s="45"/>
      <c r="R6203" s="45">
        <v>12.11655330657959</v>
      </c>
      <c r="S6203" s="45"/>
      <c r="T6203" s="45"/>
      <c r="U6203" s="45"/>
      <c r="V6203" s="46">
        <v>1.2225198559463024E-2</v>
      </c>
      <c r="W6203" s="46"/>
    </row>
    <row r="6204" spans="2:23">
      <c r="B6204" s="2">
        <v>9.8999999463558197E-2</v>
      </c>
      <c r="D6204" s="44">
        <v>5.9399999678134918</v>
      </c>
      <c r="E6204" s="44"/>
      <c r="F6204" s="45">
        <v>-15.926657676696777</v>
      </c>
      <c r="G6204" s="45"/>
      <c r="H6204" s="45"/>
      <c r="I6204" s="45"/>
      <c r="J6204" s="45"/>
      <c r="K6204" s="45">
        <v>1.908873557113111E-3</v>
      </c>
      <c r="L6204" s="45"/>
      <c r="M6204" s="45"/>
      <c r="N6204" s="45">
        <v>17.060739517211914</v>
      </c>
      <c r="O6204" s="45"/>
      <c r="P6204" s="45"/>
      <c r="Q6204" s="45"/>
      <c r="R6204" s="45">
        <v>12.06241512298584</v>
      </c>
      <c r="S6204" s="45"/>
      <c r="T6204" s="45"/>
      <c r="U6204" s="45"/>
      <c r="V6204" s="46">
        <v>1.1189943179488182E-2</v>
      </c>
      <c r="W6204" s="46"/>
    </row>
    <row r="6205" spans="2:23">
      <c r="B6205" s="2">
        <v>0.10000000149011612</v>
      </c>
      <c r="D6205" s="44">
        <v>6.0000000894069672</v>
      </c>
      <c r="E6205" s="44"/>
      <c r="F6205" s="45">
        <v>-16.980249404907227</v>
      </c>
      <c r="G6205" s="45"/>
      <c r="H6205" s="45"/>
      <c r="I6205" s="45"/>
      <c r="J6205" s="45"/>
      <c r="K6205" s="45">
        <v>1.7394846072420478E-3</v>
      </c>
      <c r="L6205" s="45"/>
      <c r="M6205" s="45"/>
      <c r="N6205" s="45">
        <v>16.984745025634766</v>
      </c>
      <c r="O6205" s="45"/>
      <c r="P6205" s="45"/>
      <c r="Q6205" s="45"/>
      <c r="R6205" s="45">
        <v>12.008797645568848</v>
      </c>
      <c r="S6205" s="45"/>
      <c r="T6205" s="45"/>
      <c r="U6205" s="45"/>
      <c r="V6205" s="46">
        <v>1.0242501273751259E-2</v>
      </c>
      <c r="W6205" s="46"/>
    </row>
    <row r="6206" spans="2:23" ht="9.75" customHeight="1">
      <c r="B6206" s="2">
        <v>0.10100000351667404</v>
      </c>
      <c r="D6206" s="44">
        <v>6.0600002110004425</v>
      </c>
      <c r="E6206" s="44"/>
      <c r="F6206" s="45">
        <v>-15.649930953979492</v>
      </c>
      <c r="G6206" s="45"/>
      <c r="H6206" s="45"/>
      <c r="I6206" s="45"/>
      <c r="J6206" s="45"/>
      <c r="K6206" s="45">
        <v>1.58518529497087E-3</v>
      </c>
      <c r="L6206" s="45"/>
      <c r="M6206" s="45"/>
      <c r="N6206" s="45">
        <v>16.909490585327148</v>
      </c>
      <c r="O6206" s="45"/>
      <c r="P6206" s="45"/>
      <c r="Q6206" s="45"/>
      <c r="R6206" s="45">
        <v>11.955694198608398</v>
      </c>
      <c r="S6206" s="45"/>
      <c r="T6206" s="45"/>
      <c r="U6206" s="45"/>
      <c r="V6206" s="46">
        <v>9.375409223139286E-3</v>
      </c>
      <c r="W6206" s="46"/>
    </row>
    <row r="6207" spans="2:23" ht="5.25" customHeight="1"/>
    <row r="6208" spans="2:23" ht="172.5" customHeight="1"/>
    <row r="6209" spans="2:37" ht="16.5" customHeight="1"/>
    <row r="6210" spans="2:37" ht="12.75" customHeight="1">
      <c r="B6210" s="39" t="s">
        <v>0</v>
      </c>
      <c r="C6210" s="39"/>
      <c r="D6210" s="39"/>
      <c r="E6210" s="39"/>
      <c r="F6210" s="39"/>
      <c r="G6210" s="1" t="s">
        <v>1</v>
      </c>
      <c r="H6210" s="40" t="s">
        <v>124</v>
      </c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</row>
    <row r="6211" spans="2:37" ht="12.75" customHeight="1">
      <c r="AB6211" s="39" t="s">
        <v>2</v>
      </c>
      <c r="AC6211" s="39"/>
      <c r="AD6211" s="39"/>
      <c r="AE6211" s="39"/>
      <c r="AF6211" s="39"/>
      <c r="AG6211" s="39"/>
    </row>
    <row r="6212" spans="2:37" ht="12" customHeight="1">
      <c r="B6212" s="39" t="s">
        <v>3</v>
      </c>
      <c r="C6212" s="39"/>
      <c r="D6212" s="39"/>
      <c r="E6212" s="39"/>
      <c r="G6212" s="1" t="s">
        <v>4</v>
      </c>
      <c r="H6212" s="41">
        <v>0.43999999761581421</v>
      </c>
      <c r="I6212" s="41"/>
      <c r="J6212" s="41"/>
      <c r="K6212" s="41"/>
      <c r="L6212" s="41"/>
      <c r="M6212" s="41"/>
      <c r="N6212" s="41"/>
      <c r="O6212" s="39" t="s">
        <v>21</v>
      </c>
      <c r="P6212" s="39"/>
      <c r="Q6212" s="39"/>
      <c r="R6212" s="39"/>
      <c r="S6212" s="1" t="s">
        <v>4</v>
      </c>
      <c r="T6212" s="42" t="s">
        <v>22</v>
      </c>
      <c r="U6212" s="42"/>
      <c r="V6212" s="42"/>
      <c r="W6212" s="42"/>
      <c r="X6212" s="42"/>
      <c r="Y6212" s="42"/>
      <c r="Z6212" s="42"/>
      <c r="AA6212" s="42"/>
      <c r="AB6212" s="39"/>
      <c r="AC6212" s="39"/>
      <c r="AD6212" s="39"/>
      <c r="AE6212" s="39"/>
      <c r="AF6212" s="39"/>
      <c r="AG6212" s="39"/>
    </row>
    <row r="6213" spans="2:37" ht="10.5" customHeight="1">
      <c r="AB6213" s="39"/>
      <c r="AC6213" s="39"/>
      <c r="AD6213" s="39"/>
      <c r="AE6213" s="39"/>
      <c r="AF6213" s="39"/>
      <c r="AG6213" s="39"/>
    </row>
    <row r="6214" spans="2:37" ht="12" customHeight="1">
      <c r="AB6214" s="39"/>
      <c r="AC6214" s="39"/>
      <c r="AD6214" s="39"/>
      <c r="AE6214" s="39"/>
      <c r="AF6214" s="39"/>
      <c r="AG6214" s="39"/>
    </row>
    <row r="6215" spans="2:37" ht="12" customHeight="1">
      <c r="AB6215" s="39"/>
      <c r="AC6215" s="39"/>
      <c r="AD6215" s="39"/>
      <c r="AE6215" s="39"/>
      <c r="AF6215" s="39"/>
      <c r="AG6215" s="39"/>
    </row>
    <row r="6216" spans="2:37" ht="6" customHeight="1"/>
    <row r="6217" spans="2:37" ht="3" customHeight="1">
      <c r="B6217" s="43" t="s">
        <v>5</v>
      </c>
      <c r="D6217" s="43" t="s">
        <v>23</v>
      </c>
      <c r="E6217" s="43"/>
      <c r="G6217" s="43" t="s">
        <v>6</v>
      </c>
      <c r="H6217" s="43"/>
      <c r="J6217" s="43" t="s">
        <v>7</v>
      </c>
      <c r="K6217" s="43"/>
      <c r="L6217" s="43"/>
      <c r="M6217" s="43"/>
      <c r="N6217" s="43" t="s">
        <v>8</v>
      </c>
      <c r="O6217" s="43"/>
      <c r="Q6217" s="43" t="s">
        <v>9</v>
      </c>
      <c r="R6217" s="43"/>
      <c r="S6217" s="43"/>
      <c r="T6217" s="43" t="s">
        <v>10</v>
      </c>
      <c r="U6217" s="43"/>
      <c r="X6217" s="43" t="s">
        <v>5</v>
      </c>
      <c r="Y6217" s="43"/>
      <c r="Z6217" s="43" t="s">
        <v>23</v>
      </c>
      <c r="AA6217" s="43"/>
      <c r="AB6217" s="43" t="s">
        <v>6</v>
      </c>
      <c r="AC6217" s="43" t="s">
        <v>7</v>
      </c>
      <c r="AE6217" s="43" t="s">
        <v>8</v>
      </c>
      <c r="AF6217" s="43" t="s">
        <v>9</v>
      </c>
      <c r="AG6217" s="43" t="s">
        <v>10</v>
      </c>
      <c r="AH6217" s="43"/>
    </row>
    <row r="6218" spans="2:37" ht="14.25" customHeight="1">
      <c r="B6218" s="43"/>
      <c r="D6218" s="43"/>
      <c r="E6218" s="43"/>
      <c r="G6218" s="43"/>
      <c r="H6218" s="43"/>
      <c r="J6218" s="43"/>
      <c r="K6218" s="43"/>
      <c r="L6218" s="43"/>
      <c r="M6218" s="43"/>
      <c r="N6218" s="43"/>
      <c r="O6218" s="43"/>
      <c r="Q6218" s="43"/>
      <c r="R6218" s="43"/>
      <c r="S6218" s="43"/>
      <c r="T6218" s="43"/>
      <c r="U6218" s="43"/>
      <c r="X6218" s="43"/>
      <c r="Y6218" s="43"/>
      <c r="Z6218" s="43"/>
      <c r="AA6218" s="43"/>
      <c r="AB6218" s="43"/>
      <c r="AC6218" s="43"/>
      <c r="AE6218" s="43"/>
      <c r="AF6218" s="43"/>
      <c r="AG6218" s="43"/>
      <c r="AH6218" s="43"/>
    </row>
    <row r="6219" spans="2:37">
      <c r="B6219" s="2">
        <v>0</v>
      </c>
      <c r="D6219" s="44">
        <v>0</v>
      </c>
      <c r="E6219" s="44"/>
      <c r="F6219" s="45">
        <v>1.0396578545623925E-5</v>
      </c>
      <c r="G6219" s="45"/>
      <c r="H6219" s="45"/>
      <c r="I6219" s="45"/>
      <c r="J6219" s="45"/>
      <c r="K6219" s="45">
        <v>28.246137619018555</v>
      </c>
      <c r="L6219" s="45"/>
      <c r="M6219" s="45"/>
      <c r="N6219" s="45">
        <v>56.492263793945313</v>
      </c>
      <c r="O6219" s="45"/>
      <c r="P6219" s="45"/>
      <c r="Q6219" s="45"/>
      <c r="R6219" s="45">
        <v>19.973028182983398</v>
      </c>
      <c r="S6219" s="45"/>
      <c r="T6219" s="45"/>
      <c r="U6219" s="45"/>
      <c r="V6219" s="46">
        <v>100.00003814697266</v>
      </c>
      <c r="W6219" s="46"/>
      <c r="X6219" s="45">
        <v>3.9000000804662704E-2</v>
      </c>
      <c r="Y6219" s="45"/>
      <c r="Z6219" s="44">
        <v>2.3400000482797623</v>
      </c>
      <c r="AA6219" s="44"/>
      <c r="AB6219" s="45">
        <v>19.966785430908203</v>
      </c>
      <c r="AC6219" s="45"/>
      <c r="AD6219" s="45">
        <v>5.9323287010192871</v>
      </c>
      <c r="AE6219" s="45"/>
      <c r="AF6219" s="45">
        <v>32.273807525634766</v>
      </c>
      <c r="AG6219" s="45"/>
      <c r="AH6219" s="45">
        <v>18.626239776611328</v>
      </c>
      <c r="AI6219" s="45"/>
      <c r="AJ6219" s="45"/>
      <c r="AK6219" s="20">
        <v>22.520864486694336</v>
      </c>
    </row>
    <row r="6220" spans="2:37">
      <c r="B6220" s="2">
        <v>1.0000000474974513E-3</v>
      </c>
      <c r="D6220" s="44">
        <v>6.0000002849847078E-2</v>
      </c>
      <c r="E6220" s="44"/>
      <c r="F6220" s="45">
        <v>0.130572110414505</v>
      </c>
      <c r="G6220" s="45"/>
      <c r="H6220" s="45"/>
      <c r="I6220" s="45"/>
      <c r="J6220" s="45"/>
      <c r="K6220" s="45">
        <v>26.340343475341797</v>
      </c>
      <c r="L6220" s="45"/>
      <c r="M6220" s="45"/>
      <c r="N6220" s="45">
        <v>54.528820037841797</v>
      </c>
      <c r="O6220" s="45"/>
      <c r="P6220" s="45"/>
      <c r="Q6220" s="45"/>
      <c r="R6220" s="45">
        <v>19.93226432800293</v>
      </c>
      <c r="S6220" s="45"/>
      <c r="T6220" s="45"/>
      <c r="U6220" s="45"/>
      <c r="V6220" s="46">
        <v>93.443649291992188</v>
      </c>
      <c r="W6220" s="46"/>
      <c r="X6220" s="45">
        <v>3.9999999105930328E-2</v>
      </c>
      <c r="Y6220" s="45"/>
      <c r="Z6220" s="44">
        <v>2.3999999463558197</v>
      </c>
      <c r="AA6220" s="44"/>
      <c r="AB6220" s="45">
        <v>26.984926223754883</v>
      </c>
      <c r="AC6220" s="45"/>
      <c r="AD6220" s="45">
        <v>5.7644400596618652</v>
      </c>
      <c r="AE6220" s="45"/>
      <c r="AF6220" s="45">
        <v>32.065223693847656</v>
      </c>
      <c r="AG6220" s="45"/>
      <c r="AH6220" s="45">
        <v>18.597463607788086</v>
      </c>
      <c r="AI6220" s="45"/>
      <c r="AJ6220" s="45"/>
      <c r="AK6220" s="20">
        <v>21.917369842529297</v>
      </c>
    </row>
    <row r="6221" spans="2:37">
      <c r="B6221" s="2">
        <v>2.0000000949949026E-3</v>
      </c>
      <c r="D6221" s="44">
        <v>0.12000000569969416</v>
      </c>
      <c r="E6221" s="44"/>
      <c r="F6221" s="45">
        <v>4.1310825347900391</v>
      </c>
      <c r="G6221" s="45"/>
      <c r="H6221" s="45"/>
      <c r="I6221" s="45"/>
      <c r="J6221" s="45"/>
      <c r="K6221" s="45">
        <v>24.640953063964844</v>
      </c>
      <c r="L6221" s="45"/>
      <c r="M6221" s="45"/>
      <c r="N6221" s="45">
        <v>52.772304534912109</v>
      </c>
      <c r="O6221" s="45"/>
      <c r="P6221" s="45"/>
      <c r="Q6221" s="45"/>
      <c r="R6221" s="45">
        <v>19.891868591308594</v>
      </c>
      <c r="S6221" s="45"/>
      <c r="T6221" s="45"/>
      <c r="U6221" s="45"/>
      <c r="V6221" s="46">
        <v>87.592498779296875</v>
      </c>
      <c r="W6221" s="46"/>
      <c r="X6221" s="45">
        <v>4.1000001132488251E-2</v>
      </c>
      <c r="Y6221" s="45"/>
      <c r="Z6221" s="44">
        <v>2.460000067949295</v>
      </c>
      <c r="AA6221" s="44"/>
      <c r="AB6221" s="45">
        <v>31.012435913085938</v>
      </c>
      <c r="AC6221" s="45"/>
      <c r="AD6221" s="45">
        <v>5.6020169258117676</v>
      </c>
      <c r="AE6221" s="45"/>
      <c r="AF6221" s="45">
        <v>31.862459182739258</v>
      </c>
      <c r="AG6221" s="45"/>
      <c r="AH6221" s="45">
        <v>18.568937301635742</v>
      </c>
      <c r="AI6221" s="45"/>
      <c r="AJ6221" s="45"/>
      <c r="AK6221" s="20">
        <v>21.332530975341797</v>
      </c>
    </row>
    <row r="6222" spans="2:37">
      <c r="B6222" s="2">
        <v>3.0000000260770321E-3</v>
      </c>
      <c r="D6222" s="44">
        <v>0.18000000156462193</v>
      </c>
      <c r="E6222" s="44"/>
      <c r="F6222" s="45">
        <v>11.161200523376465</v>
      </c>
      <c r="G6222" s="45"/>
      <c r="H6222" s="45"/>
      <c r="I6222" s="45"/>
      <c r="J6222" s="45"/>
      <c r="K6222" s="45">
        <v>23.120851516723633</v>
      </c>
      <c r="L6222" s="45"/>
      <c r="M6222" s="45"/>
      <c r="N6222" s="45">
        <v>51.195590972900391</v>
      </c>
      <c r="O6222" s="45"/>
      <c r="P6222" s="45"/>
      <c r="Q6222" s="45"/>
      <c r="R6222" s="45">
        <v>19.851840972900391</v>
      </c>
      <c r="S6222" s="45"/>
      <c r="T6222" s="45"/>
      <c r="U6222" s="45"/>
      <c r="V6222" s="46">
        <v>82.354637145996094</v>
      </c>
      <c r="W6222" s="46"/>
      <c r="X6222" s="45">
        <v>4.1999999433755875E-2</v>
      </c>
      <c r="Y6222" s="45"/>
      <c r="Z6222" s="44">
        <v>2.5199999660253525</v>
      </c>
      <c r="AA6222" s="44"/>
      <c r="AB6222" s="45">
        <v>31.471155166625977</v>
      </c>
      <c r="AC6222" s="45"/>
      <c r="AD6222" s="45">
        <v>5.4448251724243164</v>
      </c>
      <c r="AE6222" s="45"/>
      <c r="AF6222" s="45">
        <v>31.665275573730469</v>
      </c>
      <c r="AG6222" s="45"/>
      <c r="AH6222" s="45">
        <v>18.540658950805664</v>
      </c>
      <c r="AI6222" s="45"/>
      <c r="AJ6222" s="45"/>
      <c r="AK6222" s="20">
        <v>20.765565872192383</v>
      </c>
    </row>
    <row r="6223" spans="2:37">
      <c r="B6223" s="2">
        <v>4.0000001899898052E-3</v>
      </c>
      <c r="D6223" s="44">
        <v>0.24000001139938831</v>
      </c>
      <c r="E6223" s="44"/>
      <c r="F6223" s="45">
        <v>19.988481521606445</v>
      </c>
      <c r="G6223" s="45"/>
      <c r="H6223" s="45"/>
      <c r="I6223" s="45"/>
      <c r="J6223" s="45"/>
      <c r="K6223" s="45">
        <v>21.756679534912109</v>
      </c>
      <c r="L6223" s="45"/>
      <c r="M6223" s="45"/>
      <c r="N6223" s="45">
        <v>49.775325775146484</v>
      </c>
      <c r="O6223" s="45"/>
      <c r="P6223" s="45"/>
      <c r="Q6223" s="45"/>
      <c r="R6223" s="45">
        <v>19.812173843383789</v>
      </c>
      <c r="S6223" s="45"/>
      <c r="T6223" s="45"/>
      <c r="U6223" s="45"/>
      <c r="V6223" s="46">
        <v>77.650718688964844</v>
      </c>
      <c r="W6223" s="46"/>
      <c r="X6223" s="45">
        <v>4.3000001460313797E-2</v>
      </c>
      <c r="Y6223" s="45"/>
      <c r="Z6223" s="44">
        <v>2.5800000876188278</v>
      </c>
      <c r="AA6223" s="44"/>
      <c r="AB6223" s="45">
        <v>28.28544807434082</v>
      </c>
      <c r="AC6223" s="45"/>
      <c r="AD6223" s="45">
        <v>5.2926464080810547</v>
      </c>
      <c r="AE6223" s="45"/>
      <c r="AF6223" s="45">
        <v>31.473453521728516</v>
      </c>
      <c r="AG6223" s="45"/>
      <c r="AH6223" s="45">
        <v>18.512626647949219</v>
      </c>
      <c r="AI6223" s="45"/>
      <c r="AJ6223" s="45"/>
      <c r="AK6223" s="20">
        <v>20.215749740600586</v>
      </c>
    </row>
    <row r="6224" spans="2:37">
      <c r="B6224" s="2">
        <v>4.999999888241291E-3</v>
      </c>
      <c r="D6224" s="44">
        <v>0.29999999329447746</v>
      </c>
      <c r="E6224" s="44"/>
      <c r="F6224" s="45">
        <v>29.158733367919922</v>
      </c>
      <c r="G6224" s="45"/>
      <c r="H6224" s="45"/>
      <c r="I6224" s="45"/>
      <c r="J6224" s="45"/>
      <c r="K6224" s="45">
        <v>20.528318405151367</v>
      </c>
      <c r="L6224" s="45"/>
      <c r="M6224" s="45"/>
      <c r="N6224" s="45">
        <v>48.491374969482422</v>
      </c>
      <c r="O6224" s="45"/>
      <c r="P6224" s="45"/>
      <c r="Q6224" s="45"/>
      <c r="R6224" s="45">
        <v>19.772867202758789</v>
      </c>
      <c r="S6224" s="45"/>
      <c r="T6224" s="45"/>
      <c r="U6224" s="45"/>
      <c r="V6224" s="46">
        <v>73.412277221679688</v>
      </c>
      <c r="W6224" s="46"/>
      <c r="X6224" s="45">
        <v>4.3999999761581421E-2</v>
      </c>
      <c r="Y6224" s="45"/>
      <c r="Z6224" s="44">
        <v>2.6399999856948853</v>
      </c>
      <c r="AA6224" s="44"/>
      <c r="AB6224" s="45">
        <v>21.891231536865234</v>
      </c>
      <c r="AC6224" s="45"/>
      <c r="AD6224" s="45">
        <v>5.1452770233154297</v>
      </c>
      <c r="AE6224" s="45"/>
      <c r="AF6224" s="45">
        <v>31.286783218383789</v>
      </c>
      <c r="AG6224" s="45"/>
      <c r="AH6224" s="45">
        <v>18.484836578369141</v>
      </c>
      <c r="AI6224" s="45"/>
      <c r="AJ6224" s="45"/>
      <c r="AK6224" s="20">
        <v>19.682405471801758</v>
      </c>
    </row>
    <row r="6225" spans="2:37">
      <c r="B6225" s="2">
        <v>6.0000000521540642E-3</v>
      </c>
      <c r="D6225" s="44">
        <v>0.36000000312924385</v>
      </c>
      <c r="E6225" s="44"/>
      <c r="F6225" s="45">
        <v>37.197242736816406</v>
      </c>
      <c r="G6225" s="45"/>
      <c r="H6225" s="45"/>
      <c r="I6225" s="45"/>
      <c r="J6225" s="45"/>
      <c r="K6225" s="45">
        <v>19.418426513671875</v>
      </c>
      <c r="L6225" s="45"/>
      <c r="M6225" s="45"/>
      <c r="N6225" s="45">
        <v>47.326400756835938</v>
      </c>
      <c r="O6225" s="45"/>
      <c r="P6225" s="45"/>
      <c r="Q6225" s="45"/>
      <c r="R6225" s="45">
        <v>19.733917236328125</v>
      </c>
      <c r="S6225" s="45"/>
      <c r="T6225" s="45"/>
      <c r="U6225" s="45"/>
      <c r="V6225" s="46">
        <v>69.580215454101563</v>
      </c>
      <c r="W6225" s="46"/>
      <c r="X6225" s="45">
        <v>4.5000001788139343E-2</v>
      </c>
      <c r="Y6225" s="45"/>
      <c r="Z6225" s="44">
        <v>2.7000001072883606</v>
      </c>
      <c r="AA6225" s="44"/>
      <c r="AB6225" s="45">
        <v>13.173338890075684</v>
      </c>
      <c r="AC6225" s="45"/>
      <c r="AD6225" s="45">
        <v>5.0025253295898438</v>
      </c>
      <c r="AE6225" s="45"/>
      <c r="AF6225" s="45">
        <v>31.105070114135742</v>
      </c>
      <c r="AG6225" s="45"/>
      <c r="AH6225" s="45">
        <v>18.457284927368164</v>
      </c>
      <c r="AI6225" s="45"/>
      <c r="AJ6225" s="45"/>
      <c r="AK6225" s="20">
        <v>19.164896011352539</v>
      </c>
    </row>
    <row r="6226" spans="2:37">
      <c r="B6226" s="2">
        <v>7.0000002160668373E-3</v>
      </c>
      <c r="D6226" s="44">
        <v>0.42000001296401024</v>
      </c>
      <c r="E6226" s="44"/>
      <c r="F6226" s="45">
        <v>42.812545776367188</v>
      </c>
      <c r="G6226" s="45"/>
      <c r="H6226" s="45"/>
      <c r="I6226" s="45"/>
      <c r="J6226" s="45"/>
      <c r="K6226" s="45">
        <v>18.412052154541016</v>
      </c>
      <c r="L6226" s="45"/>
      <c r="M6226" s="45"/>
      <c r="N6226" s="45">
        <v>46.265438079833984</v>
      </c>
      <c r="O6226" s="45"/>
      <c r="P6226" s="45"/>
      <c r="Q6226" s="45"/>
      <c r="R6226" s="45">
        <v>19.695318222045898</v>
      </c>
      <c r="S6226" s="45"/>
      <c r="T6226" s="45"/>
      <c r="U6226" s="45"/>
      <c r="V6226" s="46">
        <v>66.103462219238281</v>
      </c>
      <c r="W6226" s="46"/>
      <c r="X6226" s="45">
        <v>4.6000000089406967E-2</v>
      </c>
      <c r="Y6226" s="45"/>
      <c r="Z6226" s="44">
        <v>2.760000005364418</v>
      </c>
      <c r="AA6226" s="44"/>
      <c r="AB6226" s="45">
        <v>3.3401772975921631</v>
      </c>
      <c r="AC6226" s="45"/>
      <c r="AD6226" s="45">
        <v>4.8642120361328125</v>
      </c>
      <c r="AE6226" s="45"/>
      <c r="AF6226" s="45">
        <v>30.928131103515625</v>
      </c>
      <c r="AG6226" s="45"/>
      <c r="AH6226" s="45">
        <v>18.429973602294922</v>
      </c>
      <c r="AI6226" s="45"/>
      <c r="AJ6226" s="45"/>
      <c r="AK6226" s="20">
        <v>18.662628173828125</v>
      </c>
    </row>
    <row r="6227" spans="2:37">
      <c r="B6227" s="2">
        <v>8.0000003799796104E-3</v>
      </c>
      <c r="D6227" s="44">
        <v>0.48000002279877663</v>
      </c>
      <c r="E6227" s="44"/>
      <c r="F6227" s="45">
        <v>45.074100494384766</v>
      </c>
      <c r="G6227" s="45"/>
      <c r="H6227" s="45"/>
      <c r="I6227" s="45"/>
      <c r="J6227" s="45"/>
      <c r="K6227" s="45">
        <v>17.496294021606445</v>
      </c>
      <c r="L6227" s="45"/>
      <c r="M6227" s="45"/>
      <c r="N6227" s="45">
        <v>45.295581817626953</v>
      </c>
      <c r="O6227" s="45"/>
      <c r="P6227" s="45"/>
      <c r="Q6227" s="45"/>
      <c r="R6227" s="45">
        <v>19.657066345214844</v>
      </c>
      <c r="S6227" s="45"/>
      <c r="T6227" s="45"/>
      <c r="U6227" s="45"/>
      <c r="V6227" s="46">
        <v>62.937919616699219</v>
      </c>
      <c r="W6227" s="46"/>
      <c r="X6227" s="45">
        <v>4.6999998390674591E-2</v>
      </c>
      <c r="Y6227" s="45"/>
      <c r="Z6227" s="44">
        <v>2.8199999034404755</v>
      </c>
      <c r="AA6227" s="44"/>
      <c r="AB6227" s="45">
        <v>-6.2465391159057617</v>
      </c>
      <c r="AC6227" s="45"/>
      <c r="AD6227" s="45">
        <v>4.7301673889160156</v>
      </c>
      <c r="AE6227" s="45"/>
      <c r="AF6227" s="45">
        <v>30.755794525146484</v>
      </c>
      <c r="AG6227" s="45"/>
      <c r="AH6227" s="45">
        <v>18.402898788452148</v>
      </c>
      <c r="AI6227" s="45"/>
      <c r="AJ6227" s="45"/>
      <c r="AK6227" s="20">
        <v>18.17503547668457</v>
      </c>
    </row>
    <row r="6228" spans="2:37">
      <c r="B6228" s="2">
        <v>8.999999612569809E-3</v>
      </c>
      <c r="D6228" s="44">
        <v>0.53999997675418854</v>
      </c>
      <c r="E6228" s="44"/>
      <c r="F6228" s="45">
        <v>43.539093017578125</v>
      </c>
      <c r="G6228" s="45"/>
      <c r="H6228" s="45"/>
      <c r="I6228" s="45"/>
      <c r="J6228" s="45"/>
      <c r="K6228" s="45">
        <v>16.660015106201172</v>
      </c>
      <c r="L6228" s="45"/>
      <c r="M6228" s="45"/>
      <c r="N6228" s="45">
        <v>44.405696868896484</v>
      </c>
      <c r="O6228" s="45"/>
      <c r="P6228" s="45"/>
      <c r="Q6228" s="45"/>
      <c r="R6228" s="45">
        <v>19.619159698486328</v>
      </c>
      <c r="S6228" s="45"/>
      <c r="T6228" s="45"/>
      <c r="U6228" s="45"/>
      <c r="V6228" s="46">
        <v>60.045436859130859</v>
      </c>
      <c r="W6228" s="46"/>
      <c r="X6228" s="45">
        <v>4.8000000417232513E-2</v>
      </c>
      <c r="Y6228" s="45"/>
      <c r="Z6228" s="44">
        <v>2.8800000250339508</v>
      </c>
      <c r="AA6228" s="44"/>
      <c r="AB6228" s="45">
        <v>-14.263036727905273</v>
      </c>
      <c r="AC6228" s="45"/>
      <c r="AD6228" s="45">
        <v>4.6002311706542969</v>
      </c>
      <c r="AE6228" s="45"/>
      <c r="AF6228" s="45">
        <v>30.587898254394531</v>
      </c>
      <c r="AG6228" s="45"/>
      <c r="AH6228" s="45">
        <v>18.376054763793945</v>
      </c>
      <c r="AI6228" s="45"/>
      <c r="AJ6228" s="45"/>
      <c r="AK6228" s="20">
        <v>17.701593399047852</v>
      </c>
    </row>
    <row r="6229" spans="2:37">
      <c r="B6229" s="2">
        <v>9.9999997764825821E-3</v>
      </c>
      <c r="D6229" s="44">
        <v>0.59999998658895493</v>
      </c>
      <c r="E6229" s="44"/>
      <c r="F6229" s="45">
        <v>38.310737609863281</v>
      </c>
      <c r="G6229" s="45"/>
      <c r="H6229" s="45"/>
      <c r="I6229" s="45"/>
      <c r="J6229" s="45"/>
      <c r="K6229" s="45">
        <v>15.893595695495605</v>
      </c>
      <c r="L6229" s="45"/>
      <c r="M6229" s="45"/>
      <c r="N6229" s="45">
        <v>43.586151123046875</v>
      </c>
      <c r="O6229" s="45"/>
      <c r="P6229" s="45"/>
      <c r="Q6229" s="45"/>
      <c r="R6229" s="45">
        <v>19.581594467163086</v>
      </c>
      <c r="S6229" s="45"/>
      <c r="T6229" s="45"/>
      <c r="U6229" s="45"/>
      <c r="V6229" s="46">
        <v>57.393024444580078</v>
      </c>
      <c r="W6229" s="46"/>
      <c r="X6229" s="45">
        <v>4.8999998718500137E-2</v>
      </c>
      <c r="Y6229" s="45"/>
      <c r="Z6229" s="44">
        <v>2.9399999231100082</v>
      </c>
      <c r="AA6229" s="44"/>
      <c r="AB6229" s="45">
        <v>-19.608846664428711</v>
      </c>
      <c r="AC6229" s="45"/>
      <c r="AD6229" s="45">
        <v>4.4742517471313477</v>
      </c>
      <c r="AE6229" s="45"/>
      <c r="AF6229" s="45">
        <v>30.424283981323242</v>
      </c>
      <c r="AG6229" s="45"/>
      <c r="AH6229" s="45">
        <v>18.349443435668945</v>
      </c>
      <c r="AI6229" s="45"/>
      <c r="AJ6229" s="45"/>
      <c r="AK6229" s="20">
        <v>17.241796493530273</v>
      </c>
    </row>
    <row r="6230" spans="2:37">
      <c r="B6230" s="2">
        <v>1.0999999940395355E-2</v>
      </c>
      <c r="D6230" s="44">
        <v>0.65999999642372131</v>
      </c>
      <c r="E6230" s="44"/>
      <c r="F6230" s="45">
        <v>30.020158767700195</v>
      </c>
      <c r="G6230" s="45"/>
      <c r="H6230" s="45"/>
      <c r="I6230" s="45"/>
      <c r="J6230" s="45"/>
      <c r="K6230" s="45">
        <v>15.188719749450684</v>
      </c>
      <c r="L6230" s="45"/>
      <c r="M6230" s="45"/>
      <c r="N6230" s="45">
        <v>42.828628540039063</v>
      </c>
      <c r="O6230" s="45"/>
      <c r="P6230" s="45"/>
      <c r="Q6230" s="45"/>
      <c r="R6230" s="45">
        <v>19.544366836547852</v>
      </c>
      <c r="S6230" s="45"/>
      <c r="T6230" s="45"/>
      <c r="U6230" s="45"/>
      <c r="V6230" s="46">
        <v>54.952133178710938</v>
      </c>
      <c r="W6230" s="46"/>
      <c r="X6230" s="45">
        <v>5.000000074505806E-2</v>
      </c>
      <c r="Y6230" s="45"/>
      <c r="Z6230" s="44">
        <v>3.0000000447034836</v>
      </c>
      <c r="AA6230" s="44"/>
      <c r="AB6230" s="45">
        <v>-21.560342788696289</v>
      </c>
      <c r="AC6230" s="45"/>
      <c r="AD6230" s="45">
        <v>4.3520855903625488</v>
      </c>
      <c r="AE6230" s="45"/>
      <c r="AF6230" s="45">
        <v>30.264806747436523</v>
      </c>
      <c r="AG6230" s="45"/>
      <c r="AH6230" s="45">
        <v>18.323060989379883</v>
      </c>
      <c r="AI6230" s="45"/>
      <c r="AJ6230" s="45"/>
      <c r="AK6230" s="20">
        <v>16.795169830322266</v>
      </c>
    </row>
    <row r="6231" spans="2:37">
      <c r="B6231" s="2">
        <v>1.2000000104308128E-2</v>
      </c>
      <c r="D6231" s="44">
        <v>0.7200000062584877</v>
      </c>
      <c r="E6231" s="44"/>
      <c r="F6231" s="45">
        <v>19.734653472900391</v>
      </c>
      <c r="G6231" s="45"/>
      <c r="H6231" s="45"/>
      <c r="I6231" s="45"/>
      <c r="J6231" s="45"/>
      <c r="K6231" s="45">
        <v>14.538192749023438</v>
      </c>
      <c r="L6231" s="45"/>
      <c r="M6231" s="45"/>
      <c r="N6231" s="45">
        <v>42.125926971435547</v>
      </c>
      <c r="O6231" s="45"/>
      <c r="P6231" s="45"/>
      <c r="Q6231" s="45"/>
      <c r="R6231" s="45">
        <v>19.507472991943359</v>
      </c>
      <c r="S6231" s="45"/>
      <c r="T6231" s="45"/>
      <c r="U6231" s="45"/>
      <c r="V6231" s="46">
        <v>52.698032379150391</v>
      </c>
      <c r="W6231" s="46"/>
      <c r="X6231" s="45">
        <v>5.0999999046325684E-2</v>
      </c>
      <c r="Y6231" s="45"/>
      <c r="Z6231" s="44">
        <v>3.059999942779541</v>
      </c>
      <c r="AA6231" s="44"/>
      <c r="AB6231" s="45">
        <v>-19.871055603027344</v>
      </c>
      <c r="AC6231" s="45"/>
      <c r="AD6231" s="45">
        <v>4.2335968017578125</v>
      </c>
      <c r="AE6231" s="45"/>
      <c r="AF6231" s="45">
        <v>30.10932731628418</v>
      </c>
      <c r="AG6231" s="45"/>
      <c r="AH6231" s="45">
        <v>18.296905517578125</v>
      </c>
      <c r="AI6231" s="45"/>
      <c r="AJ6231" s="45"/>
      <c r="AK6231" s="20">
        <v>16.361263275146484</v>
      </c>
    </row>
    <row r="6232" spans="2:37">
      <c r="B6232" s="2">
        <v>1.3000000268220901E-2</v>
      </c>
      <c r="D6232" s="44">
        <v>0.78000001609325409</v>
      </c>
      <c r="E6232" s="44"/>
      <c r="F6232" s="45">
        <v>8.8054256439208984</v>
      </c>
      <c r="G6232" s="45"/>
      <c r="H6232" s="45"/>
      <c r="I6232" s="45"/>
      <c r="J6232" s="45"/>
      <c r="K6232" s="45">
        <v>13.935785293579102</v>
      </c>
      <c r="L6232" s="45"/>
      <c r="M6232" s="45"/>
      <c r="N6232" s="45">
        <v>41.471813201904297</v>
      </c>
      <c r="O6232" s="45"/>
      <c r="P6232" s="45"/>
      <c r="Q6232" s="45"/>
      <c r="R6232" s="45">
        <v>19.470911026000977</v>
      </c>
      <c r="S6232" s="45"/>
      <c r="T6232" s="45"/>
      <c r="U6232" s="45"/>
      <c r="V6232" s="46">
        <v>50.609283447265625</v>
      </c>
      <c r="W6232" s="46"/>
      <c r="X6232" s="45">
        <v>5.2000001072883606E-2</v>
      </c>
      <c r="Y6232" s="45"/>
      <c r="Z6232" s="44">
        <v>3.1200000643730164</v>
      </c>
      <c r="AA6232" s="44"/>
      <c r="AB6232" s="45">
        <v>-14.804838180541992</v>
      </c>
      <c r="AC6232" s="45"/>
      <c r="AD6232" s="45">
        <v>4.1186552047729492</v>
      </c>
      <c r="AE6232" s="45"/>
      <c r="AF6232" s="45">
        <v>29.957714080810547</v>
      </c>
      <c r="AG6232" s="45"/>
      <c r="AH6232" s="45">
        <v>18.270973205566406</v>
      </c>
      <c r="AI6232" s="45"/>
      <c r="AJ6232" s="45"/>
      <c r="AK6232" s="20">
        <v>15.939648628234863</v>
      </c>
    </row>
    <row r="6233" spans="2:37">
      <c r="B6233" s="2">
        <v>1.4000000432133675E-2</v>
      </c>
      <c r="D6233" s="44">
        <v>0.84000002592802048</v>
      </c>
      <c r="E6233" s="44"/>
      <c r="F6233" s="45">
        <v>-1.3237080574035645</v>
      </c>
      <c r="G6233" s="45"/>
      <c r="H6233" s="45"/>
      <c r="I6233" s="45"/>
      <c r="J6233" s="45"/>
      <c r="K6233" s="45">
        <v>13.3760986328125</v>
      </c>
      <c r="L6233" s="45"/>
      <c r="M6233" s="45"/>
      <c r="N6233" s="45">
        <v>40.860881805419922</v>
      </c>
      <c r="O6233" s="45"/>
      <c r="P6233" s="45"/>
      <c r="Q6233" s="45"/>
      <c r="R6233" s="45">
        <v>19.434677124023438</v>
      </c>
      <c r="S6233" s="45"/>
      <c r="T6233" s="45"/>
      <c r="U6233" s="45"/>
      <c r="V6233" s="46">
        <v>48.667289733886719</v>
      </c>
      <c r="W6233" s="46"/>
      <c r="X6233" s="45">
        <v>5.299999937415123E-2</v>
      </c>
      <c r="Y6233" s="45"/>
      <c r="Z6233" s="44">
        <v>3.1799999624490738</v>
      </c>
      <c r="AA6233" s="44"/>
      <c r="AB6233" s="45">
        <v>-7.0974740982055664</v>
      </c>
      <c r="AC6233" s="45"/>
      <c r="AD6233" s="45">
        <v>4.0071372985839844</v>
      </c>
      <c r="AE6233" s="45"/>
      <c r="AF6233" s="45">
        <v>29.809837341308594</v>
      </c>
      <c r="AG6233" s="45"/>
      <c r="AH6233" s="45">
        <v>18.245264053344727</v>
      </c>
      <c r="AI6233" s="45"/>
      <c r="AJ6233" s="45"/>
      <c r="AK6233" s="20">
        <v>15.529913902282715</v>
      </c>
    </row>
    <row r="6234" spans="2:37">
      <c r="B6234" s="2">
        <v>1.4999999664723873E-2</v>
      </c>
      <c r="D6234" s="44">
        <v>0.89999997988343239</v>
      </c>
      <c r="E6234" s="44"/>
      <c r="F6234" s="45">
        <v>-9.3197126388549805</v>
      </c>
      <c r="G6234" s="45"/>
      <c r="H6234" s="45"/>
      <c r="I6234" s="45"/>
      <c r="J6234" s="45"/>
      <c r="K6234" s="45">
        <v>12.854448318481445</v>
      </c>
      <c r="L6234" s="45"/>
      <c r="M6234" s="45"/>
      <c r="N6234" s="45">
        <v>40.288444519042969</v>
      </c>
      <c r="O6234" s="45"/>
      <c r="P6234" s="45"/>
      <c r="Q6234" s="45"/>
      <c r="R6234" s="45">
        <v>19.398765563964844</v>
      </c>
      <c r="S6234" s="45"/>
      <c r="T6234" s="45"/>
      <c r="U6234" s="45"/>
      <c r="V6234" s="46">
        <v>46.855903625488281</v>
      </c>
      <c r="W6234" s="46"/>
      <c r="X6234" s="45">
        <v>5.4000001400709152E-2</v>
      </c>
      <c r="Y6234" s="45"/>
      <c r="Z6234" s="44">
        <v>3.2400000840425491</v>
      </c>
      <c r="AA6234" s="44"/>
      <c r="AB6234" s="45">
        <v>2.1477363109588623</v>
      </c>
      <c r="AC6234" s="45"/>
      <c r="AD6234" s="45">
        <v>3.8989248275756836</v>
      </c>
      <c r="AE6234" s="45"/>
      <c r="AF6234" s="45">
        <v>29.665576934814453</v>
      </c>
      <c r="AG6234" s="45"/>
      <c r="AH6234" s="45">
        <v>18.21977424621582</v>
      </c>
      <c r="AI6234" s="45"/>
      <c r="AJ6234" s="45"/>
      <c r="AK6234" s="20">
        <v>15.131669998168945</v>
      </c>
    </row>
    <row r="6235" spans="2:37">
      <c r="B6235" s="2">
        <v>1.6000000759959221E-2</v>
      </c>
      <c r="D6235" s="44">
        <v>0.96000004559755325</v>
      </c>
      <c r="E6235" s="44"/>
      <c r="F6235" s="45">
        <v>-14.147342681884766</v>
      </c>
      <c r="G6235" s="45"/>
      <c r="H6235" s="45"/>
      <c r="I6235" s="45"/>
      <c r="J6235" s="45"/>
      <c r="K6235" s="45">
        <v>12.366764068603516</v>
      </c>
      <c r="L6235" s="45"/>
      <c r="M6235" s="45"/>
      <c r="N6235" s="45">
        <v>39.750431060791016</v>
      </c>
      <c r="O6235" s="45"/>
      <c r="P6235" s="45"/>
      <c r="Q6235" s="45"/>
      <c r="R6235" s="45">
        <v>19.363176345825195</v>
      </c>
      <c r="S6235" s="45"/>
      <c r="T6235" s="45"/>
      <c r="U6235" s="45"/>
      <c r="V6235" s="46">
        <v>45.161098480224609</v>
      </c>
      <c r="W6235" s="46"/>
      <c r="X6235" s="45">
        <v>5.4999999701976776E-2</v>
      </c>
      <c r="Y6235" s="45"/>
      <c r="Z6235" s="44">
        <v>3.2999999821186066</v>
      </c>
      <c r="AA6235" s="44"/>
      <c r="AB6235" s="45">
        <v>11.615564346313477</v>
      </c>
      <c r="AC6235" s="45"/>
      <c r="AD6235" s="45">
        <v>3.7939059734344482</v>
      </c>
      <c r="AE6235" s="45"/>
      <c r="AF6235" s="45">
        <v>29.524820327758789</v>
      </c>
      <c r="AG6235" s="45"/>
      <c r="AH6235" s="45">
        <v>18.194503784179688</v>
      </c>
      <c r="AI6235" s="45"/>
      <c r="AJ6235" s="45"/>
      <c r="AK6235" s="20">
        <v>14.74454402923584</v>
      </c>
    </row>
    <row r="6236" spans="2:37">
      <c r="B6236" s="2">
        <v>1.7000000923871994E-2</v>
      </c>
      <c r="D6236" s="44">
        <v>1.0200000554323196</v>
      </c>
      <c r="E6236" s="44"/>
      <c r="F6236" s="45">
        <v>-15.213666915893555</v>
      </c>
      <c r="G6236" s="45"/>
      <c r="H6236" s="45"/>
      <c r="I6236" s="45"/>
      <c r="J6236" s="45"/>
      <c r="K6236" s="45">
        <v>11.90950870513916</v>
      </c>
      <c r="L6236" s="45"/>
      <c r="M6236" s="45"/>
      <c r="N6236" s="45">
        <v>39.243293762207031</v>
      </c>
      <c r="O6236" s="45"/>
      <c r="P6236" s="45"/>
      <c r="Q6236" s="45"/>
      <c r="R6236" s="45">
        <v>19.327905654907227</v>
      </c>
      <c r="S6236" s="45"/>
      <c r="T6236" s="45"/>
      <c r="U6236" s="45"/>
      <c r="V6236" s="46">
        <v>43.570652008056641</v>
      </c>
      <c r="W6236" s="46"/>
      <c r="X6236" s="45">
        <v>5.6000001728534698E-2</v>
      </c>
      <c r="Y6236" s="45"/>
      <c r="Z6236" s="44">
        <v>3.3600001037120819</v>
      </c>
      <c r="AA6236" s="44"/>
      <c r="AB6236" s="45">
        <v>19.963701248168945</v>
      </c>
      <c r="AC6236" s="45"/>
      <c r="AD6236" s="45">
        <v>3.6919724941253662</v>
      </c>
      <c r="AE6236" s="45"/>
      <c r="AF6236" s="45">
        <v>29.387453079223633</v>
      </c>
      <c r="AG6236" s="45"/>
      <c r="AH6236" s="45">
        <v>18.169448852539063</v>
      </c>
      <c r="AI6236" s="45"/>
      <c r="AJ6236" s="45"/>
      <c r="AK6236" s="20">
        <v>14.368178367614746</v>
      </c>
    </row>
    <row r="6237" spans="2:37">
      <c r="B6237" s="2">
        <v>1.7999999225139618E-2</v>
      </c>
      <c r="D6237" s="44">
        <v>1.0799999535083771</v>
      </c>
      <c r="E6237" s="44"/>
      <c r="F6237" s="45">
        <v>-12.450040817260742</v>
      </c>
      <c r="G6237" s="45"/>
      <c r="H6237" s="45"/>
      <c r="I6237" s="45"/>
      <c r="J6237" s="45"/>
      <c r="K6237" s="45">
        <v>11.479598045349121</v>
      </c>
      <c r="L6237" s="45"/>
      <c r="M6237" s="45"/>
      <c r="N6237" s="45">
        <v>38.763946533203125</v>
      </c>
      <c r="O6237" s="45"/>
      <c r="P6237" s="45"/>
      <c r="Q6237" s="45"/>
      <c r="R6237" s="45">
        <v>19.292947769165039</v>
      </c>
      <c r="S6237" s="45"/>
      <c r="T6237" s="45"/>
      <c r="U6237" s="45"/>
      <c r="V6237" s="46">
        <v>42.073928833007813</v>
      </c>
      <c r="W6237" s="46"/>
      <c r="X6237" s="45">
        <v>5.7000000029802322E-2</v>
      </c>
      <c r="Y6237" s="45"/>
      <c r="Z6237" s="44">
        <v>3.4200000017881393</v>
      </c>
      <c r="AA6237" s="44"/>
      <c r="AB6237" s="45">
        <v>26.010887145996094</v>
      </c>
      <c r="AC6237" s="45"/>
      <c r="AD6237" s="45">
        <v>3.5930213928222656</v>
      </c>
      <c r="AE6237" s="45"/>
      <c r="AF6237" s="45">
        <v>29.25337028503418</v>
      </c>
      <c r="AG6237" s="45"/>
      <c r="AH6237" s="45">
        <v>18.14460563659668</v>
      </c>
      <c r="AI6237" s="45"/>
      <c r="AJ6237" s="45"/>
      <c r="AK6237" s="20">
        <v>14.002231597900391</v>
      </c>
    </row>
    <row r="6238" spans="2:37">
      <c r="B6238" s="2">
        <v>1.8999999389052391E-2</v>
      </c>
      <c r="D6238" s="44">
        <v>1.1399999633431435</v>
      </c>
      <c r="E6238" s="44"/>
      <c r="F6238" s="45">
        <v>-6.3203015327453613</v>
      </c>
      <c r="G6238" s="45"/>
      <c r="H6238" s="45"/>
      <c r="I6238" s="45"/>
      <c r="J6238" s="45"/>
      <c r="K6238" s="45">
        <v>11.074344635009766</v>
      </c>
      <c r="L6238" s="45"/>
      <c r="M6238" s="45"/>
      <c r="N6238" s="45">
        <v>38.309696197509766</v>
      </c>
      <c r="O6238" s="45"/>
      <c r="P6238" s="45"/>
      <c r="Q6238" s="45"/>
      <c r="R6238" s="45">
        <v>19.258302688598633</v>
      </c>
      <c r="S6238" s="45"/>
      <c r="T6238" s="45"/>
      <c r="U6238" s="45"/>
      <c r="V6238" s="46">
        <v>40.661651611328125</v>
      </c>
      <c r="W6238" s="46"/>
      <c r="X6238" s="45">
        <v>5.7999998331069946E-2</v>
      </c>
      <c r="Y6238" s="45"/>
      <c r="Z6238" s="44">
        <v>3.4799998998641968</v>
      </c>
      <c r="AA6238" s="44"/>
      <c r="AB6238" s="45">
        <v>28.901952743530273</v>
      </c>
      <c r="AC6238" s="45"/>
      <c r="AD6238" s="45">
        <v>3.4969542026519775</v>
      </c>
      <c r="AE6238" s="45"/>
      <c r="AF6238" s="45">
        <v>29.122470855712891</v>
      </c>
      <c r="AG6238" s="45"/>
      <c r="AH6238" s="45">
        <v>18.119976043701172</v>
      </c>
      <c r="AI6238" s="45"/>
      <c r="AJ6238" s="45"/>
      <c r="AK6238" s="20">
        <v>13.64637565612793</v>
      </c>
    </row>
    <row r="6239" spans="2:37">
      <c r="B6239" s="2">
        <v>1.9999999552965164E-2</v>
      </c>
      <c r="D6239" s="44">
        <v>1.1999999731779099</v>
      </c>
      <c r="E6239" s="44"/>
      <c r="F6239" s="45">
        <v>2.2456879615783691</v>
      </c>
      <c r="G6239" s="45"/>
      <c r="H6239" s="45"/>
      <c r="I6239" s="45"/>
      <c r="J6239" s="45"/>
      <c r="K6239" s="45">
        <v>10.691398620605469</v>
      </c>
      <c r="L6239" s="45"/>
      <c r="M6239" s="45"/>
      <c r="N6239" s="45">
        <v>37.878192901611328</v>
      </c>
      <c r="O6239" s="45"/>
      <c r="P6239" s="45"/>
      <c r="Q6239" s="45"/>
      <c r="R6239" s="45">
        <v>19.223966598510742</v>
      </c>
      <c r="S6239" s="45"/>
      <c r="T6239" s="45"/>
      <c r="U6239" s="45"/>
      <c r="V6239" s="46">
        <v>39.325706481933594</v>
      </c>
      <c r="W6239" s="46"/>
      <c r="X6239" s="45">
        <v>5.9000000357627869E-2</v>
      </c>
      <c r="Y6239" s="45"/>
      <c r="Z6239" s="44">
        <v>3.5400000214576721</v>
      </c>
      <c r="AA6239" s="44"/>
      <c r="AB6239" s="45">
        <v>28.22673225402832</v>
      </c>
      <c r="AC6239" s="45"/>
      <c r="AD6239" s="45">
        <v>3.4036757946014404</v>
      </c>
      <c r="AE6239" s="45"/>
      <c r="AF6239" s="45">
        <v>28.994655609130859</v>
      </c>
      <c r="AG6239" s="45"/>
      <c r="AH6239" s="45">
        <v>18.095556259155273</v>
      </c>
      <c r="AI6239" s="45"/>
      <c r="AJ6239" s="45"/>
      <c r="AK6239" s="20">
        <v>13.300293922424316</v>
      </c>
    </row>
    <row r="6240" spans="2:37">
      <c r="B6240" s="2">
        <v>2.0999999716877937E-2</v>
      </c>
      <c r="D6240" s="44">
        <v>1.2599999830126762</v>
      </c>
      <c r="E6240" s="44"/>
      <c r="F6240" s="45">
        <v>11.983560562133789</v>
      </c>
      <c r="G6240" s="45"/>
      <c r="H6240" s="45"/>
      <c r="I6240" s="45"/>
      <c r="J6240" s="45"/>
      <c r="K6240" s="45">
        <v>10.328703880310059</v>
      </c>
      <c r="L6240" s="45"/>
      <c r="M6240" s="45"/>
      <c r="N6240" s="45">
        <v>37.467369079589844</v>
      </c>
      <c r="O6240" s="45"/>
      <c r="P6240" s="45"/>
      <c r="Q6240" s="45"/>
      <c r="R6240" s="45">
        <v>19.189933776855469</v>
      </c>
      <c r="S6240" s="45"/>
      <c r="T6240" s="45"/>
      <c r="U6240" s="45"/>
      <c r="V6240" s="46">
        <v>38.058998107910156</v>
      </c>
      <c r="W6240" s="46"/>
      <c r="X6240" s="45">
        <v>5.9999998658895493E-2</v>
      </c>
      <c r="Y6240" s="45"/>
      <c r="Z6240" s="44">
        <v>3.5999999195337296</v>
      </c>
      <c r="AA6240" s="44"/>
      <c r="AB6240" s="45">
        <v>24.076314926147461</v>
      </c>
      <c r="AC6240" s="45"/>
      <c r="AD6240" s="45">
        <v>3.3130953311920166</v>
      </c>
      <c r="AE6240" s="45"/>
      <c r="AF6240" s="45">
        <v>28.869832992553711</v>
      </c>
      <c r="AG6240" s="45"/>
      <c r="AH6240" s="45">
        <v>18.071342468261719</v>
      </c>
      <c r="AI6240" s="45"/>
      <c r="AJ6240" s="45"/>
      <c r="AK6240" s="20">
        <v>12.963685989379883</v>
      </c>
    </row>
    <row r="6241" spans="2:37">
      <c r="B6241" s="2">
        <v>2.199999988079071E-2</v>
      </c>
      <c r="D6241" s="44">
        <v>1.3199999928474426</v>
      </c>
      <c r="E6241" s="44"/>
      <c r="F6241" s="45">
        <v>21.472383499145508</v>
      </c>
      <c r="G6241" s="45"/>
      <c r="H6241" s="45"/>
      <c r="I6241" s="45"/>
      <c r="J6241" s="45"/>
      <c r="K6241" s="45">
        <v>9.9844589233398438</v>
      </c>
      <c r="L6241" s="45"/>
      <c r="M6241" s="45"/>
      <c r="N6241" s="45">
        <v>37.075424194335938</v>
      </c>
      <c r="O6241" s="45"/>
      <c r="P6241" s="45"/>
      <c r="Q6241" s="45"/>
      <c r="R6241" s="45">
        <v>19.156204223632813</v>
      </c>
      <c r="S6241" s="45"/>
      <c r="T6241" s="45"/>
      <c r="U6241" s="45"/>
      <c r="V6241" s="46">
        <v>36.855308532714844</v>
      </c>
      <c r="W6241" s="46"/>
      <c r="X6241" s="45">
        <v>6.1000000685453415E-2</v>
      </c>
      <c r="Y6241" s="45"/>
      <c r="Z6241" s="44">
        <v>3.6600000411272049</v>
      </c>
      <c r="AA6241" s="44"/>
      <c r="AB6241" s="45">
        <v>17.028919219970703</v>
      </c>
      <c r="AC6241" s="45"/>
      <c r="AD6241" s="45">
        <v>3.2251255512237549</v>
      </c>
      <c r="AE6241" s="45"/>
      <c r="AF6241" s="45">
        <v>28.747913360595703</v>
      </c>
      <c r="AG6241" s="45"/>
      <c r="AH6241" s="45">
        <v>18.047336578369141</v>
      </c>
      <c r="AI6241" s="45"/>
      <c r="AJ6241" s="45"/>
      <c r="AK6241" s="20">
        <v>12.636260032653809</v>
      </c>
    </row>
    <row r="6242" spans="2:37">
      <c r="B6242" s="2">
        <v>2.3000000044703484E-2</v>
      </c>
      <c r="D6242" s="44">
        <v>1.380000002682209</v>
      </c>
      <c r="E6242" s="44"/>
      <c r="F6242" s="45">
        <v>29.333919525146484</v>
      </c>
      <c r="G6242" s="45"/>
      <c r="H6242" s="45"/>
      <c r="I6242" s="45"/>
      <c r="J6242" s="45"/>
      <c r="K6242" s="45">
        <v>9.6570777893066406</v>
      </c>
      <c r="L6242" s="45"/>
      <c r="M6242" s="45"/>
      <c r="N6242" s="45">
        <v>36.700763702392578</v>
      </c>
      <c r="O6242" s="45"/>
      <c r="P6242" s="45"/>
      <c r="Q6242" s="45"/>
      <c r="R6242" s="45">
        <v>19.122774124145508</v>
      </c>
      <c r="S6242" s="45"/>
      <c r="T6242" s="45"/>
      <c r="U6242" s="45"/>
      <c r="V6242" s="46">
        <v>35.709175109863281</v>
      </c>
      <c r="W6242" s="46"/>
      <c r="X6242" s="45">
        <v>6.1999998986721039E-2</v>
      </c>
      <c r="Y6242" s="45"/>
      <c r="Z6242" s="44">
        <v>3.7199999392032623</v>
      </c>
      <c r="AA6242" s="44"/>
      <c r="AB6242" s="45">
        <v>8.0675497055053711</v>
      </c>
      <c r="AC6242" s="45"/>
      <c r="AD6242" s="45">
        <v>3.1396827697753906</v>
      </c>
      <c r="AE6242" s="45"/>
      <c r="AF6242" s="45">
        <v>28.628807067871094</v>
      </c>
      <c r="AG6242" s="45"/>
      <c r="AH6242" s="45">
        <v>18.023532867431641</v>
      </c>
      <c r="AI6242" s="45"/>
      <c r="AJ6242" s="45"/>
      <c r="AK6242" s="20">
        <v>12.317734718322754</v>
      </c>
    </row>
    <row r="6243" spans="2:37">
      <c r="B6243" s="2">
        <v>2.4000000208616257E-2</v>
      </c>
      <c r="D6243" s="44">
        <v>1.4400000125169754</v>
      </c>
      <c r="E6243" s="44"/>
      <c r="F6243" s="45">
        <v>34.425254821777344</v>
      </c>
      <c r="G6243" s="45"/>
      <c r="H6243" s="45"/>
      <c r="I6243" s="45"/>
      <c r="J6243" s="45"/>
      <c r="K6243" s="45">
        <v>9.3451662063598633</v>
      </c>
      <c r="L6243" s="45"/>
      <c r="M6243" s="45"/>
      <c r="N6243" s="45">
        <v>36.341995239257813</v>
      </c>
      <c r="O6243" s="45"/>
      <c r="P6243" s="45"/>
      <c r="Q6243" s="45"/>
      <c r="R6243" s="45">
        <v>19.089641571044922</v>
      </c>
      <c r="S6243" s="45"/>
      <c r="T6243" s="45"/>
      <c r="U6243" s="45"/>
      <c r="V6243" s="46">
        <v>34.615791320800781</v>
      </c>
      <c r="W6243" s="46"/>
      <c r="X6243" s="45">
        <v>6.3000001013278961E-2</v>
      </c>
      <c r="Y6243" s="45"/>
      <c r="Z6243" s="44">
        <v>3.7800000607967377</v>
      </c>
      <c r="AA6243" s="44"/>
      <c r="AB6243" s="45">
        <v>-1.5588120222091675</v>
      </c>
      <c r="AC6243" s="45"/>
      <c r="AD6243" s="45">
        <v>3.0566859245300293</v>
      </c>
      <c r="AE6243" s="45"/>
      <c r="AF6243" s="45">
        <v>28.512432098388672</v>
      </c>
      <c r="AG6243" s="45"/>
      <c r="AH6243" s="45">
        <v>17.999931335449219</v>
      </c>
      <c r="AI6243" s="45"/>
      <c r="AJ6243" s="45"/>
      <c r="AK6243" s="20">
        <v>12.007843017578125</v>
      </c>
    </row>
    <row r="6244" spans="2:37">
      <c r="B6244" s="2">
        <v>2.500000037252903E-2</v>
      </c>
      <c r="D6244" s="44">
        <v>1.5000000223517418</v>
      </c>
      <c r="E6244" s="44"/>
      <c r="F6244" s="45">
        <v>35.997810363769531</v>
      </c>
      <c r="G6244" s="45"/>
      <c r="H6244" s="45"/>
      <c r="I6244" s="45"/>
      <c r="J6244" s="45"/>
      <c r="K6244" s="45">
        <v>9.0474920272827148</v>
      </c>
      <c r="L6244" s="45"/>
      <c r="M6244" s="45"/>
      <c r="N6244" s="45">
        <v>35.997879028320313</v>
      </c>
      <c r="O6244" s="45"/>
      <c r="P6244" s="45"/>
      <c r="Q6244" s="45"/>
      <c r="R6244" s="45">
        <v>19.056800842285156</v>
      </c>
      <c r="S6244" s="45"/>
      <c r="T6244" s="45"/>
      <c r="U6244" s="45"/>
      <c r="V6244" s="46">
        <v>33.570919036865234</v>
      </c>
      <c r="W6244" s="46"/>
      <c r="X6244" s="45">
        <v>6.4000003039836884E-2</v>
      </c>
      <c r="Y6244" s="45"/>
      <c r="Z6244" s="44">
        <v>3.840000182390213</v>
      </c>
      <c r="AA6244" s="44"/>
      <c r="AB6244" s="45">
        <v>-10.510932922363281</v>
      </c>
      <c r="AC6244" s="45"/>
      <c r="AD6244" s="45">
        <v>2.9760572910308838</v>
      </c>
      <c r="AE6244" s="45"/>
      <c r="AF6244" s="45">
        <v>28.398708343505859</v>
      </c>
      <c r="AG6244" s="45"/>
      <c r="AH6244" s="45">
        <v>17.976528167724609</v>
      </c>
      <c r="AI6244" s="45"/>
      <c r="AJ6244" s="45"/>
      <c r="AK6244" s="20">
        <v>11.70632266998291</v>
      </c>
    </row>
    <row r="6245" spans="2:37">
      <c r="B6245" s="2">
        <v>2.6000000536441803E-2</v>
      </c>
      <c r="D6245" s="44">
        <v>1.5600000321865082</v>
      </c>
      <c r="E6245" s="44"/>
      <c r="F6245" s="45">
        <v>33.800640106201172</v>
      </c>
      <c r="G6245" s="45"/>
      <c r="H6245" s="45"/>
      <c r="I6245" s="45"/>
      <c r="J6245" s="45"/>
      <c r="K6245" s="45">
        <v>8.7629661560058594</v>
      </c>
      <c r="L6245" s="45"/>
      <c r="M6245" s="45"/>
      <c r="N6245" s="45">
        <v>35.667316436767578</v>
      </c>
      <c r="O6245" s="45"/>
      <c r="P6245" s="45"/>
      <c r="Q6245" s="45"/>
      <c r="R6245" s="45">
        <v>19.024250030517578</v>
      </c>
      <c r="S6245" s="45"/>
      <c r="T6245" s="45"/>
      <c r="U6245" s="45"/>
      <c r="V6245" s="46">
        <v>32.570812225341797</v>
      </c>
      <c r="W6245" s="46"/>
      <c r="X6245" s="45">
        <v>6.4999997615814209E-2</v>
      </c>
      <c r="Y6245" s="45"/>
      <c r="Z6245" s="44">
        <v>3.8999998569488525</v>
      </c>
      <c r="AA6245" s="44"/>
      <c r="AB6245" s="45">
        <v>-17.54722785949707</v>
      </c>
      <c r="AC6245" s="45"/>
      <c r="AD6245" s="45">
        <v>2.8977224826812744</v>
      </c>
      <c r="AE6245" s="45"/>
      <c r="AF6245" s="45">
        <v>28.287555694580078</v>
      </c>
      <c r="AG6245" s="45"/>
      <c r="AH6245" s="45">
        <v>17.953323364257813</v>
      </c>
      <c r="AI6245" s="45"/>
      <c r="AJ6245" s="45"/>
      <c r="AK6245" s="20">
        <v>11.412923812866211</v>
      </c>
    </row>
    <row r="6246" spans="2:37">
      <c r="B6246" s="2">
        <v>2.7000000700354576E-2</v>
      </c>
      <c r="D6246" s="44">
        <v>1.6200000420212746</v>
      </c>
      <c r="E6246" s="44"/>
      <c r="F6246" s="45">
        <v>28.113668441772461</v>
      </c>
      <c r="G6246" s="45"/>
      <c r="H6246" s="45"/>
      <c r="I6246" s="45"/>
      <c r="J6246" s="45"/>
      <c r="K6246" s="45">
        <v>8.4906206130981445</v>
      </c>
      <c r="L6246" s="45"/>
      <c r="M6246" s="45"/>
      <c r="N6246" s="45">
        <v>35.349346160888672</v>
      </c>
      <c r="O6246" s="45"/>
      <c r="P6246" s="45"/>
      <c r="Q6246" s="45"/>
      <c r="R6246" s="45">
        <v>18.991987228393555</v>
      </c>
      <c r="S6246" s="45"/>
      <c r="T6246" s="45"/>
      <c r="U6246" s="45"/>
      <c r="V6246" s="46">
        <v>31.612150192260742</v>
      </c>
      <c r="W6246" s="46"/>
      <c r="X6246" s="45">
        <v>6.5999999642372131E-2</v>
      </c>
      <c r="Y6246" s="45"/>
      <c r="Z6246" s="44">
        <v>3.9599999785423279</v>
      </c>
      <c r="AA6246" s="44"/>
      <c r="AB6246" s="45">
        <v>-21.697490692138672</v>
      </c>
      <c r="AC6246" s="45"/>
      <c r="AD6246" s="45">
        <v>2.8216090202331543</v>
      </c>
      <c r="AE6246" s="45"/>
      <c r="AF6246" s="45">
        <v>28.178903579711914</v>
      </c>
      <c r="AG6246" s="45"/>
      <c r="AH6246" s="45">
        <v>17.930315017700195</v>
      </c>
      <c r="AI6246" s="45"/>
      <c r="AJ6246" s="45"/>
      <c r="AK6246" s="20">
        <v>11.127405166625977</v>
      </c>
    </row>
    <row r="6247" spans="2:37">
      <c r="B6247" s="2">
        <v>2.8000000864267349E-2</v>
      </c>
      <c r="D6247" s="44">
        <v>1.680000051856041</v>
      </c>
      <c r="E6247" s="44"/>
      <c r="F6247" s="45">
        <v>19.706537246704102</v>
      </c>
      <c r="G6247" s="45"/>
      <c r="H6247" s="45"/>
      <c r="I6247" s="45"/>
      <c r="J6247" s="45"/>
      <c r="K6247" s="45">
        <v>8.2295951843261719</v>
      </c>
      <c r="L6247" s="45"/>
      <c r="M6247" s="45"/>
      <c r="N6247" s="45">
        <v>35.043094635009766</v>
      </c>
      <c r="O6247" s="45"/>
      <c r="P6247" s="45"/>
      <c r="Q6247" s="45"/>
      <c r="R6247" s="45">
        <v>18.96000862121582</v>
      </c>
      <c r="S6247" s="45"/>
      <c r="T6247" s="45"/>
      <c r="U6247" s="45"/>
      <c r="V6247" s="46">
        <v>30.691984176635742</v>
      </c>
      <c r="W6247" s="46"/>
      <c r="X6247" s="45">
        <v>6.7000001668930054E-2</v>
      </c>
      <c r="Y6247" s="45"/>
      <c r="Z6247" s="44">
        <v>4.0200001001358032</v>
      </c>
      <c r="AA6247" s="44"/>
      <c r="AB6247" s="45">
        <v>-22.398143768310547</v>
      </c>
      <c r="AC6247" s="45"/>
      <c r="AD6247" s="45">
        <v>2.7476475238800049</v>
      </c>
      <c r="AE6247" s="45"/>
      <c r="AF6247" s="45">
        <v>28.072677612304688</v>
      </c>
      <c r="AG6247" s="45"/>
      <c r="AH6247" s="45">
        <v>17.907501220703125</v>
      </c>
      <c r="AI6247" s="45"/>
      <c r="AJ6247" s="45"/>
      <c r="AK6247" s="20">
        <v>10.849533081054688</v>
      </c>
    </row>
    <row r="6248" spans="2:37">
      <c r="B6248" s="2">
        <v>2.8999999165534973E-2</v>
      </c>
      <c r="D6248" s="44">
        <v>1.7399999499320984</v>
      </c>
      <c r="E6248" s="44"/>
      <c r="F6248" s="45">
        <v>9.7290048599243164</v>
      </c>
      <c r="G6248" s="45"/>
      <c r="H6248" s="45"/>
      <c r="I6248" s="45"/>
      <c r="J6248" s="45"/>
      <c r="K6248" s="45">
        <v>7.9791231155395508</v>
      </c>
      <c r="L6248" s="45"/>
      <c r="M6248" s="45"/>
      <c r="N6248" s="45">
        <v>34.747798919677734</v>
      </c>
      <c r="O6248" s="45"/>
      <c r="P6248" s="45"/>
      <c r="Q6248" s="45"/>
      <c r="R6248" s="45">
        <v>18.928312301635742</v>
      </c>
      <c r="S6248" s="45"/>
      <c r="T6248" s="45"/>
      <c r="U6248" s="45"/>
      <c r="V6248" s="46">
        <v>29.807689666748047</v>
      </c>
      <c r="W6248" s="46"/>
      <c r="X6248" s="45">
        <v>6.8000003695487976E-2</v>
      </c>
      <c r="Y6248" s="45"/>
      <c r="Z6248" s="44">
        <v>4.0800002217292786</v>
      </c>
      <c r="AA6248" s="44"/>
      <c r="AB6248" s="45">
        <v>-19.570192337036133</v>
      </c>
      <c r="AC6248" s="45"/>
      <c r="AD6248" s="45">
        <v>2.6757712364196777</v>
      </c>
      <c r="AE6248" s="45"/>
      <c r="AF6248" s="45">
        <v>27.968809127807617</v>
      </c>
      <c r="AG6248" s="45"/>
      <c r="AH6248" s="45">
        <v>17.884878158569336</v>
      </c>
      <c r="AI6248" s="45"/>
      <c r="AJ6248" s="45"/>
      <c r="AK6248" s="20">
        <v>10.579082489013672</v>
      </c>
    </row>
    <row r="6249" spans="2:37">
      <c r="B6249" s="2">
        <v>2.9999999329447746E-2</v>
      </c>
      <c r="D6249" s="44">
        <v>1.7999999597668648</v>
      </c>
      <c r="E6249" s="44"/>
      <c r="F6249" s="45">
        <v>-0.45148366689682007</v>
      </c>
      <c r="G6249" s="45"/>
      <c r="H6249" s="45"/>
      <c r="I6249" s="45"/>
      <c r="J6249" s="45"/>
      <c r="K6249" s="45">
        <v>7.7385168075561523</v>
      </c>
      <c r="L6249" s="45"/>
      <c r="M6249" s="45"/>
      <c r="N6249" s="45">
        <v>34.462760925292969</v>
      </c>
      <c r="O6249" s="45"/>
      <c r="P6249" s="45"/>
      <c r="Q6249" s="45"/>
      <c r="R6249" s="45">
        <v>18.896894454956055</v>
      </c>
      <c r="S6249" s="45"/>
      <c r="T6249" s="45"/>
      <c r="U6249" s="45"/>
      <c r="V6249" s="46">
        <v>28.956916809082031</v>
      </c>
      <c r="W6249" s="46"/>
      <c r="X6249" s="45">
        <v>6.8999998271465302E-2</v>
      </c>
      <c r="Y6249" s="45"/>
      <c r="Z6249" s="44">
        <v>4.1399998962879181</v>
      </c>
      <c r="AA6249" s="44"/>
      <c r="AB6249" s="45">
        <v>-13.629055023193359</v>
      </c>
      <c r="AC6249" s="45"/>
      <c r="AD6249" s="45">
        <v>2.6059155464172363</v>
      </c>
      <c r="AE6249" s="45"/>
      <c r="AF6249" s="45">
        <v>27.867229461669922</v>
      </c>
      <c r="AG6249" s="45"/>
      <c r="AH6249" s="45">
        <v>17.862447738647461</v>
      </c>
      <c r="AI6249" s="45"/>
      <c r="AJ6249" s="45"/>
      <c r="AK6249" s="20">
        <v>10.315834999084473</v>
      </c>
    </row>
    <row r="6250" spans="2:37">
      <c r="B6250" s="2">
        <v>3.0999999493360519E-2</v>
      </c>
      <c r="D6250" s="44">
        <v>1.8599999696016312</v>
      </c>
      <c r="E6250" s="44"/>
      <c r="F6250" s="45">
        <v>-9.4421634674072266</v>
      </c>
      <c r="G6250" s="45"/>
      <c r="H6250" s="45"/>
      <c r="I6250" s="45"/>
      <c r="J6250" s="45"/>
      <c r="K6250" s="45">
        <v>7.5071592330932617</v>
      </c>
      <c r="L6250" s="45"/>
      <c r="M6250" s="45"/>
      <c r="N6250" s="45">
        <v>34.187362670898438</v>
      </c>
      <c r="O6250" s="45"/>
      <c r="P6250" s="45"/>
      <c r="Q6250" s="45"/>
      <c r="R6250" s="45">
        <v>18.865751266479492</v>
      </c>
      <c r="S6250" s="45"/>
      <c r="T6250" s="45"/>
      <c r="U6250" s="45"/>
      <c r="V6250" s="46">
        <v>28.137563705444336</v>
      </c>
      <c r="W6250" s="46"/>
      <c r="X6250" s="45">
        <v>7.0000000298023224E-2</v>
      </c>
      <c r="Y6250" s="45"/>
      <c r="Z6250" s="44">
        <v>4.2000000178813934</v>
      </c>
      <c r="AA6250" s="44"/>
      <c r="AB6250" s="45">
        <v>-5.4251236915588379</v>
      </c>
      <c r="AC6250" s="45"/>
      <c r="AD6250" s="45">
        <v>2.5380179882049561</v>
      </c>
      <c r="AE6250" s="45"/>
      <c r="AF6250" s="45">
        <v>27.767875671386719</v>
      </c>
      <c r="AG6250" s="45"/>
      <c r="AH6250" s="45">
        <v>17.840204238891602</v>
      </c>
      <c r="AI6250" s="45"/>
      <c r="AJ6250" s="45"/>
      <c r="AK6250" s="20">
        <v>10.059581756591797</v>
      </c>
    </row>
    <row r="6251" spans="2:37">
      <c r="B6251" s="2">
        <v>3.2000001519918442E-2</v>
      </c>
      <c r="D6251" s="44">
        <v>1.9200000911951065</v>
      </c>
      <c r="E6251" s="44"/>
      <c r="F6251" s="45">
        <v>-16.02020263671875</v>
      </c>
      <c r="G6251" s="45"/>
      <c r="H6251" s="45"/>
      <c r="I6251" s="45"/>
      <c r="J6251" s="45"/>
      <c r="K6251" s="45">
        <v>7.2844944000244141</v>
      </c>
      <c r="L6251" s="45"/>
      <c r="M6251" s="45"/>
      <c r="N6251" s="45">
        <v>33.921043395996094</v>
      </c>
      <c r="O6251" s="45"/>
      <c r="P6251" s="45"/>
      <c r="Q6251" s="45"/>
      <c r="R6251" s="45">
        <v>18.834884643554688</v>
      </c>
      <c r="S6251" s="45"/>
      <c r="T6251" s="45"/>
      <c r="U6251" s="45"/>
      <c r="V6251" s="46">
        <v>27.347742080688477</v>
      </c>
      <c r="W6251" s="46"/>
      <c r="X6251" s="45">
        <v>7.1000002324581146E-2</v>
      </c>
      <c r="Y6251" s="45"/>
      <c r="Z6251" s="44">
        <v>4.2600001394748688</v>
      </c>
      <c r="AA6251" s="44"/>
      <c r="AB6251" s="45">
        <v>3.8764863014221191</v>
      </c>
      <c r="AC6251" s="45"/>
      <c r="AD6251" s="45">
        <v>2.4720187187194824</v>
      </c>
      <c r="AE6251" s="45"/>
      <c r="AF6251" s="45">
        <v>27.670682907104492</v>
      </c>
      <c r="AG6251" s="45"/>
      <c r="AH6251" s="45">
        <v>17.818145751953125</v>
      </c>
      <c r="AI6251" s="45"/>
      <c r="AJ6251" s="45"/>
      <c r="AK6251" s="20">
        <v>9.8101177215576172</v>
      </c>
    </row>
    <row r="6252" spans="2:37">
      <c r="B6252" s="2">
        <v>3.2999999821186066E-2</v>
      </c>
      <c r="D6252" s="44">
        <v>1.9799999892711639</v>
      </c>
      <c r="E6252" s="44"/>
      <c r="F6252" s="45">
        <v>-19.303501129150391</v>
      </c>
      <c r="G6252" s="45"/>
      <c r="H6252" s="45"/>
      <c r="I6252" s="45"/>
      <c r="J6252" s="45"/>
      <c r="K6252" s="45">
        <v>7.0700211524963379</v>
      </c>
      <c r="L6252" s="45"/>
      <c r="M6252" s="45"/>
      <c r="N6252" s="45">
        <v>33.663299560546875</v>
      </c>
      <c r="O6252" s="45"/>
      <c r="P6252" s="45"/>
      <c r="Q6252" s="45"/>
      <c r="R6252" s="45">
        <v>18.804286956787109</v>
      </c>
      <c r="S6252" s="45"/>
      <c r="T6252" s="45"/>
      <c r="U6252" s="45"/>
      <c r="V6252" s="46">
        <v>26.585746765136719</v>
      </c>
      <c r="W6252" s="46"/>
      <c r="X6252" s="45">
        <v>7.1999996900558472E-2</v>
      </c>
      <c r="Y6252" s="45"/>
      <c r="Z6252" s="44">
        <v>4.3199998140335083</v>
      </c>
      <c r="AA6252" s="44"/>
      <c r="AB6252" s="45">
        <v>12.959981918334961</v>
      </c>
      <c r="AC6252" s="45"/>
      <c r="AD6252" s="45">
        <v>2.4078595638275146</v>
      </c>
      <c r="AE6252" s="45"/>
      <c r="AF6252" s="45">
        <v>27.575592041015625</v>
      </c>
      <c r="AG6252" s="45"/>
      <c r="AH6252" s="45">
        <v>17.796274185180664</v>
      </c>
      <c r="AI6252" s="45"/>
      <c r="AJ6252" s="45"/>
      <c r="AK6252" s="20">
        <v>9.5672483444213867</v>
      </c>
    </row>
    <row r="6253" spans="2:37">
      <c r="B6253" s="2">
        <v>3.4000001847743988E-2</v>
      </c>
      <c r="D6253" s="44">
        <v>2.0400001108646393</v>
      </c>
      <c r="E6253" s="44"/>
      <c r="F6253" s="45">
        <v>-18.873208999633789</v>
      </c>
      <c r="G6253" s="45"/>
      <c r="H6253" s="45"/>
      <c r="I6253" s="45"/>
      <c r="J6253" s="45"/>
      <c r="K6253" s="45">
        <v>6.8632841110229492</v>
      </c>
      <c r="L6253" s="45"/>
      <c r="M6253" s="45"/>
      <c r="N6253" s="45">
        <v>33.413669586181641</v>
      </c>
      <c r="O6253" s="45"/>
      <c r="P6253" s="45"/>
      <c r="Q6253" s="45"/>
      <c r="R6253" s="45">
        <v>18.773956298828125</v>
      </c>
      <c r="S6253" s="45"/>
      <c r="T6253" s="45"/>
      <c r="U6253" s="45"/>
      <c r="V6253" s="46">
        <v>25.85003662109375</v>
      </c>
      <c r="W6253" s="46"/>
      <c r="X6253" s="45">
        <v>7.2999998927116394E-2</v>
      </c>
      <c r="Y6253" s="45"/>
      <c r="Z6253" s="44">
        <v>4.3799999356269836</v>
      </c>
      <c r="AA6253" s="44"/>
      <c r="AB6253" s="45">
        <v>20.543638229370117</v>
      </c>
      <c r="AC6253" s="45"/>
      <c r="AD6253" s="45">
        <v>2.3454844951629639</v>
      </c>
      <c r="AE6253" s="45"/>
      <c r="AF6253" s="45">
        <v>27.482545852661133</v>
      </c>
      <c r="AG6253" s="45"/>
      <c r="AH6253" s="45">
        <v>17.774585723876953</v>
      </c>
      <c r="AI6253" s="45"/>
      <c r="AJ6253" s="45"/>
      <c r="AK6253" s="20">
        <v>9.3307819366455078</v>
      </c>
    </row>
    <row r="6254" spans="2:37">
      <c r="B6254" s="2">
        <v>3.5000000149011612E-2</v>
      </c>
      <c r="D6254" s="44">
        <v>2.1000000089406967</v>
      </c>
      <c r="E6254" s="44"/>
      <c r="F6254" s="45">
        <v>-14.830955505371094</v>
      </c>
      <c r="G6254" s="45"/>
      <c r="H6254" s="45"/>
      <c r="I6254" s="45"/>
      <c r="J6254" s="45"/>
      <c r="K6254" s="45">
        <v>6.6638689041137695</v>
      </c>
      <c r="L6254" s="45"/>
      <c r="M6254" s="45"/>
      <c r="N6254" s="45">
        <v>33.171737670898438</v>
      </c>
      <c r="O6254" s="45"/>
      <c r="P6254" s="45"/>
      <c r="Q6254" s="45"/>
      <c r="R6254" s="45">
        <v>18.743892669677734</v>
      </c>
      <c r="S6254" s="45"/>
      <c r="T6254" s="45"/>
      <c r="U6254" s="45"/>
      <c r="V6254" s="46">
        <v>25.139211654663086</v>
      </c>
      <c r="W6254" s="46"/>
      <c r="X6254" s="45">
        <v>7.4000000953674316E-2</v>
      </c>
      <c r="Y6254" s="45"/>
      <c r="Z6254" s="44">
        <v>4.440000057220459</v>
      </c>
      <c r="AA6254" s="44"/>
      <c r="AB6254" s="45">
        <v>25.559322357177734</v>
      </c>
      <c r="AC6254" s="45"/>
      <c r="AD6254" s="45">
        <v>2.2848391532897949</v>
      </c>
      <c r="AE6254" s="45"/>
      <c r="AF6254" s="45">
        <v>27.391483306884766</v>
      </c>
      <c r="AG6254" s="45"/>
      <c r="AH6254" s="45">
        <v>17.753078460693359</v>
      </c>
      <c r="AI6254" s="45"/>
      <c r="AJ6254" s="45"/>
      <c r="AK6254" s="20">
        <v>9.1005353927612305</v>
      </c>
    </row>
    <row r="6255" spans="2:37">
      <c r="B6255" s="2">
        <v>3.5999998450279236E-2</v>
      </c>
      <c r="D6255" s="44">
        <v>2.1599999070167542</v>
      </c>
      <c r="E6255" s="44"/>
      <c r="F6255" s="45">
        <v>-7.7829990386962891</v>
      </c>
      <c r="G6255" s="45"/>
      <c r="H6255" s="45"/>
      <c r="I6255" s="45"/>
      <c r="J6255" s="45"/>
      <c r="K6255" s="45">
        <v>6.4713983535766602</v>
      </c>
      <c r="L6255" s="45"/>
      <c r="M6255" s="45"/>
      <c r="N6255" s="45">
        <v>32.937122344970703</v>
      </c>
      <c r="O6255" s="45"/>
      <c r="P6255" s="45"/>
      <c r="Q6255" s="45"/>
      <c r="R6255" s="45">
        <v>18.714092254638672</v>
      </c>
      <c r="S6255" s="45"/>
      <c r="T6255" s="45"/>
      <c r="U6255" s="45"/>
      <c r="V6255" s="46">
        <v>24.451999664306641</v>
      </c>
      <c r="W6255" s="46"/>
      <c r="X6255" s="45">
        <v>7.5000002980232239E-2</v>
      </c>
      <c r="Y6255" s="45"/>
      <c r="Z6255" s="44">
        <v>4.5000001788139343</v>
      </c>
      <c r="AA6255" s="44"/>
      <c r="AB6255" s="45">
        <v>27.301645278930664</v>
      </c>
      <c r="AC6255" s="45"/>
      <c r="AD6255" s="45">
        <v>2.2258715629577637</v>
      </c>
      <c r="AE6255" s="45"/>
      <c r="AF6255" s="45">
        <v>27.30235481262207</v>
      </c>
      <c r="AG6255" s="45"/>
      <c r="AH6255" s="45">
        <v>17.73175048828125</v>
      </c>
      <c r="AI6255" s="45"/>
      <c r="AJ6255" s="45"/>
      <c r="AK6255" s="20">
        <v>8.8763303756713867</v>
      </c>
    </row>
    <row r="6256" spans="2:37">
      <c r="B6256" s="2">
        <v>3.7000000476837158E-2</v>
      </c>
      <c r="D6256" s="44">
        <v>2.2200000286102295</v>
      </c>
      <c r="E6256" s="44"/>
      <c r="F6256" s="45">
        <v>1.2462582588195801</v>
      </c>
      <c r="G6256" s="45"/>
      <c r="H6256" s="45"/>
      <c r="I6256" s="45"/>
      <c r="J6256" s="45"/>
      <c r="K6256" s="45">
        <v>6.2855257987976074</v>
      </c>
      <c r="L6256" s="45"/>
      <c r="M6256" s="45"/>
      <c r="N6256" s="45">
        <v>32.70947265625</v>
      </c>
      <c r="O6256" s="45"/>
      <c r="P6256" s="45"/>
      <c r="Q6256" s="45"/>
      <c r="R6256" s="45">
        <v>18.684551239013672</v>
      </c>
      <c r="S6256" s="45"/>
      <c r="T6256" s="45"/>
      <c r="U6256" s="45"/>
      <c r="V6256" s="46">
        <v>23.787233352661133</v>
      </c>
      <c r="W6256" s="46"/>
      <c r="X6256" s="45">
        <v>7.5999997556209564E-2</v>
      </c>
      <c r="Y6256" s="45"/>
      <c r="Z6256" s="44">
        <v>4.5599998533725739</v>
      </c>
      <c r="AA6256" s="44"/>
      <c r="AB6256" s="45">
        <v>25.525938034057617</v>
      </c>
      <c r="AC6256" s="45"/>
      <c r="AD6256" s="45">
        <v>2.1685311794281006</v>
      </c>
      <c r="AE6256" s="45"/>
      <c r="AF6256" s="45">
        <v>27.215105056762695</v>
      </c>
      <c r="AG6256" s="45"/>
      <c r="AH6256" s="45">
        <v>17.710601806640625</v>
      </c>
      <c r="AI6256" s="45"/>
      <c r="AJ6256" s="45"/>
      <c r="AK6256" s="20">
        <v>8.6579952239990234</v>
      </c>
    </row>
    <row r="6257" spans="2:37" ht="14.25" customHeight="1">
      <c r="B6257" s="2">
        <v>3.7999998778104782E-2</v>
      </c>
      <c r="D6257" s="44">
        <v>2.2799999266862869</v>
      </c>
      <c r="E6257" s="44"/>
      <c r="F6257" s="45">
        <v>10.959036827087402</v>
      </c>
      <c r="G6257" s="45"/>
      <c r="H6257" s="45"/>
      <c r="I6257" s="45"/>
      <c r="J6257" s="45"/>
      <c r="K6257" s="45">
        <v>6.105933666229248</v>
      </c>
      <c r="L6257" s="45"/>
      <c r="M6257" s="45"/>
      <c r="N6257" s="45">
        <v>32.48846435546875</v>
      </c>
      <c r="O6257" s="45"/>
      <c r="P6257" s="45"/>
      <c r="Q6257" s="45"/>
      <c r="R6257" s="45">
        <v>18.655267715454102</v>
      </c>
      <c r="S6257" s="45"/>
      <c r="T6257" s="45"/>
      <c r="U6257" s="45"/>
      <c r="V6257" s="46">
        <v>23.143850326538086</v>
      </c>
      <c r="W6257" s="46"/>
      <c r="X6257" s="45">
        <v>7.6999999582767487E-2</v>
      </c>
      <c r="Y6257" s="45"/>
      <c r="Z6257" s="44">
        <v>4.6199999749660492</v>
      </c>
      <c r="AA6257" s="44"/>
      <c r="AB6257" s="45">
        <v>20.481410980224609</v>
      </c>
      <c r="AC6257" s="45"/>
      <c r="AD6257" s="45">
        <v>2.1127688884735107</v>
      </c>
      <c r="AE6257" s="45"/>
      <c r="AF6257" s="45">
        <v>27.129682540893555</v>
      </c>
      <c r="AG6257" s="45"/>
      <c r="AH6257" s="45">
        <v>17.689628601074219</v>
      </c>
      <c r="AI6257" s="45"/>
      <c r="AJ6257" s="45"/>
      <c r="AK6257" s="20">
        <v>8.4453630447387695</v>
      </c>
    </row>
    <row r="6258" spans="2:37" ht="13.5" customHeight="1">
      <c r="B6258" s="47" t="s">
        <v>11</v>
      </c>
      <c r="C6258" s="47"/>
      <c r="D6258" s="47"/>
      <c r="E6258" s="47"/>
    </row>
    <row r="6259" spans="2:37" ht="12.75" customHeight="1">
      <c r="B6259" s="39" t="s">
        <v>0</v>
      </c>
      <c r="C6259" s="39"/>
      <c r="D6259" s="39"/>
      <c r="E6259" s="39"/>
      <c r="F6259" s="39"/>
      <c r="G6259" s="1" t="s">
        <v>1</v>
      </c>
      <c r="H6259" s="40" t="s">
        <v>124</v>
      </c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</row>
    <row r="6260" spans="2:37" ht="12.75" customHeight="1">
      <c r="AB6260" s="39" t="s">
        <v>2</v>
      </c>
      <c r="AC6260" s="39"/>
      <c r="AD6260" s="39"/>
      <c r="AE6260" s="39"/>
      <c r="AF6260" s="39"/>
      <c r="AG6260" s="39"/>
    </row>
    <row r="6261" spans="2:37" ht="12" customHeight="1">
      <c r="B6261" s="39" t="s">
        <v>3</v>
      </c>
      <c r="C6261" s="39"/>
      <c r="D6261" s="39"/>
      <c r="E6261" s="39"/>
      <c r="G6261" s="1" t="s">
        <v>4</v>
      </c>
      <c r="H6261" s="41">
        <v>0.43999999761581421</v>
      </c>
      <c r="I6261" s="41"/>
      <c r="J6261" s="41"/>
      <c r="K6261" s="41"/>
      <c r="L6261" s="41"/>
      <c r="M6261" s="41"/>
      <c r="N6261" s="41"/>
      <c r="O6261" s="39" t="s">
        <v>21</v>
      </c>
      <c r="P6261" s="39"/>
      <c r="Q6261" s="39"/>
      <c r="R6261" s="39"/>
      <c r="S6261" s="1" t="s">
        <v>4</v>
      </c>
      <c r="T6261" s="42" t="s">
        <v>22</v>
      </c>
      <c r="U6261" s="42"/>
      <c r="V6261" s="42"/>
      <c r="W6261" s="42"/>
      <c r="X6261" s="42"/>
      <c r="Y6261" s="42"/>
      <c r="Z6261" s="42"/>
      <c r="AA6261" s="42"/>
      <c r="AB6261" s="39"/>
      <c r="AC6261" s="39"/>
      <c r="AD6261" s="39"/>
      <c r="AE6261" s="39"/>
      <c r="AF6261" s="39"/>
      <c r="AG6261" s="39"/>
    </row>
    <row r="6262" spans="2:37" ht="10.5" customHeight="1">
      <c r="AB6262" s="39"/>
      <c r="AC6262" s="39"/>
      <c r="AD6262" s="39"/>
      <c r="AE6262" s="39"/>
      <c r="AF6262" s="39"/>
      <c r="AG6262" s="39"/>
    </row>
    <row r="6263" spans="2:37" ht="12" customHeight="1">
      <c r="AB6263" s="39"/>
      <c r="AC6263" s="39"/>
      <c r="AD6263" s="39"/>
      <c r="AE6263" s="39"/>
      <c r="AF6263" s="39"/>
      <c r="AG6263" s="39"/>
    </row>
    <row r="6264" spans="2:37" ht="12" customHeight="1">
      <c r="AB6264" s="39"/>
      <c r="AC6264" s="39"/>
      <c r="AD6264" s="39"/>
      <c r="AE6264" s="39"/>
      <c r="AF6264" s="39"/>
      <c r="AG6264" s="39"/>
    </row>
    <row r="6265" spans="2:37" ht="6" customHeight="1"/>
    <row r="6266" spans="2:37" ht="3" customHeight="1">
      <c r="B6266" s="43" t="s">
        <v>5</v>
      </c>
      <c r="D6266" s="43" t="s">
        <v>23</v>
      </c>
      <c r="E6266" s="43"/>
      <c r="G6266" s="43" t="s">
        <v>6</v>
      </c>
      <c r="H6266" s="43"/>
      <c r="J6266" s="43" t="s">
        <v>7</v>
      </c>
      <c r="K6266" s="43"/>
      <c r="L6266" s="43"/>
      <c r="M6266" s="43"/>
      <c r="N6266" s="43" t="s">
        <v>8</v>
      </c>
      <c r="O6266" s="43"/>
      <c r="Q6266" s="43" t="s">
        <v>9</v>
      </c>
      <c r="R6266" s="43"/>
      <c r="S6266" s="43"/>
      <c r="T6266" s="43" t="s">
        <v>10</v>
      </c>
      <c r="U6266" s="43"/>
      <c r="X6266" s="43" t="s">
        <v>5</v>
      </c>
      <c r="Y6266" s="43"/>
      <c r="Z6266" s="43" t="s">
        <v>23</v>
      </c>
      <c r="AA6266" s="43"/>
      <c r="AB6266" s="43" t="s">
        <v>6</v>
      </c>
      <c r="AC6266" s="43" t="s">
        <v>7</v>
      </c>
      <c r="AE6266" s="43" t="s">
        <v>8</v>
      </c>
      <c r="AF6266" s="43" t="s">
        <v>9</v>
      </c>
      <c r="AG6266" s="43" t="s">
        <v>10</v>
      </c>
      <c r="AH6266" s="43"/>
    </row>
    <row r="6267" spans="2:37" ht="14.25" customHeight="1">
      <c r="B6267" s="43"/>
      <c r="D6267" s="43"/>
      <c r="E6267" s="43"/>
      <c r="G6267" s="43"/>
      <c r="H6267" s="43"/>
      <c r="J6267" s="43"/>
      <c r="K6267" s="43"/>
      <c r="L6267" s="43"/>
      <c r="M6267" s="43"/>
      <c r="N6267" s="43"/>
      <c r="O6267" s="43"/>
      <c r="Q6267" s="43"/>
      <c r="R6267" s="43"/>
      <c r="S6267" s="43"/>
      <c r="T6267" s="43"/>
      <c r="U6267" s="43"/>
      <c r="X6267" s="43"/>
      <c r="Y6267" s="43"/>
      <c r="Z6267" s="43"/>
      <c r="AA6267" s="43"/>
      <c r="AB6267" s="43"/>
      <c r="AC6267" s="43"/>
      <c r="AE6267" s="43"/>
      <c r="AF6267" s="43"/>
      <c r="AG6267" s="43"/>
      <c r="AH6267" s="43"/>
    </row>
    <row r="6268" spans="2:37">
      <c r="B6268" s="2">
        <v>7.8000001609325409E-2</v>
      </c>
      <c r="D6268" s="44">
        <v>4.6800000965595245</v>
      </c>
      <c r="E6268" s="44"/>
      <c r="F6268" s="45">
        <v>12.875059127807617</v>
      </c>
      <c r="G6268" s="45"/>
      <c r="H6268" s="45"/>
      <c r="I6268" s="45"/>
      <c r="J6268" s="45"/>
      <c r="K6268" s="45">
        <v>2.0585379600524902</v>
      </c>
      <c r="L6268" s="45"/>
      <c r="M6268" s="45"/>
      <c r="N6268" s="45">
        <v>27.046037673950195</v>
      </c>
      <c r="O6268" s="45"/>
      <c r="P6268" s="45"/>
      <c r="Q6268" s="45"/>
      <c r="R6268" s="45">
        <v>17.668830871582031</v>
      </c>
      <c r="S6268" s="45"/>
      <c r="T6268" s="45"/>
      <c r="U6268" s="45"/>
      <c r="V6268" s="46">
        <v>8.2382707595825195</v>
      </c>
      <c r="W6268" s="46"/>
    </row>
    <row r="6269" spans="2:37">
      <c r="B6269" s="2">
        <v>7.9000003635883331E-2</v>
      </c>
      <c r="D6269" s="44">
        <v>4.7400002181529999</v>
      </c>
      <c r="E6269" s="44"/>
      <c r="F6269" s="45">
        <v>3.7714850902557373</v>
      </c>
      <c r="G6269" s="45"/>
      <c r="H6269" s="45"/>
      <c r="I6269" s="45"/>
      <c r="J6269" s="45"/>
      <c r="K6269" s="45">
        <v>2.0057921409606934</v>
      </c>
      <c r="L6269" s="45"/>
      <c r="M6269" s="45"/>
      <c r="N6269" s="45">
        <v>26.964122772216797</v>
      </c>
      <c r="O6269" s="45"/>
      <c r="P6269" s="45"/>
      <c r="Q6269" s="45"/>
      <c r="R6269" s="45">
        <v>17.648204803466797</v>
      </c>
      <c r="S6269" s="45"/>
      <c r="T6269" s="45"/>
      <c r="U6269" s="45"/>
      <c r="V6269" s="46">
        <v>8.0365638732910156</v>
      </c>
      <c r="W6269" s="46"/>
    </row>
    <row r="6270" spans="2:37">
      <c r="B6270" s="2">
        <v>7.9999998211860657E-2</v>
      </c>
      <c r="D6270" s="44">
        <v>4.7999998927116394</v>
      </c>
      <c r="E6270" s="44"/>
      <c r="F6270" s="45">
        <v>-5.5571403503417969</v>
      </c>
      <c r="G6270" s="45"/>
      <c r="H6270" s="45"/>
      <c r="I6270" s="45"/>
      <c r="J6270" s="45"/>
      <c r="K6270" s="45">
        <v>1.9544878005981445</v>
      </c>
      <c r="L6270" s="45"/>
      <c r="M6270" s="45"/>
      <c r="N6270" s="45">
        <v>26.883890151977539</v>
      </c>
      <c r="O6270" s="45"/>
      <c r="P6270" s="45"/>
      <c r="Q6270" s="45"/>
      <c r="R6270" s="45">
        <v>17.627750396728516</v>
      </c>
      <c r="S6270" s="45"/>
      <c r="T6270" s="45"/>
      <c r="U6270" s="45"/>
      <c r="V6270" s="46">
        <v>7.840090274810791</v>
      </c>
      <c r="W6270" s="46"/>
    </row>
    <row r="6271" spans="2:37">
      <c r="B6271" s="2">
        <v>8.1000000238418579E-2</v>
      </c>
      <c r="D6271" s="44">
        <v>4.8600000143051147</v>
      </c>
      <c r="E6271" s="44"/>
      <c r="F6271" s="45">
        <v>-13.809858322143555</v>
      </c>
      <c r="G6271" s="45"/>
      <c r="H6271" s="45"/>
      <c r="I6271" s="45"/>
      <c r="J6271" s="45"/>
      <c r="K6271" s="45">
        <v>1.9045819044113159</v>
      </c>
      <c r="L6271" s="45"/>
      <c r="M6271" s="45"/>
      <c r="N6271" s="45">
        <v>26.8052978515625</v>
      </c>
      <c r="O6271" s="45"/>
      <c r="P6271" s="45"/>
      <c r="Q6271" s="45"/>
      <c r="R6271" s="45">
        <v>17.607465744018555</v>
      </c>
      <c r="S6271" s="45"/>
      <c r="T6271" s="45"/>
      <c r="U6271" s="45"/>
      <c r="V6271" s="46">
        <v>7.6487030982971191</v>
      </c>
      <c r="W6271" s="46"/>
    </row>
    <row r="6272" spans="2:37">
      <c r="B6272" s="2">
        <v>8.2000002264976501E-2</v>
      </c>
      <c r="D6272" s="44">
        <v>4.9200001358985901</v>
      </c>
      <c r="E6272" s="44"/>
      <c r="F6272" s="45">
        <v>-19.839317321777344</v>
      </c>
      <c r="G6272" s="45"/>
      <c r="H6272" s="45"/>
      <c r="I6272" s="45"/>
      <c r="J6272" s="45"/>
      <c r="K6272" s="45">
        <v>1.8560333251953125</v>
      </c>
      <c r="L6272" s="45"/>
      <c r="M6272" s="45"/>
      <c r="N6272" s="45">
        <v>26.728300094604492</v>
      </c>
      <c r="O6272" s="45"/>
      <c r="P6272" s="45"/>
      <c r="Q6272" s="45"/>
      <c r="R6272" s="45">
        <v>17.587348937988281</v>
      </c>
      <c r="S6272" s="45"/>
      <c r="T6272" s="45"/>
      <c r="U6272" s="45"/>
      <c r="V6272" s="46">
        <v>7.4622602462768555</v>
      </c>
      <c r="W6272" s="46"/>
    </row>
    <row r="6273" spans="2:23">
      <c r="B6273" s="2">
        <v>8.2999996840953827E-2</v>
      </c>
      <c r="D6273" s="44">
        <v>4.9799998104572296</v>
      </c>
      <c r="E6273" s="44"/>
      <c r="F6273" s="45">
        <v>-22.812227249145508</v>
      </c>
      <c r="G6273" s="45"/>
      <c r="H6273" s="45"/>
      <c r="I6273" s="45"/>
      <c r="J6273" s="45"/>
      <c r="K6273" s="45">
        <v>1.8088020086288452</v>
      </c>
      <c r="L6273" s="45"/>
      <c r="M6273" s="45"/>
      <c r="N6273" s="45">
        <v>26.652854919433594</v>
      </c>
      <c r="O6273" s="45"/>
      <c r="P6273" s="45"/>
      <c r="Q6273" s="45"/>
      <c r="R6273" s="45">
        <v>17.567398071289063</v>
      </c>
      <c r="S6273" s="45"/>
      <c r="T6273" s="45"/>
      <c r="U6273" s="45"/>
      <c r="V6273" s="46">
        <v>7.2806234359741211</v>
      </c>
      <c r="W6273" s="46"/>
    </row>
    <row r="6274" spans="2:23">
      <c r="B6274" s="2">
        <v>8.3999998867511749E-2</v>
      </c>
      <c r="D6274" s="44">
        <v>5.039999932050705</v>
      </c>
      <c r="E6274" s="44"/>
      <c r="F6274" s="45">
        <v>-22.325428009033203</v>
      </c>
      <c r="G6274" s="45"/>
      <c r="H6274" s="45"/>
      <c r="I6274" s="45"/>
      <c r="J6274" s="45"/>
      <c r="K6274" s="45">
        <v>1.7628493309020996</v>
      </c>
      <c r="L6274" s="45"/>
      <c r="M6274" s="45"/>
      <c r="N6274" s="45">
        <v>26.578922271728516</v>
      </c>
      <c r="O6274" s="45"/>
      <c r="P6274" s="45"/>
      <c r="Q6274" s="45"/>
      <c r="R6274" s="45">
        <v>17.547613143920898</v>
      </c>
      <c r="S6274" s="45"/>
      <c r="T6274" s="45"/>
      <c r="U6274" s="45"/>
      <c r="V6274" s="46">
        <v>7.1036591529846191</v>
      </c>
      <c r="W6274" s="46"/>
    </row>
    <row r="6275" spans="2:23">
      <c r="B6275" s="2">
        <v>8.5000000894069672E-2</v>
      </c>
      <c r="D6275" s="44">
        <v>5.1000000536441803</v>
      </c>
      <c r="E6275" s="44"/>
      <c r="F6275" s="45">
        <v>-18.46142578125</v>
      </c>
      <c r="G6275" s="45"/>
      <c r="H6275" s="45"/>
      <c r="I6275" s="45"/>
      <c r="J6275" s="45"/>
      <c r="K6275" s="45">
        <v>1.7181378602981567</v>
      </c>
      <c r="L6275" s="45"/>
      <c r="M6275" s="45"/>
      <c r="N6275" s="45">
        <v>26.506462097167969</v>
      </c>
      <c r="O6275" s="45"/>
      <c r="P6275" s="45"/>
      <c r="Q6275" s="45"/>
      <c r="R6275" s="45">
        <v>17.527992248535156</v>
      </c>
      <c r="S6275" s="45"/>
      <c r="T6275" s="45"/>
      <c r="U6275" s="45"/>
      <c r="V6275" s="46">
        <v>6.9312381744384766</v>
      </c>
      <c r="W6275" s="46"/>
    </row>
    <row r="6276" spans="2:23">
      <c r="B6276" s="2">
        <v>8.6000002920627594E-2</v>
      </c>
      <c r="D6276" s="44">
        <v>5.1600001752376556</v>
      </c>
      <c r="E6276" s="44"/>
      <c r="F6276" s="45">
        <v>-11.77574634552002</v>
      </c>
      <c r="G6276" s="45"/>
      <c r="H6276" s="45"/>
      <c r="I6276" s="45"/>
      <c r="J6276" s="45"/>
      <c r="K6276" s="45">
        <v>1.6746312379837036</v>
      </c>
      <c r="L6276" s="45"/>
      <c r="M6276" s="45"/>
      <c r="N6276" s="45">
        <v>26.435434341430664</v>
      </c>
      <c r="O6276" s="45"/>
      <c r="P6276" s="45"/>
      <c r="Q6276" s="45"/>
      <c r="R6276" s="45">
        <v>17.50853157043457</v>
      </c>
      <c r="S6276" s="45"/>
      <c r="T6276" s="45"/>
      <c r="U6276" s="45"/>
      <c r="V6276" s="46">
        <v>6.7632346153259277</v>
      </c>
      <c r="W6276" s="46"/>
    </row>
    <row r="6277" spans="2:23">
      <c r="B6277" s="2">
        <v>8.6999997496604919E-2</v>
      </c>
      <c r="D6277" s="44">
        <v>5.2199998497962952</v>
      </c>
      <c r="E6277" s="44"/>
      <c r="F6277" s="45">
        <v>-3.218017578125</v>
      </c>
      <c r="G6277" s="45"/>
      <c r="H6277" s="45"/>
      <c r="I6277" s="45"/>
      <c r="J6277" s="45"/>
      <c r="K6277" s="45">
        <v>1.6322946548461914</v>
      </c>
      <c r="L6277" s="45"/>
      <c r="M6277" s="45"/>
      <c r="N6277" s="45">
        <v>26.365804672241211</v>
      </c>
      <c r="O6277" s="45"/>
      <c r="P6277" s="45"/>
      <c r="Q6277" s="45"/>
      <c r="R6277" s="45">
        <v>17.489233016967773</v>
      </c>
      <c r="S6277" s="45"/>
      <c r="T6277" s="45"/>
      <c r="U6277" s="45"/>
      <c r="V6277" s="46">
        <v>6.5995268821716309</v>
      </c>
      <c r="W6277" s="46"/>
    </row>
    <row r="6278" spans="2:23">
      <c r="B6278" s="2">
        <v>8.7999999523162842E-2</v>
      </c>
      <c r="D6278" s="44">
        <v>5.2799999713897705</v>
      </c>
      <c r="E6278" s="44"/>
      <c r="F6278" s="45">
        <v>6.0019898414611816</v>
      </c>
      <c r="G6278" s="45"/>
      <c r="H6278" s="45"/>
      <c r="I6278" s="45"/>
      <c r="J6278" s="45"/>
      <c r="K6278" s="45">
        <v>1.5910940170288086</v>
      </c>
      <c r="L6278" s="45"/>
      <c r="M6278" s="45"/>
      <c r="N6278" s="45">
        <v>26.297534942626953</v>
      </c>
      <c r="O6278" s="45"/>
      <c r="P6278" s="45"/>
      <c r="Q6278" s="45"/>
      <c r="R6278" s="45">
        <v>17.4700927734375</v>
      </c>
      <c r="S6278" s="45"/>
      <c r="T6278" s="45"/>
      <c r="U6278" s="45"/>
      <c r="V6278" s="46">
        <v>6.4399967193603516</v>
      </c>
      <c r="W6278" s="46"/>
    </row>
    <row r="6279" spans="2:23">
      <c r="B6279" s="2">
        <v>8.9000001549720764E-2</v>
      </c>
      <c r="D6279" s="44">
        <v>5.3400000929832458</v>
      </c>
      <c r="E6279" s="44"/>
      <c r="F6279" s="45">
        <v>14.584487915039063</v>
      </c>
      <c r="G6279" s="45"/>
      <c r="H6279" s="45"/>
      <c r="I6279" s="45"/>
      <c r="J6279" s="45"/>
      <c r="K6279" s="45">
        <v>1.5509965419769287</v>
      </c>
      <c r="L6279" s="45"/>
      <c r="M6279" s="45"/>
      <c r="N6279" s="45">
        <v>26.2305908203125</v>
      </c>
      <c r="O6279" s="45"/>
      <c r="P6279" s="45"/>
      <c r="Q6279" s="45"/>
      <c r="R6279" s="45">
        <v>17.451108932495117</v>
      </c>
      <c r="S6279" s="45"/>
      <c r="T6279" s="45"/>
      <c r="U6279" s="45"/>
      <c r="V6279" s="46">
        <v>6.2845296859741211</v>
      </c>
      <c r="W6279" s="46"/>
    </row>
    <row r="6280" spans="2:23">
      <c r="B6280" s="2">
        <v>9.0000003576278687E-2</v>
      </c>
      <c r="D6280" s="44">
        <v>5.4000002145767212</v>
      </c>
      <c r="E6280" s="44"/>
      <c r="F6280" s="45">
        <v>21.322038650512695</v>
      </c>
      <c r="G6280" s="45"/>
      <c r="H6280" s="45"/>
      <c r="I6280" s="45"/>
      <c r="J6280" s="45"/>
      <c r="K6280" s="45">
        <v>1.5119701623916626</v>
      </c>
      <c r="L6280" s="45"/>
      <c r="M6280" s="45"/>
      <c r="N6280" s="45">
        <v>26.164937973022461</v>
      </c>
      <c r="O6280" s="45"/>
      <c r="P6280" s="45"/>
      <c r="Q6280" s="45"/>
      <c r="R6280" s="45">
        <v>17.432281494140625</v>
      </c>
      <c r="S6280" s="45"/>
      <c r="T6280" s="45"/>
      <c r="U6280" s="45"/>
      <c r="V6280" s="46">
        <v>6.1330146789550781</v>
      </c>
      <c r="W6280" s="46"/>
    </row>
    <row r="6281" spans="2:23">
      <c r="B6281" s="2">
        <v>9.0999998152256012E-2</v>
      </c>
      <c r="D6281" s="44">
        <v>5.4599998891353607</v>
      </c>
      <c r="E6281" s="44"/>
      <c r="F6281" s="45">
        <v>25.268583297729492</v>
      </c>
      <c r="G6281" s="45"/>
      <c r="H6281" s="45"/>
      <c r="I6281" s="45"/>
      <c r="J6281" s="45"/>
      <c r="K6281" s="45">
        <v>1.4739843606948853</v>
      </c>
      <c r="L6281" s="45"/>
      <c r="M6281" s="45"/>
      <c r="N6281" s="45">
        <v>26.100545883178711</v>
      </c>
      <c r="O6281" s="45"/>
      <c r="P6281" s="45"/>
      <c r="Q6281" s="45"/>
      <c r="R6281" s="45">
        <v>17.413608551025391</v>
      </c>
      <c r="S6281" s="45"/>
      <c r="T6281" s="45"/>
      <c r="U6281" s="45"/>
      <c r="V6281" s="46">
        <v>5.9853434562683105</v>
      </c>
      <c r="W6281" s="46"/>
    </row>
    <row r="6282" spans="2:23">
      <c r="B6282" s="2">
        <v>9.2000000178813934E-2</v>
      </c>
      <c r="D6282" s="44">
        <v>5.5200000107288361</v>
      </c>
      <c r="E6282" s="44"/>
      <c r="F6282" s="45">
        <v>25.87147331237793</v>
      </c>
      <c r="G6282" s="45"/>
      <c r="H6282" s="45"/>
      <c r="I6282" s="45"/>
      <c r="J6282" s="45"/>
      <c r="K6282" s="45">
        <v>1.4370089769363403</v>
      </c>
      <c r="L6282" s="45"/>
      <c r="M6282" s="45"/>
      <c r="N6282" s="45">
        <v>26.037378311157227</v>
      </c>
      <c r="O6282" s="45"/>
      <c r="P6282" s="45"/>
      <c r="Q6282" s="45"/>
      <c r="R6282" s="45">
        <v>17.395088195800781</v>
      </c>
      <c r="S6282" s="45"/>
      <c r="T6282" s="45"/>
      <c r="U6282" s="45"/>
      <c r="V6282" s="46">
        <v>5.8414120674133301</v>
      </c>
      <c r="W6282" s="46"/>
    </row>
    <row r="6283" spans="2:23">
      <c r="B6283" s="2">
        <v>9.3000002205371857E-2</v>
      </c>
      <c r="D6283" s="44">
        <v>5.5800001323223114</v>
      </c>
      <c r="E6283" s="44"/>
      <c r="F6283" s="45">
        <v>23.048086166381836</v>
      </c>
      <c r="G6283" s="45"/>
      <c r="H6283" s="45"/>
      <c r="I6283" s="45"/>
      <c r="J6283" s="45"/>
      <c r="K6283" s="45">
        <v>1.4010152816772461</v>
      </c>
      <c r="L6283" s="45"/>
      <c r="M6283" s="45"/>
      <c r="N6283" s="45">
        <v>25.975408554077148</v>
      </c>
      <c r="O6283" s="45"/>
      <c r="P6283" s="45"/>
      <c r="Q6283" s="45"/>
      <c r="R6283" s="45">
        <v>17.376720428466797</v>
      </c>
      <c r="S6283" s="45"/>
      <c r="T6283" s="45"/>
      <c r="U6283" s="45"/>
      <c r="V6283" s="46">
        <v>5.7011184692382813</v>
      </c>
      <c r="W6283" s="46"/>
    </row>
    <row r="6284" spans="2:23">
      <c r="B6284" s="2">
        <v>9.3999996781349182E-2</v>
      </c>
      <c r="D6284" s="44">
        <v>5.6399998068809509</v>
      </c>
      <c r="E6284" s="44"/>
      <c r="F6284" s="45">
        <v>17.196405410766602</v>
      </c>
      <c r="G6284" s="45"/>
      <c r="H6284" s="45"/>
      <c r="I6284" s="45"/>
      <c r="J6284" s="45"/>
      <c r="K6284" s="45">
        <v>1.3659751415252686</v>
      </c>
      <c r="L6284" s="45"/>
      <c r="M6284" s="45"/>
      <c r="N6284" s="45">
        <v>25.914604187011719</v>
      </c>
      <c r="O6284" s="45"/>
      <c r="P6284" s="45"/>
      <c r="Q6284" s="45"/>
      <c r="R6284" s="45">
        <v>17.358501434326172</v>
      </c>
      <c r="S6284" s="45"/>
      <c r="T6284" s="45"/>
      <c r="U6284" s="45"/>
      <c r="V6284" s="46">
        <v>5.5643644332885742</v>
      </c>
      <c r="W6284" s="46"/>
    </row>
    <row r="6285" spans="2:23">
      <c r="B6285" s="2">
        <v>9.4999998807907104E-2</v>
      </c>
      <c r="D6285" s="44">
        <v>5.6999999284744263</v>
      </c>
      <c r="E6285" s="44"/>
      <c r="F6285" s="45">
        <v>9.138214111328125</v>
      </c>
      <c r="G6285" s="45"/>
      <c r="H6285" s="45"/>
      <c r="I6285" s="45"/>
      <c r="J6285" s="45"/>
      <c r="K6285" s="45">
        <v>1.3318614959716797</v>
      </c>
      <c r="L6285" s="45"/>
      <c r="M6285" s="45"/>
      <c r="N6285" s="45">
        <v>25.854934692382813</v>
      </c>
      <c r="O6285" s="45"/>
      <c r="P6285" s="45"/>
      <c r="Q6285" s="45"/>
      <c r="R6285" s="45">
        <v>17.340431213378906</v>
      </c>
      <c r="S6285" s="45"/>
      <c r="T6285" s="45"/>
      <c r="U6285" s="45"/>
      <c r="V6285" s="46">
        <v>5.4310545921325684</v>
      </c>
      <c r="W6285" s="46"/>
    </row>
    <row r="6286" spans="2:23">
      <c r="B6286" s="2">
        <v>9.6000000834465027E-2</v>
      </c>
      <c r="D6286" s="44">
        <v>5.7600000500679016</v>
      </c>
      <c r="E6286" s="44"/>
      <c r="F6286" s="45">
        <v>3.0247548129409552E-3</v>
      </c>
      <c r="G6286" s="45"/>
      <c r="H6286" s="45"/>
      <c r="I6286" s="45"/>
      <c r="J6286" s="45"/>
      <c r="K6286" s="45">
        <v>1.2986479997634888</v>
      </c>
      <c r="L6286" s="45"/>
      <c r="M6286" s="45"/>
      <c r="N6286" s="45">
        <v>25.796375274658203</v>
      </c>
      <c r="O6286" s="45"/>
      <c r="P6286" s="45"/>
      <c r="Q6286" s="45"/>
      <c r="R6286" s="45">
        <v>17.322509765625</v>
      </c>
      <c r="S6286" s="45"/>
      <c r="T6286" s="45"/>
      <c r="U6286" s="45"/>
      <c r="V6286" s="46">
        <v>5.3010954856872559</v>
      </c>
      <c r="W6286" s="46"/>
    </row>
    <row r="6287" spans="2:23">
      <c r="B6287" s="2">
        <v>9.7000002861022949E-2</v>
      </c>
      <c r="D6287" s="44">
        <v>5.820000171661377</v>
      </c>
      <c r="E6287" s="44"/>
      <c r="F6287" s="45">
        <v>-8.9308891296386719</v>
      </c>
      <c r="G6287" s="45"/>
      <c r="H6287" s="45"/>
      <c r="I6287" s="45"/>
      <c r="J6287" s="45"/>
      <c r="K6287" s="45">
        <v>1.2663091421127319</v>
      </c>
      <c r="L6287" s="45"/>
      <c r="M6287" s="45"/>
      <c r="N6287" s="45">
        <v>25.738897323608398</v>
      </c>
      <c r="O6287" s="45"/>
      <c r="P6287" s="45"/>
      <c r="Q6287" s="45"/>
      <c r="R6287" s="45">
        <v>17.304733276367188</v>
      </c>
      <c r="S6287" s="45"/>
      <c r="T6287" s="45"/>
      <c r="U6287" s="45"/>
      <c r="V6287" s="46">
        <v>5.1743979454040527</v>
      </c>
      <c r="W6287" s="46"/>
    </row>
    <row r="6288" spans="2:23">
      <c r="B6288" s="2">
        <v>9.7999997437000275E-2</v>
      </c>
      <c r="D6288" s="44">
        <v>5.8799998462200165</v>
      </c>
      <c r="E6288" s="44"/>
      <c r="F6288" s="45">
        <v>-16.415975570678711</v>
      </c>
      <c r="G6288" s="45"/>
      <c r="H6288" s="45"/>
      <c r="I6288" s="45"/>
      <c r="J6288" s="45"/>
      <c r="K6288" s="45">
        <v>1.2348201274871826</v>
      </c>
      <c r="L6288" s="45"/>
      <c r="M6288" s="45"/>
      <c r="N6288" s="45">
        <v>25.682474136352539</v>
      </c>
      <c r="O6288" s="45"/>
      <c r="P6288" s="45"/>
      <c r="Q6288" s="45"/>
      <c r="R6288" s="45">
        <v>17.287101745605469</v>
      </c>
      <c r="S6288" s="45"/>
      <c r="T6288" s="45"/>
      <c r="U6288" s="45"/>
      <c r="V6288" s="46">
        <v>5.0508737564086914</v>
      </c>
      <c r="W6288" s="46"/>
    </row>
    <row r="6289" spans="2:37">
      <c r="B6289" s="2">
        <v>9.8999999463558197E-2</v>
      </c>
      <c r="D6289" s="44">
        <v>5.9399999678134918</v>
      </c>
      <c r="E6289" s="44"/>
      <c r="F6289" s="45">
        <v>-21.410219192504883</v>
      </c>
      <c r="G6289" s="45"/>
      <c r="H6289" s="45"/>
      <c r="I6289" s="45"/>
      <c r="J6289" s="45"/>
      <c r="K6289" s="45">
        <v>1.2041571140289307</v>
      </c>
      <c r="L6289" s="45"/>
      <c r="M6289" s="45"/>
      <c r="N6289" s="45">
        <v>25.627077102661133</v>
      </c>
      <c r="O6289" s="45"/>
      <c r="P6289" s="45"/>
      <c r="Q6289" s="45"/>
      <c r="R6289" s="45">
        <v>17.269613265991211</v>
      </c>
      <c r="S6289" s="45"/>
      <c r="T6289" s="45"/>
      <c r="U6289" s="45"/>
      <c r="V6289" s="46">
        <v>4.9304385185241699</v>
      </c>
      <c r="W6289" s="46"/>
    </row>
    <row r="6290" spans="2:37">
      <c r="B6290" s="2">
        <v>0.10000000149011612</v>
      </c>
      <c r="D6290" s="44">
        <v>6.0000000894069672</v>
      </c>
      <c r="E6290" s="44"/>
      <c r="F6290" s="45">
        <v>-23.2227783203125</v>
      </c>
      <c r="G6290" s="45"/>
      <c r="H6290" s="45"/>
      <c r="I6290" s="45"/>
      <c r="J6290" s="45"/>
      <c r="K6290" s="45">
        <v>1.1742967367172241</v>
      </c>
      <c r="L6290" s="45"/>
      <c r="M6290" s="45"/>
      <c r="N6290" s="45">
        <v>25.572685241699219</v>
      </c>
      <c r="O6290" s="45"/>
      <c r="P6290" s="45"/>
      <c r="Q6290" s="45"/>
      <c r="R6290" s="45">
        <v>17.252265930175781</v>
      </c>
      <c r="S6290" s="45"/>
      <c r="T6290" s="45"/>
      <c r="U6290" s="45"/>
      <c r="V6290" s="46">
        <v>4.8130092620849609</v>
      </c>
      <c r="W6290" s="46"/>
    </row>
    <row r="6291" spans="2:37" ht="9.75" customHeight="1">
      <c r="B6291" s="2">
        <v>0.10100000351667404</v>
      </c>
      <c r="D6291" s="44">
        <v>6.0600002110004425</v>
      </c>
      <c r="E6291" s="44"/>
      <c r="F6291" s="45">
        <v>-21.610124588012695</v>
      </c>
      <c r="G6291" s="45"/>
      <c r="H6291" s="45"/>
      <c r="I6291" s="45"/>
      <c r="J6291" s="45"/>
      <c r="K6291" s="45">
        <v>1.145216703414917</v>
      </c>
      <c r="L6291" s="45"/>
      <c r="M6291" s="45"/>
      <c r="N6291" s="45">
        <v>25.51927375793457</v>
      </c>
      <c r="O6291" s="45"/>
      <c r="P6291" s="45"/>
      <c r="Q6291" s="45"/>
      <c r="R6291" s="45">
        <v>17.23505973815918</v>
      </c>
      <c r="S6291" s="45"/>
      <c r="T6291" s="45"/>
      <c r="U6291" s="45"/>
      <c r="V6291" s="46">
        <v>4.6985068321228027</v>
      </c>
      <c r="W6291" s="46"/>
    </row>
    <row r="6292" spans="2:37" ht="5.25" customHeight="1"/>
    <row r="6293" spans="2:37" ht="172.5" customHeight="1"/>
    <row r="6294" spans="2:37" ht="16.5" customHeight="1"/>
    <row r="6295" spans="2:37" ht="12.75" customHeight="1">
      <c r="B6295" s="39" t="s">
        <v>0</v>
      </c>
      <c r="C6295" s="39"/>
      <c r="D6295" s="39"/>
      <c r="E6295" s="39"/>
      <c r="F6295" s="39"/>
      <c r="G6295" s="1" t="s">
        <v>1</v>
      </c>
      <c r="H6295" s="40" t="s">
        <v>125</v>
      </c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</row>
    <row r="6296" spans="2:37" ht="12.75" customHeight="1">
      <c r="AB6296" s="39" t="s">
        <v>2</v>
      </c>
      <c r="AC6296" s="39"/>
      <c r="AD6296" s="39"/>
      <c r="AE6296" s="39"/>
      <c r="AF6296" s="39"/>
      <c r="AG6296" s="39"/>
    </row>
    <row r="6297" spans="2:37" ht="12" customHeight="1">
      <c r="B6297" s="39" t="s">
        <v>3</v>
      </c>
      <c r="C6297" s="39"/>
      <c r="D6297" s="39"/>
      <c r="E6297" s="39"/>
      <c r="G6297" s="1" t="s">
        <v>4</v>
      </c>
      <c r="H6297" s="41">
        <v>6.5999999046325684</v>
      </c>
      <c r="I6297" s="41"/>
      <c r="J6297" s="41"/>
      <c r="K6297" s="41"/>
      <c r="L6297" s="41"/>
      <c r="M6297" s="41"/>
      <c r="N6297" s="41"/>
      <c r="O6297" s="39" t="s">
        <v>21</v>
      </c>
      <c r="P6297" s="39"/>
      <c r="Q6297" s="39"/>
      <c r="R6297" s="39"/>
      <c r="S6297" s="1" t="s">
        <v>4</v>
      </c>
      <c r="T6297" s="42" t="s">
        <v>24</v>
      </c>
      <c r="U6297" s="42"/>
      <c r="V6297" s="42"/>
      <c r="W6297" s="42"/>
      <c r="X6297" s="42"/>
      <c r="Y6297" s="42"/>
      <c r="Z6297" s="42"/>
      <c r="AA6297" s="42"/>
      <c r="AB6297" s="39"/>
      <c r="AC6297" s="39"/>
      <c r="AD6297" s="39"/>
      <c r="AE6297" s="39"/>
      <c r="AF6297" s="39"/>
      <c r="AG6297" s="39"/>
    </row>
    <row r="6298" spans="2:37" ht="10.5" customHeight="1">
      <c r="AB6298" s="39"/>
      <c r="AC6298" s="39"/>
      <c r="AD6298" s="39"/>
      <c r="AE6298" s="39"/>
      <c r="AF6298" s="39"/>
      <c r="AG6298" s="39"/>
    </row>
    <row r="6299" spans="2:37" ht="12" customHeight="1">
      <c r="AB6299" s="39"/>
      <c r="AC6299" s="39"/>
      <c r="AD6299" s="39"/>
      <c r="AE6299" s="39"/>
      <c r="AF6299" s="39"/>
      <c r="AG6299" s="39"/>
    </row>
    <row r="6300" spans="2:37" ht="12" customHeight="1">
      <c r="AB6300" s="39"/>
      <c r="AC6300" s="39"/>
      <c r="AD6300" s="39"/>
      <c r="AE6300" s="39"/>
      <c r="AF6300" s="39"/>
      <c r="AG6300" s="39"/>
    </row>
    <row r="6301" spans="2:37" ht="6" customHeight="1"/>
    <row r="6302" spans="2:37" ht="3" customHeight="1">
      <c r="B6302" s="43" t="s">
        <v>5</v>
      </c>
      <c r="D6302" s="43" t="s">
        <v>23</v>
      </c>
      <c r="E6302" s="43"/>
      <c r="G6302" s="43" t="s">
        <v>6</v>
      </c>
      <c r="H6302" s="43"/>
      <c r="J6302" s="43" t="s">
        <v>7</v>
      </c>
      <c r="K6302" s="43"/>
      <c r="L6302" s="43"/>
      <c r="M6302" s="43"/>
      <c r="N6302" s="43" t="s">
        <v>8</v>
      </c>
      <c r="O6302" s="43"/>
      <c r="Q6302" s="43" t="s">
        <v>9</v>
      </c>
      <c r="R6302" s="43"/>
      <c r="S6302" s="43"/>
      <c r="T6302" s="43" t="s">
        <v>10</v>
      </c>
      <c r="U6302" s="43"/>
      <c r="X6302" s="43" t="s">
        <v>5</v>
      </c>
      <c r="Y6302" s="43"/>
      <c r="Z6302" s="43" t="s">
        <v>23</v>
      </c>
      <c r="AA6302" s="43"/>
      <c r="AB6302" s="43" t="s">
        <v>6</v>
      </c>
      <c r="AC6302" s="43" t="s">
        <v>7</v>
      </c>
      <c r="AE6302" s="43" t="s">
        <v>8</v>
      </c>
      <c r="AF6302" s="43" t="s">
        <v>9</v>
      </c>
      <c r="AG6302" s="43" t="s">
        <v>10</v>
      </c>
      <c r="AH6302" s="43"/>
    </row>
    <row r="6303" spans="2:37" ht="14.25" customHeight="1">
      <c r="B6303" s="43"/>
      <c r="D6303" s="43"/>
      <c r="E6303" s="43"/>
      <c r="G6303" s="43"/>
      <c r="H6303" s="43"/>
      <c r="J6303" s="43"/>
      <c r="K6303" s="43"/>
      <c r="L6303" s="43"/>
      <c r="M6303" s="43"/>
      <c r="N6303" s="43"/>
      <c r="O6303" s="43"/>
      <c r="Q6303" s="43"/>
      <c r="R6303" s="43"/>
      <c r="S6303" s="43"/>
      <c r="T6303" s="43"/>
      <c r="U6303" s="43"/>
      <c r="X6303" s="43"/>
      <c r="Y6303" s="43"/>
      <c r="Z6303" s="43"/>
      <c r="AA6303" s="43"/>
      <c r="AB6303" s="43"/>
      <c r="AC6303" s="43"/>
      <c r="AE6303" s="43"/>
      <c r="AF6303" s="43"/>
      <c r="AG6303" s="43"/>
      <c r="AH6303" s="43"/>
    </row>
    <row r="6304" spans="2:37">
      <c r="B6304" s="2">
        <v>0</v>
      </c>
      <c r="D6304" s="44">
        <v>0</v>
      </c>
      <c r="E6304" s="44"/>
      <c r="F6304" s="45">
        <v>8.8272594211957767E-7</v>
      </c>
      <c r="G6304" s="45"/>
      <c r="H6304" s="45"/>
      <c r="I6304" s="45"/>
      <c r="J6304" s="45"/>
      <c r="K6304" s="45">
        <v>31.23649787902832</v>
      </c>
      <c r="L6304" s="45"/>
      <c r="M6304" s="45"/>
      <c r="N6304" s="45">
        <v>62.472995758056641</v>
      </c>
      <c r="O6304" s="45"/>
      <c r="P6304" s="45"/>
      <c r="Q6304" s="45"/>
      <c r="R6304" s="45">
        <v>22.087539672851563</v>
      </c>
      <c r="S6304" s="45"/>
      <c r="T6304" s="45"/>
      <c r="U6304" s="45"/>
      <c r="V6304" s="46">
        <v>100</v>
      </c>
      <c r="W6304" s="46"/>
      <c r="X6304" s="45">
        <v>3.9000000804662704E-2</v>
      </c>
      <c r="Y6304" s="45"/>
      <c r="Z6304" s="44">
        <v>2.3400000482797623</v>
      </c>
      <c r="AA6304" s="44"/>
      <c r="AB6304" s="45">
        <v>13.464259147644043</v>
      </c>
      <c r="AC6304" s="45"/>
      <c r="AD6304" s="45">
        <v>0.68795102834701538</v>
      </c>
      <c r="AE6304" s="45"/>
      <c r="AF6304" s="45">
        <v>24.27263069152832</v>
      </c>
      <c r="AG6304" s="45"/>
      <c r="AH6304" s="45">
        <v>16.676887512207031</v>
      </c>
      <c r="AI6304" s="45"/>
      <c r="AJ6304" s="45"/>
      <c r="AK6304" s="20">
        <v>2.9169402122497559</v>
      </c>
    </row>
    <row r="6305" spans="2:37">
      <c r="B6305" s="2">
        <v>1.0000000474974513E-3</v>
      </c>
      <c r="D6305" s="44">
        <v>6.0000002849847078E-2</v>
      </c>
      <c r="E6305" s="44"/>
      <c r="F6305" s="45">
        <v>-1.019483208656311</v>
      </c>
      <c r="G6305" s="45"/>
      <c r="H6305" s="45"/>
      <c r="I6305" s="45"/>
      <c r="J6305" s="45"/>
      <c r="K6305" s="45">
        <v>27.786384582519531</v>
      </c>
      <c r="L6305" s="45"/>
      <c r="M6305" s="45"/>
      <c r="N6305" s="45">
        <v>58.770599365234375</v>
      </c>
      <c r="O6305" s="45"/>
      <c r="P6305" s="45"/>
      <c r="Q6305" s="45"/>
      <c r="R6305" s="45">
        <v>21.909147262573242</v>
      </c>
      <c r="S6305" s="45"/>
      <c r="T6305" s="45"/>
      <c r="U6305" s="45"/>
      <c r="V6305" s="46">
        <v>89.679168701171875</v>
      </c>
      <c r="W6305" s="46"/>
      <c r="X6305" s="45">
        <v>3.9999999105930328E-2</v>
      </c>
      <c r="Y6305" s="45"/>
      <c r="Z6305" s="44">
        <v>2.3999999463558197</v>
      </c>
      <c r="AA6305" s="44"/>
      <c r="AB6305" s="45">
        <v>19.685806274414063</v>
      </c>
      <c r="AC6305" s="45"/>
      <c r="AD6305" s="45">
        <v>0.62807607650756836</v>
      </c>
      <c r="AE6305" s="45"/>
      <c r="AF6305" s="45">
        <v>24.063924789428711</v>
      </c>
      <c r="AG6305" s="45"/>
      <c r="AH6305" s="45">
        <v>16.571647644042969</v>
      </c>
      <c r="AI6305" s="45"/>
      <c r="AJ6305" s="45"/>
      <c r="AK6305" s="20">
        <v>2.6799798011779785</v>
      </c>
    </row>
    <row r="6306" spans="2:37">
      <c r="B6306" s="2">
        <v>2.0000000949949026E-3</v>
      </c>
      <c r="D6306" s="44">
        <v>0.12000000569969416</v>
      </c>
      <c r="E6306" s="44"/>
      <c r="F6306" s="45">
        <v>2.3806748390197754</v>
      </c>
      <c r="G6306" s="45"/>
      <c r="H6306" s="45"/>
      <c r="I6306" s="45"/>
      <c r="J6306" s="45"/>
      <c r="K6306" s="45">
        <v>24.776645660400391</v>
      </c>
      <c r="L6306" s="45"/>
      <c r="M6306" s="45"/>
      <c r="N6306" s="45">
        <v>55.512184143066406</v>
      </c>
      <c r="O6306" s="45"/>
      <c r="P6306" s="45"/>
      <c r="Q6306" s="45"/>
      <c r="R6306" s="45">
        <v>21.733308792114258</v>
      </c>
      <c r="S6306" s="45"/>
      <c r="T6306" s="45"/>
      <c r="U6306" s="45"/>
      <c r="V6306" s="46">
        <v>80.61236572265625</v>
      </c>
      <c r="W6306" s="46"/>
      <c r="X6306" s="45">
        <v>4.1000001132488251E-2</v>
      </c>
      <c r="Y6306" s="45"/>
      <c r="Z6306" s="44">
        <v>2.460000067949295</v>
      </c>
      <c r="AA6306" s="44"/>
      <c r="AB6306" s="45">
        <v>23.172142028808594</v>
      </c>
      <c r="AC6306" s="45"/>
      <c r="AD6306" s="45">
        <v>0.57346928119659424</v>
      </c>
      <c r="AE6306" s="45"/>
      <c r="AF6306" s="45">
        <v>23.862346649169922</v>
      </c>
      <c r="AG6306" s="45"/>
      <c r="AH6306" s="45">
        <v>16.467723846435547</v>
      </c>
      <c r="AI6306" s="45"/>
      <c r="AJ6306" s="45"/>
      <c r="AK6306" s="20">
        <v>2.4624171257019043</v>
      </c>
    </row>
    <row r="6307" spans="2:37">
      <c r="B6307" s="2">
        <v>3.0000000260770321E-3</v>
      </c>
      <c r="D6307" s="44">
        <v>0.18000000156462193</v>
      </c>
      <c r="E6307" s="44"/>
      <c r="F6307" s="45">
        <v>9.1776161193847656</v>
      </c>
      <c r="G6307" s="45"/>
      <c r="H6307" s="45"/>
      <c r="I6307" s="45"/>
      <c r="J6307" s="45"/>
      <c r="K6307" s="45">
        <v>22.141651153564453</v>
      </c>
      <c r="L6307" s="45"/>
      <c r="M6307" s="45"/>
      <c r="N6307" s="45">
        <v>52.632061004638672</v>
      </c>
      <c r="O6307" s="45"/>
      <c r="P6307" s="45"/>
      <c r="Q6307" s="45"/>
      <c r="R6307" s="45">
        <v>21.559976577758789</v>
      </c>
      <c r="S6307" s="45"/>
      <c r="T6307" s="45"/>
      <c r="U6307" s="45"/>
      <c r="V6307" s="46">
        <v>72.618408203125</v>
      </c>
      <c r="W6307" s="46"/>
      <c r="X6307" s="45">
        <v>4.1999999433755875E-2</v>
      </c>
      <c r="Y6307" s="45"/>
      <c r="Z6307" s="44">
        <v>2.5199999660253525</v>
      </c>
      <c r="AA6307" s="44"/>
      <c r="AB6307" s="45">
        <v>23.462837219238281</v>
      </c>
      <c r="AC6307" s="45"/>
      <c r="AD6307" s="45">
        <v>0.52366054058074951</v>
      </c>
      <c r="AE6307" s="45"/>
      <c r="AF6307" s="45">
        <v>23.667394638061523</v>
      </c>
      <c r="AG6307" s="45"/>
      <c r="AH6307" s="45">
        <v>16.365091323852539</v>
      </c>
      <c r="AI6307" s="45"/>
      <c r="AJ6307" s="45"/>
      <c r="AK6307" s="20">
        <v>2.2626447677612305</v>
      </c>
    </row>
    <row r="6308" spans="2:37">
      <c r="B6308" s="2">
        <v>4.0000001899898052E-3</v>
      </c>
      <c r="D6308" s="44">
        <v>0.24000001139938831</v>
      </c>
      <c r="E6308" s="44"/>
      <c r="F6308" s="45">
        <v>17.953889846801758</v>
      </c>
      <c r="G6308" s="45"/>
      <c r="H6308" s="45"/>
      <c r="I6308" s="45"/>
      <c r="J6308" s="45"/>
      <c r="K6308" s="45">
        <v>19.826873779296875</v>
      </c>
      <c r="L6308" s="45"/>
      <c r="M6308" s="45"/>
      <c r="N6308" s="45">
        <v>50.075641632080078</v>
      </c>
      <c r="O6308" s="45"/>
      <c r="P6308" s="45"/>
      <c r="Q6308" s="45"/>
      <c r="R6308" s="45">
        <v>21.389108657836914</v>
      </c>
      <c r="S6308" s="45"/>
      <c r="T6308" s="45"/>
      <c r="U6308" s="45"/>
      <c r="V6308" s="46">
        <v>65.546051025390625</v>
      </c>
      <c r="W6308" s="46"/>
      <c r="X6308" s="45">
        <v>4.3000001460313797E-2</v>
      </c>
      <c r="Y6308" s="45"/>
      <c r="Z6308" s="44">
        <v>2.5800000876188278</v>
      </c>
      <c r="AA6308" s="44"/>
      <c r="AB6308" s="45">
        <v>20.549764633178711</v>
      </c>
      <c r="AC6308" s="45"/>
      <c r="AD6308" s="45">
        <v>0.47822239995002747</v>
      </c>
      <c r="AE6308" s="45"/>
      <c r="AF6308" s="45">
        <v>23.478614807128906</v>
      </c>
      <c r="AG6308" s="45"/>
      <c r="AH6308" s="45">
        <v>16.26373291015625</v>
      </c>
      <c r="AI6308" s="45"/>
      <c r="AJ6308" s="45"/>
      <c r="AK6308" s="20">
        <v>2.0791923999786377</v>
      </c>
    </row>
    <row r="6309" spans="2:37">
      <c r="B6309" s="2">
        <v>4.999999888241291E-3</v>
      </c>
      <c r="D6309" s="44">
        <v>0.29999999329447746</v>
      </c>
      <c r="E6309" s="44"/>
      <c r="F6309" s="45">
        <v>27.091604232788086</v>
      </c>
      <c r="G6309" s="45"/>
      <c r="H6309" s="45"/>
      <c r="I6309" s="45"/>
      <c r="J6309" s="45"/>
      <c r="K6309" s="45">
        <v>17.786848068237305</v>
      </c>
      <c r="L6309" s="45"/>
      <c r="M6309" s="45"/>
      <c r="N6309" s="45">
        <v>47.797397613525391</v>
      </c>
      <c r="O6309" s="45"/>
      <c r="P6309" s="45"/>
      <c r="Q6309" s="45"/>
      <c r="R6309" s="45">
        <v>21.220663070678711</v>
      </c>
      <c r="S6309" s="45"/>
      <c r="T6309" s="45"/>
      <c r="U6309" s="45"/>
      <c r="V6309" s="46">
        <v>59.268650054931641</v>
      </c>
      <c r="W6309" s="46"/>
      <c r="X6309" s="45">
        <v>4.3999999761581421E-2</v>
      </c>
      <c r="Y6309" s="45"/>
      <c r="Z6309" s="44">
        <v>2.6399999856948853</v>
      </c>
      <c r="AA6309" s="44"/>
      <c r="AB6309" s="45">
        <v>14.872524261474609</v>
      </c>
      <c r="AC6309" s="45"/>
      <c r="AD6309" s="45">
        <v>0.4367663562297821</v>
      </c>
      <c r="AE6309" s="45"/>
      <c r="AF6309" s="45">
        <v>23.295583724975586</v>
      </c>
      <c r="AG6309" s="45"/>
      <c r="AH6309" s="45">
        <v>16.163625717163086</v>
      </c>
      <c r="AI6309" s="45"/>
      <c r="AJ6309" s="45"/>
      <c r="AK6309" s="20">
        <v>1.910712718963623</v>
      </c>
    </row>
    <row r="6310" spans="2:37">
      <c r="B6310" s="2">
        <v>6.0000000521540642E-3</v>
      </c>
      <c r="D6310" s="44">
        <v>0.36000000312924385</v>
      </c>
      <c r="E6310" s="44"/>
      <c r="F6310" s="45">
        <v>34.993003845214844</v>
      </c>
      <c r="G6310" s="45"/>
      <c r="H6310" s="45"/>
      <c r="I6310" s="45"/>
      <c r="J6310" s="45"/>
      <c r="K6310" s="45">
        <v>15.983525276184082</v>
      </c>
      <c r="L6310" s="45"/>
      <c r="M6310" s="45"/>
      <c r="N6310" s="45">
        <v>45.759220123291016</v>
      </c>
      <c r="O6310" s="45"/>
      <c r="P6310" s="45"/>
      <c r="Q6310" s="45"/>
      <c r="R6310" s="45">
        <v>21.054597854614258</v>
      </c>
      <c r="S6310" s="45"/>
      <c r="T6310" s="45"/>
      <c r="U6310" s="45"/>
      <c r="V6310" s="46">
        <v>53.679767608642578</v>
      </c>
      <c r="W6310" s="46"/>
      <c r="X6310" s="45">
        <v>4.5000001788139343E-2</v>
      </c>
      <c r="Y6310" s="45"/>
      <c r="Z6310" s="44">
        <v>2.7000001072883606</v>
      </c>
      <c r="AA6310" s="44"/>
      <c r="AB6310" s="45">
        <v>7.2515506744384766</v>
      </c>
      <c r="AC6310" s="45"/>
      <c r="AD6310" s="45">
        <v>0.39893898367881775</v>
      </c>
      <c r="AE6310" s="45"/>
      <c r="AF6310" s="45">
        <v>23.117925643920898</v>
      </c>
      <c r="AG6310" s="45"/>
      <c r="AH6310" s="45">
        <v>16.064748764038086</v>
      </c>
      <c r="AI6310" s="45"/>
      <c r="AJ6310" s="45"/>
      <c r="AK6310" s="20">
        <v>1.7559717893600464</v>
      </c>
    </row>
    <row r="6311" spans="2:37">
      <c r="B6311" s="2">
        <v>7.0000002160668373E-3</v>
      </c>
      <c r="D6311" s="44">
        <v>0.42000001296401024</v>
      </c>
      <c r="E6311" s="44"/>
      <c r="F6311" s="45">
        <v>40.296073913574219</v>
      </c>
      <c r="G6311" s="45"/>
      <c r="H6311" s="45"/>
      <c r="I6311" s="45"/>
      <c r="J6311" s="45"/>
      <c r="K6311" s="45">
        <v>14.384939193725586</v>
      </c>
      <c r="L6311" s="45"/>
      <c r="M6311" s="45"/>
      <c r="N6311" s="45">
        <v>43.929092407226563</v>
      </c>
      <c r="O6311" s="45"/>
      <c r="P6311" s="45"/>
      <c r="Q6311" s="45"/>
      <c r="R6311" s="45">
        <v>20.890871047973633</v>
      </c>
      <c r="S6311" s="45"/>
      <c r="T6311" s="45"/>
      <c r="U6311" s="45"/>
      <c r="V6311" s="46">
        <v>48.689632415771484</v>
      </c>
      <c r="W6311" s="46"/>
      <c r="X6311" s="45">
        <v>4.6000000089406967E-2</v>
      </c>
      <c r="Y6311" s="45"/>
      <c r="Z6311" s="44">
        <v>2.760000005364418</v>
      </c>
      <c r="AA6311" s="44"/>
      <c r="AB6311" s="45">
        <v>-1.2310432195663452</v>
      </c>
      <c r="AC6311" s="45"/>
      <c r="AD6311" s="45">
        <v>0.36441886425018311</v>
      </c>
      <c r="AE6311" s="45"/>
      <c r="AF6311" s="45">
        <v>22.945285797119141</v>
      </c>
      <c r="AG6311" s="45"/>
      <c r="AH6311" s="45">
        <v>15.967083930969238</v>
      </c>
      <c r="AI6311" s="45"/>
      <c r="AJ6311" s="45"/>
      <c r="AK6311" s="20">
        <v>1.6138391494750977</v>
      </c>
    </row>
    <row r="6312" spans="2:37">
      <c r="B6312" s="2">
        <v>8.0000003799796104E-3</v>
      </c>
      <c r="D6312" s="44">
        <v>0.48000002279877663</v>
      </c>
      <c r="E6312" s="44"/>
      <c r="F6312" s="45">
        <v>42.055072784423828</v>
      </c>
      <c r="G6312" s="45"/>
      <c r="H6312" s="45"/>
      <c r="I6312" s="45"/>
      <c r="J6312" s="45"/>
      <c r="K6312" s="45">
        <v>12.964129447937012</v>
      </c>
      <c r="L6312" s="45"/>
      <c r="M6312" s="45"/>
      <c r="N6312" s="45">
        <v>42.279987335205078</v>
      </c>
      <c r="O6312" s="45"/>
      <c r="P6312" s="45"/>
      <c r="Q6312" s="45"/>
      <c r="R6312" s="45">
        <v>20.729442596435547</v>
      </c>
      <c r="S6312" s="45"/>
      <c r="T6312" s="45"/>
      <c r="U6312" s="45"/>
      <c r="V6312" s="46">
        <v>44.222240447998047</v>
      </c>
      <c r="W6312" s="46"/>
      <c r="X6312" s="45">
        <v>4.6999998390674591E-2</v>
      </c>
      <c r="Y6312" s="45"/>
      <c r="Z6312" s="44">
        <v>2.8199999034404755</v>
      </c>
      <c r="AA6312" s="44"/>
      <c r="AB6312" s="45">
        <v>-9.3856210708618164</v>
      </c>
      <c r="AC6312" s="45"/>
      <c r="AD6312" s="45">
        <v>0.33291339874267578</v>
      </c>
      <c r="AE6312" s="45"/>
      <c r="AF6312" s="45">
        <v>22.777345657348633</v>
      </c>
      <c r="AG6312" s="45"/>
      <c r="AH6312" s="45">
        <v>15.870610237121582</v>
      </c>
      <c r="AI6312" s="45"/>
      <c r="AJ6312" s="45"/>
      <c r="AK6312" s="20">
        <v>1.4832782745361328</v>
      </c>
    </row>
    <row r="6313" spans="2:37">
      <c r="B6313" s="2">
        <v>8.999999612569809E-3</v>
      </c>
      <c r="D6313" s="44">
        <v>0.53999997675418854</v>
      </c>
      <c r="E6313" s="44"/>
      <c r="F6313" s="45">
        <v>39.861167907714844</v>
      </c>
      <c r="G6313" s="45"/>
      <c r="H6313" s="45"/>
      <c r="I6313" s="45"/>
      <c r="J6313" s="45"/>
      <c r="K6313" s="45">
        <v>11.698263168334961</v>
      </c>
      <c r="L6313" s="45"/>
      <c r="M6313" s="45"/>
      <c r="N6313" s="45">
        <v>40.789024353027344</v>
      </c>
      <c r="O6313" s="45"/>
      <c r="P6313" s="45"/>
      <c r="Q6313" s="45"/>
      <c r="R6313" s="45">
        <v>20.570274353027344</v>
      </c>
      <c r="S6313" s="45"/>
      <c r="T6313" s="45"/>
      <c r="U6313" s="45"/>
      <c r="V6313" s="46">
        <v>40.212985992431641</v>
      </c>
      <c r="W6313" s="46"/>
      <c r="X6313" s="45">
        <v>4.8000000417232513E-2</v>
      </c>
      <c r="Y6313" s="45"/>
      <c r="Z6313" s="44">
        <v>2.8800000250339508</v>
      </c>
      <c r="AA6313" s="44"/>
      <c r="AB6313" s="45">
        <v>-16.082281112670898</v>
      </c>
      <c r="AC6313" s="45"/>
      <c r="AD6313" s="45">
        <v>0.30415639281272888</v>
      </c>
      <c r="AE6313" s="45"/>
      <c r="AF6313" s="45">
        <v>22.613813400268555</v>
      </c>
      <c r="AG6313" s="45"/>
      <c r="AH6313" s="45">
        <v>15.775309562683105</v>
      </c>
      <c r="AI6313" s="45"/>
      <c r="AJ6313" s="45"/>
      <c r="AK6313" s="20">
        <v>1.3633396625518799</v>
      </c>
    </row>
    <row r="6314" spans="2:37">
      <c r="B6314" s="2">
        <v>9.9999997764825821E-3</v>
      </c>
      <c r="D6314" s="44">
        <v>0.59999998658895493</v>
      </c>
      <c r="E6314" s="44"/>
      <c r="F6314" s="45">
        <v>33.887275695800781</v>
      </c>
      <c r="G6314" s="45"/>
      <c r="H6314" s="45"/>
      <c r="I6314" s="45"/>
      <c r="J6314" s="45"/>
      <c r="K6314" s="45">
        <v>10.567924499511719</v>
      </c>
      <c r="L6314" s="45"/>
      <c r="M6314" s="45"/>
      <c r="N6314" s="45">
        <v>39.436725616455078</v>
      </c>
      <c r="O6314" s="45"/>
      <c r="P6314" s="45"/>
      <c r="Q6314" s="45"/>
      <c r="R6314" s="45">
        <v>20.413326263427734</v>
      </c>
      <c r="S6314" s="45"/>
      <c r="T6314" s="45"/>
      <c r="U6314" s="45"/>
      <c r="V6314" s="46">
        <v>36.606727600097656</v>
      </c>
      <c r="W6314" s="46"/>
      <c r="X6314" s="45">
        <v>4.8999998718500137E-2</v>
      </c>
      <c r="Y6314" s="45"/>
      <c r="Z6314" s="44">
        <v>2.9399999231100082</v>
      </c>
      <c r="AA6314" s="44"/>
      <c r="AB6314" s="45">
        <v>-20.407766342163086</v>
      </c>
      <c r="AC6314" s="45"/>
      <c r="AD6314" s="45">
        <v>0.27790540456771851</v>
      </c>
      <c r="AE6314" s="45"/>
      <c r="AF6314" s="45">
        <v>22.454416275024414</v>
      </c>
      <c r="AG6314" s="45"/>
      <c r="AH6314" s="45">
        <v>15.681160926818848</v>
      </c>
      <c r="AI6314" s="45"/>
      <c r="AJ6314" s="45"/>
      <c r="AK6314" s="20">
        <v>1.2531521320343018</v>
      </c>
    </row>
    <row r="6315" spans="2:37">
      <c r="B6315" s="2">
        <v>1.0999999940395355E-2</v>
      </c>
      <c r="D6315" s="44">
        <v>0.65999999642372131</v>
      </c>
      <c r="E6315" s="44"/>
      <c r="F6315" s="45">
        <v>24.851808547973633</v>
      </c>
      <c r="G6315" s="45"/>
      <c r="H6315" s="45"/>
      <c r="I6315" s="45"/>
      <c r="J6315" s="45"/>
      <c r="K6315" s="45">
        <v>9.5565357208251953</v>
      </c>
      <c r="L6315" s="45"/>
      <c r="M6315" s="45"/>
      <c r="N6315" s="45">
        <v>38.206466674804688</v>
      </c>
      <c r="O6315" s="45"/>
      <c r="P6315" s="45"/>
      <c r="Q6315" s="45"/>
      <c r="R6315" s="45">
        <v>20.258562088012695</v>
      </c>
      <c r="S6315" s="45"/>
      <c r="T6315" s="45"/>
      <c r="U6315" s="45"/>
      <c r="V6315" s="46">
        <v>33.356224060058594</v>
      </c>
      <c r="W6315" s="46"/>
      <c r="X6315" s="45">
        <v>5.000000074505806E-2</v>
      </c>
      <c r="Y6315" s="45"/>
      <c r="Z6315" s="44">
        <v>3.0000000447034836</v>
      </c>
      <c r="AA6315" s="44"/>
      <c r="AB6315" s="45">
        <v>-21.790264129638672</v>
      </c>
      <c r="AC6315" s="45"/>
      <c r="AD6315" s="45">
        <v>0.25393977761268616</v>
      </c>
      <c r="AE6315" s="45"/>
      <c r="AF6315" s="45">
        <v>22.298910140991211</v>
      </c>
      <c r="AG6315" s="45"/>
      <c r="AH6315" s="45">
        <v>15.58814811706543</v>
      </c>
      <c r="AI6315" s="45"/>
      <c r="AJ6315" s="45"/>
      <c r="AK6315" s="20">
        <v>1.1519170999526978</v>
      </c>
    </row>
    <row r="6316" spans="2:37">
      <c r="B6316" s="2">
        <v>1.2000000104308128E-2</v>
      </c>
      <c r="D6316" s="44">
        <v>0.7200000062584877</v>
      </c>
      <c r="E6316" s="44"/>
      <c r="F6316" s="45">
        <v>13.907602310180664</v>
      </c>
      <c r="G6316" s="45"/>
      <c r="H6316" s="45"/>
      <c r="I6316" s="45"/>
      <c r="J6316" s="45"/>
      <c r="K6316" s="45">
        <v>8.6498851776123047</v>
      </c>
      <c r="L6316" s="45"/>
      <c r="M6316" s="45"/>
      <c r="N6316" s="45">
        <v>37.083980560302734</v>
      </c>
      <c r="O6316" s="45"/>
      <c r="P6316" s="45"/>
      <c r="Q6316" s="45"/>
      <c r="R6316" s="45">
        <v>20.105941772460938</v>
      </c>
      <c r="S6316" s="45"/>
      <c r="T6316" s="45"/>
      <c r="U6316" s="45"/>
      <c r="V6316" s="46">
        <v>30.420822143554688</v>
      </c>
      <c r="W6316" s="46"/>
      <c r="X6316" s="45">
        <v>5.0999999046325684E-2</v>
      </c>
      <c r="Y6316" s="45"/>
      <c r="Z6316" s="44">
        <v>3.059999942779541</v>
      </c>
      <c r="AA6316" s="44"/>
      <c r="AB6316" s="45">
        <v>-20.075128555297852</v>
      </c>
      <c r="AC6316" s="45"/>
      <c r="AD6316" s="45">
        <v>0.23205846548080444</v>
      </c>
      <c r="AE6316" s="45"/>
      <c r="AF6316" s="45">
        <v>22.147068023681641</v>
      </c>
      <c r="AG6316" s="45"/>
      <c r="AH6316" s="45">
        <v>15.496251106262207</v>
      </c>
      <c r="AI6316" s="45"/>
      <c r="AJ6316" s="45"/>
      <c r="AK6316" s="20">
        <v>1.0589020252227783</v>
      </c>
    </row>
    <row r="6317" spans="2:37">
      <c r="B6317" s="2">
        <v>1.3000000268220901E-2</v>
      </c>
      <c r="D6317" s="44">
        <v>0.78000001609325409</v>
      </c>
      <c r="E6317" s="44"/>
      <c r="F6317" s="45">
        <v>2.4724459648132324</v>
      </c>
      <c r="G6317" s="45"/>
      <c r="H6317" s="45"/>
      <c r="I6317" s="45"/>
      <c r="J6317" s="45"/>
      <c r="K6317" s="45">
        <v>7.8357405662536621</v>
      </c>
      <c r="L6317" s="45"/>
      <c r="M6317" s="45"/>
      <c r="N6317" s="45">
        <v>36.056980133056641</v>
      </c>
      <c r="O6317" s="45"/>
      <c r="P6317" s="45"/>
      <c r="Q6317" s="45"/>
      <c r="R6317" s="45">
        <v>19.95543098449707</v>
      </c>
      <c r="S6317" s="45"/>
      <c r="T6317" s="45"/>
      <c r="U6317" s="45"/>
      <c r="V6317" s="46">
        <v>27.765399932861328</v>
      </c>
      <c r="W6317" s="46"/>
      <c r="X6317" s="45">
        <v>5.2000001072883606E-2</v>
      </c>
      <c r="Y6317" s="45"/>
      <c r="Z6317" s="44">
        <v>3.1200000643730164</v>
      </c>
      <c r="AA6317" s="44"/>
      <c r="AB6317" s="45">
        <v>-15.541525840759277</v>
      </c>
      <c r="AC6317" s="45"/>
      <c r="AD6317" s="45">
        <v>0.21207839250564575</v>
      </c>
      <c r="AE6317" s="45"/>
      <c r="AF6317" s="45">
        <v>21.998680114746094</v>
      </c>
      <c r="AG6317" s="45"/>
      <c r="AH6317" s="45">
        <v>15.405453681945801</v>
      </c>
      <c r="AI6317" s="45"/>
      <c r="AJ6317" s="45"/>
      <c r="AK6317" s="20">
        <v>0.9734349250793457</v>
      </c>
    </row>
    <row r="6318" spans="2:37">
      <c r="B6318" s="2">
        <v>1.4000000432133675E-2</v>
      </c>
      <c r="D6318" s="44">
        <v>0.84000002592802048</v>
      </c>
      <c r="E6318" s="44"/>
      <c r="F6318" s="45">
        <v>-7.9743380546569824</v>
      </c>
      <c r="G6318" s="45"/>
      <c r="H6318" s="45"/>
      <c r="I6318" s="45"/>
      <c r="J6318" s="45"/>
      <c r="K6318" s="45">
        <v>7.1035280227661133</v>
      </c>
      <c r="L6318" s="45"/>
      <c r="M6318" s="45"/>
      <c r="N6318" s="45">
        <v>35.114845275878906</v>
      </c>
      <c r="O6318" s="45"/>
      <c r="P6318" s="45"/>
      <c r="Q6318" s="45"/>
      <c r="R6318" s="45">
        <v>19.80699348449707</v>
      </c>
      <c r="S6318" s="45"/>
      <c r="T6318" s="45"/>
      <c r="U6318" s="45"/>
      <c r="V6318" s="46">
        <v>25.359493255615234</v>
      </c>
      <c r="W6318" s="46"/>
      <c r="X6318" s="45">
        <v>5.299999937415123E-2</v>
      </c>
      <c r="Y6318" s="45"/>
      <c r="Z6318" s="44">
        <v>3.1799999624490738</v>
      </c>
      <c r="AA6318" s="44"/>
      <c r="AB6318" s="45">
        <v>-8.8584165573120117</v>
      </c>
      <c r="AC6318" s="45"/>
      <c r="AD6318" s="45">
        <v>0.19383272528648376</v>
      </c>
      <c r="AE6318" s="45"/>
      <c r="AF6318" s="45">
        <v>21.853555679321289</v>
      </c>
      <c r="AG6318" s="45"/>
      <c r="AH6318" s="45">
        <v>15.315736770629883</v>
      </c>
      <c r="AI6318" s="45"/>
      <c r="AJ6318" s="45"/>
      <c r="AK6318" s="20">
        <v>0.89489942789077759</v>
      </c>
    </row>
    <row r="6319" spans="2:37">
      <c r="B6319" s="2">
        <v>1.4999999664723873E-2</v>
      </c>
      <c r="D6319" s="44">
        <v>0.89999997988343239</v>
      </c>
      <c r="E6319" s="44"/>
      <c r="F6319" s="45">
        <v>-16.100555419921875</v>
      </c>
      <c r="G6319" s="45"/>
      <c r="H6319" s="45"/>
      <c r="I6319" s="45"/>
      <c r="J6319" s="45"/>
      <c r="K6319" s="45">
        <v>6.4440760612487793</v>
      </c>
      <c r="L6319" s="45"/>
      <c r="M6319" s="45"/>
      <c r="N6319" s="45">
        <v>34.24835205078125</v>
      </c>
      <c r="O6319" s="45"/>
      <c r="P6319" s="45"/>
      <c r="Q6319" s="45"/>
      <c r="R6319" s="45">
        <v>19.660593032836914</v>
      </c>
      <c r="S6319" s="45"/>
      <c r="T6319" s="45"/>
      <c r="U6319" s="45"/>
      <c r="V6319" s="46">
        <v>23.176565170288086</v>
      </c>
      <c r="W6319" s="46"/>
      <c r="X6319" s="45">
        <v>5.4000001400709152E-2</v>
      </c>
      <c r="Y6319" s="45"/>
      <c r="Z6319" s="44">
        <v>3.2400000840425491</v>
      </c>
      <c r="AA6319" s="44"/>
      <c r="AB6319" s="45">
        <v>-0.98668694496154785</v>
      </c>
      <c r="AC6319" s="45"/>
      <c r="AD6319" s="45">
        <v>0.17716947197914124</v>
      </c>
      <c r="AE6319" s="45"/>
      <c r="AF6319" s="45">
        <v>21.711517333984375</v>
      </c>
      <c r="AG6319" s="45"/>
      <c r="AH6319" s="45">
        <v>15.227083206176758</v>
      </c>
      <c r="AI6319" s="45"/>
      <c r="AJ6319" s="45"/>
      <c r="AK6319" s="20">
        <v>0.82272970676422119</v>
      </c>
    </row>
    <row r="6320" spans="2:37">
      <c r="B6320" s="2">
        <v>1.6000000759959221E-2</v>
      </c>
      <c r="D6320" s="44">
        <v>0.96000004559755325</v>
      </c>
      <c r="E6320" s="44"/>
      <c r="F6320" s="45">
        <v>-20.905969619750977</v>
      </c>
      <c r="G6320" s="45"/>
      <c r="H6320" s="45"/>
      <c r="I6320" s="45"/>
      <c r="J6320" s="45"/>
      <c r="K6320" s="45">
        <v>5.8493971824645996</v>
      </c>
      <c r="L6320" s="45"/>
      <c r="M6320" s="45"/>
      <c r="N6320" s="45">
        <v>33.449466705322266</v>
      </c>
      <c r="O6320" s="45"/>
      <c r="P6320" s="45"/>
      <c r="Q6320" s="45"/>
      <c r="R6320" s="45">
        <v>19.516195297241211</v>
      </c>
      <c r="S6320" s="45"/>
      <c r="T6320" s="45"/>
      <c r="U6320" s="45"/>
      <c r="V6320" s="46">
        <v>21.193416595458984</v>
      </c>
      <c r="W6320" s="46"/>
      <c r="X6320" s="45">
        <v>5.4999999701976776E-2</v>
      </c>
      <c r="Y6320" s="45"/>
      <c r="Z6320" s="44">
        <v>3.2999999821186066</v>
      </c>
      <c r="AA6320" s="44"/>
      <c r="AB6320" s="45">
        <v>6.9582629203796387</v>
      </c>
      <c r="AC6320" s="45"/>
      <c r="AD6320" s="45">
        <v>0.16195011138916016</v>
      </c>
      <c r="AE6320" s="45"/>
      <c r="AF6320" s="45">
        <v>21.572402954101563</v>
      </c>
      <c r="AG6320" s="45"/>
      <c r="AH6320" s="45">
        <v>15.139476776123047</v>
      </c>
      <c r="AI6320" s="45"/>
      <c r="AJ6320" s="45"/>
      <c r="AK6320" s="20">
        <v>0.75640672445297241</v>
      </c>
    </row>
    <row r="6321" spans="2:37">
      <c r="B6321" s="2">
        <v>1.7000000923871994E-2</v>
      </c>
      <c r="D6321" s="44">
        <v>1.0200000554323196</v>
      </c>
      <c r="E6321" s="44"/>
      <c r="F6321" s="45">
        <v>-21.857997894287109</v>
      </c>
      <c r="G6321" s="45"/>
      <c r="H6321" s="45"/>
      <c r="I6321" s="45"/>
      <c r="J6321" s="45"/>
      <c r="K6321" s="45">
        <v>5.3125114440917969</v>
      </c>
      <c r="L6321" s="45"/>
      <c r="M6321" s="45"/>
      <c r="N6321" s="45">
        <v>32.711154937744141</v>
      </c>
      <c r="O6321" s="45"/>
      <c r="P6321" s="45"/>
      <c r="Q6321" s="45"/>
      <c r="R6321" s="45">
        <v>19.37376594543457</v>
      </c>
      <c r="S6321" s="45"/>
      <c r="T6321" s="45"/>
      <c r="U6321" s="45"/>
      <c r="V6321" s="46">
        <v>19.389686584472656</v>
      </c>
      <c r="W6321" s="46"/>
      <c r="X6321" s="45">
        <v>5.6000001728534698E-2</v>
      </c>
      <c r="Y6321" s="45"/>
      <c r="Z6321" s="44">
        <v>3.3600001037120819</v>
      </c>
      <c r="AA6321" s="44"/>
      <c r="AB6321" s="45">
        <v>13.8638916015625</v>
      </c>
      <c r="AC6321" s="45"/>
      <c r="AD6321" s="45">
        <v>0.14804837107658386</v>
      </c>
      <c r="AE6321" s="45"/>
      <c r="AF6321" s="45">
        <v>21.436063766479492</v>
      </c>
      <c r="AG6321" s="45"/>
      <c r="AH6321" s="45">
        <v>15.052900314331055</v>
      </c>
      <c r="AI6321" s="45"/>
      <c r="AJ6321" s="45"/>
      <c r="AK6321" s="20">
        <v>0.69545406103134155</v>
      </c>
    </row>
    <row r="6322" spans="2:37">
      <c r="B6322" s="2">
        <v>1.7999999225139618E-2</v>
      </c>
      <c r="D6322" s="44">
        <v>1.0799999535083771</v>
      </c>
      <c r="E6322" s="44"/>
      <c r="F6322" s="45">
        <v>-18.960134506225586</v>
      </c>
      <c r="G6322" s="45"/>
      <c r="H6322" s="45"/>
      <c r="I6322" s="45"/>
      <c r="J6322" s="45"/>
      <c r="K6322" s="45">
        <v>4.8272972106933594</v>
      </c>
      <c r="L6322" s="45"/>
      <c r="M6322" s="45"/>
      <c r="N6322" s="45">
        <v>32.027252197265625</v>
      </c>
      <c r="O6322" s="45"/>
      <c r="P6322" s="45"/>
      <c r="Q6322" s="45"/>
      <c r="R6322" s="45">
        <v>19.233272552490234</v>
      </c>
      <c r="S6322" s="45"/>
      <c r="T6322" s="45"/>
      <c r="U6322" s="45"/>
      <c r="V6322" s="46">
        <v>17.747444152832031</v>
      </c>
      <c r="W6322" s="46"/>
      <c r="X6322" s="45">
        <v>5.7000000029802322E-2</v>
      </c>
      <c r="Y6322" s="45"/>
      <c r="Z6322" s="44">
        <v>3.4200000017881393</v>
      </c>
      <c r="AA6322" s="44"/>
      <c r="AB6322" s="45">
        <v>18.775674819946289</v>
      </c>
      <c r="AC6322" s="45"/>
      <c r="AD6322" s="45">
        <v>0.13534915447235107</v>
      </c>
      <c r="AE6322" s="45"/>
      <c r="AF6322" s="45">
        <v>21.302360534667969</v>
      </c>
      <c r="AG6322" s="45"/>
      <c r="AH6322" s="45">
        <v>14.967337608337402</v>
      </c>
      <c r="AI6322" s="45"/>
      <c r="AJ6322" s="45"/>
      <c r="AK6322" s="20">
        <v>0.63943445682525635</v>
      </c>
    </row>
    <row r="6323" spans="2:37">
      <c r="B6323" s="2">
        <v>1.8999999389052391E-2</v>
      </c>
      <c r="D6323" s="44">
        <v>1.1399999633431435</v>
      </c>
      <c r="E6323" s="44"/>
      <c r="F6323" s="45">
        <v>-12.744607925415039</v>
      </c>
      <c r="G6323" s="45"/>
      <c r="H6323" s="45"/>
      <c r="I6323" s="45"/>
      <c r="J6323" s="45"/>
      <c r="K6323" s="45">
        <v>4.388369083404541</v>
      </c>
      <c r="L6323" s="45"/>
      <c r="M6323" s="45"/>
      <c r="N6323" s="45">
        <v>31.392328262329102</v>
      </c>
      <c r="O6323" s="45"/>
      <c r="P6323" s="45"/>
      <c r="Q6323" s="45"/>
      <c r="R6323" s="45">
        <v>19.094682693481445</v>
      </c>
      <c r="S6323" s="45"/>
      <c r="T6323" s="45"/>
      <c r="U6323" s="45"/>
      <c r="V6323" s="46">
        <v>16.250837326049805</v>
      </c>
      <c r="W6323" s="46"/>
      <c r="X6323" s="45">
        <v>5.7999998331069946E-2</v>
      </c>
      <c r="Y6323" s="45"/>
      <c r="Z6323" s="44">
        <v>3.4799998998641968</v>
      </c>
      <c r="AA6323" s="44"/>
      <c r="AB6323" s="45">
        <v>21.028448104858398</v>
      </c>
      <c r="AC6323" s="45"/>
      <c r="AD6323" s="45">
        <v>0.12374752759933472</v>
      </c>
      <c r="AE6323" s="45"/>
      <c r="AF6323" s="45">
        <v>21.171165466308594</v>
      </c>
      <c r="AG6323" s="45"/>
      <c r="AH6323" s="45">
        <v>14.882771492004395</v>
      </c>
      <c r="AI6323" s="45"/>
      <c r="AJ6323" s="45"/>
      <c r="AK6323" s="20">
        <v>0.58794635534286499</v>
      </c>
    </row>
    <row r="6324" spans="2:37">
      <c r="B6324" s="2">
        <v>1.9999999552965164E-2</v>
      </c>
      <c r="D6324" s="44">
        <v>1.1999999731779099</v>
      </c>
      <c r="E6324" s="44"/>
      <c r="F6324" s="45">
        <v>-4.1914305686950684</v>
      </c>
      <c r="G6324" s="45"/>
      <c r="H6324" s="45"/>
      <c r="I6324" s="45"/>
      <c r="J6324" s="45"/>
      <c r="K6324" s="45">
        <v>3.9909758567810059</v>
      </c>
      <c r="L6324" s="45"/>
      <c r="M6324" s="45"/>
      <c r="N6324" s="45">
        <v>30.801582336425781</v>
      </c>
      <c r="O6324" s="45"/>
      <c r="P6324" s="45"/>
      <c r="Q6324" s="45"/>
      <c r="R6324" s="45">
        <v>18.957962036132813</v>
      </c>
      <c r="S6324" s="45"/>
      <c r="T6324" s="45"/>
      <c r="U6324" s="45"/>
      <c r="V6324" s="46">
        <v>14.885809898376465</v>
      </c>
      <c r="W6324" s="46"/>
      <c r="X6324" s="45">
        <v>5.9000000357627869E-2</v>
      </c>
      <c r="Y6324" s="45"/>
      <c r="Z6324" s="44">
        <v>3.5400000214576721</v>
      </c>
      <c r="AA6324" s="44"/>
      <c r="AB6324" s="45">
        <v>20.335905075073242</v>
      </c>
      <c r="AC6324" s="45"/>
      <c r="AD6324" s="45">
        <v>0.1131478026509285</v>
      </c>
      <c r="AE6324" s="45"/>
      <c r="AF6324" s="45">
        <v>21.042360305786133</v>
      </c>
      <c r="AG6324" s="45"/>
      <c r="AH6324" s="45">
        <v>14.799188613891602</v>
      </c>
      <c r="AI6324" s="45"/>
      <c r="AJ6324" s="45"/>
      <c r="AK6324" s="20">
        <v>0.54062139987945557</v>
      </c>
    </row>
    <row r="6325" spans="2:37">
      <c r="B6325" s="2">
        <v>2.0999999716877937E-2</v>
      </c>
      <c r="D6325" s="44">
        <v>1.2599999830126762</v>
      </c>
      <c r="E6325" s="44"/>
      <c r="F6325" s="45">
        <v>5.4138426780700684</v>
      </c>
      <c r="G6325" s="45"/>
      <c r="H6325" s="45"/>
      <c r="I6325" s="45"/>
      <c r="J6325" s="45"/>
      <c r="K6325" s="45">
        <v>3.6309113502502441</v>
      </c>
      <c r="L6325" s="45"/>
      <c r="M6325" s="45"/>
      <c r="N6325" s="45">
        <v>30.250766754150391</v>
      </c>
      <c r="O6325" s="45"/>
      <c r="P6325" s="45"/>
      <c r="Q6325" s="45"/>
      <c r="R6325" s="45">
        <v>18.823080062866211</v>
      </c>
      <c r="S6325" s="45"/>
      <c r="T6325" s="45"/>
      <c r="U6325" s="45"/>
      <c r="V6325" s="46">
        <v>13.639861106872559</v>
      </c>
      <c r="W6325" s="46"/>
      <c r="X6325" s="45">
        <v>5.9999998658895493E-2</v>
      </c>
      <c r="Y6325" s="45"/>
      <c r="Z6325" s="44">
        <v>3.5999999195337296</v>
      </c>
      <c r="AA6325" s="44"/>
      <c r="AB6325" s="45">
        <v>16.826250076293945</v>
      </c>
      <c r="AC6325" s="45"/>
      <c r="AD6325" s="45">
        <v>0.10346271097660065</v>
      </c>
      <c r="AE6325" s="45"/>
      <c r="AF6325" s="45">
        <v>20.915838241577148</v>
      </c>
      <c r="AG6325" s="45"/>
      <c r="AH6325" s="45">
        <v>14.716570854187012</v>
      </c>
      <c r="AI6325" s="45"/>
      <c r="AJ6325" s="45"/>
      <c r="AK6325" s="20">
        <v>0.49712109565734863</v>
      </c>
    </row>
    <row r="6326" spans="2:37">
      <c r="B6326" s="2">
        <v>2.199999988079071E-2</v>
      </c>
      <c r="D6326" s="44">
        <v>1.3199999928474426</v>
      </c>
      <c r="E6326" s="44"/>
      <c r="F6326" s="45">
        <v>14.662928581237793</v>
      </c>
      <c r="G6326" s="45"/>
      <c r="H6326" s="45"/>
      <c r="I6326" s="45"/>
      <c r="J6326" s="45"/>
      <c r="K6326" s="45">
        <v>3.3044438362121582</v>
      </c>
      <c r="L6326" s="45"/>
      <c r="M6326" s="45"/>
      <c r="N6326" s="45">
        <v>29.736104965209961</v>
      </c>
      <c r="O6326" s="45"/>
      <c r="P6326" s="45"/>
      <c r="Q6326" s="45"/>
      <c r="R6326" s="45">
        <v>18.690008163452148</v>
      </c>
      <c r="S6326" s="45"/>
      <c r="T6326" s="45"/>
      <c r="U6326" s="45"/>
      <c r="V6326" s="46">
        <v>12.501838684082031</v>
      </c>
      <c r="W6326" s="46"/>
      <c r="X6326" s="45">
        <v>6.1000000685453415E-2</v>
      </c>
      <c r="Y6326" s="45"/>
      <c r="Z6326" s="44">
        <v>3.6600000411272049</v>
      </c>
      <c r="AA6326" s="44"/>
      <c r="AB6326" s="45">
        <v>11.019645690917969</v>
      </c>
      <c r="AC6326" s="45"/>
      <c r="AD6326" s="45">
        <v>9.4612672924995422E-2</v>
      </c>
      <c r="AE6326" s="45"/>
      <c r="AF6326" s="45">
        <v>20.791494369506836</v>
      </c>
      <c r="AG6326" s="45"/>
      <c r="AH6326" s="45">
        <v>14.634904861450195</v>
      </c>
      <c r="AI6326" s="45"/>
      <c r="AJ6326" s="45"/>
      <c r="AK6326" s="20">
        <v>0.4571349024772644</v>
      </c>
    </row>
    <row r="6327" spans="2:37">
      <c r="B6327" s="2">
        <v>2.3000000044703484E-2</v>
      </c>
      <c r="D6327" s="44">
        <v>1.380000002682209</v>
      </c>
      <c r="E6327" s="44"/>
      <c r="F6327" s="45">
        <v>22.222192764282227</v>
      </c>
      <c r="G6327" s="45"/>
      <c r="H6327" s="45"/>
      <c r="I6327" s="45"/>
      <c r="J6327" s="45"/>
      <c r="K6327" s="45">
        <v>3.008253812789917</v>
      </c>
      <c r="L6327" s="45"/>
      <c r="M6327" s="45"/>
      <c r="N6327" s="45">
        <v>29.254234313964844</v>
      </c>
      <c r="O6327" s="45"/>
      <c r="P6327" s="45"/>
      <c r="Q6327" s="45"/>
      <c r="R6327" s="45">
        <v>18.558712005615234</v>
      </c>
      <c r="S6327" s="45"/>
      <c r="T6327" s="45"/>
      <c r="U6327" s="45"/>
      <c r="V6327" s="46">
        <v>11.461770057678223</v>
      </c>
      <c r="W6327" s="46"/>
      <c r="X6327" s="45">
        <v>6.1999998986721039E-2</v>
      </c>
      <c r="Y6327" s="45"/>
      <c r="Z6327" s="44">
        <v>3.7199999392032623</v>
      </c>
      <c r="AA6327" s="44"/>
      <c r="AB6327" s="45">
        <v>3.7512352466583252</v>
      </c>
      <c r="AC6327" s="45"/>
      <c r="AD6327" s="45">
        <v>8.6525097489356995E-2</v>
      </c>
      <c r="AE6327" s="45"/>
      <c r="AF6327" s="45">
        <v>20.66923713684082</v>
      </c>
      <c r="AG6327" s="45"/>
      <c r="AH6327" s="45">
        <v>14.55417537689209</v>
      </c>
      <c r="AI6327" s="45"/>
      <c r="AJ6327" s="45"/>
      <c r="AK6327" s="20">
        <v>0.42037752270698547</v>
      </c>
    </row>
    <row r="6328" spans="2:37">
      <c r="B6328" s="2">
        <v>2.4000000208616257E-2</v>
      </c>
      <c r="D6328" s="44">
        <v>1.4400000125169754</v>
      </c>
      <c r="E6328" s="44"/>
      <c r="F6328" s="45">
        <v>27.016899108886719</v>
      </c>
      <c r="G6328" s="45"/>
      <c r="H6328" s="45"/>
      <c r="I6328" s="45"/>
      <c r="J6328" s="45"/>
      <c r="K6328" s="45">
        <v>2.739382266998291</v>
      </c>
      <c r="L6328" s="45"/>
      <c r="M6328" s="45"/>
      <c r="N6328" s="45">
        <v>28.802154541015625</v>
      </c>
      <c r="O6328" s="45"/>
      <c r="P6328" s="45"/>
      <c r="Q6328" s="45"/>
      <c r="R6328" s="45">
        <v>18.429162979125977</v>
      </c>
      <c r="S6328" s="45"/>
      <c r="T6328" s="45"/>
      <c r="U6328" s="45"/>
      <c r="V6328" s="46">
        <v>10.510709762573242</v>
      </c>
      <c r="W6328" s="46"/>
      <c r="X6328" s="45">
        <v>6.3000001013278961E-2</v>
      </c>
      <c r="Y6328" s="45"/>
      <c r="Z6328" s="44">
        <v>3.7800000607967377</v>
      </c>
      <c r="AA6328" s="44"/>
      <c r="AB6328" s="45">
        <v>-3.9488847255706787</v>
      </c>
      <c r="AC6328" s="45"/>
      <c r="AD6328" s="45">
        <v>7.9133756458759308E-2</v>
      </c>
      <c r="AE6328" s="45"/>
      <c r="AF6328" s="45">
        <v>20.548978805541992</v>
      </c>
      <c r="AG6328" s="45"/>
      <c r="AH6328" s="45">
        <v>14.474366188049316</v>
      </c>
      <c r="AI6328" s="45"/>
      <c r="AJ6328" s="45"/>
      <c r="AK6328" s="20">
        <v>0.386586993932724</v>
      </c>
    </row>
    <row r="6329" spans="2:37">
      <c r="B6329" s="2">
        <v>2.500000037252903E-2</v>
      </c>
      <c r="D6329" s="44">
        <v>1.5000000223517418</v>
      </c>
      <c r="E6329" s="44"/>
      <c r="F6329" s="45">
        <v>28.376869201660156</v>
      </c>
      <c r="G6329" s="45"/>
      <c r="H6329" s="45"/>
      <c r="I6329" s="45"/>
      <c r="J6329" s="45"/>
      <c r="K6329" s="45">
        <v>2.4951846599578857</v>
      </c>
      <c r="L6329" s="45"/>
      <c r="M6329" s="45"/>
      <c r="N6329" s="45">
        <v>28.377176284790039</v>
      </c>
      <c r="O6329" s="45"/>
      <c r="P6329" s="45"/>
      <c r="Q6329" s="45"/>
      <c r="R6329" s="45">
        <v>18.301332473754883</v>
      </c>
      <c r="S6329" s="45"/>
      <c r="T6329" s="45"/>
      <c r="U6329" s="45"/>
      <c r="V6329" s="46">
        <v>9.6406211853027344</v>
      </c>
      <c r="W6329" s="46"/>
      <c r="X6329" s="45">
        <v>6.4000003039836884E-2</v>
      </c>
      <c r="Y6329" s="45"/>
      <c r="Z6329" s="44">
        <v>3.840000182390213</v>
      </c>
      <c r="AA6329" s="44"/>
      <c r="AB6329" s="45">
        <v>-11.00157356262207</v>
      </c>
      <c r="AC6329" s="45"/>
      <c r="AD6329" s="45">
        <v>7.2378240525722504E-2</v>
      </c>
      <c r="AE6329" s="45"/>
      <c r="AF6329" s="45">
        <v>20.430639266967773</v>
      </c>
      <c r="AG6329" s="45"/>
      <c r="AH6329" s="45">
        <v>14.395464897155762</v>
      </c>
      <c r="AI6329" s="45"/>
      <c r="AJ6329" s="45"/>
      <c r="AK6329" s="20">
        <v>0.35552269220352173</v>
      </c>
    </row>
    <row r="6330" spans="2:37">
      <c r="B6330" s="2">
        <v>2.6000000536441803E-2</v>
      </c>
      <c r="D6330" s="44">
        <v>1.5600000321865082</v>
      </c>
      <c r="E6330" s="44"/>
      <c r="F6330" s="45">
        <v>26.123821258544922</v>
      </c>
      <c r="G6330" s="45"/>
      <c r="H6330" s="45"/>
      <c r="I6330" s="45"/>
      <c r="J6330" s="45"/>
      <c r="K6330" s="45">
        <v>2.2732946872711182</v>
      </c>
      <c r="L6330" s="45"/>
      <c r="M6330" s="45"/>
      <c r="N6330" s="45">
        <v>27.976896286010742</v>
      </c>
      <c r="O6330" s="45"/>
      <c r="P6330" s="45"/>
      <c r="Q6330" s="45"/>
      <c r="R6330" s="45">
        <v>18.175191879272461</v>
      </c>
      <c r="S6330" s="45"/>
      <c r="T6330" s="45"/>
      <c r="U6330" s="45"/>
      <c r="V6330" s="46">
        <v>8.8442649841308594</v>
      </c>
      <c r="W6330" s="46"/>
      <c r="X6330" s="45">
        <v>6.4999997615814209E-2</v>
      </c>
      <c r="Y6330" s="45"/>
      <c r="Z6330" s="44">
        <v>3.8999998569488525</v>
      </c>
      <c r="AA6330" s="44"/>
      <c r="AB6330" s="45">
        <v>-16.429780960083008</v>
      </c>
      <c r="AC6330" s="45"/>
      <c r="AD6330" s="45">
        <v>6.6203415393829346E-2</v>
      </c>
      <c r="AE6330" s="45"/>
      <c r="AF6330" s="45">
        <v>20.314144134521484</v>
      </c>
      <c r="AG6330" s="45"/>
      <c r="AH6330" s="45">
        <v>14.317455291748047</v>
      </c>
      <c r="AI6330" s="45"/>
      <c r="AJ6330" s="45"/>
      <c r="AK6330" s="20">
        <v>0.32696372270584106</v>
      </c>
    </row>
    <row r="6331" spans="2:37">
      <c r="B6331" s="2">
        <v>2.7000000700354576E-2</v>
      </c>
      <c r="D6331" s="44">
        <v>1.6200000420212746</v>
      </c>
      <c r="E6331" s="44"/>
      <c r="F6331" s="45">
        <v>20.589038848876953</v>
      </c>
      <c r="G6331" s="45"/>
      <c r="H6331" s="45"/>
      <c r="I6331" s="45"/>
      <c r="J6331" s="45"/>
      <c r="K6331" s="45">
        <v>2.0715899467468262</v>
      </c>
      <c r="L6331" s="45"/>
      <c r="M6331" s="45"/>
      <c r="N6331" s="45">
        <v>27.599149703979492</v>
      </c>
      <c r="O6331" s="45"/>
      <c r="P6331" s="45"/>
      <c r="Q6331" s="45"/>
      <c r="R6331" s="45">
        <v>18.050710678100586</v>
      </c>
      <c r="S6331" s="45"/>
      <c r="T6331" s="45"/>
      <c r="U6331" s="45"/>
      <c r="V6331" s="46">
        <v>8.1151113510131836</v>
      </c>
      <c r="W6331" s="46"/>
      <c r="X6331" s="45">
        <v>6.5999999642372131E-2</v>
      </c>
      <c r="Y6331" s="45"/>
      <c r="Z6331" s="44">
        <v>3.9599999785423279</v>
      </c>
      <c r="AA6331" s="44"/>
      <c r="AB6331" s="45">
        <v>-19.49378776550293</v>
      </c>
      <c r="AC6331" s="45"/>
      <c r="AD6331" s="45">
        <v>6.0558982193470001E-2</v>
      </c>
      <c r="AE6331" s="45"/>
      <c r="AF6331" s="45">
        <v>20.199420928955078</v>
      </c>
      <c r="AG6331" s="45"/>
      <c r="AH6331" s="45">
        <v>14.240325927734375</v>
      </c>
      <c r="AI6331" s="45"/>
      <c r="AJ6331" s="45"/>
      <c r="AK6331" s="20">
        <v>0.30070707201957703</v>
      </c>
    </row>
    <row r="6332" spans="2:37">
      <c r="B6332" s="2">
        <v>2.8000000864267349E-2</v>
      </c>
      <c r="D6332" s="44">
        <v>1.680000051856041</v>
      </c>
      <c r="E6332" s="44"/>
      <c r="F6332" s="45">
        <v>12.559859275817871</v>
      </c>
      <c r="G6332" s="45"/>
      <c r="H6332" s="45"/>
      <c r="I6332" s="45"/>
      <c r="J6332" s="45"/>
      <c r="K6332" s="45">
        <v>1.8881644010543823</v>
      </c>
      <c r="L6332" s="45"/>
      <c r="M6332" s="45"/>
      <c r="N6332" s="45">
        <v>27.241992950439453</v>
      </c>
      <c r="O6332" s="45"/>
      <c r="P6332" s="45"/>
      <c r="Q6332" s="45"/>
      <c r="R6332" s="45">
        <v>17.927864074707031</v>
      </c>
      <c r="S6332" s="45"/>
      <c r="T6332" s="45"/>
      <c r="U6332" s="45"/>
      <c r="V6332" s="46">
        <v>7.4472556114196777</v>
      </c>
      <c r="W6332" s="46"/>
      <c r="X6332" s="45">
        <v>6.7000001668930054E-2</v>
      </c>
      <c r="Y6332" s="45"/>
      <c r="Z6332" s="44">
        <v>4.0200001001358032</v>
      </c>
      <c r="AA6332" s="44"/>
      <c r="AB6332" s="45">
        <v>-19.791877746582031</v>
      </c>
      <c r="AC6332" s="45"/>
      <c r="AD6332" s="45">
        <v>5.5399030447006226E-2</v>
      </c>
      <c r="AE6332" s="45"/>
      <c r="AF6332" s="45">
        <v>20.086404800415039</v>
      </c>
      <c r="AG6332" s="45"/>
      <c r="AH6332" s="45">
        <v>14.164060592651367</v>
      </c>
      <c r="AI6332" s="45"/>
      <c r="AJ6332" s="45"/>
      <c r="AK6332" s="20">
        <v>0.27656638622283936</v>
      </c>
    </row>
    <row r="6333" spans="2:37">
      <c r="B6333" s="2">
        <v>2.8999999165534973E-2</v>
      </c>
      <c r="D6333" s="44">
        <v>1.7399999499320984</v>
      </c>
      <c r="E6333" s="44"/>
      <c r="F6333" s="45">
        <v>3.1634321212768555</v>
      </c>
      <c r="G6333" s="45"/>
      <c r="H6333" s="45"/>
      <c r="I6333" s="45"/>
      <c r="J6333" s="45"/>
      <c r="K6333" s="45">
        <v>1.7213037014007568</v>
      </c>
      <c r="L6333" s="45"/>
      <c r="M6333" s="45"/>
      <c r="N6333" s="45">
        <v>26.903671264648438</v>
      </c>
      <c r="O6333" s="45"/>
      <c r="P6333" s="45"/>
      <c r="Q6333" s="45"/>
      <c r="R6333" s="45">
        <v>17.806623458862305</v>
      </c>
      <c r="S6333" s="45"/>
      <c r="T6333" s="45"/>
      <c r="U6333" s="45"/>
      <c r="V6333" s="46">
        <v>6.835352897644043</v>
      </c>
      <c r="W6333" s="46"/>
      <c r="X6333" s="45">
        <v>6.8000003695487976E-2</v>
      </c>
      <c r="Y6333" s="45"/>
      <c r="Z6333" s="44">
        <v>4.0800002217292786</v>
      </c>
      <c r="AA6333" s="44"/>
      <c r="AB6333" s="45">
        <v>-17.312763214111328</v>
      </c>
      <c r="AC6333" s="45"/>
      <c r="AD6333" s="45">
        <v>5.0681661814451218E-2</v>
      </c>
      <c r="AE6333" s="45"/>
      <c r="AF6333" s="45">
        <v>19.975038528442383</v>
      </c>
      <c r="AG6333" s="45"/>
      <c r="AH6333" s="45">
        <v>14.088647842407227</v>
      </c>
      <c r="AI6333" s="45"/>
      <c r="AJ6333" s="45"/>
      <c r="AK6333" s="20">
        <v>0.25437039136886597</v>
      </c>
    </row>
    <row r="6334" spans="2:37">
      <c r="B6334" s="2">
        <v>2.9999999329447746E-2</v>
      </c>
      <c r="D6334" s="44">
        <v>1.7999999597668648</v>
      </c>
      <c r="E6334" s="44"/>
      <c r="F6334" s="45">
        <v>-6.2952518463134766</v>
      </c>
      <c r="G6334" s="45"/>
      <c r="H6334" s="45"/>
      <c r="I6334" s="45"/>
      <c r="J6334" s="45"/>
      <c r="K6334" s="45">
        <v>1.569463849067688</v>
      </c>
      <c r="L6334" s="45"/>
      <c r="M6334" s="45"/>
      <c r="N6334" s="45">
        <v>26.582605361938477</v>
      </c>
      <c r="O6334" s="45"/>
      <c r="P6334" s="45"/>
      <c r="Q6334" s="45"/>
      <c r="R6334" s="45">
        <v>17.686962127685547</v>
      </c>
      <c r="S6334" s="45"/>
      <c r="T6334" s="45"/>
      <c r="U6334" s="45"/>
      <c r="V6334" s="46">
        <v>6.2745571136474609</v>
      </c>
      <c r="W6334" s="46"/>
      <c r="X6334" s="45">
        <v>6.8999998271465302E-2</v>
      </c>
      <c r="Y6334" s="45"/>
      <c r="Z6334" s="44">
        <v>4.1399998962879181</v>
      </c>
      <c r="AA6334" s="44"/>
      <c r="AB6334" s="45">
        <v>-12.432982444763184</v>
      </c>
      <c r="AC6334" s="45"/>
      <c r="AD6334" s="45">
        <v>4.6368628740310669E-2</v>
      </c>
      <c r="AE6334" s="45"/>
      <c r="AF6334" s="45">
        <v>19.865261077880859</v>
      </c>
      <c r="AG6334" s="45"/>
      <c r="AH6334" s="45">
        <v>14.014072418212891</v>
      </c>
      <c r="AI6334" s="45"/>
      <c r="AJ6334" s="45"/>
      <c r="AK6334" s="20">
        <v>0.23396176099777222</v>
      </c>
    </row>
    <row r="6335" spans="2:37">
      <c r="B6335" s="2">
        <v>3.0999999493360519E-2</v>
      </c>
      <c r="D6335" s="44">
        <v>1.8599999696016312</v>
      </c>
      <c r="E6335" s="44"/>
      <c r="F6335" s="45">
        <v>-14.517868041992188</v>
      </c>
      <c r="G6335" s="45"/>
      <c r="H6335" s="45"/>
      <c r="I6335" s="45"/>
      <c r="J6335" s="45"/>
      <c r="K6335" s="45">
        <v>1.4312524795532227</v>
      </c>
      <c r="L6335" s="45"/>
      <c r="M6335" s="45"/>
      <c r="N6335" s="45">
        <v>26.277362823486328</v>
      </c>
      <c r="O6335" s="45"/>
      <c r="P6335" s="45"/>
      <c r="Q6335" s="45"/>
      <c r="R6335" s="45">
        <v>17.568853378295898</v>
      </c>
      <c r="S6335" s="45"/>
      <c r="T6335" s="45"/>
      <c r="U6335" s="45"/>
      <c r="V6335" s="46">
        <v>5.7604689598083496</v>
      </c>
      <c r="W6335" s="46"/>
      <c r="X6335" s="45">
        <v>7.0000000298023224E-2</v>
      </c>
      <c r="Y6335" s="45"/>
      <c r="Z6335" s="44">
        <v>4.2000000178813934</v>
      </c>
      <c r="AA6335" s="44"/>
      <c r="AB6335" s="45">
        <v>-5.8602294921875</v>
      </c>
      <c r="AC6335" s="45"/>
      <c r="AD6335" s="45">
        <v>4.2425017803907394E-2</v>
      </c>
      <c r="AE6335" s="45"/>
      <c r="AF6335" s="45">
        <v>19.75701904296875</v>
      </c>
      <c r="AG6335" s="45"/>
      <c r="AH6335" s="45">
        <v>13.940323829650879</v>
      </c>
      <c r="AI6335" s="45"/>
      <c r="AJ6335" s="45"/>
      <c r="AK6335" s="20">
        <v>0.21519598364830017</v>
      </c>
    </row>
    <row r="6336" spans="2:37">
      <c r="B6336" s="2">
        <v>3.2000001519918442E-2</v>
      </c>
      <c r="D6336" s="44">
        <v>1.9200000911951065</v>
      </c>
      <c r="E6336" s="44"/>
      <c r="F6336" s="45">
        <v>-20.393831253051758</v>
      </c>
      <c r="G6336" s="45"/>
      <c r="H6336" s="45"/>
      <c r="I6336" s="45"/>
      <c r="J6336" s="45"/>
      <c r="K6336" s="45">
        <v>1.3054131269454956</v>
      </c>
      <c r="L6336" s="45"/>
      <c r="M6336" s="45"/>
      <c r="N6336" s="45">
        <v>25.986652374267578</v>
      </c>
      <c r="O6336" s="45"/>
      <c r="P6336" s="45"/>
      <c r="Q6336" s="45"/>
      <c r="R6336" s="45">
        <v>17.452272415161133</v>
      </c>
      <c r="S6336" s="45"/>
      <c r="T6336" s="45"/>
      <c r="U6336" s="45"/>
      <c r="V6336" s="46">
        <v>5.2890911102294922</v>
      </c>
      <c r="W6336" s="46"/>
      <c r="X6336" s="45">
        <v>7.1000002324581146E-2</v>
      </c>
      <c r="Y6336" s="45"/>
      <c r="Z6336" s="44">
        <v>4.2600001394748688</v>
      </c>
      <c r="AA6336" s="44"/>
      <c r="AB6336" s="45">
        <v>1.4689294099807739</v>
      </c>
      <c r="AC6336" s="45"/>
      <c r="AD6336" s="45">
        <v>3.8818959146738052E-2</v>
      </c>
      <c r="AE6336" s="45"/>
      <c r="AF6336" s="45">
        <v>19.650266647338867</v>
      </c>
      <c r="AG6336" s="45"/>
      <c r="AH6336" s="45">
        <v>13.867386817932129</v>
      </c>
      <c r="AI6336" s="45"/>
      <c r="AJ6336" s="45"/>
      <c r="AK6336" s="20">
        <v>0.19794030487537384</v>
      </c>
    </row>
    <row r="6337" spans="2:37">
      <c r="B6337" s="2">
        <v>3.2999999821186066E-2</v>
      </c>
      <c r="D6337" s="44">
        <v>1.9799999892711639</v>
      </c>
      <c r="E6337" s="44"/>
      <c r="F6337" s="45">
        <v>-23.152772903442383</v>
      </c>
      <c r="G6337" s="45"/>
      <c r="H6337" s="45"/>
      <c r="I6337" s="45"/>
      <c r="J6337" s="45"/>
      <c r="K6337" s="45">
        <v>1.1908102035522461</v>
      </c>
      <c r="L6337" s="45"/>
      <c r="M6337" s="45"/>
      <c r="N6337" s="45">
        <v>25.709300994873047</v>
      </c>
      <c r="O6337" s="45"/>
      <c r="P6337" s="45"/>
      <c r="Q6337" s="45"/>
      <c r="R6337" s="45">
        <v>17.337192535400391</v>
      </c>
      <c r="S6337" s="45"/>
      <c r="T6337" s="45"/>
      <c r="U6337" s="45"/>
      <c r="V6337" s="46">
        <v>4.8567838668823242</v>
      </c>
      <c r="W6337" s="46"/>
      <c r="X6337" s="45">
        <v>7.1999996900558472E-2</v>
      </c>
      <c r="Y6337" s="45"/>
      <c r="Z6337" s="44">
        <v>4.3199998140335083</v>
      </c>
      <c r="AA6337" s="44"/>
      <c r="AB6337" s="45">
        <v>8.5221767425537109</v>
      </c>
      <c r="AC6337" s="45"/>
      <c r="AD6337" s="45">
        <v>3.5521350800991058E-2</v>
      </c>
      <c r="AE6337" s="45"/>
      <c r="AF6337" s="45">
        <v>19.544952392578125</v>
      </c>
      <c r="AG6337" s="45"/>
      <c r="AH6337" s="45">
        <v>13.79525089263916</v>
      </c>
      <c r="AI6337" s="45"/>
      <c r="AJ6337" s="45"/>
      <c r="AK6337" s="20">
        <v>0.182072713971138</v>
      </c>
    </row>
    <row r="6338" spans="2:37">
      <c r="B6338" s="2">
        <v>3.4000001847743988E-2</v>
      </c>
      <c r="D6338" s="44">
        <v>2.0400001108646393</v>
      </c>
      <c r="E6338" s="44"/>
      <c r="F6338" s="45">
        <v>-22.467578887939453</v>
      </c>
      <c r="G6338" s="45"/>
      <c r="H6338" s="45"/>
      <c r="I6338" s="45"/>
      <c r="J6338" s="45"/>
      <c r="K6338" s="45">
        <v>1.0864167213439941</v>
      </c>
      <c r="L6338" s="45"/>
      <c r="M6338" s="45"/>
      <c r="N6338" s="45">
        <v>25.444250106811523</v>
      </c>
      <c r="O6338" s="45"/>
      <c r="P6338" s="45"/>
      <c r="Q6338" s="45"/>
      <c r="R6338" s="45">
        <v>17.223588943481445</v>
      </c>
      <c r="S6338" s="45"/>
      <c r="T6338" s="45"/>
      <c r="U6338" s="45"/>
      <c r="V6338" s="46">
        <v>4.460235595703125</v>
      </c>
      <c r="W6338" s="46"/>
      <c r="X6338" s="45">
        <v>7.2999998927116394E-2</v>
      </c>
      <c r="Y6338" s="45"/>
      <c r="Z6338" s="44">
        <v>4.3799999356269836</v>
      </c>
      <c r="AA6338" s="44"/>
      <c r="AB6338" s="45">
        <v>14.31653881072998</v>
      </c>
      <c r="AC6338" s="45"/>
      <c r="AD6338" s="45">
        <v>3.2505620270967484E-2</v>
      </c>
      <c r="AE6338" s="45"/>
      <c r="AF6338" s="45">
        <v>19.441036224365234</v>
      </c>
      <c r="AG6338" s="45"/>
      <c r="AH6338" s="45">
        <v>13.723902702331543</v>
      </c>
      <c r="AI6338" s="45"/>
      <c r="AJ6338" s="45"/>
      <c r="AK6338" s="20">
        <v>0.16748110949993134</v>
      </c>
    </row>
    <row r="6339" spans="2:37">
      <c r="B6339" s="2">
        <v>3.5000000149011612E-2</v>
      </c>
      <c r="D6339" s="44">
        <v>2.1000000089406967</v>
      </c>
      <c r="E6339" s="44"/>
      <c r="F6339" s="45">
        <v>-18.494293212890625</v>
      </c>
      <c r="G6339" s="45"/>
      <c r="H6339" s="45"/>
      <c r="I6339" s="45"/>
      <c r="J6339" s="45"/>
      <c r="K6339" s="45">
        <v>0.99130326509475708</v>
      </c>
      <c r="L6339" s="45"/>
      <c r="M6339" s="45"/>
      <c r="N6339" s="45">
        <v>25.190530776977539</v>
      </c>
      <c r="O6339" s="45"/>
      <c r="P6339" s="45"/>
      <c r="Q6339" s="45"/>
      <c r="R6339" s="45">
        <v>17.111438751220703</v>
      </c>
      <c r="S6339" s="45"/>
      <c r="T6339" s="45"/>
      <c r="U6339" s="45"/>
      <c r="V6339" s="46">
        <v>4.0964250564575195</v>
      </c>
      <c r="W6339" s="46"/>
      <c r="X6339" s="45">
        <v>7.4000000953674316E-2</v>
      </c>
      <c r="Y6339" s="45"/>
      <c r="Z6339" s="44">
        <v>4.440000057220459</v>
      </c>
      <c r="AA6339" s="44"/>
      <c r="AB6339" s="45">
        <v>18.055072784423828</v>
      </c>
      <c r="AC6339" s="45"/>
      <c r="AD6339" s="45">
        <v>2.9747504740953445E-2</v>
      </c>
      <c r="AE6339" s="45"/>
      <c r="AF6339" s="45">
        <v>19.338474273681641</v>
      </c>
      <c r="AG6339" s="45"/>
      <c r="AH6339" s="45">
        <v>13.65333080291748</v>
      </c>
      <c r="AI6339" s="45"/>
      <c r="AJ6339" s="45"/>
      <c r="AK6339" s="20">
        <v>0.15406249463558197</v>
      </c>
    </row>
    <row r="6340" spans="2:37">
      <c r="B6340" s="2">
        <v>3.5999998450279236E-2</v>
      </c>
      <c r="D6340" s="44">
        <v>2.1599999070167542</v>
      </c>
      <c r="E6340" s="44"/>
      <c r="F6340" s="45">
        <v>-11.844181060791016</v>
      </c>
      <c r="G6340" s="45"/>
      <c r="H6340" s="45"/>
      <c r="I6340" s="45"/>
      <c r="J6340" s="45"/>
      <c r="K6340" s="45">
        <v>0.90462809801101685</v>
      </c>
      <c r="L6340" s="45"/>
      <c r="M6340" s="45"/>
      <c r="N6340" s="45">
        <v>24.947271347045898</v>
      </c>
      <c r="O6340" s="45"/>
      <c r="P6340" s="45"/>
      <c r="Q6340" s="45"/>
      <c r="R6340" s="45">
        <v>17.000715255737305</v>
      </c>
      <c r="S6340" s="45"/>
      <c r="T6340" s="45"/>
      <c r="U6340" s="45"/>
      <c r="V6340" s="46">
        <v>3.7625982761383057</v>
      </c>
      <c r="W6340" s="46"/>
      <c r="X6340" s="45">
        <v>7.5000002980232239E-2</v>
      </c>
      <c r="Y6340" s="45"/>
      <c r="Z6340" s="44">
        <v>4.5000001788139343</v>
      </c>
      <c r="AA6340" s="44"/>
      <c r="AB6340" s="45">
        <v>19.236188888549805</v>
      </c>
      <c r="AC6340" s="45"/>
      <c r="AD6340" s="45">
        <v>2.7224846184253693E-2</v>
      </c>
      <c r="AE6340" s="45"/>
      <c r="AF6340" s="45">
        <v>19.237226486206055</v>
      </c>
      <c r="AG6340" s="45"/>
      <c r="AH6340" s="45">
        <v>13.583522796630859</v>
      </c>
      <c r="AI6340" s="45"/>
      <c r="AJ6340" s="45"/>
      <c r="AK6340" s="20">
        <v>0.14172224700450897</v>
      </c>
    </row>
    <row r="6341" spans="2:37">
      <c r="B6341" s="2">
        <v>3.7000000476837158E-2</v>
      </c>
      <c r="D6341" s="44">
        <v>2.2200000286102295</v>
      </c>
      <c r="E6341" s="44"/>
      <c r="F6341" s="45">
        <v>-3.4927127361297607</v>
      </c>
      <c r="G6341" s="45"/>
      <c r="H6341" s="45"/>
      <c r="I6341" s="45"/>
      <c r="J6341" s="45"/>
      <c r="K6341" s="45">
        <v>0.82562822103500366</v>
      </c>
      <c r="L6341" s="45"/>
      <c r="M6341" s="45"/>
      <c r="N6341" s="45">
        <v>24.713674545288086</v>
      </c>
      <c r="O6341" s="45"/>
      <c r="P6341" s="45"/>
      <c r="Q6341" s="45"/>
      <c r="R6341" s="45">
        <v>16.891399383544922</v>
      </c>
      <c r="S6341" s="45"/>
      <c r="T6341" s="45"/>
      <c r="U6341" s="45"/>
      <c r="V6341" s="46">
        <v>3.456240177154541</v>
      </c>
      <c r="W6341" s="46"/>
      <c r="X6341" s="45">
        <v>7.5999997556209564E-2</v>
      </c>
      <c r="Y6341" s="45"/>
      <c r="Z6341" s="44">
        <v>4.5599998533725739</v>
      </c>
      <c r="AA6341" s="44"/>
      <c r="AB6341" s="45">
        <v>17.720626831054688</v>
      </c>
      <c r="AC6341" s="45"/>
      <c r="AD6341" s="45">
        <v>2.4917403236031532E-2</v>
      </c>
      <c r="AE6341" s="45"/>
      <c r="AF6341" s="45">
        <v>19.137260437011719</v>
      </c>
      <c r="AG6341" s="45"/>
      <c r="AH6341" s="45">
        <v>13.514467239379883</v>
      </c>
      <c r="AI6341" s="45"/>
      <c r="AJ6341" s="45"/>
      <c r="AK6341" s="20">
        <v>0.13037335872650146</v>
      </c>
    </row>
    <row r="6342" spans="2:37" ht="14.25" customHeight="1">
      <c r="B6342" s="2">
        <v>3.7999998778104782E-2</v>
      </c>
      <c r="D6342" s="44">
        <v>2.2799999266862869</v>
      </c>
      <c r="E6342" s="44"/>
      <c r="F6342" s="45">
        <v>5.36102294921875</v>
      </c>
      <c r="G6342" s="45"/>
      <c r="H6342" s="45"/>
      <c r="I6342" s="45"/>
      <c r="J6342" s="45"/>
      <c r="K6342" s="45">
        <v>0.75361180305480957</v>
      </c>
      <c r="L6342" s="45"/>
      <c r="M6342" s="45"/>
      <c r="N6342" s="45">
        <v>24.489013671875</v>
      </c>
      <c r="O6342" s="45"/>
      <c r="P6342" s="45"/>
      <c r="Q6342" s="45"/>
      <c r="R6342" s="45">
        <v>16.783464431762695</v>
      </c>
      <c r="S6342" s="45"/>
      <c r="T6342" s="45"/>
      <c r="U6342" s="45"/>
      <c r="V6342" s="46">
        <v>3.1750538349151611</v>
      </c>
      <c r="W6342" s="46"/>
      <c r="X6342" s="45">
        <v>7.6999999582767487E-2</v>
      </c>
      <c r="Y6342" s="45"/>
      <c r="Z6342" s="44">
        <v>4.6199999749660492</v>
      </c>
      <c r="AA6342" s="44"/>
      <c r="AB6342" s="45">
        <v>13.747185707092285</v>
      </c>
      <c r="AC6342" s="45"/>
      <c r="AD6342" s="45">
        <v>2.2806692868471146E-2</v>
      </c>
      <c r="AE6342" s="45"/>
      <c r="AF6342" s="45">
        <v>19.038537979125977</v>
      </c>
      <c r="AG6342" s="45"/>
      <c r="AH6342" s="45">
        <v>13.446152687072754</v>
      </c>
      <c r="AI6342" s="45"/>
      <c r="AJ6342" s="45"/>
      <c r="AK6342" s="20">
        <v>0.11993592232465744</v>
      </c>
    </row>
    <row r="6343" spans="2:37" ht="13.5" customHeight="1">
      <c r="B6343" s="47" t="s">
        <v>11</v>
      </c>
      <c r="C6343" s="47"/>
      <c r="D6343" s="47"/>
      <c r="E6343" s="47"/>
    </row>
    <row r="6344" spans="2:37" ht="12.75" customHeight="1">
      <c r="B6344" s="39" t="s">
        <v>0</v>
      </c>
      <c r="C6344" s="39"/>
      <c r="D6344" s="39"/>
      <c r="E6344" s="39"/>
      <c r="F6344" s="39"/>
      <c r="G6344" s="1" t="s">
        <v>1</v>
      </c>
      <c r="H6344" s="40" t="s">
        <v>125</v>
      </c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</row>
    <row r="6345" spans="2:37" ht="12.75" customHeight="1">
      <c r="AB6345" s="39" t="s">
        <v>2</v>
      </c>
      <c r="AC6345" s="39"/>
      <c r="AD6345" s="39"/>
      <c r="AE6345" s="39"/>
      <c r="AF6345" s="39"/>
      <c r="AG6345" s="39"/>
    </row>
    <row r="6346" spans="2:37" ht="12" customHeight="1">
      <c r="B6346" s="39" t="s">
        <v>3</v>
      </c>
      <c r="C6346" s="39"/>
      <c r="D6346" s="39"/>
      <c r="E6346" s="39"/>
      <c r="G6346" s="1" t="s">
        <v>4</v>
      </c>
      <c r="H6346" s="41">
        <v>6.5999999046325684</v>
      </c>
      <c r="I6346" s="41"/>
      <c r="J6346" s="41"/>
      <c r="K6346" s="41"/>
      <c r="L6346" s="41"/>
      <c r="M6346" s="41"/>
      <c r="N6346" s="41"/>
      <c r="O6346" s="39" t="s">
        <v>21</v>
      </c>
      <c r="P6346" s="39"/>
      <c r="Q6346" s="39"/>
      <c r="R6346" s="39"/>
      <c r="S6346" s="1" t="s">
        <v>4</v>
      </c>
      <c r="T6346" s="42" t="s">
        <v>24</v>
      </c>
      <c r="U6346" s="42"/>
      <c r="V6346" s="42"/>
      <c r="W6346" s="42"/>
      <c r="X6346" s="42"/>
      <c r="Y6346" s="42"/>
      <c r="Z6346" s="42"/>
      <c r="AA6346" s="42"/>
      <c r="AB6346" s="39"/>
      <c r="AC6346" s="39"/>
      <c r="AD6346" s="39"/>
      <c r="AE6346" s="39"/>
      <c r="AF6346" s="39"/>
      <c r="AG6346" s="39"/>
    </row>
    <row r="6347" spans="2:37" ht="10.5" customHeight="1">
      <c r="AB6347" s="39"/>
      <c r="AC6347" s="39"/>
      <c r="AD6347" s="39"/>
      <c r="AE6347" s="39"/>
      <c r="AF6347" s="39"/>
      <c r="AG6347" s="39"/>
    </row>
    <row r="6348" spans="2:37" ht="12" customHeight="1">
      <c r="AB6348" s="39"/>
      <c r="AC6348" s="39"/>
      <c r="AD6348" s="39"/>
      <c r="AE6348" s="39"/>
      <c r="AF6348" s="39"/>
      <c r="AG6348" s="39"/>
    </row>
    <row r="6349" spans="2:37" ht="12" customHeight="1">
      <c r="AB6349" s="39"/>
      <c r="AC6349" s="39"/>
      <c r="AD6349" s="39"/>
      <c r="AE6349" s="39"/>
      <c r="AF6349" s="39"/>
      <c r="AG6349" s="39"/>
    </row>
    <row r="6350" spans="2:37" ht="6" customHeight="1"/>
    <row r="6351" spans="2:37" ht="3" customHeight="1">
      <c r="B6351" s="43" t="s">
        <v>5</v>
      </c>
      <c r="D6351" s="43" t="s">
        <v>23</v>
      </c>
      <c r="E6351" s="43"/>
      <c r="G6351" s="43" t="s">
        <v>6</v>
      </c>
      <c r="H6351" s="43"/>
      <c r="J6351" s="43" t="s">
        <v>7</v>
      </c>
      <c r="K6351" s="43"/>
      <c r="L6351" s="43"/>
      <c r="M6351" s="43"/>
      <c r="N6351" s="43" t="s">
        <v>8</v>
      </c>
      <c r="O6351" s="43"/>
      <c r="Q6351" s="43" t="s">
        <v>9</v>
      </c>
      <c r="R6351" s="43"/>
      <c r="S6351" s="43"/>
      <c r="T6351" s="43" t="s">
        <v>10</v>
      </c>
      <c r="U6351" s="43"/>
      <c r="X6351" s="43" t="s">
        <v>5</v>
      </c>
      <c r="Y6351" s="43"/>
      <c r="Z6351" s="43" t="s">
        <v>23</v>
      </c>
      <c r="AA6351" s="43"/>
      <c r="AB6351" s="43" t="s">
        <v>6</v>
      </c>
      <c r="AC6351" s="43" t="s">
        <v>7</v>
      </c>
      <c r="AE6351" s="43" t="s">
        <v>8</v>
      </c>
      <c r="AF6351" s="43" t="s">
        <v>9</v>
      </c>
      <c r="AG6351" s="43" t="s">
        <v>10</v>
      </c>
      <c r="AH6351" s="43"/>
    </row>
    <row r="6352" spans="2:37" ht="14.25" customHeight="1">
      <c r="B6352" s="43"/>
      <c r="D6352" s="43"/>
      <c r="E6352" s="43"/>
      <c r="G6352" s="43"/>
      <c r="H6352" s="43"/>
      <c r="J6352" s="43"/>
      <c r="K6352" s="43"/>
      <c r="L6352" s="43"/>
      <c r="M6352" s="43"/>
      <c r="N6352" s="43"/>
      <c r="O6352" s="43"/>
      <c r="Q6352" s="43"/>
      <c r="R6352" s="43"/>
      <c r="S6352" s="43"/>
      <c r="T6352" s="43"/>
      <c r="U6352" s="43"/>
      <c r="X6352" s="43"/>
      <c r="Y6352" s="43"/>
      <c r="Z6352" s="43"/>
      <c r="AA6352" s="43"/>
      <c r="AB6352" s="43"/>
      <c r="AC6352" s="43"/>
      <c r="AE6352" s="43"/>
      <c r="AF6352" s="43"/>
      <c r="AG6352" s="43"/>
      <c r="AH6352" s="43"/>
    </row>
    <row r="6353" spans="2:23">
      <c r="B6353" s="2">
        <v>7.8000001609325409E-2</v>
      </c>
      <c r="D6353" s="44">
        <v>4.6800000965595245</v>
      </c>
      <c r="E6353" s="44"/>
      <c r="F6353" s="45">
        <v>7.895543098449707</v>
      </c>
      <c r="G6353" s="45"/>
      <c r="H6353" s="45"/>
      <c r="I6353" s="45"/>
      <c r="J6353" s="45"/>
      <c r="K6353" s="45">
        <v>2.0875830203294754E-2</v>
      </c>
      <c r="L6353" s="45"/>
      <c r="M6353" s="45"/>
      <c r="N6353" s="45">
        <v>18.941028594970703</v>
      </c>
      <c r="O6353" s="45"/>
      <c r="P6353" s="45"/>
      <c r="Q6353" s="45"/>
      <c r="R6353" s="45">
        <v>13.378567695617676</v>
      </c>
      <c r="S6353" s="45"/>
      <c r="T6353" s="45"/>
      <c r="U6353" s="45"/>
      <c r="V6353" s="46">
        <v>0.11033647507429123</v>
      </c>
      <c r="W6353" s="46"/>
    </row>
    <row r="6354" spans="2:23">
      <c r="B6354" s="2">
        <v>7.9000003635883331E-2</v>
      </c>
      <c r="D6354" s="44">
        <v>4.7400002181529999</v>
      </c>
      <c r="E6354" s="44"/>
      <c r="F6354" s="45">
        <v>1.0018782615661621</v>
      </c>
      <c r="G6354" s="45"/>
      <c r="H6354" s="45"/>
      <c r="I6354" s="45"/>
      <c r="J6354" s="45"/>
      <c r="K6354" s="45">
        <v>1.9109386950731277E-2</v>
      </c>
      <c r="L6354" s="45"/>
      <c r="M6354" s="45"/>
      <c r="N6354" s="45">
        <v>18.844699859619141</v>
      </c>
      <c r="O6354" s="45"/>
      <c r="P6354" s="45"/>
      <c r="Q6354" s="45"/>
      <c r="R6354" s="45">
        <v>13.311701774597168</v>
      </c>
      <c r="S6354" s="45"/>
      <c r="T6354" s="45"/>
      <c r="U6354" s="45"/>
      <c r="V6354" s="46">
        <v>0.10150750726461411</v>
      </c>
      <c r="W6354" s="46"/>
    </row>
    <row r="6355" spans="2:23">
      <c r="B6355" s="2">
        <v>7.9999998211860657E-2</v>
      </c>
      <c r="D6355" s="44">
        <v>4.7999998927116394</v>
      </c>
      <c r="E6355" s="44"/>
      <c r="F6355" s="45">
        <v>-5.9604477882385254</v>
      </c>
      <c r="G6355" s="45"/>
      <c r="H6355" s="45"/>
      <c r="I6355" s="45"/>
      <c r="J6355" s="45"/>
      <c r="K6355" s="45">
        <v>1.7493272200226784E-2</v>
      </c>
      <c r="L6355" s="45"/>
      <c r="M6355" s="45"/>
      <c r="N6355" s="45">
        <v>18.749521255493164</v>
      </c>
      <c r="O6355" s="45"/>
      <c r="P6355" s="45"/>
      <c r="Q6355" s="45"/>
      <c r="R6355" s="45">
        <v>13.245543479919434</v>
      </c>
      <c r="S6355" s="45"/>
      <c r="T6355" s="45"/>
      <c r="U6355" s="45"/>
      <c r="V6355" s="46">
        <v>9.338696300983429E-2</v>
      </c>
      <c r="W6355" s="46"/>
    </row>
    <row r="6356" spans="2:23">
      <c r="B6356" s="2">
        <v>8.1000000238418579E-2</v>
      </c>
      <c r="D6356" s="44">
        <v>4.8600000143051147</v>
      </c>
      <c r="E6356" s="44"/>
      <c r="F6356" s="45">
        <v>-12.018162727355957</v>
      </c>
      <c r="G6356" s="45"/>
      <c r="H6356" s="45"/>
      <c r="I6356" s="45"/>
      <c r="J6356" s="45"/>
      <c r="K6356" s="45">
        <v>1.6014609485864639E-2</v>
      </c>
      <c r="L6356" s="45"/>
      <c r="M6356" s="45"/>
      <c r="N6356" s="45">
        <v>18.655466079711914</v>
      </c>
      <c r="O6356" s="45"/>
      <c r="P6356" s="45"/>
      <c r="Q6356" s="45"/>
      <c r="R6356" s="45">
        <v>13.180082321166992</v>
      </c>
      <c r="S6356" s="45"/>
      <c r="T6356" s="45"/>
      <c r="U6356" s="45"/>
      <c r="V6356" s="46">
        <v>8.5917815566062927E-2</v>
      </c>
      <c r="W6356" s="46"/>
    </row>
    <row r="6357" spans="2:23">
      <c r="B6357" s="2">
        <v>8.2000002264976501E-2</v>
      </c>
      <c r="D6357" s="44">
        <v>4.9200001358985901</v>
      </c>
      <c r="E6357" s="44"/>
      <c r="F6357" s="45">
        <v>-16.33397102355957</v>
      </c>
      <c r="G6357" s="45"/>
      <c r="H6357" s="45"/>
      <c r="I6357" s="45"/>
      <c r="J6357" s="45"/>
      <c r="K6357" s="45">
        <v>1.4661635272204876E-2</v>
      </c>
      <c r="L6357" s="45"/>
      <c r="M6357" s="45"/>
      <c r="N6357" s="45">
        <v>18.562509536743164</v>
      </c>
      <c r="O6357" s="45"/>
      <c r="P6357" s="45"/>
      <c r="Q6357" s="45"/>
      <c r="R6357" s="45">
        <v>13.11530876159668</v>
      </c>
      <c r="S6357" s="45"/>
      <c r="T6357" s="45"/>
      <c r="U6357" s="45"/>
      <c r="V6357" s="46">
        <v>7.9047635197639465E-2</v>
      </c>
      <c r="W6357" s="46"/>
    </row>
    <row r="6358" spans="2:23">
      <c r="B6358" s="2">
        <v>8.2999996840953827E-2</v>
      </c>
      <c r="D6358" s="44">
        <v>4.9799998104572296</v>
      </c>
      <c r="E6358" s="44"/>
      <c r="F6358" s="45">
        <v>-18.322111129760742</v>
      </c>
      <c r="G6358" s="45"/>
      <c r="H6358" s="45"/>
      <c r="I6358" s="45"/>
      <c r="J6358" s="45"/>
      <c r="K6358" s="45">
        <v>1.3423596508800983E-2</v>
      </c>
      <c r="L6358" s="45"/>
      <c r="M6358" s="45"/>
      <c r="N6358" s="45">
        <v>18.470623016357422</v>
      </c>
      <c r="O6358" s="45"/>
      <c r="P6358" s="45"/>
      <c r="Q6358" s="45"/>
      <c r="R6358" s="45">
        <v>13.051210403442383</v>
      </c>
      <c r="S6358" s="45"/>
      <c r="T6358" s="45"/>
      <c r="U6358" s="45"/>
      <c r="V6358" s="46">
        <v>7.2728246450424194E-2</v>
      </c>
      <c r="W6358" s="46"/>
    </row>
    <row r="6359" spans="2:23">
      <c r="B6359" s="2">
        <v>8.3999998867511749E-2</v>
      </c>
      <c r="D6359" s="44">
        <v>5.039999932050705</v>
      </c>
      <c r="E6359" s="44"/>
      <c r="F6359" s="45">
        <v>-17.727684020996094</v>
      </c>
      <c r="G6359" s="45"/>
      <c r="H6359" s="45"/>
      <c r="I6359" s="45"/>
      <c r="J6359" s="45"/>
      <c r="K6359" s="45">
        <v>1.2290669605135918E-2</v>
      </c>
      <c r="L6359" s="45"/>
      <c r="M6359" s="45"/>
      <c r="N6359" s="45">
        <v>18.379783630371094</v>
      </c>
      <c r="O6359" s="45"/>
      <c r="P6359" s="45"/>
      <c r="Q6359" s="45"/>
      <c r="R6359" s="45">
        <v>12.987778663635254</v>
      </c>
      <c r="S6359" s="45"/>
      <c r="T6359" s="45"/>
      <c r="U6359" s="45"/>
      <c r="V6359" s="46">
        <v>6.6915333271026611E-2</v>
      </c>
      <c r="W6359" s="46"/>
    </row>
    <row r="6360" spans="2:23">
      <c r="B6360" s="2">
        <v>8.5000000894069672E-2</v>
      </c>
      <c r="D6360" s="44">
        <v>5.1000000536441803</v>
      </c>
      <c r="E6360" s="44"/>
      <c r="F6360" s="45">
        <v>-14.658999443054199</v>
      </c>
      <c r="G6360" s="45"/>
      <c r="H6360" s="45"/>
      <c r="I6360" s="45"/>
      <c r="J6360" s="45"/>
      <c r="K6360" s="45">
        <v>1.1253875680267811E-2</v>
      </c>
      <c r="L6360" s="45"/>
      <c r="M6360" s="45"/>
      <c r="N6360" s="45">
        <v>18.289970397949219</v>
      </c>
      <c r="O6360" s="45"/>
      <c r="P6360" s="45"/>
      <c r="Q6360" s="45"/>
      <c r="R6360" s="45">
        <v>12.925004005432129</v>
      </c>
      <c r="S6360" s="45"/>
      <c r="T6360" s="45"/>
      <c r="U6360" s="45"/>
      <c r="V6360" s="46">
        <v>6.156819686293602E-2</v>
      </c>
      <c r="W6360" s="46"/>
    </row>
    <row r="6361" spans="2:23">
      <c r="B6361" s="2">
        <v>8.6000002920627594E-2</v>
      </c>
      <c r="D6361" s="44">
        <v>5.1600001752376556</v>
      </c>
      <c r="E6361" s="44"/>
      <c r="F6361" s="45">
        <v>-9.5689315795898438</v>
      </c>
      <c r="G6361" s="45"/>
      <c r="H6361" s="45"/>
      <c r="I6361" s="45"/>
      <c r="J6361" s="45"/>
      <c r="K6361" s="45">
        <v>1.0305006988346577E-2</v>
      </c>
      <c r="L6361" s="45"/>
      <c r="M6361" s="45"/>
      <c r="N6361" s="45">
        <v>18.20115852355957</v>
      </c>
      <c r="O6361" s="45"/>
      <c r="P6361" s="45"/>
      <c r="Q6361" s="45"/>
      <c r="R6361" s="45">
        <v>12.862874984741211</v>
      </c>
      <c r="S6361" s="45"/>
      <c r="T6361" s="45"/>
      <c r="U6361" s="45"/>
      <c r="V6361" s="46">
        <v>5.6649390608072281E-2</v>
      </c>
      <c r="W6361" s="46"/>
    </row>
    <row r="6362" spans="2:23">
      <c r="B6362" s="2">
        <v>8.6999997496604919E-2</v>
      </c>
      <c r="D6362" s="44">
        <v>5.2199998497962952</v>
      </c>
      <c r="E6362" s="44"/>
      <c r="F6362" s="45">
        <v>-3.1883449554443359</v>
      </c>
      <c r="G6362" s="45"/>
      <c r="H6362" s="45"/>
      <c r="I6362" s="45"/>
      <c r="J6362" s="45"/>
      <c r="K6362" s="45">
        <v>9.4365626573562622E-3</v>
      </c>
      <c r="L6362" s="45"/>
      <c r="M6362" s="45"/>
      <c r="N6362" s="45">
        <v>18.113327026367188</v>
      </c>
      <c r="O6362" s="45"/>
      <c r="P6362" s="45"/>
      <c r="Q6362" s="45"/>
      <c r="R6362" s="45">
        <v>12.801383972167969</v>
      </c>
      <c r="S6362" s="45"/>
      <c r="T6362" s="45"/>
      <c r="U6362" s="45"/>
      <c r="V6362" s="46">
        <v>5.2124503999948502E-2</v>
      </c>
      <c r="W6362" s="46"/>
    </row>
    <row r="6363" spans="2:23">
      <c r="B6363" s="2">
        <v>8.7999999523162842E-2</v>
      </c>
      <c r="D6363" s="44">
        <v>5.2799999713897705</v>
      </c>
      <c r="E6363" s="44"/>
      <c r="F6363" s="45">
        <v>3.5786330699920654</v>
      </c>
      <c r="G6363" s="45"/>
      <c r="H6363" s="45"/>
      <c r="I6363" s="45"/>
      <c r="J6363" s="45"/>
      <c r="K6363" s="45">
        <v>8.6416862905025482E-3</v>
      </c>
      <c r="L6363" s="45"/>
      <c r="M6363" s="45"/>
      <c r="N6363" s="45">
        <v>18.026456832885742</v>
      </c>
      <c r="O6363" s="45"/>
      <c r="P6363" s="45"/>
      <c r="Q6363" s="45"/>
      <c r="R6363" s="45">
        <v>12.740519523620605</v>
      </c>
      <c r="S6363" s="45"/>
      <c r="T6363" s="45"/>
      <c r="U6363" s="45"/>
      <c r="V6363" s="46">
        <v>4.7961898148059845E-2</v>
      </c>
      <c r="W6363" s="46"/>
    </row>
    <row r="6364" spans="2:23">
      <c r="B6364" s="2">
        <v>8.9000001549720764E-2</v>
      </c>
      <c r="D6364" s="44">
        <v>5.3400000929832458</v>
      </c>
      <c r="E6364" s="44"/>
      <c r="F6364" s="45">
        <v>9.782526969909668</v>
      </c>
      <c r="G6364" s="45"/>
      <c r="H6364" s="45"/>
      <c r="I6364" s="45"/>
      <c r="J6364" s="45"/>
      <c r="K6364" s="45">
        <v>7.9141082242131233E-3</v>
      </c>
      <c r="L6364" s="45"/>
      <c r="M6364" s="45"/>
      <c r="N6364" s="45">
        <v>17.940530776977539</v>
      </c>
      <c r="O6364" s="45"/>
      <c r="P6364" s="45"/>
      <c r="Q6364" s="45"/>
      <c r="R6364" s="45">
        <v>12.68027400970459</v>
      </c>
      <c r="S6364" s="45"/>
      <c r="T6364" s="45"/>
      <c r="U6364" s="45"/>
      <c r="V6364" s="46">
        <v>4.4132482260465622E-2</v>
      </c>
      <c r="W6364" s="46"/>
    </row>
    <row r="6365" spans="2:23">
      <c r="B6365" s="2">
        <v>9.0000003576278687E-2</v>
      </c>
      <c r="D6365" s="44">
        <v>5.4000002145767212</v>
      </c>
      <c r="E6365" s="44"/>
      <c r="F6365" s="45">
        <v>14.561538696289063</v>
      </c>
      <c r="G6365" s="45"/>
      <c r="H6365" s="45"/>
      <c r="I6365" s="45"/>
      <c r="J6365" s="45"/>
      <c r="K6365" s="45">
        <v>7.2480980306863785E-3</v>
      </c>
      <c r="L6365" s="45"/>
      <c r="M6365" s="45"/>
      <c r="N6365" s="45">
        <v>17.855525970458984</v>
      </c>
      <c r="O6365" s="45"/>
      <c r="P6365" s="45"/>
      <c r="Q6365" s="45"/>
      <c r="R6365" s="45">
        <v>12.620637893676758</v>
      </c>
      <c r="S6365" s="45"/>
      <c r="T6365" s="45"/>
      <c r="U6365" s="45"/>
      <c r="V6365" s="46">
        <v>4.0609508752822876E-2</v>
      </c>
      <c r="W6365" s="46"/>
    </row>
    <row r="6366" spans="2:23">
      <c r="B6366" s="2">
        <v>9.0999998152256012E-2</v>
      </c>
      <c r="D6366" s="44">
        <v>5.4599998891353607</v>
      </c>
      <c r="E6366" s="44"/>
      <c r="F6366" s="45">
        <v>17.261066436767578</v>
      </c>
      <c r="G6366" s="45"/>
      <c r="H6366" s="45"/>
      <c r="I6366" s="45"/>
      <c r="J6366" s="45"/>
      <c r="K6366" s="45">
        <v>6.638416089117527E-3</v>
      </c>
      <c r="L6366" s="45"/>
      <c r="M6366" s="45"/>
      <c r="N6366" s="45">
        <v>17.771427154541016</v>
      </c>
      <c r="O6366" s="45"/>
      <c r="P6366" s="45"/>
      <c r="Q6366" s="45"/>
      <c r="R6366" s="45">
        <v>12.561602592468262</v>
      </c>
      <c r="S6366" s="45"/>
      <c r="T6366" s="45"/>
      <c r="U6366" s="45"/>
      <c r="V6366" s="46">
        <v>3.7368394434452057E-2</v>
      </c>
      <c r="W6366" s="46"/>
    </row>
    <row r="6367" spans="2:23">
      <c r="B6367" s="2">
        <v>9.2000000178813934E-2</v>
      </c>
      <c r="D6367" s="44">
        <v>5.5200000107288361</v>
      </c>
      <c r="E6367" s="44"/>
      <c r="F6367" s="45">
        <v>17.523176193237305</v>
      </c>
      <c r="G6367" s="45"/>
      <c r="H6367" s="45"/>
      <c r="I6367" s="45"/>
      <c r="J6367" s="45"/>
      <c r="K6367" s="45">
        <v>6.0802712105214596E-3</v>
      </c>
      <c r="L6367" s="45"/>
      <c r="M6367" s="45"/>
      <c r="N6367" s="45">
        <v>17.688215255737305</v>
      </c>
      <c r="O6367" s="45"/>
      <c r="P6367" s="45"/>
      <c r="Q6367" s="45"/>
      <c r="R6367" s="45">
        <v>12.503157615661621</v>
      </c>
      <c r="S6367" s="45"/>
      <c r="T6367" s="45"/>
      <c r="U6367" s="45"/>
      <c r="V6367" s="46">
        <v>3.4386519342660904E-2</v>
      </c>
      <c r="W6367" s="46"/>
    </row>
    <row r="6368" spans="2:23">
      <c r="B6368" s="2">
        <v>9.3000002205371857E-2</v>
      </c>
      <c r="D6368" s="44">
        <v>5.5800001323223114</v>
      </c>
      <c r="E6368" s="44"/>
      <c r="F6368" s="45">
        <v>15.33381462097168</v>
      </c>
      <c r="G6368" s="45"/>
      <c r="H6368" s="45"/>
      <c r="I6368" s="45"/>
      <c r="J6368" s="45"/>
      <c r="K6368" s="45">
        <v>5.569282453507185E-3</v>
      </c>
      <c r="L6368" s="45"/>
      <c r="M6368" s="45"/>
      <c r="N6368" s="45">
        <v>17.605876922607422</v>
      </c>
      <c r="O6368" s="45"/>
      <c r="P6368" s="45"/>
      <c r="Q6368" s="45"/>
      <c r="R6368" s="45">
        <v>12.445296287536621</v>
      </c>
      <c r="S6368" s="45"/>
      <c r="T6368" s="45"/>
      <c r="U6368" s="45"/>
      <c r="V6368" s="46">
        <v>3.1643100082874298E-2</v>
      </c>
      <c r="W6368" s="46"/>
    </row>
    <row r="6369" spans="2:33">
      <c r="B6369" s="2">
        <v>9.3999996781349182E-2</v>
      </c>
      <c r="D6369" s="44">
        <v>5.6399998068809509</v>
      </c>
      <c r="E6369" s="44"/>
      <c r="F6369" s="45">
        <v>11.021573066711426</v>
      </c>
      <c r="G6369" s="45"/>
      <c r="H6369" s="45"/>
      <c r="I6369" s="45"/>
      <c r="J6369" s="45"/>
      <c r="K6369" s="45">
        <v>5.101444199681282E-3</v>
      </c>
      <c r="L6369" s="45"/>
      <c r="M6369" s="45"/>
      <c r="N6369" s="45">
        <v>17.524391174316406</v>
      </c>
      <c r="O6369" s="45"/>
      <c r="P6369" s="45"/>
      <c r="Q6369" s="45"/>
      <c r="R6369" s="45">
        <v>12.388009071350098</v>
      </c>
      <c r="S6369" s="45"/>
      <c r="T6369" s="45"/>
      <c r="U6369" s="45"/>
      <c r="V6369" s="46">
        <v>2.9119011014699936E-2</v>
      </c>
      <c r="W6369" s="46"/>
    </row>
    <row r="6370" spans="2:33">
      <c r="B6370" s="2">
        <v>9.4999998807907104E-2</v>
      </c>
      <c r="D6370" s="44">
        <v>5.6999999284744263</v>
      </c>
      <c r="E6370" s="44"/>
      <c r="F6370" s="45">
        <v>5.2086167335510254</v>
      </c>
      <c r="G6370" s="45"/>
      <c r="H6370" s="45"/>
      <c r="I6370" s="45"/>
      <c r="J6370" s="45"/>
      <c r="K6370" s="45">
        <v>4.6730921603739262E-3</v>
      </c>
      <c r="L6370" s="45"/>
      <c r="M6370" s="45"/>
      <c r="N6370" s="45">
        <v>17.443748474121094</v>
      </c>
      <c r="O6370" s="45"/>
      <c r="P6370" s="45"/>
      <c r="Q6370" s="45"/>
      <c r="R6370" s="45">
        <v>12.33128833770752</v>
      </c>
      <c r="S6370" s="45"/>
      <c r="T6370" s="45"/>
      <c r="U6370" s="45"/>
      <c r="V6370" s="46">
        <v>2.6796676218509674E-2</v>
      </c>
      <c r="W6370" s="46"/>
    </row>
    <row r="6371" spans="2:33">
      <c r="B6371" s="2">
        <v>9.6000000834465027E-2</v>
      </c>
      <c r="D6371" s="44">
        <v>5.7600000500679016</v>
      </c>
      <c r="E6371" s="44"/>
      <c r="F6371" s="45">
        <v>-1.2789158821105957</v>
      </c>
      <c r="G6371" s="45"/>
      <c r="H6371" s="45"/>
      <c r="I6371" s="45"/>
      <c r="J6371" s="45"/>
      <c r="K6371" s="45">
        <v>4.2808763682842255E-3</v>
      </c>
      <c r="L6371" s="45"/>
      <c r="M6371" s="45"/>
      <c r="N6371" s="45">
        <v>17.363929748535156</v>
      </c>
      <c r="O6371" s="45"/>
      <c r="P6371" s="45"/>
      <c r="Q6371" s="45"/>
      <c r="R6371" s="45">
        <v>12.275125503540039</v>
      </c>
      <c r="S6371" s="45"/>
      <c r="T6371" s="45"/>
      <c r="U6371" s="45"/>
      <c r="V6371" s="46">
        <v>2.4659926071763039E-2</v>
      </c>
      <c r="W6371" s="46"/>
    </row>
    <row r="6372" spans="2:33">
      <c r="B6372" s="2">
        <v>9.7000002861022949E-2</v>
      </c>
      <c r="D6372" s="44">
        <v>5.820000171661377</v>
      </c>
      <c r="E6372" s="44"/>
      <c r="F6372" s="45">
        <v>-7.5281691551208496</v>
      </c>
      <c r="G6372" s="45"/>
      <c r="H6372" s="45"/>
      <c r="I6372" s="45"/>
      <c r="J6372" s="45"/>
      <c r="K6372" s="45">
        <v>3.9217318408191204E-3</v>
      </c>
      <c r="L6372" s="45"/>
      <c r="M6372" s="45"/>
      <c r="N6372" s="45">
        <v>17.284921646118164</v>
      </c>
      <c r="O6372" s="45"/>
      <c r="P6372" s="45"/>
      <c r="Q6372" s="45"/>
      <c r="R6372" s="45">
        <v>12.219511985778809</v>
      </c>
      <c r="S6372" s="45"/>
      <c r="T6372" s="45"/>
      <c r="U6372" s="45"/>
      <c r="V6372" s="46">
        <v>2.2693894803524017E-2</v>
      </c>
      <c r="W6372" s="46"/>
    </row>
    <row r="6373" spans="2:33">
      <c r="B6373" s="2">
        <v>9.7999997437000275E-2</v>
      </c>
      <c r="D6373" s="44">
        <v>5.8799998462200165</v>
      </c>
      <c r="E6373" s="44"/>
      <c r="F6373" s="45">
        <v>-12.667868614196777</v>
      </c>
      <c r="G6373" s="45"/>
      <c r="H6373" s="45"/>
      <c r="I6373" s="45"/>
      <c r="J6373" s="45"/>
      <c r="K6373" s="45">
        <v>3.5928550641983747E-3</v>
      </c>
      <c r="L6373" s="45"/>
      <c r="M6373" s="45"/>
      <c r="N6373" s="45">
        <v>17.206708908081055</v>
      </c>
      <c r="O6373" s="45"/>
      <c r="P6373" s="45"/>
      <c r="Q6373" s="45"/>
      <c r="R6373" s="45">
        <v>12.164441108703613</v>
      </c>
      <c r="S6373" s="45"/>
      <c r="T6373" s="45"/>
      <c r="U6373" s="45"/>
      <c r="V6373" s="46">
        <v>2.0884906873106956E-2</v>
      </c>
      <c r="W6373" s="46"/>
    </row>
    <row r="6374" spans="2:33">
      <c r="B6374" s="2">
        <v>9.8999999463558197E-2</v>
      </c>
      <c r="D6374" s="44">
        <v>5.9399999678134918</v>
      </c>
      <c r="E6374" s="44"/>
      <c r="F6374" s="45">
        <v>-15.989646911621094</v>
      </c>
      <c r="G6374" s="45"/>
      <c r="H6374" s="45"/>
      <c r="I6374" s="45"/>
      <c r="J6374" s="45"/>
      <c r="K6374" s="45">
        <v>3.2916823402047157E-3</v>
      </c>
      <c r="L6374" s="45"/>
      <c r="M6374" s="45"/>
      <c r="N6374" s="45">
        <v>17.129281997680664</v>
      </c>
      <c r="O6374" s="45"/>
      <c r="P6374" s="45"/>
      <c r="Q6374" s="45"/>
      <c r="R6374" s="45">
        <v>12.109903335571289</v>
      </c>
      <c r="S6374" s="45"/>
      <c r="T6374" s="45"/>
      <c r="U6374" s="45"/>
      <c r="V6374" s="46">
        <v>1.9220391288399696E-2</v>
      </c>
      <c r="W6374" s="46"/>
    </row>
    <row r="6375" spans="2:33">
      <c r="B6375" s="2">
        <v>0.10000000149011612</v>
      </c>
      <c r="D6375" s="44">
        <v>6.0000000894069672</v>
      </c>
      <c r="E6375" s="44"/>
      <c r="F6375" s="45">
        <v>-17.045520782470703</v>
      </c>
      <c r="G6375" s="45"/>
      <c r="H6375" s="45"/>
      <c r="I6375" s="45"/>
      <c r="J6375" s="45"/>
      <c r="K6375" s="45">
        <v>3.015867667272687E-3</v>
      </c>
      <c r="L6375" s="45"/>
      <c r="M6375" s="45"/>
      <c r="N6375" s="45">
        <v>17.052623748779297</v>
      </c>
      <c r="O6375" s="45"/>
      <c r="P6375" s="45"/>
      <c r="Q6375" s="45"/>
      <c r="R6375" s="45">
        <v>12.055892944335938</v>
      </c>
      <c r="S6375" s="45"/>
      <c r="T6375" s="45"/>
      <c r="U6375" s="45"/>
      <c r="V6375" s="46">
        <v>1.7688781023025513E-2</v>
      </c>
      <c r="W6375" s="46"/>
    </row>
    <row r="6376" spans="2:33" ht="9.75" customHeight="1">
      <c r="B6376" s="2">
        <v>0.10100000351667404</v>
      </c>
      <c r="D6376" s="44">
        <v>6.0600002110004425</v>
      </c>
      <c r="E6376" s="44"/>
      <c r="F6376" s="45">
        <v>-15.708133697509766</v>
      </c>
      <c r="G6376" s="45"/>
      <c r="H6376" s="45"/>
      <c r="I6376" s="45"/>
      <c r="J6376" s="45"/>
      <c r="K6376" s="45">
        <v>2.763265511021018E-3</v>
      </c>
      <c r="L6376" s="45"/>
      <c r="M6376" s="45"/>
      <c r="N6376" s="45">
        <v>16.976722717285156</v>
      </c>
      <c r="O6376" s="45"/>
      <c r="P6376" s="45"/>
      <c r="Q6376" s="45"/>
      <c r="R6376" s="45">
        <v>12.002401351928711</v>
      </c>
      <c r="S6376" s="45"/>
      <c r="T6376" s="45"/>
      <c r="U6376" s="45"/>
      <c r="V6376" s="46">
        <v>1.6279440373182297E-2</v>
      </c>
      <c r="W6376" s="46"/>
    </row>
    <row r="6377" spans="2:33" ht="5.25" customHeight="1"/>
    <row r="6378" spans="2:33" ht="172.5" customHeight="1"/>
    <row r="6379" spans="2:33" ht="16.5" customHeight="1"/>
    <row r="6380" spans="2:33" ht="12.75" customHeight="1">
      <c r="B6380" s="39" t="s">
        <v>0</v>
      </c>
      <c r="C6380" s="39"/>
      <c r="D6380" s="39"/>
      <c r="E6380" s="39"/>
      <c r="F6380" s="39"/>
      <c r="G6380" s="1" t="s">
        <v>1</v>
      </c>
      <c r="H6380" s="40" t="s">
        <v>126</v>
      </c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</row>
    <row r="6381" spans="2:33" ht="12.75" customHeight="1">
      <c r="AB6381" s="39" t="s">
        <v>2</v>
      </c>
      <c r="AC6381" s="39"/>
      <c r="AD6381" s="39"/>
      <c r="AE6381" s="39"/>
      <c r="AF6381" s="39"/>
      <c r="AG6381" s="39"/>
    </row>
    <row r="6382" spans="2:33" ht="12" customHeight="1">
      <c r="B6382" s="39" t="s">
        <v>3</v>
      </c>
      <c r="C6382" s="39"/>
      <c r="D6382" s="39"/>
      <c r="E6382" s="39"/>
      <c r="G6382" s="1" t="s">
        <v>4</v>
      </c>
      <c r="H6382" s="41">
        <v>0.43999999761581421</v>
      </c>
      <c r="I6382" s="41"/>
      <c r="J6382" s="41"/>
      <c r="K6382" s="41"/>
      <c r="L6382" s="41"/>
      <c r="M6382" s="41"/>
      <c r="N6382" s="41"/>
      <c r="O6382" s="39" t="s">
        <v>21</v>
      </c>
      <c r="P6382" s="39"/>
      <c r="Q6382" s="39"/>
      <c r="R6382" s="39"/>
      <c r="S6382" s="1" t="s">
        <v>4</v>
      </c>
      <c r="T6382" s="42" t="s">
        <v>22</v>
      </c>
      <c r="U6382" s="42"/>
      <c r="V6382" s="42"/>
      <c r="W6382" s="42"/>
      <c r="X6382" s="42"/>
      <c r="Y6382" s="42"/>
      <c r="Z6382" s="42"/>
      <c r="AA6382" s="42"/>
      <c r="AB6382" s="39"/>
      <c r="AC6382" s="39"/>
      <c r="AD6382" s="39"/>
      <c r="AE6382" s="39"/>
      <c r="AF6382" s="39"/>
      <c r="AG6382" s="39"/>
    </row>
    <row r="6383" spans="2:33" ht="10.5" customHeight="1">
      <c r="AB6383" s="39"/>
      <c r="AC6383" s="39"/>
      <c r="AD6383" s="39"/>
      <c r="AE6383" s="39"/>
      <c r="AF6383" s="39"/>
      <c r="AG6383" s="39"/>
    </row>
    <row r="6384" spans="2:33" ht="12" customHeight="1">
      <c r="AB6384" s="39"/>
      <c r="AC6384" s="39"/>
      <c r="AD6384" s="39"/>
      <c r="AE6384" s="39"/>
      <c r="AF6384" s="39"/>
      <c r="AG6384" s="39"/>
    </row>
    <row r="6385" spans="2:37" ht="12" customHeight="1">
      <c r="AB6385" s="39"/>
      <c r="AC6385" s="39"/>
      <c r="AD6385" s="39"/>
      <c r="AE6385" s="39"/>
      <c r="AF6385" s="39"/>
      <c r="AG6385" s="39"/>
    </row>
    <row r="6386" spans="2:37" ht="6" customHeight="1"/>
    <row r="6387" spans="2:37" ht="3" customHeight="1">
      <c r="B6387" s="43" t="s">
        <v>5</v>
      </c>
      <c r="D6387" s="43" t="s">
        <v>23</v>
      </c>
      <c r="E6387" s="43"/>
      <c r="G6387" s="43" t="s">
        <v>6</v>
      </c>
      <c r="H6387" s="43"/>
      <c r="J6387" s="43" t="s">
        <v>7</v>
      </c>
      <c r="K6387" s="43"/>
      <c r="L6387" s="43"/>
      <c r="M6387" s="43"/>
      <c r="N6387" s="43" t="s">
        <v>8</v>
      </c>
      <c r="O6387" s="43"/>
      <c r="Q6387" s="43" t="s">
        <v>9</v>
      </c>
      <c r="R6387" s="43"/>
      <c r="S6387" s="43"/>
      <c r="T6387" s="43" t="s">
        <v>10</v>
      </c>
      <c r="U6387" s="43"/>
      <c r="X6387" s="43" t="s">
        <v>5</v>
      </c>
      <c r="Y6387" s="43"/>
      <c r="Z6387" s="43" t="s">
        <v>23</v>
      </c>
      <c r="AA6387" s="43"/>
      <c r="AB6387" s="43" t="s">
        <v>6</v>
      </c>
      <c r="AC6387" s="43" t="s">
        <v>7</v>
      </c>
      <c r="AE6387" s="43" t="s">
        <v>8</v>
      </c>
      <c r="AF6387" s="43" t="s">
        <v>9</v>
      </c>
      <c r="AG6387" s="43" t="s">
        <v>10</v>
      </c>
      <c r="AH6387" s="43"/>
    </row>
    <row r="6388" spans="2:37" ht="14.25" customHeight="1">
      <c r="B6388" s="43"/>
      <c r="D6388" s="43"/>
      <c r="E6388" s="43"/>
      <c r="G6388" s="43"/>
      <c r="H6388" s="43"/>
      <c r="J6388" s="43"/>
      <c r="K6388" s="43"/>
      <c r="L6388" s="43"/>
      <c r="M6388" s="43"/>
      <c r="N6388" s="43"/>
      <c r="O6388" s="43"/>
      <c r="Q6388" s="43"/>
      <c r="R6388" s="43"/>
      <c r="S6388" s="43"/>
      <c r="T6388" s="43"/>
      <c r="U6388" s="43"/>
      <c r="X6388" s="43"/>
      <c r="Y6388" s="43"/>
      <c r="Z6388" s="43"/>
      <c r="AA6388" s="43"/>
      <c r="AB6388" s="43"/>
      <c r="AC6388" s="43"/>
      <c r="AE6388" s="43"/>
      <c r="AF6388" s="43"/>
      <c r="AG6388" s="43"/>
      <c r="AH6388" s="43"/>
    </row>
    <row r="6389" spans="2:37">
      <c r="B6389" s="2">
        <v>0</v>
      </c>
      <c r="D6389" s="44">
        <v>0</v>
      </c>
      <c r="E6389" s="44"/>
      <c r="F6389" s="45">
        <v>1.0929297422990203E-4</v>
      </c>
      <c r="G6389" s="45"/>
      <c r="H6389" s="45"/>
      <c r="I6389" s="45"/>
      <c r="J6389" s="45"/>
      <c r="K6389" s="45">
        <v>28.250972747802734</v>
      </c>
      <c r="L6389" s="45"/>
      <c r="M6389" s="45"/>
      <c r="N6389" s="45">
        <v>56.501838684082031</v>
      </c>
      <c r="O6389" s="45"/>
      <c r="P6389" s="45"/>
      <c r="Q6389" s="45"/>
      <c r="R6389" s="45">
        <v>19.976377487182617</v>
      </c>
      <c r="S6389" s="45"/>
      <c r="T6389" s="45"/>
      <c r="U6389" s="45"/>
      <c r="V6389" s="46">
        <v>100.00038909912109</v>
      </c>
      <c r="W6389" s="46"/>
      <c r="X6389" s="45">
        <v>3.9000000804662704E-2</v>
      </c>
      <c r="Y6389" s="45"/>
      <c r="Z6389" s="44">
        <v>2.3400000482797623</v>
      </c>
      <c r="AA6389" s="44"/>
      <c r="AB6389" s="45">
        <v>20.041276931762695</v>
      </c>
      <c r="AC6389" s="45"/>
      <c r="AD6389" s="45">
        <v>6.0047817230224609</v>
      </c>
      <c r="AE6389" s="45"/>
      <c r="AF6389" s="45">
        <v>32.350872039794922</v>
      </c>
      <c r="AG6389" s="45"/>
      <c r="AH6389" s="45">
        <v>18.629501342773438</v>
      </c>
      <c r="AI6389" s="45"/>
      <c r="AJ6389" s="45"/>
      <c r="AK6389" s="20">
        <v>22.791925430297852</v>
      </c>
    </row>
    <row r="6390" spans="2:37">
      <c r="B6390" s="2">
        <v>1.0000000474974513E-3</v>
      </c>
      <c r="D6390" s="44">
        <v>6.0000002849847078E-2</v>
      </c>
      <c r="E6390" s="44"/>
      <c r="F6390" s="45">
        <v>0.13770373165607452</v>
      </c>
      <c r="G6390" s="45"/>
      <c r="H6390" s="45"/>
      <c r="I6390" s="45"/>
      <c r="J6390" s="45"/>
      <c r="K6390" s="45">
        <v>26.351909637451172</v>
      </c>
      <c r="L6390" s="45"/>
      <c r="M6390" s="45"/>
      <c r="N6390" s="45">
        <v>54.545120239257813</v>
      </c>
      <c r="O6390" s="45"/>
      <c r="P6390" s="45"/>
      <c r="Q6390" s="45"/>
      <c r="R6390" s="45">
        <v>19.935609817504883</v>
      </c>
      <c r="S6390" s="45"/>
      <c r="T6390" s="45"/>
      <c r="U6390" s="45"/>
      <c r="V6390" s="46">
        <v>93.468994140625</v>
      </c>
      <c r="W6390" s="46"/>
      <c r="X6390" s="45">
        <v>3.9999999105930328E-2</v>
      </c>
      <c r="Y6390" s="45"/>
      <c r="Z6390" s="44">
        <v>2.3999999463558197</v>
      </c>
      <c r="AA6390" s="44"/>
      <c r="AB6390" s="45">
        <v>27.060544967651367</v>
      </c>
      <c r="AC6390" s="45"/>
      <c r="AD6390" s="45">
        <v>5.8366379737854004</v>
      </c>
      <c r="AE6390" s="45"/>
      <c r="AF6390" s="45">
        <v>32.142032623291016</v>
      </c>
      <c r="AG6390" s="45"/>
      <c r="AH6390" s="45">
        <v>18.600723266601563</v>
      </c>
      <c r="AI6390" s="45"/>
      <c r="AJ6390" s="45"/>
      <c r="AK6390" s="20">
        <v>22.18798828125</v>
      </c>
    </row>
    <row r="6391" spans="2:37">
      <c r="B6391" s="2">
        <v>2.0000000949949026E-3</v>
      </c>
      <c r="D6391" s="44">
        <v>0.12000000569969416</v>
      </c>
      <c r="E6391" s="44"/>
      <c r="F6391" s="45">
        <v>4.1451597213745117</v>
      </c>
      <c r="G6391" s="45"/>
      <c r="H6391" s="45"/>
      <c r="I6391" s="45"/>
      <c r="J6391" s="45"/>
      <c r="K6391" s="45">
        <v>24.658550262451172</v>
      </c>
      <c r="L6391" s="45"/>
      <c r="M6391" s="45"/>
      <c r="N6391" s="45">
        <v>52.794628143310547</v>
      </c>
      <c r="O6391" s="45"/>
      <c r="P6391" s="45"/>
      <c r="Q6391" s="45"/>
      <c r="R6391" s="45">
        <v>19.895212173461914</v>
      </c>
      <c r="S6391" s="45"/>
      <c r="T6391" s="45"/>
      <c r="U6391" s="45"/>
      <c r="V6391" s="46">
        <v>87.640327453613281</v>
      </c>
      <c r="W6391" s="46"/>
      <c r="X6391" s="45">
        <v>4.1000001132488251E-2</v>
      </c>
      <c r="Y6391" s="45"/>
      <c r="Z6391" s="44">
        <v>2.460000067949295</v>
      </c>
      <c r="AA6391" s="44"/>
      <c r="AB6391" s="45">
        <v>31.088672637939453</v>
      </c>
      <c r="AC6391" s="45"/>
      <c r="AD6391" s="45">
        <v>5.6739239692687988</v>
      </c>
      <c r="AE6391" s="45"/>
      <c r="AF6391" s="45">
        <v>31.938976287841797</v>
      </c>
      <c r="AG6391" s="45"/>
      <c r="AH6391" s="45">
        <v>18.572196960449219</v>
      </c>
      <c r="AI6391" s="45"/>
      <c r="AJ6391" s="45"/>
      <c r="AK6391" s="20">
        <v>21.602561950683594</v>
      </c>
    </row>
    <row r="6392" spans="2:37">
      <c r="B6392" s="2">
        <v>3.0000000260770321E-3</v>
      </c>
      <c r="D6392" s="44">
        <v>0.18000000156462193</v>
      </c>
      <c r="E6392" s="44"/>
      <c r="F6392" s="45">
        <v>11.182101249694824</v>
      </c>
      <c r="G6392" s="45"/>
      <c r="H6392" s="45"/>
      <c r="I6392" s="45"/>
      <c r="J6392" s="45"/>
      <c r="K6392" s="45">
        <v>23.143869400024414</v>
      </c>
      <c r="L6392" s="45"/>
      <c r="M6392" s="45"/>
      <c r="N6392" s="45">
        <v>51.223335266113281</v>
      </c>
      <c r="O6392" s="45"/>
      <c r="P6392" s="45"/>
      <c r="Q6392" s="45"/>
      <c r="R6392" s="45">
        <v>19.855180740356445</v>
      </c>
      <c r="S6392" s="45"/>
      <c r="T6392" s="45"/>
      <c r="U6392" s="45"/>
      <c r="V6392" s="46">
        <v>82.422760009765625</v>
      </c>
      <c r="W6392" s="46"/>
      <c r="X6392" s="45">
        <v>4.1999999433755875E-2</v>
      </c>
      <c r="Y6392" s="45"/>
      <c r="Z6392" s="44">
        <v>2.5199999660253525</v>
      </c>
      <c r="AA6392" s="44"/>
      <c r="AB6392" s="45">
        <v>31.547374725341797</v>
      </c>
      <c r="AC6392" s="45"/>
      <c r="AD6392" s="45">
        <v>5.5164089202880859</v>
      </c>
      <c r="AE6392" s="45"/>
      <c r="AF6392" s="45">
        <v>31.74146842956543</v>
      </c>
      <c r="AG6392" s="45"/>
      <c r="AH6392" s="45">
        <v>18.543916702270508</v>
      </c>
      <c r="AI6392" s="45"/>
      <c r="AJ6392" s="45"/>
      <c r="AK6392" s="20">
        <v>21.034877777099609</v>
      </c>
    </row>
    <row r="6393" spans="2:37">
      <c r="B6393" s="2">
        <v>4.0000001899898052E-3</v>
      </c>
      <c r="D6393" s="44">
        <v>0.24000001139938831</v>
      </c>
      <c r="E6393" s="44"/>
      <c r="F6393" s="45">
        <v>20.015968322753906</v>
      </c>
      <c r="G6393" s="45"/>
      <c r="H6393" s="45"/>
      <c r="I6393" s="45"/>
      <c r="J6393" s="45"/>
      <c r="K6393" s="45">
        <v>21.784591674804688</v>
      </c>
      <c r="L6393" s="45"/>
      <c r="M6393" s="45"/>
      <c r="N6393" s="45">
        <v>49.807956695556641</v>
      </c>
      <c r="O6393" s="45"/>
      <c r="P6393" s="45"/>
      <c r="Q6393" s="45"/>
      <c r="R6393" s="45">
        <v>19.815511703491211</v>
      </c>
      <c r="S6393" s="45"/>
      <c r="T6393" s="45"/>
      <c r="U6393" s="45"/>
      <c r="V6393" s="46">
        <v>77.73724365234375</v>
      </c>
      <c r="W6393" s="46"/>
      <c r="X6393" s="45">
        <v>4.3000001460313797E-2</v>
      </c>
      <c r="Y6393" s="45"/>
      <c r="Z6393" s="44">
        <v>2.5800000876188278</v>
      </c>
      <c r="AA6393" s="44"/>
      <c r="AB6393" s="45">
        <v>28.360977172851563</v>
      </c>
      <c r="AC6393" s="45"/>
      <c r="AD6393" s="45">
        <v>5.3638763427734375</v>
      </c>
      <c r="AE6393" s="45"/>
      <c r="AF6393" s="45">
        <v>31.549287796020508</v>
      </c>
      <c r="AG6393" s="45"/>
      <c r="AH6393" s="45">
        <v>18.51588249206543</v>
      </c>
      <c r="AI6393" s="45"/>
      <c r="AJ6393" s="45"/>
      <c r="AK6393" s="20">
        <v>20.484214782714844</v>
      </c>
    </row>
    <row r="6394" spans="2:37">
      <c r="B6394" s="2">
        <v>4.999999888241291E-3</v>
      </c>
      <c r="D6394" s="44">
        <v>0.29999999329447746</v>
      </c>
      <c r="E6394" s="44"/>
      <c r="F6394" s="45">
        <v>29.192398071289063</v>
      </c>
      <c r="G6394" s="45"/>
      <c r="H6394" s="45"/>
      <c r="I6394" s="45"/>
      <c r="J6394" s="45"/>
      <c r="K6394" s="45">
        <v>20.560659408569336</v>
      </c>
      <c r="L6394" s="45"/>
      <c r="M6394" s="45"/>
      <c r="N6394" s="45">
        <v>48.528430938720703</v>
      </c>
      <c r="O6394" s="45"/>
      <c r="P6394" s="45"/>
      <c r="Q6394" s="45"/>
      <c r="R6394" s="45">
        <v>19.776201248168945</v>
      </c>
      <c r="S6394" s="45"/>
      <c r="T6394" s="45"/>
      <c r="U6394" s="45"/>
      <c r="V6394" s="46">
        <v>73.515541076660156</v>
      </c>
      <c r="W6394" s="46"/>
      <c r="X6394" s="45">
        <v>4.3999999761581421E-2</v>
      </c>
      <c r="Y6394" s="45"/>
      <c r="Z6394" s="44">
        <v>2.6399999856948853</v>
      </c>
      <c r="AA6394" s="44"/>
      <c r="AB6394" s="45">
        <v>21.965446472167969</v>
      </c>
      <c r="AC6394" s="45"/>
      <c r="AD6394" s="45">
        <v>5.2161240577697754</v>
      </c>
      <c r="AE6394" s="45"/>
      <c r="AF6394" s="45">
        <v>31.362234115600586</v>
      </c>
      <c r="AG6394" s="45"/>
      <c r="AH6394" s="45">
        <v>18.488090515136719</v>
      </c>
      <c r="AI6394" s="45"/>
      <c r="AJ6394" s="45"/>
      <c r="AK6394" s="20">
        <v>19.949905395507813</v>
      </c>
    </row>
    <row r="6395" spans="2:37">
      <c r="B6395" s="2">
        <v>6.0000000521540642E-3</v>
      </c>
      <c r="D6395" s="44">
        <v>0.36000000312924385</v>
      </c>
      <c r="E6395" s="44"/>
      <c r="F6395" s="45">
        <v>37.236492156982422</v>
      </c>
      <c r="G6395" s="45"/>
      <c r="H6395" s="45"/>
      <c r="I6395" s="45"/>
      <c r="J6395" s="45"/>
      <c r="K6395" s="45">
        <v>19.454792022705078</v>
      </c>
      <c r="L6395" s="45"/>
      <c r="M6395" s="45"/>
      <c r="N6395" s="45">
        <v>47.367473602294922</v>
      </c>
      <c r="O6395" s="45"/>
      <c r="P6395" s="45"/>
      <c r="Q6395" s="45"/>
      <c r="R6395" s="45">
        <v>19.737247467041016</v>
      </c>
      <c r="S6395" s="45"/>
      <c r="T6395" s="45"/>
      <c r="U6395" s="45"/>
      <c r="V6395" s="46">
        <v>69.698753356933594</v>
      </c>
      <c r="W6395" s="46"/>
      <c r="X6395" s="45">
        <v>4.5000001788139343E-2</v>
      </c>
      <c r="Y6395" s="45"/>
      <c r="Z6395" s="44">
        <v>2.7000001072883606</v>
      </c>
      <c r="AA6395" s="44"/>
      <c r="AB6395" s="45">
        <v>13.245742797851563</v>
      </c>
      <c r="AC6395" s="45"/>
      <c r="AD6395" s="45">
        <v>5.072962760925293</v>
      </c>
      <c r="AE6395" s="45"/>
      <c r="AF6395" s="45">
        <v>31.180109024047852</v>
      </c>
      <c r="AG6395" s="45"/>
      <c r="AH6395" s="45">
        <v>18.460540771484375</v>
      </c>
      <c r="AI6395" s="45"/>
      <c r="AJ6395" s="45"/>
      <c r="AK6395" s="20">
        <v>19.431318283081055</v>
      </c>
    </row>
    <row r="6396" spans="2:37">
      <c r="B6396" s="2">
        <v>7.0000002160668373E-3</v>
      </c>
      <c r="D6396" s="44">
        <v>0.42000001296401024</v>
      </c>
      <c r="E6396" s="44"/>
      <c r="F6396" s="45">
        <v>42.856613159179688</v>
      </c>
      <c r="G6396" s="45"/>
      <c r="H6396" s="45"/>
      <c r="I6396" s="45"/>
      <c r="J6396" s="45"/>
      <c r="K6396" s="45">
        <v>18.452077865600586</v>
      </c>
      <c r="L6396" s="45"/>
      <c r="M6396" s="45"/>
      <c r="N6396" s="45">
        <v>46.310169219970703</v>
      </c>
      <c r="O6396" s="45"/>
      <c r="P6396" s="45"/>
      <c r="Q6396" s="45"/>
      <c r="R6396" s="45">
        <v>19.698644638061523</v>
      </c>
      <c r="S6396" s="45"/>
      <c r="T6396" s="45"/>
      <c r="U6396" s="45"/>
      <c r="V6396" s="46">
        <v>66.235969543457031</v>
      </c>
      <c r="W6396" s="46"/>
      <c r="X6396" s="45">
        <v>4.6000000089406967E-2</v>
      </c>
      <c r="Y6396" s="45"/>
      <c r="Z6396" s="44">
        <v>2.760000005364418</v>
      </c>
      <c r="AA6396" s="44"/>
      <c r="AB6396" s="45">
        <v>3.4104735851287842</v>
      </c>
      <c r="AC6396" s="45"/>
      <c r="AD6396" s="45">
        <v>4.9342145919799805</v>
      </c>
      <c r="AE6396" s="45"/>
      <c r="AF6396" s="45">
        <v>31.002735137939453</v>
      </c>
      <c r="AG6396" s="45"/>
      <c r="AH6396" s="45">
        <v>18.4332275390625</v>
      </c>
      <c r="AI6396" s="45"/>
      <c r="AJ6396" s="45"/>
      <c r="AK6396" s="20">
        <v>18.927865982055664</v>
      </c>
    </row>
    <row r="6397" spans="2:37">
      <c r="B6397" s="2">
        <v>8.0000003799796104E-3</v>
      </c>
      <c r="D6397" s="44">
        <v>0.48000002279877663</v>
      </c>
      <c r="E6397" s="44"/>
      <c r="F6397" s="45">
        <v>45.122108459472656</v>
      </c>
      <c r="G6397" s="45"/>
      <c r="H6397" s="45"/>
      <c r="I6397" s="45"/>
      <c r="J6397" s="45"/>
      <c r="K6397" s="45">
        <v>17.539657592773438</v>
      </c>
      <c r="L6397" s="45"/>
      <c r="M6397" s="45"/>
      <c r="N6397" s="45">
        <v>45.343650817871094</v>
      </c>
      <c r="O6397" s="45"/>
      <c r="P6397" s="45"/>
      <c r="Q6397" s="45"/>
      <c r="R6397" s="45">
        <v>19.660390853881836</v>
      </c>
      <c r="S6397" s="45"/>
      <c r="T6397" s="45"/>
      <c r="U6397" s="45"/>
      <c r="V6397" s="46">
        <v>63.083236694335938</v>
      </c>
      <c r="W6397" s="46"/>
      <c r="X6397" s="45">
        <v>4.6999998390674591E-2</v>
      </c>
      <c r="Y6397" s="45"/>
      <c r="Z6397" s="44">
        <v>2.8199999034404755</v>
      </c>
      <c r="AA6397" s="44"/>
      <c r="AB6397" s="45">
        <v>-6.1784148216247559</v>
      </c>
      <c r="AC6397" s="45"/>
      <c r="AD6397" s="45">
        <v>4.7997112274169922</v>
      </c>
      <c r="AE6397" s="45"/>
      <c r="AF6397" s="45">
        <v>30.829938888549805</v>
      </c>
      <c r="AG6397" s="45"/>
      <c r="AH6397" s="45">
        <v>18.406150817871094</v>
      </c>
      <c r="AI6397" s="45"/>
      <c r="AJ6397" s="45"/>
      <c r="AK6397" s="20">
        <v>18.438991546630859</v>
      </c>
    </row>
    <row r="6398" spans="2:37">
      <c r="B6398" s="2">
        <v>8.999999612569809E-3</v>
      </c>
      <c r="D6398" s="44">
        <v>0.53999997675418854</v>
      </c>
      <c r="E6398" s="44"/>
      <c r="F6398" s="45">
        <v>43.590103149414063</v>
      </c>
      <c r="G6398" s="45"/>
      <c r="H6398" s="45"/>
      <c r="I6398" s="45"/>
      <c r="J6398" s="45"/>
      <c r="K6398" s="45">
        <v>16.706428527832031</v>
      </c>
      <c r="L6398" s="45"/>
      <c r="M6398" s="45"/>
      <c r="N6398" s="45">
        <v>44.456809997558594</v>
      </c>
      <c r="O6398" s="45"/>
      <c r="P6398" s="45"/>
      <c r="Q6398" s="45"/>
      <c r="R6398" s="45">
        <v>19.622482299804688</v>
      </c>
      <c r="S6398" s="45"/>
      <c r="T6398" s="45"/>
      <c r="U6398" s="45"/>
      <c r="V6398" s="46">
        <v>60.202526092529297</v>
      </c>
      <c r="W6398" s="46"/>
      <c r="X6398" s="45">
        <v>4.8000000417232513E-2</v>
      </c>
      <c r="Y6398" s="45"/>
      <c r="Z6398" s="44">
        <v>2.8800000250339508</v>
      </c>
      <c r="AA6398" s="44"/>
      <c r="AB6398" s="45">
        <v>-14.196908950805664</v>
      </c>
      <c r="AC6398" s="45"/>
      <c r="AD6398" s="45">
        <v>4.6692948341369629</v>
      </c>
      <c r="AE6398" s="45"/>
      <c r="AF6398" s="45">
        <v>30.66156005859375</v>
      </c>
      <c r="AG6398" s="45"/>
      <c r="AH6398" s="45">
        <v>18.379306793212891</v>
      </c>
      <c r="AI6398" s="45"/>
      <c r="AJ6398" s="45"/>
      <c r="AK6398" s="20">
        <v>17.964170455932617</v>
      </c>
    </row>
    <row r="6399" spans="2:37">
      <c r="B6399" s="2">
        <v>9.9999997764825821E-3</v>
      </c>
      <c r="D6399" s="44">
        <v>0.59999998658895493</v>
      </c>
      <c r="E6399" s="44"/>
      <c r="F6399" s="45">
        <v>38.363857269287109</v>
      </c>
      <c r="G6399" s="45"/>
      <c r="H6399" s="45"/>
      <c r="I6399" s="45"/>
      <c r="J6399" s="45"/>
      <c r="K6399" s="45">
        <v>15.94279956817627</v>
      </c>
      <c r="L6399" s="45"/>
      <c r="M6399" s="45"/>
      <c r="N6399" s="45">
        <v>43.640048980712891</v>
      </c>
      <c r="O6399" s="45"/>
      <c r="P6399" s="45"/>
      <c r="Q6399" s="45"/>
      <c r="R6399" s="45">
        <v>19.58491325378418</v>
      </c>
      <c r="S6399" s="45"/>
      <c r="T6399" s="45"/>
      <c r="U6399" s="45"/>
      <c r="V6399" s="46">
        <v>57.560947418212891</v>
      </c>
      <c r="W6399" s="46"/>
      <c r="X6399" s="45">
        <v>4.8999998718500137E-2</v>
      </c>
      <c r="Y6399" s="45"/>
      <c r="Z6399" s="44">
        <v>2.9399999231100082</v>
      </c>
      <c r="AA6399" s="44"/>
      <c r="AB6399" s="45">
        <v>-19.544326782226563</v>
      </c>
      <c r="AC6399" s="45"/>
      <c r="AD6399" s="45">
        <v>4.5428147315979004</v>
      </c>
      <c r="AE6399" s="45"/>
      <c r="AF6399" s="45">
        <v>30.497444152832031</v>
      </c>
      <c r="AG6399" s="45"/>
      <c r="AH6399" s="45">
        <v>18.352693557739258</v>
      </c>
      <c r="AI6399" s="45"/>
      <c r="AJ6399" s="45"/>
      <c r="AK6399" s="20">
        <v>17.502908706665039</v>
      </c>
    </row>
    <row r="6400" spans="2:37">
      <c r="B6400" s="2">
        <v>1.0999999940395355E-2</v>
      </c>
      <c r="D6400" s="44">
        <v>0.65999999642372131</v>
      </c>
      <c r="E6400" s="44"/>
      <c r="F6400" s="45">
        <v>30.074605941772461</v>
      </c>
      <c r="G6400" s="45"/>
      <c r="H6400" s="45"/>
      <c r="I6400" s="45"/>
      <c r="J6400" s="45"/>
      <c r="K6400" s="45">
        <v>15.240478515625</v>
      </c>
      <c r="L6400" s="45"/>
      <c r="M6400" s="45"/>
      <c r="N6400" s="45">
        <v>42.885078430175781</v>
      </c>
      <c r="O6400" s="45"/>
      <c r="P6400" s="45"/>
      <c r="Q6400" s="45"/>
      <c r="R6400" s="45">
        <v>19.547683715820313</v>
      </c>
      <c r="S6400" s="45"/>
      <c r="T6400" s="45"/>
      <c r="U6400" s="45"/>
      <c r="V6400" s="46">
        <v>55.130039215087891</v>
      </c>
      <c r="W6400" s="46"/>
      <c r="X6400" s="45">
        <v>5.000000074505806E-2</v>
      </c>
      <c r="Y6400" s="45"/>
      <c r="Z6400" s="44">
        <v>3.0000000447034836</v>
      </c>
      <c r="AA6400" s="44"/>
      <c r="AB6400" s="45">
        <v>-21.496891021728516</v>
      </c>
      <c r="AC6400" s="45"/>
      <c r="AD6400" s="45">
        <v>4.4201297760009766</v>
      </c>
      <c r="AE6400" s="45"/>
      <c r="AF6400" s="45">
        <v>30.337446212768555</v>
      </c>
      <c r="AG6400" s="45"/>
      <c r="AH6400" s="45">
        <v>18.326311111450195</v>
      </c>
      <c r="AI6400" s="45"/>
      <c r="AJ6400" s="45"/>
      <c r="AK6400" s="20">
        <v>17.05473518371582</v>
      </c>
    </row>
    <row r="6401" spans="2:37">
      <c r="B6401" s="2">
        <v>1.2000000104308128E-2</v>
      </c>
      <c r="D6401" s="44">
        <v>0.7200000062584877</v>
      </c>
      <c r="E6401" s="44"/>
      <c r="F6401" s="45">
        <v>19.789844512939453</v>
      </c>
      <c r="G6401" s="45"/>
      <c r="H6401" s="45"/>
      <c r="I6401" s="45"/>
      <c r="J6401" s="45"/>
      <c r="K6401" s="45">
        <v>14.592290878295898</v>
      </c>
      <c r="L6401" s="45"/>
      <c r="M6401" s="45"/>
      <c r="N6401" s="45">
        <v>42.184711456298828</v>
      </c>
      <c r="O6401" s="45"/>
      <c r="P6401" s="45"/>
      <c r="Q6401" s="45"/>
      <c r="R6401" s="45">
        <v>19.510787963867188</v>
      </c>
      <c r="S6401" s="45"/>
      <c r="T6401" s="45"/>
      <c r="U6401" s="45"/>
      <c r="V6401" s="46">
        <v>52.885143280029297</v>
      </c>
      <c r="W6401" s="46"/>
      <c r="X6401" s="45">
        <v>5.0999999046325684E-2</v>
      </c>
      <c r="Y6401" s="45"/>
      <c r="Z6401" s="44">
        <v>3.059999942779541</v>
      </c>
      <c r="AA6401" s="44"/>
      <c r="AB6401" s="45">
        <v>-19.808050155639648</v>
      </c>
      <c r="AC6401" s="45"/>
      <c r="AD6401" s="45">
        <v>4.3011045455932617</v>
      </c>
      <c r="AE6401" s="45"/>
      <c r="AF6401" s="45">
        <v>30.181428909301758</v>
      </c>
      <c r="AG6401" s="45"/>
      <c r="AH6401" s="45">
        <v>18.300153732299805</v>
      </c>
      <c r="AI6401" s="45"/>
      <c r="AJ6401" s="45"/>
      <c r="AK6401" s="20">
        <v>16.619205474853516</v>
      </c>
    </row>
    <row r="6402" spans="2:37">
      <c r="B6402" s="2">
        <v>1.3000000268220901E-2</v>
      </c>
      <c r="D6402" s="44">
        <v>0.78000001609325409</v>
      </c>
      <c r="E6402" s="44"/>
      <c r="F6402" s="45">
        <v>8.8610162734985352</v>
      </c>
      <c r="G6402" s="45"/>
      <c r="H6402" s="45"/>
      <c r="I6402" s="45"/>
      <c r="J6402" s="45"/>
      <c r="K6402" s="45">
        <v>13.992026329040527</v>
      </c>
      <c r="L6402" s="45"/>
      <c r="M6402" s="45"/>
      <c r="N6402" s="45">
        <v>41.532733917236328</v>
      </c>
      <c r="O6402" s="45"/>
      <c r="P6402" s="45"/>
      <c r="Q6402" s="45"/>
      <c r="R6402" s="45">
        <v>19.474222183227539</v>
      </c>
      <c r="S6402" s="45"/>
      <c r="T6402" s="45"/>
      <c r="U6402" s="45"/>
      <c r="V6402" s="46">
        <v>50.804889678955078</v>
      </c>
      <c r="W6402" s="46"/>
      <c r="X6402" s="45">
        <v>5.2000001072883606E-2</v>
      </c>
      <c r="Y6402" s="45"/>
      <c r="Z6402" s="44">
        <v>3.1200000643730164</v>
      </c>
      <c r="AA6402" s="44"/>
      <c r="AB6402" s="45">
        <v>-14.741670608520508</v>
      </c>
      <c r="AC6402" s="45"/>
      <c r="AD6402" s="45">
        <v>4.185610294342041</v>
      </c>
      <c r="AE6402" s="45"/>
      <c r="AF6402" s="45">
        <v>30.029260635375977</v>
      </c>
      <c r="AG6402" s="45"/>
      <c r="AH6402" s="45">
        <v>18.274221420288086</v>
      </c>
      <c r="AI6402" s="45"/>
      <c r="AJ6402" s="45"/>
      <c r="AK6402" s="20">
        <v>16.195894241333008</v>
      </c>
    </row>
    <row r="6403" spans="2:37">
      <c r="B6403" s="2">
        <v>1.4000000432133675E-2</v>
      </c>
      <c r="D6403" s="44">
        <v>0.84000002592802048</v>
      </c>
      <c r="E6403" s="44"/>
      <c r="F6403" s="45">
        <v>-1.267808198928833</v>
      </c>
      <c r="G6403" s="45"/>
      <c r="H6403" s="45"/>
      <c r="I6403" s="45"/>
      <c r="J6403" s="45"/>
      <c r="K6403" s="45">
        <v>13.434301376342773</v>
      </c>
      <c r="L6403" s="45"/>
      <c r="M6403" s="45"/>
      <c r="N6403" s="45">
        <v>40.923763275146484</v>
      </c>
      <c r="O6403" s="45"/>
      <c r="P6403" s="45"/>
      <c r="Q6403" s="45"/>
      <c r="R6403" s="45">
        <v>19.437984466552734</v>
      </c>
      <c r="S6403" s="45"/>
      <c r="T6403" s="45"/>
      <c r="U6403" s="45"/>
      <c r="V6403" s="46">
        <v>48.870731353759766</v>
      </c>
      <c r="W6403" s="46"/>
      <c r="X6403" s="45">
        <v>5.299999937415123E-2</v>
      </c>
      <c r="Y6403" s="45"/>
      <c r="Z6403" s="44">
        <v>3.1799999624490738</v>
      </c>
      <c r="AA6403" s="44"/>
      <c r="AB6403" s="45">
        <v>-7.0336322784423828</v>
      </c>
      <c r="AC6403" s="45"/>
      <c r="AD6403" s="45">
        <v>4.0735254287719727</v>
      </c>
      <c r="AE6403" s="45"/>
      <c r="AF6403" s="45">
        <v>29.880817413330078</v>
      </c>
      <c r="AG6403" s="45"/>
      <c r="AH6403" s="45">
        <v>18.248510360717773</v>
      </c>
      <c r="AI6403" s="45"/>
      <c r="AJ6403" s="45"/>
      <c r="AK6403" s="20">
        <v>15.784397125244141</v>
      </c>
    </row>
    <row r="6404" spans="2:37">
      <c r="B6404" s="2">
        <v>1.4999999664723873E-2</v>
      </c>
      <c r="D6404" s="44">
        <v>0.89999997988343239</v>
      </c>
      <c r="E6404" s="44"/>
      <c r="F6404" s="45">
        <v>-9.2633495330810547</v>
      </c>
      <c r="G6404" s="45"/>
      <c r="H6404" s="45"/>
      <c r="I6404" s="45"/>
      <c r="J6404" s="45"/>
      <c r="K6404" s="45">
        <v>12.914444923400879</v>
      </c>
      <c r="L6404" s="45"/>
      <c r="M6404" s="45"/>
      <c r="N6404" s="45">
        <v>40.353118896484375</v>
      </c>
      <c r="O6404" s="45"/>
      <c r="P6404" s="45"/>
      <c r="Q6404" s="45"/>
      <c r="R6404" s="45">
        <v>19.402072906494141</v>
      </c>
      <c r="S6404" s="45"/>
      <c r="T6404" s="45"/>
      <c r="U6404" s="45"/>
      <c r="V6404" s="46">
        <v>47.066581726074219</v>
      </c>
      <c r="W6404" s="46"/>
      <c r="X6404" s="45">
        <v>5.4000001400709152E-2</v>
      </c>
      <c r="Y6404" s="45"/>
      <c r="Z6404" s="44">
        <v>3.2400000840425491</v>
      </c>
      <c r="AA6404" s="44"/>
      <c r="AB6404" s="45">
        <v>2.2125918865203857</v>
      </c>
      <c r="AC6404" s="45"/>
      <c r="AD6404" s="45">
        <v>3.9647326469421387</v>
      </c>
      <c r="AE6404" s="45"/>
      <c r="AF6404" s="45">
        <v>29.73597526550293</v>
      </c>
      <c r="AG6404" s="45"/>
      <c r="AH6404" s="45">
        <v>18.223020553588867</v>
      </c>
      <c r="AI6404" s="45"/>
      <c r="AJ6404" s="45"/>
      <c r="AK6404" s="20">
        <v>15.384328842163086</v>
      </c>
    </row>
    <row r="6405" spans="2:37">
      <c r="B6405" s="2">
        <v>1.6000000759959221E-2</v>
      </c>
      <c r="D6405" s="44">
        <v>0.96000004559755325</v>
      </c>
      <c r="E6405" s="44"/>
      <c r="F6405" s="45">
        <v>-14.090166091918945</v>
      </c>
      <c r="G6405" s="45"/>
      <c r="H6405" s="45"/>
      <c r="I6405" s="45"/>
      <c r="J6405" s="45"/>
      <c r="K6405" s="45">
        <v>12.428400993347168</v>
      </c>
      <c r="L6405" s="45"/>
      <c r="M6405" s="45"/>
      <c r="N6405" s="45">
        <v>39.816738128662109</v>
      </c>
      <c r="O6405" s="45"/>
      <c r="P6405" s="45"/>
      <c r="Q6405" s="45"/>
      <c r="R6405" s="45">
        <v>19.366479873657227</v>
      </c>
      <c r="S6405" s="45"/>
      <c r="T6405" s="45"/>
      <c r="U6405" s="45"/>
      <c r="V6405" s="46">
        <v>45.378437042236328</v>
      </c>
      <c r="W6405" s="46"/>
      <c r="X6405" s="45">
        <v>5.4999999701976776E-2</v>
      </c>
      <c r="Y6405" s="45"/>
      <c r="Z6405" s="44">
        <v>3.2999999821186066</v>
      </c>
      <c r="AA6405" s="44"/>
      <c r="AB6405" s="45">
        <v>11.681553840637207</v>
      </c>
      <c r="AC6405" s="45"/>
      <c r="AD6405" s="45">
        <v>3.8591208457946777</v>
      </c>
      <c r="AE6405" s="45"/>
      <c r="AF6405" s="45">
        <v>29.594623565673828</v>
      </c>
      <c r="AG6405" s="45"/>
      <c r="AH6405" s="45">
        <v>18.197748184204102</v>
      </c>
      <c r="AI6405" s="45"/>
      <c r="AJ6405" s="45"/>
      <c r="AK6405" s="20">
        <v>14.995319366455078</v>
      </c>
    </row>
    <row r="6406" spans="2:37">
      <c r="B6406" s="2">
        <v>1.7000000923871994E-2</v>
      </c>
      <c r="D6406" s="44">
        <v>1.0200000554323196</v>
      </c>
      <c r="E6406" s="44"/>
      <c r="F6406" s="45">
        <v>-15.155202865600586</v>
      </c>
      <c r="G6406" s="45"/>
      <c r="H6406" s="45"/>
      <c r="I6406" s="45"/>
      <c r="J6406" s="45"/>
      <c r="K6406" s="45">
        <v>11.972639083862305</v>
      </c>
      <c r="L6406" s="45"/>
      <c r="M6406" s="45"/>
      <c r="N6406" s="45">
        <v>39.311092376708984</v>
      </c>
      <c r="O6406" s="45"/>
      <c r="P6406" s="45"/>
      <c r="Q6406" s="45"/>
      <c r="R6406" s="45">
        <v>19.331207275390625</v>
      </c>
      <c r="S6406" s="45"/>
      <c r="T6406" s="45"/>
      <c r="U6406" s="45"/>
      <c r="V6406" s="46">
        <v>43.794132232666016</v>
      </c>
      <c r="W6406" s="46"/>
      <c r="X6406" s="45">
        <v>5.6000001728534698E-2</v>
      </c>
      <c r="Y6406" s="45"/>
      <c r="Z6406" s="44">
        <v>3.3600001037120819</v>
      </c>
      <c r="AA6406" s="44"/>
      <c r="AB6406" s="45">
        <v>20.030706405639648</v>
      </c>
      <c r="AC6406" s="45"/>
      <c r="AD6406" s="45">
        <v>3.7565834522247314</v>
      </c>
      <c r="AE6406" s="45"/>
      <c r="AF6406" s="45">
        <v>29.45665168762207</v>
      </c>
      <c r="AG6406" s="45"/>
      <c r="AH6406" s="45">
        <v>18.172693252563477</v>
      </c>
      <c r="AI6406" s="45"/>
      <c r="AJ6406" s="45"/>
      <c r="AK6406" s="20">
        <v>14.61701774597168</v>
      </c>
    </row>
    <row r="6407" spans="2:37">
      <c r="B6407" s="2">
        <v>1.7999999225139618E-2</v>
      </c>
      <c r="D6407" s="44">
        <v>1.0799999535083771</v>
      </c>
      <c r="E6407" s="44"/>
      <c r="F6407" s="45">
        <v>-12.389777183532715</v>
      </c>
      <c r="G6407" s="45"/>
      <c r="H6407" s="45"/>
      <c r="I6407" s="45"/>
      <c r="J6407" s="45"/>
      <c r="K6407" s="45">
        <v>11.544087409973145</v>
      </c>
      <c r="L6407" s="45"/>
      <c r="M6407" s="45"/>
      <c r="N6407" s="45">
        <v>38.833103179931641</v>
      </c>
      <c r="O6407" s="45"/>
      <c r="P6407" s="45"/>
      <c r="Q6407" s="45"/>
      <c r="R6407" s="45">
        <v>19.296247482299805</v>
      </c>
      <c r="S6407" s="45"/>
      <c r="T6407" s="45"/>
      <c r="U6407" s="45"/>
      <c r="V6407" s="46">
        <v>42.303058624267578</v>
      </c>
      <c r="W6407" s="46"/>
      <c r="X6407" s="45">
        <v>5.7000000029802322E-2</v>
      </c>
      <c r="Y6407" s="45"/>
      <c r="Z6407" s="44">
        <v>3.4200000017881393</v>
      </c>
      <c r="AA6407" s="44"/>
      <c r="AB6407" s="45">
        <v>26.07856559753418</v>
      </c>
      <c r="AC6407" s="45"/>
      <c r="AD6407" s="45">
        <v>3.6570181846618652</v>
      </c>
      <c r="AE6407" s="45"/>
      <c r="AF6407" s="45">
        <v>29.321952819824219</v>
      </c>
      <c r="AG6407" s="45"/>
      <c r="AH6407" s="45">
        <v>18.147850036621094</v>
      </c>
      <c r="AI6407" s="45"/>
      <c r="AJ6407" s="45"/>
      <c r="AK6407" s="20">
        <v>14.24908447265625</v>
      </c>
    </row>
    <row r="6408" spans="2:37">
      <c r="B6408" s="2">
        <v>1.8999999389052391E-2</v>
      </c>
      <c r="D6408" s="44">
        <v>1.1399999633431435</v>
      </c>
      <c r="E6408" s="44"/>
      <c r="F6408" s="45">
        <v>-6.257779598236084</v>
      </c>
      <c r="G6408" s="45"/>
      <c r="H6408" s="45"/>
      <c r="I6408" s="45"/>
      <c r="J6408" s="45"/>
      <c r="K6408" s="45">
        <v>11.140066146850586</v>
      </c>
      <c r="L6408" s="45"/>
      <c r="M6408" s="45"/>
      <c r="N6408" s="45">
        <v>38.380081176757813</v>
      </c>
      <c r="O6408" s="45"/>
      <c r="P6408" s="45"/>
      <c r="Q6408" s="45"/>
      <c r="R6408" s="45">
        <v>19.261600494384766</v>
      </c>
      <c r="S6408" s="45"/>
      <c r="T6408" s="45"/>
      <c r="U6408" s="45"/>
      <c r="V6408" s="46">
        <v>40.895961761474609</v>
      </c>
      <c r="W6408" s="46"/>
      <c r="X6408" s="45">
        <v>5.7999998331069946E-2</v>
      </c>
      <c r="Y6408" s="45"/>
      <c r="Z6408" s="44">
        <v>3.4799998998641968</v>
      </c>
      <c r="AA6408" s="44"/>
      <c r="AB6408" s="45">
        <v>28.969783782958984</v>
      </c>
      <c r="AC6408" s="45"/>
      <c r="AD6408" s="45">
        <v>3.5603275299072266</v>
      </c>
      <c r="AE6408" s="45"/>
      <c r="AF6408" s="45">
        <v>29.1904296875</v>
      </c>
      <c r="AG6408" s="45"/>
      <c r="AH6408" s="45">
        <v>18.123218536376953</v>
      </c>
      <c r="AI6408" s="45"/>
      <c r="AJ6408" s="45"/>
      <c r="AK6408" s="20">
        <v>13.891195297241211</v>
      </c>
    </row>
    <row r="6409" spans="2:37">
      <c r="B6409" s="2">
        <v>1.9999999552965164E-2</v>
      </c>
      <c r="D6409" s="44">
        <v>1.1999999731779099</v>
      </c>
      <c r="E6409" s="44"/>
      <c r="F6409" s="45">
        <v>2.3107914924621582</v>
      </c>
      <c r="G6409" s="45"/>
      <c r="H6409" s="45"/>
      <c r="I6409" s="45"/>
      <c r="J6409" s="45"/>
      <c r="K6409" s="45">
        <v>10.758234024047852</v>
      </c>
      <c r="L6409" s="45"/>
      <c r="M6409" s="45"/>
      <c r="N6409" s="45">
        <v>37.949687957763672</v>
      </c>
      <c r="O6409" s="45"/>
      <c r="P6409" s="45"/>
      <c r="Q6409" s="45"/>
      <c r="R6409" s="45">
        <v>19.227260589599609</v>
      </c>
      <c r="S6409" s="45"/>
      <c r="T6409" s="45"/>
      <c r="U6409" s="45"/>
      <c r="V6409" s="46">
        <v>39.564762115478516</v>
      </c>
      <c r="W6409" s="46"/>
      <c r="X6409" s="45">
        <v>5.9000000357627869E-2</v>
      </c>
      <c r="Y6409" s="45"/>
      <c r="Z6409" s="44">
        <v>3.5400000214576721</v>
      </c>
      <c r="AA6409" s="44"/>
      <c r="AB6409" s="45">
        <v>28.294088363647461</v>
      </c>
      <c r="AC6409" s="45"/>
      <c r="AD6409" s="45">
        <v>3.4664177894592285</v>
      </c>
      <c r="AE6409" s="45"/>
      <c r="AF6409" s="45">
        <v>29.061983108520508</v>
      </c>
      <c r="AG6409" s="45"/>
      <c r="AH6409" s="45">
        <v>18.098798751831055</v>
      </c>
      <c r="AI6409" s="45"/>
      <c r="AJ6409" s="45"/>
      <c r="AK6409" s="20">
        <v>13.54304027557373</v>
      </c>
    </row>
    <row r="6410" spans="2:37">
      <c r="B6410" s="2">
        <v>2.0999999716877937E-2</v>
      </c>
      <c r="D6410" s="44">
        <v>1.2599999830126762</v>
      </c>
      <c r="E6410" s="44"/>
      <c r="F6410" s="45">
        <v>12.051373481750488</v>
      </c>
      <c r="G6410" s="45"/>
      <c r="H6410" s="45"/>
      <c r="I6410" s="45"/>
      <c r="J6410" s="45"/>
      <c r="K6410" s="45">
        <v>10.396541595458984</v>
      </c>
      <c r="L6410" s="45"/>
      <c r="M6410" s="45"/>
      <c r="N6410" s="45">
        <v>37.539863586425781</v>
      </c>
      <c r="O6410" s="45"/>
      <c r="P6410" s="45"/>
      <c r="Q6410" s="45"/>
      <c r="R6410" s="45">
        <v>19.193227767944336</v>
      </c>
      <c r="S6410" s="45"/>
      <c r="T6410" s="45"/>
      <c r="U6410" s="45"/>
      <c r="V6410" s="46">
        <v>38.302391052246094</v>
      </c>
      <c r="W6410" s="46"/>
      <c r="X6410" s="45">
        <v>5.9999998658895493E-2</v>
      </c>
      <c r="Y6410" s="45"/>
      <c r="Z6410" s="44">
        <v>3.5999999195337296</v>
      </c>
      <c r="AA6410" s="44"/>
      <c r="AB6410" s="45">
        <v>24.142551422119141</v>
      </c>
      <c r="AC6410" s="45"/>
      <c r="AD6410" s="45">
        <v>3.3751986026763916</v>
      </c>
      <c r="AE6410" s="45"/>
      <c r="AF6410" s="45">
        <v>28.936521530151367</v>
      </c>
      <c r="AG6410" s="45"/>
      <c r="AH6410" s="45">
        <v>18.0745849609375</v>
      </c>
      <c r="AI6410" s="45"/>
      <c r="AJ6410" s="45"/>
      <c r="AK6410" s="20">
        <v>13.204319000244141</v>
      </c>
    </row>
    <row r="6411" spans="2:37">
      <c r="B6411" s="2">
        <v>2.199999988079071E-2</v>
      </c>
      <c r="D6411" s="44">
        <v>1.3199999928474426</v>
      </c>
      <c r="E6411" s="44"/>
      <c r="F6411" s="45">
        <v>21.542800903320313</v>
      </c>
      <c r="G6411" s="45"/>
      <c r="H6411" s="45"/>
      <c r="I6411" s="45"/>
      <c r="J6411" s="45"/>
      <c r="K6411" s="45">
        <v>10.053193092346191</v>
      </c>
      <c r="L6411" s="45"/>
      <c r="M6411" s="45"/>
      <c r="N6411" s="45">
        <v>37.148811340332031</v>
      </c>
      <c r="O6411" s="45"/>
      <c r="P6411" s="45"/>
      <c r="Q6411" s="45"/>
      <c r="R6411" s="45">
        <v>19.159496307373047</v>
      </c>
      <c r="S6411" s="45"/>
      <c r="T6411" s="45"/>
      <c r="U6411" s="45"/>
      <c r="V6411" s="46">
        <v>37.102653503417969</v>
      </c>
      <c r="W6411" s="46"/>
      <c r="X6411" s="45">
        <v>6.1000000685453415E-2</v>
      </c>
      <c r="Y6411" s="45"/>
      <c r="Z6411" s="44">
        <v>3.6600000411272049</v>
      </c>
      <c r="AA6411" s="44"/>
      <c r="AB6411" s="45">
        <v>17.093450546264648</v>
      </c>
      <c r="AC6411" s="45"/>
      <c r="AD6411" s="45">
        <v>3.2865839004516602</v>
      </c>
      <c r="AE6411" s="45"/>
      <c r="AF6411" s="45">
        <v>28.813955307006836</v>
      </c>
      <c r="AG6411" s="45"/>
      <c r="AH6411" s="45">
        <v>18.050577163696289</v>
      </c>
      <c r="AI6411" s="45"/>
      <c r="AJ6411" s="45"/>
      <c r="AK6411" s="20">
        <v>12.874744415283203</v>
      </c>
    </row>
    <row r="6412" spans="2:37">
      <c r="B6412" s="2">
        <v>2.3000000044703484E-2</v>
      </c>
      <c r="D6412" s="44">
        <v>1.380000002682209</v>
      </c>
      <c r="E6412" s="44"/>
      <c r="F6412" s="45">
        <v>29.406608581542969</v>
      </c>
      <c r="G6412" s="45"/>
      <c r="H6412" s="45"/>
      <c r="I6412" s="45"/>
      <c r="J6412" s="45"/>
      <c r="K6412" s="45">
        <v>9.7266092300415039</v>
      </c>
      <c r="L6412" s="45"/>
      <c r="M6412" s="45"/>
      <c r="N6412" s="45">
        <v>36.774948120117188</v>
      </c>
      <c r="O6412" s="45"/>
      <c r="P6412" s="45"/>
      <c r="Q6412" s="45"/>
      <c r="R6412" s="45">
        <v>19.126062393188477</v>
      </c>
      <c r="S6412" s="45"/>
      <c r="T6412" s="45"/>
      <c r="U6412" s="45"/>
      <c r="V6412" s="46">
        <v>35.960102081298828</v>
      </c>
      <c r="W6412" s="46"/>
      <c r="X6412" s="45">
        <v>6.1999998986721039E-2</v>
      </c>
      <c r="Y6412" s="45"/>
      <c r="Z6412" s="44">
        <v>3.7199999392032623</v>
      </c>
      <c r="AA6412" s="44"/>
      <c r="AB6412" s="45">
        <v>8.1299467086791992</v>
      </c>
      <c r="AC6412" s="45"/>
      <c r="AD6412" s="45">
        <v>3.2004899978637695</v>
      </c>
      <c r="AE6412" s="45"/>
      <c r="AF6412" s="45">
        <v>28.694196701049805</v>
      </c>
      <c r="AG6412" s="45"/>
      <c r="AH6412" s="45">
        <v>18.026773452758789</v>
      </c>
      <c r="AI6412" s="45"/>
      <c r="AJ6412" s="45"/>
      <c r="AK6412" s="20">
        <v>12.55403995513916</v>
      </c>
    </row>
    <row r="6413" spans="2:37">
      <c r="B6413" s="2">
        <v>2.4000000208616257E-2</v>
      </c>
      <c r="D6413" s="44">
        <v>1.4400000125169754</v>
      </c>
      <c r="E6413" s="44"/>
      <c r="F6413" s="45">
        <v>34.499679565429688</v>
      </c>
      <c r="G6413" s="45"/>
      <c r="H6413" s="45"/>
      <c r="I6413" s="45"/>
      <c r="J6413" s="45"/>
      <c r="K6413" s="45">
        <v>9.4154014587402344</v>
      </c>
      <c r="L6413" s="45"/>
      <c r="M6413" s="45"/>
      <c r="N6413" s="45">
        <v>36.416877746582031</v>
      </c>
      <c r="O6413" s="45"/>
      <c r="P6413" s="45"/>
      <c r="Q6413" s="45"/>
      <c r="R6413" s="45">
        <v>19.092927932739258</v>
      </c>
      <c r="S6413" s="45"/>
      <c r="T6413" s="45"/>
      <c r="U6413" s="45"/>
      <c r="V6413" s="46">
        <v>34.869953155517578</v>
      </c>
      <c r="W6413" s="46"/>
      <c r="X6413" s="45">
        <v>6.3000001013278961E-2</v>
      </c>
      <c r="Y6413" s="45"/>
      <c r="Z6413" s="44">
        <v>3.7800000607967377</v>
      </c>
      <c r="AA6413" s="44"/>
      <c r="AB6413" s="45">
        <v>-1.4987765550613403</v>
      </c>
      <c r="AC6413" s="45"/>
      <c r="AD6413" s="45">
        <v>3.1168375015258789</v>
      </c>
      <c r="AE6413" s="45"/>
      <c r="AF6413" s="45">
        <v>28.577165603637695</v>
      </c>
      <c r="AG6413" s="45"/>
      <c r="AH6413" s="45">
        <v>18.003170013427734</v>
      </c>
      <c r="AI6413" s="45"/>
      <c r="AJ6413" s="45"/>
      <c r="AK6413" s="20">
        <v>12.241937637329102</v>
      </c>
    </row>
    <row r="6414" spans="2:37">
      <c r="B6414" s="2">
        <v>2.500000037252903E-2</v>
      </c>
      <c r="D6414" s="44">
        <v>1.5000000223517418</v>
      </c>
      <c r="E6414" s="44"/>
      <c r="F6414" s="45">
        <v>36.073307037353516</v>
      </c>
      <c r="G6414" s="45"/>
      <c r="H6414" s="45"/>
      <c r="I6414" s="45"/>
      <c r="J6414" s="45"/>
      <c r="K6414" s="45">
        <v>9.1183433532714844</v>
      </c>
      <c r="L6414" s="45"/>
      <c r="M6414" s="45"/>
      <c r="N6414" s="45">
        <v>36.073371887207031</v>
      </c>
      <c r="O6414" s="45"/>
      <c r="P6414" s="45"/>
      <c r="Q6414" s="45"/>
      <c r="R6414" s="45">
        <v>19.060085296630859</v>
      </c>
      <c r="S6414" s="45"/>
      <c r="T6414" s="45"/>
      <c r="U6414" s="45"/>
      <c r="V6414" s="46">
        <v>33.827983856201172</v>
      </c>
      <c r="W6414" s="46"/>
      <c r="X6414" s="45">
        <v>6.4000003039836884E-2</v>
      </c>
      <c r="Y6414" s="45"/>
      <c r="Z6414" s="44">
        <v>3.840000182390213</v>
      </c>
      <c r="AA6414" s="44"/>
      <c r="AB6414" s="45">
        <v>-10.453248023986816</v>
      </c>
      <c r="AC6414" s="45"/>
      <c r="AD6414" s="45">
        <v>3.0355491638183594</v>
      </c>
      <c r="AE6414" s="45"/>
      <c r="AF6414" s="45">
        <v>28.462779998779297</v>
      </c>
      <c r="AG6414" s="45"/>
      <c r="AH6414" s="45">
        <v>17.979766845703125</v>
      </c>
      <c r="AI6414" s="45"/>
      <c r="AJ6414" s="45"/>
      <c r="AK6414" s="20">
        <v>11.93818187713623</v>
      </c>
    </row>
    <row r="6415" spans="2:37">
      <c r="B6415" s="2">
        <v>2.6000000536441803E-2</v>
      </c>
      <c r="D6415" s="44">
        <v>1.5600000321865082</v>
      </c>
      <c r="E6415" s="44"/>
      <c r="F6415" s="45">
        <v>33.876476287841797</v>
      </c>
      <c r="G6415" s="45"/>
      <c r="H6415" s="45"/>
      <c r="I6415" s="45"/>
      <c r="J6415" s="45"/>
      <c r="K6415" s="45">
        <v>8.8343486785888672</v>
      </c>
      <c r="L6415" s="45"/>
      <c r="M6415" s="45"/>
      <c r="N6415" s="45">
        <v>35.743343353271484</v>
      </c>
      <c r="O6415" s="45"/>
      <c r="P6415" s="45"/>
      <c r="Q6415" s="45"/>
      <c r="R6415" s="45">
        <v>19.027532577514648</v>
      </c>
      <c r="S6415" s="45"/>
      <c r="T6415" s="45"/>
      <c r="U6415" s="45"/>
      <c r="V6415" s="46">
        <v>32.830467224121094</v>
      </c>
      <c r="W6415" s="46"/>
      <c r="X6415" s="45">
        <v>6.4999997615814209E-2</v>
      </c>
      <c r="Y6415" s="45"/>
      <c r="Z6415" s="44">
        <v>3.8999998569488525</v>
      </c>
      <c r="AA6415" s="44"/>
      <c r="AB6415" s="45">
        <v>-17.491647720336914</v>
      </c>
      <c r="AC6415" s="45"/>
      <c r="AD6415" s="45">
        <v>2.9565508365631104</v>
      </c>
      <c r="AE6415" s="45"/>
      <c r="AF6415" s="45">
        <v>28.35096549987793</v>
      </c>
      <c r="AG6415" s="45"/>
      <c r="AH6415" s="45">
        <v>17.956562042236328</v>
      </c>
      <c r="AI6415" s="45"/>
      <c r="AJ6415" s="45"/>
      <c r="AK6415" s="20">
        <v>11.642523765563965</v>
      </c>
    </row>
    <row r="6416" spans="2:37">
      <c r="B6416" s="2">
        <v>2.7000000700354576E-2</v>
      </c>
      <c r="D6416" s="44">
        <v>1.6200000420212746</v>
      </c>
      <c r="E6416" s="44"/>
      <c r="F6416" s="45">
        <v>28.18914794921875</v>
      </c>
      <c r="G6416" s="45"/>
      <c r="H6416" s="45"/>
      <c r="I6416" s="45"/>
      <c r="J6416" s="45"/>
      <c r="K6416" s="45">
        <v>8.5624551773071289</v>
      </c>
      <c r="L6416" s="45"/>
      <c r="M6416" s="45"/>
      <c r="N6416" s="45">
        <v>35.425819396972656</v>
      </c>
      <c r="O6416" s="45"/>
      <c r="P6416" s="45"/>
      <c r="Q6416" s="45"/>
      <c r="R6416" s="45">
        <v>18.995267868041992</v>
      </c>
      <c r="S6416" s="45"/>
      <c r="T6416" s="45"/>
      <c r="U6416" s="45"/>
      <c r="V6416" s="46">
        <v>31.874099731445313</v>
      </c>
      <c r="W6416" s="46"/>
      <c r="X6416" s="45">
        <v>6.5999999642372131E-2</v>
      </c>
      <c r="Y6416" s="45"/>
      <c r="Z6416" s="44">
        <v>3.9599999785423279</v>
      </c>
      <c r="AA6416" s="44"/>
      <c r="AB6416" s="45">
        <v>-21.643564224243164</v>
      </c>
      <c r="AC6416" s="45"/>
      <c r="AD6416" s="45">
        <v>2.8797712326049805</v>
      </c>
      <c r="AE6416" s="45"/>
      <c r="AF6416" s="45">
        <v>28.241645812988281</v>
      </c>
      <c r="AG6416" s="45"/>
      <c r="AH6416" s="45">
        <v>17.933553695678711</v>
      </c>
      <c r="AI6416" s="45"/>
      <c r="AJ6416" s="45"/>
      <c r="AK6416" s="20">
        <v>11.354724884033203</v>
      </c>
    </row>
    <row r="6417" spans="2:37">
      <c r="B6417" s="2">
        <v>2.8000000864267349E-2</v>
      </c>
      <c r="D6417" s="44">
        <v>1.680000051856041</v>
      </c>
      <c r="E6417" s="44"/>
      <c r="F6417" s="45">
        <v>19.78108024597168</v>
      </c>
      <c r="G6417" s="45"/>
      <c r="H6417" s="45"/>
      <c r="I6417" s="45"/>
      <c r="J6417" s="45"/>
      <c r="K6417" s="45">
        <v>8.3018083572387695</v>
      </c>
      <c r="L6417" s="45"/>
      <c r="M6417" s="45"/>
      <c r="N6417" s="45">
        <v>35.119945526123047</v>
      </c>
      <c r="O6417" s="45"/>
      <c r="P6417" s="45"/>
      <c r="Q6417" s="45"/>
      <c r="R6417" s="45">
        <v>18.963287353515625</v>
      </c>
      <c r="S6417" s="45"/>
      <c r="T6417" s="45"/>
      <c r="U6417" s="45"/>
      <c r="V6417" s="46">
        <v>30.95594596862793</v>
      </c>
      <c r="W6417" s="46"/>
      <c r="X6417" s="45">
        <v>6.7000001668930054E-2</v>
      </c>
      <c r="Y6417" s="45"/>
      <c r="Z6417" s="44">
        <v>4.0200001001358032</v>
      </c>
      <c r="AA6417" s="44"/>
      <c r="AB6417" s="45">
        <v>-22.345287322998047</v>
      </c>
      <c r="AC6417" s="45"/>
      <c r="AD6417" s="45">
        <v>2.8051414489746094</v>
      </c>
      <c r="AE6417" s="45"/>
      <c r="AF6417" s="45">
        <v>28.13475227355957</v>
      </c>
      <c r="AG6417" s="45"/>
      <c r="AH6417" s="45">
        <v>17.910739898681641</v>
      </c>
      <c r="AI6417" s="45"/>
      <c r="AJ6417" s="45"/>
      <c r="AK6417" s="20">
        <v>11.074554443359375</v>
      </c>
    </row>
    <row r="6418" spans="2:37">
      <c r="B6418" s="2">
        <v>2.8999999165534973E-2</v>
      </c>
      <c r="D6418" s="44">
        <v>1.7399999499320984</v>
      </c>
      <c r="E6418" s="44"/>
      <c r="F6418" s="45">
        <v>9.802220344543457</v>
      </c>
      <c r="G6418" s="45"/>
      <c r="H6418" s="45"/>
      <c r="I6418" s="45"/>
      <c r="J6418" s="45"/>
      <c r="K6418" s="45">
        <v>8.0516433715820313</v>
      </c>
      <c r="L6418" s="45"/>
      <c r="M6418" s="45"/>
      <c r="N6418" s="45">
        <v>34.824951171875</v>
      </c>
      <c r="O6418" s="45"/>
      <c r="P6418" s="45"/>
      <c r="Q6418" s="45"/>
      <c r="R6418" s="45">
        <v>18.931589126586914</v>
      </c>
      <c r="S6418" s="45"/>
      <c r="T6418" s="45"/>
      <c r="U6418" s="45"/>
      <c r="V6418" s="46">
        <v>30.073394775390625</v>
      </c>
      <c r="W6418" s="46"/>
      <c r="X6418" s="45">
        <v>6.8000003695487976E-2</v>
      </c>
      <c r="Y6418" s="45"/>
      <c r="Z6418" s="44">
        <v>4.0800002217292786</v>
      </c>
      <c r="AA6418" s="44"/>
      <c r="AB6418" s="45">
        <v>-19.517763137817383</v>
      </c>
      <c r="AC6418" s="45"/>
      <c r="AD6418" s="45">
        <v>2.7325952053070068</v>
      </c>
      <c r="AE6418" s="45"/>
      <c r="AF6418" s="45">
        <v>28.03021240234375</v>
      </c>
      <c r="AG6418" s="45"/>
      <c r="AH6418" s="45">
        <v>17.888116836547852</v>
      </c>
      <c r="AI6418" s="45"/>
      <c r="AJ6418" s="45"/>
      <c r="AK6418" s="20">
        <v>10.801789283752441</v>
      </c>
    </row>
    <row r="6419" spans="2:37">
      <c r="B6419" s="2">
        <v>2.9999999329447746E-2</v>
      </c>
      <c r="D6419" s="44">
        <v>1.7999999597668648</v>
      </c>
      <c r="E6419" s="44"/>
      <c r="F6419" s="45">
        <v>-0.37975960969924927</v>
      </c>
      <c r="G6419" s="45"/>
      <c r="H6419" s="45"/>
      <c r="I6419" s="45"/>
      <c r="J6419" s="45"/>
      <c r="K6419" s="45">
        <v>7.8112764358520508</v>
      </c>
      <c r="L6419" s="45"/>
      <c r="M6419" s="45"/>
      <c r="N6419" s="45">
        <v>34.540153503417969</v>
      </c>
      <c r="O6419" s="45"/>
      <c r="P6419" s="45"/>
      <c r="Q6419" s="45"/>
      <c r="R6419" s="45">
        <v>18.900169372558594</v>
      </c>
      <c r="S6419" s="45"/>
      <c r="T6419" s="45"/>
      <c r="U6419" s="45"/>
      <c r="V6419" s="46">
        <v>29.224111557006836</v>
      </c>
      <c r="W6419" s="46"/>
      <c r="X6419" s="45">
        <v>6.8999998271465302E-2</v>
      </c>
      <c r="Y6419" s="45"/>
      <c r="Z6419" s="44">
        <v>4.1399998962879181</v>
      </c>
      <c r="AA6419" s="44"/>
      <c r="AB6419" s="45">
        <v>-13.576442718505859</v>
      </c>
      <c r="AC6419" s="45"/>
      <c r="AD6419" s="45">
        <v>2.6620686054229736</v>
      </c>
      <c r="AE6419" s="45"/>
      <c r="AF6419" s="45">
        <v>27.927961349487305</v>
      </c>
      <c r="AG6419" s="45"/>
      <c r="AH6419" s="45">
        <v>17.865684509277344</v>
      </c>
      <c r="AI6419" s="45"/>
      <c r="AJ6419" s="45"/>
      <c r="AK6419" s="20">
        <v>10.536213874816895</v>
      </c>
    </row>
    <row r="6420" spans="2:37">
      <c r="B6420" s="2">
        <v>3.0999999493360519E-2</v>
      </c>
      <c r="D6420" s="44">
        <v>1.8599999696016312</v>
      </c>
      <c r="E6420" s="44"/>
      <c r="F6420" s="45">
        <v>-9.3718490600585938</v>
      </c>
      <c r="G6420" s="45"/>
      <c r="H6420" s="45"/>
      <c r="I6420" s="45"/>
      <c r="J6420" s="45"/>
      <c r="K6420" s="45">
        <v>7.5800952911376953</v>
      </c>
      <c r="L6420" s="45"/>
      <c r="M6420" s="45"/>
      <c r="N6420" s="45">
        <v>34.264926910400391</v>
      </c>
      <c r="O6420" s="45"/>
      <c r="P6420" s="45"/>
      <c r="Q6420" s="45"/>
      <c r="R6420" s="45">
        <v>18.869026184082031</v>
      </c>
      <c r="S6420" s="45"/>
      <c r="T6420" s="45"/>
      <c r="U6420" s="45"/>
      <c r="V6420" s="46">
        <v>28.406007766723633</v>
      </c>
      <c r="W6420" s="46"/>
      <c r="X6420" s="45">
        <v>7.0000000298023224E-2</v>
      </c>
      <c r="Y6420" s="45"/>
      <c r="Z6420" s="44">
        <v>4.2000000178813934</v>
      </c>
      <c r="AA6420" s="44"/>
      <c r="AB6420" s="45">
        <v>-5.3718376159667969</v>
      </c>
      <c r="AC6420" s="45"/>
      <c r="AD6420" s="45">
        <v>2.5934994220733643</v>
      </c>
      <c r="AE6420" s="45"/>
      <c r="AF6420" s="45">
        <v>27.827934265136719</v>
      </c>
      <c r="AG6420" s="45"/>
      <c r="AH6420" s="45">
        <v>17.843441009521484</v>
      </c>
      <c r="AI6420" s="45"/>
      <c r="AJ6420" s="45"/>
      <c r="AK6420" s="20">
        <v>10.277620315551758</v>
      </c>
    </row>
    <row r="6421" spans="2:37">
      <c r="B6421" s="2">
        <v>3.2000001519918442E-2</v>
      </c>
      <c r="D6421" s="44">
        <v>1.9200000911951065</v>
      </c>
      <c r="E6421" s="44"/>
      <c r="F6421" s="45">
        <v>-15.950992584228516</v>
      </c>
      <c r="G6421" s="45"/>
      <c r="H6421" s="45"/>
      <c r="I6421" s="45"/>
      <c r="J6421" s="45"/>
      <c r="K6421" s="45">
        <v>7.3575472831726074</v>
      </c>
      <c r="L6421" s="45"/>
      <c r="M6421" s="45"/>
      <c r="N6421" s="45">
        <v>33.998722076416016</v>
      </c>
      <c r="O6421" s="45"/>
      <c r="P6421" s="45"/>
      <c r="Q6421" s="45"/>
      <c r="R6421" s="45">
        <v>18.838155746459961</v>
      </c>
      <c r="S6421" s="45"/>
      <c r="T6421" s="45"/>
      <c r="U6421" s="45"/>
      <c r="V6421" s="46">
        <v>27.617202758789063</v>
      </c>
      <c r="W6421" s="46"/>
      <c r="X6421" s="45">
        <v>7.1000002324581146E-2</v>
      </c>
      <c r="Y6421" s="45"/>
      <c r="Z6421" s="44">
        <v>4.2600001394748688</v>
      </c>
      <c r="AA6421" s="44"/>
      <c r="AB6421" s="45">
        <v>3.9307522773742676</v>
      </c>
      <c r="AC6421" s="45"/>
      <c r="AD6421" s="45">
        <v>2.5268285274505615</v>
      </c>
      <c r="AE6421" s="45"/>
      <c r="AF6421" s="45">
        <v>27.730070114135742</v>
      </c>
      <c r="AG6421" s="45"/>
      <c r="AH6421" s="45">
        <v>17.821382522583008</v>
      </c>
      <c r="AI6421" s="45"/>
      <c r="AJ6421" s="45"/>
      <c r="AK6421" s="20">
        <v>10.02580738067627</v>
      </c>
    </row>
    <row r="6422" spans="2:37">
      <c r="B6422" s="2">
        <v>3.2999999821186066E-2</v>
      </c>
      <c r="D6422" s="44">
        <v>1.9799999892711639</v>
      </c>
      <c r="E6422" s="44"/>
      <c r="F6422" s="45">
        <v>-19.234918594360352</v>
      </c>
      <c r="G6422" s="45"/>
      <c r="H6422" s="45"/>
      <c r="I6422" s="45"/>
      <c r="J6422" s="45"/>
      <c r="K6422" s="45">
        <v>7.143134593963623</v>
      </c>
      <c r="L6422" s="45"/>
      <c r="M6422" s="45"/>
      <c r="N6422" s="45">
        <v>33.741035461425781</v>
      </c>
      <c r="O6422" s="45"/>
      <c r="P6422" s="45"/>
      <c r="Q6422" s="45"/>
      <c r="R6422" s="45">
        <v>18.80755615234375</v>
      </c>
      <c r="S6422" s="45"/>
      <c r="T6422" s="45"/>
      <c r="U6422" s="45"/>
      <c r="V6422" s="46">
        <v>26.856006622314453</v>
      </c>
      <c r="W6422" s="46"/>
      <c r="X6422" s="45">
        <v>7.1999996900558472E-2</v>
      </c>
      <c r="Y6422" s="45"/>
      <c r="Z6422" s="44">
        <v>4.3199998140335083</v>
      </c>
      <c r="AA6422" s="44"/>
      <c r="AB6422" s="45">
        <v>13.015304565429688</v>
      </c>
      <c r="AC6422" s="45"/>
      <c r="AD6422" s="45">
        <v>2.4619979858398438</v>
      </c>
      <c r="AE6422" s="45"/>
      <c r="AF6422" s="45">
        <v>27.634307861328125</v>
      </c>
      <c r="AG6422" s="45"/>
      <c r="AH6422" s="45">
        <v>17.799510955810547</v>
      </c>
      <c r="AI6422" s="45"/>
      <c r="AJ6422" s="45"/>
      <c r="AK6422" s="20">
        <v>9.7805805206298828</v>
      </c>
    </row>
    <row r="6423" spans="2:37">
      <c r="B6423" s="2">
        <v>3.4000001847743988E-2</v>
      </c>
      <c r="D6423" s="44">
        <v>2.0400001108646393</v>
      </c>
      <c r="E6423" s="44"/>
      <c r="F6423" s="45">
        <v>-18.804679870605469</v>
      </c>
      <c r="G6423" s="45"/>
      <c r="H6423" s="45"/>
      <c r="I6423" s="45"/>
      <c r="J6423" s="45"/>
      <c r="K6423" s="45">
        <v>6.9364042282104492</v>
      </c>
      <c r="L6423" s="45"/>
      <c r="M6423" s="45"/>
      <c r="N6423" s="45">
        <v>33.491413116455078</v>
      </c>
      <c r="O6423" s="45"/>
      <c r="P6423" s="45"/>
      <c r="Q6423" s="45"/>
      <c r="R6423" s="45">
        <v>18.777225494384766</v>
      </c>
      <c r="S6423" s="45"/>
      <c r="T6423" s="45"/>
      <c r="U6423" s="45"/>
      <c r="V6423" s="46">
        <v>26.120889663696289</v>
      </c>
      <c r="W6423" s="46"/>
      <c r="X6423" s="45">
        <v>7.2999998927116394E-2</v>
      </c>
      <c r="Y6423" s="45"/>
      <c r="Z6423" s="44">
        <v>4.3799999356269836</v>
      </c>
      <c r="AA6423" s="44"/>
      <c r="AB6423" s="45">
        <v>20.599855422973633</v>
      </c>
      <c r="AC6423" s="45"/>
      <c r="AD6423" s="45">
        <v>2.3989524841308594</v>
      </c>
      <c r="AE6423" s="45"/>
      <c r="AF6423" s="45">
        <v>27.540590286254883</v>
      </c>
      <c r="AG6423" s="45"/>
      <c r="AH6423" s="45">
        <v>17.777822494506836</v>
      </c>
      <c r="AI6423" s="45"/>
      <c r="AJ6423" s="45"/>
      <c r="AK6423" s="20">
        <v>9.5417509078979492</v>
      </c>
    </row>
    <row r="6424" spans="2:37">
      <c r="B6424" s="2">
        <v>3.5000000149011612E-2</v>
      </c>
      <c r="D6424" s="44">
        <v>2.1000000089406967</v>
      </c>
      <c r="E6424" s="44"/>
      <c r="F6424" s="45">
        <v>-14.761892318725586</v>
      </c>
      <c r="G6424" s="45"/>
      <c r="H6424" s="45"/>
      <c r="I6424" s="45"/>
      <c r="J6424" s="45"/>
      <c r="K6424" s="45">
        <v>6.7369451522827148</v>
      </c>
      <c r="L6424" s="45"/>
      <c r="M6424" s="45"/>
      <c r="N6424" s="45">
        <v>33.249435424804688</v>
      </c>
      <c r="O6424" s="45"/>
      <c r="P6424" s="45"/>
      <c r="Q6424" s="45"/>
      <c r="R6424" s="45">
        <v>18.747159957885742</v>
      </c>
      <c r="S6424" s="45"/>
      <c r="T6424" s="45"/>
      <c r="U6424" s="45"/>
      <c r="V6424" s="46">
        <v>25.410459518432617</v>
      </c>
      <c r="W6424" s="46"/>
      <c r="X6424" s="45">
        <v>7.4000000953674316E-2</v>
      </c>
      <c r="Y6424" s="45"/>
      <c r="Z6424" s="44">
        <v>4.440000057220459</v>
      </c>
      <c r="AA6424" s="44"/>
      <c r="AB6424" s="45">
        <v>25.616052627563477</v>
      </c>
      <c r="AC6424" s="45"/>
      <c r="AD6424" s="45">
        <v>2.3376379013061523</v>
      </c>
      <c r="AE6424" s="45"/>
      <c r="AF6424" s="45">
        <v>27.448858261108398</v>
      </c>
      <c r="AG6424" s="45"/>
      <c r="AH6424" s="45">
        <v>17.756315231323242</v>
      </c>
      <c r="AI6424" s="45"/>
      <c r="AJ6424" s="45"/>
      <c r="AK6424" s="20">
        <v>9.3091373443603516</v>
      </c>
    </row>
    <row r="6425" spans="2:37">
      <c r="B6425" s="2">
        <v>3.5999998450279236E-2</v>
      </c>
      <c r="D6425" s="44">
        <v>2.1599999070167542</v>
      </c>
      <c r="E6425" s="44"/>
      <c r="F6425" s="45">
        <v>-7.712893009185791</v>
      </c>
      <c r="G6425" s="45"/>
      <c r="H6425" s="45"/>
      <c r="I6425" s="45"/>
      <c r="J6425" s="45"/>
      <c r="K6425" s="45">
        <v>6.5443835258483887</v>
      </c>
      <c r="L6425" s="45"/>
      <c r="M6425" s="45"/>
      <c r="N6425" s="45">
        <v>33.014724731445313</v>
      </c>
      <c r="O6425" s="45"/>
      <c r="P6425" s="45"/>
      <c r="Q6425" s="45"/>
      <c r="R6425" s="45">
        <v>18.717357635498047</v>
      </c>
      <c r="S6425" s="45"/>
      <c r="T6425" s="45"/>
      <c r="U6425" s="45"/>
      <c r="V6425" s="46">
        <v>24.723457336425781</v>
      </c>
      <c r="W6425" s="46"/>
      <c r="X6425" s="45">
        <v>7.5000002980232239E-2</v>
      </c>
      <c r="Y6425" s="45"/>
      <c r="Z6425" s="44">
        <v>4.5000001788139343</v>
      </c>
      <c r="AA6425" s="44"/>
      <c r="AB6425" s="45">
        <v>27.358346939086914</v>
      </c>
      <c r="AC6425" s="45"/>
      <c r="AD6425" s="45">
        <v>2.2780027389526367</v>
      </c>
      <c r="AE6425" s="45"/>
      <c r="AF6425" s="45">
        <v>27.359062194824219</v>
      </c>
      <c r="AG6425" s="45"/>
      <c r="AH6425" s="45">
        <v>17.734987258911133</v>
      </c>
      <c r="AI6425" s="45"/>
      <c r="AJ6425" s="45"/>
      <c r="AK6425" s="20">
        <v>9.0825624465942383</v>
      </c>
    </row>
    <row r="6426" spans="2:37">
      <c r="B6426" s="2">
        <v>3.7000000476837158E-2</v>
      </c>
      <c r="D6426" s="44">
        <v>2.2200000286102295</v>
      </c>
      <c r="E6426" s="44"/>
      <c r="F6426" s="45">
        <v>1.3177610635757446</v>
      </c>
      <c r="G6426" s="45"/>
      <c r="H6426" s="45"/>
      <c r="I6426" s="45"/>
      <c r="J6426" s="45"/>
      <c r="K6426" s="45">
        <v>6.3583745956420898</v>
      </c>
      <c r="L6426" s="45"/>
      <c r="M6426" s="45"/>
      <c r="N6426" s="45">
        <v>32.786937713623047</v>
      </c>
      <c r="O6426" s="45"/>
      <c r="P6426" s="45"/>
      <c r="Q6426" s="45"/>
      <c r="R6426" s="45">
        <v>18.687814712524414</v>
      </c>
      <c r="S6426" s="45"/>
      <c r="T6426" s="45"/>
      <c r="U6426" s="45"/>
      <c r="V6426" s="46">
        <v>24.058723449707031</v>
      </c>
      <c r="W6426" s="46"/>
      <c r="X6426" s="45">
        <v>7.5999997556209564E-2</v>
      </c>
      <c r="Y6426" s="45"/>
      <c r="Z6426" s="44">
        <v>4.5599998533725739</v>
      </c>
      <c r="AA6426" s="44"/>
      <c r="AB6426" s="45">
        <v>25.581975936889648</v>
      </c>
      <c r="AC6426" s="45"/>
      <c r="AD6426" s="45">
        <v>2.2199966907501221</v>
      </c>
      <c r="AE6426" s="45"/>
      <c r="AF6426" s="45">
        <v>27.271144866943359</v>
      </c>
      <c r="AG6426" s="45"/>
      <c r="AH6426" s="45">
        <v>17.713836669921875</v>
      </c>
      <c r="AI6426" s="45"/>
      <c r="AJ6426" s="45"/>
      <c r="AK6426" s="20">
        <v>8.8618564605712891</v>
      </c>
    </row>
    <row r="6427" spans="2:37" ht="14.25" customHeight="1">
      <c r="B6427" s="2">
        <v>3.7999998778104782E-2</v>
      </c>
      <c r="D6427" s="44">
        <v>2.2799999266862869</v>
      </c>
      <c r="E6427" s="44"/>
      <c r="F6427" s="45">
        <v>11.032079696655273</v>
      </c>
      <c r="G6427" s="45"/>
      <c r="H6427" s="45"/>
      <c r="I6427" s="45"/>
      <c r="J6427" s="45"/>
      <c r="K6427" s="45">
        <v>6.1786041259765625</v>
      </c>
      <c r="L6427" s="45"/>
      <c r="M6427" s="45"/>
      <c r="N6427" s="45">
        <v>32.565750122070313</v>
      </c>
      <c r="O6427" s="45"/>
      <c r="P6427" s="45"/>
      <c r="Q6427" s="45"/>
      <c r="R6427" s="45">
        <v>18.658531188964844</v>
      </c>
      <c r="S6427" s="45"/>
      <c r="T6427" s="45"/>
      <c r="U6427" s="45"/>
      <c r="V6427" s="46">
        <v>23.415205001831055</v>
      </c>
      <c r="W6427" s="46"/>
      <c r="X6427" s="45">
        <v>7.6999999582767487E-2</v>
      </c>
      <c r="Y6427" s="45"/>
      <c r="Z6427" s="44">
        <v>4.6199999749660492</v>
      </c>
      <c r="AA6427" s="44"/>
      <c r="AB6427" s="45">
        <v>20.536151885986328</v>
      </c>
      <c r="AC6427" s="45"/>
      <c r="AD6427" s="45">
        <v>2.1635713577270508</v>
      </c>
      <c r="AE6427" s="45"/>
      <c r="AF6427" s="45">
        <v>27.18505859375</v>
      </c>
      <c r="AG6427" s="45"/>
      <c r="AH6427" s="45">
        <v>17.692863464355469</v>
      </c>
      <c r="AI6427" s="45"/>
      <c r="AJ6427" s="45"/>
      <c r="AK6427" s="20">
        <v>8.6468524932861328</v>
      </c>
    </row>
    <row r="6428" spans="2:37" ht="13.5" customHeight="1">
      <c r="B6428" s="47" t="s">
        <v>11</v>
      </c>
      <c r="C6428" s="47"/>
      <c r="D6428" s="47"/>
      <c r="E6428" s="47"/>
    </row>
    <row r="6429" spans="2:37" ht="12.75" customHeight="1">
      <c r="B6429" s="39" t="s">
        <v>0</v>
      </c>
      <c r="C6429" s="39"/>
      <c r="D6429" s="39"/>
      <c r="E6429" s="39"/>
      <c r="F6429" s="39"/>
      <c r="G6429" s="1" t="s">
        <v>1</v>
      </c>
      <c r="H6429" s="40" t="s">
        <v>126</v>
      </c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</row>
    <row r="6430" spans="2:37" ht="12.75" customHeight="1">
      <c r="AB6430" s="39" t="s">
        <v>2</v>
      </c>
      <c r="AC6430" s="39"/>
      <c r="AD6430" s="39"/>
      <c r="AE6430" s="39"/>
      <c r="AF6430" s="39"/>
      <c r="AG6430" s="39"/>
    </row>
    <row r="6431" spans="2:37" ht="12" customHeight="1">
      <c r="B6431" s="39" t="s">
        <v>3</v>
      </c>
      <c r="C6431" s="39"/>
      <c r="D6431" s="39"/>
      <c r="E6431" s="39"/>
      <c r="G6431" s="1" t="s">
        <v>4</v>
      </c>
      <c r="H6431" s="41">
        <v>0.43999999761581421</v>
      </c>
      <c r="I6431" s="41"/>
      <c r="J6431" s="41"/>
      <c r="K6431" s="41"/>
      <c r="L6431" s="41"/>
      <c r="M6431" s="41"/>
      <c r="N6431" s="41"/>
      <c r="O6431" s="39" t="s">
        <v>21</v>
      </c>
      <c r="P6431" s="39"/>
      <c r="Q6431" s="39"/>
      <c r="R6431" s="39"/>
      <c r="S6431" s="1" t="s">
        <v>4</v>
      </c>
      <c r="T6431" s="42" t="s">
        <v>22</v>
      </c>
      <c r="U6431" s="42"/>
      <c r="V6431" s="42"/>
      <c r="W6431" s="42"/>
      <c r="X6431" s="42"/>
      <c r="Y6431" s="42"/>
      <c r="Z6431" s="42"/>
      <c r="AA6431" s="42"/>
      <c r="AB6431" s="39"/>
      <c r="AC6431" s="39"/>
      <c r="AD6431" s="39"/>
      <c r="AE6431" s="39"/>
      <c r="AF6431" s="39"/>
      <c r="AG6431" s="39"/>
    </row>
    <row r="6432" spans="2:37" ht="10.5" customHeight="1">
      <c r="AB6432" s="39"/>
      <c r="AC6432" s="39"/>
      <c r="AD6432" s="39"/>
      <c r="AE6432" s="39"/>
      <c r="AF6432" s="39"/>
      <c r="AG6432" s="39"/>
    </row>
    <row r="6433" spans="2:34" ht="12" customHeight="1">
      <c r="AB6433" s="39"/>
      <c r="AC6433" s="39"/>
      <c r="AD6433" s="39"/>
      <c r="AE6433" s="39"/>
      <c r="AF6433" s="39"/>
      <c r="AG6433" s="39"/>
    </row>
    <row r="6434" spans="2:34" ht="12" customHeight="1">
      <c r="AB6434" s="39"/>
      <c r="AC6434" s="39"/>
      <c r="AD6434" s="39"/>
      <c r="AE6434" s="39"/>
      <c r="AF6434" s="39"/>
      <c r="AG6434" s="39"/>
    </row>
    <row r="6435" spans="2:34" ht="6" customHeight="1"/>
    <row r="6436" spans="2:34" ht="3" customHeight="1">
      <c r="B6436" s="43" t="s">
        <v>5</v>
      </c>
      <c r="D6436" s="43" t="s">
        <v>23</v>
      </c>
      <c r="E6436" s="43"/>
      <c r="G6436" s="43" t="s">
        <v>6</v>
      </c>
      <c r="H6436" s="43"/>
      <c r="J6436" s="43" t="s">
        <v>7</v>
      </c>
      <c r="K6436" s="43"/>
      <c r="L6436" s="43"/>
      <c r="M6436" s="43"/>
      <c r="N6436" s="43" t="s">
        <v>8</v>
      </c>
      <c r="O6436" s="43"/>
      <c r="Q6436" s="43" t="s">
        <v>9</v>
      </c>
      <c r="R6436" s="43"/>
      <c r="S6436" s="43"/>
      <c r="T6436" s="43" t="s">
        <v>10</v>
      </c>
      <c r="U6436" s="43"/>
      <c r="X6436" s="43" t="s">
        <v>5</v>
      </c>
      <c r="Y6436" s="43"/>
      <c r="Z6436" s="43" t="s">
        <v>23</v>
      </c>
      <c r="AA6436" s="43"/>
      <c r="AB6436" s="43" t="s">
        <v>6</v>
      </c>
      <c r="AC6436" s="43" t="s">
        <v>7</v>
      </c>
      <c r="AE6436" s="43" t="s">
        <v>8</v>
      </c>
      <c r="AF6436" s="43" t="s">
        <v>9</v>
      </c>
      <c r="AG6436" s="43" t="s">
        <v>10</v>
      </c>
      <c r="AH6436" s="43"/>
    </row>
    <row r="6437" spans="2:34" ht="14.25" customHeight="1">
      <c r="B6437" s="43"/>
      <c r="D6437" s="43"/>
      <c r="E6437" s="43"/>
      <c r="G6437" s="43"/>
      <c r="H6437" s="43"/>
      <c r="J6437" s="43"/>
      <c r="K6437" s="43"/>
      <c r="L6437" s="43"/>
      <c r="M6437" s="43"/>
      <c r="N6437" s="43"/>
      <c r="O6437" s="43"/>
      <c r="Q6437" s="43"/>
      <c r="R6437" s="43"/>
      <c r="S6437" s="43"/>
      <c r="T6437" s="43"/>
      <c r="U6437" s="43"/>
      <c r="X6437" s="43"/>
      <c r="Y6437" s="43"/>
      <c r="Z6437" s="43"/>
      <c r="AA6437" s="43"/>
      <c r="AB6437" s="43"/>
      <c r="AC6437" s="43"/>
      <c r="AE6437" s="43"/>
      <c r="AF6437" s="43"/>
      <c r="AG6437" s="43"/>
      <c r="AH6437" s="43"/>
    </row>
    <row r="6438" spans="2:34">
      <c r="B6438" s="2">
        <v>7.8000001609325409E-2</v>
      </c>
      <c r="D6438" s="44">
        <v>4.6800000965595245</v>
      </c>
      <c r="E6438" s="44"/>
      <c r="F6438" s="45">
        <v>12.927958488464355</v>
      </c>
      <c r="G6438" s="45"/>
      <c r="H6438" s="45"/>
      <c r="I6438" s="45"/>
      <c r="J6438" s="45"/>
      <c r="K6438" s="45">
        <v>2.1086795330047607</v>
      </c>
      <c r="L6438" s="45"/>
      <c r="M6438" s="45"/>
      <c r="N6438" s="45">
        <v>27.100753784179688</v>
      </c>
      <c r="O6438" s="45"/>
      <c r="P6438" s="45"/>
      <c r="Q6438" s="45"/>
      <c r="R6438" s="45">
        <v>17.672065734863281</v>
      </c>
      <c r="S6438" s="45"/>
      <c r="T6438" s="45"/>
      <c r="U6438" s="45"/>
      <c r="V6438" s="46">
        <v>8.4373931884765625</v>
      </c>
      <c r="W6438" s="46"/>
    </row>
    <row r="6439" spans="2:34">
      <c r="B6439" s="2">
        <v>7.9000003635883331E-2</v>
      </c>
      <c r="D6439" s="44">
        <v>4.7400002181529999</v>
      </c>
      <c r="E6439" s="44"/>
      <c r="F6439" s="45">
        <v>3.8221619129180908</v>
      </c>
      <c r="G6439" s="45"/>
      <c r="H6439" s="45"/>
      <c r="I6439" s="45"/>
      <c r="J6439" s="45"/>
      <c r="K6439" s="45">
        <v>2.0552759170532227</v>
      </c>
      <c r="L6439" s="45"/>
      <c r="M6439" s="45"/>
      <c r="N6439" s="45">
        <v>27.018180847167969</v>
      </c>
      <c r="O6439" s="45"/>
      <c r="P6439" s="45"/>
      <c r="Q6439" s="45"/>
      <c r="R6439" s="45">
        <v>17.651439666748047</v>
      </c>
      <c r="S6439" s="45"/>
      <c r="T6439" s="45"/>
      <c r="U6439" s="45"/>
      <c r="V6439" s="46">
        <v>8.2333202362060547</v>
      </c>
      <c r="W6439" s="46"/>
    </row>
    <row r="6440" spans="2:34">
      <c r="B6440" s="2">
        <v>7.9999998211860657E-2</v>
      </c>
      <c r="D6440" s="44">
        <v>4.7999998927116394</v>
      </c>
      <c r="E6440" s="44"/>
      <c r="F6440" s="45">
        <v>-5.50885009765625</v>
      </c>
      <c r="G6440" s="45"/>
      <c r="H6440" s="45"/>
      <c r="I6440" s="45"/>
      <c r="J6440" s="45"/>
      <c r="K6440" s="45">
        <v>2.0033168792724609</v>
      </c>
      <c r="L6440" s="45"/>
      <c r="M6440" s="45"/>
      <c r="N6440" s="45">
        <v>26.937294006347656</v>
      </c>
      <c r="O6440" s="45"/>
      <c r="P6440" s="45"/>
      <c r="Q6440" s="45"/>
      <c r="R6440" s="45">
        <v>17.630985260009766</v>
      </c>
      <c r="S6440" s="45"/>
      <c r="T6440" s="45"/>
      <c r="U6440" s="45"/>
      <c r="V6440" s="46">
        <v>8.0344858169555664</v>
      </c>
      <c r="W6440" s="46"/>
    </row>
    <row r="6441" spans="2:34">
      <c r="B6441" s="2">
        <v>8.1000000238418579E-2</v>
      </c>
      <c r="D6441" s="44">
        <v>4.8600000143051147</v>
      </c>
      <c r="E6441" s="44"/>
      <c r="F6441" s="45">
        <v>-13.763877868652344</v>
      </c>
      <c r="G6441" s="45"/>
      <c r="H6441" s="45"/>
      <c r="I6441" s="45"/>
      <c r="J6441" s="45"/>
      <c r="K6441" s="45">
        <v>1.9527599811553955</v>
      </c>
      <c r="L6441" s="45"/>
      <c r="M6441" s="45"/>
      <c r="N6441" s="45">
        <v>26.858051300048828</v>
      </c>
      <c r="O6441" s="45"/>
      <c r="P6441" s="45"/>
      <c r="Q6441" s="45"/>
      <c r="R6441" s="45">
        <v>17.610700607299805</v>
      </c>
      <c r="S6441" s="45"/>
      <c r="T6441" s="45"/>
      <c r="U6441" s="45"/>
      <c r="V6441" s="46">
        <v>7.8407435417175293</v>
      </c>
      <c r="W6441" s="46"/>
    </row>
    <row r="6442" spans="2:34">
      <c r="B6442" s="2">
        <v>8.2000002264976501E-2</v>
      </c>
      <c r="D6442" s="44">
        <v>4.9200001358985901</v>
      </c>
      <c r="E6442" s="44"/>
      <c r="F6442" s="45">
        <v>-19.795337677001953</v>
      </c>
      <c r="G6442" s="45"/>
      <c r="H6442" s="45"/>
      <c r="I6442" s="45"/>
      <c r="J6442" s="45"/>
      <c r="K6442" s="45">
        <v>1.9035638570785522</v>
      </c>
      <c r="L6442" s="45"/>
      <c r="M6442" s="45"/>
      <c r="N6442" s="45">
        <v>26.780405044555664</v>
      </c>
      <c r="O6442" s="45"/>
      <c r="P6442" s="45"/>
      <c r="Q6442" s="45"/>
      <c r="R6442" s="45">
        <v>17.590583801269531</v>
      </c>
      <c r="S6442" s="45"/>
      <c r="T6442" s="45"/>
      <c r="U6442" s="45"/>
      <c r="V6442" s="46">
        <v>7.651951789855957</v>
      </c>
      <c r="W6442" s="46"/>
    </row>
    <row r="6443" spans="2:34">
      <c r="B6443" s="2">
        <v>8.2999996840953827E-2</v>
      </c>
      <c r="D6443" s="44">
        <v>4.9799998104572296</v>
      </c>
      <c r="E6443" s="44"/>
      <c r="F6443" s="45">
        <v>-22.769752502441406</v>
      </c>
      <c r="G6443" s="45"/>
      <c r="H6443" s="45"/>
      <c r="I6443" s="45"/>
      <c r="J6443" s="45"/>
      <c r="K6443" s="45">
        <v>1.8556891679763794</v>
      </c>
      <c r="L6443" s="45"/>
      <c r="M6443" s="45"/>
      <c r="N6443" s="45">
        <v>26.704317092895508</v>
      </c>
      <c r="O6443" s="45"/>
      <c r="P6443" s="45"/>
      <c r="Q6443" s="45"/>
      <c r="R6443" s="45">
        <v>17.570632934570313</v>
      </c>
      <c r="S6443" s="45"/>
      <c r="T6443" s="45"/>
      <c r="U6443" s="45"/>
      <c r="V6443" s="46">
        <v>7.4679741859436035</v>
      </c>
      <c r="W6443" s="46"/>
    </row>
    <row r="6444" spans="2:34">
      <c r="B6444" s="2">
        <v>8.3999998867511749E-2</v>
      </c>
      <c r="D6444" s="44">
        <v>5.039999932050705</v>
      </c>
      <c r="E6444" s="44"/>
      <c r="F6444" s="45">
        <v>-22.283840179443359</v>
      </c>
      <c r="G6444" s="45"/>
      <c r="H6444" s="45"/>
      <c r="I6444" s="45"/>
      <c r="J6444" s="45"/>
      <c r="K6444" s="45">
        <v>1.8090970516204834</v>
      </c>
      <c r="L6444" s="45"/>
      <c r="M6444" s="45"/>
      <c r="N6444" s="45">
        <v>26.629743576049805</v>
      </c>
      <c r="O6444" s="45"/>
      <c r="P6444" s="45"/>
      <c r="Q6444" s="45"/>
      <c r="R6444" s="45">
        <v>17.550848007202148</v>
      </c>
      <c r="S6444" s="45"/>
      <c r="T6444" s="45"/>
      <c r="U6444" s="45"/>
      <c r="V6444" s="46">
        <v>7.2886781692504883</v>
      </c>
      <c r="W6444" s="46"/>
    </row>
    <row r="6445" spans="2:34">
      <c r="B6445" s="2">
        <v>8.5000000894069672E-2</v>
      </c>
      <c r="D6445" s="44">
        <v>5.1000000536441803</v>
      </c>
      <c r="E6445" s="44"/>
      <c r="F6445" s="45">
        <v>-18.420074462890625</v>
      </c>
      <c r="G6445" s="45"/>
      <c r="H6445" s="45"/>
      <c r="I6445" s="45"/>
      <c r="J6445" s="45"/>
      <c r="K6445" s="45">
        <v>1.7637505531311035</v>
      </c>
      <c r="L6445" s="45"/>
      <c r="M6445" s="45"/>
      <c r="N6445" s="45">
        <v>26.556648254394531</v>
      </c>
      <c r="O6445" s="45"/>
      <c r="P6445" s="45"/>
      <c r="Q6445" s="45"/>
      <c r="R6445" s="45">
        <v>17.531227111816406</v>
      </c>
      <c r="S6445" s="45"/>
      <c r="T6445" s="45"/>
      <c r="U6445" s="45"/>
      <c r="V6445" s="46">
        <v>7.1139345169067383</v>
      </c>
      <c r="W6445" s="46"/>
    </row>
    <row r="6446" spans="2:34">
      <c r="B6446" s="2">
        <v>8.6000002920627594E-2</v>
      </c>
      <c r="D6446" s="44">
        <v>5.1600001752376556</v>
      </c>
      <c r="E6446" s="44"/>
      <c r="F6446" s="45">
        <v>-11.734031677246094</v>
      </c>
      <c r="G6446" s="45"/>
      <c r="H6446" s="45"/>
      <c r="I6446" s="45"/>
      <c r="J6446" s="45"/>
      <c r="K6446" s="45">
        <v>1.7196135520935059</v>
      </c>
      <c r="L6446" s="45"/>
      <c r="M6446" s="45"/>
      <c r="N6446" s="45">
        <v>26.484991073608398</v>
      </c>
      <c r="O6446" s="45"/>
      <c r="P6446" s="45"/>
      <c r="Q6446" s="45"/>
      <c r="R6446" s="45">
        <v>17.51176643371582</v>
      </c>
      <c r="S6446" s="45"/>
      <c r="T6446" s="45"/>
      <c r="U6446" s="45"/>
      <c r="V6446" s="46">
        <v>6.9436192512512207</v>
      </c>
      <c r="W6446" s="46"/>
    </row>
    <row r="6447" spans="2:34">
      <c r="B6447" s="2">
        <v>8.6999997496604919E-2</v>
      </c>
      <c r="D6447" s="44">
        <v>5.2199998497962952</v>
      </c>
      <c r="E6447" s="44"/>
      <c r="F6447" s="45">
        <v>-3.1754810810089111</v>
      </c>
      <c r="G6447" s="45"/>
      <c r="H6447" s="45"/>
      <c r="I6447" s="45"/>
      <c r="J6447" s="45"/>
      <c r="K6447" s="45">
        <v>1.6766511201858521</v>
      </c>
      <c r="L6447" s="45"/>
      <c r="M6447" s="45"/>
      <c r="N6447" s="45">
        <v>26.414735794067383</v>
      </c>
      <c r="O6447" s="45"/>
      <c r="P6447" s="45"/>
      <c r="Q6447" s="45"/>
      <c r="R6447" s="45">
        <v>17.492467880249023</v>
      </c>
      <c r="S6447" s="45"/>
      <c r="T6447" s="45"/>
      <c r="U6447" s="45"/>
      <c r="V6447" s="46">
        <v>6.777611255645752</v>
      </c>
      <c r="W6447" s="46"/>
    </row>
    <row r="6448" spans="2:34">
      <c r="B6448" s="2">
        <v>8.7999999523162842E-2</v>
      </c>
      <c r="D6448" s="44">
        <v>5.2799999713897705</v>
      </c>
      <c r="E6448" s="44"/>
      <c r="F6448" s="45">
        <v>6.0456075668334961</v>
      </c>
      <c r="G6448" s="45"/>
      <c r="H6448" s="45"/>
      <c r="I6448" s="45"/>
      <c r="J6448" s="45"/>
      <c r="K6448" s="45">
        <v>1.6348295211791992</v>
      </c>
      <c r="L6448" s="45"/>
      <c r="M6448" s="45"/>
      <c r="N6448" s="45">
        <v>26.345844268798828</v>
      </c>
      <c r="O6448" s="45"/>
      <c r="P6448" s="45"/>
      <c r="Q6448" s="45"/>
      <c r="R6448" s="45">
        <v>17.473325729370117</v>
      </c>
      <c r="S6448" s="45"/>
      <c r="T6448" s="45"/>
      <c r="U6448" s="45"/>
      <c r="V6448" s="46">
        <v>6.6157927513122559</v>
      </c>
      <c r="W6448" s="46"/>
    </row>
    <row r="6449" spans="2:23">
      <c r="B6449" s="2">
        <v>8.9000001549720764E-2</v>
      </c>
      <c r="D6449" s="44">
        <v>5.3400000929832458</v>
      </c>
      <c r="E6449" s="44"/>
      <c r="F6449" s="45">
        <v>14.629209518432617</v>
      </c>
      <c r="G6449" s="45"/>
      <c r="H6449" s="45"/>
      <c r="I6449" s="45"/>
      <c r="J6449" s="45"/>
      <c r="K6449" s="45">
        <v>1.5941159725189209</v>
      </c>
      <c r="L6449" s="45"/>
      <c r="M6449" s="45"/>
      <c r="N6449" s="45">
        <v>26.278284072875977</v>
      </c>
      <c r="O6449" s="45"/>
      <c r="P6449" s="45"/>
      <c r="Q6449" s="45"/>
      <c r="R6449" s="45">
        <v>17.454343795776367</v>
      </c>
      <c r="S6449" s="45"/>
      <c r="T6449" s="45"/>
      <c r="U6449" s="45"/>
      <c r="V6449" s="46">
        <v>6.4580497741699219</v>
      </c>
      <c r="W6449" s="46"/>
    </row>
    <row r="6450" spans="2:23">
      <c r="B6450" s="2">
        <v>9.0000003576278687E-2</v>
      </c>
      <c r="D6450" s="44">
        <v>5.4000002145767212</v>
      </c>
      <c r="E6450" s="44"/>
      <c r="F6450" s="45">
        <v>21.367647171020508</v>
      </c>
      <c r="G6450" s="45"/>
      <c r="H6450" s="45"/>
      <c r="I6450" s="45"/>
      <c r="J6450" s="45"/>
      <c r="K6450" s="45">
        <v>1.5544787645339966</v>
      </c>
      <c r="L6450" s="45"/>
      <c r="M6450" s="45"/>
      <c r="N6450" s="45">
        <v>26.212020874023438</v>
      </c>
      <c r="O6450" s="45"/>
      <c r="P6450" s="45"/>
      <c r="Q6450" s="45"/>
      <c r="R6450" s="45">
        <v>17.435516357421875</v>
      </c>
      <c r="S6450" s="45"/>
      <c r="T6450" s="45"/>
      <c r="U6450" s="45"/>
      <c r="V6450" s="46">
        <v>6.3042726516723633</v>
      </c>
      <c r="W6450" s="46"/>
    </row>
    <row r="6451" spans="2:23">
      <c r="B6451" s="2">
        <v>9.0999998152256012E-2</v>
      </c>
      <c r="D6451" s="44">
        <v>5.4599998891353607</v>
      </c>
      <c r="E6451" s="44"/>
      <c r="F6451" s="45">
        <v>25.314653396606445</v>
      </c>
      <c r="G6451" s="45"/>
      <c r="H6451" s="45"/>
      <c r="I6451" s="45"/>
      <c r="J6451" s="45"/>
      <c r="K6451" s="45">
        <v>1.5158872604370117</v>
      </c>
      <c r="L6451" s="45"/>
      <c r="M6451" s="45"/>
      <c r="N6451" s="45">
        <v>26.147022247314453</v>
      </c>
      <c r="O6451" s="45"/>
      <c r="P6451" s="45"/>
      <c r="Q6451" s="45"/>
      <c r="R6451" s="45">
        <v>17.416843414306641</v>
      </c>
      <c r="S6451" s="45"/>
      <c r="T6451" s="45"/>
      <c r="U6451" s="45"/>
      <c r="V6451" s="46">
        <v>6.1543536186218262</v>
      </c>
      <c r="W6451" s="46"/>
    </row>
    <row r="6452" spans="2:23">
      <c r="B6452" s="2">
        <v>9.2000000178813934E-2</v>
      </c>
      <c r="D6452" s="44">
        <v>5.5200000107288361</v>
      </c>
      <c r="E6452" s="44"/>
      <c r="F6452" s="45">
        <v>25.91743278503418</v>
      </c>
      <c r="G6452" s="45"/>
      <c r="H6452" s="45"/>
      <c r="I6452" s="45"/>
      <c r="J6452" s="45"/>
      <c r="K6452" s="45">
        <v>1.4783116579055786</v>
      </c>
      <c r="L6452" s="45"/>
      <c r="M6452" s="45"/>
      <c r="N6452" s="45">
        <v>26.083255767822266</v>
      </c>
      <c r="O6452" s="45"/>
      <c r="P6452" s="45"/>
      <c r="Q6452" s="45"/>
      <c r="R6452" s="45">
        <v>17.398323059082031</v>
      </c>
      <c r="S6452" s="45"/>
      <c r="T6452" s="45"/>
      <c r="U6452" s="45"/>
      <c r="V6452" s="46">
        <v>6.0081892013549805</v>
      </c>
      <c r="W6452" s="46"/>
    </row>
    <row r="6453" spans="2:23">
      <c r="B6453" s="2">
        <v>9.3000002205371857E-2</v>
      </c>
      <c r="D6453" s="44">
        <v>5.5800001323223114</v>
      </c>
      <c r="E6453" s="44"/>
      <c r="F6453" s="45">
        <v>23.093292236328125</v>
      </c>
      <c r="G6453" s="45"/>
      <c r="H6453" s="45"/>
      <c r="I6453" s="45"/>
      <c r="J6453" s="45"/>
      <c r="K6453" s="45">
        <v>1.441723108291626</v>
      </c>
      <c r="L6453" s="45"/>
      <c r="M6453" s="45"/>
      <c r="N6453" s="45">
        <v>26.02069091796875</v>
      </c>
      <c r="O6453" s="45"/>
      <c r="P6453" s="45"/>
      <c r="Q6453" s="45"/>
      <c r="R6453" s="45">
        <v>17.379955291748047</v>
      </c>
      <c r="S6453" s="45"/>
      <c r="T6453" s="45"/>
      <c r="U6453" s="45"/>
      <c r="V6453" s="46">
        <v>5.8656778335571289</v>
      </c>
      <c r="W6453" s="46"/>
    </row>
    <row r="6454" spans="2:23">
      <c r="B6454" s="2">
        <v>9.3999996781349182E-2</v>
      </c>
      <c r="D6454" s="44">
        <v>5.6399998068809509</v>
      </c>
      <c r="E6454" s="44"/>
      <c r="F6454" s="45">
        <v>17.240238189697266</v>
      </c>
      <c r="G6454" s="45"/>
      <c r="H6454" s="45"/>
      <c r="I6454" s="45"/>
      <c r="J6454" s="45"/>
      <c r="K6454" s="45">
        <v>1.4060935974121094</v>
      </c>
      <c r="L6454" s="45"/>
      <c r="M6454" s="45"/>
      <c r="N6454" s="45">
        <v>25.959297180175781</v>
      </c>
      <c r="O6454" s="45"/>
      <c r="P6454" s="45"/>
      <c r="Q6454" s="45"/>
      <c r="R6454" s="45">
        <v>17.361736297607422</v>
      </c>
      <c r="S6454" s="45"/>
      <c r="T6454" s="45"/>
      <c r="U6454" s="45"/>
      <c r="V6454" s="46">
        <v>5.7267217636108398</v>
      </c>
      <c r="W6454" s="46"/>
    </row>
    <row r="6455" spans="2:23">
      <c r="B6455" s="2">
        <v>9.4999998807907104E-2</v>
      </c>
      <c r="D6455" s="44">
        <v>5.6999999284744263</v>
      </c>
      <c r="E6455" s="44"/>
      <c r="F6455" s="45">
        <v>9.1801614761352539</v>
      </c>
      <c r="G6455" s="45"/>
      <c r="H6455" s="45"/>
      <c r="I6455" s="45"/>
      <c r="J6455" s="45"/>
      <c r="K6455" s="45">
        <v>1.3713963031768799</v>
      </c>
      <c r="L6455" s="45"/>
      <c r="M6455" s="45"/>
      <c r="N6455" s="45">
        <v>25.899045944213867</v>
      </c>
      <c r="O6455" s="45"/>
      <c r="P6455" s="45"/>
      <c r="Q6455" s="45"/>
      <c r="R6455" s="45">
        <v>17.343666076660156</v>
      </c>
      <c r="S6455" s="45"/>
      <c r="T6455" s="45"/>
      <c r="U6455" s="45"/>
      <c r="V6455" s="46">
        <v>5.5912261009216309</v>
      </c>
      <c r="W6455" s="46"/>
    </row>
    <row r="6456" spans="2:23">
      <c r="B6456" s="2">
        <v>9.6000000834465027E-2</v>
      </c>
      <c r="D6456" s="44">
        <v>5.7600000500679016</v>
      </c>
      <c r="E6456" s="44"/>
      <c r="F6456" s="45">
        <v>4.2755190283060074E-2</v>
      </c>
      <c r="G6456" s="45"/>
      <c r="H6456" s="45"/>
      <c r="I6456" s="45"/>
      <c r="J6456" s="45"/>
      <c r="K6456" s="45">
        <v>1.3376047611236572</v>
      </c>
      <c r="L6456" s="45"/>
      <c r="M6456" s="45"/>
      <c r="N6456" s="45">
        <v>25.839908599853516</v>
      </c>
      <c r="O6456" s="45"/>
      <c r="P6456" s="45"/>
      <c r="Q6456" s="45"/>
      <c r="R6456" s="45">
        <v>17.32574462890625</v>
      </c>
      <c r="S6456" s="45"/>
      <c r="T6456" s="45"/>
      <c r="U6456" s="45"/>
      <c r="V6456" s="46">
        <v>5.4590983390808105</v>
      </c>
      <c r="W6456" s="46"/>
    </row>
    <row r="6457" spans="2:23">
      <c r="B6457" s="2">
        <v>9.7000002861022949E-2</v>
      </c>
      <c r="D6457" s="44">
        <v>5.820000171661377</v>
      </c>
      <c r="E6457" s="44"/>
      <c r="F6457" s="45">
        <v>-8.8934793472290039</v>
      </c>
      <c r="G6457" s="45"/>
      <c r="H6457" s="45"/>
      <c r="I6457" s="45"/>
      <c r="J6457" s="45"/>
      <c r="K6457" s="45">
        <v>1.3046936988830566</v>
      </c>
      <c r="L6457" s="45"/>
      <c r="M6457" s="45"/>
      <c r="N6457" s="45">
        <v>25.781858444213867</v>
      </c>
      <c r="O6457" s="45"/>
      <c r="P6457" s="45"/>
      <c r="Q6457" s="45"/>
      <c r="R6457" s="45">
        <v>17.307968139648438</v>
      </c>
      <c r="S6457" s="45"/>
      <c r="T6457" s="45"/>
      <c r="U6457" s="45"/>
      <c r="V6457" s="46">
        <v>5.3302483558654785</v>
      </c>
      <c r="W6457" s="46"/>
    </row>
    <row r="6458" spans="2:23">
      <c r="B6458" s="2">
        <v>9.7999997437000275E-2</v>
      </c>
      <c r="D6458" s="44">
        <v>5.8799998462200165</v>
      </c>
      <c r="E6458" s="44"/>
      <c r="F6458" s="45">
        <v>-16.380746841430664</v>
      </c>
      <c r="G6458" s="45"/>
      <c r="H6458" s="45"/>
      <c r="I6458" s="45"/>
      <c r="J6458" s="45"/>
      <c r="K6458" s="45">
        <v>1.272638201713562</v>
      </c>
      <c r="L6458" s="45"/>
      <c r="M6458" s="45"/>
      <c r="N6458" s="45">
        <v>25.72486686706543</v>
      </c>
      <c r="O6458" s="45"/>
      <c r="P6458" s="45"/>
      <c r="Q6458" s="45"/>
      <c r="R6458" s="45">
        <v>17.290336608886719</v>
      </c>
      <c r="S6458" s="45"/>
      <c r="T6458" s="45"/>
      <c r="U6458" s="45"/>
      <c r="V6458" s="46">
        <v>5.20458984375</v>
      </c>
      <c r="W6458" s="46"/>
    </row>
    <row r="6459" spans="2:23">
      <c r="B6459" s="2">
        <v>9.8999999463558197E-2</v>
      </c>
      <c r="D6459" s="44">
        <v>5.9399999678134918</v>
      </c>
      <c r="E6459" s="44"/>
      <c r="F6459" s="45">
        <v>-21.376806259155273</v>
      </c>
      <c r="G6459" s="45"/>
      <c r="H6459" s="45"/>
      <c r="I6459" s="45"/>
      <c r="J6459" s="45"/>
      <c r="K6459" s="45">
        <v>1.2414146661758423</v>
      </c>
      <c r="L6459" s="45"/>
      <c r="M6459" s="45"/>
      <c r="N6459" s="45">
        <v>25.668912887573242</v>
      </c>
      <c r="O6459" s="45"/>
      <c r="P6459" s="45"/>
      <c r="Q6459" s="45"/>
      <c r="R6459" s="45">
        <v>17.272848129272461</v>
      </c>
      <c r="S6459" s="45"/>
      <c r="T6459" s="45"/>
      <c r="U6459" s="45"/>
      <c r="V6459" s="46">
        <v>5.0820379257202148</v>
      </c>
      <c r="W6459" s="46"/>
    </row>
    <row r="6460" spans="2:23">
      <c r="B6460" s="2">
        <v>0.10000000149011612</v>
      </c>
      <c r="D6460" s="44">
        <v>6.0000000894069672</v>
      </c>
      <c r="E6460" s="44"/>
      <c r="F6460" s="45">
        <v>-23.190641403198242</v>
      </c>
      <c r="G6460" s="45"/>
      <c r="H6460" s="45"/>
      <c r="I6460" s="45"/>
      <c r="J6460" s="45"/>
      <c r="K6460" s="45">
        <v>1.2109998464584351</v>
      </c>
      <c r="L6460" s="45"/>
      <c r="M6460" s="45"/>
      <c r="N6460" s="45">
        <v>25.61396598815918</v>
      </c>
      <c r="O6460" s="45"/>
      <c r="P6460" s="45"/>
      <c r="Q6460" s="45"/>
      <c r="R6460" s="45">
        <v>17.255502700805664</v>
      </c>
      <c r="S6460" s="45"/>
      <c r="T6460" s="45"/>
      <c r="U6460" s="45"/>
      <c r="V6460" s="46">
        <v>4.9625105857849121</v>
      </c>
      <c r="W6460" s="46"/>
    </row>
    <row r="6461" spans="2:23" ht="9.75" customHeight="1">
      <c r="B6461" s="2">
        <v>0.10100000351667404</v>
      </c>
      <c r="D6461" s="44">
        <v>6.0600002110004425</v>
      </c>
      <c r="E6461" s="44"/>
      <c r="F6461" s="45">
        <v>-21.578622817993164</v>
      </c>
      <c r="G6461" s="45"/>
      <c r="H6461" s="45"/>
      <c r="I6461" s="45"/>
      <c r="J6461" s="45"/>
      <c r="K6461" s="45">
        <v>1.1813710927963257</v>
      </c>
      <c r="L6461" s="45"/>
      <c r="M6461" s="45"/>
      <c r="N6461" s="45">
        <v>25.560005187988281</v>
      </c>
      <c r="O6461" s="45"/>
      <c r="P6461" s="45"/>
      <c r="Q6461" s="45"/>
      <c r="R6461" s="45">
        <v>17.238296508789063</v>
      </c>
      <c r="S6461" s="45"/>
      <c r="T6461" s="45"/>
      <c r="U6461" s="45"/>
      <c r="V6461" s="46">
        <v>4.8459281921386719</v>
      </c>
      <c r="W6461" s="46"/>
    </row>
    <row r="6462" spans="2:23" ht="5.25" customHeight="1"/>
    <row r="6463" spans="2:23" ht="172.5" customHeight="1"/>
    <row r="6464" spans="2:23" ht="16.5" customHeight="1"/>
    <row r="6465" spans="2:37" ht="12.75" customHeight="1">
      <c r="B6465" s="39" t="s">
        <v>0</v>
      </c>
      <c r="C6465" s="39"/>
      <c r="D6465" s="39"/>
      <c r="E6465" s="39"/>
      <c r="F6465" s="39"/>
      <c r="G6465" s="1" t="s">
        <v>1</v>
      </c>
      <c r="H6465" s="40" t="s">
        <v>127</v>
      </c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</row>
    <row r="6466" spans="2:37" ht="12.75" customHeight="1">
      <c r="AB6466" s="39" t="s">
        <v>2</v>
      </c>
      <c r="AC6466" s="39"/>
      <c r="AD6466" s="39"/>
      <c r="AE6466" s="39"/>
      <c r="AF6466" s="39"/>
      <c r="AG6466" s="39"/>
    </row>
    <row r="6467" spans="2:37" ht="12" customHeight="1">
      <c r="B6467" s="39" t="s">
        <v>3</v>
      </c>
      <c r="C6467" s="39"/>
      <c r="D6467" s="39"/>
      <c r="E6467" s="39"/>
      <c r="G6467" s="1" t="s">
        <v>4</v>
      </c>
      <c r="H6467" s="41">
        <v>6.5999999046325684</v>
      </c>
      <c r="I6467" s="41"/>
      <c r="J6467" s="41"/>
      <c r="K6467" s="41"/>
      <c r="L6467" s="41"/>
      <c r="M6467" s="41"/>
      <c r="N6467" s="41"/>
      <c r="O6467" s="39" t="s">
        <v>21</v>
      </c>
      <c r="P6467" s="39"/>
      <c r="Q6467" s="39"/>
      <c r="R6467" s="39"/>
      <c r="S6467" s="1" t="s">
        <v>4</v>
      </c>
      <c r="T6467" s="42" t="s">
        <v>24</v>
      </c>
      <c r="U6467" s="42"/>
      <c r="V6467" s="42"/>
      <c r="W6467" s="42"/>
      <c r="X6467" s="42"/>
      <c r="Y6467" s="42"/>
      <c r="Z6467" s="42"/>
      <c r="AA6467" s="42"/>
      <c r="AB6467" s="39"/>
      <c r="AC6467" s="39"/>
      <c r="AD6467" s="39"/>
      <c r="AE6467" s="39"/>
      <c r="AF6467" s="39"/>
      <c r="AG6467" s="39"/>
    </row>
    <row r="6468" spans="2:37" ht="10.5" customHeight="1">
      <c r="AB6468" s="39"/>
      <c r="AC6468" s="39"/>
      <c r="AD6468" s="39"/>
      <c r="AE6468" s="39"/>
      <c r="AF6468" s="39"/>
      <c r="AG6468" s="39"/>
    </row>
    <row r="6469" spans="2:37" ht="12" customHeight="1">
      <c r="AB6469" s="39"/>
      <c r="AC6469" s="39"/>
      <c r="AD6469" s="39"/>
      <c r="AE6469" s="39"/>
      <c r="AF6469" s="39"/>
      <c r="AG6469" s="39"/>
    </row>
    <row r="6470" spans="2:37" ht="12" customHeight="1">
      <c r="AB6470" s="39"/>
      <c r="AC6470" s="39"/>
      <c r="AD6470" s="39"/>
      <c r="AE6470" s="39"/>
      <c r="AF6470" s="39"/>
      <c r="AG6470" s="39"/>
    </row>
    <row r="6471" spans="2:37" ht="6" customHeight="1"/>
    <row r="6472" spans="2:37" ht="3" customHeight="1">
      <c r="B6472" s="43" t="s">
        <v>5</v>
      </c>
      <c r="D6472" s="43" t="s">
        <v>23</v>
      </c>
      <c r="E6472" s="43"/>
      <c r="G6472" s="43" t="s">
        <v>6</v>
      </c>
      <c r="H6472" s="43"/>
      <c r="J6472" s="43" t="s">
        <v>7</v>
      </c>
      <c r="K6472" s="43"/>
      <c r="L6472" s="43"/>
      <c r="M6472" s="43"/>
      <c r="N6472" s="43" t="s">
        <v>8</v>
      </c>
      <c r="O6472" s="43"/>
      <c r="Q6472" s="43" t="s">
        <v>9</v>
      </c>
      <c r="R6472" s="43"/>
      <c r="S6472" s="43"/>
      <c r="T6472" s="43" t="s">
        <v>10</v>
      </c>
      <c r="U6472" s="43"/>
      <c r="X6472" s="43" t="s">
        <v>5</v>
      </c>
      <c r="Y6472" s="43"/>
      <c r="Z6472" s="43" t="s">
        <v>23</v>
      </c>
      <c r="AA6472" s="43"/>
      <c r="AB6472" s="43" t="s">
        <v>6</v>
      </c>
      <c r="AC6472" s="43" t="s">
        <v>7</v>
      </c>
      <c r="AE6472" s="43" t="s">
        <v>8</v>
      </c>
      <c r="AF6472" s="43" t="s">
        <v>9</v>
      </c>
      <c r="AG6472" s="43" t="s">
        <v>10</v>
      </c>
      <c r="AH6472" s="43"/>
    </row>
    <row r="6473" spans="2:37" ht="14.25" customHeight="1">
      <c r="B6473" s="43"/>
      <c r="D6473" s="43"/>
      <c r="E6473" s="43"/>
      <c r="G6473" s="43"/>
      <c r="H6473" s="43"/>
      <c r="J6473" s="43"/>
      <c r="K6473" s="43"/>
      <c r="L6473" s="43"/>
      <c r="M6473" s="43"/>
      <c r="N6473" s="43"/>
      <c r="O6473" s="43"/>
      <c r="Q6473" s="43"/>
      <c r="R6473" s="43"/>
      <c r="S6473" s="43"/>
      <c r="T6473" s="43"/>
      <c r="U6473" s="43"/>
      <c r="X6473" s="43"/>
      <c r="Y6473" s="43"/>
      <c r="Z6473" s="43"/>
      <c r="AA6473" s="43"/>
      <c r="AB6473" s="43"/>
      <c r="AC6473" s="43"/>
      <c r="AE6473" s="43"/>
      <c r="AF6473" s="43"/>
      <c r="AG6473" s="43"/>
      <c r="AH6473" s="43"/>
    </row>
    <row r="6474" spans="2:37">
      <c r="B6474" s="2">
        <v>0</v>
      </c>
      <c r="D6474" s="44">
        <v>0</v>
      </c>
      <c r="E6474" s="44"/>
      <c r="F6474" s="45">
        <v>-4.4513078023555863E-7</v>
      </c>
      <c r="G6474" s="45"/>
      <c r="H6474" s="45"/>
      <c r="I6474" s="45"/>
      <c r="J6474" s="45"/>
      <c r="K6474" s="45">
        <v>30.114181518554688</v>
      </c>
      <c r="L6474" s="45"/>
      <c r="M6474" s="45"/>
      <c r="N6474" s="45">
        <v>60.228363037109375</v>
      </c>
      <c r="O6474" s="45"/>
      <c r="P6474" s="45"/>
      <c r="Q6474" s="45"/>
      <c r="R6474" s="45">
        <v>21.293941497802734</v>
      </c>
      <c r="S6474" s="45"/>
      <c r="T6474" s="45"/>
      <c r="U6474" s="45"/>
      <c r="V6474" s="46">
        <v>100</v>
      </c>
      <c r="W6474" s="46"/>
      <c r="X6474" s="45">
        <v>3.9000000804662704E-2</v>
      </c>
      <c r="Y6474" s="45"/>
      <c r="Z6474" s="44">
        <v>2.3400000482797623</v>
      </c>
      <c r="AA6474" s="44"/>
      <c r="AB6474" s="45">
        <v>12.62830638885498</v>
      </c>
      <c r="AC6474" s="45"/>
      <c r="AD6474" s="45">
        <v>0.22318626940250397</v>
      </c>
      <c r="AE6474" s="45"/>
      <c r="AF6474" s="45">
        <v>23.147750854492188</v>
      </c>
      <c r="AG6474" s="45"/>
      <c r="AH6474" s="45">
        <v>16.210115432739258</v>
      </c>
      <c r="AI6474" s="45"/>
      <c r="AJ6474" s="45"/>
      <c r="AK6474" s="20">
        <v>0.9735681414604187</v>
      </c>
    </row>
    <row r="6475" spans="2:37">
      <c r="B6475" s="2">
        <v>1.0000000474974513E-3</v>
      </c>
      <c r="D6475" s="44">
        <v>6.0000002849847078E-2</v>
      </c>
      <c r="E6475" s="44"/>
      <c r="F6475" s="45">
        <v>-1.7650773525238037</v>
      </c>
      <c r="G6475" s="45"/>
      <c r="H6475" s="45"/>
      <c r="I6475" s="45"/>
      <c r="J6475" s="45"/>
      <c r="K6475" s="45">
        <v>26.01319694519043</v>
      </c>
      <c r="L6475" s="45"/>
      <c r="M6475" s="45"/>
      <c r="N6475" s="45">
        <v>55.891876220703125</v>
      </c>
      <c r="O6475" s="45"/>
      <c r="P6475" s="45"/>
      <c r="Q6475" s="45"/>
      <c r="R6475" s="45">
        <v>21.127416610717773</v>
      </c>
      <c r="S6475" s="45"/>
      <c r="T6475" s="45"/>
      <c r="U6475" s="45"/>
      <c r="V6475" s="46">
        <v>87.062744140625</v>
      </c>
      <c r="W6475" s="46"/>
      <c r="X6475" s="45">
        <v>3.9999999105930328E-2</v>
      </c>
      <c r="Y6475" s="45"/>
      <c r="Z6475" s="44">
        <v>2.3999999463558197</v>
      </c>
      <c r="AA6475" s="44"/>
      <c r="AB6475" s="45">
        <v>18.715972900390625</v>
      </c>
      <c r="AC6475" s="45"/>
      <c r="AD6475" s="45">
        <v>0.19816064834594727</v>
      </c>
      <c r="AE6475" s="45"/>
      <c r="AF6475" s="45">
        <v>22.981819152832031</v>
      </c>
      <c r="AG6475" s="45"/>
      <c r="AH6475" s="45">
        <v>16.110479354858398</v>
      </c>
      <c r="AI6475" s="45"/>
      <c r="AJ6475" s="45"/>
      <c r="AK6475" s="20">
        <v>0.86974906921386719</v>
      </c>
    </row>
    <row r="6476" spans="2:37">
      <c r="B6476" s="2">
        <v>2.0000000949949026E-3</v>
      </c>
      <c r="D6476" s="44">
        <v>0.12000000569969416</v>
      </c>
      <c r="E6476" s="44"/>
      <c r="F6476" s="45">
        <v>0.92853140830993652</v>
      </c>
      <c r="G6476" s="45"/>
      <c r="H6476" s="45"/>
      <c r="I6476" s="45"/>
      <c r="J6476" s="45"/>
      <c r="K6476" s="45">
        <v>22.531717300415039</v>
      </c>
      <c r="L6476" s="45"/>
      <c r="M6476" s="45"/>
      <c r="N6476" s="45">
        <v>52.178169250488281</v>
      </c>
      <c r="O6476" s="45"/>
      <c r="P6476" s="45"/>
      <c r="Q6476" s="45"/>
      <c r="R6476" s="45">
        <v>20.963207244873047</v>
      </c>
      <c r="S6476" s="45"/>
      <c r="T6476" s="45"/>
      <c r="U6476" s="45"/>
      <c r="V6476" s="46">
        <v>76.001396179199219</v>
      </c>
      <c r="W6476" s="46"/>
      <c r="X6476" s="45">
        <v>4.1000001132488251E-2</v>
      </c>
      <c r="Y6476" s="45"/>
      <c r="Z6476" s="44">
        <v>2.460000067949295</v>
      </c>
      <c r="AA6476" s="44"/>
      <c r="AB6476" s="45">
        <v>22.145280838012695</v>
      </c>
      <c r="AC6476" s="45"/>
      <c r="AD6476" s="45">
        <v>0.1759582906961441</v>
      </c>
      <c r="AE6476" s="45"/>
      <c r="AF6476" s="45">
        <v>22.820426940917969</v>
      </c>
      <c r="AG6476" s="45"/>
      <c r="AH6476" s="45">
        <v>16.012056350708008</v>
      </c>
      <c r="AI6476" s="45"/>
      <c r="AJ6476" s="45"/>
      <c r="AK6476" s="20">
        <v>0.77704763412475586</v>
      </c>
    </row>
    <row r="6477" spans="2:37">
      <c r="B6477" s="2">
        <v>3.0000000260770321E-3</v>
      </c>
      <c r="D6477" s="44">
        <v>0.18000000156462193</v>
      </c>
      <c r="E6477" s="44"/>
      <c r="F6477" s="45">
        <v>7.0551633834838867</v>
      </c>
      <c r="G6477" s="45"/>
      <c r="H6477" s="45"/>
      <c r="I6477" s="45"/>
      <c r="J6477" s="45"/>
      <c r="K6477" s="45">
        <v>19.564556121826172</v>
      </c>
      <c r="L6477" s="45"/>
      <c r="M6477" s="45"/>
      <c r="N6477" s="45">
        <v>48.982002258300781</v>
      </c>
      <c r="O6477" s="45"/>
      <c r="P6477" s="45"/>
      <c r="Q6477" s="45"/>
      <c r="R6477" s="45">
        <v>20.801275253295898</v>
      </c>
      <c r="S6477" s="45"/>
      <c r="T6477" s="45"/>
      <c r="U6477" s="45"/>
      <c r="V6477" s="46">
        <v>66.506645202636719</v>
      </c>
      <c r="W6477" s="46"/>
      <c r="X6477" s="45">
        <v>4.1999999433755875E-2</v>
      </c>
      <c r="Y6477" s="45"/>
      <c r="Z6477" s="44">
        <v>2.5199999660253525</v>
      </c>
      <c r="AA6477" s="44"/>
      <c r="AB6477" s="45">
        <v>22.466535568237305</v>
      </c>
      <c r="AC6477" s="45"/>
      <c r="AD6477" s="45">
        <v>0.15625831484794617</v>
      </c>
      <c r="AE6477" s="45"/>
      <c r="AF6477" s="45">
        <v>22.663225173950195</v>
      </c>
      <c r="AG6477" s="45"/>
      <c r="AH6477" s="45">
        <v>15.914828300476074</v>
      </c>
      <c r="AI6477" s="45"/>
      <c r="AJ6477" s="45"/>
      <c r="AK6477" s="20">
        <v>0.69426643848419189</v>
      </c>
    </row>
    <row r="6478" spans="2:37">
      <c r="B6478" s="2">
        <v>4.0000001899898052E-3</v>
      </c>
      <c r="D6478" s="44">
        <v>0.24000001139938831</v>
      </c>
      <c r="E6478" s="44"/>
      <c r="F6478" s="45">
        <v>15.216594696044922</v>
      </c>
      <c r="G6478" s="45"/>
      <c r="H6478" s="45"/>
      <c r="I6478" s="45"/>
      <c r="J6478" s="45"/>
      <c r="K6478" s="45">
        <v>17.026399612426758</v>
      </c>
      <c r="L6478" s="45"/>
      <c r="M6478" s="45"/>
      <c r="N6478" s="45">
        <v>46.218006134033203</v>
      </c>
      <c r="O6478" s="45"/>
      <c r="P6478" s="45"/>
      <c r="Q6478" s="45"/>
      <c r="R6478" s="45">
        <v>20.641582489013672</v>
      </c>
      <c r="S6478" s="45"/>
      <c r="T6478" s="45"/>
      <c r="U6478" s="45"/>
      <c r="V6478" s="46">
        <v>58.326351165771484</v>
      </c>
      <c r="W6478" s="46"/>
      <c r="X6478" s="45">
        <v>4.3000001460313797E-2</v>
      </c>
      <c r="Y6478" s="45"/>
      <c r="Z6478" s="44">
        <v>2.5800000876188278</v>
      </c>
      <c r="AA6478" s="44"/>
      <c r="AB6478" s="45">
        <v>19.66956901550293</v>
      </c>
      <c r="AC6478" s="45"/>
      <c r="AD6478" s="45">
        <v>0.13877664506435394</v>
      </c>
      <c r="AE6478" s="45"/>
      <c r="AF6478" s="45">
        <v>22.509902954101563</v>
      </c>
      <c r="AG6478" s="45"/>
      <c r="AH6478" s="45">
        <v>15.818775177001953</v>
      </c>
      <c r="AI6478" s="45"/>
      <c r="AJ6478" s="45"/>
      <c r="AK6478" s="20">
        <v>0.62033820152282715</v>
      </c>
    </row>
    <row r="6479" spans="2:37">
      <c r="B6479" s="2">
        <v>4.999999888241291E-3</v>
      </c>
      <c r="D6479" s="44">
        <v>0.29999999329447746</v>
      </c>
      <c r="E6479" s="44"/>
      <c r="F6479" s="45">
        <v>23.826839447021484</v>
      </c>
      <c r="G6479" s="45"/>
      <c r="H6479" s="45"/>
      <c r="I6479" s="45"/>
      <c r="J6479" s="45"/>
      <c r="K6479" s="45">
        <v>14.84774112701416</v>
      </c>
      <c r="L6479" s="45"/>
      <c r="M6479" s="45"/>
      <c r="N6479" s="45">
        <v>43.816619873046875</v>
      </c>
      <c r="O6479" s="45"/>
      <c r="P6479" s="45"/>
      <c r="Q6479" s="45"/>
      <c r="R6479" s="45">
        <v>20.484090805053711</v>
      </c>
      <c r="S6479" s="45"/>
      <c r="T6479" s="45"/>
      <c r="U6479" s="45"/>
      <c r="V6479" s="46">
        <v>51.254108428955078</v>
      </c>
      <c r="W6479" s="46"/>
      <c r="X6479" s="45">
        <v>4.3999999761581421E-2</v>
      </c>
      <c r="Y6479" s="45"/>
      <c r="Z6479" s="44">
        <v>2.6399999856948853</v>
      </c>
      <c r="AA6479" s="44"/>
      <c r="AB6479" s="45">
        <v>14.179786682128906</v>
      </c>
      <c r="AC6479" s="45"/>
      <c r="AD6479" s="45">
        <v>0.12326179444789886</v>
      </c>
      <c r="AE6479" s="45"/>
      <c r="AF6479" s="45">
        <v>22.360183715820313</v>
      </c>
      <c r="AG6479" s="45"/>
      <c r="AH6479" s="45">
        <v>15.723878860473633</v>
      </c>
      <c r="AI6479" s="45"/>
      <c r="AJ6479" s="45"/>
      <c r="AK6479" s="20">
        <v>0.55431139469146729</v>
      </c>
    </row>
    <row r="6480" spans="2:37">
      <c r="B6480" s="2">
        <v>6.0000000521540642E-3</v>
      </c>
      <c r="D6480" s="44">
        <v>0.36000000312924385</v>
      </c>
      <c r="E6480" s="44"/>
      <c r="F6480" s="45">
        <v>31.323246002197266</v>
      </c>
      <c r="G6480" s="45"/>
      <c r="H6480" s="45"/>
      <c r="I6480" s="45"/>
      <c r="J6480" s="45"/>
      <c r="K6480" s="45">
        <v>12.971688270568848</v>
      </c>
      <c r="L6480" s="45"/>
      <c r="M6480" s="45"/>
      <c r="N6480" s="45">
        <v>41.720901489257813</v>
      </c>
      <c r="O6480" s="45"/>
      <c r="P6480" s="45"/>
      <c r="Q6480" s="45"/>
      <c r="R6480" s="45">
        <v>20.328763961791992</v>
      </c>
      <c r="S6480" s="45"/>
      <c r="T6480" s="45"/>
      <c r="U6480" s="45"/>
      <c r="V6480" s="46">
        <v>45.120151519775391</v>
      </c>
      <c r="W6480" s="46"/>
      <c r="X6480" s="45">
        <v>4.5000001788139343E-2</v>
      </c>
      <c r="Y6480" s="45"/>
      <c r="Z6480" s="44">
        <v>2.7000001072883606</v>
      </c>
      <c r="AA6480" s="44"/>
      <c r="AB6480" s="45">
        <v>6.7935400009155273</v>
      </c>
      <c r="AC6480" s="45"/>
      <c r="AD6480" s="45">
        <v>0.1094910055398941</v>
      </c>
      <c r="AE6480" s="45"/>
      <c r="AF6480" s="45">
        <v>22.21381950378418</v>
      </c>
      <c r="AG6480" s="45"/>
      <c r="AH6480" s="45">
        <v>15.630120277404785</v>
      </c>
      <c r="AI6480" s="45"/>
      <c r="AJ6480" s="45"/>
      <c r="AK6480" s="20">
        <v>0.49533739686012268</v>
      </c>
    </row>
    <row r="6481" spans="2:37">
      <c r="B6481" s="2">
        <v>7.0000002160668373E-3</v>
      </c>
      <c r="D6481" s="44">
        <v>0.42000001296401024</v>
      </c>
      <c r="E6481" s="44"/>
      <c r="F6481" s="45">
        <v>36.373516082763672</v>
      </c>
      <c r="G6481" s="45"/>
      <c r="H6481" s="45"/>
      <c r="I6481" s="45"/>
      <c r="J6481" s="45"/>
      <c r="K6481" s="45">
        <v>11.351449966430664</v>
      </c>
      <c r="L6481" s="45"/>
      <c r="M6481" s="45"/>
      <c r="N6481" s="45">
        <v>39.884006500244141</v>
      </c>
      <c r="O6481" s="45"/>
      <c r="P6481" s="45"/>
      <c r="Q6481" s="45"/>
      <c r="R6481" s="45">
        <v>20.175563812255859</v>
      </c>
      <c r="S6481" s="45"/>
      <c r="T6481" s="45"/>
      <c r="U6481" s="45"/>
      <c r="V6481" s="46">
        <v>39.784202575683594</v>
      </c>
      <c r="W6481" s="46"/>
      <c r="X6481" s="45">
        <v>4.6000000089406967E-2</v>
      </c>
      <c r="Y6481" s="45"/>
      <c r="Z6481" s="44">
        <v>2.760000005364418</v>
      </c>
      <c r="AA6481" s="44"/>
      <c r="AB6481" s="45">
        <v>-1.4374258518218994</v>
      </c>
      <c r="AC6481" s="45"/>
      <c r="AD6481" s="45">
        <v>9.7266964614391327E-2</v>
      </c>
      <c r="AE6481" s="45"/>
      <c r="AF6481" s="45">
        <v>22.070585250854492</v>
      </c>
      <c r="AG6481" s="45"/>
      <c r="AH6481" s="45">
        <v>15.537482261657715</v>
      </c>
      <c r="AI6481" s="45"/>
      <c r="AJ6481" s="45"/>
      <c r="AK6481" s="20">
        <v>0.44265943765640259</v>
      </c>
    </row>
    <row r="6482" spans="2:37">
      <c r="B6482" s="2">
        <v>8.0000003799796104E-3</v>
      </c>
      <c r="D6482" s="44">
        <v>0.48000002279877663</v>
      </c>
      <c r="E6482" s="44"/>
      <c r="F6482" s="45">
        <v>38.049407958984375</v>
      </c>
      <c r="G6482" s="45"/>
      <c r="H6482" s="45"/>
      <c r="I6482" s="45"/>
      <c r="J6482" s="45"/>
      <c r="K6482" s="45">
        <v>9.9483623504638672</v>
      </c>
      <c r="L6482" s="45"/>
      <c r="M6482" s="45"/>
      <c r="N6482" s="45">
        <v>38.267223358154297</v>
      </c>
      <c r="O6482" s="45"/>
      <c r="P6482" s="45"/>
      <c r="Q6482" s="45"/>
      <c r="R6482" s="45">
        <v>20.024457931518555</v>
      </c>
      <c r="S6482" s="45"/>
      <c r="T6482" s="45"/>
      <c r="U6482" s="45"/>
      <c r="V6482" s="46">
        <v>35.129814147949219</v>
      </c>
      <c r="W6482" s="46"/>
      <c r="X6482" s="45">
        <v>4.6999998390674591E-2</v>
      </c>
      <c r="Y6482" s="45"/>
      <c r="Z6482" s="44">
        <v>2.8199999034404755</v>
      </c>
      <c r="AA6482" s="44"/>
      <c r="AB6482" s="45">
        <v>-9.355743408203125</v>
      </c>
      <c r="AC6482" s="45"/>
      <c r="AD6482" s="45">
        <v>8.6414866149425507E-2</v>
      </c>
      <c r="AE6482" s="45"/>
      <c r="AF6482" s="45">
        <v>21.930280685424805</v>
      </c>
      <c r="AG6482" s="45"/>
      <c r="AH6482" s="45">
        <v>15.445945739746094</v>
      </c>
      <c r="AI6482" s="45"/>
      <c r="AJ6482" s="45"/>
      <c r="AK6482" s="20">
        <v>0.39560243487358093</v>
      </c>
    </row>
    <row r="6483" spans="2:37">
      <c r="B6483" s="2">
        <v>8.999999612569809E-3</v>
      </c>
      <c r="D6483" s="44">
        <v>0.53999997675418854</v>
      </c>
      <c r="E6483" s="44"/>
      <c r="F6483" s="45">
        <v>35.943111419677734</v>
      </c>
      <c r="G6483" s="45"/>
      <c r="H6483" s="45"/>
      <c r="I6483" s="45"/>
      <c r="J6483" s="45"/>
      <c r="K6483" s="45">
        <v>8.7303247451782227</v>
      </c>
      <c r="L6483" s="45"/>
      <c r="M6483" s="45"/>
      <c r="N6483" s="45">
        <v>36.838397979736328</v>
      </c>
      <c r="O6483" s="45"/>
      <c r="P6483" s="45"/>
      <c r="Q6483" s="45"/>
      <c r="R6483" s="45">
        <v>19.875408172607422</v>
      </c>
      <c r="S6483" s="45"/>
      <c r="T6483" s="45"/>
      <c r="U6483" s="45"/>
      <c r="V6483" s="46">
        <v>31.059850692749023</v>
      </c>
      <c r="W6483" s="46"/>
      <c r="X6483" s="45">
        <v>4.8000000417232513E-2</v>
      </c>
      <c r="Y6483" s="45"/>
      <c r="Z6483" s="44">
        <v>2.8800000250339508</v>
      </c>
      <c r="AA6483" s="44"/>
      <c r="AB6483" s="45">
        <v>-15.861137390136719</v>
      </c>
      <c r="AC6483" s="45"/>
      <c r="AD6483" s="45">
        <v>7.6779797673225403E-2</v>
      </c>
      <c r="AE6483" s="45"/>
      <c r="AF6483" s="45">
        <v>21.792728424072266</v>
      </c>
      <c r="AG6483" s="45"/>
      <c r="AH6483" s="45">
        <v>15.355495452880859</v>
      </c>
      <c r="AI6483" s="45"/>
      <c r="AJ6483" s="45"/>
      <c r="AK6483" s="20">
        <v>0.35356408357620239</v>
      </c>
    </row>
    <row r="6484" spans="2:37">
      <c r="B6484" s="2">
        <v>9.9999997764825821E-3</v>
      </c>
      <c r="D6484" s="44">
        <v>0.59999998658895493</v>
      </c>
      <c r="E6484" s="44"/>
      <c r="F6484" s="45">
        <v>30.210641860961914</v>
      </c>
      <c r="G6484" s="45"/>
      <c r="H6484" s="45"/>
      <c r="I6484" s="45"/>
      <c r="J6484" s="45"/>
      <c r="K6484" s="45">
        <v>7.6705594062805176</v>
      </c>
      <c r="L6484" s="45"/>
      <c r="M6484" s="45"/>
      <c r="N6484" s="45">
        <v>35.570705413818359</v>
      </c>
      <c r="O6484" s="45"/>
      <c r="P6484" s="45"/>
      <c r="Q6484" s="45"/>
      <c r="R6484" s="45">
        <v>19.728382110595703</v>
      </c>
      <c r="S6484" s="45"/>
      <c r="T6484" s="45"/>
      <c r="U6484" s="45"/>
      <c r="V6484" s="46">
        <v>27.492902755737305</v>
      </c>
      <c r="W6484" s="46"/>
      <c r="X6484" s="45">
        <v>4.8999998718500137E-2</v>
      </c>
      <c r="Y6484" s="45"/>
      <c r="Z6484" s="44">
        <v>2.9399999231100082</v>
      </c>
      <c r="AA6484" s="44"/>
      <c r="AB6484" s="45">
        <v>-20.063247680664063</v>
      </c>
      <c r="AC6484" s="45"/>
      <c r="AD6484" s="45">
        <v>6.82244673371315E-2</v>
      </c>
      <c r="AE6484" s="45"/>
      <c r="AF6484" s="45">
        <v>21.657768249511719</v>
      </c>
      <c r="AG6484" s="45"/>
      <c r="AH6484" s="45">
        <v>15.266112327575684</v>
      </c>
      <c r="AI6484" s="45"/>
      <c r="AJ6484" s="45"/>
      <c r="AK6484" s="20">
        <v>0.31600701808929443</v>
      </c>
    </row>
    <row r="6485" spans="2:37">
      <c r="B6485" s="2">
        <v>1.0999999940395355E-2</v>
      </c>
      <c r="D6485" s="44">
        <v>0.65999999642372131</v>
      </c>
      <c r="E6485" s="44"/>
      <c r="F6485" s="45">
        <v>21.537090301513672</v>
      </c>
      <c r="G6485" s="45"/>
      <c r="H6485" s="45"/>
      <c r="I6485" s="45"/>
      <c r="J6485" s="45"/>
      <c r="K6485" s="45">
        <v>6.7466278076171875</v>
      </c>
      <c r="L6485" s="45"/>
      <c r="M6485" s="45"/>
      <c r="N6485" s="45">
        <v>34.441658020019531</v>
      </c>
      <c r="O6485" s="45"/>
      <c r="P6485" s="45"/>
      <c r="Q6485" s="45"/>
      <c r="R6485" s="45">
        <v>19.583343505859375</v>
      </c>
      <c r="S6485" s="45"/>
      <c r="T6485" s="45"/>
      <c r="U6485" s="45"/>
      <c r="V6485" s="46">
        <v>24.36042594909668</v>
      </c>
      <c r="W6485" s="46"/>
      <c r="X6485" s="45">
        <v>5.000000074505806E-2</v>
      </c>
      <c r="Y6485" s="45"/>
      <c r="Z6485" s="44">
        <v>3.0000000447034836</v>
      </c>
      <c r="AA6485" s="44"/>
      <c r="AB6485" s="45">
        <v>-21.403398513793945</v>
      </c>
      <c r="AC6485" s="45"/>
      <c r="AD6485" s="45">
        <v>6.0627184808254242E-2</v>
      </c>
      <c r="AE6485" s="45"/>
      <c r="AF6485" s="45">
        <v>21.525249481201172</v>
      </c>
      <c r="AG6485" s="45"/>
      <c r="AH6485" s="45">
        <v>15.177780151367188</v>
      </c>
      <c r="AI6485" s="45"/>
      <c r="AJ6485" s="45"/>
      <c r="AK6485" s="20">
        <v>0.28245165944099426</v>
      </c>
    </row>
    <row r="6486" spans="2:37">
      <c r="B6486" s="2">
        <v>1.2000000104308128E-2</v>
      </c>
      <c r="D6486" s="44">
        <v>0.7200000062584877</v>
      </c>
      <c r="E6486" s="44"/>
      <c r="F6486" s="45">
        <v>11.029541015625</v>
      </c>
      <c r="G6486" s="45"/>
      <c r="H6486" s="45"/>
      <c r="I6486" s="45"/>
      <c r="J6486" s="45"/>
      <c r="K6486" s="45">
        <v>5.9396414756774902</v>
      </c>
      <c r="L6486" s="45"/>
      <c r="M6486" s="45"/>
      <c r="N6486" s="45">
        <v>33.432323455810547</v>
      </c>
      <c r="O6486" s="45"/>
      <c r="P6486" s="45"/>
      <c r="Q6486" s="45"/>
      <c r="R6486" s="45">
        <v>19.440261840820313</v>
      </c>
      <c r="S6486" s="45"/>
      <c r="T6486" s="45"/>
      <c r="U6486" s="45"/>
      <c r="V6486" s="46">
        <v>21.60444450378418</v>
      </c>
      <c r="W6486" s="46"/>
      <c r="X6486" s="45">
        <v>5.0999999046325684E-2</v>
      </c>
      <c r="Y6486" s="45"/>
      <c r="Z6486" s="44">
        <v>3.059999942779541</v>
      </c>
      <c r="AA6486" s="44"/>
      <c r="AB6486" s="45">
        <v>-19.728681564331055</v>
      </c>
      <c r="AC6486" s="45"/>
      <c r="AD6486" s="45">
        <v>5.3880058228969574E-2</v>
      </c>
      <c r="AE6486" s="45"/>
      <c r="AF6486" s="45">
        <v>21.395046234130859</v>
      </c>
      <c r="AG6486" s="45"/>
      <c r="AH6486" s="45">
        <v>15.090483665466309</v>
      </c>
      <c r="AI6486" s="45"/>
      <c r="AJ6486" s="45"/>
      <c r="AK6486" s="20">
        <v>0.25247007608413696</v>
      </c>
    </row>
    <row r="6487" spans="2:37">
      <c r="B6487" s="2">
        <v>1.3000000268220901E-2</v>
      </c>
      <c r="D6487" s="44">
        <v>0.78000001609325409</v>
      </c>
      <c r="E6487" s="44"/>
      <c r="F6487" s="45">
        <v>5.3449127823114395E-2</v>
      </c>
      <c r="G6487" s="45"/>
      <c r="H6487" s="45"/>
      <c r="I6487" s="45"/>
      <c r="J6487" s="45"/>
      <c r="K6487" s="45">
        <v>5.2336349487304688</v>
      </c>
      <c r="L6487" s="45"/>
      <c r="M6487" s="45"/>
      <c r="N6487" s="45">
        <v>32.526691436767578</v>
      </c>
      <c r="O6487" s="45"/>
      <c r="P6487" s="45"/>
      <c r="Q6487" s="45"/>
      <c r="R6487" s="45">
        <v>19.299104690551758</v>
      </c>
      <c r="S6487" s="45"/>
      <c r="T6487" s="45"/>
      <c r="U6487" s="45"/>
      <c r="V6487" s="46">
        <v>19.175701141357422</v>
      </c>
      <c r="W6487" s="46"/>
      <c r="X6487" s="45">
        <v>5.2000001072883606E-2</v>
      </c>
      <c r="Y6487" s="45"/>
      <c r="Z6487" s="44">
        <v>3.1200000643730164</v>
      </c>
      <c r="AA6487" s="44"/>
      <c r="AB6487" s="45">
        <v>-15.308622360229492</v>
      </c>
      <c r="AC6487" s="45"/>
      <c r="AD6487" s="45">
        <v>4.788743332028389E-2</v>
      </c>
      <c r="AE6487" s="45"/>
      <c r="AF6487" s="45">
        <v>21.267036437988281</v>
      </c>
      <c r="AG6487" s="45"/>
      <c r="AH6487" s="45">
        <v>15.004204750061035</v>
      </c>
      <c r="AI6487" s="45"/>
      <c r="AJ6487" s="45"/>
      <c r="AK6487" s="20">
        <v>0.22568026185035706</v>
      </c>
    </row>
    <row r="6488" spans="2:37">
      <c r="B6488" s="2">
        <v>1.4000000432133675E-2</v>
      </c>
      <c r="D6488" s="44">
        <v>0.84000002592802048</v>
      </c>
      <c r="E6488" s="44"/>
      <c r="F6488" s="45">
        <v>-9.9640216827392578</v>
      </c>
      <c r="G6488" s="45"/>
      <c r="H6488" s="45"/>
      <c r="I6488" s="45"/>
      <c r="J6488" s="45"/>
      <c r="K6488" s="45">
        <v>4.615056037902832</v>
      </c>
      <c r="L6488" s="45"/>
      <c r="M6488" s="45"/>
      <c r="N6488" s="45">
        <v>31.711158752441406</v>
      </c>
      <c r="O6488" s="45"/>
      <c r="P6488" s="45"/>
      <c r="Q6488" s="45"/>
      <c r="R6488" s="45">
        <v>19.15983772277832</v>
      </c>
      <c r="S6488" s="45"/>
      <c r="T6488" s="45"/>
      <c r="U6488" s="45"/>
      <c r="V6488" s="46">
        <v>17.032176971435547</v>
      </c>
      <c r="W6488" s="46"/>
      <c r="X6488" s="45">
        <v>5.299999937415123E-2</v>
      </c>
      <c r="Y6488" s="45"/>
      <c r="Z6488" s="44">
        <v>3.1799999624490738</v>
      </c>
      <c r="AA6488" s="44"/>
      <c r="AB6488" s="45">
        <v>-8.7927227020263672</v>
      </c>
      <c r="AC6488" s="45"/>
      <c r="AD6488" s="45">
        <v>4.2564481496810913E-2</v>
      </c>
      <c r="AE6488" s="45"/>
      <c r="AF6488" s="45">
        <v>21.141115188598633</v>
      </c>
      <c r="AG6488" s="45"/>
      <c r="AH6488" s="45">
        <v>14.918929100036621</v>
      </c>
      <c r="AI6488" s="45"/>
      <c r="AJ6488" s="45"/>
      <c r="AK6488" s="20">
        <v>0.20174124836921692</v>
      </c>
    </row>
    <row r="6489" spans="2:37">
      <c r="B6489" s="2">
        <v>1.4999999664723873E-2</v>
      </c>
      <c r="D6489" s="44">
        <v>0.89999997988343239</v>
      </c>
      <c r="E6489" s="44"/>
      <c r="F6489" s="45">
        <v>-17.735965728759766</v>
      </c>
      <c r="G6489" s="45"/>
      <c r="H6489" s="45"/>
      <c r="I6489" s="45"/>
      <c r="J6489" s="45"/>
      <c r="K6489" s="45">
        <v>4.0723576545715332</v>
      </c>
      <c r="L6489" s="45"/>
      <c r="M6489" s="45"/>
      <c r="N6489" s="45">
        <v>30.974138259887695</v>
      </c>
      <c r="O6489" s="45"/>
      <c r="P6489" s="45"/>
      <c r="Q6489" s="45"/>
      <c r="R6489" s="45">
        <v>19.022432327270508</v>
      </c>
      <c r="S6489" s="45"/>
      <c r="T6489" s="45"/>
      <c r="U6489" s="45"/>
      <c r="V6489" s="46">
        <v>15.137873649597168</v>
      </c>
      <c r="W6489" s="46"/>
      <c r="X6489" s="45">
        <v>5.4000001400709152E-2</v>
      </c>
      <c r="Y6489" s="45"/>
      <c r="Z6489" s="44">
        <v>3.2400000840425491</v>
      </c>
      <c r="AA6489" s="44"/>
      <c r="AB6489" s="45">
        <v>-1.1155258417129517</v>
      </c>
      <c r="AC6489" s="45"/>
      <c r="AD6489" s="45">
        <v>3.7835970520973206E-2</v>
      </c>
      <c r="AE6489" s="45"/>
      <c r="AF6489" s="45">
        <v>21.017185211181641</v>
      </c>
      <c r="AG6489" s="45"/>
      <c r="AH6489" s="45">
        <v>14.834639549255371</v>
      </c>
      <c r="AI6489" s="45"/>
      <c r="AJ6489" s="45"/>
      <c r="AK6489" s="20">
        <v>0.18034864962100983</v>
      </c>
    </row>
    <row r="6490" spans="2:37">
      <c r="B6490" s="2">
        <v>1.6000000759959221E-2</v>
      </c>
      <c r="D6490" s="44">
        <v>0.96000004559755325</v>
      </c>
      <c r="E6490" s="44"/>
      <c r="F6490" s="45">
        <v>-22.294910430908203</v>
      </c>
      <c r="G6490" s="45"/>
      <c r="H6490" s="45"/>
      <c r="I6490" s="45"/>
      <c r="J6490" s="45"/>
      <c r="K6490" s="45">
        <v>3.5956640243530273</v>
      </c>
      <c r="L6490" s="45"/>
      <c r="M6490" s="45"/>
      <c r="N6490" s="45">
        <v>30.305709838867188</v>
      </c>
      <c r="O6490" s="45"/>
      <c r="P6490" s="45"/>
      <c r="Q6490" s="45"/>
      <c r="R6490" s="45">
        <v>18.88685417175293</v>
      </c>
      <c r="S6490" s="45"/>
      <c r="T6490" s="45"/>
      <c r="U6490" s="45"/>
      <c r="V6490" s="46">
        <v>13.461840629577637</v>
      </c>
      <c r="W6490" s="46"/>
      <c r="X6490" s="45">
        <v>5.4999999701976776E-2</v>
      </c>
      <c r="Y6490" s="45"/>
      <c r="Z6490" s="44">
        <v>3.2999999821186066</v>
      </c>
      <c r="AA6490" s="44"/>
      <c r="AB6490" s="45">
        <v>6.6370034217834473</v>
      </c>
      <c r="AC6490" s="45"/>
      <c r="AD6490" s="45">
        <v>3.3635176718235016E-2</v>
      </c>
      <c r="AE6490" s="45"/>
      <c r="AF6490" s="45">
        <v>20.89515495300293</v>
      </c>
      <c r="AG6490" s="45"/>
      <c r="AH6490" s="45">
        <v>14.751321792602539</v>
      </c>
      <c r="AI6490" s="45"/>
      <c r="AJ6490" s="45"/>
      <c r="AK6490" s="20">
        <v>0.16123071312904358</v>
      </c>
    </row>
    <row r="6491" spans="2:37">
      <c r="B6491" s="2">
        <v>1.7000000923871994E-2</v>
      </c>
      <c r="D6491" s="44">
        <v>1.0200000554323196</v>
      </c>
      <c r="E6491" s="44"/>
      <c r="F6491" s="45">
        <v>-23.124639511108398</v>
      </c>
      <c r="G6491" s="45"/>
      <c r="H6491" s="45"/>
      <c r="I6491" s="45"/>
      <c r="J6491" s="45"/>
      <c r="K6491" s="45">
        <v>3.1765012741088867</v>
      </c>
      <c r="L6491" s="45"/>
      <c r="M6491" s="45"/>
      <c r="N6491" s="45">
        <v>29.697357177734375</v>
      </c>
      <c r="O6491" s="45"/>
      <c r="P6491" s="45"/>
      <c r="Q6491" s="45"/>
      <c r="R6491" s="45">
        <v>18.753076553344727</v>
      </c>
      <c r="S6491" s="45"/>
      <c r="T6491" s="45"/>
      <c r="U6491" s="45"/>
      <c r="V6491" s="46">
        <v>11.977371215820313</v>
      </c>
      <c r="W6491" s="46"/>
      <c r="X6491" s="45">
        <v>5.6000001728534698E-2</v>
      </c>
      <c r="Y6491" s="45"/>
      <c r="Z6491" s="44">
        <v>3.3600001037120819</v>
      </c>
      <c r="AA6491" s="44"/>
      <c r="AB6491" s="45">
        <v>13.380691528320313</v>
      </c>
      <c r="AC6491" s="45"/>
      <c r="AD6491" s="45">
        <v>2.9902903363108635E-2</v>
      </c>
      <c r="AE6491" s="45"/>
      <c r="AF6491" s="45">
        <v>20.774946212768555</v>
      </c>
      <c r="AG6491" s="45"/>
      <c r="AH6491" s="45">
        <v>14.668960571289063</v>
      </c>
      <c r="AI6491" s="45"/>
      <c r="AJ6491" s="45"/>
      <c r="AK6491" s="20">
        <v>0.14414480328559875</v>
      </c>
    </row>
    <row r="6492" spans="2:37">
      <c r="B6492" s="2">
        <v>1.7999999225139618E-2</v>
      </c>
      <c r="D6492" s="44">
        <v>1.0799999535083771</v>
      </c>
      <c r="E6492" s="44"/>
      <c r="F6492" s="45">
        <v>-20.227073669433594</v>
      </c>
      <c r="G6492" s="45"/>
      <c r="H6492" s="45"/>
      <c r="I6492" s="45"/>
      <c r="J6492" s="45"/>
      <c r="K6492" s="45">
        <v>2.8075752258300781</v>
      </c>
      <c r="L6492" s="45"/>
      <c r="M6492" s="45"/>
      <c r="N6492" s="45">
        <v>29.141742706298828</v>
      </c>
      <c r="O6492" s="45"/>
      <c r="P6492" s="45"/>
      <c r="Q6492" s="45"/>
      <c r="R6492" s="45">
        <v>18.621067047119141</v>
      </c>
      <c r="S6492" s="45"/>
      <c r="T6492" s="45"/>
      <c r="U6492" s="45"/>
      <c r="V6492" s="46">
        <v>10.661340713500977</v>
      </c>
      <c r="W6492" s="46"/>
      <c r="X6492" s="45">
        <v>5.7000000029802322E-2</v>
      </c>
      <c r="Y6492" s="45"/>
      <c r="Z6492" s="44">
        <v>3.4200000017881393</v>
      </c>
      <c r="AA6492" s="44"/>
      <c r="AB6492" s="45">
        <v>18.184398651123047</v>
      </c>
      <c r="AC6492" s="45"/>
      <c r="AD6492" s="45">
        <v>2.6586629450321198E-2</v>
      </c>
      <c r="AE6492" s="45"/>
      <c r="AF6492" s="45">
        <v>20.656484603881836</v>
      </c>
      <c r="AG6492" s="45"/>
      <c r="AH6492" s="45">
        <v>14.587540626525879</v>
      </c>
      <c r="AI6492" s="45"/>
      <c r="AJ6492" s="45"/>
      <c r="AK6492" s="20">
        <v>0.128874272108078</v>
      </c>
    </row>
    <row r="6493" spans="2:37">
      <c r="B6493" s="2">
        <v>1.8999999389052391E-2</v>
      </c>
      <c r="D6493" s="44">
        <v>1.1399999633431435</v>
      </c>
      <c r="E6493" s="44"/>
      <c r="F6493" s="45">
        <v>-14.11585521697998</v>
      </c>
      <c r="G6493" s="45"/>
      <c r="H6493" s="45"/>
      <c r="I6493" s="45"/>
      <c r="J6493" s="45"/>
      <c r="K6493" s="45">
        <v>2.4825882911682129</v>
      </c>
      <c r="L6493" s="45"/>
      <c r="M6493" s="45"/>
      <c r="N6493" s="45">
        <v>28.632526397705078</v>
      </c>
      <c r="O6493" s="45"/>
      <c r="P6493" s="45"/>
      <c r="Q6493" s="45"/>
      <c r="R6493" s="45">
        <v>18.490798950195313</v>
      </c>
      <c r="S6493" s="45"/>
      <c r="T6493" s="45"/>
      <c r="U6493" s="45"/>
      <c r="V6493" s="46">
        <v>9.4936685562133789</v>
      </c>
      <c r="W6493" s="46"/>
      <c r="X6493" s="45">
        <v>5.7999998331069946E-2</v>
      </c>
      <c r="Y6493" s="45"/>
      <c r="Z6493" s="44">
        <v>3.4799998998641968</v>
      </c>
      <c r="AA6493" s="44"/>
      <c r="AB6493" s="45">
        <v>20.398227691650391</v>
      </c>
      <c r="AC6493" s="45"/>
      <c r="AD6493" s="45">
        <v>2.363976463675499E-2</v>
      </c>
      <c r="AE6493" s="45"/>
      <c r="AF6493" s="45">
        <v>20.539705276489258</v>
      </c>
      <c r="AG6493" s="45"/>
      <c r="AH6493" s="45">
        <v>14.507048606872559</v>
      </c>
      <c r="AI6493" s="45"/>
      <c r="AJ6493" s="45"/>
      <c r="AK6493" s="20">
        <v>0.11522562801837921</v>
      </c>
    </row>
    <row r="6494" spans="2:37">
      <c r="B6494" s="2">
        <v>1.9999999552965164E-2</v>
      </c>
      <c r="D6494" s="44">
        <v>1.1999999731779099</v>
      </c>
      <c r="E6494" s="44"/>
      <c r="F6494" s="45">
        <v>-5.7385921478271484</v>
      </c>
      <c r="G6494" s="45"/>
      <c r="H6494" s="45"/>
      <c r="I6494" s="45"/>
      <c r="J6494" s="45"/>
      <c r="K6494" s="45">
        <v>2.196089506149292</v>
      </c>
      <c r="L6494" s="45"/>
      <c r="M6494" s="45"/>
      <c r="N6494" s="45">
        <v>28.164220809936523</v>
      </c>
      <c r="O6494" s="45"/>
      <c r="P6494" s="45"/>
      <c r="Q6494" s="45"/>
      <c r="R6494" s="45">
        <v>18.362241744995117</v>
      </c>
      <c r="S6494" s="45"/>
      <c r="T6494" s="45"/>
      <c r="U6494" s="45"/>
      <c r="V6494" s="46">
        <v>8.4568643569946289</v>
      </c>
      <c r="W6494" s="46"/>
      <c r="X6494" s="45">
        <v>5.9000000357627869E-2</v>
      </c>
      <c r="Y6494" s="45"/>
      <c r="Z6494" s="44">
        <v>3.5400000214576721</v>
      </c>
      <c r="AA6494" s="44"/>
      <c r="AB6494" s="45">
        <v>19.74107551574707</v>
      </c>
      <c r="AC6494" s="45"/>
      <c r="AD6494" s="45">
        <v>2.1020954474806786E-2</v>
      </c>
      <c r="AE6494" s="45"/>
      <c r="AF6494" s="45">
        <v>20.424543380737305</v>
      </c>
      <c r="AG6494" s="45"/>
      <c r="AH6494" s="45">
        <v>14.427468299865723</v>
      </c>
      <c r="AI6494" s="45"/>
      <c r="AJ6494" s="45"/>
      <c r="AK6494" s="20">
        <v>0.10302610695362091</v>
      </c>
    </row>
    <row r="6495" spans="2:37">
      <c r="B6495" s="2">
        <v>2.0999999716877937E-2</v>
      </c>
      <c r="D6495" s="44">
        <v>1.2599999830126762</v>
      </c>
      <c r="E6495" s="44"/>
      <c r="F6495" s="45">
        <v>3.6603715419769287</v>
      </c>
      <c r="G6495" s="45"/>
      <c r="H6495" s="45"/>
      <c r="I6495" s="45"/>
      <c r="J6495" s="45"/>
      <c r="K6495" s="45">
        <v>1.9433486461639404</v>
      </c>
      <c r="L6495" s="45"/>
      <c r="M6495" s="45"/>
      <c r="N6495" s="45">
        <v>27.732051849365234</v>
      </c>
      <c r="O6495" s="45"/>
      <c r="P6495" s="45"/>
      <c r="Q6495" s="45"/>
      <c r="R6495" s="45">
        <v>18.235366821289063</v>
      </c>
      <c r="S6495" s="45"/>
      <c r="T6495" s="45"/>
      <c r="U6495" s="45"/>
      <c r="V6495" s="46">
        <v>7.5356588363647461</v>
      </c>
      <c r="W6495" s="46"/>
      <c r="X6495" s="45">
        <v>5.9999998658895493E-2</v>
      </c>
      <c r="Y6495" s="45"/>
      <c r="Z6495" s="44">
        <v>3.5999999195337296</v>
      </c>
      <c r="AA6495" s="44"/>
      <c r="AB6495" s="45">
        <v>16.335790634155273</v>
      </c>
      <c r="AC6495" s="45"/>
      <c r="AD6495" s="45">
        <v>1.8693506717681885E-2</v>
      </c>
      <c r="AE6495" s="45"/>
      <c r="AF6495" s="45">
        <v>20.310943603515625</v>
      </c>
      <c r="AG6495" s="45"/>
      <c r="AH6495" s="45">
        <v>14.348787307739258</v>
      </c>
      <c r="AI6495" s="45"/>
      <c r="AJ6495" s="45"/>
      <c r="AK6495" s="20">
        <v>9.2121407389640808E-2</v>
      </c>
    </row>
    <row r="6496" spans="2:37">
      <c r="B6496" s="2">
        <v>2.199999988079071E-2</v>
      </c>
      <c r="D6496" s="44">
        <v>1.3199999928474426</v>
      </c>
      <c r="E6496" s="44"/>
      <c r="F6496" s="45">
        <v>12.716717720031738</v>
      </c>
      <c r="G6496" s="45"/>
      <c r="H6496" s="45"/>
      <c r="I6496" s="45"/>
      <c r="J6496" s="45"/>
      <c r="K6496" s="45">
        <v>1.7202519178390503</v>
      </c>
      <c r="L6496" s="45"/>
      <c r="M6496" s="45"/>
      <c r="N6496" s="45">
        <v>27.331867218017578</v>
      </c>
      <c r="O6496" s="45"/>
      <c r="P6496" s="45"/>
      <c r="Q6496" s="45"/>
      <c r="R6496" s="45">
        <v>18.110147476196289</v>
      </c>
      <c r="S6496" s="45"/>
      <c r="T6496" s="45"/>
      <c r="U6496" s="45"/>
      <c r="V6496" s="46">
        <v>6.7166862487792969</v>
      </c>
      <c r="W6496" s="46"/>
      <c r="X6496" s="45">
        <v>6.1000000685453415E-2</v>
      </c>
      <c r="Y6496" s="45"/>
      <c r="Z6496" s="44">
        <v>3.6600000411272049</v>
      </c>
      <c r="AA6496" s="44"/>
      <c r="AB6496" s="45">
        <v>10.687582969665527</v>
      </c>
      <c r="AC6496" s="45"/>
      <c r="AD6496" s="45">
        <v>1.6624851152300835E-2</v>
      </c>
      <c r="AE6496" s="45"/>
      <c r="AF6496" s="45">
        <v>20.198854446411133</v>
      </c>
      <c r="AG6496" s="45"/>
      <c r="AH6496" s="45">
        <v>14.270990371704102</v>
      </c>
      <c r="AI6496" s="45"/>
      <c r="AJ6496" s="45"/>
      <c r="AK6496" s="20">
        <v>8.2373708486557007E-2</v>
      </c>
    </row>
    <row r="6497" spans="2:37">
      <c r="B6497" s="2">
        <v>2.3000000044703484E-2</v>
      </c>
      <c r="D6497" s="44">
        <v>1.380000002682209</v>
      </c>
      <c r="E6497" s="44"/>
      <c r="F6497" s="45">
        <v>20.137277603149414</v>
      </c>
      <c r="G6497" s="45"/>
      <c r="H6497" s="45"/>
      <c r="I6497" s="45"/>
      <c r="J6497" s="45"/>
      <c r="K6497" s="45">
        <v>1.5232148170471191</v>
      </c>
      <c r="L6497" s="45"/>
      <c r="M6497" s="45"/>
      <c r="N6497" s="45">
        <v>26.960046768188477</v>
      </c>
      <c r="O6497" s="45"/>
      <c r="P6497" s="45"/>
      <c r="Q6497" s="45"/>
      <c r="R6497" s="45">
        <v>17.986555099487305</v>
      </c>
      <c r="S6497" s="45"/>
      <c r="T6497" s="45"/>
      <c r="U6497" s="45"/>
      <c r="V6497" s="46">
        <v>5.9882254600524902</v>
      </c>
      <c r="W6497" s="46"/>
      <c r="X6497" s="45">
        <v>6.1999998986721039E-2</v>
      </c>
      <c r="Y6497" s="45"/>
      <c r="Z6497" s="44">
        <v>3.7199999392032623</v>
      </c>
      <c r="AA6497" s="44"/>
      <c r="AB6497" s="45">
        <v>3.6093542575836182</v>
      </c>
      <c r="AC6497" s="45"/>
      <c r="AD6497" s="45">
        <v>1.4786077663302422E-2</v>
      </c>
      <c r="AE6497" s="45"/>
      <c r="AF6497" s="45">
        <v>20.088226318359375</v>
      </c>
      <c r="AG6497" s="45"/>
      <c r="AH6497" s="45">
        <v>14.194065093994141</v>
      </c>
      <c r="AI6497" s="45"/>
      <c r="AJ6497" s="45"/>
      <c r="AK6497" s="20">
        <v>7.3659911751747131E-2</v>
      </c>
    </row>
    <row r="6498" spans="2:37">
      <c r="B6498" s="2">
        <v>2.4000000208616257E-2</v>
      </c>
      <c r="D6498" s="44">
        <v>1.4400000125169754</v>
      </c>
      <c r="E6498" s="44"/>
      <c r="F6498" s="45">
        <v>24.878704071044922</v>
      </c>
      <c r="G6498" s="45"/>
      <c r="H6498" s="45"/>
      <c r="I6498" s="45"/>
      <c r="J6498" s="45"/>
      <c r="K6498" s="45">
        <v>1.3491078615188599</v>
      </c>
      <c r="L6498" s="45"/>
      <c r="M6498" s="45"/>
      <c r="N6498" s="45">
        <v>26.613418579101563</v>
      </c>
      <c r="O6498" s="45"/>
      <c r="P6498" s="45"/>
      <c r="Q6498" s="45"/>
      <c r="R6498" s="45">
        <v>17.864566802978516</v>
      </c>
      <c r="S6498" s="45"/>
      <c r="T6498" s="45"/>
      <c r="U6498" s="45"/>
      <c r="V6498" s="46">
        <v>5.3399744033813477</v>
      </c>
      <c r="W6498" s="46"/>
      <c r="X6498" s="45">
        <v>6.3000001013278961E-2</v>
      </c>
      <c r="Y6498" s="45"/>
      <c r="Z6498" s="44">
        <v>3.7800000607967377</v>
      </c>
      <c r="AA6498" s="44"/>
      <c r="AB6498" s="45">
        <v>-3.8950874805450439</v>
      </c>
      <c r="AC6498" s="45"/>
      <c r="AD6498" s="45">
        <v>1.3151523657143116E-2</v>
      </c>
      <c r="AE6498" s="45"/>
      <c r="AF6498" s="45">
        <v>19.979015350341797</v>
      </c>
      <c r="AG6498" s="45"/>
      <c r="AH6498" s="45">
        <v>14.117998123168945</v>
      </c>
      <c r="AI6498" s="45"/>
      <c r="AJ6498" s="45"/>
      <c r="AK6498" s="20">
        <v>6.5870039165019989E-2</v>
      </c>
    </row>
    <row r="6499" spans="2:37">
      <c r="B6499" s="2">
        <v>2.500000037252903E-2</v>
      </c>
      <c r="D6499" s="44">
        <v>1.5000000223517418</v>
      </c>
      <c r="E6499" s="44"/>
      <c r="F6499" s="45">
        <v>26.288970947265625</v>
      </c>
      <c r="G6499" s="45"/>
      <c r="H6499" s="45"/>
      <c r="I6499" s="45"/>
      <c r="J6499" s="45"/>
      <c r="K6499" s="45">
        <v>1.1951946020126343</v>
      </c>
      <c r="L6499" s="45"/>
      <c r="M6499" s="45"/>
      <c r="N6499" s="45">
        <v>26.289215087890625</v>
      </c>
      <c r="O6499" s="45"/>
      <c r="P6499" s="45"/>
      <c r="Q6499" s="45"/>
      <c r="R6499" s="45">
        <v>17.744152069091797</v>
      </c>
      <c r="S6499" s="45"/>
      <c r="T6499" s="45"/>
      <c r="U6499" s="45"/>
      <c r="V6499" s="46">
        <v>4.7628664970397949</v>
      </c>
      <c r="W6499" s="46"/>
      <c r="X6499" s="45">
        <v>6.4000003039836884E-2</v>
      </c>
      <c r="Y6499" s="45"/>
      <c r="Z6499" s="44">
        <v>3.840000182390213</v>
      </c>
      <c r="AA6499" s="44"/>
      <c r="AB6499" s="45">
        <v>-10.77318000793457</v>
      </c>
      <c r="AC6499" s="45"/>
      <c r="AD6499" s="45">
        <v>1.169840432703495E-2</v>
      </c>
      <c r="AE6499" s="45"/>
      <c r="AF6499" s="45">
        <v>19.871181488037109</v>
      </c>
      <c r="AG6499" s="45"/>
      <c r="AH6499" s="45">
        <v>14.04277515411377</v>
      </c>
      <c r="AI6499" s="45"/>
      <c r="AJ6499" s="45"/>
      <c r="AK6499" s="20">
        <v>5.8905884623527527E-2</v>
      </c>
    </row>
    <row r="6500" spans="2:37">
      <c r="B6500" s="2">
        <v>2.6000000536441803E-2</v>
      </c>
      <c r="D6500" s="44">
        <v>1.5600000321865082</v>
      </c>
      <c r="E6500" s="44"/>
      <c r="F6500" s="45">
        <v>24.192510604858398</v>
      </c>
      <c r="G6500" s="45"/>
      <c r="H6500" s="45"/>
      <c r="I6500" s="45"/>
      <c r="J6500" s="45"/>
      <c r="K6500" s="45">
        <v>1.0590789318084717</v>
      </c>
      <c r="L6500" s="45"/>
      <c r="M6500" s="45"/>
      <c r="N6500" s="45">
        <v>25.98499870300293</v>
      </c>
      <c r="O6500" s="45"/>
      <c r="P6500" s="45"/>
      <c r="Q6500" s="45"/>
      <c r="R6500" s="45">
        <v>17.625286102294922</v>
      </c>
      <c r="S6500" s="45"/>
      <c r="T6500" s="45"/>
      <c r="U6500" s="45"/>
      <c r="V6500" s="46">
        <v>4.248906135559082</v>
      </c>
      <c r="W6500" s="46"/>
      <c r="X6500" s="45">
        <v>6.4999997615814209E-2</v>
      </c>
      <c r="Y6500" s="45"/>
      <c r="Z6500" s="44">
        <v>3.8999998569488525</v>
      </c>
      <c r="AA6500" s="44"/>
      <c r="AB6500" s="45">
        <v>-16.07103157043457</v>
      </c>
      <c r="AC6500" s="45"/>
      <c r="AD6500" s="45">
        <v>1.0406490415334702E-2</v>
      </c>
      <c r="AE6500" s="45"/>
      <c r="AF6500" s="45">
        <v>19.764684677124023</v>
      </c>
      <c r="AG6500" s="45"/>
      <c r="AH6500" s="45">
        <v>13.968384742736816</v>
      </c>
      <c r="AI6500" s="45"/>
      <c r="AJ6500" s="45"/>
      <c r="AK6500" s="20">
        <v>5.2679680287837982E-2</v>
      </c>
    </row>
    <row r="6501" spans="2:37">
      <c r="B6501" s="2">
        <v>2.7000000700354576E-2</v>
      </c>
      <c r="D6501" s="44">
        <v>1.6200000420212746</v>
      </c>
      <c r="E6501" s="44"/>
      <c r="F6501" s="45">
        <v>18.907901763916016</v>
      </c>
      <c r="G6501" s="45"/>
      <c r="H6501" s="45"/>
      <c r="I6501" s="45"/>
      <c r="J6501" s="45"/>
      <c r="K6501" s="45">
        <v>0.93865936994552612</v>
      </c>
      <c r="L6501" s="45"/>
      <c r="M6501" s="45"/>
      <c r="N6501" s="45">
        <v>25.698633193969727</v>
      </c>
      <c r="O6501" s="45"/>
      <c r="P6501" s="45"/>
      <c r="Q6501" s="45"/>
      <c r="R6501" s="45">
        <v>17.507946014404297</v>
      </c>
      <c r="S6501" s="45"/>
      <c r="T6501" s="45"/>
      <c r="U6501" s="45"/>
      <c r="V6501" s="46">
        <v>3.7910354137420654</v>
      </c>
      <c r="W6501" s="46"/>
      <c r="X6501" s="45">
        <v>6.5999999642372131E-2</v>
      </c>
      <c r="Y6501" s="45"/>
      <c r="Z6501" s="44">
        <v>3.9599999785423279</v>
      </c>
      <c r="AA6501" s="44"/>
      <c r="AB6501" s="45">
        <v>-19.06550407409668</v>
      </c>
      <c r="AC6501" s="45"/>
      <c r="AD6501" s="45">
        <v>9.2578195035457611E-3</v>
      </c>
      <c r="AE6501" s="45"/>
      <c r="AF6501" s="45">
        <v>19.659490585327148</v>
      </c>
      <c r="AG6501" s="45"/>
      <c r="AH6501" s="45">
        <v>13.89481258392334</v>
      </c>
      <c r="AI6501" s="45"/>
      <c r="AJ6501" s="45"/>
      <c r="AK6501" s="20">
        <v>4.7113027423620224E-2</v>
      </c>
    </row>
    <row r="6502" spans="2:37">
      <c r="B6502" s="2">
        <v>2.8000000864267349E-2</v>
      </c>
      <c r="D6502" s="44">
        <v>1.680000051856041</v>
      </c>
      <c r="E6502" s="44"/>
      <c r="F6502" s="45">
        <v>11.196510314941406</v>
      </c>
      <c r="G6502" s="45"/>
      <c r="H6502" s="45"/>
      <c r="I6502" s="45"/>
      <c r="J6502" s="45"/>
      <c r="K6502" s="45">
        <v>0.83209121227264404</v>
      </c>
      <c r="L6502" s="45"/>
      <c r="M6502" s="45"/>
      <c r="N6502" s="45">
        <v>25.428239822387695</v>
      </c>
      <c r="O6502" s="45"/>
      <c r="P6502" s="45"/>
      <c r="Q6502" s="45"/>
      <c r="R6502" s="45">
        <v>17.39210319519043</v>
      </c>
      <c r="S6502" s="45"/>
      <c r="T6502" s="45"/>
      <c r="U6502" s="45"/>
      <c r="V6502" s="46">
        <v>3.3830142021179199</v>
      </c>
      <c r="W6502" s="46"/>
      <c r="X6502" s="45">
        <v>6.7000001668930054E-2</v>
      </c>
      <c r="Y6502" s="45"/>
      <c r="Z6502" s="44">
        <v>4.0200001001358032</v>
      </c>
      <c r="AA6502" s="44"/>
      <c r="AB6502" s="45">
        <v>-19.362701416015625</v>
      </c>
      <c r="AC6502" s="45"/>
      <c r="AD6502" s="45">
        <v>8.2364398986101151E-3</v>
      </c>
      <c r="AE6502" s="45"/>
      <c r="AF6502" s="45">
        <v>19.555564880371094</v>
      </c>
      <c r="AG6502" s="45"/>
      <c r="AH6502" s="45">
        <v>13.822048187255859</v>
      </c>
      <c r="AI6502" s="45"/>
      <c r="AJ6502" s="45"/>
      <c r="AK6502" s="20">
        <v>4.213588684797287E-2</v>
      </c>
    </row>
    <row r="6503" spans="2:37">
      <c r="B6503" s="2">
        <v>2.8999999165534973E-2</v>
      </c>
      <c r="D6503" s="44">
        <v>1.7399999499320984</v>
      </c>
      <c r="E6503" s="44"/>
      <c r="F6503" s="45">
        <v>2.1501963138580322</v>
      </c>
      <c r="G6503" s="45"/>
      <c r="H6503" s="45"/>
      <c r="I6503" s="45"/>
      <c r="J6503" s="45"/>
      <c r="K6503" s="45">
        <v>0.73775333166122437</v>
      </c>
      <c r="L6503" s="45"/>
      <c r="M6503" s="45"/>
      <c r="N6503" s="45">
        <v>25.172163009643555</v>
      </c>
      <c r="O6503" s="45"/>
      <c r="P6503" s="45"/>
      <c r="Q6503" s="45"/>
      <c r="R6503" s="45">
        <v>17.277736663818359</v>
      </c>
      <c r="S6503" s="45"/>
      <c r="T6503" s="45"/>
      <c r="U6503" s="45"/>
      <c r="V6503" s="46">
        <v>3.0193212032318115</v>
      </c>
      <c r="W6503" s="46"/>
      <c r="X6503" s="45">
        <v>6.8000003695487976E-2</v>
      </c>
      <c r="Y6503" s="45"/>
      <c r="Z6503" s="44">
        <v>4.0800002217292786</v>
      </c>
      <c r="AA6503" s="44"/>
      <c r="AB6503" s="45">
        <v>-16.949478149414063</v>
      </c>
      <c r="AC6503" s="45"/>
      <c r="AD6503" s="45">
        <v>7.328184787184E-3</v>
      </c>
      <c r="AE6503" s="45"/>
      <c r="AF6503" s="45">
        <v>19.452875137329102</v>
      </c>
      <c r="AG6503" s="45"/>
      <c r="AH6503" s="45">
        <v>13.750077247619629</v>
      </c>
      <c r="AI6503" s="45"/>
      <c r="AJ6503" s="45"/>
      <c r="AK6503" s="20">
        <v>3.768567368388176E-2</v>
      </c>
    </row>
    <row r="6504" spans="2:37">
      <c r="B6504" s="2">
        <v>2.9999999329447746E-2</v>
      </c>
      <c r="D6504" s="44">
        <v>1.7999999597668648</v>
      </c>
      <c r="E6504" s="44"/>
      <c r="F6504" s="45">
        <v>-6.9655036926269531</v>
      </c>
      <c r="G6504" s="45"/>
      <c r="H6504" s="45"/>
      <c r="I6504" s="45"/>
      <c r="J6504" s="45"/>
      <c r="K6504" s="45">
        <v>0.65421944856643677</v>
      </c>
      <c r="L6504" s="45"/>
      <c r="M6504" s="45"/>
      <c r="N6504" s="45">
        <v>24.92894172668457</v>
      </c>
      <c r="O6504" s="45"/>
      <c r="P6504" s="45"/>
      <c r="Q6504" s="45"/>
      <c r="R6504" s="45">
        <v>17.164821624755859</v>
      </c>
      <c r="S6504" s="45"/>
      <c r="T6504" s="45"/>
      <c r="U6504" s="45"/>
      <c r="V6504" s="46">
        <v>2.6950645446777344</v>
      </c>
      <c r="W6504" s="46"/>
      <c r="X6504" s="45">
        <v>6.8999998271465302E-2</v>
      </c>
      <c r="Y6504" s="45"/>
      <c r="Z6504" s="44">
        <v>4.1399998962879181</v>
      </c>
      <c r="AA6504" s="44"/>
      <c r="AB6504" s="45">
        <v>-12.191298484802246</v>
      </c>
      <c r="AC6504" s="45"/>
      <c r="AD6504" s="45">
        <v>6.5204710699617863E-3</v>
      </c>
      <c r="AE6504" s="45"/>
      <c r="AF6504" s="45">
        <v>19.35139274597168</v>
      </c>
      <c r="AG6504" s="45"/>
      <c r="AH6504" s="45">
        <v>13.678890228271484</v>
      </c>
      <c r="AI6504" s="45"/>
      <c r="AJ6504" s="45"/>
      <c r="AK6504" s="20">
        <v>3.3706460148096085E-2</v>
      </c>
    </row>
    <row r="6505" spans="2:37">
      <c r="B6505" s="2">
        <v>3.0999999493360519E-2</v>
      </c>
      <c r="D6505" s="44">
        <v>1.8599999696016312</v>
      </c>
      <c r="E6505" s="44"/>
      <c r="F6505" s="45">
        <v>-14.890292167663574</v>
      </c>
      <c r="G6505" s="45"/>
      <c r="H6505" s="45"/>
      <c r="I6505" s="45"/>
      <c r="J6505" s="45"/>
      <c r="K6505" s="45">
        <v>0.58023399114608765</v>
      </c>
      <c r="L6505" s="45"/>
      <c r="M6505" s="45"/>
      <c r="N6505" s="45">
        <v>24.697288513183594</v>
      </c>
      <c r="O6505" s="45"/>
      <c r="P6505" s="45"/>
      <c r="Q6505" s="45"/>
      <c r="R6505" s="45">
        <v>17.053333282470703</v>
      </c>
      <c r="S6505" s="45"/>
      <c r="T6505" s="45"/>
      <c r="U6505" s="45"/>
      <c r="V6505" s="46">
        <v>2.4059073925018311</v>
      </c>
      <c r="W6505" s="46"/>
      <c r="X6505" s="45">
        <v>7.0000000298023224E-2</v>
      </c>
      <c r="Y6505" s="45"/>
      <c r="Z6505" s="44">
        <v>4.2000000178813934</v>
      </c>
      <c r="AA6505" s="44"/>
      <c r="AB6505" s="45">
        <v>-5.7772698402404785</v>
      </c>
      <c r="AC6505" s="45"/>
      <c r="AD6505" s="45">
        <v>5.8021224103868008E-3</v>
      </c>
      <c r="AE6505" s="45"/>
      <c r="AF6505" s="45">
        <v>19.251089096069336</v>
      </c>
      <c r="AG6505" s="45"/>
      <c r="AH6505" s="45">
        <v>13.60847282409668</v>
      </c>
      <c r="AI6505" s="45"/>
      <c r="AJ6505" s="45"/>
      <c r="AK6505" s="20">
        <v>3.0148278921842575E-2</v>
      </c>
    </row>
    <row r="6506" spans="2:37">
      <c r="B6506" s="2">
        <v>3.2000001519918442E-2</v>
      </c>
      <c r="D6506" s="44">
        <v>1.9200000911951065</v>
      </c>
      <c r="E6506" s="44"/>
      <c r="F6506" s="45">
        <v>-20.544919967651367</v>
      </c>
      <c r="G6506" s="45"/>
      <c r="H6506" s="45"/>
      <c r="I6506" s="45"/>
      <c r="J6506" s="45"/>
      <c r="K6506" s="45">
        <v>0.51469063758850098</v>
      </c>
      <c r="L6506" s="45"/>
      <c r="M6506" s="45"/>
      <c r="N6506" s="45">
        <v>24.476062774658203</v>
      </c>
      <c r="O6506" s="45"/>
      <c r="P6506" s="45"/>
      <c r="Q6506" s="45"/>
      <c r="R6506" s="45">
        <v>16.943248748779297</v>
      </c>
      <c r="S6506" s="45"/>
      <c r="T6506" s="45"/>
      <c r="U6506" s="45"/>
      <c r="V6506" s="46">
        <v>2.1480016708374023</v>
      </c>
      <c r="W6506" s="46"/>
      <c r="X6506" s="45">
        <v>7.1000002324581146E-2</v>
      </c>
      <c r="Y6506" s="45"/>
      <c r="Z6506" s="44">
        <v>4.2600001394748688</v>
      </c>
      <c r="AA6506" s="44"/>
      <c r="AB6506" s="45">
        <v>1.3793883323669434</v>
      </c>
      <c r="AC6506" s="45"/>
      <c r="AD6506" s="45">
        <v>5.1632104441523552E-3</v>
      </c>
      <c r="AE6506" s="45"/>
      <c r="AF6506" s="45">
        <v>19.151937484741211</v>
      </c>
      <c r="AG6506" s="45"/>
      <c r="AH6506" s="45">
        <v>13.538814544677734</v>
      </c>
      <c r="AI6506" s="45"/>
      <c r="AJ6506" s="45"/>
      <c r="AK6506" s="20">
        <v>2.6966476812958717E-2</v>
      </c>
    </row>
    <row r="6507" spans="2:37">
      <c r="B6507" s="2">
        <v>3.2999999821186066E-2</v>
      </c>
      <c r="D6507" s="44">
        <v>1.9799999892711639</v>
      </c>
      <c r="E6507" s="44"/>
      <c r="F6507" s="45">
        <v>-23.179464340209961</v>
      </c>
      <c r="G6507" s="45"/>
      <c r="H6507" s="45"/>
      <c r="I6507" s="45"/>
      <c r="J6507" s="45"/>
      <c r="K6507" s="45">
        <v>0.45661395788192749</v>
      </c>
      <c r="L6507" s="45"/>
      <c r="M6507" s="45"/>
      <c r="N6507" s="45">
        <v>24.264255523681641</v>
      </c>
      <c r="O6507" s="45"/>
      <c r="P6507" s="45"/>
      <c r="Q6507" s="45"/>
      <c r="R6507" s="45">
        <v>16.834545135498047</v>
      </c>
      <c r="S6507" s="45"/>
      <c r="T6507" s="45"/>
      <c r="U6507" s="45"/>
      <c r="V6507" s="46">
        <v>1.9179302453994751</v>
      </c>
      <c r="W6507" s="46"/>
      <c r="X6507" s="45">
        <v>7.1999996900558472E-2</v>
      </c>
      <c r="Y6507" s="45"/>
      <c r="Z6507" s="44">
        <v>4.3199998140335083</v>
      </c>
      <c r="AA6507" s="44"/>
      <c r="AB6507" s="45">
        <v>8.2711315155029297</v>
      </c>
      <c r="AC6507" s="45"/>
      <c r="AD6507" s="45">
        <v>4.5949150808155537E-3</v>
      </c>
      <c r="AE6507" s="45"/>
      <c r="AF6507" s="45">
        <v>19.053916931152344</v>
      </c>
      <c r="AG6507" s="45"/>
      <c r="AH6507" s="45">
        <v>13.469903945922852</v>
      </c>
      <c r="AI6507" s="45"/>
      <c r="AJ6507" s="45"/>
      <c r="AK6507" s="20">
        <v>2.4121148511767387E-2</v>
      </c>
    </row>
    <row r="6508" spans="2:37">
      <c r="B6508" s="2">
        <v>3.4000001847743988E-2</v>
      </c>
      <c r="D6508" s="44">
        <v>2.0400001108646393</v>
      </c>
      <c r="E6508" s="44"/>
      <c r="F6508" s="45">
        <v>-22.473773956298828</v>
      </c>
      <c r="G6508" s="45"/>
      <c r="H6508" s="45"/>
      <c r="I6508" s="45"/>
      <c r="J6508" s="45"/>
      <c r="K6508" s="45">
        <v>0.40514335036277771</v>
      </c>
      <c r="L6508" s="45"/>
      <c r="M6508" s="45"/>
      <c r="N6508" s="45">
        <v>24.060977935791016</v>
      </c>
      <c r="O6508" s="45"/>
      <c r="P6508" s="45"/>
      <c r="Q6508" s="45"/>
      <c r="R6508" s="45">
        <v>16.727201461791992</v>
      </c>
      <c r="S6508" s="45"/>
      <c r="T6508" s="45"/>
      <c r="U6508" s="45"/>
      <c r="V6508" s="46">
        <v>1.71265709400177</v>
      </c>
      <c r="W6508" s="46"/>
      <c r="X6508" s="45">
        <v>7.2999998927116394E-2</v>
      </c>
      <c r="Y6508" s="45"/>
      <c r="Z6508" s="44">
        <v>4.3799999356269836</v>
      </c>
      <c r="AA6508" s="44"/>
      <c r="AB6508" s="45">
        <v>13.937705039978027</v>
      </c>
      <c r="AC6508" s="45"/>
      <c r="AD6508" s="45">
        <v>4.0893987752497196E-3</v>
      </c>
      <c r="AE6508" s="45"/>
      <c r="AF6508" s="45">
        <v>18.956998825073242</v>
      </c>
      <c r="AG6508" s="45"/>
      <c r="AH6508" s="45">
        <v>13.401730537414551</v>
      </c>
      <c r="AI6508" s="45"/>
      <c r="AJ6508" s="45"/>
      <c r="AK6508" s="20">
        <v>2.157662995159626E-2</v>
      </c>
    </row>
    <row r="6509" spans="2:37">
      <c r="B6509" s="2">
        <v>3.5000000149011612E-2</v>
      </c>
      <c r="D6509" s="44">
        <v>2.1000000089406967</v>
      </c>
      <c r="E6509" s="44"/>
      <c r="F6509" s="45">
        <v>-18.576732635498047</v>
      </c>
      <c r="G6509" s="45"/>
      <c r="H6509" s="45"/>
      <c r="I6509" s="45"/>
      <c r="J6509" s="45"/>
      <c r="K6509" s="45">
        <v>0.35951915383338928</v>
      </c>
      <c r="L6509" s="45"/>
      <c r="M6509" s="45"/>
      <c r="N6509" s="45">
        <v>23.865438461303711</v>
      </c>
      <c r="O6509" s="45"/>
      <c r="P6509" s="45"/>
      <c r="Q6509" s="45"/>
      <c r="R6509" s="45">
        <v>16.621194839477539</v>
      </c>
      <c r="S6509" s="45"/>
      <c r="T6509" s="45"/>
      <c r="U6509" s="45"/>
      <c r="V6509" s="46">
        <v>1.5294835567474365</v>
      </c>
      <c r="W6509" s="46"/>
      <c r="X6509" s="45">
        <v>7.4000000953674316E-2</v>
      </c>
      <c r="Y6509" s="45"/>
      <c r="Z6509" s="44">
        <v>4.440000057220459</v>
      </c>
      <c r="AA6509" s="44"/>
      <c r="AB6509" s="45">
        <v>17.599712371826172</v>
      </c>
      <c r="AC6509" s="45"/>
      <c r="AD6509" s="45">
        <v>3.639699425548315E-3</v>
      </c>
      <c r="AE6509" s="45"/>
      <c r="AF6509" s="45">
        <v>18.861162185668945</v>
      </c>
      <c r="AG6509" s="45"/>
      <c r="AH6509" s="45">
        <v>13.334281921386719</v>
      </c>
      <c r="AI6509" s="45"/>
      <c r="AJ6509" s="45"/>
      <c r="AK6509" s="20">
        <v>1.9301047548651695E-2</v>
      </c>
    </row>
    <row r="6510" spans="2:37">
      <c r="B6510" s="2">
        <v>3.5999998450279236E-2</v>
      </c>
      <c r="D6510" s="44">
        <v>2.1599999070167542</v>
      </c>
      <c r="E6510" s="44"/>
      <c r="F6510" s="45">
        <v>-12.07962703704834</v>
      </c>
      <c r="G6510" s="45"/>
      <c r="H6510" s="45"/>
      <c r="I6510" s="45"/>
      <c r="J6510" s="45"/>
      <c r="K6510" s="45">
        <v>0.31907051801681519</v>
      </c>
      <c r="L6510" s="45"/>
      <c r="M6510" s="45"/>
      <c r="N6510" s="45">
        <v>23.676935195922852</v>
      </c>
      <c r="O6510" s="45"/>
      <c r="P6510" s="45"/>
      <c r="Q6510" s="45"/>
      <c r="R6510" s="45">
        <v>16.516504287719727</v>
      </c>
      <c r="S6510" s="45"/>
      <c r="T6510" s="45"/>
      <c r="U6510" s="45"/>
      <c r="V6510" s="46">
        <v>1.366008996963501</v>
      </c>
      <c r="W6510" s="46"/>
      <c r="X6510" s="45">
        <v>7.5000002980232239E-2</v>
      </c>
      <c r="Y6510" s="45"/>
      <c r="Z6510" s="44">
        <v>4.5000001788139343</v>
      </c>
      <c r="AA6510" s="44"/>
      <c r="AB6510" s="45">
        <v>18.765592575073242</v>
      </c>
      <c r="AC6510" s="45"/>
      <c r="AD6510" s="45">
        <v>3.2396288588643074E-3</v>
      </c>
      <c r="AE6510" s="45"/>
      <c r="AF6510" s="45">
        <v>18.766386032104492</v>
      </c>
      <c r="AG6510" s="45"/>
      <c r="AH6510" s="45">
        <v>13.267547607421875</v>
      </c>
      <c r="AI6510" s="45"/>
      <c r="AJ6510" s="45"/>
      <c r="AK6510" s="20">
        <v>1.7265915870666504E-2</v>
      </c>
    </row>
    <row r="6511" spans="2:37">
      <c r="B6511" s="2">
        <v>3.7000000476837158E-2</v>
      </c>
      <c r="D6511" s="44">
        <v>2.2200000286102295</v>
      </c>
      <c r="E6511" s="44"/>
      <c r="F6511" s="45">
        <v>-3.9282181262969971</v>
      </c>
      <c r="G6511" s="45"/>
      <c r="H6511" s="45"/>
      <c r="I6511" s="45"/>
      <c r="J6511" s="45"/>
      <c r="K6511" s="45">
        <v>0.28320467472076416</v>
      </c>
      <c r="L6511" s="45"/>
      <c r="M6511" s="45"/>
      <c r="N6511" s="45">
        <v>23.494844436645508</v>
      </c>
      <c r="O6511" s="45"/>
      <c r="P6511" s="45"/>
      <c r="Q6511" s="45"/>
      <c r="R6511" s="45">
        <v>16.413106918334961</v>
      </c>
      <c r="S6511" s="45"/>
      <c r="T6511" s="45"/>
      <c r="U6511" s="45"/>
      <c r="V6511" s="46">
        <v>1.2200976610183716</v>
      </c>
      <c r="W6511" s="46"/>
      <c r="X6511" s="45">
        <v>7.5999997556209564E-2</v>
      </c>
      <c r="Y6511" s="45"/>
      <c r="Z6511" s="44">
        <v>4.5599998533725739</v>
      </c>
      <c r="AA6511" s="44"/>
      <c r="AB6511" s="45">
        <v>17.297344207763672</v>
      </c>
      <c r="AC6511" s="45"/>
      <c r="AD6511" s="45">
        <v>2.8836890123784542E-3</v>
      </c>
      <c r="AE6511" s="45"/>
      <c r="AF6511" s="45">
        <v>18.672649383544922</v>
      </c>
      <c r="AG6511" s="45"/>
      <c r="AH6511" s="45">
        <v>13.201518058776855</v>
      </c>
      <c r="AI6511" s="45"/>
      <c r="AJ6511" s="45"/>
      <c r="AK6511" s="20">
        <v>1.5445769764482975E-2</v>
      </c>
    </row>
    <row r="6512" spans="2:37" ht="14.25" customHeight="1">
      <c r="B6512" s="2">
        <v>3.7999998778104782E-2</v>
      </c>
      <c r="D6512" s="44">
        <v>2.2799999266862869</v>
      </c>
      <c r="E6512" s="44"/>
      <c r="F6512" s="45">
        <v>4.7135114669799805</v>
      </c>
      <c r="G6512" s="45"/>
      <c r="H6512" s="45"/>
      <c r="I6512" s="45"/>
      <c r="J6512" s="45"/>
      <c r="K6512" s="45">
        <v>0.25139766931533813</v>
      </c>
      <c r="L6512" s="45"/>
      <c r="M6512" s="45"/>
      <c r="N6512" s="45">
        <v>23.318613052368164</v>
      </c>
      <c r="O6512" s="45"/>
      <c r="P6512" s="45"/>
      <c r="Q6512" s="45"/>
      <c r="R6512" s="45">
        <v>16.310985565185547</v>
      </c>
      <c r="S6512" s="45"/>
      <c r="T6512" s="45"/>
      <c r="U6512" s="45"/>
      <c r="V6512" s="46">
        <v>1.0898483991622925</v>
      </c>
      <c r="W6512" s="46"/>
      <c r="X6512" s="45">
        <v>7.6999999582767487E-2</v>
      </c>
      <c r="Y6512" s="45"/>
      <c r="Z6512" s="44">
        <v>4.6199999749660492</v>
      </c>
      <c r="AA6512" s="44"/>
      <c r="AB6512" s="45">
        <v>13.426257133483887</v>
      </c>
      <c r="AC6512" s="45"/>
      <c r="AD6512" s="45">
        <v>2.5669930037111044E-3</v>
      </c>
      <c r="AE6512" s="45"/>
      <c r="AF6512" s="45">
        <v>18.579933166503906</v>
      </c>
      <c r="AG6512" s="45"/>
      <c r="AH6512" s="45">
        <v>13.136181831359863</v>
      </c>
      <c r="AI6512" s="45"/>
      <c r="AJ6512" s="45"/>
      <c r="AK6512" s="20">
        <v>1.3817852362990379E-2</v>
      </c>
    </row>
    <row r="6513" spans="2:34" ht="13.5" customHeight="1">
      <c r="B6513" s="47" t="s">
        <v>11</v>
      </c>
      <c r="C6513" s="47"/>
      <c r="D6513" s="47"/>
      <c r="E6513" s="47"/>
    </row>
    <row r="6514" spans="2:34" ht="12.75" customHeight="1">
      <c r="B6514" s="39" t="s">
        <v>0</v>
      </c>
      <c r="C6514" s="39"/>
      <c r="D6514" s="39"/>
      <c r="E6514" s="39"/>
      <c r="F6514" s="39"/>
      <c r="G6514" s="1" t="s">
        <v>1</v>
      </c>
      <c r="H6514" s="40" t="s">
        <v>127</v>
      </c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</row>
    <row r="6515" spans="2:34" ht="12.75" customHeight="1">
      <c r="AB6515" s="39" t="s">
        <v>2</v>
      </c>
      <c r="AC6515" s="39"/>
      <c r="AD6515" s="39"/>
      <c r="AE6515" s="39"/>
      <c r="AF6515" s="39"/>
      <c r="AG6515" s="39"/>
    </row>
    <row r="6516" spans="2:34" ht="12" customHeight="1">
      <c r="B6516" s="39" t="s">
        <v>3</v>
      </c>
      <c r="C6516" s="39"/>
      <c r="D6516" s="39"/>
      <c r="E6516" s="39"/>
      <c r="G6516" s="1" t="s">
        <v>4</v>
      </c>
      <c r="H6516" s="41">
        <v>6.5999999046325684</v>
      </c>
      <c r="I6516" s="41"/>
      <c r="J6516" s="41"/>
      <c r="K6516" s="41"/>
      <c r="L6516" s="41"/>
      <c r="M6516" s="41"/>
      <c r="N6516" s="41"/>
      <c r="O6516" s="39" t="s">
        <v>21</v>
      </c>
      <c r="P6516" s="39"/>
      <c r="Q6516" s="39"/>
      <c r="R6516" s="39"/>
      <c r="S6516" s="1" t="s">
        <v>4</v>
      </c>
      <c r="T6516" s="42" t="s">
        <v>24</v>
      </c>
      <c r="U6516" s="42"/>
      <c r="V6516" s="42"/>
      <c r="W6516" s="42"/>
      <c r="X6516" s="42"/>
      <c r="Y6516" s="42"/>
      <c r="Z6516" s="42"/>
      <c r="AA6516" s="42"/>
      <c r="AB6516" s="39"/>
      <c r="AC6516" s="39"/>
      <c r="AD6516" s="39"/>
      <c r="AE6516" s="39"/>
      <c r="AF6516" s="39"/>
      <c r="AG6516" s="39"/>
    </row>
    <row r="6517" spans="2:34" ht="10.5" customHeight="1">
      <c r="AB6517" s="39"/>
      <c r="AC6517" s="39"/>
      <c r="AD6517" s="39"/>
      <c r="AE6517" s="39"/>
      <c r="AF6517" s="39"/>
      <c r="AG6517" s="39"/>
    </row>
    <row r="6518" spans="2:34" ht="12" customHeight="1">
      <c r="AB6518" s="39"/>
      <c r="AC6518" s="39"/>
      <c r="AD6518" s="39"/>
      <c r="AE6518" s="39"/>
      <c r="AF6518" s="39"/>
      <c r="AG6518" s="39"/>
    </row>
    <row r="6519" spans="2:34" ht="12" customHeight="1">
      <c r="AB6519" s="39"/>
      <c r="AC6519" s="39"/>
      <c r="AD6519" s="39"/>
      <c r="AE6519" s="39"/>
      <c r="AF6519" s="39"/>
      <c r="AG6519" s="39"/>
    </row>
    <row r="6520" spans="2:34" ht="6" customHeight="1"/>
    <row r="6521" spans="2:34" ht="3" customHeight="1">
      <c r="B6521" s="43" t="s">
        <v>5</v>
      </c>
      <c r="D6521" s="43" t="s">
        <v>23</v>
      </c>
      <c r="E6521" s="43"/>
      <c r="G6521" s="43" t="s">
        <v>6</v>
      </c>
      <c r="H6521" s="43"/>
      <c r="J6521" s="43" t="s">
        <v>7</v>
      </c>
      <c r="K6521" s="43"/>
      <c r="L6521" s="43"/>
      <c r="M6521" s="43"/>
      <c r="N6521" s="43" t="s">
        <v>8</v>
      </c>
      <c r="O6521" s="43"/>
      <c r="Q6521" s="43" t="s">
        <v>9</v>
      </c>
      <c r="R6521" s="43"/>
      <c r="S6521" s="43"/>
      <c r="T6521" s="43" t="s">
        <v>10</v>
      </c>
      <c r="U6521" s="43"/>
      <c r="X6521" s="43" t="s">
        <v>5</v>
      </c>
      <c r="Y6521" s="43"/>
      <c r="Z6521" s="43" t="s">
        <v>23</v>
      </c>
      <c r="AA6521" s="43"/>
      <c r="AB6521" s="43" t="s">
        <v>6</v>
      </c>
      <c r="AC6521" s="43" t="s">
        <v>7</v>
      </c>
      <c r="AE6521" s="43" t="s">
        <v>8</v>
      </c>
      <c r="AF6521" s="43" t="s">
        <v>9</v>
      </c>
      <c r="AG6521" s="43" t="s">
        <v>10</v>
      </c>
      <c r="AH6521" s="43"/>
    </row>
    <row r="6522" spans="2:34" ht="14.25" customHeight="1">
      <c r="B6522" s="43"/>
      <c r="D6522" s="43"/>
      <c r="E6522" s="43"/>
      <c r="G6522" s="43"/>
      <c r="H6522" s="43"/>
      <c r="J6522" s="43"/>
      <c r="K6522" s="43"/>
      <c r="L6522" s="43"/>
      <c r="M6522" s="43"/>
      <c r="N6522" s="43"/>
      <c r="O6522" s="43"/>
      <c r="Q6522" s="43"/>
      <c r="R6522" s="43"/>
      <c r="S6522" s="43"/>
      <c r="T6522" s="43"/>
      <c r="U6522" s="43"/>
      <c r="X6522" s="43"/>
      <c r="Y6522" s="43"/>
      <c r="Z6522" s="43"/>
      <c r="AA6522" s="43"/>
      <c r="AB6522" s="43"/>
      <c r="AC6522" s="43"/>
      <c r="AE6522" s="43"/>
      <c r="AF6522" s="43"/>
      <c r="AG6522" s="43"/>
      <c r="AH6522" s="43"/>
    </row>
    <row r="6523" spans="2:34">
      <c r="B6523" s="2">
        <v>7.8000001609325409E-2</v>
      </c>
      <c r="D6523" s="44">
        <v>4.6800000965595245</v>
      </c>
      <c r="E6523" s="44"/>
      <c r="F6523" s="45">
        <v>7.7169399261474609</v>
      </c>
      <c r="G6523" s="45"/>
      <c r="H6523" s="45"/>
      <c r="I6523" s="45"/>
      <c r="J6523" s="45"/>
      <c r="K6523" s="45">
        <v>2.285197377204895E-3</v>
      </c>
      <c r="L6523" s="45"/>
      <c r="M6523" s="45"/>
      <c r="N6523" s="45">
        <v>18.488218307495117</v>
      </c>
      <c r="O6523" s="45"/>
      <c r="P6523" s="45"/>
      <c r="Q6523" s="45"/>
      <c r="R6523" s="45">
        <v>13.071528434753418</v>
      </c>
      <c r="S6523" s="45"/>
      <c r="T6523" s="45"/>
      <c r="U6523" s="45"/>
      <c r="V6523" s="46">
        <v>1.2361817993223667E-2</v>
      </c>
      <c r="W6523" s="46"/>
    </row>
    <row r="6524" spans="2:34">
      <c r="B6524" s="2">
        <v>7.9000003635883331E-2</v>
      </c>
      <c r="D6524" s="44">
        <v>4.7400002181529999</v>
      </c>
      <c r="E6524" s="44"/>
      <c r="F6524" s="45">
        <v>0.98519241809844971</v>
      </c>
      <c r="G6524" s="45"/>
      <c r="H6524" s="45"/>
      <c r="I6524" s="45"/>
      <c r="J6524" s="45"/>
      <c r="K6524" s="45">
        <v>2.0344415679574013E-3</v>
      </c>
      <c r="L6524" s="45"/>
      <c r="M6524" s="45"/>
      <c r="N6524" s="45">
        <v>18.397485733032227</v>
      </c>
      <c r="O6524" s="45"/>
      <c r="P6524" s="45"/>
      <c r="Q6524" s="45"/>
      <c r="R6524" s="45">
        <v>13.007549285888672</v>
      </c>
      <c r="S6524" s="45"/>
      <c r="T6524" s="45"/>
      <c r="U6524" s="45"/>
      <c r="V6524" s="46">
        <v>1.1059481650590897E-2</v>
      </c>
      <c r="W6524" s="46"/>
    </row>
    <row r="6525" spans="2:34">
      <c r="B6525" s="2">
        <v>7.9999998211860657E-2</v>
      </c>
      <c r="D6525" s="44">
        <v>4.7999998927116394</v>
      </c>
      <c r="E6525" s="44"/>
      <c r="F6525" s="45">
        <v>-5.8183751106262207</v>
      </c>
      <c r="G6525" s="45"/>
      <c r="H6525" s="45"/>
      <c r="I6525" s="45"/>
      <c r="J6525" s="45"/>
      <c r="K6525" s="45">
        <v>1.8112940015271306E-3</v>
      </c>
      <c r="L6525" s="45"/>
      <c r="M6525" s="45"/>
      <c r="N6525" s="45">
        <v>18.307720184326172</v>
      </c>
      <c r="O6525" s="45"/>
      <c r="P6525" s="45"/>
      <c r="Q6525" s="45"/>
      <c r="R6525" s="45">
        <v>12.944231986999512</v>
      </c>
      <c r="S6525" s="45"/>
      <c r="T6525" s="45"/>
      <c r="U6525" s="45"/>
      <c r="V6525" s="46">
        <v>9.8945861682295799E-3</v>
      </c>
      <c r="W6525" s="46"/>
    </row>
    <row r="6526" spans="2:34">
      <c r="B6526" s="2">
        <v>8.1000000238418579E-2</v>
      </c>
      <c r="D6526" s="44">
        <v>4.8600000143051147</v>
      </c>
      <c r="E6526" s="44"/>
      <c r="F6526" s="45">
        <v>-11.74239444732666</v>
      </c>
      <c r="G6526" s="45"/>
      <c r="H6526" s="45"/>
      <c r="I6526" s="45"/>
      <c r="J6526" s="45"/>
      <c r="K6526" s="45">
        <v>1.612703432328999E-3</v>
      </c>
      <c r="L6526" s="45"/>
      <c r="M6526" s="45"/>
      <c r="N6526" s="45">
        <v>18.218902587890625</v>
      </c>
      <c r="O6526" s="45"/>
      <c r="P6526" s="45"/>
      <c r="Q6526" s="45"/>
      <c r="R6526" s="45">
        <v>12.881568908691406</v>
      </c>
      <c r="S6526" s="45"/>
      <c r="T6526" s="45"/>
      <c r="U6526" s="45"/>
      <c r="V6526" s="46">
        <v>8.8525973260402679E-3</v>
      </c>
      <c r="W6526" s="46"/>
    </row>
    <row r="6527" spans="2:34">
      <c r="B6527" s="2">
        <v>8.2000002264976501E-2</v>
      </c>
      <c r="D6527" s="44">
        <v>4.9200001358985901</v>
      </c>
      <c r="E6527" s="44"/>
      <c r="F6527" s="45">
        <v>-15.967585563659668</v>
      </c>
      <c r="G6527" s="45"/>
      <c r="H6527" s="45"/>
      <c r="I6527" s="45"/>
      <c r="J6527" s="45"/>
      <c r="K6527" s="45">
        <v>1.4359577326104045E-3</v>
      </c>
      <c r="L6527" s="45"/>
      <c r="M6527" s="45"/>
      <c r="N6527" s="45">
        <v>18.131017684936523</v>
      </c>
      <c r="O6527" s="45"/>
      <c r="P6527" s="45"/>
      <c r="Q6527" s="45"/>
      <c r="R6527" s="45">
        <v>12.819550514221191</v>
      </c>
      <c r="S6527" s="45"/>
      <c r="T6527" s="45"/>
      <c r="U6527" s="45"/>
      <c r="V6527" s="46">
        <v>7.9205231741070747E-3</v>
      </c>
      <c r="W6527" s="46"/>
    </row>
    <row r="6528" spans="2:34">
      <c r="B6528" s="2">
        <v>8.2999996840953827E-2</v>
      </c>
      <c r="D6528" s="44">
        <v>4.9799998104572296</v>
      </c>
      <c r="E6528" s="44"/>
      <c r="F6528" s="45">
        <v>-17.919883728027344</v>
      </c>
      <c r="G6528" s="45"/>
      <c r="H6528" s="45"/>
      <c r="I6528" s="45"/>
      <c r="J6528" s="45"/>
      <c r="K6528" s="45">
        <v>1.2786452425643802E-3</v>
      </c>
      <c r="L6528" s="45"/>
      <c r="M6528" s="45"/>
      <c r="N6528" s="45">
        <v>18.044048309326172</v>
      </c>
      <c r="O6528" s="45"/>
      <c r="P6528" s="45"/>
      <c r="Q6528" s="45"/>
      <c r="R6528" s="45">
        <v>12.75816535949707</v>
      </c>
      <c r="S6528" s="45"/>
      <c r="T6528" s="45"/>
      <c r="U6528" s="45"/>
      <c r="V6528" s="46">
        <v>7.0867459289729595E-3</v>
      </c>
      <c r="W6528" s="46"/>
    </row>
    <row r="6529" spans="2:23">
      <c r="B6529" s="2">
        <v>8.3999998867511749E-2</v>
      </c>
      <c r="D6529" s="44">
        <v>5.039999932050705</v>
      </c>
      <c r="E6529" s="44"/>
      <c r="F6529" s="45">
        <v>-17.348236083984375</v>
      </c>
      <c r="G6529" s="45"/>
      <c r="H6529" s="45"/>
      <c r="I6529" s="45"/>
      <c r="J6529" s="45"/>
      <c r="K6529" s="45">
        <v>1.1386218247935176E-3</v>
      </c>
      <c r="L6529" s="45"/>
      <c r="M6529" s="45"/>
      <c r="N6529" s="45">
        <v>17.957983016967773</v>
      </c>
      <c r="O6529" s="45"/>
      <c r="P6529" s="45"/>
      <c r="Q6529" s="45"/>
      <c r="R6529" s="45">
        <v>12.697405815124512</v>
      </c>
      <c r="S6529" s="45"/>
      <c r="T6529" s="45"/>
      <c r="U6529" s="45"/>
      <c r="V6529" s="46">
        <v>6.3408794812858105E-3</v>
      </c>
      <c r="W6529" s="46"/>
    </row>
    <row r="6530" spans="2:23">
      <c r="B6530" s="2">
        <v>8.5000000894069672E-2</v>
      </c>
      <c r="D6530" s="44">
        <v>5.1000000536441803</v>
      </c>
      <c r="E6530" s="44"/>
      <c r="F6530" s="45">
        <v>-14.3565673828125</v>
      </c>
      <c r="G6530" s="45"/>
      <c r="H6530" s="45"/>
      <c r="I6530" s="45"/>
      <c r="J6530" s="45"/>
      <c r="K6530" s="45">
        <v>1.0139805963262916E-3</v>
      </c>
      <c r="L6530" s="45"/>
      <c r="M6530" s="45"/>
      <c r="N6530" s="45">
        <v>17.872802734375</v>
      </c>
      <c r="O6530" s="45"/>
      <c r="P6530" s="45"/>
      <c r="Q6530" s="45"/>
      <c r="R6530" s="45">
        <v>12.637262344360352</v>
      </c>
      <c r="S6530" s="45"/>
      <c r="T6530" s="45"/>
      <c r="U6530" s="45"/>
      <c r="V6530" s="46">
        <v>5.673638079315424E-3</v>
      </c>
      <c r="W6530" s="46"/>
    </row>
    <row r="6531" spans="2:23">
      <c r="B6531" s="2">
        <v>8.6000002920627594E-2</v>
      </c>
      <c r="D6531" s="44">
        <v>5.1600001752376556</v>
      </c>
      <c r="E6531" s="44"/>
      <c r="F6531" s="45">
        <v>-9.3858890533447266</v>
      </c>
      <c r="G6531" s="45"/>
      <c r="H6531" s="45"/>
      <c r="I6531" s="45"/>
      <c r="J6531" s="45"/>
      <c r="K6531" s="45">
        <v>9.0302590979263186E-4</v>
      </c>
      <c r="L6531" s="45"/>
      <c r="M6531" s="45"/>
      <c r="N6531" s="45">
        <v>17.788494110107422</v>
      </c>
      <c r="O6531" s="45"/>
      <c r="P6531" s="45"/>
      <c r="Q6531" s="45"/>
      <c r="R6531" s="45">
        <v>12.577726364135742</v>
      </c>
      <c r="S6531" s="45"/>
      <c r="T6531" s="45"/>
      <c r="U6531" s="45"/>
      <c r="V6531" s="46">
        <v>5.0767180509865284E-3</v>
      </c>
      <c r="W6531" s="46"/>
    </row>
    <row r="6532" spans="2:23">
      <c r="B6532" s="2">
        <v>8.6999997496604919E-2</v>
      </c>
      <c r="D6532" s="44">
        <v>5.2199998497962952</v>
      </c>
      <c r="E6532" s="44"/>
      <c r="F6532" s="45">
        <v>-3.1495130062103271</v>
      </c>
      <c r="G6532" s="45"/>
      <c r="H6532" s="45"/>
      <c r="I6532" s="45"/>
      <c r="J6532" s="45"/>
      <c r="K6532" s="45">
        <v>8.0424966290593147E-4</v>
      </c>
      <c r="L6532" s="45"/>
      <c r="M6532" s="45"/>
      <c r="N6532" s="45">
        <v>17.705043792724609</v>
      </c>
      <c r="O6532" s="45"/>
      <c r="P6532" s="45"/>
      <c r="Q6532" s="45"/>
      <c r="R6532" s="45">
        <v>12.51878833770752</v>
      </c>
      <c r="S6532" s="45"/>
      <c r="T6532" s="45"/>
      <c r="U6532" s="45"/>
      <c r="V6532" s="46">
        <v>4.5426953583955765E-3</v>
      </c>
      <c r="W6532" s="46"/>
    </row>
    <row r="6533" spans="2:23">
      <c r="B6533" s="2">
        <v>8.7999999523162842E-2</v>
      </c>
      <c r="D6533" s="44">
        <v>5.2799999713897705</v>
      </c>
      <c r="E6533" s="44"/>
      <c r="F6533" s="45">
        <v>3.4691252708435059</v>
      </c>
      <c r="G6533" s="45"/>
      <c r="H6533" s="45"/>
      <c r="I6533" s="45"/>
      <c r="J6533" s="45"/>
      <c r="K6533" s="45">
        <v>7.163107511587441E-4</v>
      </c>
      <c r="L6533" s="45"/>
      <c r="M6533" s="45"/>
      <c r="N6533" s="45">
        <v>17.622440338134766</v>
      </c>
      <c r="O6533" s="45"/>
      <c r="P6533" s="45"/>
      <c r="Q6533" s="45"/>
      <c r="R6533" s="45">
        <v>12.460440635681152</v>
      </c>
      <c r="S6533" s="45"/>
      <c r="T6533" s="45"/>
      <c r="U6533" s="45"/>
      <c r="V6533" s="46">
        <v>4.0649301372468472E-3</v>
      </c>
      <c r="W6533" s="46"/>
    </row>
    <row r="6534" spans="2:23">
      <c r="B6534" s="2">
        <v>8.9000001549720764E-2</v>
      </c>
      <c r="D6534" s="44">
        <v>5.3400000929832458</v>
      </c>
      <c r="E6534" s="44"/>
      <c r="F6534" s="45">
        <v>9.54144287109375</v>
      </c>
      <c r="G6534" s="45"/>
      <c r="H6534" s="45"/>
      <c r="I6534" s="45"/>
      <c r="J6534" s="45"/>
      <c r="K6534" s="45">
        <v>6.380160921253264E-4</v>
      </c>
      <c r="L6534" s="45"/>
      <c r="M6534" s="45"/>
      <c r="N6534" s="45">
        <v>17.540666580200195</v>
      </c>
      <c r="O6534" s="45"/>
      <c r="P6534" s="45"/>
      <c r="Q6534" s="45"/>
      <c r="R6534" s="45">
        <v>12.402673721313477</v>
      </c>
      <c r="S6534" s="45"/>
      <c r="T6534" s="45"/>
      <c r="U6534" s="45"/>
      <c r="V6534" s="46">
        <v>3.6374859046190977E-3</v>
      </c>
      <c r="W6534" s="46"/>
    </row>
    <row r="6535" spans="2:23">
      <c r="B6535" s="2">
        <v>9.0000003576278687E-2</v>
      </c>
      <c r="D6535" s="44">
        <v>5.4000002145767212</v>
      </c>
      <c r="E6535" s="44"/>
      <c r="F6535" s="45">
        <v>14.22381591796875</v>
      </c>
      <c r="G6535" s="45"/>
      <c r="H6535" s="45"/>
      <c r="I6535" s="45"/>
      <c r="J6535" s="45"/>
      <c r="K6535" s="45">
        <v>5.6830450193956494E-4</v>
      </c>
      <c r="L6535" s="45"/>
      <c r="M6535" s="45"/>
      <c r="N6535" s="45">
        <v>17.459712982177734</v>
      </c>
      <c r="O6535" s="45"/>
      <c r="P6535" s="45"/>
      <c r="Q6535" s="45"/>
      <c r="R6535" s="45">
        <v>12.345479011535645</v>
      </c>
      <c r="S6535" s="45"/>
      <c r="T6535" s="45"/>
      <c r="U6535" s="45"/>
      <c r="V6535" s="46">
        <v>3.255053423345089E-3</v>
      </c>
      <c r="W6535" s="46"/>
    </row>
    <row r="6536" spans="2:23">
      <c r="B6536" s="2">
        <v>9.0999998152256012E-2</v>
      </c>
      <c r="D6536" s="44">
        <v>5.4599998891353607</v>
      </c>
      <c r="E6536" s="44"/>
      <c r="F6536" s="45">
        <v>16.874618530273438</v>
      </c>
      <c r="G6536" s="45"/>
      <c r="H6536" s="45"/>
      <c r="I6536" s="45"/>
      <c r="J6536" s="45"/>
      <c r="K6536" s="45">
        <v>5.0623196875676513E-4</v>
      </c>
      <c r="L6536" s="45"/>
      <c r="M6536" s="45"/>
      <c r="N6536" s="45">
        <v>17.37956428527832</v>
      </c>
      <c r="O6536" s="45"/>
      <c r="P6536" s="45"/>
      <c r="Q6536" s="45"/>
      <c r="R6536" s="45">
        <v>12.288849830627441</v>
      </c>
      <c r="S6536" s="45"/>
      <c r="T6536" s="45"/>
      <c r="U6536" s="45"/>
      <c r="V6536" s="46">
        <v>2.9128850437700748E-3</v>
      </c>
      <c r="W6536" s="46"/>
    </row>
    <row r="6537" spans="2:23">
      <c r="B6537" s="2">
        <v>9.2000000178813934E-2</v>
      </c>
      <c r="D6537" s="44">
        <v>5.5200000107288361</v>
      </c>
      <c r="E6537" s="44"/>
      <c r="F6537" s="45">
        <v>17.1419677734375</v>
      </c>
      <c r="G6537" s="45"/>
      <c r="H6537" s="45"/>
      <c r="I6537" s="45"/>
      <c r="J6537" s="45"/>
      <c r="K6537" s="45">
        <v>4.5095881796441972E-4</v>
      </c>
      <c r="L6537" s="45"/>
      <c r="M6537" s="45"/>
      <c r="N6537" s="45">
        <v>17.300210952758789</v>
      </c>
      <c r="O6537" s="45"/>
      <c r="P6537" s="45"/>
      <c r="Q6537" s="45"/>
      <c r="R6537" s="45">
        <v>12.23277759552002</v>
      </c>
      <c r="S6537" s="45"/>
      <c r="T6537" s="45"/>
      <c r="U6537" s="45"/>
      <c r="V6537" s="46">
        <v>2.6067346334457397E-3</v>
      </c>
      <c r="W6537" s="46"/>
    </row>
    <row r="6538" spans="2:23">
      <c r="B6538" s="2">
        <v>9.3000002205371857E-2</v>
      </c>
      <c r="D6538" s="44">
        <v>5.5800001323223114</v>
      </c>
      <c r="E6538" s="44"/>
      <c r="F6538" s="45">
        <v>15.010223388671875</v>
      </c>
      <c r="G6538" s="45"/>
      <c r="H6538" s="45"/>
      <c r="I6538" s="45"/>
      <c r="J6538" s="45"/>
      <c r="K6538" s="45">
        <v>4.0173777961172163E-4</v>
      </c>
      <c r="L6538" s="45"/>
      <c r="M6538" s="45"/>
      <c r="N6538" s="45">
        <v>17.221637725830078</v>
      </c>
      <c r="O6538" s="45"/>
      <c r="P6538" s="45"/>
      <c r="Q6538" s="45"/>
      <c r="R6538" s="45">
        <v>12.177253723144531</v>
      </c>
      <c r="S6538" s="45"/>
      <c r="T6538" s="45"/>
      <c r="U6538" s="45"/>
      <c r="V6538" s="46">
        <v>2.3328044917434454E-3</v>
      </c>
      <c r="W6538" s="46"/>
    </row>
    <row r="6539" spans="2:23">
      <c r="B6539" s="2">
        <v>9.3999996781349182E-2</v>
      </c>
      <c r="D6539" s="44">
        <v>5.6399998068809509</v>
      </c>
      <c r="E6539" s="44"/>
      <c r="F6539" s="45">
        <v>10.799093246459961</v>
      </c>
      <c r="G6539" s="45"/>
      <c r="H6539" s="45"/>
      <c r="I6539" s="45"/>
      <c r="J6539" s="45"/>
      <c r="K6539" s="45">
        <v>3.5790415131486952E-4</v>
      </c>
      <c r="L6539" s="45"/>
      <c r="M6539" s="45"/>
      <c r="N6539" s="45">
        <v>17.143836975097656</v>
      </c>
      <c r="O6539" s="45"/>
      <c r="P6539" s="45"/>
      <c r="Q6539" s="45"/>
      <c r="R6539" s="45">
        <v>12.122269630432129</v>
      </c>
      <c r="S6539" s="45"/>
      <c r="T6539" s="45"/>
      <c r="U6539" s="45"/>
      <c r="V6539" s="46">
        <v>2.0876985508948565E-3</v>
      </c>
      <c r="W6539" s="46"/>
    </row>
    <row r="6540" spans="2:23">
      <c r="B6540" s="2">
        <v>9.4999998807907104E-2</v>
      </c>
      <c r="D6540" s="44">
        <v>5.6999999284744263</v>
      </c>
      <c r="E6540" s="44"/>
      <c r="F6540" s="45">
        <v>5.1159381866455078</v>
      </c>
      <c r="G6540" s="45"/>
      <c r="H6540" s="45"/>
      <c r="I6540" s="45"/>
      <c r="J6540" s="45"/>
      <c r="K6540" s="45">
        <v>3.1886642682366073E-4</v>
      </c>
      <c r="L6540" s="45"/>
      <c r="M6540" s="45"/>
      <c r="N6540" s="45">
        <v>17.066793441772461</v>
      </c>
      <c r="O6540" s="45"/>
      <c r="P6540" s="45"/>
      <c r="Q6540" s="45"/>
      <c r="R6540" s="45">
        <v>12.067819595336914</v>
      </c>
      <c r="S6540" s="45"/>
      <c r="T6540" s="45"/>
      <c r="U6540" s="45"/>
      <c r="V6540" s="46">
        <v>1.8683789530768991E-3</v>
      </c>
      <c r="W6540" s="46"/>
    </row>
    <row r="6541" spans="2:23">
      <c r="B6541" s="2">
        <v>9.6000000834465027E-2</v>
      </c>
      <c r="D6541" s="44">
        <v>5.7600000500679016</v>
      </c>
      <c r="E6541" s="44"/>
      <c r="F6541" s="45">
        <v>-1.2316631078720093</v>
      </c>
      <c r="G6541" s="45"/>
      <c r="H6541" s="45"/>
      <c r="I6541" s="45"/>
      <c r="J6541" s="45"/>
      <c r="K6541" s="45">
        <v>2.8409826336428523E-4</v>
      </c>
      <c r="L6541" s="45"/>
      <c r="M6541" s="45"/>
      <c r="N6541" s="45">
        <v>16.990497589111328</v>
      </c>
      <c r="O6541" s="45"/>
      <c r="P6541" s="45"/>
      <c r="Q6541" s="45"/>
      <c r="R6541" s="45">
        <v>12.013895988464355</v>
      </c>
      <c r="S6541" s="45"/>
      <c r="T6541" s="45"/>
      <c r="U6541" s="45"/>
      <c r="V6541" s="46">
        <v>1.6721287975087762E-3</v>
      </c>
      <c r="W6541" s="46"/>
    </row>
    <row r="6542" spans="2:23">
      <c r="B6542" s="2">
        <v>9.7000002861022949E-2</v>
      </c>
      <c r="D6542" s="44">
        <v>5.820000171661377</v>
      </c>
      <c r="E6542" s="44"/>
      <c r="F6542" s="45">
        <v>-7.3505229949951172</v>
      </c>
      <c r="G6542" s="45"/>
      <c r="H6542" s="45"/>
      <c r="I6542" s="45"/>
      <c r="J6542" s="45"/>
      <c r="K6542" s="45">
        <v>2.5313129299320281E-4</v>
      </c>
      <c r="L6542" s="45"/>
      <c r="M6542" s="45"/>
      <c r="N6542" s="45">
        <v>16.914939880371094</v>
      </c>
      <c r="O6542" s="45"/>
      <c r="P6542" s="45"/>
      <c r="Q6542" s="45"/>
      <c r="R6542" s="45">
        <v>11.960489273071289</v>
      </c>
      <c r="S6542" s="45"/>
      <c r="T6542" s="45"/>
      <c r="U6542" s="45"/>
      <c r="V6542" s="46">
        <v>1.4965177979320288E-3</v>
      </c>
      <c r="W6542" s="46"/>
    </row>
    <row r="6543" spans="2:23">
      <c r="B6543" s="2">
        <v>9.7999997437000275E-2</v>
      </c>
      <c r="D6543" s="44">
        <v>5.8799998462200165</v>
      </c>
      <c r="E6543" s="44"/>
      <c r="F6543" s="45">
        <v>-12.387375831604004</v>
      </c>
      <c r="G6543" s="45"/>
      <c r="H6543" s="45"/>
      <c r="I6543" s="45"/>
      <c r="J6543" s="45"/>
      <c r="K6543" s="45">
        <v>2.2554870520252734E-4</v>
      </c>
      <c r="L6543" s="45"/>
      <c r="M6543" s="45"/>
      <c r="N6543" s="45">
        <v>16.840106964111328</v>
      </c>
      <c r="O6543" s="45"/>
      <c r="P6543" s="45"/>
      <c r="Q6543" s="45"/>
      <c r="R6543" s="45">
        <v>11.907594680786133</v>
      </c>
      <c r="S6543" s="45"/>
      <c r="T6543" s="45"/>
      <c r="U6543" s="45"/>
      <c r="V6543" s="46">
        <v>1.3393722474575043E-3</v>
      </c>
      <c r="W6543" s="46"/>
    </row>
    <row r="6544" spans="2:23">
      <c r="B6544" s="2">
        <v>9.8999999463558197E-2</v>
      </c>
      <c r="D6544" s="44">
        <v>5.9399999678134918</v>
      </c>
      <c r="E6544" s="44"/>
      <c r="F6544" s="45">
        <v>-15.64771842956543</v>
      </c>
      <c r="G6544" s="45"/>
      <c r="H6544" s="45"/>
      <c r="I6544" s="45"/>
      <c r="J6544" s="45"/>
      <c r="K6544" s="45">
        <v>2.0097952801734209E-4</v>
      </c>
      <c r="L6544" s="45"/>
      <c r="M6544" s="45"/>
      <c r="N6544" s="45">
        <v>16.765989303588867</v>
      </c>
      <c r="O6544" s="45"/>
      <c r="P6544" s="45"/>
      <c r="Q6544" s="45"/>
      <c r="R6544" s="45">
        <v>11.855202674865723</v>
      </c>
      <c r="S6544" s="45"/>
      <c r="T6544" s="45"/>
      <c r="U6544" s="45"/>
      <c r="V6544" s="46">
        <v>1.1987477773800492E-3</v>
      </c>
      <c r="W6544" s="46"/>
    </row>
    <row r="6545" spans="2:37">
      <c r="B6545" s="2">
        <v>0.10000000149011612</v>
      </c>
      <c r="D6545" s="44">
        <v>6.0000000894069672</v>
      </c>
      <c r="E6545" s="44"/>
      <c r="F6545" s="45">
        <v>-16.691423416137695</v>
      </c>
      <c r="G6545" s="45"/>
      <c r="H6545" s="45"/>
      <c r="I6545" s="45"/>
      <c r="J6545" s="45"/>
      <c r="K6545" s="45">
        <v>1.7909359303303063E-4</v>
      </c>
      <c r="L6545" s="45"/>
      <c r="M6545" s="45"/>
      <c r="N6545" s="45">
        <v>16.692577362060547</v>
      </c>
      <c r="O6545" s="45"/>
      <c r="P6545" s="45"/>
      <c r="Q6545" s="45"/>
      <c r="R6545" s="45">
        <v>11.803308486938477</v>
      </c>
      <c r="S6545" s="45"/>
      <c r="T6545" s="45"/>
      <c r="U6545" s="45"/>
      <c r="V6545" s="46">
        <v>1.0729051427915692E-3</v>
      </c>
      <c r="W6545" s="46"/>
    </row>
    <row r="6546" spans="2:37" ht="9.75" customHeight="1">
      <c r="B6546" s="2">
        <v>0.10100000351667404</v>
      </c>
      <c r="D6546" s="44">
        <v>6.0600002110004425</v>
      </c>
      <c r="E6546" s="44"/>
      <c r="F6546" s="45">
        <v>-15.391987800598145</v>
      </c>
      <c r="G6546" s="45"/>
      <c r="H6546" s="45"/>
      <c r="I6546" s="45"/>
      <c r="J6546" s="45"/>
      <c r="K6546" s="45">
        <v>1.5959702432155609E-4</v>
      </c>
      <c r="L6546" s="45"/>
      <c r="M6546" s="45"/>
      <c r="N6546" s="45">
        <v>16.61985969543457</v>
      </c>
      <c r="O6546" s="45"/>
      <c r="P6546" s="45"/>
      <c r="Q6546" s="45"/>
      <c r="R6546" s="45">
        <v>11.751903533935547</v>
      </c>
      <c r="S6546" s="45"/>
      <c r="T6546" s="45"/>
      <c r="U6546" s="45"/>
      <c r="V6546" s="46">
        <v>9.6028816187754273E-4</v>
      </c>
      <c r="W6546" s="46"/>
    </row>
    <row r="6547" spans="2:37" ht="5.25" customHeight="1"/>
    <row r="6548" spans="2:37" ht="172.5" customHeight="1"/>
    <row r="6549" spans="2:37" ht="16.5" customHeight="1"/>
    <row r="6550" spans="2:37" ht="12.75" customHeight="1">
      <c r="B6550" s="39" t="s">
        <v>0</v>
      </c>
      <c r="C6550" s="39"/>
      <c r="D6550" s="39"/>
      <c r="E6550" s="39"/>
      <c r="F6550" s="39"/>
      <c r="G6550" s="1" t="s">
        <v>1</v>
      </c>
      <c r="H6550" s="40" t="s">
        <v>128</v>
      </c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</row>
    <row r="6551" spans="2:37" ht="12.75" customHeight="1">
      <c r="AB6551" s="39" t="s">
        <v>2</v>
      </c>
      <c r="AC6551" s="39"/>
      <c r="AD6551" s="39"/>
      <c r="AE6551" s="39"/>
      <c r="AF6551" s="39"/>
      <c r="AG6551" s="39"/>
    </row>
    <row r="6552" spans="2:37" ht="12" customHeight="1">
      <c r="B6552" s="39" t="s">
        <v>3</v>
      </c>
      <c r="C6552" s="39"/>
      <c r="D6552" s="39"/>
      <c r="E6552" s="39"/>
      <c r="G6552" s="1" t="s">
        <v>4</v>
      </c>
      <c r="H6552" s="41">
        <v>0.43999999761581421</v>
      </c>
      <c r="I6552" s="41"/>
      <c r="J6552" s="41"/>
      <c r="K6552" s="41"/>
      <c r="L6552" s="41"/>
      <c r="M6552" s="41"/>
      <c r="N6552" s="41"/>
      <c r="O6552" s="39" t="s">
        <v>21</v>
      </c>
      <c r="P6552" s="39"/>
      <c r="Q6552" s="39"/>
      <c r="R6552" s="39"/>
      <c r="S6552" s="1" t="s">
        <v>4</v>
      </c>
      <c r="T6552" s="42" t="s">
        <v>22</v>
      </c>
      <c r="U6552" s="42"/>
      <c r="V6552" s="42"/>
      <c r="W6552" s="42"/>
      <c r="X6552" s="42"/>
      <c r="Y6552" s="42"/>
      <c r="Z6552" s="42"/>
      <c r="AA6552" s="42"/>
      <c r="AB6552" s="39"/>
      <c r="AC6552" s="39"/>
      <c r="AD6552" s="39"/>
      <c r="AE6552" s="39"/>
      <c r="AF6552" s="39"/>
      <c r="AG6552" s="39"/>
    </row>
    <row r="6553" spans="2:37" ht="10.5" customHeight="1">
      <c r="AB6553" s="39"/>
      <c r="AC6553" s="39"/>
      <c r="AD6553" s="39"/>
      <c r="AE6553" s="39"/>
      <c r="AF6553" s="39"/>
      <c r="AG6553" s="39"/>
    </row>
    <row r="6554" spans="2:37" ht="12" customHeight="1">
      <c r="AB6554" s="39"/>
      <c r="AC6554" s="39"/>
      <c r="AD6554" s="39"/>
      <c r="AE6554" s="39"/>
      <c r="AF6554" s="39"/>
      <c r="AG6554" s="39"/>
    </row>
    <row r="6555" spans="2:37" ht="12" customHeight="1">
      <c r="AB6555" s="39"/>
      <c r="AC6555" s="39"/>
      <c r="AD6555" s="39"/>
      <c r="AE6555" s="39"/>
      <c r="AF6555" s="39"/>
      <c r="AG6555" s="39"/>
    </row>
    <row r="6556" spans="2:37" ht="6" customHeight="1"/>
    <row r="6557" spans="2:37" ht="3" customHeight="1">
      <c r="B6557" s="43" t="s">
        <v>5</v>
      </c>
      <c r="D6557" s="43" t="s">
        <v>23</v>
      </c>
      <c r="E6557" s="43"/>
      <c r="G6557" s="43" t="s">
        <v>6</v>
      </c>
      <c r="H6557" s="43"/>
      <c r="J6557" s="43" t="s">
        <v>7</v>
      </c>
      <c r="K6557" s="43"/>
      <c r="L6557" s="43"/>
      <c r="M6557" s="43"/>
      <c r="N6557" s="43" t="s">
        <v>8</v>
      </c>
      <c r="O6557" s="43"/>
      <c r="Q6557" s="43" t="s">
        <v>9</v>
      </c>
      <c r="R6557" s="43"/>
      <c r="S6557" s="43"/>
      <c r="T6557" s="43" t="s">
        <v>10</v>
      </c>
      <c r="U6557" s="43"/>
      <c r="X6557" s="43" t="s">
        <v>5</v>
      </c>
      <c r="Y6557" s="43"/>
      <c r="Z6557" s="43" t="s">
        <v>23</v>
      </c>
      <c r="AA6557" s="43"/>
      <c r="AB6557" s="43" t="s">
        <v>6</v>
      </c>
      <c r="AC6557" s="43" t="s">
        <v>7</v>
      </c>
      <c r="AE6557" s="43" t="s">
        <v>8</v>
      </c>
      <c r="AF6557" s="43" t="s">
        <v>9</v>
      </c>
      <c r="AG6557" s="43" t="s">
        <v>10</v>
      </c>
      <c r="AH6557" s="43"/>
    </row>
    <row r="6558" spans="2:37" ht="14.25" customHeight="1">
      <c r="B6558" s="43"/>
      <c r="D6558" s="43"/>
      <c r="E6558" s="43"/>
      <c r="G6558" s="43"/>
      <c r="H6558" s="43"/>
      <c r="J6558" s="43"/>
      <c r="K6558" s="43"/>
      <c r="L6558" s="43"/>
      <c r="M6558" s="43"/>
      <c r="N6558" s="43"/>
      <c r="O6558" s="43"/>
      <c r="Q6558" s="43"/>
      <c r="R6558" s="43"/>
      <c r="S6558" s="43"/>
      <c r="T6558" s="43"/>
      <c r="U6558" s="43"/>
      <c r="X6558" s="43"/>
      <c r="Y6558" s="43"/>
      <c r="Z6558" s="43"/>
      <c r="AA6558" s="43"/>
      <c r="AB6558" s="43"/>
      <c r="AC6558" s="43"/>
      <c r="AE6558" s="43"/>
      <c r="AF6558" s="43"/>
      <c r="AG6558" s="43"/>
      <c r="AH6558" s="43"/>
    </row>
    <row r="6559" spans="2:37">
      <c r="B6559" s="2">
        <v>0</v>
      </c>
      <c r="D6559" s="44">
        <v>0</v>
      </c>
      <c r="E6559" s="44"/>
      <c r="F6559" s="45">
        <v>-7.9553681350819083E-12</v>
      </c>
      <c r="G6559" s="45"/>
      <c r="H6559" s="45"/>
      <c r="I6559" s="45"/>
      <c r="J6559" s="45"/>
      <c r="K6559" s="45">
        <v>28.225618362426758</v>
      </c>
      <c r="L6559" s="45"/>
      <c r="M6559" s="45"/>
      <c r="N6559" s="45">
        <v>56.451236724853516</v>
      </c>
      <c r="O6559" s="45"/>
      <c r="P6559" s="45"/>
      <c r="Q6559" s="45"/>
      <c r="R6559" s="45">
        <v>19.958526611328125</v>
      </c>
      <c r="S6559" s="45"/>
      <c r="T6559" s="45"/>
      <c r="U6559" s="45"/>
      <c r="V6559" s="46">
        <v>100</v>
      </c>
      <c r="W6559" s="46"/>
      <c r="X6559" s="45">
        <v>3.9000000804662704E-2</v>
      </c>
      <c r="Y6559" s="45"/>
      <c r="Z6559" s="44">
        <v>2.3400000482797623</v>
      </c>
      <c r="AA6559" s="44"/>
      <c r="AB6559" s="45">
        <v>19.662357330322266</v>
      </c>
      <c r="AC6559" s="45"/>
      <c r="AD6559" s="45">
        <v>5.6371345520019531</v>
      </c>
      <c r="AE6559" s="45"/>
      <c r="AF6559" s="45">
        <v>31.958660125732422</v>
      </c>
      <c r="AG6559" s="45"/>
      <c r="AH6559" s="45">
        <v>18.612129211425781</v>
      </c>
      <c r="AI6559" s="45"/>
      <c r="AJ6559" s="45"/>
      <c r="AK6559" s="20">
        <v>21.41644287109375</v>
      </c>
    </row>
    <row r="6560" spans="2:37">
      <c r="B6560" s="2">
        <v>1.0000000474974513E-3</v>
      </c>
      <c r="D6560" s="44">
        <v>6.0000002849847078E-2</v>
      </c>
      <c r="E6560" s="44"/>
      <c r="F6560" s="45">
        <v>0.10085234791040421</v>
      </c>
      <c r="G6560" s="45"/>
      <c r="H6560" s="45"/>
      <c r="I6560" s="45"/>
      <c r="J6560" s="45"/>
      <c r="K6560" s="45">
        <v>26.291589736938477</v>
      </c>
      <c r="L6560" s="45"/>
      <c r="M6560" s="45"/>
      <c r="N6560" s="45">
        <v>54.459579467773438</v>
      </c>
      <c r="O6560" s="45"/>
      <c r="P6560" s="45"/>
      <c r="Q6560" s="45"/>
      <c r="R6560" s="45">
        <v>19.917776107788086</v>
      </c>
      <c r="S6560" s="45"/>
      <c r="T6560" s="45"/>
      <c r="U6560" s="45"/>
      <c r="V6560" s="46">
        <v>93.338539123535156</v>
      </c>
      <c r="W6560" s="46"/>
      <c r="X6560" s="45">
        <v>3.9999999105930328E-2</v>
      </c>
      <c r="Y6560" s="45"/>
      <c r="Z6560" s="44">
        <v>2.3999999463558197</v>
      </c>
      <c r="AA6560" s="44"/>
      <c r="AB6560" s="45">
        <v>26.675912857055664</v>
      </c>
      <c r="AC6560" s="45"/>
      <c r="AD6560" s="45">
        <v>5.4705195426940918</v>
      </c>
      <c r="AE6560" s="45"/>
      <c r="AF6560" s="45">
        <v>31.751358032226563</v>
      </c>
      <c r="AG6560" s="45"/>
      <c r="AH6560" s="45">
        <v>18.583358764648438</v>
      </c>
      <c r="AI6560" s="45"/>
      <c r="AJ6560" s="45"/>
      <c r="AK6560" s="20">
        <v>20.815618515014648</v>
      </c>
    </row>
    <row r="6561" spans="2:37">
      <c r="B6561" s="2">
        <v>2.0000000949949026E-3</v>
      </c>
      <c r="D6561" s="44">
        <v>0.12000000569969416</v>
      </c>
      <c r="E6561" s="44"/>
      <c r="F6561" s="45">
        <v>4.0720062255859375</v>
      </c>
      <c r="G6561" s="45"/>
      <c r="H6561" s="45"/>
      <c r="I6561" s="45"/>
      <c r="J6561" s="45"/>
      <c r="K6561" s="45">
        <v>24.566951751708984</v>
      </c>
      <c r="L6561" s="45"/>
      <c r="M6561" s="45"/>
      <c r="N6561" s="45">
        <v>52.677833557128906</v>
      </c>
      <c r="O6561" s="45"/>
      <c r="P6561" s="45"/>
      <c r="Q6561" s="45"/>
      <c r="R6561" s="45">
        <v>19.877395629882813</v>
      </c>
      <c r="S6561" s="45"/>
      <c r="T6561" s="45"/>
      <c r="U6561" s="45"/>
      <c r="V6561" s="46">
        <v>87.393028259277344</v>
      </c>
      <c r="W6561" s="46"/>
      <c r="X6561" s="45">
        <v>4.1000001132488251E-2</v>
      </c>
      <c r="Y6561" s="45"/>
      <c r="Z6561" s="44">
        <v>2.460000067949295</v>
      </c>
      <c r="AA6561" s="44"/>
      <c r="AB6561" s="45">
        <v>30.701074600219727</v>
      </c>
      <c r="AC6561" s="45"/>
      <c r="AD6561" s="45">
        <v>5.3095102310180664</v>
      </c>
      <c r="AE6561" s="45"/>
      <c r="AF6561" s="45">
        <v>31.550016403198242</v>
      </c>
      <c r="AG6561" s="45"/>
      <c r="AH6561" s="45">
        <v>18.554840087890625</v>
      </c>
      <c r="AI6561" s="45"/>
      <c r="AJ6561" s="45"/>
      <c r="AK6561" s="20">
        <v>20.234024047851563</v>
      </c>
    </row>
    <row r="6562" spans="2:37">
      <c r="B6562" s="2">
        <v>3.0000000260770321E-3</v>
      </c>
      <c r="D6562" s="44">
        <v>0.18000000156462193</v>
      </c>
      <c r="E6562" s="44"/>
      <c r="F6562" s="45">
        <v>11.073294639587402</v>
      </c>
      <c r="G6562" s="45"/>
      <c r="H6562" s="45"/>
      <c r="I6562" s="45"/>
      <c r="J6562" s="45"/>
      <c r="K6562" s="45">
        <v>23.024188995361328</v>
      </c>
      <c r="L6562" s="45"/>
      <c r="M6562" s="45"/>
      <c r="N6562" s="45">
        <v>51.078483581542969</v>
      </c>
      <c r="O6562" s="45"/>
      <c r="P6562" s="45"/>
      <c r="Q6562" s="45"/>
      <c r="R6562" s="45">
        <v>19.837381362915039</v>
      </c>
      <c r="S6562" s="45"/>
      <c r="T6562" s="45"/>
      <c r="U6562" s="45"/>
      <c r="V6562" s="46">
        <v>82.070106506347656</v>
      </c>
      <c r="W6562" s="46"/>
      <c r="X6562" s="45">
        <v>4.1999999433755875E-2</v>
      </c>
      <c r="Y6562" s="45"/>
      <c r="Z6562" s="44">
        <v>2.5199999660253525</v>
      </c>
      <c r="AA6562" s="44"/>
      <c r="AB6562" s="45">
        <v>31.160196304321289</v>
      </c>
      <c r="AC6562" s="45"/>
      <c r="AD6562" s="45">
        <v>5.1538639068603516</v>
      </c>
      <c r="AE6562" s="45"/>
      <c r="AF6562" s="45">
        <v>31.354385375976563</v>
      </c>
      <c r="AG6562" s="45"/>
      <c r="AH6562" s="45">
        <v>18.526567459106445</v>
      </c>
      <c r="AI6562" s="45"/>
      <c r="AJ6562" s="45"/>
      <c r="AK6562" s="20">
        <v>19.670843124389648</v>
      </c>
    </row>
    <row r="6563" spans="2:37">
      <c r="B6563" s="2">
        <v>4.0000001899898052E-3</v>
      </c>
      <c r="D6563" s="44">
        <v>0.24000001139938831</v>
      </c>
      <c r="E6563" s="44"/>
      <c r="F6563" s="45">
        <v>19.872797012329102</v>
      </c>
      <c r="G6563" s="45"/>
      <c r="H6563" s="45"/>
      <c r="I6563" s="45"/>
      <c r="J6563" s="45"/>
      <c r="K6563" s="45">
        <v>21.639608383178711</v>
      </c>
      <c r="L6563" s="45"/>
      <c r="M6563" s="45"/>
      <c r="N6563" s="45">
        <v>49.637828826904297</v>
      </c>
      <c r="O6563" s="45"/>
      <c r="P6563" s="45"/>
      <c r="Q6563" s="45"/>
      <c r="R6563" s="45">
        <v>19.7977294921875</v>
      </c>
      <c r="S6563" s="45"/>
      <c r="T6563" s="45"/>
      <c r="U6563" s="45"/>
      <c r="V6563" s="46">
        <v>77.289237976074219</v>
      </c>
      <c r="W6563" s="46"/>
      <c r="X6563" s="45">
        <v>4.3000001460313797E-2</v>
      </c>
      <c r="Y6563" s="45"/>
      <c r="Z6563" s="44">
        <v>2.5800000876188278</v>
      </c>
      <c r="AA6563" s="44"/>
      <c r="AB6563" s="45">
        <v>27.977788925170898</v>
      </c>
      <c r="AC6563" s="45"/>
      <c r="AD6563" s="45">
        <v>5.0033535957336426</v>
      </c>
      <c r="AE6563" s="45"/>
      <c r="AF6563" s="45">
        <v>31.164237976074219</v>
      </c>
      <c r="AG6563" s="45"/>
      <c r="AH6563" s="45">
        <v>18.498538970947266</v>
      </c>
      <c r="AI6563" s="45"/>
      <c r="AJ6563" s="45"/>
      <c r="AK6563" s="20">
        <v>19.125322341918945</v>
      </c>
    </row>
    <row r="6564" spans="2:37">
      <c r="B6564" s="2">
        <v>4.999999888241291E-3</v>
      </c>
      <c r="D6564" s="44">
        <v>0.29999999329447746</v>
      </c>
      <c r="E6564" s="44"/>
      <c r="F6564" s="45">
        <v>29.017061233520508</v>
      </c>
      <c r="G6564" s="45"/>
      <c r="H6564" s="45"/>
      <c r="I6564" s="45"/>
      <c r="J6564" s="45"/>
      <c r="K6564" s="45">
        <v>20.392810821533203</v>
      </c>
      <c r="L6564" s="45"/>
      <c r="M6564" s="45"/>
      <c r="N6564" s="45">
        <v>48.335460662841797</v>
      </c>
      <c r="O6564" s="45"/>
      <c r="P6564" s="45"/>
      <c r="Q6564" s="45"/>
      <c r="R6564" s="45">
        <v>19.75843620300293</v>
      </c>
      <c r="S6564" s="45"/>
      <c r="T6564" s="45"/>
      <c r="U6564" s="45"/>
      <c r="V6564" s="46">
        <v>72.980949401855469</v>
      </c>
      <c r="W6564" s="46"/>
      <c r="X6564" s="45">
        <v>4.3999999761581421E-2</v>
      </c>
      <c r="Y6564" s="45"/>
      <c r="Z6564" s="44">
        <v>2.6399999856948853</v>
      </c>
      <c r="AA6564" s="44"/>
      <c r="AB6564" s="45">
        <v>21.589534759521484</v>
      </c>
      <c r="AC6564" s="45"/>
      <c r="AD6564" s="45">
        <v>4.8577671051025391</v>
      </c>
      <c r="AE6564" s="45"/>
      <c r="AF6564" s="45">
        <v>30.979358673095703</v>
      </c>
      <c r="AG6564" s="45"/>
      <c r="AH6564" s="45">
        <v>18.470754623413086</v>
      </c>
      <c r="AI6564" s="45"/>
      <c r="AJ6564" s="45"/>
      <c r="AK6564" s="20">
        <v>18.596750259399414</v>
      </c>
    </row>
    <row r="6565" spans="2:37">
      <c r="B6565" s="2">
        <v>6.0000000521540642E-3</v>
      </c>
      <c r="D6565" s="44">
        <v>0.36000000312924385</v>
      </c>
      <c r="E6565" s="44"/>
      <c r="F6565" s="45">
        <v>37.032188415527344</v>
      </c>
      <c r="G6565" s="45"/>
      <c r="H6565" s="45"/>
      <c r="I6565" s="45"/>
      <c r="J6565" s="45"/>
      <c r="K6565" s="45">
        <v>19.266216278076172</v>
      </c>
      <c r="L6565" s="45"/>
      <c r="M6565" s="45"/>
      <c r="N6565" s="45">
        <v>47.153800964355469</v>
      </c>
      <c r="O6565" s="45"/>
      <c r="P6565" s="45"/>
      <c r="Q6565" s="45"/>
      <c r="R6565" s="45">
        <v>19.719499588012695</v>
      </c>
      <c r="S6565" s="45"/>
      <c r="T6565" s="45"/>
      <c r="U6565" s="45"/>
      <c r="V6565" s="46">
        <v>69.085289001464844</v>
      </c>
      <c r="W6565" s="46"/>
      <c r="X6565" s="45">
        <v>4.5000001788139343E-2</v>
      </c>
      <c r="Y6565" s="45"/>
      <c r="Z6565" s="44">
        <v>2.7000001072883606</v>
      </c>
      <c r="AA6565" s="44"/>
      <c r="AB6565" s="45">
        <v>12.879678726196289</v>
      </c>
      <c r="AC6565" s="45"/>
      <c r="AD6565" s="45">
        <v>4.7169051170349121</v>
      </c>
      <c r="AE6565" s="45"/>
      <c r="AF6565" s="45">
        <v>30.799543380737305</v>
      </c>
      <c r="AG6565" s="45"/>
      <c r="AH6565" s="45">
        <v>18.443210601806641</v>
      </c>
      <c r="AI6565" s="45"/>
      <c r="AJ6565" s="45"/>
      <c r="AK6565" s="20">
        <v>18.084463119506836</v>
      </c>
    </row>
    <row r="6566" spans="2:37">
      <c r="B6566" s="2">
        <v>7.0000002160668373E-3</v>
      </c>
      <c r="D6566" s="44">
        <v>0.42000001296401024</v>
      </c>
      <c r="E6566" s="44"/>
      <c r="F6566" s="45">
        <v>42.627433776855469</v>
      </c>
      <c r="G6566" s="45"/>
      <c r="H6566" s="45"/>
      <c r="I6566" s="45"/>
      <c r="J6566" s="45"/>
      <c r="K6566" s="45">
        <v>18.244674682617188</v>
      </c>
      <c r="L6566" s="45"/>
      <c r="M6566" s="45"/>
      <c r="N6566" s="45">
        <v>46.077690124511719</v>
      </c>
      <c r="O6566" s="45"/>
      <c r="P6566" s="45"/>
      <c r="Q6566" s="45"/>
      <c r="R6566" s="45">
        <v>19.680912017822266</v>
      </c>
      <c r="S6566" s="45"/>
      <c r="T6566" s="45"/>
      <c r="U6566" s="45"/>
      <c r="V6566" s="46">
        <v>65.550483703613281</v>
      </c>
      <c r="W6566" s="46"/>
      <c r="X6566" s="45">
        <v>4.6000000089406967E-2</v>
      </c>
      <c r="Y6566" s="45"/>
      <c r="Z6566" s="44">
        <v>2.760000005364418</v>
      </c>
      <c r="AA6566" s="44"/>
      <c r="AB6566" s="45">
        <v>3.0557661056518555</v>
      </c>
      <c r="AC6566" s="45"/>
      <c r="AD6566" s="45">
        <v>4.5805802345275879</v>
      </c>
      <c r="AE6566" s="45"/>
      <c r="AF6566" s="45">
        <v>30.624599456787109</v>
      </c>
      <c r="AG6566" s="45"/>
      <c r="AH6566" s="45">
        <v>18.415903091430664</v>
      </c>
      <c r="AI6566" s="45"/>
      <c r="AJ6566" s="45"/>
      <c r="AK6566" s="20">
        <v>17.587839126586914</v>
      </c>
    </row>
    <row r="6567" spans="2:37">
      <c r="B6567" s="2">
        <v>8.0000003799796104E-3</v>
      </c>
      <c r="D6567" s="44">
        <v>0.48000002279877663</v>
      </c>
      <c r="E6567" s="44"/>
      <c r="F6567" s="45">
        <v>44.872768402099609</v>
      </c>
      <c r="G6567" s="45"/>
      <c r="H6567" s="45"/>
      <c r="I6567" s="45"/>
      <c r="J6567" s="45"/>
      <c r="K6567" s="45">
        <v>17.315118789672852</v>
      </c>
      <c r="L6567" s="45"/>
      <c r="M6567" s="45"/>
      <c r="N6567" s="45">
        <v>45.09405517578125</v>
      </c>
      <c r="O6567" s="45"/>
      <c r="P6567" s="45"/>
      <c r="Q6567" s="45"/>
      <c r="R6567" s="45">
        <v>19.642673492431641</v>
      </c>
      <c r="S6567" s="45"/>
      <c r="T6567" s="45"/>
      <c r="U6567" s="45"/>
      <c r="V6567" s="46">
        <v>62.331825256347656</v>
      </c>
      <c r="W6567" s="46"/>
      <c r="X6567" s="45">
        <v>4.6999998390674591E-2</v>
      </c>
      <c r="Y6567" s="45"/>
      <c r="Z6567" s="44">
        <v>2.8199999034404755</v>
      </c>
      <c r="AA6567" s="44"/>
      <c r="AB6567" s="45">
        <v>-6.5215024948120117</v>
      </c>
      <c r="AC6567" s="45"/>
      <c r="AD6567" s="45">
        <v>4.448615550994873</v>
      </c>
      <c r="AE6567" s="45"/>
      <c r="AF6567" s="45">
        <v>30.454351425170898</v>
      </c>
      <c r="AG6567" s="45"/>
      <c r="AH6567" s="45">
        <v>18.388832092285156</v>
      </c>
      <c r="AI6567" s="45"/>
      <c r="AJ6567" s="45"/>
      <c r="AK6567" s="20">
        <v>17.106287002563477</v>
      </c>
    </row>
    <row r="6568" spans="2:37">
      <c r="B6568" s="2">
        <v>8.999999612569809E-3</v>
      </c>
      <c r="D6568" s="44">
        <v>0.53999997675418854</v>
      </c>
      <c r="E6568" s="44"/>
      <c r="F6568" s="45">
        <v>43.3255615234375</v>
      </c>
      <c r="G6568" s="45"/>
      <c r="H6568" s="45"/>
      <c r="I6568" s="45"/>
      <c r="J6568" s="45"/>
      <c r="K6568" s="45">
        <v>16.466264724731445</v>
      </c>
      <c r="L6568" s="45"/>
      <c r="M6568" s="45"/>
      <c r="N6568" s="45">
        <v>44.191612243652344</v>
      </c>
      <c r="O6568" s="45"/>
      <c r="P6568" s="45"/>
      <c r="Q6568" s="45"/>
      <c r="R6568" s="45">
        <v>19.604780197143555</v>
      </c>
      <c r="S6568" s="45"/>
      <c r="T6568" s="45"/>
      <c r="U6568" s="45"/>
      <c r="V6568" s="46">
        <v>59.390655517578125</v>
      </c>
      <c r="W6568" s="46"/>
      <c r="X6568" s="45">
        <v>4.8000000417232513E-2</v>
      </c>
      <c r="Y6568" s="45"/>
      <c r="Z6568" s="44">
        <v>2.8800000250339508</v>
      </c>
      <c r="AA6568" s="44"/>
      <c r="AB6568" s="45">
        <v>-14.529384613037109</v>
      </c>
      <c r="AC6568" s="45"/>
      <c r="AD6568" s="45">
        <v>4.3208441734313965</v>
      </c>
      <c r="AE6568" s="45"/>
      <c r="AF6568" s="45">
        <v>30.288625717163086</v>
      </c>
      <c r="AG6568" s="45"/>
      <c r="AH6568" s="45">
        <v>18.361993789672852</v>
      </c>
      <c r="AI6568" s="45"/>
      <c r="AJ6568" s="45"/>
      <c r="AK6568" s="20">
        <v>16.639251708984375</v>
      </c>
    </row>
    <row r="6569" spans="2:37">
      <c r="B6569" s="2">
        <v>9.9999997764825821E-3</v>
      </c>
      <c r="D6569" s="44">
        <v>0.59999998658895493</v>
      </c>
      <c r="E6569" s="44"/>
      <c r="F6569" s="45">
        <v>38.088851928710938</v>
      </c>
      <c r="G6569" s="45"/>
      <c r="H6569" s="45"/>
      <c r="I6569" s="45"/>
      <c r="J6569" s="45"/>
      <c r="K6569" s="45">
        <v>15.688374519348145</v>
      </c>
      <c r="L6569" s="45"/>
      <c r="M6569" s="45"/>
      <c r="N6569" s="45">
        <v>43.360610961914063</v>
      </c>
      <c r="O6569" s="45"/>
      <c r="P6569" s="45"/>
      <c r="Q6569" s="45"/>
      <c r="R6569" s="45">
        <v>19.567226409912109</v>
      </c>
      <c r="S6569" s="45"/>
      <c r="T6569" s="45"/>
      <c r="U6569" s="45"/>
      <c r="V6569" s="46">
        <v>56.693553924560547</v>
      </c>
      <c r="W6569" s="46"/>
      <c r="X6569" s="45">
        <v>4.8999998718500137E-2</v>
      </c>
      <c r="Y6569" s="45"/>
      <c r="Z6569" s="44">
        <v>2.9399999231100082</v>
      </c>
      <c r="AA6569" s="44"/>
      <c r="AB6569" s="45">
        <v>-19.868310928344727</v>
      </c>
      <c r="AC6569" s="45"/>
      <c r="AD6569" s="45">
        <v>4.1971087455749512</v>
      </c>
      <c r="AE6569" s="45"/>
      <c r="AF6569" s="45">
        <v>30.127262115478516</v>
      </c>
      <c r="AG6569" s="45"/>
      <c r="AH6569" s="45">
        <v>18.335386276245117</v>
      </c>
      <c r="AI6569" s="45"/>
      <c r="AJ6569" s="45"/>
      <c r="AK6569" s="20">
        <v>16.186208724975586</v>
      </c>
    </row>
    <row r="6570" spans="2:37">
      <c r="B6570" s="2">
        <v>1.0999999940395355E-2</v>
      </c>
      <c r="D6570" s="44">
        <v>0.65999999642372131</v>
      </c>
      <c r="E6570" s="44"/>
      <c r="F6570" s="45">
        <v>29.793218612670898</v>
      </c>
      <c r="G6570" s="45"/>
      <c r="H6570" s="45"/>
      <c r="I6570" s="45"/>
      <c r="J6570" s="45"/>
      <c r="K6570" s="45">
        <v>14.973027229309082</v>
      </c>
      <c r="L6570" s="45"/>
      <c r="M6570" s="45"/>
      <c r="N6570" s="45">
        <v>42.592632293701172</v>
      </c>
      <c r="O6570" s="45"/>
      <c r="P6570" s="45"/>
      <c r="Q6570" s="45"/>
      <c r="R6570" s="45">
        <v>19.530010223388672</v>
      </c>
      <c r="S6570" s="45"/>
      <c r="T6570" s="45"/>
      <c r="U6570" s="45"/>
      <c r="V6570" s="46">
        <v>54.211589813232422</v>
      </c>
      <c r="W6570" s="46"/>
      <c r="X6570" s="45">
        <v>5.000000074505806E-2</v>
      </c>
      <c r="Y6570" s="45"/>
      <c r="Z6570" s="44">
        <v>3.0000000447034836</v>
      </c>
      <c r="AA6570" s="44"/>
      <c r="AB6570" s="45">
        <v>-21.8153076171875</v>
      </c>
      <c r="AC6570" s="45"/>
      <c r="AD6570" s="45">
        <v>4.0772585868835449</v>
      </c>
      <c r="AE6570" s="45"/>
      <c r="AF6570" s="45">
        <v>29.97010612487793</v>
      </c>
      <c r="AG6570" s="45"/>
      <c r="AH6570" s="45">
        <v>18.30900764465332</v>
      </c>
      <c r="AI6570" s="45"/>
      <c r="AJ6570" s="45"/>
      <c r="AK6570" s="20">
        <v>15.746658325195313</v>
      </c>
    </row>
    <row r="6571" spans="2:37">
      <c r="B6571" s="2">
        <v>1.2000000104308128E-2</v>
      </c>
      <c r="D6571" s="44">
        <v>0.7200000062584877</v>
      </c>
      <c r="E6571" s="44"/>
      <c r="F6571" s="45">
        <v>19.505125045776367</v>
      </c>
      <c r="G6571" s="45"/>
      <c r="H6571" s="45"/>
      <c r="I6571" s="45"/>
      <c r="J6571" s="45"/>
      <c r="K6571" s="45">
        <v>14.312939643859863</v>
      </c>
      <c r="L6571" s="45"/>
      <c r="M6571" s="45"/>
      <c r="N6571" s="45">
        <v>41.880390167236328</v>
      </c>
      <c r="O6571" s="45"/>
      <c r="P6571" s="45"/>
      <c r="Q6571" s="45"/>
      <c r="R6571" s="45">
        <v>19.493129730224609</v>
      </c>
      <c r="S6571" s="45"/>
      <c r="T6571" s="45"/>
      <c r="U6571" s="45"/>
      <c r="V6571" s="46">
        <v>51.919712066650391</v>
      </c>
      <c r="W6571" s="46"/>
      <c r="X6571" s="45">
        <v>5.0999999046325684E-2</v>
      </c>
      <c r="Y6571" s="45"/>
      <c r="Z6571" s="44">
        <v>3.059999942779541</v>
      </c>
      <c r="AA6571" s="44"/>
      <c r="AB6571" s="45">
        <v>-20.124210357666016</v>
      </c>
      <c r="AC6571" s="45"/>
      <c r="AD6571" s="45">
        <v>3.9611515998840332</v>
      </c>
      <c r="AE6571" s="45"/>
      <c r="AF6571" s="45">
        <v>29.817014694213867</v>
      </c>
      <c r="AG6571" s="45"/>
      <c r="AH6571" s="45">
        <v>18.282855987548828</v>
      </c>
      <c r="AI6571" s="45"/>
      <c r="AJ6571" s="45"/>
      <c r="AK6571" s="20">
        <v>15.320128440856934</v>
      </c>
    </row>
    <row r="6572" spans="2:37">
      <c r="B6572" s="2">
        <v>1.3000000268220901E-2</v>
      </c>
      <c r="D6572" s="44">
        <v>0.78000001609325409</v>
      </c>
      <c r="E6572" s="44"/>
      <c r="F6572" s="45">
        <v>8.5747222900390625</v>
      </c>
      <c r="G6572" s="45"/>
      <c r="H6572" s="45"/>
      <c r="I6572" s="45"/>
      <c r="J6572" s="45"/>
      <c r="K6572" s="45">
        <v>13.70180606842041</v>
      </c>
      <c r="L6572" s="45"/>
      <c r="M6572" s="45"/>
      <c r="N6572" s="45">
        <v>41.217563629150391</v>
      </c>
      <c r="O6572" s="45"/>
      <c r="P6572" s="45"/>
      <c r="Q6572" s="45"/>
      <c r="R6572" s="45">
        <v>19.456579208374023</v>
      </c>
      <c r="S6572" s="45"/>
      <c r="T6572" s="45"/>
      <c r="U6572" s="45"/>
      <c r="V6572" s="46">
        <v>49.796215057373047</v>
      </c>
      <c r="W6572" s="46"/>
      <c r="X6572" s="45">
        <v>5.2000001072883606E-2</v>
      </c>
      <c r="Y6572" s="45"/>
      <c r="Z6572" s="44">
        <v>3.1200000643730164</v>
      </c>
      <c r="AA6572" s="44"/>
      <c r="AB6572" s="45">
        <v>-15.058801651000977</v>
      </c>
      <c r="AC6572" s="45"/>
      <c r="AD6572" s="45">
        <v>3.8486526012420654</v>
      </c>
      <c r="AE6572" s="45"/>
      <c r="AF6572" s="45">
        <v>29.667848587036133</v>
      </c>
      <c r="AG6572" s="45"/>
      <c r="AH6572" s="45">
        <v>18.256929397583008</v>
      </c>
      <c r="AI6572" s="45"/>
      <c r="AJ6572" s="45"/>
      <c r="AK6572" s="20">
        <v>14.906167030334473</v>
      </c>
    </row>
    <row r="6573" spans="2:37">
      <c r="B6573" s="2">
        <v>1.4000000432133675E-2</v>
      </c>
      <c r="D6573" s="44">
        <v>0.84000002592802048</v>
      </c>
      <c r="E6573" s="44"/>
      <c r="F6573" s="45">
        <v>-1.5552850961685181</v>
      </c>
      <c r="G6573" s="45"/>
      <c r="H6573" s="45"/>
      <c r="I6573" s="45"/>
      <c r="J6573" s="45"/>
      <c r="K6573" s="45">
        <v>13.134158134460449</v>
      </c>
      <c r="L6573" s="45"/>
      <c r="M6573" s="45"/>
      <c r="N6573" s="45">
        <v>40.598690032958984</v>
      </c>
      <c r="O6573" s="45"/>
      <c r="P6573" s="45"/>
      <c r="Q6573" s="45"/>
      <c r="R6573" s="45">
        <v>19.420354843139648</v>
      </c>
      <c r="S6573" s="45"/>
      <c r="T6573" s="45"/>
      <c r="U6573" s="45"/>
      <c r="V6573" s="46">
        <v>47.822257995605469</v>
      </c>
      <c r="W6573" s="46"/>
      <c r="X6573" s="45">
        <v>5.299999937415123E-2</v>
      </c>
      <c r="Y6573" s="45"/>
      <c r="Z6573" s="44">
        <v>3.1799999624490738</v>
      </c>
      <c r="AA6573" s="44"/>
      <c r="AB6573" s="45">
        <v>-7.3544168472290039</v>
      </c>
      <c r="AC6573" s="45"/>
      <c r="AD6573" s="45">
        <v>3.7396328449249268</v>
      </c>
      <c r="AE6573" s="45"/>
      <c r="AF6573" s="45">
        <v>29.522476196289063</v>
      </c>
      <c r="AG6573" s="45"/>
      <c r="AH6573" s="45">
        <v>18.231224060058594</v>
      </c>
      <c r="AI6573" s="45"/>
      <c r="AJ6573" s="45"/>
      <c r="AK6573" s="20">
        <v>14.504345893859863</v>
      </c>
    </row>
    <row r="6574" spans="2:37">
      <c r="B6574" s="2">
        <v>1.4999999664723873E-2</v>
      </c>
      <c r="D6574" s="44">
        <v>0.89999997988343239</v>
      </c>
      <c r="E6574" s="44"/>
      <c r="F6574" s="45">
        <v>-9.5529022216796875</v>
      </c>
      <c r="G6574" s="45"/>
      <c r="H6574" s="45"/>
      <c r="I6574" s="45"/>
      <c r="J6574" s="45"/>
      <c r="K6574" s="45">
        <v>12.605254173278809</v>
      </c>
      <c r="L6574" s="45"/>
      <c r="M6574" s="45"/>
      <c r="N6574" s="45">
        <v>40.019016265869141</v>
      </c>
      <c r="O6574" s="45"/>
      <c r="P6574" s="45"/>
      <c r="Q6574" s="45"/>
      <c r="R6574" s="45">
        <v>19.384456634521484</v>
      </c>
      <c r="S6574" s="45"/>
      <c r="T6574" s="45"/>
      <c r="U6574" s="45"/>
      <c r="V6574" s="46">
        <v>45.981487274169922</v>
      </c>
      <c r="W6574" s="46"/>
      <c r="X6574" s="45">
        <v>5.4000001400709152E-2</v>
      </c>
      <c r="Y6574" s="45"/>
      <c r="Z6574" s="44">
        <v>3.2400000840425491</v>
      </c>
      <c r="AA6574" s="44"/>
      <c r="AB6574" s="45">
        <v>1.8863984346389771</v>
      </c>
      <c r="AC6574" s="45"/>
      <c r="AD6574" s="45">
        <v>3.6339690685272217</v>
      </c>
      <c r="AE6574" s="45"/>
      <c r="AF6574" s="45">
        <v>29.380771636962891</v>
      </c>
      <c r="AG6574" s="45"/>
      <c r="AH6574" s="45">
        <v>18.205738067626953</v>
      </c>
      <c r="AI6574" s="45"/>
      <c r="AJ6574" s="45"/>
      <c r="AK6574" s="20">
        <v>14.114253997802734</v>
      </c>
    </row>
    <row r="6575" spans="2:37">
      <c r="B6575" s="2">
        <v>1.6000000759959221E-2</v>
      </c>
      <c r="D6575" s="44">
        <v>0.96000004559755325</v>
      </c>
      <c r="E6575" s="44"/>
      <c r="F6575" s="45">
        <v>-14.383715629577637</v>
      </c>
      <c r="G6575" s="45"/>
      <c r="H6575" s="45"/>
      <c r="I6575" s="45"/>
      <c r="J6575" s="45"/>
      <c r="K6575" s="45">
        <v>12.110973358154297</v>
      </c>
      <c r="L6575" s="45"/>
      <c r="M6575" s="45"/>
      <c r="N6575" s="45">
        <v>39.474418640136719</v>
      </c>
      <c r="O6575" s="45"/>
      <c r="P6575" s="45"/>
      <c r="Q6575" s="45"/>
      <c r="R6575" s="45">
        <v>19.348876953125</v>
      </c>
      <c r="S6575" s="45"/>
      <c r="T6575" s="45"/>
      <c r="U6575" s="45"/>
      <c r="V6575" s="46">
        <v>44.259681701660156</v>
      </c>
      <c r="W6575" s="46"/>
      <c r="X6575" s="45">
        <v>5.4999999701976776E-2</v>
      </c>
      <c r="Y6575" s="45"/>
      <c r="Z6575" s="44">
        <v>3.2999999821186066</v>
      </c>
      <c r="AA6575" s="44"/>
      <c r="AB6575" s="45">
        <v>11.349374771118164</v>
      </c>
      <c r="AC6575" s="45"/>
      <c r="AD6575" s="45">
        <v>3.5315442085266113</v>
      </c>
      <c r="AE6575" s="45"/>
      <c r="AF6575" s="45">
        <v>29.242612838745117</v>
      </c>
      <c r="AG6575" s="45"/>
      <c r="AH6575" s="45">
        <v>18.180471420288086</v>
      </c>
      <c r="AI6575" s="45"/>
      <c r="AJ6575" s="45"/>
      <c r="AK6575" s="20">
        <v>13.735501289367676</v>
      </c>
    </row>
    <row r="6576" spans="2:37">
      <c r="B6576" s="2">
        <v>1.7000000923871994E-2</v>
      </c>
      <c r="D6576" s="44">
        <v>1.0200000554323196</v>
      </c>
      <c r="E6576" s="44"/>
      <c r="F6576" s="45">
        <v>-15.455307960510254</v>
      </c>
      <c r="G6576" s="45"/>
      <c r="H6576" s="45"/>
      <c r="I6576" s="45"/>
      <c r="J6576" s="45"/>
      <c r="K6576" s="45">
        <v>11.647729873657227</v>
      </c>
      <c r="L6576" s="45"/>
      <c r="M6576" s="45"/>
      <c r="N6576" s="45">
        <v>38.961307525634766</v>
      </c>
      <c r="O6576" s="45"/>
      <c r="P6576" s="45"/>
      <c r="Q6576" s="45"/>
      <c r="R6576" s="45">
        <v>19.313615798950195</v>
      </c>
      <c r="S6576" s="45"/>
      <c r="T6576" s="45"/>
      <c r="U6576" s="45"/>
      <c r="V6576" s="46">
        <v>42.644466400146484</v>
      </c>
      <c r="W6576" s="46"/>
      <c r="X6576" s="45">
        <v>5.6000001728534698E-2</v>
      </c>
      <c r="Y6576" s="45"/>
      <c r="Z6576" s="44">
        <v>3.3600001037120819</v>
      </c>
      <c r="AA6576" s="44"/>
      <c r="AB6576" s="45">
        <v>19.693233489990234</v>
      </c>
      <c r="AC6576" s="45"/>
      <c r="AD6576" s="45">
        <v>3.4322457313537598</v>
      </c>
      <c r="AE6576" s="45"/>
      <c r="AF6576" s="45">
        <v>29.107885360717773</v>
      </c>
      <c r="AG6576" s="45"/>
      <c r="AH6576" s="45">
        <v>18.155418395996094</v>
      </c>
      <c r="AI6576" s="45"/>
      <c r="AJ6576" s="45"/>
      <c r="AK6576" s="20">
        <v>13.367712020874023</v>
      </c>
    </row>
    <row r="6577" spans="2:37">
      <c r="B6577" s="2">
        <v>1.7999999225139618E-2</v>
      </c>
      <c r="D6577" s="44">
        <v>1.0799999535083771</v>
      </c>
      <c r="E6577" s="44"/>
      <c r="F6577" s="45">
        <v>-12.699173927307129</v>
      </c>
      <c r="G6577" s="45"/>
      <c r="H6577" s="45"/>
      <c r="I6577" s="45"/>
      <c r="J6577" s="45"/>
      <c r="K6577" s="45">
        <v>11.212401390075684</v>
      </c>
      <c r="L6577" s="45"/>
      <c r="M6577" s="45"/>
      <c r="N6577" s="45">
        <v>38.476558685302734</v>
      </c>
      <c r="O6577" s="45"/>
      <c r="P6577" s="45"/>
      <c r="Q6577" s="45"/>
      <c r="R6577" s="45">
        <v>19.278669357299805</v>
      </c>
      <c r="S6577" s="45"/>
      <c r="T6577" s="45"/>
      <c r="U6577" s="45"/>
      <c r="V6577" s="46">
        <v>41.12506103515625</v>
      </c>
      <c r="W6577" s="46"/>
      <c r="X6577" s="45">
        <v>5.7000000029802322E-2</v>
      </c>
      <c r="Y6577" s="45"/>
      <c r="Z6577" s="44">
        <v>3.4200000017881393</v>
      </c>
      <c r="AA6577" s="44"/>
      <c r="AB6577" s="45">
        <v>25.737668991088867</v>
      </c>
      <c r="AC6577" s="45"/>
      <c r="AD6577" s="45">
        <v>3.3359663486480713</v>
      </c>
      <c r="AE6577" s="45"/>
      <c r="AF6577" s="45">
        <v>28.976478576660156</v>
      </c>
      <c r="AG6577" s="45"/>
      <c r="AH6577" s="45">
        <v>18.130580902099609</v>
      </c>
      <c r="AI6577" s="45"/>
      <c r="AJ6577" s="45"/>
      <c r="AK6577" s="20">
        <v>13.010528564453125</v>
      </c>
    </row>
    <row r="6578" spans="2:37">
      <c r="B6578" s="2">
        <v>1.8999999389052391E-2</v>
      </c>
      <c r="D6578" s="44">
        <v>1.1399999633431435</v>
      </c>
      <c r="E6578" s="44"/>
      <c r="F6578" s="45">
        <v>-6.5788965225219727</v>
      </c>
      <c r="G6578" s="45"/>
      <c r="H6578" s="45"/>
      <c r="I6578" s="45"/>
      <c r="J6578" s="45"/>
      <c r="K6578" s="45">
        <v>10.802262306213379</v>
      </c>
      <c r="L6578" s="45"/>
      <c r="M6578" s="45"/>
      <c r="N6578" s="45">
        <v>38.017436981201172</v>
      </c>
      <c r="O6578" s="45"/>
      <c r="P6578" s="45"/>
      <c r="Q6578" s="45"/>
      <c r="R6578" s="45">
        <v>19.244035720825195</v>
      </c>
      <c r="S6578" s="45"/>
      <c r="T6578" s="45"/>
      <c r="U6578" s="45"/>
      <c r="V6578" s="46">
        <v>39.692054748535156</v>
      </c>
      <c r="W6578" s="46"/>
      <c r="X6578" s="45">
        <v>5.7999998331069946E-2</v>
      </c>
      <c r="Y6578" s="45"/>
      <c r="Z6578" s="44">
        <v>3.4799998998641968</v>
      </c>
      <c r="AA6578" s="44"/>
      <c r="AB6578" s="45">
        <v>28.628259658813477</v>
      </c>
      <c r="AC6578" s="45"/>
      <c r="AD6578" s="45">
        <v>3.242603063583374</v>
      </c>
      <c r="AE6578" s="45"/>
      <c r="AF6578" s="45">
        <v>28.848289489746094</v>
      </c>
      <c r="AG6578" s="45"/>
      <c r="AH6578" s="45">
        <v>18.105953216552734</v>
      </c>
      <c r="AI6578" s="45"/>
      <c r="AJ6578" s="45"/>
      <c r="AK6578" s="20">
        <v>12.663605690002441</v>
      </c>
    </row>
    <row r="6579" spans="2:37">
      <c r="B6579" s="2">
        <v>1.9999999552965164E-2</v>
      </c>
      <c r="D6579" s="44">
        <v>1.1999999731779099</v>
      </c>
      <c r="E6579" s="44"/>
      <c r="F6579" s="45">
        <v>1.9762663841247559</v>
      </c>
      <c r="G6579" s="45"/>
      <c r="H6579" s="45"/>
      <c r="I6579" s="45"/>
      <c r="J6579" s="45"/>
      <c r="K6579" s="45">
        <v>10.414928436279297</v>
      </c>
      <c r="L6579" s="45"/>
      <c r="M6579" s="45"/>
      <c r="N6579" s="45">
        <v>37.581558227539063</v>
      </c>
      <c r="O6579" s="45"/>
      <c r="P6579" s="45"/>
      <c r="Q6579" s="45"/>
      <c r="R6579" s="45">
        <v>19.209707260131836</v>
      </c>
      <c r="S6579" s="45"/>
      <c r="T6579" s="45"/>
      <c r="U6579" s="45"/>
      <c r="V6579" s="46">
        <v>38.337215423583984</v>
      </c>
      <c r="W6579" s="46"/>
      <c r="X6579" s="45">
        <v>5.9000000357627869E-2</v>
      </c>
      <c r="Y6579" s="45"/>
      <c r="Z6579" s="44">
        <v>3.5400000214576721</v>
      </c>
      <c r="AA6579" s="44"/>
      <c r="AB6579" s="45">
        <v>27.955280303955078</v>
      </c>
      <c r="AC6579" s="45"/>
      <c r="AD6579" s="45">
        <v>3.1520576477050781</v>
      </c>
      <c r="AE6579" s="45"/>
      <c r="AF6579" s="45">
        <v>28.723211288452148</v>
      </c>
      <c r="AG6579" s="45"/>
      <c r="AH6579" s="45">
        <v>18.081537246704102</v>
      </c>
      <c r="AI6579" s="45"/>
      <c r="AJ6579" s="45"/>
      <c r="AK6579" s="20">
        <v>12.326614379882813</v>
      </c>
    </row>
    <row r="6580" spans="2:37">
      <c r="B6580" s="2">
        <v>2.0999999716877937E-2</v>
      </c>
      <c r="D6580" s="44">
        <v>1.2599999830126762</v>
      </c>
      <c r="E6580" s="44"/>
      <c r="F6580" s="45">
        <v>11.702811241149902</v>
      </c>
      <c r="G6580" s="45"/>
      <c r="H6580" s="45"/>
      <c r="I6580" s="45"/>
      <c r="J6580" s="45"/>
      <c r="K6580" s="45">
        <v>10.04831600189209</v>
      </c>
      <c r="L6580" s="45"/>
      <c r="M6580" s="45"/>
      <c r="N6580" s="45">
        <v>37.166831970214844</v>
      </c>
      <c r="O6580" s="45"/>
      <c r="P6580" s="45"/>
      <c r="Q6580" s="45"/>
      <c r="R6580" s="45">
        <v>19.175685882568359</v>
      </c>
      <c r="S6580" s="45"/>
      <c r="T6580" s="45"/>
      <c r="U6580" s="45"/>
      <c r="V6580" s="46">
        <v>37.053340911865234</v>
      </c>
      <c r="W6580" s="46"/>
      <c r="X6580" s="45">
        <v>5.9999998658895493E-2</v>
      </c>
      <c r="Y6580" s="45"/>
      <c r="Z6580" s="44">
        <v>3.5999999195337296</v>
      </c>
      <c r="AA6580" s="44"/>
      <c r="AB6580" s="45">
        <v>23.809885025024414</v>
      </c>
      <c r="AC6580" s="45"/>
      <c r="AD6580" s="45">
        <v>3.0642352104187012</v>
      </c>
      <c r="AE6580" s="45"/>
      <c r="AF6580" s="45">
        <v>28.601152420043945</v>
      </c>
      <c r="AG6580" s="45"/>
      <c r="AH6580" s="45">
        <v>18.057327270507813</v>
      </c>
      <c r="AI6580" s="45"/>
      <c r="AJ6580" s="45"/>
      <c r="AK6580" s="20">
        <v>11.999237060546875</v>
      </c>
    </row>
    <row r="6581" spans="2:37">
      <c r="B6581" s="2">
        <v>2.199999988079071E-2</v>
      </c>
      <c r="D6581" s="44">
        <v>1.3199999928474426</v>
      </c>
      <c r="E6581" s="44"/>
      <c r="F6581" s="45">
        <v>21.180805206298828</v>
      </c>
      <c r="G6581" s="45"/>
      <c r="H6581" s="45"/>
      <c r="I6581" s="45"/>
      <c r="J6581" s="45"/>
      <c r="K6581" s="45">
        <v>9.700592041015625</v>
      </c>
      <c r="L6581" s="45"/>
      <c r="M6581" s="45"/>
      <c r="N6581" s="45">
        <v>36.771419525146484</v>
      </c>
      <c r="O6581" s="45"/>
      <c r="P6581" s="45"/>
      <c r="Q6581" s="45"/>
      <c r="R6581" s="45">
        <v>19.141965866088867</v>
      </c>
      <c r="S6581" s="45"/>
      <c r="T6581" s="45"/>
      <c r="U6581" s="45"/>
      <c r="V6581" s="46">
        <v>35.834117889404297</v>
      </c>
      <c r="W6581" s="46"/>
      <c r="X6581" s="45">
        <v>6.1000000685453415E-2</v>
      </c>
      <c r="Y6581" s="45"/>
      <c r="Z6581" s="44">
        <v>3.6600000411272049</v>
      </c>
      <c r="AA6581" s="44"/>
      <c r="AB6581" s="45">
        <v>16.76997184753418</v>
      </c>
      <c r="AC6581" s="45"/>
      <c r="AD6581" s="45">
        <v>2.9790451526641846</v>
      </c>
      <c r="AE6581" s="45"/>
      <c r="AF6581" s="45">
        <v>28.482013702392578</v>
      </c>
      <c r="AG6581" s="45"/>
      <c r="AH6581" s="45">
        <v>18.033323287963867</v>
      </c>
      <c r="AI6581" s="45"/>
      <c r="AJ6581" s="45"/>
      <c r="AK6581" s="20">
        <v>11.681169509887695</v>
      </c>
    </row>
    <row r="6582" spans="2:37">
      <c r="B6582" s="2">
        <v>2.3000000044703484E-2</v>
      </c>
      <c r="D6582" s="44">
        <v>1.380000002682209</v>
      </c>
      <c r="E6582" s="44"/>
      <c r="F6582" s="45">
        <v>29.033004760742188</v>
      </c>
      <c r="G6582" s="45"/>
      <c r="H6582" s="45"/>
      <c r="I6582" s="45"/>
      <c r="J6582" s="45"/>
      <c r="K6582" s="45">
        <v>9.370147705078125</v>
      </c>
      <c r="L6582" s="45"/>
      <c r="M6582" s="45"/>
      <c r="N6582" s="45">
        <v>36.393711090087891</v>
      </c>
      <c r="O6582" s="45"/>
      <c r="P6582" s="45"/>
      <c r="Q6582" s="45"/>
      <c r="R6582" s="45">
        <v>19.108545303344727</v>
      </c>
      <c r="S6582" s="45"/>
      <c r="T6582" s="45"/>
      <c r="U6582" s="45"/>
      <c r="V6582" s="46">
        <v>34.673992156982422</v>
      </c>
      <c r="W6582" s="46"/>
      <c r="X6582" s="45">
        <v>6.1999998986721039E-2</v>
      </c>
      <c r="Y6582" s="45"/>
      <c r="Z6582" s="44">
        <v>3.7199999392032623</v>
      </c>
      <c r="AA6582" s="44"/>
      <c r="AB6582" s="45">
        <v>7.8178906440734863</v>
      </c>
      <c r="AC6582" s="45"/>
      <c r="AD6582" s="45">
        <v>2.896399974822998</v>
      </c>
      <c r="AE6582" s="45"/>
      <c r="AF6582" s="45">
        <v>28.36570930480957</v>
      </c>
      <c r="AG6582" s="45"/>
      <c r="AH6582" s="45">
        <v>18.009521484375</v>
      </c>
      <c r="AI6582" s="45"/>
      <c r="AJ6582" s="45"/>
      <c r="AK6582" s="20">
        <v>11.37211799621582</v>
      </c>
    </row>
    <row r="6583" spans="2:37">
      <c r="B6583" s="2">
        <v>2.4000000208616257E-2</v>
      </c>
      <c r="D6583" s="44">
        <v>1.4400000125169754</v>
      </c>
      <c r="E6583" s="44"/>
      <c r="F6583" s="45">
        <v>34.117340087890625</v>
      </c>
      <c r="G6583" s="45"/>
      <c r="H6583" s="45"/>
      <c r="I6583" s="45"/>
      <c r="J6583" s="45"/>
      <c r="K6583" s="45">
        <v>9.0555639266967773</v>
      </c>
      <c r="L6583" s="45"/>
      <c r="M6583" s="45"/>
      <c r="N6583" s="45">
        <v>36.032279968261719</v>
      </c>
      <c r="O6583" s="45"/>
      <c r="P6583" s="45"/>
      <c r="Q6583" s="45"/>
      <c r="R6583" s="45">
        <v>19.075420379638672</v>
      </c>
      <c r="S6583" s="45"/>
      <c r="T6583" s="45"/>
      <c r="U6583" s="45"/>
      <c r="V6583" s="46">
        <v>33.568073272705078</v>
      </c>
      <c r="W6583" s="46"/>
      <c r="X6583" s="45">
        <v>6.3000001013278961E-2</v>
      </c>
      <c r="Y6583" s="45"/>
      <c r="Z6583" s="44">
        <v>3.7800000607967377</v>
      </c>
      <c r="AA6583" s="44"/>
      <c r="AB6583" s="45">
        <v>-1.798279881477356</v>
      </c>
      <c r="AC6583" s="45"/>
      <c r="AD6583" s="45">
        <v>2.816215991973877</v>
      </c>
      <c r="AE6583" s="45"/>
      <c r="AF6583" s="45">
        <v>28.252151489257813</v>
      </c>
      <c r="AG6583" s="45"/>
      <c r="AH6583" s="45">
        <v>17.985921859741211</v>
      </c>
      <c r="AI6583" s="45"/>
      <c r="AJ6583" s="45"/>
      <c r="AK6583" s="20">
        <v>11.071800231933594</v>
      </c>
    </row>
    <row r="6584" spans="2:37">
      <c r="B6584" s="2">
        <v>2.500000037252903E-2</v>
      </c>
      <c r="D6584" s="44">
        <v>1.5000000223517418</v>
      </c>
      <c r="E6584" s="44"/>
      <c r="F6584" s="45">
        <v>35.685810089111328</v>
      </c>
      <c r="G6584" s="45"/>
      <c r="H6584" s="45"/>
      <c r="I6584" s="45"/>
      <c r="J6584" s="45"/>
      <c r="K6584" s="45">
        <v>8.7555866241455078</v>
      </c>
      <c r="L6584" s="45"/>
      <c r="M6584" s="45"/>
      <c r="N6584" s="45">
        <v>35.685874938964844</v>
      </c>
      <c r="O6584" s="45"/>
      <c r="P6584" s="45"/>
      <c r="Q6584" s="45"/>
      <c r="R6584" s="45">
        <v>19.042587280273438</v>
      </c>
      <c r="S6584" s="45"/>
      <c r="T6584" s="45"/>
      <c r="U6584" s="45"/>
      <c r="V6584" s="46">
        <v>32.512046813964844</v>
      </c>
      <c r="W6584" s="46"/>
      <c r="X6584" s="45">
        <v>6.4000003039836884E-2</v>
      </c>
      <c r="Y6584" s="45"/>
      <c r="Z6584" s="44">
        <v>3.840000182390213</v>
      </c>
      <c r="AA6584" s="44"/>
      <c r="AB6584" s="45">
        <v>-10.740336418151855</v>
      </c>
      <c r="AC6584" s="45"/>
      <c r="AD6584" s="45">
        <v>2.738412618637085</v>
      </c>
      <c r="AE6584" s="45"/>
      <c r="AF6584" s="45">
        <v>28.141256332397461</v>
      </c>
      <c r="AG6584" s="45"/>
      <c r="AH6584" s="45">
        <v>17.962522506713867</v>
      </c>
      <c r="AI6584" s="45"/>
      <c r="AJ6584" s="45"/>
      <c r="AK6584" s="20">
        <v>10.779945373535156</v>
      </c>
    </row>
    <row r="6585" spans="2:37">
      <c r="B6585" s="2">
        <v>2.6000000536441803E-2</v>
      </c>
      <c r="D6585" s="44">
        <v>1.5600000321865082</v>
      </c>
      <c r="E6585" s="44"/>
      <c r="F6585" s="45">
        <v>33.487689971923828</v>
      </c>
      <c r="G6585" s="45"/>
      <c r="H6585" s="45"/>
      <c r="I6585" s="45"/>
      <c r="J6585" s="45"/>
      <c r="K6585" s="45">
        <v>8.4691057205200195</v>
      </c>
      <c r="L6585" s="45"/>
      <c r="M6585" s="45"/>
      <c r="N6585" s="45">
        <v>35.353370666503906</v>
      </c>
      <c r="O6585" s="45"/>
      <c r="P6585" s="45"/>
      <c r="Q6585" s="45"/>
      <c r="R6585" s="45">
        <v>19.010046005249023</v>
      </c>
      <c r="S6585" s="45"/>
      <c r="T6585" s="45"/>
      <c r="U6585" s="45"/>
      <c r="V6585" s="46">
        <v>31.502092361450195</v>
      </c>
      <c r="W6585" s="46"/>
      <c r="X6585" s="45">
        <v>6.4999997615814209E-2</v>
      </c>
      <c r="Y6585" s="45"/>
      <c r="Z6585" s="44">
        <v>3.8999998569488525</v>
      </c>
      <c r="AA6585" s="44"/>
      <c r="AB6585" s="45">
        <v>-17.7677001953125</v>
      </c>
      <c r="AC6585" s="45"/>
      <c r="AD6585" s="45">
        <v>2.6629123687744141</v>
      </c>
      <c r="AE6585" s="45"/>
      <c r="AF6585" s="45">
        <v>28.032943725585938</v>
      </c>
      <c r="AG6585" s="45"/>
      <c r="AH6585" s="45">
        <v>17.939321517944336</v>
      </c>
      <c r="AI6585" s="45"/>
      <c r="AJ6585" s="45"/>
      <c r="AK6585" s="20">
        <v>10.496291160583496</v>
      </c>
    </row>
    <row r="6586" spans="2:37">
      <c r="B6586" s="2">
        <v>2.7000000700354576E-2</v>
      </c>
      <c r="D6586" s="44">
        <v>1.6200000420212746</v>
      </c>
      <c r="E6586" s="44"/>
      <c r="F6586" s="45">
        <v>27.802740097045898</v>
      </c>
      <c r="G6586" s="45"/>
      <c r="H6586" s="45"/>
      <c r="I6586" s="45"/>
      <c r="J6586" s="45"/>
      <c r="K6586" s="45">
        <v>8.195134162902832</v>
      </c>
      <c r="L6586" s="45"/>
      <c r="M6586" s="45"/>
      <c r="N6586" s="45">
        <v>35.033782958984375</v>
      </c>
      <c r="O6586" s="45"/>
      <c r="P6586" s="45"/>
      <c r="Q6586" s="45"/>
      <c r="R6586" s="45">
        <v>18.977790832519531</v>
      </c>
      <c r="S6586" s="45"/>
      <c r="T6586" s="45"/>
      <c r="U6586" s="45"/>
      <c r="V6586" s="46">
        <v>30.534820556640625</v>
      </c>
      <c r="W6586" s="46"/>
      <c r="X6586" s="45">
        <v>6.5999999642372131E-2</v>
      </c>
      <c r="Y6586" s="45"/>
      <c r="Z6586" s="44">
        <v>3.9599999785423279</v>
      </c>
      <c r="AA6586" s="44"/>
      <c r="AB6586" s="45">
        <v>-21.911014556884766</v>
      </c>
      <c r="AC6586" s="45"/>
      <c r="AD6586" s="45">
        <v>2.5896406173706055</v>
      </c>
      <c r="AE6586" s="45"/>
      <c r="AF6586" s="45">
        <v>27.927135467529297</v>
      </c>
      <c r="AG6586" s="45"/>
      <c r="AH6586" s="45">
        <v>17.916315078735352</v>
      </c>
      <c r="AI6586" s="45"/>
      <c r="AJ6586" s="45"/>
      <c r="AK6586" s="20">
        <v>10.220585823059082</v>
      </c>
    </row>
    <row r="6587" spans="2:37">
      <c r="B6587" s="2">
        <v>2.8000000864267349E-2</v>
      </c>
      <c r="D6587" s="44">
        <v>1.680000051856041</v>
      </c>
      <c r="E6587" s="44"/>
      <c r="F6587" s="45">
        <v>19.400081634521484</v>
      </c>
      <c r="G6587" s="45"/>
      <c r="H6587" s="45"/>
      <c r="I6587" s="45"/>
      <c r="J6587" s="45"/>
      <c r="K6587" s="45">
        <v>7.9327926635742188</v>
      </c>
      <c r="L6587" s="45"/>
      <c r="M6587" s="45"/>
      <c r="N6587" s="45">
        <v>34.726230621337891</v>
      </c>
      <c r="O6587" s="45"/>
      <c r="P6587" s="45"/>
      <c r="Q6587" s="45"/>
      <c r="R6587" s="45">
        <v>18.945821762084961</v>
      </c>
      <c r="S6587" s="45"/>
      <c r="T6587" s="45"/>
      <c r="U6587" s="45"/>
      <c r="V6587" s="46">
        <v>29.607221603393555</v>
      </c>
      <c r="W6587" s="46"/>
      <c r="X6587" s="45">
        <v>6.7000001668930054E-2</v>
      </c>
      <c r="Y6587" s="45"/>
      <c r="Z6587" s="44">
        <v>4.0200001001358032</v>
      </c>
      <c r="AA6587" s="44"/>
      <c r="AB6587" s="45">
        <v>-22.607278823852539</v>
      </c>
      <c r="AC6587" s="45"/>
      <c r="AD6587" s="45">
        <v>2.5185251235961914</v>
      </c>
      <c r="AE6587" s="45"/>
      <c r="AF6587" s="45">
        <v>27.823759078979492</v>
      </c>
      <c r="AG6587" s="45"/>
      <c r="AH6587" s="45">
        <v>17.893503189086914</v>
      </c>
      <c r="AI6587" s="45"/>
      <c r="AJ6587" s="45"/>
      <c r="AK6587" s="20">
        <v>9.9525852203369141</v>
      </c>
    </row>
    <row r="6588" spans="2:37">
      <c r="B6588" s="2">
        <v>2.8999999165534973E-2</v>
      </c>
      <c r="D6588" s="44">
        <v>1.7399999499320984</v>
      </c>
      <c r="E6588" s="44"/>
      <c r="F6588" s="45">
        <v>9.4286489486694336</v>
      </c>
      <c r="G6588" s="45"/>
      <c r="H6588" s="45"/>
      <c r="I6588" s="45"/>
      <c r="J6588" s="45"/>
      <c r="K6588" s="45">
        <v>7.6812968254089355</v>
      </c>
      <c r="L6588" s="45"/>
      <c r="M6588" s="45"/>
      <c r="N6588" s="45">
        <v>34.429920196533203</v>
      </c>
      <c r="O6588" s="45"/>
      <c r="P6588" s="45"/>
      <c r="Q6588" s="45"/>
      <c r="R6588" s="45">
        <v>18.914133071899414</v>
      </c>
      <c r="S6588" s="45"/>
      <c r="T6588" s="45"/>
      <c r="U6588" s="45"/>
      <c r="V6588" s="46">
        <v>28.716608047485352</v>
      </c>
      <c r="W6588" s="46"/>
      <c r="X6588" s="45">
        <v>6.8000003695487976E-2</v>
      </c>
      <c r="Y6588" s="45"/>
      <c r="Z6588" s="44">
        <v>4.0800002217292786</v>
      </c>
      <c r="AA6588" s="44"/>
      <c r="AB6588" s="45">
        <v>-19.777711868286133</v>
      </c>
      <c r="AC6588" s="45"/>
      <c r="AD6588" s="45">
        <v>2.4494967460632324</v>
      </c>
      <c r="AE6588" s="45"/>
      <c r="AF6588" s="45">
        <v>27.722742080688477</v>
      </c>
      <c r="AG6588" s="45"/>
      <c r="AH6588" s="45">
        <v>17.870882034301758</v>
      </c>
      <c r="AI6588" s="45"/>
      <c r="AJ6588" s="45"/>
      <c r="AK6588" s="20">
        <v>9.6920547485351563</v>
      </c>
    </row>
    <row r="6589" spans="2:37">
      <c r="B6589" s="2">
        <v>2.9999999329447746E-2</v>
      </c>
      <c r="D6589" s="44">
        <v>1.7999999597668648</v>
      </c>
      <c r="E6589" s="44"/>
      <c r="F6589" s="45">
        <v>-0.74511986970901489</v>
      </c>
      <c r="G6589" s="45"/>
      <c r="H6589" s="45"/>
      <c r="I6589" s="45"/>
      <c r="J6589" s="45"/>
      <c r="K6589" s="45">
        <v>7.4399433135986328</v>
      </c>
      <c r="L6589" s="45"/>
      <c r="M6589" s="45"/>
      <c r="N6589" s="45">
        <v>34.144145965576172</v>
      </c>
      <c r="O6589" s="45"/>
      <c r="P6589" s="45"/>
      <c r="Q6589" s="45"/>
      <c r="R6589" s="45">
        <v>18.882722854614258</v>
      </c>
      <c r="S6589" s="45"/>
      <c r="T6589" s="45"/>
      <c r="U6589" s="45"/>
      <c r="V6589" s="46">
        <v>27.860570907592773</v>
      </c>
      <c r="W6589" s="46"/>
      <c r="X6589" s="45">
        <v>6.8999998271465302E-2</v>
      </c>
      <c r="Y6589" s="45"/>
      <c r="Z6589" s="44">
        <v>4.1399998962879181</v>
      </c>
      <c r="AA6589" s="44"/>
      <c r="AB6589" s="45">
        <v>-13.837565422058105</v>
      </c>
      <c r="AC6589" s="45"/>
      <c r="AD6589" s="45">
        <v>2.3824889659881592</v>
      </c>
      <c r="AE6589" s="45"/>
      <c r="AF6589" s="45">
        <v>27.624011993408203</v>
      </c>
      <c r="AG6589" s="45"/>
      <c r="AH6589" s="45">
        <v>17.848453521728516</v>
      </c>
      <c r="AI6589" s="45"/>
      <c r="AJ6589" s="45"/>
      <c r="AK6589" s="20">
        <v>9.4387683868408203</v>
      </c>
    </row>
    <row r="6590" spans="2:37">
      <c r="B6590" s="2">
        <v>3.0999999493360519E-2</v>
      </c>
      <c r="D6590" s="44">
        <v>1.8599999696016312</v>
      </c>
      <c r="E6590" s="44"/>
      <c r="F6590" s="45">
        <v>-9.7295093536376953</v>
      </c>
      <c r="G6590" s="45"/>
      <c r="H6590" s="45"/>
      <c r="I6590" s="45"/>
      <c r="J6590" s="45"/>
      <c r="K6590" s="45">
        <v>7.208099365234375</v>
      </c>
      <c r="L6590" s="45"/>
      <c r="M6590" s="45"/>
      <c r="N6590" s="45">
        <v>33.868270874023438</v>
      </c>
      <c r="O6590" s="45"/>
      <c r="P6590" s="45"/>
      <c r="Q6590" s="45"/>
      <c r="R6590" s="45">
        <v>18.851589202880859</v>
      </c>
      <c r="S6590" s="45"/>
      <c r="T6590" s="45"/>
      <c r="U6590" s="45"/>
      <c r="V6590" s="46">
        <v>27.036956787109375</v>
      </c>
      <c r="W6590" s="46"/>
      <c r="X6590" s="45">
        <v>7.0000000298023224E-2</v>
      </c>
      <c r="Y6590" s="45"/>
      <c r="Z6590" s="44">
        <v>4.2000000178813934</v>
      </c>
      <c r="AA6590" s="44"/>
      <c r="AB6590" s="45">
        <v>-5.6367020606994629</v>
      </c>
      <c r="AC6590" s="45"/>
      <c r="AD6590" s="45">
        <v>2.3174371719360352</v>
      </c>
      <c r="AE6590" s="45"/>
      <c r="AF6590" s="45">
        <v>27.527505874633789</v>
      </c>
      <c r="AG6590" s="45"/>
      <c r="AH6590" s="45">
        <v>17.826211929321289</v>
      </c>
      <c r="AI6590" s="45"/>
      <c r="AJ6590" s="45"/>
      <c r="AK6590" s="20">
        <v>9.1925058364868164</v>
      </c>
    </row>
    <row r="6591" spans="2:37">
      <c r="B6591" s="2">
        <v>3.2000001519918442E-2</v>
      </c>
      <c r="D6591" s="44">
        <v>1.9200000911951065</v>
      </c>
      <c r="E6591" s="44"/>
      <c r="F6591" s="45">
        <v>-16.302640914916992</v>
      </c>
      <c r="G6591" s="45"/>
      <c r="H6591" s="45"/>
      <c r="I6591" s="45"/>
      <c r="J6591" s="45"/>
      <c r="K6591" s="45">
        <v>6.9851946830749512</v>
      </c>
      <c r="L6591" s="45"/>
      <c r="M6591" s="45"/>
      <c r="N6591" s="45">
        <v>33.601722717285156</v>
      </c>
      <c r="O6591" s="45"/>
      <c r="P6591" s="45"/>
      <c r="Q6591" s="45"/>
      <c r="R6591" s="45">
        <v>18.820728302001953</v>
      </c>
      <c r="S6591" s="45"/>
      <c r="T6591" s="45"/>
      <c r="U6591" s="45"/>
      <c r="V6591" s="46">
        <v>26.243824005126953</v>
      </c>
      <c r="W6591" s="46"/>
      <c r="X6591" s="45">
        <v>7.1000002324581146E-2</v>
      </c>
      <c r="Y6591" s="45"/>
      <c r="Z6591" s="44">
        <v>4.2600001394748688</v>
      </c>
      <c r="AA6591" s="44"/>
      <c r="AB6591" s="45">
        <v>3.6605837345123291</v>
      </c>
      <c r="AC6591" s="45"/>
      <c r="AD6591" s="45">
        <v>2.254279613494873</v>
      </c>
      <c r="AE6591" s="45"/>
      <c r="AF6591" s="45">
        <v>27.433158874511719</v>
      </c>
      <c r="AG6591" s="45"/>
      <c r="AH6591" s="45">
        <v>17.804155349731445</v>
      </c>
      <c r="AI6591" s="45"/>
      <c r="AJ6591" s="45"/>
      <c r="AK6591" s="20">
        <v>8.9530572891235352</v>
      </c>
    </row>
    <row r="6592" spans="2:37">
      <c r="B6592" s="2">
        <v>3.2999999821186066E-2</v>
      </c>
      <c r="D6592" s="44">
        <v>1.9799999892711639</v>
      </c>
      <c r="E6592" s="44"/>
      <c r="F6592" s="45">
        <v>-19.58314323425293</v>
      </c>
      <c r="G6592" s="45"/>
      <c r="H6592" s="45"/>
      <c r="I6592" s="45"/>
      <c r="J6592" s="45"/>
      <c r="K6592" s="45">
        <v>6.7707133293151855</v>
      </c>
      <c r="L6592" s="45"/>
      <c r="M6592" s="45"/>
      <c r="N6592" s="45">
        <v>33.343978881835938</v>
      </c>
      <c r="O6592" s="45"/>
      <c r="P6592" s="45"/>
      <c r="Q6592" s="45"/>
      <c r="R6592" s="45">
        <v>18.790138244628906</v>
      </c>
      <c r="S6592" s="45"/>
      <c r="T6592" s="45"/>
      <c r="U6592" s="45"/>
      <c r="V6592" s="46">
        <v>25.479415893554688</v>
      </c>
      <c r="W6592" s="46"/>
      <c r="X6592" s="45">
        <v>7.1999996900558472E-2</v>
      </c>
      <c r="Y6592" s="45"/>
      <c r="Z6592" s="44">
        <v>4.3199998140335083</v>
      </c>
      <c r="AA6592" s="44"/>
      <c r="AB6592" s="45">
        <v>12.73949146270752</v>
      </c>
      <c r="AC6592" s="45"/>
      <c r="AD6592" s="45">
        <v>2.1929559707641602</v>
      </c>
      <c r="AE6592" s="45"/>
      <c r="AF6592" s="45">
        <v>27.340906143188477</v>
      </c>
      <c r="AG6592" s="45"/>
      <c r="AH6592" s="45">
        <v>17.782285690307617</v>
      </c>
      <c r="AI6592" s="45"/>
      <c r="AJ6592" s="45"/>
      <c r="AK6592" s="20">
        <v>8.7202177047729492</v>
      </c>
    </row>
    <row r="6593" spans="2:37">
      <c r="B6593" s="2">
        <v>3.4000001847743988E-2</v>
      </c>
      <c r="D6593" s="44">
        <v>2.0400001108646393</v>
      </c>
      <c r="E6593" s="44"/>
      <c r="F6593" s="45">
        <v>-19.152566909790039</v>
      </c>
      <c r="G6593" s="45"/>
      <c r="H6593" s="45"/>
      <c r="I6593" s="45"/>
      <c r="J6593" s="45"/>
      <c r="K6593" s="45">
        <v>6.5641865730285645</v>
      </c>
      <c r="L6593" s="45"/>
      <c r="M6593" s="45"/>
      <c r="N6593" s="45">
        <v>33.094570159912109</v>
      </c>
      <c r="O6593" s="45"/>
      <c r="P6593" s="45"/>
      <c r="Q6593" s="45"/>
      <c r="R6593" s="45">
        <v>18.759815216064453</v>
      </c>
      <c r="S6593" s="45"/>
      <c r="T6593" s="45"/>
      <c r="U6593" s="45"/>
      <c r="V6593" s="46">
        <v>24.742145538330078</v>
      </c>
      <c r="W6593" s="46"/>
      <c r="X6593" s="45">
        <v>7.2999998927116394E-2</v>
      </c>
      <c r="Y6593" s="45"/>
      <c r="Z6593" s="44">
        <v>4.3799999356269836</v>
      </c>
      <c r="AA6593" s="44"/>
      <c r="AB6593" s="45">
        <v>20.319324493408203</v>
      </c>
      <c r="AC6593" s="45"/>
      <c r="AD6593" s="45">
        <v>2.1334090232849121</v>
      </c>
      <c r="AE6593" s="45"/>
      <c r="AF6593" s="45">
        <v>27.250688552856445</v>
      </c>
      <c r="AG6593" s="45"/>
      <c r="AH6593" s="45">
        <v>17.760599136352539</v>
      </c>
      <c r="AI6593" s="45"/>
      <c r="AJ6593" s="45"/>
      <c r="AK6593" s="20">
        <v>8.4937896728515625</v>
      </c>
    </row>
    <row r="6594" spans="2:37">
      <c r="B6594" s="2">
        <v>3.5000000149011612E-2</v>
      </c>
      <c r="D6594" s="44">
        <v>2.1000000089406967</v>
      </c>
      <c r="E6594" s="44"/>
      <c r="F6594" s="45">
        <v>-15.112561225891113</v>
      </c>
      <c r="G6594" s="45"/>
      <c r="H6594" s="45"/>
      <c r="I6594" s="45"/>
      <c r="J6594" s="45"/>
      <c r="K6594" s="45">
        <v>6.3651876449584961</v>
      </c>
      <c r="L6594" s="45"/>
      <c r="M6594" s="45"/>
      <c r="N6594" s="45">
        <v>32.853065490722656</v>
      </c>
      <c r="O6594" s="45"/>
      <c r="P6594" s="45"/>
      <c r="Q6594" s="45"/>
      <c r="R6594" s="45">
        <v>18.729757308959961</v>
      </c>
      <c r="S6594" s="45"/>
      <c r="T6594" s="45"/>
      <c r="U6594" s="45"/>
      <c r="V6594" s="46">
        <v>24.030567169189453</v>
      </c>
      <c r="W6594" s="46"/>
      <c r="X6594" s="45">
        <v>7.4000000953674316E-2</v>
      </c>
      <c r="Y6594" s="45"/>
      <c r="Z6594" s="44">
        <v>4.440000057220459</v>
      </c>
      <c r="AA6594" s="44"/>
      <c r="AB6594" s="45">
        <v>25.332876205444336</v>
      </c>
      <c r="AC6594" s="45"/>
      <c r="AD6594" s="45">
        <v>2.07558274269104</v>
      </c>
      <c r="AE6594" s="45"/>
      <c r="AF6594" s="45">
        <v>27.162448883056641</v>
      </c>
      <c r="AG6594" s="45"/>
      <c r="AH6594" s="45">
        <v>17.739093780517578</v>
      </c>
      <c r="AI6594" s="45"/>
      <c r="AJ6594" s="45"/>
      <c r="AK6594" s="20">
        <v>8.2735824584960938</v>
      </c>
    </row>
    <row r="6595" spans="2:37">
      <c r="B6595" s="2">
        <v>3.5999998450279236E-2</v>
      </c>
      <c r="D6595" s="44">
        <v>2.1599999070167542</v>
      </c>
      <c r="E6595" s="44"/>
      <c r="F6595" s="45">
        <v>-8.0690250396728516</v>
      </c>
      <c r="G6595" s="45"/>
      <c r="H6595" s="45"/>
      <c r="I6595" s="45"/>
      <c r="J6595" s="45"/>
      <c r="K6595" s="45">
        <v>6.1733264923095703</v>
      </c>
      <c r="L6595" s="45"/>
      <c r="M6595" s="45"/>
      <c r="N6595" s="45">
        <v>32.619068145751953</v>
      </c>
      <c r="O6595" s="45"/>
      <c r="P6595" s="45"/>
      <c r="Q6595" s="45"/>
      <c r="R6595" s="45">
        <v>18.699962615966797</v>
      </c>
      <c r="S6595" s="45"/>
      <c r="T6595" s="45"/>
      <c r="U6595" s="45"/>
      <c r="V6595" s="46">
        <v>23.343366622924805</v>
      </c>
      <c r="W6595" s="46"/>
      <c r="X6595" s="45">
        <v>7.5000002980232239E-2</v>
      </c>
      <c r="Y6595" s="45"/>
      <c r="Z6595" s="44">
        <v>4.5000001788139343</v>
      </c>
      <c r="AA6595" s="44"/>
      <c r="AB6595" s="45">
        <v>27.075445175170898</v>
      </c>
      <c r="AC6595" s="45"/>
      <c r="AD6595" s="45">
        <v>2.019423246383667</v>
      </c>
      <c r="AE6595" s="45"/>
      <c r="AF6595" s="45">
        <v>27.076129913330078</v>
      </c>
      <c r="AG6595" s="45"/>
      <c r="AH6595" s="45">
        <v>17.717767715454102</v>
      </c>
      <c r="AI6595" s="45"/>
      <c r="AJ6595" s="45"/>
      <c r="AK6595" s="20">
        <v>8.0594120025634766</v>
      </c>
    </row>
    <row r="6596" spans="2:37">
      <c r="B6596" s="2">
        <v>3.7000000476837158E-2</v>
      </c>
      <c r="D6596" s="44">
        <v>2.2200000286102295</v>
      </c>
      <c r="E6596" s="44"/>
      <c r="F6596" s="45">
        <v>0.95432519912719727</v>
      </c>
      <c r="G6596" s="45"/>
      <c r="H6596" s="45"/>
      <c r="I6596" s="45"/>
      <c r="J6596" s="45"/>
      <c r="K6596" s="45">
        <v>5.9882454872131348</v>
      </c>
      <c r="L6596" s="45"/>
      <c r="M6596" s="45"/>
      <c r="N6596" s="45">
        <v>32.392219543457031</v>
      </c>
      <c r="O6596" s="45"/>
      <c r="P6596" s="45"/>
      <c r="Q6596" s="45"/>
      <c r="R6596" s="45">
        <v>18.670429229736328</v>
      </c>
      <c r="S6596" s="45"/>
      <c r="T6596" s="45"/>
      <c r="U6596" s="45"/>
      <c r="V6596" s="46">
        <v>22.67933464050293</v>
      </c>
      <c r="W6596" s="46"/>
      <c r="X6596" s="45">
        <v>7.5999997556209564E-2</v>
      </c>
      <c r="Y6596" s="45"/>
      <c r="Z6596" s="44">
        <v>4.5599998533725739</v>
      </c>
      <c r="AA6596" s="44"/>
      <c r="AB6596" s="45">
        <v>25.302713394165039</v>
      </c>
      <c r="AC6596" s="45"/>
      <c r="AD6596" s="45">
        <v>1.9648789167404175</v>
      </c>
      <c r="AE6596" s="45"/>
      <c r="AF6596" s="45">
        <v>26.991676330566406</v>
      </c>
      <c r="AG6596" s="45"/>
      <c r="AH6596" s="45">
        <v>17.696619033813477</v>
      </c>
      <c r="AI6596" s="45"/>
      <c r="AJ6596" s="45"/>
      <c r="AK6596" s="20">
        <v>7.851099967956543</v>
      </c>
    </row>
    <row r="6597" spans="2:37" ht="14.25" customHeight="1">
      <c r="B6597" s="2">
        <v>3.7999998778104782E-2</v>
      </c>
      <c r="D6597" s="44">
        <v>2.2799999266862869</v>
      </c>
      <c r="E6597" s="44"/>
      <c r="F6597" s="45">
        <v>10.660629272460938</v>
      </c>
      <c r="G6597" s="45"/>
      <c r="H6597" s="45"/>
      <c r="I6597" s="45"/>
      <c r="J6597" s="45"/>
      <c r="K6597" s="45">
        <v>5.8096160888671875</v>
      </c>
      <c r="L6597" s="45"/>
      <c r="M6597" s="45"/>
      <c r="N6597" s="45">
        <v>32.172183990478516</v>
      </c>
      <c r="O6597" s="45"/>
      <c r="P6597" s="45"/>
      <c r="Q6597" s="45"/>
      <c r="R6597" s="45">
        <v>18.641151428222656</v>
      </c>
      <c r="S6597" s="45"/>
      <c r="T6597" s="45"/>
      <c r="U6597" s="45"/>
      <c r="V6597" s="46">
        <v>22.03736686706543</v>
      </c>
      <c r="W6597" s="46"/>
      <c r="X6597" s="45">
        <v>7.6999999582767487E-2</v>
      </c>
      <c r="Y6597" s="45"/>
      <c r="Z6597" s="44">
        <v>4.6199999749660492</v>
      </c>
      <c r="AA6597" s="44"/>
      <c r="AB6597" s="45">
        <v>20.263870239257813</v>
      </c>
      <c r="AC6597" s="45"/>
      <c r="AD6597" s="45">
        <v>1.9118993282318115</v>
      </c>
      <c r="AE6597" s="45"/>
      <c r="AF6597" s="45">
        <v>26.909038543701172</v>
      </c>
      <c r="AG6597" s="45"/>
      <c r="AH6597" s="45">
        <v>17.67564582824707</v>
      </c>
      <c r="AI6597" s="45"/>
      <c r="AJ6597" s="45"/>
      <c r="AK6597" s="20">
        <v>7.648472785949707</v>
      </c>
    </row>
    <row r="6598" spans="2:37" ht="13.5" customHeight="1">
      <c r="B6598" s="47" t="s">
        <v>11</v>
      </c>
      <c r="C6598" s="47"/>
      <c r="D6598" s="47"/>
      <c r="E6598" s="47"/>
    </row>
    <row r="6599" spans="2:37" ht="12.75" customHeight="1">
      <c r="B6599" s="39" t="s">
        <v>0</v>
      </c>
      <c r="C6599" s="39"/>
      <c r="D6599" s="39"/>
      <c r="E6599" s="39"/>
      <c r="F6599" s="39"/>
      <c r="G6599" s="1" t="s">
        <v>1</v>
      </c>
      <c r="H6599" s="40" t="s">
        <v>128</v>
      </c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</row>
    <row r="6600" spans="2:37" ht="12.75" customHeight="1">
      <c r="AB6600" s="39" t="s">
        <v>2</v>
      </c>
      <c r="AC6600" s="39"/>
      <c r="AD6600" s="39"/>
      <c r="AE6600" s="39"/>
      <c r="AF6600" s="39"/>
      <c r="AG6600" s="39"/>
    </row>
    <row r="6601" spans="2:37" ht="12" customHeight="1">
      <c r="B6601" s="39" t="s">
        <v>3</v>
      </c>
      <c r="C6601" s="39"/>
      <c r="D6601" s="39"/>
      <c r="E6601" s="39"/>
      <c r="G6601" s="1" t="s">
        <v>4</v>
      </c>
      <c r="H6601" s="41">
        <v>0.43999999761581421</v>
      </c>
      <c r="I6601" s="41"/>
      <c r="J6601" s="41"/>
      <c r="K6601" s="41"/>
      <c r="L6601" s="41"/>
      <c r="M6601" s="41"/>
      <c r="N6601" s="41"/>
      <c r="O6601" s="39" t="s">
        <v>21</v>
      </c>
      <c r="P6601" s="39"/>
      <c r="Q6601" s="39"/>
      <c r="R6601" s="39"/>
      <c r="S6601" s="1" t="s">
        <v>4</v>
      </c>
      <c r="T6601" s="42" t="s">
        <v>22</v>
      </c>
      <c r="U6601" s="42"/>
      <c r="V6601" s="42"/>
      <c r="W6601" s="42"/>
      <c r="X6601" s="42"/>
      <c r="Y6601" s="42"/>
      <c r="Z6601" s="42"/>
      <c r="AA6601" s="42"/>
      <c r="AB6601" s="39"/>
      <c r="AC6601" s="39"/>
      <c r="AD6601" s="39"/>
      <c r="AE6601" s="39"/>
      <c r="AF6601" s="39"/>
      <c r="AG6601" s="39"/>
    </row>
    <row r="6602" spans="2:37" ht="10.5" customHeight="1">
      <c r="AB6602" s="39"/>
      <c r="AC6602" s="39"/>
      <c r="AD6602" s="39"/>
      <c r="AE6602" s="39"/>
      <c r="AF6602" s="39"/>
      <c r="AG6602" s="39"/>
    </row>
    <row r="6603" spans="2:37" ht="12" customHeight="1">
      <c r="AB6603" s="39"/>
      <c r="AC6603" s="39"/>
      <c r="AD6603" s="39"/>
      <c r="AE6603" s="39"/>
      <c r="AF6603" s="39"/>
      <c r="AG6603" s="39"/>
    </row>
    <row r="6604" spans="2:37" ht="12" customHeight="1">
      <c r="AB6604" s="39"/>
      <c r="AC6604" s="39"/>
      <c r="AD6604" s="39"/>
      <c r="AE6604" s="39"/>
      <c r="AF6604" s="39"/>
      <c r="AG6604" s="39"/>
    </row>
    <row r="6605" spans="2:37" ht="6" customHeight="1"/>
    <row r="6606" spans="2:37" ht="3" customHeight="1">
      <c r="B6606" s="43" t="s">
        <v>5</v>
      </c>
      <c r="D6606" s="43" t="s">
        <v>23</v>
      </c>
      <c r="E6606" s="43"/>
      <c r="G6606" s="43" t="s">
        <v>6</v>
      </c>
      <c r="H6606" s="43"/>
      <c r="J6606" s="43" t="s">
        <v>7</v>
      </c>
      <c r="K6606" s="43"/>
      <c r="L6606" s="43"/>
      <c r="M6606" s="43"/>
      <c r="N6606" s="43" t="s">
        <v>8</v>
      </c>
      <c r="O6606" s="43"/>
      <c r="Q6606" s="43" t="s">
        <v>9</v>
      </c>
      <c r="R6606" s="43"/>
      <c r="S6606" s="43"/>
      <c r="T6606" s="43" t="s">
        <v>10</v>
      </c>
      <c r="U6606" s="43"/>
      <c r="X6606" s="43" t="s">
        <v>5</v>
      </c>
      <c r="Y6606" s="43"/>
      <c r="Z6606" s="43" t="s">
        <v>23</v>
      </c>
      <c r="AA6606" s="43"/>
      <c r="AB6606" s="43" t="s">
        <v>6</v>
      </c>
      <c r="AC6606" s="43" t="s">
        <v>7</v>
      </c>
      <c r="AE6606" s="43" t="s">
        <v>8</v>
      </c>
      <c r="AF6606" s="43" t="s">
        <v>9</v>
      </c>
      <c r="AG6606" s="43" t="s">
        <v>10</v>
      </c>
      <c r="AH6606" s="43"/>
    </row>
    <row r="6607" spans="2:37" ht="14.25" customHeight="1">
      <c r="B6607" s="43"/>
      <c r="D6607" s="43"/>
      <c r="E6607" s="43"/>
      <c r="G6607" s="43"/>
      <c r="H6607" s="43"/>
      <c r="J6607" s="43"/>
      <c r="K6607" s="43"/>
      <c r="L6607" s="43"/>
      <c r="M6607" s="43"/>
      <c r="N6607" s="43"/>
      <c r="O6607" s="43"/>
      <c r="Q6607" s="43"/>
      <c r="R6607" s="43"/>
      <c r="S6607" s="43"/>
      <c r="T6607" s="43"/>
      <c r="U6607" s="43"/>
      <c r="X6607" s="43"/>
      <c r="Y6607" s="43"/>
      <c r="Z6607" s="43"/>
      <c r="AA6607" s="43"/>
      <c r="AB6607" s="43"/>
      <c r="AC6607" s="43"/>
      <c r="AE6607" s="43"/>
      <c r="AF6607" s="43"/>
      <c r="AG6607" s="43"/>
      <c r="AH6607" s="43"/>
    </row>
    <row r="6608" spans="2:37">
      <c r="B6608" s="2">
        <v>7.8000001609325409E-2</v>
      </c>
      <c r="D6608" s="44">
        <v>4.6800000965595245</v>
      </c>
      <c r="E6608" s="44"/>
      <c r="F6608" s="45">
        <v>12.665505409240723</v>
      </c>
      <c r="G6608" s="45"/>
      <c r="H6608" s="45"/>
      <c r="I6608" s="45"/>
      <c r="J6608" s="45"/>
      <c r="K6608" s="45">
        <v>1.8604362010955811</v>
      </c>
      <c r="L6608" s="45"/>
      <c r="M6608" s="45"/>
      <c r="N6608" s="45">
        <v>26.828163146972656</v>
      </c>
      <c r="O6608" s="45"/>
      <c r="P6608" s="45"/>
      <c r="Q6608" s="45"/>
      <c r="R6608" s="45">
        <v>17.654848098754883</v>
      </c>
      <c r="S6608" s="45"/>
      <c r="T6608" s="45"/>
      <c r="U6608" s="45"/>
      <c r="V6608" s="46">
        <v>7.4513640403747559</v>
      </c>
      <c r="W6608" s="46"/>
    </row>
    <row r="6609" spans="2:23">
      <c r="B6609" s="2">
        <v>7.9000003635883331E-2</v>
      </c>
      <c r="D6609" s="44">
        <v>4.7400002181529999</v>
      </c>
      <c r="E6609" s="44"/>
      <c r="F6609" s="45">
        <v>3.5714991092681885</v>
      </c>
      <c r="G6609" s="45"/>
      <c r="H6609" s="45"/>
      <c r="I6609" s="45"/>
      <c r="J6609" s="45"/>
      <c r="K6609" s="45">
        <v>1.8104428052902222</v>
      </c>
      <c r="L6609" s="45"/>
      <c r="M6609" s="45"/>
      <c r="N6609" s="45">
        <v>26.749002456665039</v>
      </c>
      <c r="O6609" s="45"/>
      <c r="P6609" s="45"/>
      <c r="Q6609" s="45"/>
      <c r="R6609" s="45">
        <v>17.634223937988281</v>
      </c>
      <c r="S6609" s="45"/>
      <c r="T6609" s="45"/>
      <c r="U6609" s="45"/>
      <c r="V6609" s="46">
        <v>7.2596125602722168</v>
      </c>
      <c r="W6609" s="46"/>
    </row>
    <row r="6610" spans="2:23">
      <c r="B6610" s="2">
        <v>7.9999998211860657E-2</v>
      </c>
      <c r="D6610" s="44">
        <v>4.7999998927116394</v>
      </c>
      <c r="E6610" s="44"/>
      <c r="F6610" s="45">
        <v>-5.7469282150268555</v>
      </c>
      <c r="G6610" s="45"/>
      <c r="H6610" s="45"/>
      <c r="I6610" s="45"/>
      <c r="J6610" s="45"/>
      <c r="K6610" s="45">
        <v>1.761873722076416</v>
      </c>
      <c r="L6610" s="45"/>
      <c r="M6610" s="45"/>
      <c r="N6610" s="45">
        <v>26.671506881713867</v>
      </c>
      <c r="O6610" s="45"/>
      <c r="P6610" s="45"/>
      <c r="Q6610" s="45"/>
      <c r="R6610" s="45">
        <v>17.613771438598633</v>
      </c>
      <c r="S6610" s="45"/>
      <c r="T6610" s="45"/>
      <c r="U6610" s="45"/>
      <c r="V6610" s="46">
        <v>7.073061466217041</v>
      </c>
      <c r="W6610" s="46"/>
    </row>
    <row r="6611" spans="2:23">
      <c r="B6611" s="2">
        <v>8.1000000238418579E-2</v>
      </c>
      <c r="D6611" s="44">
        <v>4.8600000143051147</v>
      </c>
      <c r="E6611" s="44"/>
      <c r="F6611" s="45">
        <v>-13.98985481262207</v>
      </c>
      <c r="G6611" s="45"/>
      <c r="H6611" s="45"/>
      <c r="I6611" s="45"/>
      <c r="J6611" s="45"/>
      <c r="K6611" s="45">
        <v>1.714685320854187</v>
      </c>
      <c r="L6611" s="45"/>
      <c r="M6611" s="45"/>
      <c r="N6611" s="45">
        <v>26.595632553100586</v>
      </c>
      <c r="O6611" s="45"/>
      <c r="P6611" s="45"/>
      <c r="Q6611" s="45"/>
      <c r="R6611" s="45">
        <v>17.593486785888672</v>
      </c>
      <c r="S6611" s="45"/>
      <c r="T6611" s="45"/>
      <c r="U6611" s="45"/>
      <c r="V6611" s="46">
        <v>6.8915596008300781</v>
      </c>
      <c r="W6611" s="46"/>
    </row>
    <row r="6612" spans="2:23">
      <c r="B6612" s="2">
        <v>8.2000002264976501E-2</v>
      </c>
      <c r="D6612" s="44">
        <v>4.9200001358985901</v>
      </c>
      <c r="E6612" s="44"/>
      <c r="F6612" s="45">
        <v>-20.010913848876953</v>
      </c>
      <c r="G6612" s="45"/>
      <c r="H6612" s="45"/>
      <c r="I6612" s="45"/>
      <c r="J6612" s="45"/>
      <c r="K6612" s="45">
        <v>1.6688355207443237</v>
      </c>
      <c r="L6612" s="45"/>
      <c r="M6612" s="45"/>
      <c r="N6612" s="45">
        <v>26.521335601806641</v>
      </c>
      <c r="O6612" s="45"/>
      <c r="P6612" s="45"/>
      <c r="Q6612" s="45"/>
      <c r="R6612" s="45">
        <v>17.573371887207031</v>
      </c>
      <c r="S6612" s="45"/>
      <c r="T6612" s="45"/>
      <c r="U6612" s="45"/>
      <c r="V6612" s="46">
        <v>6.7149600982666016</v>
      </c>
      <c r="W6612" s="46"/>
    </row>
    <row r="6613" spans="2:23">
      <c r="B6613" s="2">
        <v>8.2999996840953827E-2</v>
      </c>
      <c r="D6613" s="44">
        <v>4.9799998104572296</v>
      </c>
      <c r="E6613" s="44"/>
      <c r="F6613" s="45">
        <v>-22.977609634399414</v>
      </c>
      <c r="G6613" s="45"/>
      <c r="H6613" s="45"/>
      <c r="I6613" s="45"/>
      <c r="J6613" s="45"/>
      <c r="K6613" s="45">
        <v>1.6242833137512207</v>
      </c>
      <c r="L6613" s="45"/>
      <c r="M6613" s="45"/>
      <c r="N6613" s="45">
        <v>26.448570251464844</v>
      </c>
      <c r="O6613" s="45"/>
      <c r="P6613" s="45"/>
      <c r="Q6613" s="45"/>
      <c r="R6613" s="45">
        <v>17.553421020507813</v>
      </c>
      <c r="S6613" s="45"/>
      <c r="T6613" s="45"/>
      <c r="U6613" s="45"/>
      <c r="V6613" s="46">
        <v>6.5431218147277832</v>
      </c>
      <c r="W6613" s="46"/>
    </row>
    <row r="6614" spans="2:23">
      <c r="B6614" s="2">
        <v>8.3999998867511749E-2</v>
      </c>
      <c r="D6614" s="44">
        <v>5.039999932050705</v>
      </c>
      <c r="E6614" s="44"/>
      <c r="F6614" s="45">
        <v>-22.487276077270508</v>
      </c>
      <c r="G6614" s="45"/>
      <c r="H6614" s="45"/>
      <c r="I6614" s="45"/>
      <c r="J6614" s="45"/>
      <c r="K6614" s="45">
        <v>1.5809893608093262</v>
      </c>
      <c r="L6614" s="45"/>
      <c r="M6614" s="45"/>
      <c r="N6614" s="45">
        <v>26.377296447753906</v>
      </c>
      <c r="O6614" s="45"/>
      <c r="P6614" s="45"/>
      <c r="Q6614" s="45"/>
      <c r="R6614" s="45">
        <v>17.533636093139648</v>
      </c>
      <c r="S6614" s="45"/>
      <c r="T6614" s="45"/>
      <c r="U6614" s="45"/>
      <c r="V6614" s="46">
        <v>6.3759064674377441</v>
      </c>
      <c r="W6614" s="46"/>
    </row>
    <row r="6615" spans="2:23">
      <c r="B6615" s="2">
        <v>8.5000000894069672E-2</v>
      </c>
      <c r="D6615" s="44">
        <v>5.1000000536441803</v>
      </c>
      <c r="E6615" s="44"/>
      <c r="F6615" s="45">
        <v>-18.62254524230957</v>
      </c>
      <c r="G6615" s="45"/>
      <c r="H6615" s="45"/>
      <c r="I6615" s="45"/>
      <c r="J6615" s="45"/>
      <c r="K6615" s="45">
        <v>1.5389155149459839</v>
      </c>
      <c r="L6615" s="45"/>
      <c r="M6615" s="45"/>
      <c r="N6615" s="45">
        <v>26.307474136352539</v>
      </c>
      <c r="O6615" s="45"/>
      <c r="P6615" s="45"/>
      <c r="Q6615" s="45"/>
      <c r="R6615" s="45">
        <v>17.514015197753906</v>
      </c>
      <c r="S6615" s="45"/>
      <c r="T6615" s="45"/>
      <c r="U6615" s="45"/>
      <c r="V6615" s="46">
        <v>6.2131819725036621</v>
      </c>
      <c r="W6615" s="46"/>
    </row>
    <row r="6616" spans="2:23">
      <c r="B6616" s="2">
        <v>8.6000002920627594E-2</v>
      </c>
      <c r="D6616" s="44">
        <v>5.1600001752376556</v>
      </c>
      <c r="E6616" s="44"/>
      <c r="F6616" s="45">
        <v>-11.938674926757813</v>
      </c>
      <c r="G6616" s="45"/>
      <c r="H6616" s="45"/>
      <c r="I6616" s="45"/>
      <c r="J6616" s="45"/>
      <c r="K6616" s="45">
        <v>1.4980249404907227</v>
      </c>
      <c r="L6616" s="45"/>
      <c r="M6616" s="45"/>
      <c r="N6616" s="45">
        <v>26.239063262939453</v>
      </c>
      <c r="O6616" s="45"/>
      <c r="P6616" s="45"/>
      <c r="Q6616" s="45"/>
      <c r="R6616" s="45">
        <v>17.494556427001953</v>
      </c>
      <c r="S6616" s="45"/>
      <c r="T6616" s="45"/>
      <c r="U6616" s="45"/>
      <c r="V6616" s="46">
        <v>6.0548181533813477</v>
      </c>
      <c r="W6616" s="46"/>
    </row>
    <row r="6617" spans="2:23">
      <c r="B6617" s="2">
        <v>8.6999997496604919E-2</v>
      </c>
      <c r="D6617" s="44">
        <v>5.2199998497962952</v>
      </c>
      <c r="E6617" s="44"/>
      <c r="F6617" s="45">
        <v>-3.3846836090087891</v>
      </c>
      <c r="G6617" s="45"/>
      <c r="H6617" s="45"/>
      <c r="I6617" s="45"/>
      <c r="J6617" s="45"/>
      <c r="K6617" s="45">
        <v>1.4582817554473877</v>
      </c>
      <c r="L6617" s="45"/>
      <c r="M6617" s="45"/>
      <c r="N6617" s="45">
        <v>26.172027587890625</v>
      </c>
      <c r="O6617" s="45"/>
      <c r="P6617" s="45"/>
      <c r="Q6617" s="45"/>
      <c r="R6617" s="45">
        <v>17.475255966186523</v>
      </c>
      <c r="S6617" s="45"/>
      <c r="T6617" s="45"/>
      <c r="U6617" s="45"/>
      <c r="V6617" s="46">
        <v>5.900691032409668</v>
      </c>
      <c r="W6617" s="46"/>
    </row>
    <row r="6618" spans="2:23">
      <c r="B6618" s="2">
        <v>8.7999999523162842E-2</v>
      </c>
      <c r="D6618" s="44">
        <v>5.2799999713897705</v>
      </c>
      <c r="E6618" s="44"/>
      <c r="F6618" s="45">
        <v>5.8305373191833496</v>
      </c>
      <c r="G6618" s="45"/>
      <c r="H6618" s="45"/>
      <c r="I6618" s="45"/>
      <c r="J6618" s="45"/>
      <c r="K6618" s="45">
        <v>1.4196516275405884</v>
      </c>
      <c r="L6618" s="45"/>
      <c r="M6618" s="45"/>
      <c r="N6618" s="45">
        <v>26.106328964233398</v>
      </c>
      <c r="O6618" s="45"/>
      <c r="P6618" s="45"/>
      <c r="Q6618" s="45"/>
      <c r="R6618" s="45">
        <v>17.45611572265625</v>
      </c>
      <c r="S6618" s="45"/>
      <c r="T6618" s="45"/>
      <c r="U6618" s="45"/>
      <c r="V6618" s="46">
        <v>5.7506794929504395</v>
      </c>
      <c r="W6618" s="46"/>
    </row>
    <row r="6619" spans="2:23">
      <c r="B6619" s="2">
        <v>8.9000001549720764E-2</v>
      </c>
      <c r="D6619" s="44">
        <v>5.3400000929832458</v>
      </c>
      <c r="E6619" s="44"/>
      <c r="F6619" s="45">
        <v>14.408221244812012</v>
      </c>
      <c r="G6619" s="45"/>
      <c r="H6619" s="45"/>
      <c r="I6619" s="45"/>
      <c r="J6619" s="45"/>
      <c r="K6619" s="45">
        <v>1.3821011781692505</v>
      </c>
      <c r="L6619" s="45"/>
      <c r="M6619" s="45"/>
      <c r="N6619" s="45">
        <v>26.04193115234375</v>
      </c>
      <c r="O6619" s="45"/>
      <c r="P6619" s="45"/>
      <c r="Q6619" s="45"/>
      <c r="R6619" s="45">
        <v>17.4371337890625</v>
      </c>
      <c r="S6619" s="45"/>
      <c r="T6619" s="45"/>
      <c r="U6619" s="45"/>
      <c r="V6619" s="46">
        <v>5.6046662330627441</v>
      </c>
      <c r="W6619" s="46"/>
    </row>
    <row r="6620" spans="2:23">
      <c r="B6620" s="2">
        <v>9.0000003576278687E-2</v>
      </c>
      <c r="D6620" s="44">
        <v>5.4000002145767212</v>
      </c>
      <c r="E6620" s="44"/>
      <c r="F6620" s="45">
        <v>21.14195442199707</v>
      </c>
      <c r="G6620" s="45"/>
      <c r="H6620" s="45"/>
      <c r="I6620" s="45"/>
      <c r="J6620" s="45"/>
      <c r="K6620" s="45">
        <v>1.3455979824066162</v>
      </c>
      <c r="L6620" s="45"/>
      <c r="M6620" s="45"/>
      <c r="N6620" s="45">
        <v>25.978801727294922</v>
      </c>
      <c r="O6620" s="45"/>
      <c r="P6620" s="45"/>
      <c r="Q6620" s="45"/>
      <c r="R6620" s="45">
        <v>17.418306350708008</v>
      </c>
      <c r="S6620" s="45"/>
      <c r="T6620" s="45"/>
      <c r="U6620" s="45"/>
      <c r="V6620" s="46">
        <v>5.4625372886657715</v>
      </c>
      <c r="W6620" s="46"/>
    </row>
    <row r="6621" spans="2:23">
      <c r="B6621" s="2">
        <v>9.0999998152256012E-2</v>
      </c>
      <c r="D6621" s="44">
        <v>5.4599998891353607</v>
      </c>
      <c r="E6621" s="44"/>
      <c r="F6621" s="45">
        <v>25.08656120300293</v>
      </c>
      <c r="G6621" s="45"/>
      <c r="H6621" s="45"/>
      <c r="I6621" s="45"/>
      <c r="J6621" s="45"/>
      <c r="K6621" s="45">
        <v>1.3101109266281128</v>
      </c>
      <c r="L6621" s="45"/>
      <c r="M6621" s="45"/>
      <c r="N6621" s="45">
        <v>25.916906356811523</v>
      </c>
      <c r="O6621" s="45"/>
      <c r="P6621" s="45"/>
      <c r="Q6621" s="45"/>
      <c r="R6621" s="45">
        <v>17.399633407592773</v>
      </c>
      <c r="S6621" s="45"/>
      <c r="T6621" s="45"/>
      <c r="U6621" s="45"/>
      <c r="V6621" s="46">
        <v>5.3241829872131348</v>
      </c>
      <c r="W6621" s="46"/>
    </row>
    <row r="6622" spans="2:23">
      <c r="B6622" s="2">
        <v>9.2000000178813934E-2</v>
      </c>
      <c r="D6622" s="44">
        <v>5.5200000107288361</v>
      </c>
      <c r="E6622" s="44"/>
      <c r="F6622" s="45">
        <v>25.690010070800781</v>
      </c>
      <c r="G6622" s="45"/>
      <c r="H6622" s="45"/>
      <c r="I6622" s="45"/>
      <c r="J6622" s="45"/>
      <c r="K6622" s="45">
        <v>1.2756096124649048</v>
      </c>
      <c r="L6622" s="45"/>
      <c r="M6622" s="45"/>
      <c r="N6622" s="45">
        <v>25.85621452331543</v>
      </c>
      <c r="O6622" s="45"/>
      <c r="P6622" s="45"/>
      <c r="Q6622" s="45"/>
      <c r="R6622" s="45">
        <v>17.381113052368164</v>
      </c>
      <c r="S6622" s="45"/>
      <c r="T6622" s="45"/>
      <c r="U6622" s="45"/>
      <c r="V6622" s="46">
        <v>5.1894965171813965</v>
      </c>
      <c r="W6622" s="46"/>
    </row>
    <row r="6623" spans="2:23">
      <c r="B6623" s="2">
        <v>9.3000002205371857E-2</v>
      </c>
      <c r="D6623" s="44">
        <v>5.5800001323223114</v>
      </c>
      <c r="E6623" s="44"/>
      <c r="F6623" s="45">
        <v>22.86994743347168</v>
      </c>
      <c r="G6623" s="45"/>
      <c r="H6623" s="45"/>
      <c r="I6623" s="45"/>
      <c r="J6623" s="45"/>
      <c r="K6623" s="45">
        <v>1.2420648336410522</v>
      </c>
      <c r="L6623" s="45"/>
      <c r="M6623" s="45"/>
      <c r="N6623" s="45">
        <v>25.79669189453125</v>
      </c>
      <c r="O6623" s="45"/>
      <c r="P6623" s="45"/>
      <c r="Q6623" s="45"/>
      <c r="R6623" s="45">
        <v>17.362743377685547</v>
      </c>
      <c r="S6623" s="45"/>
      <c r="T6623" s="45"/>
      <c r="U6623" s="45"/>
      <c r="V6623" s="46">
        <v>5.0583739280700684</v>
      </c>
      <c r="W6623" s="46"/>
    </row>
    <row r="6624" spans="2:23">
      <c r="B6624" s="2">
        <v>9.3999996781349182E-2</v>
      </c>
      <c r="D6624" s="44">
        <v>5.6399998068809509</v>
      </c>
      <c r="E6624" s="44"/>
      <c r="F6624" s="45">
        <v>17.024234771728516</v>
      </c>
      <c r="G6624" s="45"/>
      <c r="H6624" s="45"/>
      <c r="I6624" s="45"/>
      <c r="J6624" s="45"/>
      <c r="K6624" s="45">
        <v>1.2094483375549316</v>
      </c>
      <c r="L6624" s="45"/>
      <c r="M6624" s="45"/>
      <c r="N6624" s="45">
        <v>25.738309860229492</v>
      </c>
      <c r="O6624" s="45"/>
      <c r="P6624" s="45"/>
      <c r="Q6624" s="45"/>
      <c r="R6624" s="45">
        <v>17.344524383544922</v>
      </c>
      <c r="S6624" s="45"/>
      <c r="T6624" s="45"/>
      <c r="U6624" s="45"/>
      <c r="V6624" s="46">
        <v>4.9307150840759277</v>
      </c>
      <c r="W6624" s="46"/>
    </row>
    <row r="6625" spans="2:33">
      <c r="B6625" s="2">
        <v>9.4999998807907104E-2</v>
      </c>
      <c r="D6625" s="44">
        <v>5.6999999284744263</v>
      </c>
      <c r="E6625" s="44"/>
      <c r="F6625" s="45">
        <v>8.9741668701171875</v>
      </c>
      <c r="G6625" s="45"/>
      <c r="H6625" s="45"/>
      <c r="I6625" s="45"/>
      <c r="J6625" s="45"/>
      <c r="K6625" s="45">
        <v>1.1777325868606567</v>
      </c>
      <c r="L6625" s="45"/>
      <c r="M6625" s="45"/>
      <c r="N6625" s="45">
        <v>25.681039810180664</v>
      </c>
      <c r="O6625" s="45"/>
      <c r="P6625" s="45"/>
      <c r="Q6625" s="45"/>
      <c r="R6625" s="45">
        <v>17.326454162597656</v>
      </c>
      <c r="S6625" s="45"/>
      <c r="T6625" s="45"/>
      <c r="U6625" s="45"/>
      <c r="V6625" s="46">
        <v>4.8064231872558594</v>
      </c>
      <c r="W6625" s="46"/>
    </row>
    <row r="6626" spans="2:33">
      <c r="B6626" s="2">
        <v>9.6000000834465027E-2</v>
      </c>
      <c r="D6626" s="44">
        <v>5.7600000500679016</v>
      </c>
      <c r="E6626" s="44"/>
      <c r="F6626" s="45">
        <v>-0.15154092013835907</v>
      </c>
      <c r="G6626" s="45"/>
      <c r="H6626" s="45"/>
      <c r="I6626" s="45"/>
      <c r="J6626" s="45"/>
      <c r="K6626" s="45">
        <v>1.1468912363052368</v>
      </c>
      <c r="L6626" s="45"/>
      <c r="M6626" s="45"/>
      <c r="N6626" s="45">
        <v>25.624851226806641</v>
      </c>
      <c r="O6626" s="45"/>
      <c r="P6626" s="45"/>
      <c r="Q6626" s="45"/>
      <c r="R6626" s="45">
        <v>17.30853271484375</v>
      </c>
      <c r="S6626" s="45"/>
      <c r="T6626" s="45"/>
      <c r="U6626" s="45"/>
      <c r="V6626" s="46">
        <v>4.6854033470153809</v>
      </c>
      <c r="W6626" s="46"/>
    </row>
    <row r="6627" spans="2:33">
      <c r="B6627" s="2">
        <v>9.7000002861022949E-2</v>
      </c>
      <c r="D6627" s="44">
        <v>5.820000171661377</v>
      </c>
      <c r="E6627" s="44"/>
      <c r="F6627" s="45">
        <v>-9.0756034851074219</v>
      </c>
      <c r="G6627" s="45"/>
      <c r="H6627" s="45"/>
      <c r="I6627" s="45"/>
      <c r="J6627" s="45"/>
      <c r="K6627" s="45">
        <v>1.1168982982635498</v>
      </c>
      <c r="L6627" s="45"/>
      <c r="M6627" s="45"/>
      <c r="N6627" s="45">
        <v>25.569719314575195</v>
      </c>
      <c r="O6627" s="45"/>
      <c r="P6627" s="45"/>
      <c r="Q6627" s="45"/>
      <c r="R6627" s="45">
        <v>17.290754318237305</v>
      </c>
      <c r="S6627" s="45"/>
      <c r="T6627" s="45"/>
      <c r="U6627" s="45"/>
      <c r="V6627" s="46">
        <v>4.5675644874572754</v>
      </c>
      <c r="W6627" s="46"/>
    </row>
    <row r="6628" spans="2:33">
      <c r="B6628" s="2">
        <v>9.7999997437000275E-2</v>
      </c>
      <c r="D6628" s="44">
        <v>5.8799998462200165</v>
      </c>
      <c r="E6628" s="44"/>
      <c r="F6628" s="45">
        <v>-16.551513671875</v>
      </c>
      <c r="G6628" s="45"/>
      <c r="H6628" s="45"/>
      <c r="I6628" s="45"/>
      <c r="J6628" s="45"/>
      <c r="K6628" s="45">
        <v>1.0877290964126587</v>
      </c>
      <c r="L6628" s="45"/>
      <c r="M6628" s="45"/>
      <c r="N6628" s="45">
        <v>25.515613555908203</v>
      </c>
      <c r="O6628" s="45"/>
      <c r="P6628" s="45"/>
      <c r="Q6628" s="45"/>
      <c r="R6628" s="45">
        <v>17.273122787475586</v>
      </c>
      <c r="S6628" s="45"/>
      <c r="T6628" s="45"/>
      <c r="U6628" s="45"/>
      <c r="V6628" s="46">
        <v>4.452817440032959</v>
      </c>
      <c r="W6628" s="46"/>
    </row>
    <row r="6629" spans="2:33">
      <c r="B6629" s="2">
        <v>9.8999999463558197E-2</v>
      </c>
      <c r="D6629" s="44">
        <v>5.9399999678134918</v>
      </c>
      <c r="E6629" s="44"/>
      <c r="F6629" s="45">
        <v>-21.5382080078125</v>
      </c>
      <c r="G6629" s="45"/>
      <c r="H6629" s="45"/>
      <c r="I6629" s="45"/>
      <c r="J6629" s="45"/>
      <c r="K6629" s="45">
        <v>1.0593594312667847</v>
      </c>
      <c r="L6629" s="45"/>
      <c r="M6629" s="45"/>
      <c r="N6629" s="45">
        <v>25.46251106262207</v>
      </c>
      <c r="O6629" s="45"/>
      <c r="P6629" s="45"/>
      <c r="Q6629" s="45"/>
      <c r="R6629" s="45">
        <v>17.255634307861328</v>
      </c>
      <c r="S6629" s="45"/>
      <c r="T6629" s="45"/>
      <c r="U6629" s="45"/>
      <c r="V6629" s="46">
        <v>4.3410763740539551</v>
      </c>
      <c r="W6629" s="46"/>
    </row>
    <row r="6630" spans="2:33">
      <c r="B6630" s="2">
        <v>0.10000000149011612</v>
      </c>
      <c r="D6630" s="44">
        <v>6.0000000894069672</v>
      </c>
      <c r="E6630" s="44"/>
      <c r="F6630" s="45">
        <v>-23.345579147338867</v>
      </c>
      <c r="G6630" s="45"/>
      <c r="H6630" s="45"/>
      <c r="I6630" s="45"/>
      <c r="J6630" s="45"/>
      <c r="K6630" s="45">
        <v>1.0317660570144653</v>
      </c>
      <c r="L6630" s="45"/>
      <c r="M6630" s="45"/>
      <c r="N6630" s="45">
        <v>25.410385131835938</v>
      </c>
      <c r="O6630" s="45"/>
      <c r="P6630" s="45"/>
      <c r="Q6630" s="45"/>
      <c r="R6630" s="45">
        <v>17.238286972045898</v>
      </c>
      <c r="S6630" s="45"/>
      <c r="T6630" s="45"/>
      <c r="U6630" s="45"/>
      <c r="V6630" s="46">
        <v>4.2322583198547363</v>
      </c>
      <c r="W6630" s="46"/>
    </row>
    <row r="6631" spans="2:33" ht="9.75" customHeight="1">
      <c r="B6631" s="2">
        <v>0.10100000351667404</v>
      </c>
      <c r="D6631" s="44">
        <v>6.0600002110004425</v>
      </c>
      <c r="E6631" s="44"/>
      <c r="F6631" s="45">
        <v>-21.730510711669922</v>
      </c>
      <c r="G6631" s="45"/>
      <c r="H6631" s="45"/>
      <c r="I6631" s="45"/>
      <c r="J6631" s="45"/>
      <c r="K6631" s="45">
        <v>1.004926323890686</v>
      </c>
      <c r="L6631" s="45"/>
      <c r="M6631" s="45"/>
      <c r="N6631" s="45">
        <v>25.359210968017578</v>
      </c>
      <c r="O6631" s="45"/>
      <c r="P6631" s="45"/>
      <c r="Q6631" s="45"/>
      <c r="R6631" s="45">
        <v>17.221078872680664</v>
      </c>
      <c r="S6631" s="45"/>
      <c r="T6631" s="45"/>
      <c r="U6631" s="45"/>
      <c r="V6631" s="46">
        <v>4.1262812614440918</v>
      </c>
      <c r="W6631" s="46"/>
    </row>
    <row r="6632" spans="2:33" ht="5.25" customHeight="1"/>
    <row r="6633" spans="2:33" ht="172.5" customHeight="1"/>
    <row r="6634" spans="2:33" ht="16.5" customHeight="1"/>
    <row r="6635" spans="2:33" ht="12.75" customHeight="1">
      <c r="B6635" s="39" t="s">
        <v>0</v>
      </c>
      <c r="C6635" s="39"/>
      <c r="D6635" s="39"/>
      <c r="E6635" s="39"/>
      <c r="F6635" s="39"/>
      <c r="G6635" s="1" t="s">
        <v>1</v>
      </c>
      <c r="H6635" s="40" t="s">
        <v>129</v>
      </c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</row>
    <row r="6636" spans="2:33" ht="12.75" customHeight="1">
      <c r="AB6636" s="39" t="s">
        <v>2</v>
      </c>
      <c r="AC6636" s="39"/>
      <c r="AD6636" s="39"/>
      <c r="AE6636" s="39"/>
      <c r="AF6636" s="39"/>
      <c r="AG6636" s="39"/>
    </row>
    <row r="6637" spans="2:33" ht="12" customHeight="1">
      <c r="B6637" s="39" t="s">
        <v>3</v>
      </c>
      <c r="C6637" s="39"/>
      <c r="D6637" s="39"/>
      <c r="E6637" s="39"/>
      <c r="G6637" s="1" t="s">
        <v>4</v>
      </c>
      <c r="H6637" s="41">
        <v>6.5999999046325684</v>
      </c>
      <c r="I6637" s="41"/>
      <c r="J6637" s="41"/>
      <c r="K6637" s="41"/>
      <c r="L6637" s="41"/>
      <c r="M6637" s="41"/>
      <c r="N6637" s="41"/>
      <c r="O6637" s="39" t="s">
        <v>21</v>
      </c>
      <c r="P6637" s="39"/>
      <c r="Q6637" s="39"/>
      <c r="R6637" s="39"/>
      <c r="S6637" s="1" t="s">
        <v>4</v>
      </c>
      <c r="T6637" s="42" t="s">
        <v>24</v>
      </c>
      <c r="U6637" s="42"/>
      <c r="V6637" s="42"/>
      <c r="W6637" s="42"/>
      <c r="X6637" s="42"/>
      <c r="Y6637" s="42"/>
      <c r="Z6637" s="42"/>
      <c r="AA6637" s="42"/>
      <c r="AB6637" s="39"/>
      <c r="AC6637" s="39"/>
      <c r="AD6637" s="39"/>
      <c r="AE6637" s="39"/>
      <c r="AF6637" s="39"/>
      <c r="AG6637" s="39"/>
    </row>
    <row r="6638" spans="2:33" ht="10.5" customHeight="1">
      <c r="AB6638" s="39"/>
      <c r="AC6638" s="39"/>
      <c r="AD6638" s="39"/>
      <c r="AE6638" s="39"/>
      <c r="AF6638" s="39"/>
      <c r="AG6638" s="39"/>
    </row>
    <row r="6639" spans="2:33" ht="12" customHeight="1">
      <c r="AB6639" s="39"/>
      <c r="AC6639" s="39"/>
      <c r="AD6639" s="39"/>
      <c r="AE6639" s="39"/>
      <c r="AF6639" s="39"/>
      <c r="AG6639" s="39"/>
    </row>
    <row r="6640" spans="2:33" ht="12" customHeight="1">
      <c r="AB6640" s="39"/>
      <c r="AC6640" s="39"/>
      <c r="AD6640" s="39"/>
      <c r="AE6640" s="39"/>
      <c r="AF6640" s="39"/>
      <c r="AG6640" s="39"/>
    </row>
    <row r="6641" spans="2:37" ht="6" customHeight="1"/>
    <row r="6642" spans="2:37" ht="3" customHeight="1">
      <c r="B6642" s="43" t="s">
        <v>5</v>
      </c>
      <c r="D6642" s="43" t="s">
        <v>23</v>
      </c>
      <c r="E6642" s="43"/>
      <c r="G6642" s="43" t="s">
        <v>6</v>
      </c>
      <c r="H6642" s="43"/>
      <c r="J6642" s="43" t="s">
        <v>7</v>
      </c>
      <c r="K6642" s="43"/>
      <c r="L6642" s="43"/>
      <c r="M6642" s="43"/>
      <c r="N6642" s="43" t="s">
        <v>8</v>
      </c>
      <c r="O6642" s="43"/>
      <c r="Q6642" s="43" t="s">
        <v>9</v>
      </c>
      <c r="R6642" s="43"/>
      <c r="S6642" s="43"/>
      <c r="T6642" s="43" t="s">
        <v>10</v>
      </c>
      <c r="U6642" s="43"/>
      <c r="X6642" s="43" t="s">
        <v>5</v>
      </c>
      <c r="Y6642" s="43"/>
      <c r="Z6642" s="43" t="s">
        <v>23</v>
      </c>
      <c r="AA6642" s="43"/>
      <c r="AB6642" s="43" t="s">
        <v>6</v>
      </c>
      <c r="AC6642" s="43" t="s">
        <v>7</v>
      </c>
      <c r="AE6642" s="43" t="s">
        <v>8</v>
      </c>
      <c r="AF6642" s="43" t="s">
        <v>9</v>
      </c>
      <c r="AG6642" s="43" t="s">
        <v>10</v>
      </c>
      <c r="AH6642" s="43"/>
    </row>
    <row r="6643" spans="2:37" ht="14.25" customHeight="1">
      <c r="B6643" s="43"/>
      <c r="D6643" s="43"/>
      <c r="E6643" s="43"/>
      <c r="G6643" s="43"/>
      <c r="H6643" s="43"/>
      <c r="J6643" s="43"/>
      <c r="K6643" s="43"/>
      <c r="L6643" s="43"/>
      <c r="M6643" s="43"/>
      <c r="N6643" s="43"/>
      <c r="O6643" s="43"/>
      <c r="Q6643" s="43"/>
      <c r="R6643" s="43"/>
      <c r="S6643" s="43"/>
      <c r="T6643" s="43"/>
      <c r="U6643" s="43"/>
      <c r="X6643" s="43"/>
      <c r="Y6643" s="43"/>
      <c r="Z6643" s="43"/>
      <c r="AA6643" s="43"/>
      <c r="AB6643" s="43"/>
      <c r="AC6643" s="43"/>
      <c r="AE6643" s="43"/>
      <c r="AF6643" s="43"/>
      <c r="AG6643" s="43"/>
      <c r="AH6643" s="43"/>
    </row>
    <row r="6644" spans="2:37">
      <c r="B6644" s="2">
        <v>0</v>
      </c>
      <c r="D6644" s="44">
        <v>0</v>
      </c>
      <c r="E6644" s="44"/>
      <c r="F6644" s="45">
        <v>-1.0201841860180139E-7</v>
      </c>
      <c r="G6644" s="45"/>
      <c r="H6644" s="45"/>
      <c r="I6644" s="45"/>
      <c r="J6644" s="45"/>
      <c r="K6644" s="45">
        <v>33.327716827392578</v>
      </c>
      <c r="L6644" s="45"/>
      <c r="M6644" s="45"/>
      <c r="N6644" s="45">
        <v>66.655433654785156</v>
      </c>
      <c r="O6644" s="45"/>
      <c r="P6644" s="45"/>
      <c r="Q6644" s="45"/>
      <c r="R6644" s="45">
        <v>23.566253662109375</v>
      </c>
      <c r="S6644" s="45"/>
      <c r="T6644" s="45"/>
      <c r="U6644" s="45"/>
      <c r="V6644" s="46">
        <v>100</v>
      </c>
      <c r="W6644" s="46"/>
      <c r="X6644" s="45">
        <v>3.9000000804662704E-2</v>
      </c>
      <c r="Y6644" s="45"/>
      <c r="Z6644" s="44">
        <v>2.3400000482797623</v>
      </c>
      <c r="AA6644" s="44"/>
      <c r="AB6644" s="45">
        <v>23.851781845092773</v>
      </c>
      <c r="AC6644" s="45"/>
      <c r="AD6644" s="45">
        <v>10.382582664489746</v>
      </c>
      <c r="AE6644" s="45"/>
      <c r="AF6644" s="45">
        <v>35.194038391113281</v>
      </c>
      <c r="AG6644" s="45"/>
      <c r="AH6644" s="45">
        <v>17.544347763061523</v>
      </c>
      <c r="AI6644" s="45"/>
      <c r="AJ6644" s="45"/>
      <c r="AK6644" s="20">
        <v>41.845928192138672</v>
      </c>
    </row>
    <row r="6645" spans="2:37">
      <c r="B6645" s="2">
        <v>1.0000000474974513E-3</v>
      </c>
      <c r="D6645" s="44">
        <v>6.0000002849847078E-2</v>
      </c>
      <c r="E6645" s="44"/>
      <c r="F6645" s="45">
        <v>1.0755984783172607</v>
      </c>
      <c r="G6645" s="45"/>
      <c r="H6645" s="45"/>
      <c r="I6645" s="45"/>
      <c r="J6645" s="45"/>
      <c r="K6645" s="45">
        <v>31.79570198059082</v>
      </c>
      <c r="L6645" s="45"/>
      <c r="M6645" s="45"/>
      <c r="N6645" s="45">
        <v>64.839401245117188</v>
      </c>
      <c r="O6645" s="45"/>
      <c r="P6645" s="45"/>
      <c r="Q6645" s="45"/>
      <c r="R6645" s="45">
        <v>23.365423202514648</v>
      </c>
      <c r="S6645" s="45"/>
      <c r="T6645" s="45"/>
      <c r="U6645" s="45"/>
      <c r="V6645" s="46">
        <v>96.223197937011719</v>
      </c>
      <c r="W6645" s="46"/>
      <c r="X6645" s="45">
        <v>3.9999999105930328E-2</v>
      </c>
      <c r="Y6645" s="45"/>
      <c r="Z6645" s="44">
        <v>2.3999999463558197</v>
      </c>
      <c r="AA6645" s="44"/>
      <c r="AB6645" s="45">
        <v>30.206808090209961</v>
      </c>
      <c r="AC6645" s="45"/>
      <c r="AD6645" s="45">
        <v>10.143451690673828</v>
      </c>
      <c r="AE6645" s="45"/>
      <c r="AF6645" s="45">
        <v>34.791458129882813</v>
      </c>
      <c r="AG6645" s="45"/>
      <c r="AH6645" s="45">
        <v>17.428773880004883</v>
      </c>
      <c r="AI6645" s="45"/>
      <c r="AJ6645" s="45"/>
      <c r="AK6645" s="20">
        <v>41.153232574462891</v>
      </c>
    </row>
    <row r="6646" spans="2:37">
      <c r="B6646" s="2">
        <v>2.0000000949949026E-3</v>
      </c>
      <c r="D6646" s="44">
        <v>0.12000000569969416</v>
      </c>
      <c r="E6646" s="44"/>
      <c r="F6646" s="45">
        <v>6.5217571258544922</v>
      </c>
      <c r="G6646" s="45"/>
      <c r="H6646" s="45"/>
      <c r="I6646" s="45"/>
      <c r="J6646" s="45"/>
      <c r="K6646" s="45">
        <v>30.394075393676758</v>
      </c>
      <c r="L6646" s="45"/>
      <c r="M6646" s="45"/>
      <c r="N6646" s="45">
        <v>63.158016204833984</v>
      </c>
      <c r="O6646" s="45"/>
      <c r="P6646" s="45"/>
      <c r="Q6646" s="45"/>
      <c r="R6646" s="45">
        <v>23.167604446411133</v>
      </c>
      <c r="S6646" s="45"/>
      <c r="T6646" s="45"/>
      <c r="U6646" s="45"/>
      <c r="V6646" s="46">
        <v>92.766853332519531</v>
      </c>
      <c r="W6646" s="46"/>
      <c r="X6646" s="45">
        <v>4.1000001132488251E-2</v>
      </c>
      <c r="Y6646" s="45"/>
      <c r="Z6646" s="44">
        <v>2.460000067949295</v>
      </c>
      <c r="AA6646" s="44"/>
      <c r="AB6646" s="45">
        <v>33.68017578125</v>
      </c>
      <c r="AC6646" s="45"/>
      <c r="AD6646" s="45">
        <v>9.9108076095581055</v>
      </c>
      <c r="AE6646" s="45"/>
      <c r="AF6646" s="45">
        <v>34.397499084472656</v>
      </c>
      <c r="AG6646" s="45"/>
      <c r="AH6646" s="45">
        <v>17.314706802368164</v>
      </c>
      <c r="AI6646" s="45"/>
      <c r="AJ6646" s="45"/>
      <c r="AK6646" s="20">
        <v>40.474258422851563</v>
      </c>
    </row>
    <row r="6647" spans="2:37">
      <c r="B6647" s="2">
        <v>3.0000000260770321E-3</v>
      </c>
      <c r="D6647" s="44">
        <v>0.18000000156462193</v>
      </c>
      <c r="E6647" s="44"/>
      <c r="F6647" s="45">
        <v>15.297436714172363</v>
      </c>
      <c r="G6647" s="45"/>
      <c r="H6647" s="45"/>
      <c r="I6647" s="45"/>
      <c r="J6647" s="45"/>
      <c r="K6647" s="45">
        <v>29.107669830322266</v>
      </c>
      <c r="L6647" s="45"/>
      <c r="M6647" s="45"/>
      <c r="N6647" s="45">
        <v>61.596035003662109</v>
      </c>
      <c r="O6647" s="45"/>
      <c r="P6647" s="45"/>
      <c r="Q6647" s="45"/>
      <c r="R6647" s="45">
        <v>22.972742080688477</v>
      </c>
      <c r="S6647" s="45"/>
      <c r="T6647" s="45"/>
      <c r="U6647" s="45"/>
      <c r="V6647" s="46">
        <v>89.594139099121094</v>
      </c>
      <c r="W6647" s="46"/>
      <c r="X6647" s="45">
        <v>4.1999999433755875E-2</v>
      </c>
      <c r="Y6647" s="45"/>
      <c r="Z6647" s="44">
        <v>2.5199999660253525</v>
      </c>
      <c r="AA6647" s="44"/>
      <c r="AB6647" s="45">
        <v>33.792163848876953</v>
      </c>
      <c r="AC6647" s="45"/>
      <c r="AD6647" s="45">
        <v>9.684417724609375</v>
      </c>
      <c r="AE6647" s="45"/>
      <c r="AF6647" s="45">
        <v>34.011890411376953</v>
      </c>
      <c r="AG6647" s="45"/>
      <c r="AH6647" s="45">
        <v>17.202121734619141</v>
      </c>
      <c r="AI6647" s="45"/>
      <c r="AJ6647" s="45"/>
      <c r="AK6647" s="20">
        <v>39.808563232421875</v>
      </c>
    </row>
    <row r="6648" spans="2:37">
      <c r="B6648" s="2">
        <v>4.0000001899898052E-3</v>
      </c>
      <c r="D6648" s="44">
        <v>0.24000001139938831</v>
      </c>
      <c r="E6648" s="44"/>
      <c r="F6648" s="45">
        <v>25.933208465576172</v>
      </c>
      <c r="G6648" s="45"/>
      <c r="H6648" s="45"/>
      <c r="I6648" s="45"/>
      <c r="J6648" s="45"/>
      <c r="K6648" s="45">
        <v>27.923252105712891</v>
      </c>
      <c r="L6648" s="45"/>
      <c r="M6648" s="45"/>
      <c r="N6648" s="45">
        <v>60.140148162841797</v>
      </c>
      <c r="O6648" s="45"/>
      <c r="P6648" s="45"/>
      <c r="Q6648" s="45"/>
      <c r="R6648" s="45">
        <v>22.780786514282227</v>
      </c>
      <c r="S6648" s="45"/>
      <c r="T6648" s="45"/>
      <c r="U6648" s="45"/>
      <c r="V6648" s="46">
        <v>86.672691345214844</v>
      </c>
      <c r="W6648" s="46"/>
      <c r="X6648" s="45">
        <v>4.3000001460313797E-2</v>
      </c>
      <c r="Y6648" s="45"/>
      <c r="Z6648" s="44">
        <v>2.5800000876188278</v>
      </c>
      <c r="AA6648" s="44"/>
      <c r="AB6648" s="45">
        <v>30.539043426513672</v>
      </c>
      <c r="AC6648" s="45"/>
      <c r="AD6648" s="45">
        <v>9.4640626907348633</v>
      </c>
      <c r="AE6648" s="45"/>
      <c r="AF6648" s="45">
        <v>33.634376525878906</v>
      </c>
      <c r="AG6648" s="45"/>
      <c r="AH6648" s="45">
        <v>17.090991973876953</v>
      </c>
      <c r="AI6648" s="45"/>
      <c r="AJ6648" s="45"/>
      <c r="AK6648" s="20">
        <v>39.155731201171875</v>
      </c>
    </row>
    <row r="6649" spans="2:37">
      <c r="B6649" s="2">
        <v>4.999999888241291E-3</v>
      </c>
      <c r="D6649" s="44">
        <v>0.29999999329447746</v>
      </c>
      <c r="E6649" s="44"/>
      <c r="F6649" s="45">
        <v>36.740859985351563</v>
      </c>
      <c r="G6649" s="45"/>
      <c r="H6649" s="45"/>
      <c r="I6649" s="45"/>
      <c r="J6649" s="45"/>
      <c r="K6649" s="45">
        <v>26.829275131225586</v>
      </c>
      <c r="L6649" s="45"/>
      <c r="M6649" s="45"/>
      <c r="N6649" s="45">
        <v>58.778736114501953</v>
      </c>
      <c r="O6649" s="45"/>
      <c r="P6649" s="45"/>
      <c r="Q6649" s="45"/>
      <c r="R6649" s="45">
        <v>22.591680526733398</v>
      </c>
      <c r="S6649" s="45"/>
      <c r="T6649" s="45"/>
      <c r="U6649" s="45"/>
      <c r="V6649" s="46">
        <v>83.974105834960938</v>
      </c>
      <c r="W6649" s="46"/>
      <c r="X6649" s="45">
        <v>4.3999999761581421E-2</v>
      </c>
      <c r="Y6649" s="45"/>
      <c r="Z6649" s="44">
        <v>2.6399999856948853</v>
      </c>
      <c r="AA6649" s="44"/>
      <c r="AB6649" s="45">
        <v>24.387395858764648</v>
      </c>
      <c r="AC6649" s="45"/>
      <c r="AD6649" s="45">
        <v>9.2495355606079102</v>
      </c>
      <c r="AE6649" s="45"/>
      <c r="AF6649" s="45">
        <v>33.264713287353516</v>
      </c>
      <c r="AG6649" s="45"/>
      <c r="AH6649" s="45">
        <v>16.981296539306641</v>
      </c>
      <c r="AI6649" s="45"/>
      <c r="AJ6649" s="45"/>
      <c r="AK6649" s="20">
        <v>38.515373229980469</v>
      </c>
    </row>
    <row r="6650" spans="2:37">
      <c r="B6650" s="2">
        <v>6.0000000521540642E-3</v>
      </c>
      <c r="D6650" s="44">
        <v>0.36000000312924385</v>
      </c>
      <c r="E6650" s="44"/>
      <c r="F6650" s="45">
        <v>46.050163269042969</v>
      </c>
      <c r="G6650" s="45"/>
      <c r="H6650" s="45"/>
      <c r="I6650" s="45"/>
      <c r="J6650" s="45"/>
      <c r="K6650" s="45">
        <v>25.815658569335938</v>
      </c>
      <c r="L6650" s="45"/>
      <c r="M6650" s="45"/>
      <c r="N6650" s="45">
        <v>57.50164794921875</v>
      </c>
      <c r="O6650" s="45"/>
      <c r="P6650" s="45"/>
      <c r="Q6650" s="45"/>
      <c r="R6650" s="45">
        <v>22.405378341674805</v>
      </c>
      <c r="S6650" s="45"/>
      <c r="T6650" s="45"/>
      <c r="U6650" s="45"/>
      <c r="V6650" s="46">
        <v>81.473419189453125</v>
      </c>
      <c r="W6650" s="46"/>
      <c r="X6650" s="45">
        <v>4.5000001788139343E-2</v>
      </c>
      <c r="Y6650" s="45"/>
      <c r="Z6650" s="44">
        <v>2.7000001072883606</v>
      </c>
      <c r="AA6650" s="44"/>
      <c r="AB6650" s="45">
        <v>16.202947616577148</v>
      </c>
      <c r="AC6650" s="45"/>
      <c r="AD6650" s="45">
        <v>9.0406389236450195</v>
      </c>
      <c r="AE6650" s="45"/>
      <c r="AF6650" s="45">
        <v>32.902671813964844</v>
      </c>
      <c r="AG6650" s="45"/>
      <c r="AH6650" s="45">
        <v>16.873006820678711</v>
      </c>
      <c r="AI6650" s="45"/>
      <c r="AJ6650" s="45"/>
      <c r="AK6650" s="20">
        <v>37.887126922607422</v>
      </c>
    </row>
    <row r="6651" spans="2:37">
      <c r="B6651" s="2">
        <v>7.0000002160668373E-3</v>
      </c>
      <c r="D6651" s="44">
        <v>0.42000001296401024</v>
      </c>
      <c r="E6651" s="44"/>
      <c r="F6651" s="45">
        <v>52.439453125</v>
      </c>
      <c r="G6651" s="45"/>
      <c r="H6651" s="45"/>
      <c r="I6651" s="45"/>
      <c r="J6651" s="45"/>
      <c r="K6651" s="45">
        <v>24.873586654663086</v>
      </c>
      <c r="L6651" s="45"/>
      <c r="M6651" s="45"/>
      <c r="N6651" s="45">
        <v>56.299995422363281</v>
      </c>
      <c r="O6651" s="45"/>
      <c r="P6651" s="45"/>
      <c r="Q6651" s="45"/>
      <c r="R6651" s="45">
        <v>22.221824645996094</v>
      </c>
      <c r="S6651" s="45"/>
      <c r="T6651" s="45"/>
      <c r="U6651" s="45"/>
      <c r="V6651" s="46">
        <v>79.148689270019531</v>
      </c>
      <c r="W6651" s="46"/>
      <c r="X6651" s="45">
        <v>4.6000000089406967E-2</v>
      </c>
      <c r="Y6651" s="45"/>
      <c r="Z6651" s="44">
        <v>2.760000005364418</v>
      </c>
      <c r="AA6651" s="44"/>
      <c r="AB6651" s="45">
        <v>7.1247329711914063</v>
      </c>
      <c r="AC6651" s="45"/>
      <c r="AD6651" s="45">
        <v>8.8371868133544922</v>
      </c>
      <c r="AE6651" s="45"/>
      <c r="AF6651" s="45">
        <v>32.548030853271484</v>
      </c>
      <c r="AG6651" s="45"/>
      <c r="AH6651" s="45">
        <v>16.76609992980957</v>
      </c>
      <c r="AI6651" s="45"/>
      <c r="AJ6651" s="45"/>
      <c r="AK6651" s="20">
        <v>37.270652770996094</v>
      </c>
    </row>
    <row r="6652" spans="2:37">
      <c r="B6652" s="2">
        <v>8.0000003799796104E-3</v>
      </c>
      <c r="D6652" s="44">
        <v>0.48000002279877663</v>
      </c>
      <c r="E6652" s="44"/>
      <c r="F6652" s="45">
        <v>54.928001403808594</v>
      </c>
      <c r="G6652" s="45"/>
      <c r="H6652" s="45"/>
      <c r="I6652" s="45"/>
      <c r="J6652" s="45"/>
      <c r="K6652" s="45">
        <v>23.995359420776367</v>
      </c>
      <c r="L6652" s="45"/>
      <c r="M6652" s="45"/>
      <c r="N6652" s="45">
        <v>55.166004180908203</v>
      </c>
      <c r="O6652" s="45"/>
      <c r="P6652" s="45"/>
      <c r="Q6652" s="45"/>
      <c r="R6652" s="45">
        <v>22.040973663330078</v>
      </c>
      <c r="S6652" s="45"/>
      <c r="T6652" s="45"/>
      <c r="U6652" s="45"/>
      <c r="V6652" s="46">
        <v>76.980636596679688</v>
      </c>
      <c r="W6652" s="46"/>
      <c r="X6652" s="45">
        <v>4.6999998390674591E-2</v>
      </c>
      <c r="Y6652" s="45"/>
      <c r="Z6652" s="44">
        <v>2.8199999034404755</v>
      </c>
      <c r="AA6652" s="44"/>
      <c r="AB6652" s="45">
        <v>-1.5972368717193604</v>
      </c>
      <c r="AC6652" s="45"/>
      <c r="AD6652" s="45">
        <v>8.6390018463134766</v>
      </c>
      <c r="AE6652" s="45"/>
      <c r="AF6652" s="45">
        <v>32.200580596923828</v>
      </c>
      <c r="AG6652" s="45"/>
      <c r="AH6652" s="45">
        <v>16.660552978515625</v>
      </c>
      <c r="AI6652" s="45"/>
      <c r="AJ6652" s="45"/>
      <c r="AK6652" s="20">
        <v>36.665630340576172</v>
      </c>
    </row>
    <row r="6653" spans="2:37">
      <c r="B6653" s="2">
        <v>8.999999612569809E-3</v>
      </c>
      <c r="D6653" s="44">
        <v>0.53999997675418854</v>
      </c>
      <c r="E6653" s="44"/>
      <c r="F6653" s="45">
        <v>53.104118347167969</v>
      </c>
      <c r="G6653" s="45"/>
      <c r="H6653" s="45"/>
      <c r="I6653" s="45"/>
      <c r="J6653" s="45"/>
      <c r="K6653" s="45">
        <v>23.174232482910156</v>
      </c>
      <c r="L6653" s="45"/>
      <c r="M6653" s="45"/>
      <c r="N6653" s="45">
        <v>54.092864990234375</v>
      </c>
      <c r="O6653" s="45"/>
      <c r="P6653" s="45"/>
      <c r="Q6653" s="45"/>
      <c r="R6653" s="45">
        <v>21.862773895263672</v>
      </c>
      <c r="S6653" s="45"/>
      <c r="T6653" s="45"/>
      <c r="U6653" s="45"/>
      <c r="V6653" s="46">
        <v>74.952323913574219</v>
      </c>
      <c r="W6653" s="46"/>
      <c r="X6653" s="45">
        <v>4.8000000417232513E-2</v>
      </c>
      <c r="Y6653" s="45"/>
      <c r="Z6653" s="44">
        <v>2.8800000250339508</v>
      </c>
      <c r="AA6653" s="44"/>
      <c r="AB6653" s="45">
        <v>-8.7776832580566406</v>
      </c>
      <c r="AC6653" s="45"/>
      <c r="AD6653" s="45">
        <v>8.4459152221679688</v>
      </c>
      <c r="AE6653" s="45"/>
      <c r="AF6653" s="45">
        <v>31.860122680664063</v>
      </c>
      <c r="AG6653" s="45"/>
      <c r="AH6653" s="45">
        <v>16.556344985961914</v>
      </c>
      <c r="AI6653" s="45"/>
      <c r="AJ6653" s="45"/>
      <c r="AK6653" s="20">
        <v>36.071754455566406</v>
      </c>
    </row>
    <row r="6654" spans="2:37">
      <c r="B6654" s="2">
        <v>9.9999997764825821E-3</v>
      </c>
      <c r="D6654" s="44">
        <v>0.59999998658895493</v>
      </c>
      <c r="E6654" s="44"/>
      <c r="F6654" s="45">
        <v>47.172145843505859</v>
      </c>
      <c r="G6654" s="45"/>
      <c r="H6654" s="45"/>
      <c r="I6654" s="45"/>
      <c r="J6654" s="45"/>
      <c r="K6654" s="45">
        <v>22.404300689697266</v>
      </c>
      <c r="L6654" s="45"/>
      <c r="M6654" s="45"/>
      <c r="N6654" s="45">
        <v>53.074607849121094</v>
      </c>
      <c r="O6654" s="45"/>
      <c r="P6654" s="45"/>
      <c r="Q6654" s="45"/>
      <c r="R6654" s="45">
        <v>21.68718147277832</v>
      </c>
      <c r="S6654" s="45"/>
      <c r="T6654" s="45"/>
      <c r="U6654" s="45"/>
      <c r="V6654" s="46">
        <v>73.048828125</v>
      </c>
      <c r="W6654" s="46"/>
      <c r="X6654" s="45">
        <v>4.8999998718500137E-2</v>
      </c>
      <c r="Y6654" s="45"/>
      <c r="Z6654" s="44">
        <v>2.9399999231100082</v>
      </c>
      <c r="AA6654" s="44"/>
      <c r="AB6654" s="45">
        <v>-13.460543632507324</v>
      </c>
      <c r="AC6654" s="45"/>
      <c r="AD6654" s="45">
        <v>8.2577667236328125</v>
      </c>
      <c r="AE6654" s="45"/>
      <c r="AF6654" s="45">
        <v>31.526458740234375</v>
      </c>
      <c r="AG6654" s="45"/>
      <c r="AH6654" s="45">
        <v>16.453449249267578</v>
      </c>
      <c r="AI6654" s="45"/>
      <c r="AJ6654" s="45"/>
      <c r="AK6654" s="20">
        <v>35.488742828369141</v>
      </c>
    </row>
    <row r="6655" spans="2:37">
      <c r="B6655" s="2">
        <v>1.0999999940395355E-2</v>
      </c>
      <c r="D6655" s="44">
        <v>0.65999999642372131</v>
      </c>
      <c r="E6655" s="44"/>
      <c r="F6655" s="45">
        <v>37.913150787353516</v>
      </c>
      <c r="G6655" s="45"/>
      <c r="H6655" s="45"/>
      <c r="I6655" s="45"/>
      <c r="J6655" s="45"/>
      <c r="K6655" s="45">
        <v>21.680387496948242</v>
      </c>
      <c r="L6655" s="45"/>
      <c r="M6655" s="45"/>
      <c r="N6655" s="45">
        <v>52.105983734130859</v>
      </c>
      <c r="O6655" s="45"/>
      <c r="P6655" s="45"/>
      <c r="Q6655" s="45"/>
      <c r="R6655" s="45">
        <v>21.51414680480957</v>
      </c>
      <c r="S6655" s="45"/>
      <c r="T6655" s="45"/>
      <c r="U6655" s="45"/>
      <c r="V6655" s="46">
        <v>71.257057189941406</v>
      </c>
      <c r="W6655" s="46"/>
      <c r="X6655" s="45">
        <v>5.000000074505806E-2</v>
      </c>
      <c r="Y6655" s="45"/>
      <c r="Z6655" s="44">
        <v>3.0000000447034836</v>
      </c>
      <c r="AA6655" s="44"/>
      <c r="AB6655" s="45">
        <v>-15.049442291259766</v>
      </c>
      <c r="AC6655" s="45"/>
      <c r="AD6655" s="45">
        <v>8.07440185546875</v>
      </c>
      <c r="AE6655" s="45"/>
      <c r="AF6655" s="45">
        <v>31.199407577514648</v>
      </c>
      <c r="AG6655" s="45"/>
      <c r="AH6655" s="45">
        <v>16.351848602294922</v>
      </c>
      <c r="AI6655" s="45"/>
      <c r="AJ6655" s="45"/>
      <c r="AK6655" s="20">
        <v>34.916324615478516</v>
      </c>
    </row>
    <row r="6656" spans="2:37">
      <c r="B6656" s="2">
        <v>1.2000000104308128E-2</v>
      </c>
      <c r="D6656" s="44">
        <v>0.7200000062584877</v>
      </c>
      <c r="E6656" s="44"/>
      <c r="F6656" s="45">
        <v>26.566162109375</v>
      </c>
      <c r="G6656" s="45"/>
      <c r="H6656" s="45"/>
      <c r="I6656" s="45"/>
      <c r="J6656" s="45"/>
      <c r="K6656" s="45">
        <v>20.997947692871094</v>
      </c>
      <c r="L6656" s="45"/>
      <c r="M6656" s="45"/>
      <c r="N6656" s="45">
        <v>51.182395935058594</v>
      </c>
      <c r="O6656" s="45"/>
      <c r="P6656" s="45"/>
      <c r="Q6656" s="45"/>
      <c r="R6656" s="45">
        <v>21.343626022338867</v>
      </c>
      <c r="S6656" s="45"/>
      <c r="T6656" s="45"/>
      <c r="U6656" s="45"/>
      <c r="V6656" s="46">
        <v>69.565460205078125</v>
      </c>
      <c r="W6656" s="46"/>
      <c r="X6656" s="45">
        <v>5.0999999046325684E-2</v>
      </c>
      <c r="Y6656" s="45"/>
      <c r="Z6656" s="44">
        <v>3.059999942779541</v>
      </c>
      <c r="AA6656" s="44"/>
      <c r="AB6656" s="45">
        <v>-13.386402130126953</v>
      </c>
      <c r="AC6656" s="45"/>
      <c r="AD6656" s="45">
        <v>7.8956737518310547</v>
      </c>
      <c r="AE6656" s="45"/>
      <c r="AF6656" s="45">
        <v>30.878789901733398</v>
      </c>
      <c r="AG6656" s="45"/>
      <c r="AH6656" s="45">
        <v>16.251518249511719</v>
      </c>
      <c r="AI6656" s="45"/>
      <c r="AJ6656" s="45"/>
      <c r="AK6656" s="20">
        <v>34.354232788085938</v>
      </c>
    </row>
    <row r="6657" spans="2:37">
      <c r="B6657" s="2">
        <v>1.3000000268220901E-2</v>
      </c>
      <c r="D6657" s="44">
        <v>0.78000001609325409</v>
      </c>
      <c r="E6657" s="44"/>
      <c r="F6657" s="45">
        <v>14.647665977478027</v>
      </c>
      <c r="G6657" s="45"/>
      <c r="H6657" s="45"/>
      <c r="I6657" s="45"/>
      <c r="J6657" s="45"/>
      <c r="K6657" s="45">
        <v>20.352994918823242</v>
      </c>
      <c r="L6657" s="45"/>
      <c r="M6657" s="45"/>
      <c r="N6657" s="45">
        <v>50.299777984619141</v>
      </c>
      <c r="O6657" s="45"/>
      <c r="P6657" s="45"/>
      <c r="Q6657" s="45"/>
      <c r="R6657" s="45">
        <v>21.175573348999023</v>
      </c>
      <c r="S6657" s="45"/>
      <c r="T6657" s="45"/>
      <c r="U6657" s="45"/>
      <c r="V6657" s="46">
        <v>67.963882446289063</v>
      </c>
      <c r="W6657" s="46"/>
      <c r="X6657" s="45">
        <v>5.2000001072883606E-2</v>
      </c>
      <c r="Y6657" s="45"/>
      <c r="Z6657" s="44">
        <v>3.1200000643730164</v>
      </c>
      <c r="AA6657" s="44"/>
      <c r="AB6657" s="45">
        <v>-8.7684869766235352</v>
      </c>
      <c r="AC6657" s="45"/>
      <c r="AD6657" s="45">
        <v>7.7214417457580566</v>
      </c>
      <c r="AE6657" s="45"/>
      <c r="AF6657" s="45">
        <v>30.564435958862305</v>
      </c>
      <c r="AG6657" s="45"/>
      <c r="AH6657" s="45">
        <v>16.152435302734375</v>
      </c>
      <c r="AI6657" s="45"/>
      <c r="AJ6657" s="45"/>
      <c r="AK6657" s="20">
        <v>33.802230834960938</v>
      </c>
    </row>
    <row r="6658" spans="2:37">
      <c r="B6658" s="2">
        <v>1.4000000432133675E-2</v>
      </c>
      <c r="D6658" s="44">
        <v>0.84000002592802048</v>
      </c>
      <c r="E6658" s="44"/>
      <c r="F6658" s="45">
        <v>3.7355031967163086</v>
      </c>
      <c r="G6658" s="45"/>
      <c r="H6658" s="45"/>
      <c r="I6658" s="45"/>
      <c r="J6658" s="45"/>
      <c r="K6658" s="45">
        <v>19.74201774597168</v>
      </c>
      <c r="L6658" s="45"/>
      <c r="M6658" s="45"/>
      <c r="N6658" s="45">
        <v>49.454566955566406</v>
      </c>
      <c r="O6658" s="45"/>
      <c r="P6658" s="45"/>
      <c r="Q6658" s="45"/>
      <c r="R6658" s="45">
        <v>21.009944915771484</v>
      </c>
      <c r="S6658" s="45"/>
      <c r="T6658" s="45"/>
      <c r="U6658" s="45"/>
      <c r="V6658" s="46">
        <v>66.443367004394531</v>
      </c>
      <c r="W6658" s="46"/>
      <c r="X6658" s="45">
        <v>5.299999937415123E-2</v>
      </c>
      <c r="Y6658" s="45"/>
      <c r="Z6658" s="44">
        <v>3.1799999624490738</v>
      </c>
      <c r="AA6658" s="44"/>
      <c r="AB6658" s="45">
        <v>-1.900808572769165</v>
      </c>
      <c r="AC6658" s="45"/>
      <c r="AD6658" s="45">
        <v>7.5515708923339844</v>
      </c>
      <c r="AE6658" s="45"/>
      <c r="AF6658" s="45">
        <v>30.256179809570313</v>
      </c>
      <c r="AG6658" s="45"/>
      <c r="AH6658" s="45">
        <v>16.054582595825195</v>
      </c>
      <c r="AI6658" s="45"/>
      <c r="AJ6658" s="45"/>
      <c r="AK6658" s="20">
        <v>33.260078430175781</v>
      </c>
    </row>
    <row r="6659" spans="2:37">
      <c r="B6659" s="2">
        <v>1.4999999664723873E-2</v>
      </c>
      <c r="D6659" s="44">
        <v>0.89999997988343239</v>
      </c>
      <c r="E6659" s="44"/>
      <c r="F6659" s="45">
        <v>-4.7523193359375</v>
      </c>
      <c r="G6659" s="45"/>
      <c r="H6659" s="45"/>
      <c r="I6659" s="45"/>
      <c r="J6659" s="45"/>
      <c r="K6659" s="45">
        <v>19.16192626953125</v>
      </c>
      <c r="L6659" s="45"/>
      <c r="M6659" s="45"/>
      <c r="N6659" s="45">
        <v>48.643608093261719</v>
      </c>
      <c r="O6659" s="45"/>
      <c r="P6659" s="45"/>
      <c r="Q6659" s="45"/>
      <c r="R6659" s="45">
        <v>20.846698760986328</v>
      </c>
      <c r="S6659" s="45"/>
      <c r="T6659" s="45"/>
      <c r="U6659" s="45"/>
      <c r="V6659" s="46">
        <v>64.99603271484375</v>
      </c>
      <c r="W6659" s="46"/>
      <c r="X6659" s="45">
        <v>5.4000001400709152E-2</v>
      </c>
      <c r="Y6659" s="45"/>
      <c r="Z6659" s="44">
        <v>3.2400000840425491</v>
      </c>
      <c r="AA6659" s="44"/>
      <c r="AB6659" s="45">
        <v>6.2067661285400391</v>
      </c>
      <c r="AC6659" s="45"/>
      <c r="AD6659" s="45">
        <v>7.3859319686889648</v>
      </c>
      <c r="AE6659" s="45"/>
      <c r="AF6659" s="45">
        <v>29.953865051269531</v>
      </c>
      <c r="AG6659" s="45"/>
      <c r="AH6659" s="45">
        <v>15.957938194274902</v>
      </c>
      <c r="AI6659" s="45"/>
      <c r="AJ6659" s="45"/>
      <c r="AK6659" s="20">
        <v>32.727550506591797</v>
      </c>
    </row>
    <row r="6660" spans="2:37">
      <c r="B6660" s="2">
        <v>1.6000000759959221E-2</v>
      </c>
      <c r="D6660" s="44">
        <v>0.96000004559755325</v>
      </c>
      <c r="E6660" s="44"/>
      <c r="F6660" s="45">
        <v>-9.7530269622802734</v>
      </c>
      <c r="G6660" s="45"/>
      <c r="H6660" s="45"/>
      <c r="I6660" s="45"/>
      <c r="J6660" s="45"/>
      <c r="K6660" s="45">
        <v>18.609991073608398</v>
      </c>
      <c r="L6660" s="45"/>
      <c r="M6660" s="45"/>
      <c r="N6660" s="45">
        <v>47.864116668701172</v>
      </c>
      <c r="O6660" s="45"/>
      <c r="P6660" s="45"/>
      <c r="Q6660" s="45"/>
      <c r="R6660" s="45">
        <v>20.685791015625</v>
      </c>
      <c r="S6660" s="45"/>
      <c r="T6660" s="45"/>
      <c r="U6660" s="45"/>
      <c r="V6660" s="46">
        <v>63.614925384521484</v>
      </c>
      <c r="W6660" s="46"/>
      <c r="X6660" s="45">
        <v>5.4999999701976776E-2</v>
      </c>
      <c r="Y6660" s="45"/>
      <c r="Z6660" s="44">
        <v>3.2999999821186066</v>
      </c>
      <c r="AA6660" s="44"/>
      <c r="AB6660" s="45">
        <v>14.38413143157959</v>
      </c>
      <c r="AC6660" s="45"/>
      <c r="AD6660" s="45">
        <v>7.2244000434875488</v>
      </c>
      <c r="AE6660" s="45"/>
      <c r="AF6660" s="45">
        <v>29.657337188720703</v>
      </c>
      <c r="AG6660" s="45"/>
      <c r="AH6660" s="45">
        <v>15.862482070922852</v>
      </c>
      <c r="AI6660" s="45"/>
      <c r="AJ6660" s="45"/>
      <c r="AK6660" s="20">
        <v>32.204433441162109</v>
      </c>
    </row>
    <row r="6661" spans="2:37">
      <c r="B6661" s="2">
        <v>1.7000000923871994E-2</v>
      </c>
      <c r="D6661" s="44">
        <v>1.0200000554323196</v>
      </c>
      <c r="E6661" s="44"/>
      <c r="F6661" s="45">
        <v>-10.701959609985352</v>
      </c>
      <c r="G6661" s="45"/>
      <c r="H6661" s="45"/>
      <c r="I6661" s="45"/>
      <c r="J6661" s="45"/>
      <c r="K6661" s="45">
        <v>18.083808898925781</v>
      </c>
      <c r="L6661" s="45"/>
      <c r="M6661" s="45"/>
      <c r="N6661" s="45">
        <v>47.113628387451172</v>
      </c>
      <c r="O6661" s="45"/>
      <c r="P6661" s="45"/>
      <c r="Q6661" s="45"/>
      <c r="R6661" s="45">
        <v>20.527181625366211</v>
      </c>
      <c r="S6661" s="45"/>
      <c r="T6661" s="45"/>
      <c r="U6661" s="45"/>
      <c r="V6661" s="46">
        <v>62.293910980224609</v>
      </c>
      <c r="W6661" s="46"/>
      <c r="X6661" s="45">
        <v>5.6000001728534698E-2</v>
      </c>
      <c r="Y6661" s="45"/>
      <c r="Z6661" s="44">
        <v>3.3600001037120819</v>
      </c>
      <c r="AA6661" s="44"/>
      <c r="AB6661" s="45">
        <v>21.466054916381836</v>
      </c>
      <c r="AC6661" s="45"/>
      <c r="AD6661" s="45">
        <v>7.0668559074401855</v>
      </c>
      <c r="AE6661" s="45"/>
      <c r="AF6661" s="45">
        <v>29.366449356079102</v>
      </c>
      <c r="AG6661" s="45"/>
      <c r="AH6661" s="45">
        <v>15.768193244934082</v>
      </c>
      <c r="AI6661" s="45"/>
      <c r="AJ6661" s="45"/>
      <c r="AK6661" s="20">
        <v>31.690513610839844</v>
      </c>
    </row>
    <row r="6662" spans="2:37">
      <c r="B6662" s="2">
        <v>1.7999999225139618E-2</v>
      </c>
      <c r="D6662" s="44">
        <v>1.0799999535083771</v>
      </c>
      <c r="E6662" s="44"/>
      <c r="F6662" s="45">
        <v>-7.6038894653320313</v>
      </c>
      <c r="G6662" s="45"/>
      <c r="H6662" s="45"/>
      <c r="I6662" s="45"/>
      <c r="J6662" s="45"/>
      <c r="K6662" s="45">
        <v>17.581249237060547</v>
      </c>
      <c r="L6662" s="45"/>
      <c r="M6662" s="45"/>
      <c r="N6662" s="45">
        <v>46.389949798583984</v>
      </c>
      <c r="O6662" s="45"/>
      <c r="P6662" s="45"/>
      <c r="Q6662" s="45"/>
      <c r="R6662" s="45">
        <v>20.370828628540039</v>
      </c>
      <c r="S6662" s="45"/>
      <c r="T6662" s="45"/>
      <c r="U6662" s="45"/>
      <c r="V6662" s="46">
        <v>61.027565002441406</v>
      </c>
      <c r="W6662" s="46"/>
      <c r="X6662" s="45">
        <v>5.7000000029802322E-2</v>
      </c>
      <c r="Y6662" s="45"/>
      <c r="Z6662" s="44">
        <v>3.4200000017881393</v>
      </c>
      <c r="AA6662" s="44"/>
      <c r="AB6662" s="45">
        <v>26.454624176025391</v>
      </c>
      <c r="AC6662" s="45"/>
      <c r="AD6662" s="45">
        <v>6.9131836891174316</v>
      </c>
      <c r="AE6662" s="45"/>
      <c r="AF6662" s="45">
        <v>29.081058502197266</v>
      </c>
      <c r="AG6662" s="45"/>
      <c r="AH6662" s="45">
        <v>15.675054550170898</v>
      </c>
      <c r="AI6662" s="45"/>
      <c r="AJ6662" s="45"/>
      <c r="AK6662" s="20">
        <v>31.18559455871582</v>
      </c>
    </row>
    <row r="6663" spans="2:37">
      <c r="B6663" s="2">
        <v>1.8999999389052391E-2</v>
      </c>
      <c r="D6663" s="44">
        <v>1.1399999633431435</v>
      </c>
      <c r="E6663" s="44"/>
      <c r="F6663" s="45">
        <v>-1.0239576101303101</v>
      </c>
      <c r="G6663" s="45"/>
      <c r="H6663" s="45"/>
      <c r="I6663" s="45"/>
      <c r="J6663" s="45"/>
      <c r="K6663" s="45">
        <v>17.100423812866211</v>
      </c>
      <c r="L6663" s="45"/>
      <c r="M6663" s="45"/>
      <c r="N6663" s="45">
        <v>45.691146850585938</v>
      </c>
      <c r="O6663" s="45"/>
      <c r="P6663" s="45"/>
      <c r="Q6663" s="45"/>
      <c r="R6663" s="45">
        <v>20.216691970825195</v>
      </c>
      <c r="S6663" s="45"/>
      <c r="T6663" s="45"/>
      <c r="U6663" s="45"/>
      <c r="V6663" s="46">
        <v>59.811100006103516</v>
      </c>
      <c r="W6663" s="46"/>
      <c r="X6663" s="45">
        <v>5.7999998331069946E-2</v>
      </c>
      <c r="Y6663" s="45"/>
      <c r="Z6663" s="44">
        <v>3.4799998998641968</v>
      </c>
      <c r="AA6663" s="44"/>
      <c r="AB6663" s="45">
        <v>28.656440734863281</v>
      </c>
      <c r="AC6663" s="45"/>
      <c r="AD6663" s="45">
        <v>6.763272762298584</v>
      </c>
      <c r="AE6663" s="45"/>
      <c r="AF6663" s="45">
        <v>28.801025390625</v>
      </c>
      <c r="AG6663" s="45"/>
      <c r="AH6663" s="45">
        <v>15.58304500579834</v>
      </c>
      <c r="AI6663" s="45"/>
      <c r="AJ6663" s="45"/>
      <c r="AK6663" s="20">
        <v>30.689483642578125</v>
      </c>
    </row>
    <row r="6664" spans="2:37">
      <c r="B6664" s="2">
        <v>1.9999999552965164E-2</v>
      </c>
      <c r="D6664" s="44">
        <v>1.1999999731779099</v>
      </c>
      <c r="E6664" s="44"/>
      <c r="F6664" s="45">
        <v>7.9992585182189941</v>
      </c>
      <c r="G6664" s="45"/>
      <c r="H6664" s="45"/>
      <c r="I6664" s="45"/>
      <c r="J6664" s="45"/>
      <c r="K6664" s="45">
        <v>16.639659881591797</v>
      </c>
      <c r="L6664" s="45"/>
      <c r="M6664" s="45"/>
      <c r="N6664" s="45">
        <v>45.015480041503906</v>
      </c>
      <c r="O6664" s="45"/>
      <c r="P6664" s="45"/>
      <c r="Q6664" s="45"/>
      <c r="R6664" s="45">
        <v>20.064735412597656</v>
      </c>
      <c r="S6664" s="45"/>
      <c r="T6664" s="45"/>
      <c r="U6664" s="45"/>
      <c r="V6664" s="46">
        <v>58.640277862548828</v>
      </c>
      <c r="W6664" s="46"/>
      <c r="X6664" s="45">
        <v>5.9000000357627869E-2</v>
      </c>
      <c r="Y6664" s="45"/>
      <c r="Z6664" s="44">
        <v>3.5400000214576721</v>
      </c>
      <c r="AA6664" s="44"/>
      <c r="AB6664" s="45">
        <v>27.775726318359375</v>
      </c>
      <c r="AC6664" s="45"/>
      <c r="AD6664" s="45">
        <v>6.6170163154602051</v>
      </c>
      <c r="AE6664" s="45"/>
      <c r="AF6664" s="45">
        <v>28.526220321655273</v>
      </c>
      <c r="AG6664" s="45"/>
      <c r="AH6664" s="45">
        <v>15.492146492004395</v>
      </c>
      <c r="AI6664" s="45"/>
      <c r="AJ6664" s="45"/>
      <c r="AK6664" s="20">
        <v>30.201992034912109</v>
      </c>
    </row>
    <row r="6665" spans="2:37">
      <c r="B6665" s="2">
        <v>2.0999999716877937E-2</v>
      </c>
      <c r="D6665" s="44">
        <v>1.2599999830126762</v>
      </c>
      <c r="E6665" s="44"/>
      <c r="F6665" s="45">
        <v>18.105278015136719</v>
      </c>
      <c r="G6665" s="45"/>
      <c r="H6665" s="45"/>
      <c r="I6665" s="45"/>
      <c r="J6665" s="45"/>
      <c r="K6665" s="45">
        <v>16.197465896606445</v>
      </c>
      <c r="L6665" s="45"/>
      <c r="M6665" s="45"/>
      <c r="N6665" s="45">
        <v>44.361412048339844</v>
      </c>
      <c r="O6665" s="45"/>
      <c r="P6665" s="45"/>
      <c r="Q6665" s="45"/>
      <c r="R6665" s="45">
        <v>19.9149169921875</v>
      </c>
      <c r="S6665" s="45"/>
      <c r="T6665" s="45"/>
      <c r="U6665" s="45"/>
      <c r="V6665" s="46">
        <v>57.5113525390625</v>
      </c>
      <c r="W6665" s="46"/>
      <c r="X6665" s="45">
        <v>5.9999998658895493E-2</v>
      </c>
      <c r="Y6665" s="45"/>
      <c r="Z6665" s="44">
        <v>3.5999999195337296</v>
      </c>
      <c r="AA6665" s="44"/>
      <c r="AB6665" s="45">
        <v>23.950897216796875</v>
      </c>
      <c r="AC6665" s="45"/>
      <c r="AD6665" s="45">
        <v>6.4743108749389648</v>
      </c>
      <c r="AE6665" s="45"/>
      <c r="AF6665" s="45">
        <v>28.256511688232422</v>
      </c>
      <c r="AG6665" s="45"/>
      <c r="AH6665" s="45">
        <v>15.402341842651367</v>
      </c>
      <c r="AI6665" s="45"/>
      <c r="AJ6665" s="45"/>
      <c r="AK6665" s="20">
        <v>29.722942352294922</v>
      </c>
    </row>
    <row r="6666" spans="2:37">
      <c r="B6666" s="2">
        <v>2.199999988079071E-2</v>
      </c>
      <c r="D6666" s="44">
        <v>1.3199999928474426</v>
      </c>
      <c r="E6666" s="44"/>
      <c r="F6666" s="45">
        <v>27.805791854858398</v>
      </c>
      <c r="G6666" s="45"/>
      <c r="H6666" s="45"/>
      <c r="I6666" s="45"/>
      <c r="J6666" s="45"/>
      <c r="K6666" s="45">
        <v>15.772513389587402</v>
      </c>
      <c r="L6666" s="45"/>
      <c r="M6666" s="45"/>
      <c r="N6666" s="45">
        <v>43.727554321289063</v>
      </c>
      <c r="O6666" s="45"/>
      <c r="P6666" s="45"/>
      <c r="Q6666" s="45"/>
      <c r="R6666" s="45">
        <v>19.767200469970703</v>
      </c>
      <c r="S6666" s="45"/>
      <c r="T6666" s="45"/>
      <c r="U6666" s="45"/>
      <c r="V6666" s="46">
        <v>56.420997619628906</v>
      </c>
      <c r="W6666" s="46"/>
      <c r="X6666" s="45">
        <v>6.1000000685453415E-2</v>
      </c>
      <c r="Y6666" s="45"/>
      <c r="Z6666" s="44">
        <v>3.6600000411272049</v>
      </c>
      <c r="AA6666" s="44"/>
      <c r="AB6666" s="45">
        <v>17.730178833007813</v>
      </c>
      <c r="AC6666" s="45"/>
      <c r="AD6666" s="45">
        <v>6.335057258605957</v>
      </c>
      <c r="AE6666" s="45"/>
      <c r="AF6666" s="45">
        <v>27.99177360534668</v>
      </c>
      <c r="AG6666" s="45"/>
      <c r="AH6666" s="45">
        <v>15.31361198425293</v>
      </c>
      <c r="AI6666" s="45"/>
      <c r="AJ6666" s="45"/>
      <c r="AK6666" s="20">
        <v>29.252157211303711</v>
      </c>
    </row>
    <row r="6667" spans="2:37">
      <c r="B6667" s="2">
        <v>2.3000000044703484E-2</v>
      </c>
      <c r="D6667" s="44">
        <v>1.380000002682209</v>
      </c>
      <c r="E6667" s="44"/>
      <c r="F6667" s="45">
        <v>35.693656921386719</v>
      </c>
      <c r="G6667" s="45"/>
      <c r="H6667" s="45"/>
      <c r="I6667" s="45"/>
      <c r="J6667" s="45"/>
      <c r="K6667" s="45">
        <v>15.363616943359375</v>
      </c>
      <c r="L6667" s="45"/>
      <c r="M6667" s="45"/>
      <c r="N6667" s="45">
        <v>43.112674713134766</v>
      </c>
      <c r="O6667" s="45"/>
      <c r="P6667" s="45"/>
      <c r="Q6667" s="45"/>
      <c r="R6667" s="45">
        <v>19.621547698974609</v>
      </c>
      <c r="S6667" s="45"/>
      <c r="T6667" s="45"/>
      <c r="U6667" s="45"/>
      <c r="V6667" s="46">
        <v>55.366264343261719</v>
      </c>
      <c r="W6667" s="46"/>
      <c r="X6667" s="45">
        <v>6.1999998986721039E-2</v>
      </c>
      <c r="Y6667" s="45"/>
      <c r="Z6667" s="44">
        <v>3.7199999392032623</v>
      </c>
      <c r="AA6667" s="44"/>
      <c r="AB6667" s="45">
        <v>9.9903631210327148</v>
      </c>
      <c r="AC6667" s="45"/>
      <c r="AD6667" s="45">
        <v>6.1991586685180664</v>
      </c>
      <c r="AE6667" s="45"/>
      <c r="AF6667" s="45">
        <v>27.731887817382813</v>
      </c>
      <c r="AG6667" s="45"/>
      <c r="AH6667" s="45">
        <v>15.22593879699707</v>
      </c>
      <c r="AI6667" s="45"/>
      <c r="AJ6667" s="45"/>
      <c r="AK6667" s="20">
        <v>28.789470672607422</v>
      </c>
    </row>
    <row r="6668" spans="2:37">
      <c r="B6668" s="2">
        <v>2.4000000208616257E-2</v>
      </c>
      <c r="D6668" s="44">
        <v>1.4400000125169754</v>
      </c>
      <c r="E6668" s="44"/>
      <c r="F6668" s="45">
        <v>40.637489318847656</v>
      </c>
      <c r="G6668" s="45"/>
      <c r="H6668" s="45"/>
      <c r="I6668" s="45"/>
      <c r="J6668" s="45"/>
      <c r="K6668" s="45">
        <v>14.96971321105957</v>
      </c>
      <c r="L6668" s="45"/>
      <c r="M6668" s="45"/>
      <c r="N6668" s="45">
        <v>42.515659332275391</v>
      </c>
      <c r="O6668" s="45"/>
      <c r="P6668" s="45"/>
      <c r="Q6668" s="45"/>
      <c r="R6668" s="45">
        <v>19.477924346923828</v>
      </c>
      <c r="S6668" s="45"/>
      <c r="T6668" s="45"/>
      <c r="U6668" s="45"/>
      <c r="V6668" s="46">
        <v>54.344524383544922</v>
      </c>
      <c r="W6668" s="46"/>
      <c r="X6668" s="45">
        <v>6.3000001013278961E-2</v>
      </c>
      <c r="Y6668" s="45"/>
      <c r="Z6668" s="44">
        <v>3.7800000607967377</v>
      </c>
      <c r="AA6668" s="44"/>
      <c r="AB6668" s="45">
        <v>1.8106822967529297</v>
      </c>
      <c r="AC6668" s="45"/>
      <c r="AD6668" s="45">
        <v>6.0665230751037598</v>
      </c>
      <c r="AE6668" s="45"/>
      <c r="AF6668" s="45">
        <v>27.476734161376953</v>
      </c>
      <c r="AG6668" s="45"/>
      <c r="AH6668" s="45">
        <v>15.13930606842041</v>
      </c>
      <c r="AI6668" s="45"/>
      <c r="AJ6668" s="45"/>
      <c r="AK6668" s="20">
        <v>28.334716796875</v>
      </c>
    </row>
    <row r="6669" spans="2:37">
      <c r="B6669" s="2">
        <v>2.500000037252903E-2</v>
      </c>
      <c r="D6669" s="44">
        <v>1.5000000223517418</v>
      </c>
      <c r="E6669" s="44"/>
      <c r="F6669" s="45">
        <v>41.935039520263672</v>
      </c>
      <c r="G6669" s="45"/>
      <c r="H6669" s="45"/>
      <c r="I6669" s="45"/>
      <c r="J6669" s="45"/>
      <c r="K6669" s="45">
        <v>14.589849472045898</v>
      </c>
      <c r="L6669" s="45"/>
      <c r="M6669" s="45"/>
      <c r="N6669" s="45">
        <v>41.935497283935547</v>
      </c>
      <c r="O6669" s="45"/>
      <c r="P6669" s="45"/>
      <c r="Q6669" s="45"/>
      <c r="R6669" s="45">
        <v>19.336294174194336</v>
      </c>
      <c r="S6669" s="45"/>
      <c r="T6669" s="45"/>
      <c r="U6669" s="45"/>
      <c r="V6669" s="46">
        <v>53.35345458984375</v>
      </c>
      <c r="W6669" s="46"/>
      <c r="X6669" s="45">
        <v>6.4000003039836884E-2</v>
      </c>
      <c r="Y6669" s="45"/>
      <c r="Z6669" s="44">
        <v>3.840000182390213</v>
      </c>
      <c r="AA6669" s="44"/>
      <c r="AB6669" s="45">
        <v>-5.6800885200500488</v>
      </c>
      <c r="AC6669" s="45"/>
      <c r="AD6669" s="45">
        <v>5.9370598793029785</v>
      </c>
      <c r="AE6669" s="45"/>
      <c r="AF6669" s="45">
        <v>27.226202011108398</v>
      </c>
      <c r="AG6669" s="45"/>
      <c r="AH6669" s="45">
        <v>15.053696632385254</v>
      </c>
      <c r="AI6669" s="45"/>
      <c r="AJ6669" s="45"/>
      <c r="AK6669" s="20">
        <v>27.887735366821289</v>
      </c>
    </row>
    <row r="6670" spans="2:37">
      <c r="B6670" s="2">
        <v>2.6000000536441803E-2</v>
      </c>
      <c r="D6670" s="44">
        <v>1.5600000321865082</v>
      </c>
      <c r="E6670" s="44"/>
      <c r="F6670" s="45">
        <v>39.404594421386719</v>
      </c>
      <c r="G6670" s="45"/>
      <c r="H6670" s="45"/>
      <c r="I6670" s="45"/>
      <c r="J6670" s="45"/>
      <c r="K6670" s="45">
        <v>14.223166465759277</v>
      </c>
      <c r="L6670" s="45"/>
      <c r="M6670" s="45"/>
      <c r="N6670" s="45">
        <v>41.371288299560547</v>
      </c>
      <c r="O6670" s="45"/>
      <c r="P6670" s="45"/>
      <c r="Q6670" s="45"/>
      <c r="R6670" s="45">
        <v>19.196622848510742</v>
      </c>
      <c r="S6670" s="45"/>
      <c r="T6670" s="45"/>
      <c r="U6670" s="45"/>
      <c r="V6670" s="46">
        <v>52.390972137451172</v>
      </c>
      <c r="W6670" s="46"/>
      <c r="X6670" s="45">
        <v>6.4999997615814209E-2</v>
      </c>
      <c r="Y6670" s="45"/>
      <c r="Z6670" s="44">
        <v>3.8999998569488525</v>
      </c>
      <c r="AA6670" s="44"/>
      <c r="AB6670" s="45">
        <v>-11.461695671081543</v>
      </c>
      <c r="AC6670" s="45"/>
      <c r="AD6670" s="45">
        <v>5.8106822967529297</v>
      </c>
      <c r="AE6670" s="45"/>
      <c r="AF6670" s="45">
        <v>26.98017692565918</v>
      </c>
      <c r="AG6670" s="45"/>
      <c r="AH6670" s="45">
        <v>14.969093322753906</v>
      </c>
      <c r="AI6670" s="45"/>
      <c r="AJ6670" s="45"/>
      <c r="AK6670" s="20">
        <v>27.448375701904297</v>
      </c>
    </row>
    <row r="6671" spans="2:37">
      <c r="B6671" s="2">
        <v>2.7000000700354576E-2</v>
      </c>
      <c r="D6671" s="44">
        <v>1.6200000420212746</v>
      </c>
      <c r="E6671" s="44"/>
      <c r="F6671" s="45">
        <v>33.402576446533203</v>
      </c>
      <c r="G6671" s="45"/>
      <c r="H6671" s="45"/>
      <c r="I6671" s="45"/>
      <c r="J6671" s="45"/>
      <c r="K6671" s="45">
        <v>13.868890762329102</v>
      </c>
      <c r="L6671" s="45"/>
      <c r="M6671" s="45"/>
      <c r="N6671" s="45">
        <v>40.822208404541016</v>
      </c>
      <c r="O6671" s="45"/>
      <c r="P6671" s="45"/>
      <c r="Q6671" s="45"/>
      <c r="R6671" s="45">
        <v>19.058874130249023</v>
      </c>
      <c r="S6671" s="45"/>
      <c r="T6671" s="45"/>
      <c r="U6671" s="45"/>
      <c r="V6671" s="46">
        <v>51.455223083496094</v>
      </c>
      <c r="W6671" s="46"/>
      <c r="X6671" s="45">
        <v>6.5999999642372131E-2</v>
      </c>
      <c r="Y6671" s="45"/>
      <c r="Z6671" s="44">
        <v>3.9599999785423279</v>
      </c>
      <c r="AA6671" s="44"/>
      <c r="AB6671" s="45">
        <v>-14.763541221618652</v>
      </c>
      <c r="AC6671" s="45"/>
      <c r="AD6671" s="45">
        <v>5.6873068809509277</v>
      </c>
      <c r="AE6671" s="45"/>
      <c r="AF6671" s="45">
        <v>26.738554000854492</v>
      </c>
      <c r="AG6671" s="45"/>
      <c r="AH6671" s="45">
        <v>14.885479927062988</v>
      </c>
      <c r="AI6671" s="45"/>
      <c r="AJ6671" s="45"/>
      <c r="AK6671" s="20">
        <v>27.016483306884766</v>
      </c>
    </row>
    <row r="6672" spans="2:37">
      <c r="B6672" s="2">
        <v>2.8000000864267349E-2</v>
      </c>
      <c r="D6672" s="44">
        <v>1.680000051856041</v>
      </c>
      <c r="E6672" s="44"/>
      <c r="F6672" s="45">
        <v>24.766035079956055</v>
      </c>
      <c r="G6672" s="45"/>
      <c r="H6672" s="45"/>
      <c r="I6672" s="45"/>
      <c r="J6672" s="45"/>
      <c r="K6672" s="45">
        <v>13.526321411132813</v>
      </c>
      <c r="L6672" s="45"/>
      <c r="M6672" s="45"/>
      <c r="N6672" s="45">
        <v>40.287506103515625</v>
      </c>
      <c r="O6672" s="45"/>
      <c r="P6672" s="45"/>
      <c r="Q6672" s="45"/>
      <c r="R6672" s="45">
        <v>18.923015594482422</v>
      </c>
      <c r="S6672" s="45"/>
      <c r="T6672" s="45"/>
      <c r="U6672" s="45"/>
      <c r="V6672" s="46">
        <v>50.544551849365234</v>
      </c>
      <c r="W6672" s="46"/>
      <c r="X6672" s="45">
        <v>6.7000001668930054E-2</v>
      </c>
      <c r="Y6672" s="45"/>
      <c r="Z6672" s="44">
        <v>4.0200001001358032</v>
      </c>
      <c r="AA6672" s="44"/>
      <c r="AB6672" s="45">
        <v>-15.169414520263672</v>
      </c>
      <c r="AC6672" s="45"/>
      <c r="AD6672" s="45">
        <v>5.5668520927429199</v>
      </c>
      <c r="AE6672" s="45"/>
      <c r="AF6672" s="45">
        <v>26.501230239868164</v>
      </c>
      <c r="AG6672" s="45"/>
      <c r="AH6672" s="45">
        <v>14.802840232849121</v>
      </c>
      <c r="AI6672" s="45"/>
      <c r="AJ6672" s="45"/>
      <c r="AK6672" s="20">
        <v>26.591915130615234</v>
      </c>
    </row>
    <row r="6673" spans="2:37">
      <c r="B6673" s="2">
        <v>2.8999999165534973E-2</v>
      </c>
      <c r="D6673" s="44">
        <v>1.7399999499320984</v>
      </c>
      <c r="E6673" s="44"/>
      <c r="F6673" s="45">
        <v>14.689020156860352</v>
      </c>
      <c r="G6673" s="45"/>
      <c r="H6673" s="45"/>
      <c r="I6673" s="45"/>
      <c r="J6673" s="45"/>
      <c r="K6673" s="45">
        <v>13.194823265075684</v>
      </c>
      <c r="L6673" s="45"/>
      <c r="M6673" s="45"/>
      <c r="N6673" s="45">
        <v>39.766502380371094</v>
      </c>
      <c r="O6673" s="45"/>
      <c r="P6673" s="45"/>
      <c r="Q6673" s="45"/>
      <c r="R6673" s="45">
        <v>18.78901481628418</v>
      </c>
      <c r="S6673" s="45"/>
      <c r="T6673" s="45"/>
      <c r="U6673" s="45"/>
      <c r="V6673" s="46">
        <v>49.657466888427734</v>
      </c>
      <c r="W6673" s="46"/>
      <c r="X6673" s="45">
        <v>6.8000003695487976E-2</v>
      </c>
      <c r="Y6673" s="45"/>
      <c r="Z6673" s="44">
        <v>4.0800002217292786</v>
      </c>
      <c r="AA6673" s="44"/>
      <c r="AB6673" s="45">
        <v>-12.671615600585938</v>
      </c>
      <c r="AC6673" s="45"/>
      <c r="AD6673" s="45">
        <v>5.4492387771606445</v>
      </c>
      <c r="AE6673" s="45"/>
      <c r="AF6673" s="45">
        <v>26.268102645874023</v>
      </c>
      <c r="AG6673" s="45"/>
      <c r="AH6673" s="45">
        <v>14.721159934997559</v>
      </c>
      <c r="AI6673" s="45"/>
      <c r="AJ6673" s="45"/>
      <c r="AK6673" s="20">
        <v>26.174526214599609</v>
      </c>
    </row>
    <row r="6674" spans="2:37">
      <c r="B6674" s="2">
        <v>2.9999999329447746E-2</v>
      </c>
      <c r="D6674" s="44">
        <v>1.7999999597668648</v>
      </c>
      <c r="E6674" s="44"/>
      <c r="F6674" s="45">
        <v>4.551051139831543</v>
      </c>
      <c r="G6674" s="45"/>
      <c r="H6674" s="45"/>
      <c r="I6674" s="45"/>
      <c r="J6674" s="45"/>
      <c r="K6674" s="45">
        <v>12.873818397521973</v>
      </c>
      <c r="L6674" s="45"/>
      <c r="M6674" s="45"/>
      <c r="N6674" s="45">
        <v>39.258575439453125</v>
      </c>
      <c r="O6674" s="45"/>
      <c r="P6674" s="45"/>
      <c r="Q6674" s="45"/>
      <c r="R6674" s="45">
        <v>18.656839370727539</v>
      </c>
      <c r="S6674" s="45"/>
      <c r="T6674" s="45"/>
      <c r="U6674" s="45"/>
      <c r="V6674" s="46">
        <v>48.792636871337891</v>
      </c>
      <c r="W6674" s="46"/>
      <c r="X6674" s="45">
        <v>6.8999998271465302E-2</v>
      </c>
      <c r="Y6674" s="45"/>
      <c r="Z6674" s="44">
        <v>4.1399998962879181</v>
      </c>
      <c r="AA6674" s="44"/>
      <c r="AB6674" s="45">
        <v>-7.6675095558166504</v>
      </c>
      <c r="AC6674" s="45"/>
      <c r="AD6674" s="45">
        <v>5.3343911170959473</v>
      </c>
      <c r="AE6674" s="45"/>
      <c r="AF6674" s="45">
        <v>26.039073944091797</v>
      </c>
      <c r="AG6674" s="45"/>
      <c r="AH6674" s="45">
        <v>14.640420913696289</v>
      </c>
      <c r="AI6674" s="45"/>
      <c r="AJ6674" s="45"/>
      <c r="AK6674" s="20">
        <v>25.764177322387695</v>
      </c>
    </row>
    <row r="6675" spans="2:37">
      <c r="B6675" s="2">
        <v>3.0999999493360519E-2</v>
      </c>
      <c r="D6675" s="44">
        <v>1.8599999696016312</v>
      </c>
      <c r="E6675" s="44"/>
      <c r="F6675" s="45">
        <v>-4.2778010368347168</v>
      </c>
      <c r="G6675" s="45"/>
      <c r="H6675" s="45"/>
      <c r="I6675" s="45"/>
      <c r="J6675" s="45"/>
      <c r="K6675" s="45">
        <v>12.562778472900391</v>
      </c>
      <c r="L6675" s="45"/>
      <c r="M6675" s="45"/>
      <c r="N6675" s="45">
        <v>38.763145446777344</v>
      </c>
      <c r="O6675" s="45"/>
      <c r="P6675" s="45"/>
      <c r="Q6675" s="45"/>
      <c r="R6675" s="45">
        <v>18.526458740234375</v>
      </c>
      <c r="S6675" s="45"/>
      <c r="T6675" s="45"/>
      <c r="U6675" s="45"/>
      <c r="V6675" s="46">
        <v>47.948863983154297</v>
      </c>
      <c r="W6675" s="46"/>
      <c r="X6675" s="45">
        <v>7.0000000298023224E-2</v>
      </c>
      <c r="Y6675" s="45"/>
      <c r="Z6675" s="44">
        <v>4.2000000178813934</v>
      </c>
      <c r="AA6675" s="44"/>
      <c r="AB6675" s="45">
        <v>-0.89961224794387817</v>
      </c>
      <c r="AC6675" s="45"/>
      <c r="AD6675" s="45">
        <v>5.2222352027893066</v>
      </c>
      <c r="AE6675" s="45"/>
      <c r="AF6675" s="45">
        <v>25.814046859741211</v>
      </c>
      <c r="AG6675" s="45"/>
      <c r="AH6675" s="45">
        <v>14.560610771179199</v>
      </c>
      <c r="AI6675" s="45"/>
      <c r="AJ6675" s="45"/>
      <c r="AK6675" s="20">
        <v>25.360734939575195</v>
      </c>
    </row>
    <row r="6676" spans="2:37">
      <c r="B6676" s="2">
        <v>3.2000001519918442E-2</v>
      </c>
      <c r="D6676" s="44">
        <v>1.9200000911951065</v>
      </c>
      <c r="E6676" s="44"/>
      <c r="F6676" s="45">
        <v>-10.627751350402832</v>
      </c>
      <c r="G6676" s="45"/>
      <c r="H6676" s="45"/>
      <c r="I6676" s="45"/>
      <c r="J6676" s="45"/>
      <c r="K6676" s="45">
        <v>12.261221885681152</v>
      </c>
      <c r="L6676" s="45"/>
      <c r="M6676" s="45"/>
      <c r="N6676" s="45">
        <v>38.279693603515625</v>
      </c>
      <c r="O6676" s="45"/>
      <c r="P6676" s="45"/>
      <c r="Q6676" s="45"/>
      <c r="R6676" s="45">
        <v>18.397838592529297</v>
      </c>
      <c r="S6676" s="45"/>
      <c r="T6676" s="45"/>
      <c r="U6676" s="45"/>
      <c r="V6676" s="46">
        <v>47.125064849853516</v>
      </c>
      <c r="W6676" s="46"/>
      <c r="X6676" s="45">
        <v>7.1000002324581146E-2</v>
      </c>
      <c r="Y6676" s="45"/>
      <c r="Z6676" s="44">
        <v>4.2600001394748688</v>
      </c>
      <c r="AA6676" s="44"/>
      <c r="AB6676" s="45">
        <v>6.6518006324768066</v>
      </c>
      <c r="AC6676" s="45"/>
      <c r="AD6676" s="45">
        <v>5.1126995086669922</v>
      </c>
      <c r="AE6676" s="45"/>
      <c r="AF6676" s="45">
        <v>25.592933654785156</v>
      </c>
      <c r="AG6676" s="45"/>
      <c r="AH6676" s="45">
        <v>14.481712341308594</v>
      </c>
      <c r="AI6676" s="45"/>
      <c r="AJ6676" s="45"/>
      <c r="AK6676" s="20">
        <v>24.964067459106445</v>
      </c>
    </row>
    <row r="6677" spans="2:37">
      <c r="B6677" s="2">
        <v>3.2999999821186066E-2</v>
      </c>
      <c r="D6677" s="44">
        <v>1.9799999892711639</v>
      </c>
      <c r="E6677" s="44"/>
      <c r="F6677" s="45">
        <v>-13.689573287963867</v>
      </c>
      <c r="G6677" s="45"/>
      <c r="H6677" s="45"/>
      <c r="I6677" s="45"/>
      <c r="J6677" s="45"/>
      <c r="K6677" s="45">
        <v>11.968703269958496</v>
      </c>
      <c r="L6677" s="45"/>
      <c r="M6677" s="45"/>
      <c r="N6677" s="45">
        <v>37.807727813720703</v>
      </c>
      <c r="O6677" s="45"/>
      <c r="P6677" s="45"/>
      <c r="Q6677" s="45"/>
      <c r="R6677" s="45">
        <v>18.270950317382813</v>
      </c>
      <c r="S6677" s="45"/>
      <c r="T6677" s="45"/>
      <c r="U6677" s="45"/>
      <c r="V6677" s="46">
        <v>46.320259094238281</v>
      </c>
      <c r="W6677" s="46"/>
      <c r="X6677" s="45">
        <v>7.1999996900558472E-2</v>
      </c>
      <c r="Y6677" s="45"/>
      <c r="Z6677" s="44">
        <v>4.3199998140335083</v>
      </c>
      <c r="AA6677" s="44"/>
      <c r="AB6677" s="45">
        <v>13.908079147338867</v>
      </c>
      <c r="AC6677" s="45"/>
      <c r="AD6677" s="45">
        <v>5.005713939666748</v>
      </c>
      <c r="AE6677" s="45"/>
      <c r="AF6677" s="45">
        <v>25.375638961791992</v>
      </c>
      <c r="AG6677" s="45"/>
      <c r="AH6677" s="45">
        <v>14.403712272644043</v>
      </c>
      <c r="AI6677" s="45"/>
      <c r="AJ6677" s="45"/>
      <c r="AK6677" s="20">
        <v>24.574043273925781</v>
      </c>
    </row>
    <row r="6678" spans="2:37">
      <c r="B6678" s="2">
        <v>3.4000001847743988E-2</v>
      </c>
      <c r="D6678" s="44">
        <v>2.0400001108646393</v>
      </c>
      <c r="E6678" s="44"/>
      <c r="F6678" s="45">
        <v>-13.122426986694336</v>
      </c>
      <c r="G6678" s="45"/>
      <c r="H6678" s="45"/>
      <c r="I6678" s="45"/>
      <c r="J6678" s="45"/>
      <c r="K6678" s="45">
        <v>11.684817314147949</v>
      </c>
      <c r="L6678" s="45"/>
      <c r="M6678" s="45"/>
      <c r="N6678" s="45">
        <v>37.3468017578125</v>
      </c>
      <c r="O6678" s="45"/>
      <c r="P6678" s="45"/>
      <c r="Q6678" s="45"/>
      <c r="R6678" s="45">
        <v>18.145763397216797</v>
      </c>
      <c r="S6678" s="45"/>
      <c r="T6678" s="45"/>
      <c r="U6678" s="45"/>
      <c r="V6678" s="46">
        <v>45.533565521240234</v>
      </c>
      <c r="W6678" s="46"/>
      <c r="X6678" s="45">
        <v>7.2999998927116394E-2</v>
      </c>
      <c r="Y6678" s="45"/>
      <c r="Z6678" s="44">
        <v>4.3799999356269836</v>
      </c>
      <c r="AA6678" s="44"/>
      <c r="AB6678" s="45">
        <v>19.843788146972656</v>
      </c>
      <c r="AC6678" s="45"/>
      <c r="AD6678" s="45">
        <v>4.9012126922607422</v>
      </c>
      <c r="AE6678" s="45"/>
      <c r="AF6678" s="45">
        <v>25.162076950073242</v>
      </c>
      <c r="AG6678" s="45"/>
      <c r="AH6678" s="45">
        <v>14.326595306396484</v>
      </c>
      <c r="AI6678" s="45"/>
      <c r="AJ6678" s="45"/>
      <c r="AK6678" s="20">
        <v>24.19053840637207</v>
      </c>
    </row>
    <row r="6679" spans="2:37">
      <c r="B6679" s="2">
        <v>3.5000000149011612E-2</v>
      </c>
      <c r="D6679" s="44">
        <v>2.1000000089406967</v>
      </c>
      <c r="E6679" s="44"/>
      <c r="F6679" s="45">
        <v>-9.0949544906616211</v>
      </c>
      <c r="G6679" s="45"/>
      <c r="H6679" s="45"/>
      <c r="I6679" s="45"/>
      <c r="J6679" s="45"/>
      <c r="K6679" s="45">
        <v>11.409184455871582</v>
      </c>
      <c r="L6679" s="45"/>
      <c r="M6679" s="45"/>
      <c r="N6679" s="45">
        <v>36.896492004394531</v>
      </c>
      <c r="O6679" s="45"/>
      <c r="P6679" s="45"/>
      <c r="Q6679" s="45"/>
      <c r="R6679" s="45">
        <v>18.022249221801758</v>
      </c>
      <c r="S6679" s="45"/>
      <c r="T6679" s="45"/>
      <c r="U6679" s="45"/>
      <c r="V6679" s="46">
        <v>44.764179229736328</v>
      </c>
      <c r="W6679" s="46"/>
      <c r="X6679" s="45">
        <v>7.4000000953674316E-2</v>
      </c>
      <c r="Y6679" s="45"/>
      <c r="Z6679" s="44">
        <v>4.440000057220459</v>
      </c>
      <c r="AA6679" s="44"/>
      <c r="AB6679" s="45">
        <v>23.629241943359375</v>
      </c>
      <c r="AC6679" s="45"/>
      <c r="AD6679" s="45">
        <v>4.7991290092468262</v>
      </c>
      <c r="AE6679" s="45"/>
      <c r="AF6679" s="45">
        <v>24.952163696289063</v>
      </c>
      <c r="AG6679" s="45"/>
      <c r="AH6679" s="45">
        <v>14.250348091125488</v>
      </c>
      <c r="AI6679" s="45"/>
      <c r="AJ6679" s="45"/>
      <c r="AK6679" s="20">
        <v>23.813430786132813</v>
      </c>
    </row>
    <row r="6680" spans="2:37">
      <c r="B6680" s="2">
        <v>3.5999998450279236E-2</v>
      </c>
      <c r="D6680" s="44">
        <v>2.1599999070167542</v>
      </c>
      <c r="E6680" s="44"/>
      <c r="F6680" s="45">
        <v>-2.2548611164093018</v>
      </c>
      <c r="G6680" s="45"/>
      <c r="H6680" s="45"/>
      <c r="I6680" s="45"/>
      <c r="J6680" s="45"/>
      <c r="K6680" s="45">
        <v>11.141458511352539</v>
      </c>
      <c r="L6680" s="45"/>
      <c r="M6680" s="45"/>
      <c r="N6680" s="45">
        <v>36.456417083740234</v>
      </c>
      <c r="O6680" s="45"/>
      <c r="P6680" s="45"/>
      <c r="Q6680" s="45"/>
      <c r="R6680" s="45">
        <v>17.900379180908203</v>
      </c>
      <c r="S6680" s="45"/>
      <c r="T6680" s="45"/>
      <c r="U6680" s="45"/>
      <c r="V6680" s="46">
        <v>44.011363983154297</v>
      </c>
      <c r="W6680" s="46"/>
      <c r="X6680" s="45">
        <v>7.5000002980232239E-2</v>
      </c>
      <c r="Y6680" s="45"/>
      <c r="Z6680" s="44">
        <v>4.5000001788139343</v>
      </c>
      <c r="AA6680" s="44"/>
      <c r="AB6680" s="45">
        <v>24.744194030761719</v>
      </c>
      <c r="AC6680" s="45"/>
      <c r="AD6680" s="45">
        <v>4.6994009017944336</v>
      </c>
      <c r="AE6680" s="45"/>
      <c r="AF6680" s="45">
        <v>24.745817184448242</v>
      </c>
      <c r="AG6680" s="45"/>
      <c r="AH6680" s="45">
        <v>14.174956321716309</v>
      </c>
      <c r="AI6680" s="45"/>
      <c r="AJ6680" s="45"/>
      <c r="AK6680" s="20">
        <v>23.442598342895508</v>
      </c>
    </row>
    <row r="6681" spans="2:37">
      <c r="B6681" s="2">
        <v>3.7000000476837158E-2</v>
      </c>
      <c r="D6681" s="44">
        <v>2.2200000286102295</v>
      </c>
      <c r="E6681" s="44"/>
      <c r="F6681" s="45">
        <v>6.3678207397460938</v>
      </c>
      <c r="G6681" s="45"/>
      <c r="H6681" s="45"/>
      <c r="I6681" s="45"/>
      <c r="J6681" s="45"/>
      <c r="K6681" s="45">
        <v>10.881313323974609</v>
      </c>
      <c r="L6681" s="45"/>
      <c r="M6681" s="45"/>
      <c r="N6681" s="45">
        <v>36.026203155517578</v>
      </c>
      <c r="O6681" s="45"/>
      <c r="P6681" s="45"/>
      <c r="Q6681" s="45"/>
      <c r="R6681" s="45">
        <v>17.780122756958008</v>
      </c>
      <c r="S6681" s="45"/>
      <c r="T6681" s="45"/>
      <c r="U6681" s="45"/>
      <c r="V6681" s="46">
        <v>43.274452209472656</v>
      </c>
      <c r="W6681" s="46"/>
      <c r="X6681" s="45">
        <v>7.5999997556209564E-2</v>
      </c>
      <c r="Y6681" s="45"/>
      <c r="Z6681" s="44">
        <v>4.5599998533725739</v>
      </c>
      <c r="AA6681" s="44"/>
      <c r="AB6681" s="45">
        <v>23.047145843505859</v>
      </c>
      <c r="AC6681" s="45"/>
      <c r="AD6681" s="45">
        <v>4.6019659042358398</v>
      </c>
      <c r="AE6681" s="45"/>
      <c r="AF6681" s="45">
        <v>24.542953491210938</v>
      </c>
      <c r="AG6681" s="45"/>
      <c r="AH6681" s="45">
        <v>14.100406646728516</v>
      </c>
      <c r="AI6681" s="45"/>
      <c r="AJ6681" s="45"/>
      <c r="AK6681" s="20">
        <v>23.077924728393555</v>
      </c>
    </row>
    <row r="6682" spans="2:37" ht="14.25" customHeight="1">
      <c r="B6682" s="2">
        <v>3.7999998778104782E-2</v>
      </c>
      <c r="D6682" s="44">
        <v>2.2799999266862869</v>
      </c>
      <c r="E6682" s="44"/>
      <c r="F6682" s="45">
        <v>15.509407043457031</v>
      </c>
      <c r="G6682" s="45"/>
      <c r="H6682" s="45"/>
      <c r="I6682" s="45"/>
      <c r="J6682" s="45"/>
      <c r="K6682" s="45">
        <v>10.628449440002441</v>
      </c>
      <c r="L6682" s="45"/>
      <c r="M6682" s="45"/>
      <c r="N6682" s="45">
        <v>35.605518341064453</v>
      </c>
      <c r="O6682" s="45"/>
      <c r="P6682" s="45"/>
      <c r="Q6682" s="45"/>
      <c r="R6682" s="45">
        <v>17.661455154418945</v>
      </c>
      <c r="S6682" s="45"/>
      <c r="T6682" s="45"/>
      <c r="U6682" s="45"/>
      <c r="V6682" s="46">
        <v>42.552829742431641</v>
      </c>
      <c r="W6682" s="46"/>
      <c r="X6682" s="45">
        <v>7.6999999582767487E-2</v>
      </c>
      <c r="Y6682" s="45"/>
      <c r="Z6682" s="44">
        <v>4.6199999749660492</v>
      </c>
      <c r="AA6682" s="44"/>
      <c r="AB6682" s="45">
        <v>18.791084289550781</v>
      </c>
      <c r="AC6682" s="45"/>
      <c r="AD6682" s="45">
        <v>4.5067658424377441</v>
      </c>
      <c r="AE6682" s="45"/>
      <c r="AF6682" s="45">
        <v>24.343496322631836</v>
      </c>
      <c r="AG6682" s="45"/>
      <c r="AH6682" s="45">
        <v>14.026686668395996</v>
      </c>
      <c r="AI6682" s="45"/>
      <c r="AJ6682" s="45"/>
      <c r="AK6682" s="20">
        <v>22.719297409057617</v>
      </c>
    </row>
    <row r="6683" spans="2:37" ht="13.5" customHeight="1">
      <c r="B6683" s="47" t="s">
        <v>11</v>
      </c>
      <c r="C6683" s="47"/>
      <c r="D6683" s="47"/>
      <c r="E6683" s="47"/>
    </row>
    <row r="6684" spans="2:37" ht="12.75" customHeight="1">
      <c r="B6684" s="39" t="s">
        <v>0</v>
      </c>
      <c r="C6684" s="39"/>
      <c r="D6684" s="39"/>
      <c r="E6684" s="39"/>
      <c r="F6684" s="39"/>
      <c r="G6684" s="1" t="s">
        <v>1</v>
      </c>
      <c r="H6684" s="40" t="s">
        <v>129</v>
      </c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</row>
    <row r="6685" spans="2:37" ht="12.75" customHeight="1">
      <c r="AB6685" s="39" t="s">
        <v>2</v>
      </c>
      <c r="AC6685" s="39"/>
      <c r="AD6685" s="39"/>
      <c r="AE6685" s="39"/>
      <c r="AF6685" s="39"/>
      <c r="AG6685" s="39"/>
    </row>
    <row r="6686" spans="2:37" ht="12" customHeight="1">
      <c r="B6686" s="39" t="s">
        <v>3</v>
      </c>
      <c r="C6686" s="39"/>
      <c r="D6686" s="39"/>
      <c r="E6686" s="39"/>
      <c r="G6686" s="1" t="s">
        <v>4</v>
      </c>
      <c r="H6686" s="41">
        <v>6.5999999046325684</v>
      </c>
      <c r="I6686" s="41"/>
      <c r="J6686" s="41"/>
      <c r="K6686" s="41"/>
      <c r="L6686" s="41"/>
      <c r="M6686" s="41"/>
      <c r="N6686" s="41"/>
      <c r="O6686" s="39" t="s">
        <v>21</v>
      </c>
      <c r="P6686" s="39"/>
      <c r="Q6686" s="39"/>
      <c r="R6686" s="39"/>
      <c r="S6686" s="1" t="s">
        <v>4</v>
      </c>
      <c r="T6686" s="42" t="s">
        <v>24</v>
      </c>
      <c r="U6686" s="42"/>
      <c r="V6686" s="42"/>
      <c r="W6686" s="42"/>
      <c r="X6686" s="42"/>
      <c r="Y6686" s="42"/>
      <c r="Z6686" s="42"/>
      <c r="AA6686" s="42"/>
      <c r="AB6686" s="39"/>
      <c r="AC6686" s="39"/>
      <c r="AD6686" s="39"/>
      <c r="AE6686" s="39"/>
      <c r="AF6686" s="39"/>
      <c r="AG6686" s="39"/>
    </row>
    <row r="6687" spans="2:37" ht="10.5" customHeight="1">
      <c r="AB6687" s="39"/>
      <c r="AC6687" s="39"/>
      <c r="AD6687" s="39"/>
      <c r="AE6687" s="39"/>
      <c r="AF6687" s="39"/>
      <c r="AG6687" s="39"/>
    </row>
    <row r="6688" spans="2:37" ht="12" customHeight="1">
      <c r="AB6688" s="39"/>
      <c r="AC6688" s="39"/>
      <c r="AD6688" s="39"/>
      <c r="AE6688" s="39"/>
      <c r="AF6688" s="39"/>
      <c r="AG6688" s="39"/>
    </row>
    <row r="6689" spans="2:34" ht="12" customHeight="1">
      <c r="AB6689" s="39"/>
      <c r="AC6689" s="39"/>
      <c r="AD6689" s="39"/>
      <c r="AE6689" s="39"/>
      <c r="AF6689" s="39"/>
      <c r="AG6689" s="39"/>
    </row>
    <row r="6690" spans="2:34" ht="6" customHeight="1"/>
    <row r="6691" spans="2:34" ht="3" customHeight="1">
      <c r="B6691" s="43" t="s">
        <v>5</v>
      </c>
      <c r="D6691" s="43" t="s">
        <v>23</v>
      </c>
      <c r="E6691" s="43"/>
      <c r="G6691" s="43" t="s">
        <v>6</v>
      </c>
      <c r="H6691" s="43"/>
      <c r="J6691" s="43" t="s">
        <v>7</v>
      </c>
      <c r="K6691" s="43"/>
      <c r="L6691" s="43"/>
      <c r="M6691" s="43"/>
      <c r="N6691" s="43" t="s">
        <v>8</v>
      </c>
      <c r="O6691" s="43"/>
      <c r="Q6691" s="43" t="s">
        <v>9</v>
      </c>
      <c r="R6691" s="43"/>
      <c r="S6691" s="43"/>
      <c r="T6691" s="43" t="s">
        <v>10</v>
      </c>
      <c r="U6691" s="43"/>
      <c r="X6691" s="43" t="s">
        <v>5</v>
      </c>
      <c r="Y6691" s="43"/>
      <c r="Z6691" s="43" t="s">
        <v>23</v>
      </c>
      <c r="AA6691" s="43"/>
      <c r="AB6691" s="43" t="s">
        <v>6</v>
      </c>
      <c r="AC6691" s="43" t="s">
        <v>7</v>
      </c>
      <c r="AE6691" s="43" t="s">
        <v>8</v>
      </c>
      <c r="AF6691" s="43" t="s">
        <v>9</v>
      </c>
      <c r="AG6691" s="43" t="s">
        <v>10</v>
      </c>
      <c r="AH6691" s="43"/>
    </row>
    <row r="6692" spans="2:34" ht="14.25" customHeight="1">
      <c r="B6692" s="43"/>
      <c r="D6692" s="43"/>
      <c r="E6692" s="43"/>
      <c r="G6692" s="43"/>
      <c r="H6692" s="43"/>
      <c r="J6692" s="43"/>
      <c r="K6692" s="43"/>
      <c r="L6692" s="43"/>
      <c r="M6692" s="43"/>
      <c r="N6692" s="43"/>
      <c r="O6692" s="43"/>
      <c r="Q6692" s="43"/>
      <c r="R6692" s="43"/>
      <c r="S6692" s="43"/>
      <c r="T6692" s="43"/>
      <c r="U6692" s="43"/>
      <c r="X6692" s="43"/>
      <c r="Y6692" s="43"/>
      <c r="Z6692" s="43"/>
      <c r="AA6692" s="43"/>
      <c r="AB6692" s="43"/>
      <c r="AC6692" s="43"/>
      <c r="AE6692" s="43"/>
      <c r="AF6692" s="43"/>
      <c r="AG6692" s="43"/>
      <c r="AH6692" s="43"/>
    </row>
    <row r="6693" spans="2:34">
      <c r="B6693" s="2">
        <v>7.8000001609325409E-2</v>
      </c>
      <c r="D6693" s="44">
        <v>4.6800000965595245</v>
      </c>
      <c r="E6693" s="44"/>
      <c r="F6693" s="45">
        <v>12.584001541137695</v>
      </c>
      <c r="G6693" s="45"/>
      <c r="H6693" s="45"/>
      <c r="I6693" s="45"/>
      <c r="J6693" s="45"/>
      <c r="K6693" s="45">
        <v>4.4137415885925293</v>
      </c>
      <c r="L6693" s="45"/>
      <c r="M6693" s="45"/>
      <c r="N6693" s="45">
        <v>24.147369384765625</v>
      </c>
      <c r="O6693" s="45"/>
      <c r="P6693" s="45"/>
      <c r="Q6693" s="45"/>
      <c r="R6693" s="45">
        <v>13.953781127929688</v>
      </c>
      <c r="S6693" s="45"/>
      <c r="T6693" s="45"/>
      <c r="U6693" s="45"/>
      <c r="V6693" s="46">
        <v>22.366600036621094</v>
      </c>
      <c r="W6693" s="46"/>
    </row>
    <row r="6694" spans="2:34">
      <c r="B6694" s="2">
        <v>7.9000003635883331E-2</v>
      </c>
      <c r="D6694" s="44">
        <v>4.7400002181529999</v>
      </c>
      <c r="E6694" s="44"/>
      <c r="F6694" s="45">
        <v>5.300321102142334</v>
      </c>
      <c r="G6694" s="45"/>
      <c r="H6694" s="45"/>
      <c r="I6694" s="45"/>
      <c r="J6694" s="45"/>
      <c r="K6694" s="45">
        <v>4.3228378295898438</v>
      </c>
      <c r="L6694" s="45"/>
      <c r="M6694" s="45"/>
      <c r="N6694" s="45">
        <v>23.954496383666992</v>
      </c>
      <c r="O6694" s="45"/>
      <c r="P6694" s="45"/>
      <c r="Q6694" s="45"/>
      <c r="R6694" s="45">
        <v>13.881679534912109</v>
      </c>
      <c r="S6694" s="45"/>
      <c r="T6694" s="45"/>
      <c r="U6694" s="45"/>
      <c r="V6694" s="46">
        <v>22.01972770690918</v>
      </c>
      <c r="W6694" s="46"/>
    </row>
    <row r="6695" spans="2:34">
      <c r="B6695" s="2">
        <v>7.9999998211860657E-2</v>
      </c>
      <c r="D6695" s="44">
        <v>4.7999998927116394</v>
      </c>
      <c r="E6695" s="44"/>
      <c r="F6695" s="45">
        <v>-2.043954610824585</v>
      </c>
      <c r="G6695" s="45"/>
      <c r="H6695" s="45"/>
      <c r="I6695" s="45"/>
      <c r="J6695" s="45"/>
      <c r="K6695" s="45">
        <v>4.2339997291564941</v>
      </c>
      <c r="L6695" s="45"/>
      <c r="M6695" s="45"/>
      <c r="N6695" s="45">
        <v>23.764808654785156</v>
      </c>
      <c r="O6695" s="45"/>
      <c r="P6695" s="45"/>
      <c r="Q6695" s="45"/>
      <c r="R6695" s="45">
        <v>13.810367584228516</v>
      </c>
      <c r="S6695" s="45"/>
      <c r="T6695" s="45"/>
      <c r="U6695" s="45"/>
      <c r="V6695" s="46">
        <v>21.678569793701172</v>
      </c>
      <c r="W6695" s="46"/>
    </row>
    <row r="6696" spans="2:34">
      <c r="B6696" s="2">
        <v>8.1000000238418579E-2</v>
      </c>
      <c r="D6696" s="44">
        <v>4.8600000143051147</v>
      </c>
      <c r="E6696" s="44"/>
      <c r="F6696" s="45">
        <v>-8.4345359802246094</v>
      </c>
      <c r="G6696" s="45"/>
      <c r="H6696" s="45"/>
      <c r="I6696" s="45"/>
      <c r="J6696" s="45"/>
      <c r="K6696" s="45">
        <v>4.1471753120422363</v>
      </c>
      <c r="L6696" s="45"/>
      <c r="M6696" s="45"/>
      <c r="N6696" s="45">
        <v>23.57823371887207</v>
      </c>
      <c r="O6696" s="45"/>
      <c r="P6696" s="45"/>
      <c r="Q6696" s="45"/>
      <c r="R6696" s="45">
        <v>13.739832878112793</v>
      </c>
      <c r="S6696" s="45"/>
      <c r="T6696" s="45"/>
      <c r="U6696" s="45"/>
      <c r="V6696" s="46">
        <v>21.343023300170898</v>
      </c>
      <c r="W6696" s="46"/>
    </row>
    <row r="6697" spans="2:34">
      <c r="B6697" s="2">
        <v>8.2000002264976501E-2</v>
      </c>
      <c r="D6697" s="44">
        <v>4.9200001358985901</v>
      </c>
      <c r="E6697" s="44"/>
      <c r="F6697" s="45">
        <v>-13.000433921813965</v>
      </c>
      <c r="G6697" s="45"/>
      <c r="H6697" s="45"/>
      <c r="I6697" s="45"/>
      <c r="J6697" s="45"/>
      <c r="K6697" s="45">
        <v>4.062312126159668</v>
      </c>
      <c r="L6697" s="45"/>
      <c r="M6697" s="45"/>
      <c r="N6697" s="45">
        <v>23.394702911376953</v>
      </c>
      <c r="O6697" s="45"/>
      <c r="P6697" s="45"/>
      <c r="Q6697" s="45"/>
      <c r="R6697" s="45">
        <v>13.670063972473145</v>
      </c>
      <c r="S6697" s="45"/>
      <c r="T6697" s="45"/>
      <c r="U6697" s="45"/>
      <c r="V6697" s="46">
        <v>21.012983322143555</v>
      </c>
      <c r="W6697" s="46"/>
    </row>
    <row r="6698" spans="2:34">
      <c r="B6698" s="2">
        <v>8.2999996840953827E-2</v>
      </c>
      <c r="D6698" s="44">
        <v>4.9799998104572296</v>
      </c>
      <c r="E6698" s="44"/>
      <c r="F6698" s="45">
        <v>-15.134092330932617</v>
      </c>
      <c r="G6698" s="45"/>
      <c r="H6698" s="45"/>
      <c r="I6698" s="45"/>
      <c r="J6698" s="45"/>
      <c r="K6698" s="45">
        <v>3.9793610572814941</v>
      </c>
      <c r="L6698" s="45"/>
      <c r="M6698" s="45"/>
      <c r="N6698" s="45">
        <v>23.214149475097656</v>
      </c>
      <c r="O6698" s="45"/>
      <c r="P6698" s="45"/>
      <c r="Q6698" s="45"/>
      <c r="R6698" s="45">
        <v>13.601049423217773</v>
      </c>
      <c r="S6698" s="45"/>
      <c r="T6698" s="45"/>
      <c r="U6698" s="45"/>
      <c r="V6698" s="46">
        <v>20.688352584838867</v>
      </c>
      <c r="W6698" s="46"/>
    </row>
    <row r="6699" spans="2:34">
      <c r="B6699" s="2">
        <v>8.3999998867511749E-2</v>
      </c>
      <c r="D6699" s="44">
        <v>5.039999932050705</v>
      </c>
      <c r="E6699" s="44"/>
      <c r="F6699" s="45">
        <v>-14.573544502258301</v>
      </c>
      <c r="G6699" s="45"/>
      <c r="H6699" s="45"/>
      <c r="I6699" s="45"/>
      <c r="J6699" s="45"/>
      <c r="K6699" s="45">
        <v>3.8982734680175781</v>
      </c>
      <c r="L6699" s="45"/>
      <c r="M6699" s="45"/>
      <c r="N6699" s="45">
        <v>23.036508560180664</v>
      </c>
      <c r="O6699" s="45"/>
      <c r="P6699" s="45"/>
      <c r="Q6699" s="45"/>
      <c r="R6699" s="45">
        <v>13.53277587890625</v>
      </c>
      <c r="S6699" s="45"/>
      <c r="T6699" s="45"/>
      <c r="U6699" s="45"/>
      <c r="V6699" s="46">
        <v>20.36903190612793</v>
      </c>
      <c r="W6699" s="46"/>
    </row>
    <row r="6700" spans="2:34">
      <c r="B6700" s="2">
        <v>8.5000000894069672E-2</v>
      </c>
      <c r="D6700" s="44">
        <v>5.1000000536441803</v>
      </c>
      <c r="E6700" s="44"/>
      <c r="F6700" s="45">
        <v>-11.43549633026123</v>
      </c>
      <c r="G6700" s="45"/>
      <c r="H6700" s="45"/>
      <c r="I6700" s="45"/>
      <c r="J6700" s="45"/>
      <c r="K6700" s="45">
        <v>3.8190023899078369</v>
      </c>
      <c r="L6700" s="45"/>
      <c r="M6700" s="45"/>
      <c r="N6700" s="45">
        <v>22.861717224121094</v>
      </c>
      <c r="O6700" s="45"/>
      <c r="P6700" s="45"/>
      <c r="Q6700" s="45"/>
      <c r="R6700" s="45">
        <v>13.46523380279541</v>
      </c>
      <c r="S6700" s="45"/>
      <c r="T6700" s="45"/>
      <c r="U6700" s="45"/>
      <c r="V6700" s="46">
        <v>20.054925918579102</v>
      </c>
      <c r="W6700" s="46"/>
    </row>
    <row r="6701" spans="2:34">
      <c r="B6701" s="2">
        <v>8.6000002920627594E-2</v>
      </c>
      <c r="D6701" s="44">
        <v>5.1600001752376556</v>
      </c>
      <c r="E6701" s="44"/>
      <c r="F6701" s="45">
        <v>-6.1952424049377441</v>
      </c>
      <c r="G6701" s="45"/>
      <c r="H6701" s="45"/>
      <c r="I6701" s="45"/>
      <c r="J6701" s="45"/>
      <c r="K6701" s="45">
        <v>3.7415022850036621</v>
      </c>
      <c r="L6701" s="45"/>
      <c r="M6701" s="45"/>
      <c r="N6701" s="45">
        <v>22.689714431762695</v>
      </c>
      <c r="O6701" s="45"/>
      <c r="P6701" s="45"/>
      <c r="Q6701" s="45"/>
      <c r="R6701" s="45">
        <v>13.398409843444824</v>
      </c>
      <c r="S6701" s="45"/>
      <c r="T6701" s="45"/>
      <c r="U6701" s="45"/>
      <c r="V6701" s="46">
        <v>19.745937347412109</v>
      </c>
      <c r="W6701" s="46"/>
    </row>
    <row r="6702" spans="2:34">
      <c r="B6702" s="2">
        <v>8.6999997496604919E-2</v>
      </c>
      <c r="D6702" s="44">
        <v>5.2199998497962952</v>
      </c>
      <c r="E6702" s="44"/>
      <c r="F6702" s="45">
        <v>0.38327133655548096</v>
      </c>
      <c r="G6702" s="45"/>
      <c r="H6702" s="45"/>
      <c r="I6702" s="45"/>
      <c r="J6702" s="45"/>
      <c r="K6702" s="45">
        <v>3.6657285690307617</v>
      </c>
      <c r="L6702" s="45"/>
      <c r="M6702" s="45"/>
      <c r="N6702" s="45">
        <v>22.520441055297852</v>
      </c>
      <c r="O6702" s="45"/>
      <c r="P6702" s="45"/>
      <c r="Q6702" s="45"/>
      <c r="R6702" s="45">
        <v>13.332294464111328</v>
      </c>
      <c r="S6702" s="45"/>
      <c r="T6702" s="45"/>
      <c r="U6702" s="45"/>
      <c r="V6702" s="46">
        <v>19.441976547241211</v>
      </c>
      <c r="W6702" s="46"/>
    </row>
    <row r="6703" spans="2:34">
      <c r="B6703" s="2">
        <v>8.7999999523162842E-2</v>
      </c>
      <c r="D6703" s="44">
        <v>5.2799999713897705</v>
      </c>
      <c r="E6703" s="44"/>
      <c r="F6703" s="45">
        <v>7.3569726943969727</v>
      </c>
      <c r="G6703" s="45"/>
      <c r="H6703" s="45"/>
      <c r="I6703" s="45"/>
      <c r="J6703" s="45"/>
      <c r="K6703" s="45">
        <v>3.5916383266448975</v>
      </c>
      <c r="L6703" s="45"/>
      <c r="M6703" s="45"/>
      <c r="N6703" s="45">
        <v>22.35383415222168</v>
      </c>
      <c r="O6703" s="45"/>
      <c r="P6703" s="45"/>
      <c r="Q6703" s="45"/>
      <c r="R6703" s="45">
        <v>13.266876220703125</v>
      </c>
      <c r="S6703" s="45"/>
      <c r="T6703" s="45"/>
      <c r="U6703" s="45"/>
      <c r="V6703" s="46">
        <v>19.142951965332031</v>
      </c>
      <c r="W6703" s="46"/>
    </row>
    <row r="6704" spans="2:34">
      <c r="B6704" s="2">
        <v>8.9000001549720764E-2</v>
      </c>
      <c r="D6704" s="44">
        <v>5.3400000929832458</v>
      </c>
      <c r="E6704" s="44"/>
      <c r="F6704" s="45">
        <v>13.737103462219238</v>
      </c>
      <c r="G6704" s="45"/>
      <c r="H6704" s="45"/>
      <c r="I6704" s="45"/>
      <c r="J6704" s="45"/>
      <c r="K6704" s="45">
        <v>3.5191893577575684</v>
      </c>
      <c r="L6704" s="45"/>
      <c r="M6704" s="45"/>
      <c r="N6704" s="45">
        <v>22.189840316772461</v>
      </c>
      <c r="O6704" s="45"/>
      <c r="P6704" s="45"/>
      <c r="Q6704" s="45"/>
      <c r="R6704" s="45">
        <v>13.202144622802734</v>
      </c>
      <c r="S6704" s="45"/>
      <c r="T6704" s="45"/>
      <c r="U6704" s="45"/>
      <c r="V6704" s="46">
        <v>18.848777770996094</v>
      </c>
      <c r="W6704" s="46"/>
    </row>
    <row r="6705" spans="2:23">
      <c r="B6705" s="2">
        <v>9.0000003576278687E-2</v>
      </c>
      <c r="D6705" s="44">
        <v>5.4000002145767212</v>
      </c>
      <c r="E6705" s="44"/>
      <c r="F6705" s="45">
        <v>18.627723693847656</v>
      </c>
      <c r="G6705" s="45"/>
      <c r="H6705" s="45"/>
      <c r="I6705" s="45"/>
      <c r="J6705" s="45"/>
      <c r="K6705" s="45">
        <v>3.4483413696289063</v>
      </c>
      <c r="L6705" s="45"/>
      <c r="M6705" s="45"/>
      <c r="N6705" s="45">
        <v>22.028404235839844</v>
      </c>
      <c r="O6705" s="45"/>
      <c r="P6705" s="45"/>
      <c r="Q6705" s="45"/>
      <c r="R6705" s="45">
        <v>13.138088226318359</v>
      </c>
      <c r="S6705" s="45"/>
      <c r="T6705" s="45"/>
      <c r="U6705" s="45"/>
      <c r="V6705" s="46">
        <v>18.559364318847656</v>
      </c>
      <c r="W6705" s="46"/>
    </row>
    <row r="6706" spans="2:23">
      <c r="B6706" s="2">
        <v>9.0999998152256012E-2</v>
      </c>
      <c r="D6706" s="44">
        <v>5.4599998891353607</v>
      </c>
      <c r="E6706" s="44"/>
      <c r="F6706" s="45">
        <v>21.349908828735352</v>
      </c>
      <c r="G6706" s="45"/>
      <c r="H6706" s="45"/>
      <c r="I6706" s="45"/>
      <c r="J6706" s="45"/>
      <c r="K6706" s="45">
        <v>3.3790545463562012</v>
      </c>
      <c r="L6706" s="45"/>
      <c r="M6706" s="45"/>
      <c r="N6706" s="45">
        <v>21.869468688964844</v>
      </c>
      <c r="O6706" s="45"/>
      <c r="P6706" s="45"/>
      <c r="Q6706" s="45"/>
      <c r="R6706" s="45">
        <v>13.074697494506836</v>
      </c>
      <c r="S6706" s="45"/>
      <c r="T6706" s="45"/>
      <c r="U6706" s="45"/>
      <c r="V6706" s="46">
        <v>18.274627685546875</v>
      </c>
      <c r="W6706" s="46"/>
    </row>
    <row r="6707" spans="2:23">
      <c r="B6707" s="2">
        <v>9.2000000178813934E-2</v>
      </c>
      <c r="D6707" s="44">
        <v>5.5200000107288361</v>
      </c>
      <c r="E6707" s="44"/>
      <c r="F6707" s="45">
        <v>21.534439086914063</v>
      </c>
      <c r="G6707" s="45"/>
      <c r="H6707" s="45"/>
      <c r="I6707" s="45"/>
      <c r="J6707" s="45"/>
      <c r="K6707" s="45">
        <v>3.3112902641296387</v>
      </c>
      <c r="L6707" s="45"/>
      <c r="M6707" s="45"/>
      <c r="N6707" s="45">
        <v>21.712984085083008</v>
      </c>
      <c r="O6707" s="45"/>
      <c r="P6707" s="45"/>
      <c r="Q6707" s="45"/>
      <c r="R6707" s="45">
        <v>13.011962890625</v>
      </c>
      <c r="S6707" s="45"/>
      <c r="T6707" s="45"/>
      <c r="U6707" s="45"/>
      <c r="V6707" s="46">
        <v>17.994485855102539</v>
      </c>
      <c r="W6707" s="46"/>
    </row>
    <row r="6708" spans="2:23">
      <c r="B6708" s="2">
        <v>9.3000002205371857E-2</v>
      </c>
      <c r="D6708" s="44">
        <v>5.5800001323223114</v>
      </c>
      <c r="E6708" s="44"/>
      <c r="F6708" s="45">
        <v>19.170368194580078</v>
      </c>
      <c r="G6708" s="45"/>
      <c r="H6708" s="45"/>
      <c r="I6708" s="45"/>
      <c r="J6708" s="45"/>
      <c r="K6708" s="45">
        <v>3.2450113296508789</v>
      </c>
      <c r="L6708" s="45"/>
      <c r="M6708" s="45"/>
      <c r="N6708" s="45">
        <v>21.55889892578125</v>
      </c>
      <c r="O6708" s="45"/>
      <c r="P6708" s="45"/>
      <c r="Q6708" s="45"/>
      <c r="R6708" s="45">
        <v>12.949873924255371</v>
      </c>
      <c r="S6708" s="45"/>
      <c r="T6708" s="45"/>
      <c r="U6708" s="45"/>
      <c r="V6708" s="46">
        <v>17.718854904174805</v>
      </c>
      <c r="W6708" s="46"/>
    </row>
    <row r="6709" spans="2:23">
      <c r="B6709" s="2">
        <v>9.3999996781349182E-2</v>
      </c>
      <c r="D6709" s="44">
        <v>5.6399998068809509</v>
      </c>
      <c r="E6709" s="44"/>
      <c r="F6709" s="45">
        <v>14.603099822998047</v>
      </c>
      <c r="G6709" s="45"/>
      <c r="H6709" s="45"/>
      <c r="I6709" s="45"/>
      <c r="J6709" s="45"/>
      <c r="K6709" s="45">
        <v>3.1801810264587402</v>
      </c>
      <c r="L6709" s="45"/>
      <c r="M6709" s="45"/>
      <c r="N6709" s="45">
        <v>21.407159805297852</v>
      </c>
      <c r="O6709" s="45"/>
      <c r="P6709" s="45"/>
      <c r="Q6709" s="45"/>
      <c r="R6709" s="45">
        <v>12.888420104980469</v>
      </c>
      <c r="S6709" s="45"/>
      <c r="T6709" s="45"/>
      <c r="U6709" s="45"/>
      <c r="V6709" s="46">
        <v>17.447658538818359</v>
      </c>
      <c r="W6709" s="46"/>
    </row>
    <row r="6710" spans="2:23">
      <c r="B6710" s="2">
        <v>9.4999998807907104E-2</v>
      </c>
      <c r="D6710" s="44">
        <v>5.6999999284744263</v>
      </c>
      <c r="E6710" s="44"/>
      <c r="F6710" s="45">
        <v>8.4827556610107422</v>
      </c>
      <c r="G6710" s="45"/>
      <c r="H6710" s="45"/>
      <c r="I6710" s="45"/>
      <c r="J6710" s="45"/>
      <c r="K6710" s="45">
        <v>3.1167645454406738</v>
      </c>
      <c r="L6710" s="45"/>
      <c r="M6710" s="45"/>
      <c r="N6710" s="45">
        <v>21.257720947265625</v>
      </c>
      <c r="O6710" s="45"/>
      <c r="P6710" s="45"/>
      <c r="Q6710" s="45"/>
      <c r="R6710" s="45">
        <v>12.827592849731445</v>
      </c>
      <c r="S6710" s="45"/>
      <c r="T6710" s="45"/>
      <c r="U6710" s="45"/>
      <c r="V6710" s="46">
        <v>17.180816650390625</v>
      </c>
      <c r="W6710" s="46"/>
    </row>
    <row r="6711" spans="2:23">
      <c r="B6711" s="2">
        <v>9.6000000834465027E-2</v>
      </c>
      <c r="D6711" s="44">
        <v>5.7600000500679016</v>
      </c>
      <c r="E6711" s="44"/>
      <c r="F6711" s="45">
        <v>1.6704756021499634</v>
      </c>
      <c r="G6711" s="45"/>
      <c r="H6711" s="45"/>
      <c r="I6711" s="45"/>
      <c r="J6711" s="45"/>
      <c r="K6711" s="45">
        <v>3.0547268390655518</v>
      </c>
      <c r="L6711" s="45"/>
      <c r="M6711" s="45"/>
      <c r="N6711" s="45">
        <v>21.110532760620117</v>
      </c>
      <c r="O6711" s="45"/>
      <c r="P6711" s="45"/>
      <c r="Q6711" s="45"/>
      <c r="R6711" s="45">
        <v>12.767382621765137</v>
      </c>
      <c r="S6711" s="45"/>
      <c r="T6711" s="45"/>
      <c r="U6711" s="45"/>
      <c r="V6711" s="46">
        <v>16.918252944946289</v>
      </c>
      <c r="W6711" s="46"/>
    </row>
    <row r="6712" spans="2:23">
      <c r="B6712" s="2">
        <v>9.7000002861022949E-2</v>
      </c>
      <c r="D6712" s="44">
        <v>5.820000171661377</v>
      </c>
      <c r="E6712" s="44"/>
      <c r="F6712" s="45">
        <v>-4.8838400840759277</v>
      </c>
      <c r="G6712" s="45"/>
      <c r="H6712" s="45"/>
      <c r="I6712" s="45"/>
      <c r="J6712" s="45"/>
      <c r="K6712" s="45">
        <v>2.9940347671508789</v>
      </c>
      <c r="L6712" s="45"/>
      <c r="M6712" s="45"/>
      <c r="N6712" s="45">
        <v>20.965547561645508</v>
      </c>
      <c r="O6712" s="45"/>
      <c r="P6712" s="45"/>
      <c r="Q6712" s="45"/>
      <c r="R6712" s="45">
        <v>12.707778930664063</v>
      </c>
      <c r="S6712" s="45"/>
      <c r="T6712" s="45"/>
      <c r="U6712" s="45"/>
      <c r="V6712" s="46">
        <v>16.659893035888672</v>
      </c>
      <c r="W6712" s="46"/>
    </row>
    <row r="6713" spans="2:23">
      <c r="B6713" s="2">
        <v>9.7999997437000275E-2</v>
      </c>
      <c r="D6713" s="44">
        <v>5.8799998462200165</v>
      </c>
      <c r="E6713" s="44"/>
      <c r="F6713" s="45">
        <v>-10.27503776550293</v>
      </c>
      <c r="G6713" s="45"/>
      <c r="H6713" s="45"/>
      <c r="I6713" s="45"/>
      <c r="J6713" s="45"/>
      <c r="K6713" s="45">
        <v>2.9346559047698975</v>
      </c>
      <c r="L6713" s="45"/>
      <c r="M6713" s="45"/>
      <c r="N6713" s="45">
        <v>20.822723388671875</v>
      </c>
      <c r="O6713" s="45"/>
      <c r="P6713" s="45"/>
      <c r="Q6713" s="45"/>
      <c r="R6713" s="45">
        <v>12.648774147033691</v>
      </c>
      <c r="S6713" s="45"/>
      <c r="T6713" s="45"/>
      <c r="U6713" s="45"/>
      <c r="V6713" s="46">
        <v>16.405660629272461</v>
      </c>
      <c r="W6713" s="46"/>
    </row>
    <row r="6714" spans="2:23">
      <c r="B6714" s="2">
        <v>9.8999999463558197E-2</v>
      </c>
      <c r="D6714" s="44">
        <v>5.9399999678134918</v>
      </c>
      <c r="E6714" s="44"/>
      <c r="F6714" s="45">
        <v>-13.76871395111084</v>
      </c>
      <c r="G6714" s="45"/>
      <c r="H6714" s="45"/>
      <c r="I6714" s="45"/>
      <c r="J6714" s="45"/>
      <c r="K6714" s="45">
        <v>2.8765583038330078</v>
      </c>
      <c r="L6714" s="45"/>
      <c r="M6714" s="45"/>
      <c r="N6714" s="45">
        <v>20.682014465332031</v>
      </c>
      <c r="O6714" s="45"/>
      <c r="P6714" s="45"/>
      <c r="Q6714" s="45"/>
      <c r="R6714" s="45">
        <v>12.590359687805176</v>
      </c>
      <c r="S6714" s="45"/>
      <c r="T6714" s="45"/>
      <c r="U6714" s="45"/>
      <c r="V6714" s="46">
        <v>16.155487060546875</v>
      </c>
      <c r="W6714" s="46"/>
    </row>
    <row r="6715" spans="2:23">
      <c r="B6715" s="2">
        <v>0.10000000149011612</v>
      </c>
      <c r="D6715" s="44">
        <v>6.0000000894069672</v>
      </c>
      <c r="E6715" s="44"/>
      <c r="F6715" s="45">
        <v>-14.902210235595703</v>
      </c>
      <c r="G6715" s="45"/>
      <c r="H6715" s="45"/>
      <c r="I6715" s="45"/>
      <c r="J6715" s="45"/>
      <c r="K6715" s="45">
        <v>2.819711446762085</v>
      </c>
      <c r="L6715" s="45"/>
      <c r="M6715" s="45"/>
      <c r="N6715" s="45">
        <v>20.543378829956055</v>
      </c>
      <c r="O6715" s="45"/>
      <c r="P6715" s="45"/>
      <c r="Q6715" s="45"/>
      <c r="R6715" s="45">
        <v>12.532525062561035</v>
      </c>
      <c r="S6715" s="45"/>
      <c r="T6715" s="45"/>
      <c r="U6715" s="45"/>
      <c r="V6715" s="46">
        <v>15.909300804138184</v>
      </c>
      <c r="W6715" s="46"/>
    </row>
    <row r="6716" spans="2:23" ht="9.75" customHeight="1">
      <c r="B6716" s="2">
        <v>0.10100000351667404</v>
      </c>
      <c r="D6716" s="44">
        <v>6.0600002110004425</v>
      </c>
      <c r="E6716" s="44"/>
      <c r="F6716" s="45">
        <v>-13.546725273132324</v>
      </c>
      <c r="G6716" s="45"/>
      <c r="H6716" s="45"/>
      <c r="I6716" s="45"/>
      <c r="J6716" s="45"/>
      <c r="K6716" s="45">
        <v>2.764085054397583</v>
      </c>
      <c r="L6716" s="45"/>
      <c r="M6716" s="45"/>
      <c r="N6716" s="45">
        <v>20.406770706176758</v>
      </c>
      <c r="O6716" s="45"/>
      <c r="P6716" s="45"/>
      <c r="Q6716" s="45"/>
      <c r="R6716" s="45">
        <v>12.475262641906738</v>
      </c>
      <c r="S6716" s="45"/>
      <c r="T6716" s="45"/>
      <c r="U6716" s="45"/>
      <c r="V6716" s="46">
        <v>15.667030334472656</v>
      </c>
      <c r="W6716" s="46"/>
    </row>
    <row r="6717" spans="2:23" ht="5.25" customHeight="1"/>
    <row r="6718" spans="2:23" ht="172.5" customHeight="1"/>
    <row r="6719" spans="2:23" ht="16.5" customHeight="1"/>
    <row r="6720" spans="2:23" ht="12.75" customHeight="1">
      <c r="B6720" s="39" t="s">
        <v>0</v>
      </c>
      <c r="C6720" s="39"/>
      <c r="D6720" s="39"/>
      <c r="E6720" s="39"/>
      <c r="F6720" s="39"/>
      <c r="G6720" s="1" t="s">
        <v>1</v>
      </c>
      <c r="H6720" s="40" t="s">
        <v>26</v>
      </c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</row>
    <row r="6721" spans="2:37" ht="12.75" customHeight="1">
      <c r="AB6721" s="39" t="s">
        <v>2</v>
      </c>
      <c r="AC6721" s="39"/>
      <c r="AD6721" s="39"/>
      <c r="AE6721" s="39"/>
      <c r="AF6721" s="39"/>
      <c r="AG6721" s="39"/>
    </row>
    <row r="6722" spans="2:37" ht="12" customHeight="1">
      <c r="B6722" s="39" t="s">
        <v>3</v>
      </c>
      <c r="C6722" s="39"/>
      <c r="D6722" s="39"/>
      <c r="E6722" s="39"/>
      <c r="G6722" s="1" t="s">
        <v>4</v>
      </c>
      <c r="H6722" s="41">
        <v>6.5999999046325684</v>
      </c>
      <c r="I6722" s="41"/>
      <c r="J6722" s="41"/>
      <c r="K6722" s="41"/>
      <c r="L6722" s="41"/>
      <c r="M6722" s="41"/>
      <c r="N6722" s="41"/>
      <c r="O6722" s="39" t="s">
        <v>21</v>
      </c>
      <c r="P6722" s="39"/>
      <c r="Q6722" s="39"/>
      <c r="R6722" s="39"/>
      <c r="S6722" s="1" t="s">
        <v>4</v>
      </c>
      <c r="T6722" s="42" t="s">
        <v>24</v>
      </c>
      <c r="U6722" s="42"/>
      <c r="V6722" s="42"/>
      <c r="W6722" s="42"/>
      <c r="X6722" s="42"/>
      <c r="Y6722" s="42"/>
      <c r="Z6722" s="42"/>
      <c r="AA6722" s="42"/>
      <c r="AB6722" s="39"/>
      <c r="AC6722" s="39"/>
      <c r="AD6722" s="39"/>
      <c r="AE6722" s="39"/>
      <c r="AF6722" s="39"/>
      <c r="AG6722" s="39"/>
    </row>
    <row r="6723" spans="2:37" ht="10.5" customHeight="1">
      <c r="AB6723" s="39"/>
      <c r="AC6723" s="39"/>
      <c r="AD6723" s="39"/>
      <c r="AE6723" s="39"/>
      <c r="AF6723" s="39"/>
      <c r="AG6723" s="39"/>
    </row>
    <row r="6724" spans="2:37" ht="12" customHeight="1">
      <c r="AB6724" s="39"/>
      <c r="AC6724" s="39"/>
      <c r="AD6724" s="39"/>
      <c r="AE6724" s="39"/>
      <c r="AF6724" s="39"/>
      <c r="AG6724" s="39"/>
    </row>
    <row r="6725" spans="2:37" ht="12" customHeight="1">
      <c r="AB6725" s="39"/>
      <c r="AC6725" s="39"/>
      <c r="AD6725" s="39"/>
      <c r="AE6725" s="39"/>
      <c r="AF6725" s="39"/>
      <c r="AG6725" s="39"/>
    </row>
    <row r="6726" spans="2:37" ht="6" customHeight="1"/>
    <row r="6727" spans="2:37" ht="3" customHeight="1">
      <c r="B6727" s="43" t="s">
        <v>5</v>
      </c>
      <c r="D6727" s="43" t="s">
        <v>23</v>
      </c>
      <c r="E6727" s="43"/>
      <c r="G6727" s="43" t="s">
        <v>6</v>
      </c>
      <c r="H6727" s="43"/>
      <c r="J6727" s="43" t="s">
        <v>7</v>
      </c>
      <c r="K6727" s="43"/>
      <c r="L6727" s="43"/>
      <c r="M6727" s="43"/>
      <c r="N6727" s="43" t="s">
        <v>8</v>
      </c>
      <c r="O6727" s="43"/>
      <c r="Q6727" s="43" t="s">
        <v>9</v>
      </c>
      <c r="R6727" s="43"/>
      <c r="S6727" s="43"/>
      <c r="T6727" s="43" t="s">
        <v>10</v>
      </c>
      <c r="U6727" s="43"/>
      <c r="X6727" s="43" t="s">
        <v>5</v>
      </c>
      <c r="Y6727" s="43"/>
      <c r="Z6727" s="43" t="s">
        <v>23</v>
      </c>
      <c r="AA6727" s="43"/>
      <c r="AB6727" s="43" t="s">
        <v>6</v>
      </c>
      <c r="AC6727" s="43" t="s">
        <v>7</v>
      </c>
      <c r="AE6727" s="43" t="s">
        <v>8</v>
      </c>
      <c r="AF6727" s="43" t="s">
        <v>9</v>
      </c>
      <c r="AG6727" s="43" t="s">
        <v>10</v>
      </c>
      <c r="AH6727" s="43"/>
    </row>
    <row r="6728" spans="2:37" ht="14.25" customHeight="1">
      <c r="B6728" s="43"/>
      <c r="D6728" s="43"/>
      <c r="E6728" s="43"/>
      <c r="G6728" s="43"/>
      <c r="H6728" s="43"/>
      <c r="J6728" s="43"/>
      <c r="K6728" s="43"/>
      <c r="L6728" s="43"/>
      <c r="M6728" s="43"/>
      <c r="N6728" s="43"/>
      <c r="O6728" s="43"/>
      <c r="Q6728" s="43"/>
      <c r="R6728" s="43"/>
      <c r="S6728" s="43"/>
      <c r="T6728" s="43"/>
      <c r="U6728" s="43"/>
      <c r="X6728" s="43"/>
      <c r="Y6728" s="43"/>
      <c r="Z6728" s="43"/>
      <c r="AA6728" s="43"/>
      <c r="AB6728" s="43"/>
      <c r="AC6728" s="43"/>
      <c r="AE6728" s="43"/>
      <c r="AF6728" s="43"/>
      <c r="AG6728" s="43"/>
      <c r="AH6728" s="43"/>
    </row>
    <row r="6729" spans="2:37">
      <c r="B6729" s="2">
        <v>0</v>
      </c>
      <c r="D6729" s="44">
        <v>0</v>
      </c>
      <c r="E6729" s="44"/>
      <c r="F6729" s="45">
        <v>-6.6723720237860107E-7</v>
      </c>
      <c r="G6729" s="45"/>
      <c r="H6729" s="45"/>
      <c r="I6729" s="45"/>
      <c r="J6729" s="45"/>
      <c r="K6729" s="45">
        <v>33.510353088378906</v>
      </c>
      <c r="L6729" s="45"/>
      <c r="M6729" s="45"/>
      <c r="N6729" s="45">
        <v>67.020706176757813</v>
      </c>
      <c r="O6729" s="45"/>
      <c r="P6729" s="45"/>
      <c r="Q6729" s="45"/>
      <c r="R6729" s="45">
        <v>23.695398330688477</v>
      </c>
      <c r="S6729" s="45"/>
      <c r="T6729" s="45"/>
      <c r="U6729" s="45"/>
      <c r="V6729" s="46">
        <v>100</v>
      </c>
      <c r="W6729" s="46"/>
      <c r="X6729" s="45">
        <v>3.9000000804662704E-2</v>
      </c>
      <c r="Y6729" s="45"/>
      <c r="Z6729" s="44">
        <v>2.3400000482797623</v>
      </c>
      <c r="AA6729" s="44"/>
      <c r="AB6729" s="45">
        <v>25.678501129150391</v>
      </c>
      <c r="AC6729" s="45"/>
      <c r="AD6729" s="45">
        <v>12.150455474853516</v>
      </c>
      <c r="AE6729" s="45"/>
      <c r="AF6729" s="45">
        <v>37.06646728515625</v>
      </c>
      <c r="AG6729" s="45"/>
      <c r="AH6729" s="45">
        <v>17.618280410766602</v>
      </c>
      <c r="AI6729" s="45"/>
      <c r="AJ6729" s="45"/>
      <c r="AK6729" s="20">
        <v>48.765651702880859</v>
      </c>
    </row>
    <row r="6730" spans="2:37">
      <c r="B6730" s="2">
        <v>1.0000000474974513E-3</v>
      </c>
      <c r="D6730" s="44">
        <v>6.0000002849847078E-2</v>
      </c>
      <c r="E6730" s="44"/>
      <c r="F6730" s="45">
        <v>1.2076717615127563</v>
      </c>
      <c r="G6730" s="45"/>
      <c r="H6730" s="45"/>
      <c r="I6730" s="45"/>
      <c r="J6730" s="45"/>
      <c r="K6730" s="45">
        <v>32.094902038574219</v>
      </c>
      <c r="L6730" s="45"/>
      <c r="M6730" s="45"/>
      <c r="N6730" s="45">
        <v>65.318405151367188</v>
      </c>
      <c r="O6730" s="45"/>
      <c r="P6730" s="45"/>
      <c r="Q6730" s="45"/>
      <c r="R6730" s="45">
        <v>23.492565155029297</v>
      </c>
      <c r="S6730" s="45"/>
      <c r="T6730" s="45"/>
      <c r="U6730" s="45"/>
      <c r="V6730" s="46">
        <v>96.603004455566406</v>
      </c>
      <c r="W6730" s="46"/>
      <c r="X6730" s="45">
        <v>3.9999999105930328E-2</v>
      </c>
      <c r="Y6730" s="45"/>
      <c r="Z6730" s="44">
        <v>2.3999999463558197</v>
      </c>
      <c r="AA6730" s="44"/>
      <c r="AB6730" s="45">
        <v>32.065616607666016</v>
      </c>
      <c r="AC6730" s="45"/>
      <c r="AD6730" s="45">
        <v>11.916779518127441</v>
      </c>
      <c r="AE6730" s="45"/>
      <c r="AF6730" s="45">
        <v>36.667999267578125</v>
      </c>
      <c r="AG6730" s="45"/>
      <c r="AH6730" s="45">
        <v>17.50175666809082</v>
      </c>
      <c r="AI6730" s="45"/>
      <c r="AJ6730" s="45"/>
      <c r="AK6730" s="20">
        <v>48.146228790283203</v>
      </c>
    </row>
    <row r="6731" spans="2:37">
      <c r="B6731" s="2">
        <v>2.0000000949949026E-3</v>
      </c>
      <c r="D6731" s="44">
        <v>0.12000000569969416</v>
      </c>
      <c r="E6731" s="44"/>
      <c r="F6731" s="45">
        <v>6.7988395690917969</v>
      </c>
      <c r="G6731" s="45"/>
      <c r="H6731" s="45"/>
      <c r="I6731" s="45"/>
      <c r="J6731" s="45"/>
      <c r="K6731" s="45">
        <v>30.800014495849609</v>
      </c>
      <c r="L6731" s="45"/>
      <c r="M6731" s="45"/>
      <c r="N6731" s="45">
        <v>63.740982055664063</v>
      </c>
      <c r="O6731" s="45"/>
      <c r="P6731" s="45"/>
      <c r="Q6731" s="45"/>
      <c r="R6731" s="45">
        <v>23.292781829833984</v>
      </c>
      <c r="S6731" s="45"/>
      <c r="T6731" s="45"/>
      <c r="U6731" s="45"/>
      <c r="V6731" s="46">
        <v>93.500633239746094</v>
      </c>
      <c r="W6731" s="46"/>
      <c r="X6731" s="45">
        <v>4.1000001132488251E-2</v>
      </c>
      <c r="Y6731" s="45"/>
      <c r="Z6731" s="44">
        <v>2.460000067949295</v>
      </c>
      <c r="AA6731" s="44"/>
      <c r="AB6731" s="45">
        <v>35.557643890380859</v>
      </c>
      <c r="AC6731" s="45"/>
      <c r="AD6731" s="45">
        <v>11.688750267028809</v>
      </c>
      <c r="AE6731" s="45"/>
      <c r="AF6731" s="45">
        <v>36.277336120605469</v>
      </c>
      <c r="AG6731" s="45"/>
      <c r="AH6731" s="45">
        <v>17.386756896972656</v>
      </c>
      <c r="AI6731" s="45"/>
      <c r="AJ6731" s="45"/>
      <c r="AK6731" s="20">
        <v>47.537300109863281</v>
      </c>
    </row>
    <row r="6732" spans="2:37">
      <c r="B6732" s="2">
        <v>3.0000000260770321E-3</v>
      </c>
      <c r="D6732" s="44">
        <v>0.18000000156462193</v>
      </c>
      <c r="E6732" s="44"/>
      <c r="F6732" s="45">
        <v>15.727660179138184</v>
      </c>
      <c r="G6732" s="45"/>
      <c r="H6732" s="45"/>
      <c r="I6732" s="45"/>
      <c r="J6732" s="45"/>
      <c r="K6732" s="45">
        <v>29.611732482910156</v>
      </c>
      <c r="L6732" s="45"/>
      <c r="M6732" s="45"/>
      <c r="N6732" s="45">
        <v>62.274402618408203</v>
      </c>
      <c r="O6732" s="45"/>
      <c r="P6732" s="45"/>
      <c r="Q6732" s="45"/>
      <c r="R6732" s="45">
        <v>23.095996856689453</v>
      </c>
      <c r="S6732" s="45"/>
      <c r="T6732" s="45"/>
      <c r="U6732" s="45"/>
      <c r="V6732" s="46">
        <v>90.659248352050781</v>
      </c>
      <c r="W6732" s="46"/>
      <c r="X6732" s="45">
        <v>4.1999999433755875E-2</v>
      </c>
      <c r="Y6732" s="45"/>
      <c r="Z6732" s="44">
        <v>2.5199999660253525</v>
      </c>
      <c r="AA6732" s="44"/>
      <c r="AB6732" s="45">
        <v>35.673255920410156</v>
      </c>
      <c r="AC6732" s="45"/>
      <c r="AD6732" s="45">
        <v>11.466170310974121</v>
      </c>
      <c r="AE6732" s="45"/>
      <c r="AF6732" s="45">
        <v>35.894241333007813</v>
      </c>
      <c r="AG6732" s="45"/>
      <c r="AH6732" s="45">
        <v>17.27325439453125</v>
      </c>
      <c r="AI6732" s="45"/>
      <c r="AJ6732" s="45"/>
      <c r="AK6732" s="20">
        <v>46.938499450683594</v>
      </c>
    </row>
    <row r="6733" spans="2:37">
      <c r="B6733" s="2">
        <v>4.0000001899898052E-3</v>
      </c>
      <c r="D6733" s="44">
        <v>0.24000001139938831</v>
      </c>
      <c r="E6733" s="44"/>
      <c r="F6733" s="45">
        <v>26.517574310302734</v>
      </c>
      <c r="G6733" s="45"/>
      <c r="H6733" s="45"/>
      <c r="I6733" s="45"/>
      <c r="J6733" s="45"/>
      <c r="K6733" s="45">
        <v>28.517848968505859</v>
      </c>
      <c r="L6733" s="45"/>
      <c r="M6733" s="45"/>
      <c r="N6733" s="45">
        <v>60.906383514404297</v>
      </c>
      <c r="O6733" s="45"/>
      <c r="P6733" s="45"/>
      <c r="Q6733" s="45"/>
      <c r="R6733" s="45">
        <v>22.902154922485352</v>
      </c>
      <c r="S6733" s="45"/>
      <c r="T6733" s="45"/>
      <c r="U6733" s="45"/>
      <c r="V6733" s="46">
        <v>88.049201965332031</v>
      </c>
      <c r="W6733" s="46"/>
      <c r="X6733" s="45">
        <v>4.3000001460313797E-2</v>
      </c>
      <c r="Y6733" s="45"/>
      <c r="Z6733" s="44">
        <v>2.5800000876188278</v>
      </c>
      <c r="AA6733" s="44"/>
      <c r="AB6733" s="45">
        <v>32.409152984619141</v>
      </c>
      <c r="AC6733" s="45"/>
      <c r="AD6733" s="45">
        <v>11.248851776123047</v>
      </c>
      <c r="AE6733" s="45"/>
      <c r="AF6733" s="45">
        <v>35.518489837646484</v>
      </c>
      <c r="AG6733" s="45"/>
      <c r="AH6733" s="45">
        <v>17.161226272583008</v>
      </c>
      <c r="AI6733" s="45"/>
      <c r="AJ6733" s="45"/>
      <c r="AK6733" s="20">
        <v>46.349483489990234</v>
      </c>
    </row>
    <row r="6734" spans="2:37">
      <c r="B6734" s="2">
        <v>4.999999888241291E-3</v>
      </c>
      <c r="D6734" s="44">
        <v>0.29999999329447746</v>
      </c>
      <c r="E6734" s="44"/>
      <c r="F6734" s="45">
        <v>37.472141265869141</v>
      </c>
      <c r="G6734" s="45"/>
      <c r="H6734" s="45"/>
      <c r="I6734" s="45"/>
      <c r="J6734" s="45"/>
      <c r="K6734" s="45">
        <v>27.507682800292969</v>
      </c>
      <c r="L6734" s="45"/>
      <c r="M6734" s="45"/>
      <c r="N6734" s="45">
        <v>59.626171112060547</v>
      </c>
      <c r="O6734" s="45"/>
      <c r="P6734" s="45"/>
      <c r="Q6734" s="45"/>
      <c r="R6734" s="45">
        <v>22.711200714111328</v>
      </c>
      <c r="S6734" s="45"/>
      <c r="T6734" s="45"/>
      <c r="U6734" s="45"/>
      <c r="V6734" s="46">
        <v>85.644386291503906</v>
      </c>
      <c r="W6734" s="46"/>
      <c r="X6734" s="45">
        <v>4.3999999761581421E-2</v>
      </c>
      <c r="Y6734" s="45"/>
      <c r="Z6734" s="44">
        <v>2.6399999856948853</v>
      </c>
      <c r="AA6734" s="44"/>
      <c r="AB6734" s="45">
        <v>26.234237670898438</v>
      </c>
      <c r="AC6734" s="45"/>
      <c r="AD6734" s="45">
        <v>11.03662109375</v>
      </c>
      <c r="AE6734" s="45"/>
      <c r="AF6734" s="45">
        <v>35.149871826171875</v>
      </c>
      <c r="AG6734" s="45"/>
      <c r="AH6734" s="45">
        <v>17.050643920898438</v>
      </c>
      <c r="AI6734" s="45"/>
      <c r="AJ6734" s="45"/>
      <c r="AK6734" s="20">
        <v>45.769939422607422</v>
      </c>
    </row>
    <row r="6735" spans="2:37">
      <c r="B6735" s="2">
        <v>6.0000000521540642E-3</v>
      </c>
      <c r="D6735" s="44">
        <v>0.36000000312924385</v>
      </c>
      <c r="E6735" s="44"/>
      <c r="F6735" s="45">
        <v>46.913112640380859</v>
      </c>
      <c r="G6735" s="45"/>
      <c r="H6735" s="45"/>
      <c r="I6735" s="45"/>
      <c r="J6735" s="45"/>
      <c r="K6735" s="45">
        <v>26.57188606262207</v>
      </c>
      <c r="L6735" s="45"/>
      <c r="M6735" s="45"/>
      <c r="N6735" s="45">
        <v>58.424335479736328</v>
      </c>
      <c r="O6735" s="45"/>
      <c r="P6735" s="45"/>
      <c r="Q6735" s="45"/>
      <c r="R6735" s="45">
        <v>22.52308464050293</v>
      </c>
      <c r="S6735" s="45"/>
      <c r="T6735" s="45"/>
      <c r="U6735" s="45"/>
      <c r="V6735" s="46">
        <v>83.421791076660156</v>
      </c>
      <c r="W6735" s="46"/>
      <c r="X6735" s="45">
        <v>4.5000001788139343E-2</v>
      </c>
      <c r="Y6735" s="45"/>
      <c r="Z6735" s="44">
        <v>2.7000001072883606</v>
      </c>
      <c r="AA6735" s="44"/>
      <c r="AB6735" s="45">
        <v>18.018123626708984</v>
      </c>
      <c r="AC6735" s="45"/>
      <c r="AD6735" s="45">
        <v>10.829312324523926</v>
      </c>
      <c r="AE6735" s="45"/>
      <c r="AF6735" s="45">
        <v>34.788192749023438</v>
      </c>
      <c r="AG6735" s="45"/>
      <c r="AH6735" s="45">
        <v>16.941486358642578</v>
      </c>
      <c r="AI6735" s="45"/>
      <c r="AJ6735" s="45"/>
      <c r="AK6735" s="20">
        <v>45.199577331542969</v>
      </c>
    </row>
    <row r="6736" spans="2:37">
      <c r="B6736" s="2">
        <v>7.0000002160668373E-3</v>
      </c>
      <c r="D6736" s="44">
        <v>0.42000001296401024</v>
      </c>
      <c r="E6736" s="44"/>
      <c r="F6736" s="45">
        <v>53.412246704101563</v>
      </c>
      <c r="G6736" s="45"/>
      <c r="H6736" s="45"/>
      <c r="I6736" s="45"/>
      <c r="J6736" s="45"/>
      <c r="K6736" s="45">
        <v>25.7022705078125</v>
      </c>
      <c r="L6736" s="45"/>
      <c r="M6736" s="45"/>
      <c r="N6736" s="45">
        <v>57.292625427246094</v>
      </c>
      <c r="O6736" s="45"/>
      <c r="P6736" s="45"/>
      <c r="Q6736" s="45"/>
      <c r="R6736" s="45">
        <v>22.33775520324707</v>
      </c>
      <c r="S6736" s="45"/>
      <c r="T6736" s="45"/>
      <c r="U6736" s="45"/>
      <c r="V6736" s="46">
        <v>81.361129760742188</v>
      </c>
      <c r="W6736" s="46"/>
      <c r="X6736" s="45">
        <v>4.6000000089406967E-2</v>
      </c>
      <c r="Y6736" s="45"/>
      <c r="Z6736" s="44">
        <v>2.760000005364418</v>
      </c>
      <c r="AA6736" s="44"/>
      <c r="AB6736" s="45">
        <v>8.9046945571899414</v>
      </c>
      <c r="AC6736" s="45"/>
      <c r="AD6736" s="45">
        <v>10.626769065856934</v>
      </c>
      <c r="AE6736" s="45"/>
      <c r="AF6736" s="45">
        <v>34.433250427246094</v>
      </c>
      <c r="AG6736" s="45"/>
      <c r="AH6736" s="45">
        <v>16.83372688293457</v>
      </c>
      <c r="AI6736" s="45"/>
      <c r="AJ6736" s="45"/>
      <c r="AK6736" s="20">
        <v>44.638126373291016</v>
      </c>
    </row>
    <row r="6737" spans="2:37">
      <c r="B6737" s="2">
        <v>8.0000003799796104E-3</v>
      </c>
      <c r="D6737" s="44">
        <v>0.48000002279877663</v>
      </c>
      <c r="E6737" s="44"/>
      <c r="F6737" s="45">
        <v>55.984649658203125</v>
      </c>
      <c r="G6737" s="45"/>
      <c r="H6737" s="45"/>
      <c r="I6737" s="45"/>
      <c r="J6737" s="45"/>
      <c r="K6737" s="45">
        <v>24.891666412353516</v>
      </c>
      <c r="L6737" s="45"/>
      <c r="M6737" s="45"/>
      <c r="N6737" s="45">
        <v>56.223796844482422</v>
      </c>
      <c r="O6737" s="45"/>
      <c r="P6737" s="45"/>
      <c r="Q6737" s="45"/>
      <c r="R6737" s="45">
        <v>22.155160903930664</v>
      </c>
      <c r="S6737" s="45"/>
      <c r="T6737" s="45"/>
      <c r="U6737" s="45"/>
      <c r="V6737" s="46">
        <v>79.444541931152344</v>
      </c>
      <c r="W6737" s="46"/>
      <c r="X6737" s="45">
        <v>4.6999998390674591E-2</v>
      </c>
      <c r="Y6737" s="45"/>
      <c r="Z6737" s="44">
        <v>2.8199999034404755</v>
      </c>
      <c r="AA6737" s="44"/>
      <c r="AB6737" s="45">
        <v>0.14909350872039795</v>
      </c>
      <c r="AC6737" s="45"/>
      <c r="AD6737" s="45">
        <v>10.42884349822998</v>
      </c>
      <c r="AE6737" s="45"/>
      <c r="AF6737" s="45">
        <v>34.084877014160156</v>
      </c>
      <c r="AG6737" s="45"/>
      <c r="AH6737" s="45">
        <v>16.727340698242188</v>
      </c>
      <c r="AI6737" s="45"/>
      <c r="AJ6737" s="45"/>
      <c r="AK6737" s="20">
        <v>44.085342407226563</v>
      </c>
    </row>
    <row r="6738" spans="2:37">
      <c r="B6738" s="2">
        <v>8.999999612569809E-3</v>
      </c>
      <c r="D6738" s="44">
        <v>0.53999997675418854</v>
      </c>
      <c r="E6738" s="44"/>
      <c r="F6738" s="45">
        <v>54.217453002929688</v>
      </c>
      <c r="G6738" s="45"/>
      <c r="H6738" s="45"/>
      <c r="I6738" s="45"/>
      <c r="J6738" s="45"/>
      <c r="K6738" s="45">
        <v>24.133781433105469</v>
      </c>
      <c r="L6738" s="45"/>
      <c r="M6738" s="45"/>
      <c r="N6738" s="45">
        <v>55.21148681640625</v>
      </c>
      <c r="O6738" s="45"/>
      <c r="P6738" s="45"/>
      <c r="Q6738" s="45"/>
      <c r="R6738" s="45">
        <v>21.975254058837891</v>
      </c>
      <c r="S6738" s="45"/>
      <c r="T6738" s="45"/>
      <c r="U6738" s="45"/>
      <c r="V6738" s="46">
        <v>77.656257629394531</v>
      </c>
      <c r="W6738" s="46"/>
      <c r="X6738" s="45">
        <v>4.8000000417232513E-2</v>
      </c>
      <c r="Y6738" s="45"/>
      <c r="Z6738" s="44">
        <v>2.8800000250339508</v>
      </c>
      <c r="AA6738" s="44"/>
      <c r="AB6738" s="45">
        <v>-7.0587077140808105</v>
      </c>
      <c r="AC6738" s="45"/>
      <c r="AD6738" s="45">
        <v>10.235394477844238</v>
      </c>
      <c r="AE6738" s="45"/>
      <c r="AF6738" s="45">
        <v>33.742889404296875</v>
      </c>
      <c r="AG6738" s="45"/>
      <c r="AH6738" s="45">
        <v>16.622308731079102</v>
      </c>
      <c r="AI6738" s="45"/>
      <c r="AJ6738" s="45"/>
      <c r="AK6738" s="20">
        <v>43.540988922119141</v>
      </c>
    </row>
    <row r="6739" spans="2:37">
      <c r="B6739" s="2">
        <v>9.9999997764825821E-3</v>
      </c>
      <c r="D6739" s="44">
        <v>0.59999998658895493</v>
      </c>
      <c r="E6739" s="44"/>
      <c r="F6739" s="45">
        <v>48.316978454589844</v>
      </c>
      <c r="G6739" s="45"/>
      <c r="H6739" s="45"/>
      <c r="I6739" s="45"/>
      <c r="J6739" s="45"/>
      <c r="K6739" s="45">
        <v>23.423103332519531</v>
      </c>
      <c r="L6739" s="45"/>
      <c r="M6739" s="45"/>
      <c r="N6739" s="45">
        <v>54.250110626220703</v>
      </c>
      <c r="O6739" s="45"/>
      <c r="P6739" s="45"/>
      <c r="Q6739" s="45"/>
      <c r="R6739" s="45">
        <v>21.79798698425293</v>
      </c>
      <c r="S6739" s="45"/>
      <c r="T6739" s="45"/>
      <c r="U6739" s="45"/>
      <c r="V6739" s="46">
        <v>75.982406616210938</v>
      </c>
      <c r="W6739" s="46"/>
      <c r="X6739" s="45">
        <v>4.8999998718500137E-2</v>
      </c>
      <c r="Y6739" s="45"/>
      <c r="Z6739" s="44">
        <v>2.9399999231100082</v>
      </c>
      <c r="AA6739" s="44"/>
      <c r="AB6739" s="45">
        <v>-11.759029388427734</v>
      </c>
      <c r="AC6739" s="45"/>
      <c r="AD6739" s="45">
        <v>10.046289443969727</v>
      </c>
      <c r="AE6739" s="45"/>
      <c r="AF6739" s="45">
        <v>33.407123565673828</v>
      </c>
      <c r="AG6739" s="45"/>
      <c r="AH6739" s="45">
        <v>16.518604278564453</v>
      </c>
      <c r="AI6739" s="45"/>
      <c r="AJ6739" s="45"/>
      <c r="AK6739" s="20">
        <v>43.004844665527344</v>
      </c>
    </row>
    <row r="6740" spans="2:37">
      <c r="B6740" s="2">
        <v>1.0999999940395355E-2</v>
      </c>
      <c r="D6740" s="44">
        <v>0.65999999642372131</v>
      </c>
      <c r="E6740" s="44"/>
      <c r="F6740" s="45">
        <v>39.069114685058594</v>
      </c>
      <c r="G6740" s="45"/>
      <c r="H6740" s="45"/>
      <c r="I6740" s="45"/>
      <c r="J6740" s="45"/>
      <c r="K6740" s="45">
        <v>22.754785537719727</v>
      </c>
      <c r="L6740" s="45"/>
      <c r="M6740" s="45"/>
      <c r="N6740" s="45">
        <v>53.334762573242188</v>
      </c>
      <c r="O6740" s="45"/>
      <c r="P6740" s="45"/>
      <c r="Q6740" s="45"/>
      <c r="R6740" s="45">
        <v>21.623311996459961</v>
      </c>
      <c r="S6740" s="45"/>
      <c r="T6740" s="45"/>
      <c r="U6740" s="45"/>
      <c r="V6740" s="46">
        <v>74.410728454589844</v>
      </c>
      <c r="W6740" s="46"/>
      <c r="X6740" s="45">
        <v>5.000000074505806E-2</v>
      </c>
      <c r="Y6740" s="45"/>
      <c r="Z6740" s="44">
        <v>3.0000000447034836</v>
      </c>
      <c r="AA6740" s="44"/>
      <c r="AB6740" s="45">
        <v>-13.353425025939941</v>
      </c>
      <c r="AC6740" s="45"/>
      <c r="AD6740" s="45">
        <v>9.8614006042480469</v>
      </c>
      <c r="AE6740" s="45"/>
      <c r="AF6740" s="45">
        <v>33.077419281005859</v>
      </c>
      <c r="AG6740" s="45"/>
      <c r="AH6740" s="45">
        <v>16.416206359863281</v>
      </c>
      <c r="AI6740" s="45"/>
      <c r="AJ6740" s="45"/>
      <c r="AK6740" s="20">
        <v>42.476703643798828</v>
      </c>
    </row>
    <row r="6741" spans="2:37">
      <c r="B6741" s="2">
        <v>1.2000000104308128E-2</v>
      </c>
      <c r="D6741" s="44">
        <v>0.7200000062584877</v>
      </c>
      <c r="E6741" s="44"/>
      <c r="F6741" s="45">
        <v>27.719841003417969</v>
      </c>
      <c r="G6741" s="45"/>
      <c r="H6741" s="45"/>
      <c r="I6741" s="45"/>
      <c r="J6741" s="45"/>
      <c r="K6741" s="45">
        <v>22.12457275390625</v>
      </c>
      <c r="L6741" s="45"/>
      <c r="M6741" s="45"/>
      <c r="N6741" s="45">
        <v>52.461124420166016</v>
      </c>
      <c r="O6741" s="45"/>
      <c r="P6741" s="45"/>
      <c r="Q6741" s="45"/>
      <c r="R6741" s="45">
        <v>21.451179504394531</v>
      </c>
      <c r="S6741" s="45"/>
      <c r="T6741" s="45"/>
      <c r="U6741" s="45"/>
      <c r="V6741" s="46">
        <v>72.930419921875</v>
      </c>
      <c r="W6741" s="46"/>
      <c r="X6741" s="45">
        <v>5.0999999046325684E-2</v>
      </c>
      <c r="Y6741" s="45"/>
      <c r="Z6741" s="44">
        <v>3.059999942779541</v>
      </c>
      <c r="AA6741" s="44"/>
      <c r="AB6741" s="45">
        <v>-11.683645248413086</v>
      </c>
      <c r="AC6741" s="45"/>
      <c r="AD6741" s="45">
        <v>9.6806049346923828</v>
      </c>
      <c r="AE6741" s="45"/>
      <c r="AF6741" s="45">
        <v>32.753631591796875</v>
      </c>
      <c r="AG6741" s="45"/>
      <c r="AH6741" s="45">
        <v>16.315092086791992</v>
      </c>
      <c r="AI6741" s="45"/>
      <c r="AJ6741" s="45"/>
      <c r="AK6741" s="20">
        <v>41.956375122070313</v>
      </c>
    </row>
    <row r="6742" spans="2:37">
      <c r="B6742" s="2">
        <v>1.3000000268220901E-2</v>
      </c>
      <c r="D6742" s="44">
        <v>0.78000001609325409</v>
      </c>
      <c r="E6742" s="44"/>
      <c r="F6742" s="45">
        <v>15.793769836425781</v>
      </c>
      <c r="G6742" s="45"/>
      <c r="H6742" s="45"/>
      <c r="I6742" s="45"/>
      <c r="J6742" s="45"/>
      <c r="K6742" s="45">
        <v>21.528726577758789</v>
      </c>
      <c r="L6742" s="45"/>
      <c r="M6742" s="45"/>
      <c r="N6742" s="45">
        <v>51.625381469726563</v>
      </c>
      <c r="O6742" s="45"/>
      <c r="P6742" s="45"/>
      <c r="Q6742" s="45"/>
      <c r="R6742" s="45">
        <v>21.281549453735352</v>
      </c>
      <c r="S6742" s="45"/>
      <c r="T6742" s="45"/>
      <c r="U6742" s="45"/>
      <c r="V6742" s="46">
        <v>71.531959533691406</v>
      </c>
      <c r="W6742" s="46"/>
      <c r="X6742" s="45">
        <v>5.2000001072883606E-2</v>
      </c>
      <c r="Y6742" s="45"/>
      <c r="Z6742" s="44">
        <v>3.1200000643730164</v>
      </c>
      <c r="AA6742" s="44"/>
      <c r="AB6742" s="45">
        <v>-7.0482630729675293</v>
      </c>
      <c r="AC6742" s="45"/>
      <c r="AD6742" s="45">
        <v>9.5037879943847656</v>
      </c>
      <c r="AE6742" s="45"/>
      <c r="AF6742" s="45">
        <v>32.435604095458984</v>
      </c>
      <c r="AG6742" s="45"/>
      <c r="AH6742" s="45">
        <v>16.215242385864258</v>
      </c>
      <c r="AI6742" s="45"/>
      <c r="AJ6742" s="45"/>
      <c r="AK6742" s="20">
        <v>41.443679809570313</v>
      </c>
    </row>
    <row r="6743" spans="2:37">
      <c r="B6743" s="2">
        <v>1.4000000432133675E-2</v>
      </c>
      <c r="D6743" s="44">
        <v>0.84000002592802048</v>
      </c>
      <c r="E6743" s="44"/>
      <c r="F6743" s="45">
        <v>4.876896858215332</v>
      </c>
      <c r="G6743" s="45"/>
      <c r="H6743" s="45"/>
      <c r="I6743" s="45"/>
      <c r="J6743" s="45"/>
      <c r="K6743" s="45">
        <v>20.963953018188477</v>
      </c>
      <c r="L6743" s="45"/>
      <c r="M6743" s="45"/>
      <c r="N6743" s="45">
        <v>50.824184417724609</v>
      </c>
      <c r="O6743" s="45"/>
      <c r="P6743" s="45"/>
      <c r="Q6743" s="45"/>
      <c r="R6743" s="45">
        <v>21.114372253417969</v>
      </c>
      <c r="S6743" s="45"/>
      <c r="T6743" s="45"/>
      <c r="U6743" s="45"/>
      <c r="V6743" s="46">
        <v>70.206932067871094</v>
      </c>
      <c r="W6743" s="46"/>
      <c r="X6743" s="45">
        <v>5.299999937415123E-2</v>
      </c>
      <c r="Y6743" s="45"/>
      <c r="Z6743" s="44">
        <v>3.1799999624490738</v>
      </c>
      <c r="AA6743" s="44"/>
      <c r="AB6743" s="45">
        <v>-0.15543109178543091</v>
      </c>
      <c r="AC6743" s="45"/>
      <c r="AD6743" s="45">
        <v>9.3308372497558594</v>
      </c>
      <c r="AE6743" s="45"/>
      <c r="AF6743" s="45">
        <v>32.123199462890625</v>
      </c>
      <c r="AG6743" s="45"/>
      <c r="AH6743" s="45">
        <v>16.116632461547852</v>
      </c>
      <c r="AI6743" s="45"/>
      <c r="AJ6743" s="45"/>
      <c r="AK6743" s="20">
        <v>40.938438415527344</v>
      </c>
    </row>
    <row r="6744" spans="2:37">
      <c r="B6744" s="2">
        <v>1.4999999664723873E-2</v>
      </c>
      <c r="D6744" s="44">
        <v>0.89999997988343239</v>
      </c>
      <c r="E6744" s="44"/>
      <c r="F6744" s="45">
        <v>-3.605668306350708</v>
      </c>
      <c r="G6744" s="45"/>
      <c r="H6744" s="45"/>
      <c r="I6744" s="45"/>
      <c r="J6744" s="45"/>
      <c r="K6744" s="45">
        <v>20.427350997924805</v>
      </c>
      <c r="L6744" s="45"/>
      <c r="M6744" s="45"/>
      <c r="N6744" s="45">
        <v>50.054569244384766</v>
      </c>
      <c r="O6744" s="45"/>
      <c r="P6744" s="45"/>
      <c r="Q6744" s="45"/>
      <c r="R6744" s="45">
        <v>20.949607849121094</v>
      </c>
      <c r="S6744" s="45"/>
      <c r="T6744" s="45"/>
      <c r="U6744" s="45"/>
      <c r="V6744" s="46">
        <v>68.947921752929688</v>
      </c>
      <c r="W6744" s="46"/>
      <c r="X6744" s="45">
        <v>5.4000001400709152E-2</v>
      </c>
      <c r="Y6744" s="45"/>
      <c r="Z6744" s="44">
        <v>3.2400000840425491</v>
      </c>
      <c r="AA6744" s="44"/>
      <c r="AB6744" s="45">
        <v>7.9808773994445801</v>
      </c>
      <c r="AC6744" s="45"/>
      <c r="AD6744" s="45">
        <v>9.1616458892822266</v>
      </c>
      <c r="AE6744" s="45"/>
      <c r="AF6744" s="45">
        <v>31.816280364990234</v>
      </c>
      <c r="AG6744" s="45"/>
      <c r="AH6744" s="45">
        <v>16.019245147705078</v>
      </c>
      <c r="AI6744" s="45"/>
      <c r="AJ6744" s="45"/>
      <c r="AK6744" s="20">
        <v>40.44049072265625</v>
      </c>
    </row>
    <row r="6745" spans="2:37">
      <c r="B6745" s="2">
        <v>1.6000000759959221E-2</v>
      </c>
      <c r="D6745" s="44">
        <v>0.96000004559755325</v>
      </c>
      <c r="E6745" s="44"/>
      <c r="F6745" s="45">
        <v>-8.5860357284545898</v>
      </c>
      <c r="G6745" s="45"/>
      <c r="H6745" s="45"/>
      <c r="I6745" s="45"/>
      <c r="J6745" s="45"/>
      <c r="K6745" s="45">
        <v>19.916362762451172</v>
      </c>
      <c r="L6745" s="45"/>
      <c r="M6745" s="45"/>
      <c r="N6745" s="45">
        <v>49.313919067382813</v>
      </c>
      <c r="O6745" s="45"/>
      <c r="P6745" s="45"/>
      <c r="Q6745" s="45"/>
      <c r="R6745" s="45">
        <v>20.787210464477539</v>
      </c>
      <c r="S6745" s="45"/>
      <c r="T6745" s="45"/>
      <c r="U6745" s="45"/>
      <c r="V6745" s="46">
        <v>67.748359680175781</v>
      </c>
      <c r="W6745" s="46"/>
      <c r="X6745" s="45">
        <v>5.4999999701976776E-2</v>
      </c>
      <c r="Y6745" s="45"/>
      <c r="Z6745" s="44">
        <v>3.2999999821186066</v>
      </c>
      <c r="AA6745" s="44"/>
      <c r="AB6745" s="45">
        <v>16.185983657836914</v>
      </c>
      <c r="AC6745" s="45"/>
      <c r="AD6745" s="45">
        <v>8.9961109161376953</v>
      </c>
      <c r="AE6745" s="45"/>
      <c r="AF6745" s="45">
        <v>31.514715194702148</v>
      </c>
      <c r="AG6745" s="45"/>
      <c r="AH6745" s="45">
        <v>15.92305850982666</v>
      </c>
      <c r="AI6745" s="45"/>
      <c r="AJ6745" s="45"/>
      <c r="AK6745" s="20">
        <v>39.949680328369141</v>
      </c>
    </row>
    <row r="6746" spans="2:37">
      <c r="B6746" s="2">
        <v>1.7000000923871994E-2</v>
      </c>
      <c r="D6746" s="44">
        <v>1.0200000554323196</v>
      </c>
      <c r="E6746" s="44"/>
      <c r="F6746" s="45">
        <v>-9.4970388412475586</v>
      </c>
      <c r="G6746" s="45"/>
      <c r="H6746" s="45"/>
      <c r="I6746" s="45"/>
      <c r="J6746" s="45"/>
      <c r="K6746" s="45">
        <v>19.428728103637695</v>
      </c>
      <c r="L6746" s="45"/>
      <c r="M6746" s="45"/>
      <c r="N6746" s="45">
        <v>48.599910736083984</v>
      </c>
      <c r="O6746" s="45"/>
      <c r="P6746" s="45"/>
      <c r="Q6746" s="45"/>
      <c r="R6746" s="45">
        <v>20.627140045166016</v>
      </c>
      <c r="S6746" s="45"/>
      <c r="T6746" s="45"/>
      <c r="U6746" s="45"/>
      <c r="V6746" s="46">
        <v>66.602470397949219</v>
      </c>
      <c r="W6746" s="46"/>
      <c r="X6746" s="45">
        <v>5.6000001728534698E-2</v>
      </c>
      <c r="Y6746" s="45"/>
      <c r="Z6746" s="44">
        <v>3.3600001037120819</v>
      </c>
      <c r="AA6746" s="44"/>
      <c r="AB6746" s="45">
        <v>23.290266036987305</v>
      </c>
      <c r="AC6746" s="45"/>
      <c r="AD6746" s="45">
        <v>8.8341341018676758</v>
      </c>
      <c r="AE6746" s="45"/>
      <c r="AF6746" s="45">
        <v>31.218379974365234</v>
      </c>
      <c r="AG6746" s="45"/>
      <c r="AH6746" s="45">
        <v>15.828051567077637</v>
      </c>
      <c r="AI6746" s="45"/>
      <c r="AJ6746" s="45"/>
      <c r="AK6746" s="20">
        <v>39.465854644775391</v>
      </c>
    </row>
    <row r="6747" spans="2:37">
      <c r="B6747" s="2">
        <v>1.7999999225139618E-2</v>
      </c>
      <c r="D6747" s="44">
        <v>1.0799999535083771</v>
      </c>
      <c r="E6747" s="44"/>
      <c r="F6747" s="45">
        <v>-6.3438024520874023</v>
      </c>
      <c r="G6747" s="45"/>
      <c r="H6747" s="45"/>
      <c r="I6747" s="45"/>
      <c r="J6747" s="45"/>
      <c r="K6747" s="45">
        <v>18.96245002746582</v>
      </c>
      <c r="L6747" s="45"/>
      <c r="M6747" s="45"/>
      <c r="N6747" s="45">
        <v>47.910488128662109</v>
      </c>
      <c r="O6747" s="45"/>
      <c r="P6747" s="45"/>
      <c r="Q6747" s="45"/>
      <c r="R6747" s="45">
        <v>20.469354629516602</v>
      </c>
      <c r="S6747" s="45"/>
      <c r="T6747" s="45"/>
      <c r="U6747" s="45"/>
      <c r="V6747" s="46">
        <v>65.505126953125</v>
      </c>
      <c r="W6747" s="46"/>
      <c r="X6747" s="45">
        <v>5.7000000029802322E-2</v>
      </c>
      <c r="Y6747" s="45"/>
      <c r="Z6747" s="44">
        <v>3.4200000017881393</v>
      </c>
      <c r="AA6747" s="44"/>
      <c r="AB6747" s="45">
        <v>28.292219161987305</v>
      </c>
      <c r="AC6747" s="45"/>
      <c r="AD6747" s="45">
        <v>8.6756210327148438</v>
      </c>
      <c r="AE6747" s="45"/>
      <c r="AF6747" s="45">
        <v>30.927148818969727</v>
      </c>
      <c r="AG6747" s="45"/>
      <c r="AH6747" s="45">
        <v>15.734206199645996</v>
      </c>
      <c r="AI6747" s="45"/>
      <c r="AJ6747" s="45"/>
      <c r="AK6747" s="20">
        <v>38.988876342773438</v>
      </c>
    </row>
    <row r="6748" spans="2:37">
      <c r="B6748" s="2">
        <v>1.8999999389052391E-2</v>
      </c>
      <c r="D6748" s="44">
        <v>1.1399999633431435</v>
      </c>
      <c r="E6748" s="44"/>
      <c r="F6748" s="45">
        <v>0.3054700493812561</v>
      </c>
      <c r="G6748" s="45"/>
      <c r="H6748" s="45"/>
      <c r="I6748" s="45"/>
      <c r="J6748" s="45"/>
      <c r="K6748" s="45">
        <v>18.515762329101563</v>
      </c>
      <c r="L6748" s="45"/>
      <c r="M6748" s="45"/>
      <c r="N6748" s="45">
        <v>47.243831634521484</v>
      </c>
      <c r="O6748" s="45"/>
      <c r="P6748" s="45"/>
      <c r="Q6748" s="45"/>
      <c r="R6748" s="45">
        <v>20.313814163208008</v>
      </c>
      <c r="S6748" s="45"/>
      <c r="T6748" s="45"/>
      <c r="U6748" s="45"/>
      <c r="V6748" s="46">
        <v>64.451805114746094</v>
      </c>
      <c r="W6748" s="46"/>
      <c r="X6748" s="45">
        <v>5.7999998331069946E-2</v>
      </c>
      <c r="Y6748" s="45"/>
      <c r="Z6748" s="44">
        <v>3.4799998998641968</v>
      </c>
      <c r="AA6748" s="44"/>
      <c r="AB6748" s="45">
        <v>30.496122360229492</v>
      </c>
      <c r="AC6748" s="45"/>
      <c r="AD6748" s="45">
        <v>8.5204792022705078</v>
      </c>
      <c r="AE6748" s="45"/>
      <c r="AF6748" s="45">
        <v>30.640903472900391</v>
      </c>
      <c r="AG6748" s="45"/>
      <c r="AH6748" s="45">
        <v>15.641502380371094</v>
      </c>
      <c r="AI6748" s="45"/>
      <c r="AJ6748" s="45"/>
      <c r="AK6748" s="20">
        <v>38.518608093261719</v>
      </c>
    </row>
    <row r="6749" spans="2:37">
      <c r="B6749" s="2">
        <v>1.9999999552965164E-2</v>
      </c>
      <c r="D6749" s="44">
        <v>1.1999999731779099</v>
      </c>
      <c r="E6749" s="44"/>
      <c r="F6749" s="45">
        <v>9.406951904296875</v>
      </c>
      <c r="G6749" s="45"/>
      <c r="H6749" s="45"/>
      <c r="I6749" s="45"/>
      <c r="J6749" s="45"/>
      <c r="K6749" s="45">
        <v>18.087095260620117</v>
      </c>
      <c r="L6749" s="45"/>
      <c r="M6749" s="45"/>
      <c r="N6749" s="45">
        <v>46.598316192626953</v>
      </c>
      <c r="O6749" s="45"/>
      <c r="P6749" s="45"/>
      <c r="Q6749" s="45"/>
      <c r="R6749" s="45">
        <v>20.160476684570313</v>
      </c>
      <c r="S6749" s="45"/>
      <c r="T6749" s="45"/>
      <c r="U6749" s="45"/>
      <c r="V6749" s="46">
        <v>63.438514709472656</v>
      </c>
      <c r="W6749" s="46"/>
      <c r="X6749" s="45">
        <v>5.9000000357627869E-2</v>
      </c>
      <c r="Y6749" s="45"/>
      <c r="Z6749" s="44">
        <v>3.5400000214576721</v>
      </c>
      <c r="AA6749" s="44"/>
      <c r="AB6749" s="45">
        <v>29.605449676513672</v>
      </c>
      <c r="AC6749" s="45"/>
      <c r="AD6749" s="45">
        <v>8.368621826171875</v>
      </c>
      <c r="AE6749" s="45"/>
      <c r="AF6749" s="45">
        <v>30.359531402587891</v>
      </c>
      <c r="AG6749" s="45"/>
      <c r="AH6749" s="45">
        <v>15.549921035766602</v>
      </c>
      <c r="AI6749" s="45"/>
      <c r="AJ6749" s="45"/>
      <c r="AK6749" s="20">
        <v>38.054912567138672</v>
      </c>
    </row>
    <row r="6750" spans="2:37">
      <c r="B6750" s="2">
        <v>2.0999999716877937E-2</v>
      </c>
      <c r="D6750" s="44">
        <v>1.2599999830126762</v>
      </c>
      <c r="E6750" s="44"/>
      <c r="F6750" s="45">
        <v>19.593530654907227</v>
      </c>
      <c r="G6750" s="45"/>
      <c r="H6750" s="45"/>
      <c r="I6750" s="45"/>
      <c r="J6750" s="45"/>
      <c r="K6750" s="45">
        <v>17.675056457519531</v>
      </c>
      <c r="L6750" s="45"/>
      <c r="M6750" s="45"/>
      <c r="N6750" s="45">
        <v>45.972488403320313</v>
      </c>
      <c r="O6750" s="45"/>
      <c r="P6750" s="45"/>
      <c r="Q6750" s="45"/>
      <c r="R6750" s="45">
        <v>20.009305953979492</v>
      </c>
      <c r="S6750" s="45"/>
      <c r="T6750" s="45"/>
      <c r="U6750" s="45"/>
      <c r="V6750" s="46">
        <v>62.461696624755859</v>
      </c>
      <c r="W6750" s="46"/>
      <c r="X6750" s="45">
        <v>5.9999998658895493E-2</v>
      </c>
      <c r="Y6750" s="45"/>
      <c r="Z6750" s="44">
        <v>3.5999999195337296</v>
      </c>
      <c r="AA6750" s="44"/>
      <c r="AB6750" s="45">
        <v>25.759515762329102</v>
      </c>
      <c r="AC6750" s="45"/>
      <c r="AD6750" s="45">
        <v>8.2199621200561523</v>
      </c>
      <c r="AE6750" s="45"/>
      <c r="AF6750" s="45">
        <v>30.082918167114258</v>
      </c>
      <c r="AG6750" s="45"/>
      <c r="AH6750" s="45">
        <v>15.459444999694824</v>
      </c>
      <c r="AI6750" s="45"/>
      <c r="AJ6750" s="45"/>
      <c r="AK6750" s="20">
        <v>37.597671508789063</v>
      </c>
    </row>
    <row r="6751" spans="2:37">
      <c r="B6751" s="2">
        <v>2.199999988079071E-2</v>
      </c>
      <c r="D6751" s="44">
        <v>1.3199999928474426</v>
      </c>
      <c r="E6751" s="44"/>
      <c r="F6751" s="45">
        <v>29.36985969543457</v>
      </c>
      <c r="G6751" s="45"/>
      <c r="H6751" s="45"/>
      <c r="I6751" s="45"/>
      <c r="J6751" s="45"/>
      <c r="K6751" s="45">
        <v>17.278409957885742</v>
      </c>
      <c r="L6751" s="45"/>
      <c r="M6751" s="45"/>
      <c r="N6751" s="45">
        <v>45.365062713623047</v>
      </c>
      <c r="O6751" s="45"/>
      <c r="P6751" s="45"/>
      <c r="Q6751" s="45"/>
      <c r="R6751" s="45">
        <v>19.860263824462891</v>
      </c>
      <c r="S6751" s="45"/>
      <c r="T6751" s="45"/>
      <c r="U6751" s="45"/>
      <c r="V6751" s="46">
        <v>61.518222808837891</v>
      </c>
      <c r="W6751" s="46"/>
      <c r="X6751" s="45">
        <v>6.1000000685453415E-2</v>
      </c>
      <c r="Y6751" s="45"/>
      <c r="Z6751" s="44">
        <v>3.6600000411272049</v>
      </c>
      <c r="AA6751" s="44"/>
      <c r="AB6751" s="45">
        <v>19.508926391601563</v>
      </c>
      <c r="AC6751" s="45"/>
      <c r="AD6751" s="45">
        <v>8.0744199752807617</v>
      </c>
      <c r="AE6751" s="45"/>
      <c r="AF6751" s="45">
        <v>29.810958862304688</v>
      </c>
      <c r="AG6751" s="45"/>
      <c r="AH6751" s="45">
        <v>15.370054244995117</v>
      </c>
      <c r="AI6751" s="45"/>
      <c r="AJ6751" s="45"/>
      <c r="AK6751" s="20">
        <v>37.146759033203125</v>
      </c>
    </row>
    <row r="6752" spans="2:37">
      <c r="B6752" s="2">
        <v>2.3000000044703484E-2</v>
      </c>
      <c r="D6752" s="44">
        <v>1.380000002682209</v>
      </c>
      <c r="E6752" s="44"/>
      <c r="F6752" s="45">
        <v>37.322349548339844</v>
      </c>
      <c r="G6752" s="45"/>
      <c r="H6752" s="45"/>
      <c r="I6752" s="45"/>
      <c r="J6752" s="45"/>
      <c r="K6752" s="45">
        <v>16.896049499511719</v>
      </c>
      <c r="L6752" s="45"/>
      <c r="M6752" s="45"/>
      <c r="N6752" s="45">
        <v>44.774879455566406</v>
      </c>
      <c r="O6752" s="45"/>
      <c r="P6752" s="45"/>
      <c r="Q6752" s="45"/>
      <c r="R6752" s="45">
        <v>19.713310241699219</v>
      </c>
      <c r="S6752" s="45"/>
      <c r="T6752" s="45"/>
      <c r="U6752" s="45"/>
      <c r="V6752" s="46">
        <v>60.605304718017578</v>
      </c>
      <c r="W6752" s="46"/>
      <c r="X6752" s="45">
        <v>6.1999998986721039E-2</v>
      </c>
      <c r="Y6752" s="45"/>
      <c r="Z6752" s="44">
        <v>3.7199999392032623</v>
      </c>
      <c r="AA6752" s="44"/>
      <c r="AB6752" s="45">
        <v>11.733966827392578</v>
      </c>
      <c r="AC6752" s="45"/>
      <c r="AD6752" s="45">
        <v>7.9319138526916504</v>
      </c>
      <c r="AE6752" s="45"/>
      <c r="AF6752" s="45">
        <v>29.543544769287109</v>
      </c>
      <c r="AG6752" s="45"/>
      <c r="AH6752" s="45">
        <v>15.281731605529785</v>
      </c>
      <c r="AI6752" s="45"/>
      <c r="AJ6752" s="45"/>
      <c r="AK6752" s="20">
        <v>36.702060699462891</v>
      </c>
    </row>
    <row r="6753" spans="2:37">
      <c r="B6753" s="2">
        <v>2.4000000208616257E-2</v>
      </c>
      <c r="D6753" s="44">
        <v>1.4400000125169754</v>
      </c>
      <c r="E6753" s="44"/>
      <c r="F6753" s="45">
        <v>42.314659118652344</v>
      </c>
      <c r="G6753" s="45"/>
      <c r="H6753" s="45"/>
      <c r="I6753" s="45"/>
      <c r="J6753" s="45"/>
      <c r="K6753" s="45">
        <v>16.52699089050293</v>
      </c>
      <c r="L6753" s="45"/>
      <c r="M6753" s="45"/>
      <c r="N6753" s="45">
        <v>44.200901031494141</v>
      </c>
      <c r="O6753" s="45"/>
      <c r="P6753" s="45"/>
      <c r="Q6753" s="45"/>
      <c r="R6753" s="45">
        <v>19.568408966064453</v>
      </c>
      <c r="S6753" s="45"/>
      <c r="T6753" s="45"/>
      <c r="U6753" s="45"/>
      <c r="V6753" s="46">
        <v>59.720478057861328</v>
      </c>
      <c r="W6753" s="46"/>
      <c r="X6753" s="45">
        <v>6.3000001013278961E-2</v>
      </c>
      <c r="Y6753" s="45"/>
      <c r="Z6753" s="44">
        <v>3.7800000607967377</v>
      </c>
      <c r="AA6753" s="44"/>
      <c r="AB6753" s="45">
        <v>3.5179774761199951</v>
      </c>
      <c r="AC6753" s="45"/>
      <c r="AD6753" s="45">
        <v>7.7923684120178223</v>
      </c>
      <c r="AE6753" s="45"/>
      <c r="AF6753" s="45">
        <v>29.28057861328125</v>
      </c>
      <c r="AG6753" s="45"/>
      <c r="AH6753" s="45">
        <v>15.194458961486816</v>
      </c>
      <c r="AI6753" s="45"/>
      <c r="AJ6753" s="45"/>
      <c r="AK6753" s="20">
        <v>36.263458251953125</v>
      </c>
    </row>
    <row r="6754" spans="2:37">
      <c r="B6754" s="2">
        <v>2.500000037252903E-2</v>
      </c>
      <c r="D6754" s="44">
        <v>1.5000000223517418</v>
      </c>
      <c r="E6754" s="44"/>
      <c r="F6754" s="45">
        <v>43.6417236328125</v>
      </c>
      <c r="G6754" s="45"/>
      <c r="H6754" s="45"/>
      <c r="I6754" s="45"/>
      <c r="J6754" s="45"/>
      <c r="K6754" s="45">
        <v>16.170352935791016</v>
      </c>
      <c r="L6754" s="45"/>
      <c r="M6754" s="45"/>
      <c r="N6754" s="45">
        <v>43.642192840576172</v>
      </c>
      <c r="O6754" s="45"/>
      <c r="P6754" s="45"/>
      <c r="Q6754" s="45"/>
      <c r="R6754" s="45">
        <v>19.425525665283203</v>
      </c>
      <c r="S6754" s="45"/>
      <c r="T6754" s="45"/>
      <c r="U6754" s="45"/>
      <c r="V6754" s="46">
        <v>58.861549377441406</v>
      </c>
      <c r="W6754" s="46"/>
      <c r="X6754" s="45">
        <v>6.4000003039836884E-2</v>
      </c>
      <c r="Y6754" s="45"/>
      <c r="Z6754" s="44">
        <v>3.840000182390213</v>
      </c>
      <c r="AA6754" s="44"/>
      <c r="AB6754" s="45">
        <v>-4.0061345100402832</v>
      </c>
      <c r="AC6754" s="45"/>
      <c r="AD6754" s="45">
        <v>7.6557087898254395</v>
      </c>
      <c r="AE6754" s="45"/>
      <c r="AF6754" s="45">
        <v>29.02195930480957</v>
      </c>
      <c r="AG6754" s="45"/>
      <c r="AH6754" s="45">
        <v>15.108221054077148</v>
      </c>
      <c r="AI6754" s="45"/>
      <c r="AJ6754" s="45"/>
      <c r="AK6754" s="20">
        <v>35.830848693847656</v>
      </c>
    </row>
    <row r="6755" spans="2:37">
      <c r="B6755" s="2">
        <v>2.6000000536441803E-2</v>
      </c>
      <c r="D6755" s="44">
        <v>1.5600000321865082</v>
      </c>
      <c r="E6755" s="44"/>
      <c r="F6755" s="45">
        <v>41.121494293212891</v>
      </c>
      <c r="G6755" s="45"/>
      <c r="H6755" s="45"/>
      <c r="I6755" s="45"/>
      <c r="J6755" s="45"/>
      <c r="K6755" s="45">
        <v>15.825342178344727</v>
      </c>
      <c r="L6755" s="45"/>
      <c r="M6755" s="45"/>
      <c r="N6755" s="45">
        <v>43.097919464111328</v>
      </c>
      <c r="O6755" s="45"/>
      <c r="P6755" s="45"/>
      <c r="Q6755" s="45"/>
      <c r="R6755" s="45">
        <v>19.284624099731445</v>
      </c>
      <c r="S6755" s="45"/>
      <c r="T6755" s="45"/>
      <c r="U6755" s="45"/>
      <c r="V6755" s="46">
        <v>58.026576995849609</v>
      </c>
      <c r="W6755" s="46"/>
      <c r="X6755" s="45">
        <v>6.4999997615814209E-2</v>
      </c>
      <c r="Y6755" s="45"/>
      <c r="Z6755" s="44">
        <v>3.8999998569488525</v>
      </c>
      <c r="AA6755" s="44"/>
      <c r="AB6755" s="45">
        <v>-9.8145294189453125</v>
      </c>
      <c r="AC6755" s="45"/>
      <c r="AD6755" s="45">
        <v>7.5218634605407715</v>
      </c>
      <c r="AE6755" s="45"/>
      <c r="AF6755" s="45">
        <v>28.76759147644043</v>
      </c>
      <c r="AG6755" s="45"/>
      <c r="AH6755" s="45">
        <v>15.022998809814453</v>
      </c>
      <c r="AI6755" s="45"/>
      <c r="AJ6755" s="45"/>
      <c r="AK6755" s="20">
        <v>35.404121398925781</v>
      </c>
    </row>
    <row r="6756" spans="2:37">
      <c r="B6756" s="2">
        <v>2.7000000700354576E-2</v>
      </c>
      <c r="D6756" s="44">
        <v>1.6200000420212746</v>
      </c>
      <c r="E6756" s="44"/>
      <c r="F6756" s="45">
        <v>35.112545013427734</v>
      </c>
      <c r="G6756" s="45"/>
      <c r="H6756" s="45"/>
      <c r="I6756" s="45"/>
      <c r="J6756" s="45"/>
      <c r="K6756" s="45">
        <v>15.491250991821289</v>
      </c>
      <c r="L6756" s="45"/>
      <c r="M6756" s="45"/>
      <c r="N6756" s="45">
        <v>42.567314147949219</v>
      </c>
      <c r="O6756" s="45"/>
      <c r="P6756" s="45"/>
      <c r="Q6756" s="45"/>
      <c r="R6756" s="45">
        <v>19.145669937133789</v>
      </c>
      <c r="S6756" s="45"/>
      <c r="T6756" s="45"/>
      <c r="U6756" s="45"/>
      <c r="V6756" s="46">
        <v>57.213821411132813</v>
      </c>
      <c r="W6756" s="46"/>
      <c r="X6756" s="45">
        <v>6.5999999642372131E-2</v>
      </c>
      <c r="Y6756" s="45"/>
      <c r="Z6756" s="44">
        <v>3.9599999785423279</v>
      </c>
      <c r="AA6756" s="44"/>
      <c r="AB6756" s="45">
        <v>-13.13405704498291</v>
      </c>
      <c r="AC6756" s="45"/>
      <c r="AD6756" s="45">
        <v>7.3907623291015625</v>
      </c>
      <c r="AE6756" s="45"/>
      <c r="AF6756" s="45">
        <v>28.517383575439453</v>
      </c>
      <c r="AG6756" s="45"/>
      <c r="AH6756" s="45">
        <v>14.938776969909668</v>
      </c>
      <c r="AI6756" s="45"/>
      <c r="AJ6756" s="45"/>
      <c r="AK6756" s="20">
        <v>34.983173370361328</v>
      </c>
    </row>
    <row r="6757" spans="2:37">
      <c r="B6757" s="2">
        <v>2.8000000864267349E-2</v>
      </c>
      <c r="D6757" s="44">
        <v>1.680000051856041</v>
      </c>
      <c r="E6757" s="44"/>
      <c r="F6757" s="45">
        <v>26.456178665161133</v>
      </c>
      <c r="G6757" s="45"/>
      <c r="H6757" s="45"/>
      <c r="I6757" s="45"/>
      <c r="J6757" s="45"/>
      <c r="K6757" s="45">
        <v>15.167437553405762</v>
      </c>
      <c r="L6757" s="45"/>
      <c r="M6757" s="45"/>
      <c r="N6757" s="45">
        <v>42.049694061279297</v>
      </c>
      <c r="O6757" s="45"/>
      <c r="P6757" s="45"/>
      <c r="Q6757" s="45"/>
      <c r="R6757" s="45">
        <v>19.008626937866211</v>
      </c>
      <c r="S6757" s="45"/>
      <c r="T6757" s="45"/>
      <c r="U6757" s="45"/>
      <c r="V6757" s="46">
        <v>56.421741485595703</v>
      </c>
      <c r="W6757" s="46"/>
      <c r="X6757" s="45">
        <v>6.7000001668930054E-2</v>
      </c>
      <c r="Y6757" s="45"/>
      <c r="Z6757" s="44">
        <v>4.0200001001358032</v>
      </c>
      <c r="AA6757" s="44"/>
      <c r="AB6757" s="45">
        <v>-13.547313690185547</v>
      </c>
      <c r="AC6757" s="45"/>
      <c r="AD6757" s="45">
        <v>7.2623386383056641</v>
      </c>
      <c r="AE6757" s="45"/>
      <c r="AF6757" s="45">
        <v>28.271242141723633</v>
      </c>
      <c r="AG6757" s="45"/>
      <c r="AH6757" s="45">
        <v>14.855538368225098</v>
      </c>
      <c r="AI6757" s="45"/>
      <c r="AJ6757" s="45"/>
      <c r="AK6757" s="20">
        <v>34.567905426025391</v>
      </c>
    </row>
    <row r="6758" spans="2:37">
      <c r="B6758" s="2">
        <v>2.8999999165534973E-2</v>
      </c>
      <c r="D6758" s="44">
        <v>1.7399999499320984</v>
      </c>
      <c r="E6758" s="44"/>
      <c r="F6758" s="45">
        <v>16.352182388305664</v>
      </c>
      <c r="G6758" s="45"/>
      <c r="H6758" s="45"/>
      <c r="I6758" s="45"/>
      <c r="J6758" s="45"/>
      <c r="K6758" s="45">
        <v>14.853323936462402</v>
      </c>
      <c r="L6758" s="45"/>
      <c r="M6758" s="45"/>
      <c r="N6758" s="45">
        <v>41.54443359375</v>
      </c>
      <c r="O6758" s="45"/>
      <c r="P6758" s="45"/>
      <c r="Q6758" s="45"/>
      <c r="R6758" s="45">
        <v>18.873464584350586</v>
      </c>
      <c r="S6758" s="45"/>
      <c r="T6758" s="45"/>
      <c r="U6758" s="45"/>
      <c r="V6758" s="46">
        <v>55.648960113525391</v>
      </c>
      <c r="W6758" s="46"/>
      <c r="X6758" s="45">
        <v>6.8000003695487976E-2</v>
      </c>
      <c r="Y6758" s="45"/>
      <c r="Z6758" s="44">
        <v>4.0800002217292786</v>
      </c>
      <c r="AA6758" s="44"/>
      <c r="AB6758" s="45">
        <v>-11.046904563903809</v>
      </c>
      <c r="AC6758" s="45"/>
      <c r="AD6758" s="45">
        <v>7.1365256309509277</v>
      </c>
      <c r="AE6758" s="45"/>
      <c r="AF6758" s="45">
        <v>28.029081344604492</v>
      </c>
      <c r="AG6758" s="45"/>
      <c r="AH6758" s="45">
        <v>14.773268699645996</v>
      </c>
      <c r="AI6758" s="45"/>
      <c r="AJ6758" s="45"/>
      <c r="AK6758" s="20">
        <v>34.158222198486328</v>
      </c>
    </row>
    <row r="6759" spans="2:37">
      <c r="B6759" s="2">
        <v>2.9999999329447746E-2</v>
      </c>
      <c r="D6759" s="44">
        <v>1.7999999597668648</v>
      </c>
      <c r="E6759" s="44"/>
      <c r="F6759" s="45">
        <v>6.1864581108093262</v>
      </c>
      <c r="G6759" s="45"/>
      <c r="H6759" s="45"/>
      <c r="I6759" s="45"/>
      <c r="J6759" s="45"/>
      <c r="K6759" s="45">
        <v>14.548386573791504</v>
      </c>
      <c r="L6759" s="45"/>
      <c r="M6759" s="45"/>
      <c r="N6759" s="45">
        <v>41.050956726074219</v>
      </c>
      <c r="O6759" s="45"/>
      <c r="P6759" s="45"/>
      <c r="Q6759" s="45"/>
      <c r="R6759" s="45">
        <v>18.740146636962891</v>
      </c>
      <c r="S6759" s="45"/>
      <c r="T6759" s="45"/>
      <c r="U6759" s="45"/>
      <c r="V6759" s="46">
        <v>54.894245147705078</v>
      </c>
      <c r="W6759" s="46"/>
      <c r="X6759" s="45">
        <v>6.8999998271465302E-2</v>
      </c>
      <c r="Y6759" s="45"/>
      <c r="Z6759" s="44">
        <v>4.1399998962879181</v>
      </c>
      <c r="AA6759" s="44"/>
      <c r="AB6759" s="45">
        <v>-6.0319151878356934</v>
      </c>
      <c r="AC6759" s="45"/>
      <c r="AD6759" s="45">
        <v>7.0132608413696289</v>
      </c>
      <c r="AE6759" s="45"/>
      <c r="AF6759" s="45">
        <v>27.790815353393555</v>
      </c>
      <c r="AG6759" s="45"/>
      <c r="AH6759" s="45">
        <v>14.691949844360352</v>
      </c>
      <c r="AI6759" s="45"/>
      <c r="AJ6759" s="45"/>
      <c r="AK6759" s="20">
        <v>33.754024505615234</v>
      </c>
    </row>
    <row r="6760" spans="2:37">
      <c r="B6760" s="2">
        <v>3.0999999493360519E-2</v>
      </c>
      <c r="D6760" s="44">
        <v>1.8599999696016312</v>
      </c>
      <c r="E6760" s="44"/>
      <c r="F6760" s="45">
        <v>-2.664787769317627</v>
      </c>
      <c r="G6760" s="45"/>
      <c r="H6760" s="45"/>
      <c r="I6760" s="45"/>
      <c r="J6760" s="45"/>
      <c r="K6760" s="45">
        <v>14.252148628234863</v>
      </c>
      <c r="L6760" s="45"/>
      <c r="M6760" s="45"/>
      <c r="N6760" s="45">
        <v>40.568748474121094</v>
      </c>
      <c r="O6760" s="45"/>
      <c r="P6760" s="45"/>
      <c r="Q6760" s="45"/>
      <c r="R6760" s="45">
        <v>18.608644485473633</v>
      </c>
      <c r="S6760" s="45"/>
      <c r="T6760" s="45"/>
      <c r="U6760" s="45"/>
      <c r="V6760" s="46">
        <v>54.156501770019531</v>
      </c>
      <c r="W6760" s="46"/>
      <c r="X6760" s="45">
        <v>7.0000000298023224E-2</v>
      </c>
      <c r="Y6760" s="45"/>
      <c r="Z6760" s="44">
        <v>4.2000000178813934</v>
      </c>
      <c r="AA6760" s="44"/>
      <c r="AB6760" s="45">
        <v>0.75227218866348267</v>
      </c>
      <c r="AC6760" s="45"/>
      <c r="AD6760" s="45">
        <v>6.8924827575683594</v>
      </c>
      <c r="AE6760" s="45"/>
      <c r="AF6760" s="45">
        <v>27.556360244750977</v>
      </c>
      <c r="AG6760" s="45"/>
      <c r="AH6760" s="45">
        <v>14.611568450927734</v>
      </c>
      <c r="AI6760" s="45"/>
      <c r="AJ6760" s="45"/>
      <c r="AK6760" s="20">
        <v>33.355224609375</v>
      </c>
    </row>
    <row r="6761" spans="2:37">
      <c r="B6761" s="2">
        <v>3.2000001519918442E-2</v>
      </c>
      <c r="D6761" s="44">
        <v>1.9200000911951065</v>
      </c>
      <c r="E6761" s="44"/>
      <c r="F6761" s="45">
        <v>-9.0267200469970703</v>
      </c>
      <c r="G6761" s="45"/>
      <c r="H6761" s="45"/>
      <c r="I6761" s="45"/>
      <c r="J6761" s="45"/>
      <c r="K6761" s="45">
        <v>13.964179992675781</v>
      </c>
      <c r="L6761" s="45"/>
      <c r="M6761" s="45"/>
      <c r="N6761" s="45">
        <v>40.097328186035156</v>
      </c>
      <c r="O6761" s="45"/>
      <c r="P6761" s="45"/>
      <c r="Q6761" s="45"/>
      <c r="R6761" s="45">
        <v>18.478925704956055</v>
      </c>
      <c r="S6761" s="45"/>
      <c r="T6761" s="45"/>
      <c r="U6761" s="45"/>
      <c r="V6761" s="46">
        <v>53.434741973876953</v>
      </c>
      <c r="W6761" s="46"/>
      <c r="X6761" s="45">
        <v>7.1000002324581146E-2</v>
      </c>
      <c r="Y6761" s="45"/>
      <c r="Z6761" s="44">
        <v>4.2600001394748688</v>
      </c>
      <c r="AA6761" s="44"/>
      <c r="AB6761" s="45">
        <v>8.3217973709106445</v>
      </c>
      <c r="AC6761" s="45"/>
      <c r="AD6761" s="45">
        <v>6.7741308212280273</v>
      </c>
      <c r="AE6761" s="45"/>
      <c r="AF6761" s="45">
        <v>27.32563591003418</v>
      </c>
      <c r="AG6761" s="45"/>
      <c r="AH6761" s="45">
        <v>14.532108306884766</v>
      </c>
      <c r="AI6761" s="45"/>
      <c r="AJ6761" s="45"/>
      <c r="AK6761" s="20">
        <v>32.961727142333984</v>
      </c>
    </row>
    <row r="6762" spans="2:37">
      <c r="B6762" s="2">
        <v>3.2999999821186066E-2</v>
      </c>
      <c r="D6762" s="44">
        <v>1.9799999892711639</v>
      </c>
      <c r="E6762" s="44"/>
      <c r="F6762" s="45">
        <v>-12.086816787719727</v>
      </c>
      <c r="G6762" s="45"/>
      <c r="H6762" s="45"/>
      <c r="I6762" s="45"/>
      <c r="J6762" s="45"/>
      <c r="K6762" s="45">
        <v>13.684082984924316</v>
      </c>
      <c r="L6762" s="45"/>
      <c r="M6762" s="45"/>
      <c r="N6762" s="45">
        <v>39.636257171630859</v>
      </c>
      <c r="O6762" s="45"/>
      <c r="P6762" s="45"/>
      <c r="Q6762" s="45"/>
      <c r="R6762" s="45">
        <v>18.350957870483398</v>
      </c>
      <c r="S6762" s="45"/>
      <c r="T6762" s="45"/>
      <c r="U6762" s="45"/>
      <c r="V6762" s="46">
        <v>52.728076934814453</v>
      </c>
      <c r="W6762" s="46"/>
      <c r="X6762" s="45">
        <v>7.1999996900558472E-2</v>
      </c>
      <c r="Y6762" s="45"/>
      <c r="Z6762" s="44">
        <v>4.3199998140335083</v>
      </c>
      <c r="AA6762" s="44"/>
      <c r="AB6762" s="45">
        <v>15.594222068786621</v>
      </c>
      <c r="AC6762" s="45"/>
      <c r="AD6762" s="45">
        <v>6.6581478118896484</v>
      </c>
      <c r="AE6762" s="45"/>
      <c r="AF6762" s="45">
        <v>27.098560333251953</v>
      </c>
      <c r="AG6762" s="45"/>
      <c r="AH6762" s="45">
        <v>14.453554153442383</v>
      </c>
      <c r="AI6762" s="45"/>
      <c r="AJ6762" s="45"/>
      <c r="AK6762" s="20">
        <v>32.573448181152344</v>
      </c>
    </row>
    <row r="6763" spans="2:37">
      <c r="B6763" s="2">
        <v>3.4000001847743988E-2</v>
      </c>
      <c r="D6763" s="44">
        <v>2.0400001108646393</v>
      </c>
      <c r="E6763" s="44"/>
      <c r="F6763" s="45">
        <v>-11.503094673156738</v>
      </c>
      <c r="G6763" s="45"/>
      <c r="H6763" s="45"/>
      <c r="I6763" s="45"/>
      <c r="J6763" s="45"/>
      <c r="K6763" s="45">
        <v>13.411496162414551</v>
      </c>
      <c r="L6763" s="45"/>
      <c r="M6763" s="45"/>
      <c r="N6763" s="45">
        <v>39.185131072998047</v>
      </c>
      <c r="O6763" s="45"/>
      <c r="P6763" s="45"/>
      <c r="Q6763" s="45"/>
      <c r="R6763" s="45">
        <v>18.224712371826172</v>
      </c>
      <c r="S6763" s="45"/>
      <c r="T6763" s="45"/>
      <c r="U6763" s="45"/>
      <c r="V6763" s="46">
        <v>52.035717010498047</v>
      </c>
      <c r="W6763" s="46"/>
      <c r="X6763" s="45">
        <v>7.2999998927116394E-2</v>
      </c>
      <c r="Y6763" s="45"/>
      <c r="Z6763" s="44">
        <v>4.3799999356269836</v>
      </c>
      <c r="AA6763" s="44"/>
      <c r="AB6763" s="45">
        <v>21.540657043457031</v>
      </c>
      <c r="AC6763" s="45"/>
      <c r="AD6763" s="45">
        <v>6.5444765090942383</v>
      </c>
      <c r="AE6763" s="45"/>
      <c r="AF6763" s="45">
        <v>26.875059127807617</v>
      </c>
      <c r="AG6763" s="45"/>
      <c r="AH6763" s="45">
        <v>14.375893592834473</v>
      </c>
      <c r="AI6763" s="45"/>
      <c r="AJ6763" s="45"/>
      <c r="AK6763" s="20">
        <v>32.190303802490234</v>
      </c>
    </row>
    <row r="6764" spans="2:37">
      <c r="B6764" s="2">
        <v>3.5000000149011612E-2</v>
      </c>
      <c r="D6764" s="44">
        <v>2.1000000089406967</v>
      </c>
      <c r="E6764" s="44"/>
      <c r="F6764" s="45">
        <v>-7.4453063011169434</v>
      </c>
      <c r="G6764" s="45"/>
      <c r="H6764" s="45"/>
      <c r="I6764" s="45"/>
      <c r="J6764" s="45"/>
      <c r="K6764" s="45">
        <v>13.146088600158691</v>
      </c>
      <c r="L6764" s="45"/>
      <c r="M6764" s="45"/>
      <c r="N6764" s="45">
        <v>38.743576049804688</v>
      </c>
      <c r="O6764" s="45"/>
      <c r="P6764" s="45"/>
      <c r="Q6764" s="45"/>
      <c r="R6764" s="45">
        <v>18.10015869140625</v>
      </c>
      <c r="S6764" s="45"/>
      <c r="T6764" s="45"/>
      <c r="U6764" s="45"/>
      <c r="V6764" s="46">
        <v>51.356945037841797</v>
      </c>
      <c r="W6764" s="46"/>
      <c r="X6764" s="45">
        <v>7.4000000953674316E-2</v>
      </c>
      <c r="Y6764" s="45"/>
      <c r="Z6764" s="44">
        <v>4.440000057220459</v>
      </c>
      <c r="AA6764" s="44"/>
      <c r="AB6764" s="45">
        <v>25.328765869140625</v>
      </c>
      <c r="AC6764" s="45"/>
      <c r="AD6764" s="45">
        <v>6.4330625534057617</v>
      </c>
      <c r="AE6764" s="45"/>
      <c r="AF6764" s="45">
        <v>26.655057907104492</v>
      </c>
      <c r="AG6764" s="45"/>
      <c r="AH6764" s="45">
        <v>14.299110412597656</v>
      </c>
      <c r="AI6764" s="45"/>
      <c r="AJ6764" s="45"/>
      <c r="AK6764" s="20">
        <v>31.812204360961914</v>
      </c>
    </row>
    <row r="6765" spans="2:37">
      <c r="B6765" s="2">
        <v>3.5999998450279236E-2</v>
      </c>
      <c r="D6765" s="44">
        <v>2.1599999070167542</v>
      </c>
      <c r="E6765" s="44"/>
      <c r="F6765" s="45">
        <v>-0.56429779529571533</v>
      </c>
      <c r="G6765" s="45"/>
      <c r="H6765" s="45"/>
      <c r="I6765" s="45"/>
      <c r="J6765" s="45"/>
      <c r="K6765" s="45">
        <v>12.887553215026855</v>
      </c>
      <c r="L6765" s="45"/>
      <c r="M6765" s="45"/>
      <c r="N6765" s="45">
        <v>38.311244964599609</v>
      </c>
      <c r="O6765" s="45"/>
      <c r="P6765" s="45"/>
      <c r="Q6765" s="45"/>
      <c r="R6765" s="45">
        <v>17.977266311645508</v>
      </c>
      <c r="S6765" s="45"/>
      <c r="T6765" s="45"/>
      <c r="U6765" s="45"/>
      <c r="V6765" s="46">
        <v>50.691112518310547</v>
      </c>
      <c r="W6765" s="46"/>
      <c r="X6765" s="45">
        <v>7.5000002980232239E-2</v>
      </c>
      <c r="Y6765" s="45"/>
      <c r="Z6765" s="44">
        <v>4.5000001788139343</v>
      </c>
      <c r="AA6765" s="44"/>
      <c r="AB6765" s="45">
        <v>26.436813354492188</v>
      </c>
      <c r="AC6765" s="45"/>
      <c r="AD6765" s="45">
        <v>6.3238530158996582</v>
      </c>
      <c r="AE6765" s="45"/>
      <c r="AF6765" s="45">
        <v>26.438482284545898</v>
      </c>
      <c r="AG6765" s="45"/>
      <c r="AH6765" s="45">
        <v>14.223191261291504</v>
      </c>
      <c r="AI6765" s="45"/>
      <c r="AJ6765" s="45"/>
      <c r="AK6765" s="20">
        <v>31.43907356262207</v>
      </c>
    </row>
    <row r="6766" spans="2:37">
      <c r="B6766" s="2">
        <v>3.7000000476837158E-2</v>
      </c>
      <c r="D6766" s="44">
        <v>2.2200000286102295</v>
      </c>
      <c r="E6766" s="44"/>
      <c r="F6766" s="45">
        <v>8.1052207946777344</v>
      </c>
      <c r="G6766" s="45"/>
      <c r="H6766" s="45"/>
      <c r="I6766" s="45"/>
      <c r="J6766" s="45"/>
      <c r="K6766" s="45">
        <v>12.63560676574707</v>
      </c>
      <c r="L6766" s="45"/>
      <c r="M6766" s="45"/>
      <c r="N6766" s="45">
        <v>37.887813568115234</v>
      </c>
      <c r="O6766" s="45"/>
      <c r="P6766" s="45"/>
      <c r="Q6766" s="45"/>
      <c r="R6766" s="45">
        <v>17.856008529663086</v>
      </c>
      <c r="S6766" s="45"/>
      <c r="T6766" s="45"/>
      <c r="U6766" s="45"/>
      <c r="V6766" s="46">
        <v>50.037631988525391</v>
      </c>
      <c r="W6766" s="46"/>
      <c r="X6766" s="45">
        <v>7.5999997556209564E-2</v>
      </c>
      <c r="Y6766" s="45"/>
      <c r="Z6766" s="44">
        <v>4.5599998533725739</v>
      </c>
      <c r="AA6766" s="44"/>
      <c r="AB6766" s="45">
        <v>24.723152160644531</v>
      </c>
      <c r="AC6766" s="45"/>
      <c r="AD6766" s="45">
        <v>6.2167959213256836</v>
      </c>
      <c r="AE6766" s="45"/>
      <c r="AF6766" s="45">
        <v>26.225261688232422</v>
      </c>
      <c r="AG6766" s="45"/>
      <c r="AH6766" s="45">
        <v>14.14812183380127</v>
      </c>
      <c r="AI6766" s="45"/>
      <c r="AJ6766" s="45"/>
      <c r="AK6766" s="20">
        <v>31.070827484130859</v>
      </c>
    </row>
    <row r="6767" spans="2:37" ht="14.25" customHeight="1">
      <c r="B6767" s="2">
        <v>3.7999998778104782E-2</v>
      </c>
      <c r="D6767" s="44">
        <v>2.2799999266862869</v>
      </c>
      <c r="E6767" s="44"/>
      <c r="F6767" s="45">
        <v>17.294046401977539</v>
      </c>
      <c r="G6767" s="45"/>
      <c r="H6767" s="45"/>
      <c r="I6767" s="45"/>
      <c r="J6767" s="45"/>
      <c r="K6767" s="45">
        <v>12.389988899230957</v>
      </c>
      <c r="L6767" s="45"/>
      <c r="M6767" s="45"/>
      <c r="N6767" s="45">
        <v>37.472980499267578</v>
      </c>
      <c r="O6767" s="45"/>
      <c r="P6767" s="45"/>
      <c r="Q6767" s="45"/>
      <c r="R6767" s="45">
        <v>17.736354827880859</v>
      </c>
      <c r="S6767" s="45"/>
      <c r="T6767" s="45"/>
      <c r="U6767" s="45"/>
      <c r="V6767" s="46">
        <v>49.395973205566406</v>
      </c>
      <c r="W6767" s="46"/>
      <c r="X6767" s="45">
        <v>7.6999999582767487E-2</v>
      </c>
      <c r="Y6767" s="45"/>
      <c r="Z6767" s="44">
        <v>4.6199999749660492</v>
      </c>
      <c r="AA6767" s="44"/>
      <c r="AB6767" s="45">
        <v>20.44195556640625</v>
      </c>
      <c r="AC6767" s="45"/>
      <c r="AD6767" s="45">
        <v>6.1118407249450684</v>
      </c>
      <c r="AE6767" s="45"/>
      <c r="AF6767" s="45">
        <v>26.015325546264648</v>
      </c>
      <c r="AG6767" s="45"/>
      <c r="AH6767" s="45">
        <v>14.07388973236084</v>
      </c>
      <c r="AI6767" s="45"/>
      <c r="AJ6767" s="45"/>
      <c r="AK6767" s="20">
        <v>30.707389831542969</v>
      </c>
    </row>
    <row r="6768" spans="2:37" ht="13.5" customHeight="1">
      <c r="B6768" s="47" t="s">
        <v>11</v>
      </c>
      <c r="C6768" s="47"/>
      <c r="D6768" s="47"/>
      <c r="E6768" s="47"/>
    </row>
    <row r="6769" spans="2:34" ht="12.75" customHeight="1">
      <c r="B6769" s="39" t="s">
        <v>0</v>
      </c>
      <c r="C6769" s="39"/>
      <c r="D6769" s="39"/>
      <c r="E6769" s="39"/>
      <c r="F6769" s="39"/>
      <c r="G6769" s="1" t="s">
        <v>1</v>
      </c>
      <c r="H6769" s="40" t="s">
        <v>26</v>
      </c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</row>
    <row r="6770" spans="2:34" ht="12.75" customHeight="1">
      <c r="AB6770" s="39" t="s">
        <v>2</v>
      </c>
      <c r="AC6770" s="39"/>
      <c r="AD6770" s="39"/>
      <c r="AE6770" s="39"/>
      <c r="AF6770" s="39"/>
      <c r="AG6770" s="39"/>
    </row>
    <row r="6771" spans="2:34" ht="12" customHeight="1">
      <c r="B6771" s="39" t="s">
        <v>3</v>
      </c>
      <c r="C6771" s="39"/>
      <c r="D6771" s="39"/>
      <c r="E6771" s="39"/>
      <c r="G6771" s="1" t="s">
        <v>4</v>
      </c>
      <c r="H6771" s="41">
        <v>6.5999999046325684</v>
      </c>
      <c r="I6771" s="41"/>
      <c r="J6771" s="41"/>
      <c r="K6771" s="41"/>
      <c r="L6771" s="41"/>
      <c r="M6771" s="41"/>
      <c r="N6771" s="41"/>
      <c r="O6771" s="39" t="s">
        <v>21</v>
      </c>
      <c r="P6771" s="39"/>
      <c r="Q6771" s="39"/>
      <c r="R6771" s="39"/>
      <c r="S6771" s="1" t="s">
        <v>4</v>
      </c>
      <c r="T6771" s="42" t="s">
        <v>24</v>
      </c>
      <c r="U6771" s="42"/>
      <c r="V6771" s="42"/>
      <c r="W6771" s="42"/>
      <c r="X6771" s="42"/>
      <c r="Y6771" s="42"/>
      <c r="Z6771" s="42"/>
      <c r="AA6771" s="42"/>
      <c r="AB6771" s="39"/>
      <c r="AC6771" s="39"/>
      <c r="AD6771" s="39"/>
      <c r="AE6771" s="39"/>
      <c r="AF6771" s="39"/>
      <c r="AG6771" s="39"/>
    </row>
    <row r="6772" spans="2:34" ht="10.5" customHeight="1">
      <c r="AB6772" s="39"/>
      <c r="AC6772" s="39"/>
      <c r="AD6772" s="39"/>
      <c r="AE6772" s="39"/>
      <c r="AF6772" s="39"/>
      <c r="AG6772" s="39"/>
    </row>
    <row r="6773" spans="2:34" ht="12" customHeight="1">
      <c r="AB6773" s="39"/>
      <c r="AC6773" s="39"/>
      <c r="AD6773" s="39"/>
      <c r="AE6773" s="39"/>
      <c r="AF6773" s="39"/>
      <c r="AG6773" s="39"/>
    </row>
    <row r="6774" spans="2:34" ht="12" customHeight="1">
      <c r="AB6774" s="39"/>
      <c r="AC6774" s="39"/>
      <c r="AD6774" s="39"/>
      <c r="AE6774" s="39"/>
      <c r="AF6774" s="39"/>
      <c r="AG6774" s="39"/>
    </row>
    <row r="6775" spans="2:34" ht="6" customHeight="1"/>
    <row r="6776" spans="2:34" ht="3" customHeight="1">
      <c r="B6776" s="43" t="s">
        <v>5</v>
      </c>
      <c r="D6776" s="43" t="s">
        <v>23</v>
      </c>
      <c r="E6776" s="43"/>
      <c r="G6776" s="43" t="s">
        <v>6</v>
      </c>
      <c r="H6776" s="43"/>
      <c r="J6776" s="43" t="s">
        <v>7</v>
      </c>
      <c r="K6776" s="43"/>
      <c r="L6776" s="43"/>
      <c r="M6776" s="43"/>
      <c r="N6776" s="43" t="s">
        <v>8</v>
      </c>
      <c r="O6776" s="43"/>
      <c r="Q6776" s="43" t="s">
        <v>9</v>
      </c>
      <c r="R6776" s="43"/>
      <c r="S6776" s="43"/>
      <c r="T6776" s="43" t="s">
        <v>10</v>
      </c>
      <c r="U6776" s="43"/>
      <c r="X6776" s="43" t="s">
        <v>5</v>
      </c>
      <c r="Y6776" s="43"/>
      <c r="Z6776" s="43" t="s">
        <v>23</v>
      </c>
      <c r="AA6776" s="43"/>
      <c r="AB6776" s="43" t="s">
        <v>6</v>
      </c>
      <c r="AC6776" s="43" t="s">
        <v>7</v>
      </c>
      <c r="AE6776" s="43" t="s">
        <v>8</v>
      </c>
      <c r="AF6776" s="43" t="s">
        <v>9</v>
      </c>
      <c r="AG6776" s="43" t="s">
        <v>10</v>
      </c>
      <c r="AH6776" s="43"/>
    </row>
    <row r="6777" spans="2:34" ht="14.25" customHeight="1">
      <c r="B6777" s="43"/>
      <c r="D6777" s="43"/>
      <c r="E6777" s="43"/>
      <c r="G6777" s="43"/>
      <c r="H6777" s="43"/>
      <c r="J6777" s="43"/>
      <c r="K6777" s="43"/>
      <c r="L6777" s="43"/>
      <c r="M6777" s="43"/>
      <c r="N6777" s="43"/>
      <c r="O6777" s="43"/>
      <c r="Q6777" s="43"/>
      <c r="R6777" s="43"/>
      <c r="S6777" s="43"/>
      <c r="T6777" s="43"/>
      <c r="U6777" s="43"/>
      <c r="X6777" s="43"/>
      <c r="Y6777" s="43"/>
      <c r="Z6777" s="43"/>
      <c r="AA6777" s="43"/>
      <c r="AB6777" s="43"/>
      <c r="AC6777" s="43"/>
      <c r="AE6777" s="43"/>
      <c r="AF6777" s="43"/>
      <c r="AG6777" s="43"/>
      <c r="AH6777" s="43"/>
    </row>
    <row r="6778" spans="2:34">
      <c r="B6778" s="2">
        <v>7.8000001609325409E-2</v>
      </c>
      <c r="D6778" s="44">
        <v>4.6800000965595245</v>
      </c>
      <c r="E6778" s="44"/>
      <c r="F6778" s="45">
        <v>14.203554153442383</v>
      </c>
      <c r="G6778" s="45"/>
      <c r="H6778" s="45"/>
      <c r="I6778" s="45"/>
      <c r="J6778" s="45"/>
      <c r="K6778" s="45">
        <v>6.008939266204834</v>
      </c>
      <c r="L6778" s="45"/>
      <c r="M6778" s="45"/>
      <c r="N6778" s="45">
        <v>25.808609008789063</v>
      </c>
      <c r="O6778" s="45"/>
      <c r="P6778" s="45"/>
      <c r="Q6778" s="45"/>
      <c r="R6778" s="45">
        <v>14.000480651855469</v>
      </c>
      <c r="S6778" s="45"/>
      <c r="T6778" s="45"/>
      <c r="U6778" s="45"/>
      <c r="V6778" s="46">
        <v>30.348684310913086</v>
      </c>
      <c r="W6778" s="46"/>
    </row>
    <row r="6779" spans="2:34">
      <c r="B6779" s="2">
        <v>7.9000003635883331E-2</v>
      </c>
      <c r="D6779" s="44">
        <v>4.7400002181529999</v>
      </c>
      <c r="E6779" s="44"/>
      <c r="F6779" s="45">
        <v>6.885493278503418</v>
      </c>
      <c r="G6779" s="45"/>
      <c r="H6779" s="45"/>
      <c r="I6779" s="45"/>
      <c r="J6779" s="45"/>
      <c r="K6779" s="45">
        <v>5.908043384552002</v>
      </c>
      <c r="L6779" s="45"/>
      <c r="M6779" s="45"/>
      <c r="N6779" s="45">
        <v>25.605043411254883</v>
      </c>
      <c r="O6779" s="45"/>
      <c r="P6779" s="45"/>
      <c r="Q6779" s="45"/>
      <c r="R6779" s="45">
        <v>13.927882194519043</v>
      </c>
      <c r="S6779" s="45"/>
      <c r="T6779" s="45"/>
      <c r="U6779" s="45"/>
      <c r="V6779" s="46">
        <v>29.994636535644531</v>
      </c>
      <c r="W6779" s="46"/>
    </row>
    <row r="6780" spans="2:34">
      <c r="B6780" s="2">
        <v>7.9999998211860657E-2</v>
      </c>
      <c r="D6780" s="44">
        <v>4.7999998927116394</v>
      </c>
      <c r="E6780" s="44"/>
      <c r="F6780" s="45">
        <v>-0.4927506148815155</v>
      </c>
      <c r="G6780" s="45"/>
      <c r="H6780" s="45"/>
      <c r="I6780" s="45"/>
      <c r="J6780" s="45"/>
      <c r="K6780" s="45">
        <v>5.8091068267822266</v>
      </c>
      <c r="L6780" s="45"/>
      <c r="M6780" s="45"/>
      <c r="N6780" s="45">
        <v>25.404563903808594</v>
      </c>
      <c r="O6780" s="45"/>
      <c r="P6780" s="45"/>
      <c r="Q6780" s="45"/>
      <c r="R6780" s="45">
        <v>13.856081008911133</v>
      </c>
      <c r="S6780" s="45"/>
      <c r="T6780" s="45"/>
      <c r="U6780" s="45"/>
      <c r="V6780" s="46">
        <v>29.645170211791992</v>
      </c>
      <c r="W6780" s="46"/>
    </row>
    <row r="6781" spans="2:34">
      <c r="B6781" s="2">
        <v>8.1000000238418579E-2</v>
      </c>
      <c r="D6781" s="44">
        <v>4.8600000143051147</v>
      </c>
      <c r="E6781" s="44"/>
      <c r="F6781" s="45">
        <v>-6.9135632514953613</v>
      </c>
      <c r="G6781" s="45"/>
      <c r="H6781" s="45"/>
      <c r="I6781" s="45"/>
      <c r="J6781" s="45"/>
      <c r="K6781" s="45">
        <v>5.7120847702026367</v>
      </c>
      <c r="L6781" s="45"/>
      <c r="M6781" s="45"/>
      <c r="N6781" s="45">
        <v>25.207111358642578</v>
      </c>
      <c r="O6781" s="45"/>
      <c r="P6781" s="45"/>
      <c r="Q6781" s="45"/>
      <c r="R6781" s="45">
        <v>13.785064697265625</v>
      </c>
      <c r="S6781" s="45"/>
      <c r="T6781" s="45"/>
      <c r="U6781" s="45"/>
      <c r="V6781" s="46">
        <v>29.300216674804688</v>
      </c>
      <c r="W6781" s="46"/>
    </row>
    <row r="6782" spans="2:34">
      <c r="B6782" s="2">
        <v>8.2000002264976501E-2</v>
      </c>
      <c r="D6782" s="44">
        <v>4.9200001358985901</v>
      </c>
      <c r="E6782" s="44"/>
      <c r="F6782" s="45">
        <v>-11.503232955932617</v>
      </c>
      <c r="G6782" s="45"/>
      <c r="H6782" s="45"/>
      <c r="I6782" s="45"/>
      <c r="J6782" s="45"/>
      <c r="K6782" s="45">
        <v>5.6169338226318359</v>
      </c>
      <c r="L6782" s="45"/>
      <c r="M6782" s="45"/>
      <c r="N6782" s="45">
        <v>25.01262092590332</v>
      </c>
      <c r="O6782" s="45"/>
      <c r="P6782" s="45"/>
      <c r="Q6782" s="45"/>
      <c r="R6782" s="45">
        <v>13.714821815490723</v>
      </c>
      <c r="S6782" s="45"/>
      <c r="T6782" s="45"/>
      <c r="U6782" s="45"/>
      <c r="V6782" s="46">
        <v>28.959705352783203</v>
      </c>
      <c r="W6782" s="46"/>
    </row>
    <row r="6783" spans="2:34">
      <c r="B6783" s="2">
        <v>8.2999996840953827E-2</v>
      </c>
      <c r="D6783" s="44">
        <v>4.9799998104572296</v>
      </c>
      <c r="E6783" s="44"/>
      <c r="F6783" s="45">
        <v>-13.65245532989502</v>
      </c>
      <c r="G6783" s="45"/>
      <c r="H6783" s="45"/>
      <c r="I6783" s="45"/>
      <c r="J6783" s="45"/>
      <c r="K6783" s="45">
        <v>5.5236105918884277</v>
      </c>
      <c r="L6783" s="45"/>
      <c r="M6783" s="45"/>
      <c r="N6783" s="45">
        <v>24.821035385131836</v>
      </c>
      <c r="O6783" s="45"/>
      <c r="P6783" s="45"/>
      <c r="Q6783" s="45"/>
      <c r="R6783" s="45">
        <v>13.645339012145996</v>
      </c>
      <c r="S6783" s="45"/>
      <c r="T6783" s="45"/>
      <c r="U6783" s="45"/>
      <c r="V6783" s="46">
        <v>28.623565673828125</v>
      </c>
      <c r="W6783" s="46"/>
    </row>
    <row r="6784" spans="2:34">
      <c r="B6784" s="2">
        <v>8.3999998867511749E-2</v>
      </c>
      <c r="D6784" s="44">
        <v>5.039999932050705</v>
      </c>
      <c r="E6784" s="44"/>
      <c r="F6784" s="45">
        <v>-13.098700523376465</v>
      </c>
      <c r="G6784" s="45"/>
      <c r="H6784" s="45"/>
      <c r="I6784" s="45"/>
      <c r="J6784" s="45"/>
      <c r="K6784" s="45">
        <v>5.4320745468139648</v>
      </c>
      <c r="L6784" s="45"/>
      <c r="M6784" s="45"/>
      <c r="N6784" s="45">
        <v>24.632295608520508</v>
      </c>
      <c r="O6784" s="45"/>
      <c r="P6784" s="45"/>
      <c r="Q6784" s="45"/>
      <c r="R6784" s="45">
        <v>13.576605796813965</v>
      </c>
      <c r="S6784" s="45"/>
      <c r="T6784" s="45"/>
      <c r="U6784" s="45"/>
      <c r="V6784" s="46">
        <v>28.291730880737305</v>
      </c>
      <c r="W6784" s="46"/>
    </row>
    <row r="6785" spans="2:23">
      <c r="B6785" s="2">
        <v>8.5000000894069672E-2</v>
      </c>
      <c r="D6785" s="44">
        <v>5.1000000536441803</v>
      </c>
      <c r="E6785" s="44"/>
      <c r="F6785" s="45">
        <v>-9.9593639373779297</v>
      </c>
      <c r="G6785" s="45"/>
      <c r="H6785" s="45"/>
      <c r="I6785" s="45"/>
      <c r="J6785" s="45"/>
      <c r="K6785" s="45">
        <v>5.3422846794128418</v>
      </c>
      <c r="L6785" s="45"/>
      <c r="M6785" s="45"/>
      <c r="N6785" s="45">
        <v>24.446344375610352</v>
      </c>
      <c r="O6785" s="45"/>
      <c r="P6785" s="45"/>
      <c r="Q6785" s="45"/>
      <c r="R6785" s="45">
        <v>13.508609771728516</v>
      </c>
      <c r="S6785" s="45"/>
      <c r="T6785" s="45"/>
      <c r="U6785" s="45"/>
      <c r="V6785" s="46">
        <v>27.964134216308594</v>
      </c>
      <c r="W6785" s="46"/>
    </row>
    <row r="6786" spans="2:23">
      <c r="B6786" s="2">
        <v>8.6000002920627594E-2</v>
      </c>
      <c r="D6786" s="44">
        <v>5.1600001752376556</v>
      </c>
      <c r="E6786" s="44"/>
      <c r="F6786" s="45">
        <v>-4.7115468978881836</v>
      </c>
      <c r="G6786" s="45"/>
      <c r="H6786" s="45"/>
      <c r="I6786" s="45"/>
      <c r="J6786" s="45"/>
      <c r="K6786" s="45">
        <v>5.2542018890380859</v>
      </c>
      <c r="L6786" s="45"/>
      <c r="M6786" s="45"/>
      <c r="N6786" s="45">
        <v>24.263126373291016</v>
      </c>
      <c r="O6786" s="45"/>
      <c r="P6786" s="45"/>
      <c r="Q6786" s="45"/>
      <c r="R6786" s="45">
        <v>13.441338539123535</v>
      </c>
      <c r="S6786" s="45"/>
      <c r="T6786" s="45"/>
      <c r="U6786" s="45"/>
      <c r="V6786" s="46">
        <v>27.640710830688477</v>
      </c>
      <c r="W6786" s="46"/>
    </row>
    <row r="6787" spans="2:23">
      <c r="B6787" s="2">
        <v>8.6999997496604919E-2</v>
      </c>
      <c r="D6787" s="44">
        <v>5.2199998497962952</v>
      </c>
      <c r="E6787" s="44"/>
      <c r="F6787" s="45">
        <v>1.8781507015228271</v>
      </c>
      <c r="G6787" s="45"/>
      <c r="H6787" s="45"/>
      <c r="I6787" s="45"/>
      <c r="J6787" s="45"/>
      <c r="K6787" s="45">
        <v>5.1677875518798828</v>
      </c>
      <c r="L6787" s="45"/>
      <c r="M6787" s="45"/>
      <c r="N6787" s="45">
        <v>24.082586288452148</v>
      </c>
      <c r="O6787" s="45"/>
      <c r="P6787" s="45"/>
      <c r="Q6787" s="45"/>
      <c r="R6787" s="45">
        <v>13.374782562255859</v>
      </c>
      <c r="S6787" s="45"/>
      <c r="T6787" s="45"/>
      <c r="U6787" s="45"/>
      <c r="V6787" s="46">
        <v>27.32139778137207</v>
      </c>
      <c r="W6787" s="46"/>
    </row>
    <row r="6788" spans="2:23">
      <c r="B6788" s="2">
        <v>8.7999999523162842E-2</v>
      </c>
      <c r="D6788" s="44">
        <v>5.2799999713897705</v>
      </c>
      <c r="E6788" s="44"/>
      <c r="F6788" s="45">
        <v>8.8635425567626953</v>
      </c>
      <c r="G6788" s="45"/>
      <c r="H6788" s="45"/>
      <c r="I6788" s="45"/>
      <c r="J6788" s="45"/>
      <c r="K6788" s="45">
        <v>5.0830049514770508</v>
      </c>
      <c r="L6788" s="45"/>
      <c r="M6788" s="45"/>
      <c r="N6788" s="45">
        <v>23.904674530029297</v>
      </c>
      <c r="O6788" s="45"/>
      <c r="P6788" s="45"/>
      <c r="Q6788" s="45"/>
      <c r="R6788" s="45">
        <v>13.308930397033691</v>
      </c>
      <c r="S6788" s="45"/>
      <c r="T6788" s="45"/>
      <c r="U6788" s="45"/>
      <c r="V6788" s="46">
        <v>27.006132125854492</v>
      </c>
      <c r="W6788" s="46"/>
    </row>
    <row r="6789" spans="2:23">
      <c r="B6789" s="2">
        <v>8.9000001549720764E-2</v>
      </c>
      <c r="D6789" s="44">
        <v>5.3400000929832458</v>
      </c>
      <c r="E6789" s="44"/>
      <c r="F6789" s="45">
        <v>15.252741813659668</v>
      </c>
      <c r="G6789" s="45"/>
      <c r="H6789" s="45"/>
      <c r="I6789" s="45"/>
      <c r="J6789" s="45"/>
      <c r="K6789" s="45">
        <v>4.9998178482055664</v>
      </c>
      <c r="L6789" s="45"/>
      <c r="M6789" s="45"/>
      <c r="N6789" s="45">
        <v>23.729337692260742</v>
      </c>
      <c r="O6789" s="45"/>
      <c r="P6789" s="45"/>
      <c r="Q6789" s="45"/>
      <c r="R6789" s="45">
        <v>13.243770599365234</v>
      </c>
      <c r="S6789" s="45"/>
      <c r="T6789" s="45"/>
      <c r="U6789" s="45"/>
      <c r="V6789" s="46">
        <v>26.694852828979492</v>
      </c>
      <c r="W6789" s="46"/>
    </row>
    <row r="6790" spans="2:23">
      <c r="B6790" s="2">
        <v>9.0000003576278687E-2</v>
      </c>
      <c r="D6790" s="44">
        <v>5.4000002145767212</v>
      </c>
      <c r="E6790" s="44"/>
      <c r="F6790" s="45">
        <v>20.147106170654297</v>
      </c>
      <c r="G6790" s="45"/>
      <c r="H6790" s="45"/>
      <c r="I6790" s="45"/>
      <c r="J6790" s="45"/>
      <c r="K6790" s="45">
        <v>4.9181904792785645</v>
      </c>
      <c r="L6790" s="45"/>
      <c r="M6790" s="45"/>
      <c r="N6790" s="45">
        <v>23.556524276733398</v>
      </c>
      <c r="O6790" s="45"/>
      <c r="P6790" s="45"/>
      <c r="Q6790" s="45"/>
      <c r="R6790" s="45">
        <v>13.179292678833008</v>
      </c>
      <c r="S6790" s="45"/>
      <c r="T6790" s="45"/>
      <c r="U6790" s="45"/>
      <c r="V6790" s="46">
        <v>26.387500762939453</v>
      </c>
      <c r="W6790" s="46"/>
    </row>
    <row r="6791" spans="2:23">
      <c r="B6791" s="2">
        <v>9.0999998152256012E-2</v>
      </c>
      <c r="D6791" s="44">
        <v>5.4599998891353607</v>
      </c>
      <c r="E6791" s="44"/>
      <c r="F6791" s="45">
        <v>22.865793228149414</v>
      </c>
      <c r="G6791" s="45"/>
      <c r="H6791" s="45"/>
      <c r="I6791" s="45"/>
      <c r="J6791" s="45"/>
      <c r="K6791" s="45">
        <v>4.8380885124206543</v>
      </c>
      <c r="L6791" s="45"/>
      <c r="M6791" s="45"/>
      <c r="N6791" s="45">
        <v>23.386186599731445</v>
      </c>
      <c r="O6791" s="45"/>
      <c r="P6791" s="45"/>
      <c r="Q6791" s="45"/>
      <c r="R6791" s="45">
        <v>13.115486145019531</v>
      </c>
      <c r="S6791" s="45"/>
      <c r="T6791" s="45"/>
      <c r="U6791" s="45"/>
      <c r="V6791" s="46">
        <v>26.084014892578125</v>
      </c>
      <c r="W6791" s="46"/>
    </row>
    <row r="6792" spans="2:23">
      <c r="B6792" s="2">
        <v>9.2000000178813934E-2</v>
      </c>
      <c r="D6792" s="44">
        <v>5.5200000107288361</v>
      </c>
      <c r="E6792" s="44"/>
      <c r="F6792" s="45">
        <v>23.038713455200195</v>
      </c>
      <c r="G6792" s="45"/>
      <c r="H6792" s="45"/>
      <c r="I6792" s="45"/>
      <c r="J6792" s="45"/>
      <c r="K6792" s="45">
        <v>4.7594790458679199</v>
      </c>
      <c r="L6792" s="45"/>
      <c r="M6792" s="45"/>
      <c r="N6792" s="45">
        <v>23.218276977539063</v>
      </c>
      <c r="O6792" s="45"/>
      <c r="P6792" s="45"/>
      <c r="Q6792" s="45"/>
      <c r="R6792" s="45">
        <v>13.052341461181641</v>
      </c>
      <c r="S6792" s="45"/>
      <c r="T6792" s="45"/>
      <c r="U6792" s="45"/>
      <c r="V6792" s="46">
        <v>25.784337997436523</v>
      </c>
      <c r="W6792" s="46"/>
    </row>
    <row r="6793" spans="2:23">
      <c r="B6793" s="2">
        <v>9.3000002205371857E-2</v>
      </c>
      <c r="D6793" s="44">
        <v>5.5800001323223114</v>
      </c>
      <c r="E6793" s="44"/>
      <c r="F6793" s="45">
        <v>20.655191421508789</v>
      </c>
      <c r="G6793" s="45"/>
      <c r="H6793" s="45"/>
      <c r="I6793" s="45"/>
      <c r="J6793" s="45"/>
      <c r="K6793" s="45">
        <v>4.6823282241821289</v>
      </c>
      <c r="L6793" s="45"/>
      <c r="M6793" s="45"/>
      <c r="N6793" s="45">
        <v>23.05274772644043</v>
      </c>
      <c r="O6793" s="45"/>
      <c r="P6793" s="45"/>
      <c r="Q6793" s="45"/>
      <c r="R6793" s="45">
        <v>12.989848136901855</v>
      </c>
      <c r="S6793" s="45"/>
      <c r="T6793" s="45"/>
      <c r="U6793" s="45"/>
      <c r="V6793" s="46">
        <v>25.488412857055664</v>
      </c>
      <c r="W6793" s="46"/>
    </row>
    <row r="6794" spans="2:23">
      <c r="B6794" s="2">
        <v>9.3999996781349182E-2</v>
      </c>
      <c r="D6794" s="44">
        <v>5.6399998068809509</v>
      </c>
      <c r="E6794" s="44"/>
      <c r="F6794" s="45">
        <v>16.061990737915039</v>
      </c>
      <c r="G6794" s="45"/>
      <c r="H6794" s="45"/>
      <c r="I6794" s="45"/>
      <c r="J6794" s="45"/>
      <c r="K6794" s="45">
        <v>4.6066055297851563</v>
      </c>
      <c r="L6794" s="45"/>
      <c r="M6794" s="45"/>
      <c r="N6794" s="45">
        <v>22.889553070068359</v>
      </c>
      <c r="O6794" s="45"/>
      <c r="P6794" s="45"/>
      <c r="Q6794" s="45"/>
      <c r="R6794" s="45">
        <v>12.927995681762695</v>
      </c>
      <c r="S6794" s="45"/>
      <c r="T6794" s="45"/>
      <c r="U6794" s="45"/>
      <c r="V6794" s="46">
        <v>25.196186065673828</v>
      </c>
      <c r="W6794" s="46"/>
    </row>
    <row r="6795" spans="2:23">
      <c r="B6795" s="2">
        <v>9.4999998807907104E-2</v>
      </c>
      <c r="D6795" s="44">
        <v>5.6999999284744263</v>
      </c>
      <c r="E6795" s="44"/>
      <c r="F6795" s="45">
        <v>9.9114627838134766</v>
      </c>
      <c r="G6795" s="45"/>
      <c r="H6795" s="45"/>
      <c r="I6795" s="45"/>
      <c r="J6795" s="45"/>
      <c r="K6795" s="45">
        <v>4.5322785377502441</v>
      </c>
      <c r="L6795" s="45"/>
      <c r="M6795" s="45"/>
      <c r="N6795" s="45">
        <v>22.728647232055664</v>
      </c>
      <c r="O6795" s="45"/>
      <c r="P6795" s="45"/>
      <c r="Q6795" s="45"/>
      <c r="R6795" s="45">
        <v>12.866775512695313</v>
      </c>
      <c r="S6795" s="45"/>
      <c r="T6795" s="45"/>
      <c r="U6795" s="45"/>
      <c r="V6795" s="46">
        <v>24.907600402832031</v>
      </c>
      <c r="W6795" s="46"/>
    </row>
    <row r="6796" spans="2:23">
      <c r="B6796" s="2">
        <v>9.6000000834465027E-2</v>
      </c>
      <c r="D6796" s="44">
        <v>5.7600000500679016</v>
      </c>
      <c r="E6796" s="44"/>
      <c r="F6796" s="45">
        <v>3.067523717880249</v>
      </c>
      <c r="G6796" s="45"/>
      <c r="H6796" s="45"/>
      <c r="I6796" s="45"/>
      <c r="J6796" s="45"/>
      <c r="K6796" s="45">
        <v>4.4593181610107422</v>
      </c>
      <c r="L6796" s="45"/>
      <c r="M6796" s="45"/>
      <c r="N6796" s="45">
        <v>22.569988250732422</v>
      </c>
      <c r="O6796" s="45"/>
      <c r="P6796" s="45"/>
      <c r="Q6796" s="45"/>
      <c r="R6796" s="45">
        <v>12.806177139282227</v>
      </c>
      <c r="S6796" s="45"/>
      <c r="T6796" s="45"/>
      <c r="U6796" s="45"/>
      <c r="V6796" s="46">
        <v>24.622602462768555</v>
      </c>
      <c r="W6796" s="46"/>
    </row>
    <row r="6797" spans="2:23">
      <c r="B6797" s="2">
        <v>9.7000002861022949E-2</v>
      </c>
      <c r="D6797" s="44">
        <v>5.820000171661377</v>
      </c>
      <c r="E6797" s="44"/>
      <c r="F6797" s="45">
        <v>-3.5170013904571533</v>
      </c>
      <c r="G6797" s="45"/>
      <c r="H6797" s="45"/>
      <c r="I6797" s="45"/>
      <c r="J6797" s="45"/>
      <c r="K6797" s="45">
        <v>4.3876943588256836</v>
      </c>
      <c r="L6797" s="45"/>
      <c r="M6797" s="45"/>
      <c r="N6797" s="45">
        <v>22.413532257080078</v>
      </c>
      <c r="O6797" s="45"/>
      <c r="P6797" s="45"/>
      <c r="Q6797" s="45"/>
      <c r="R6797" s="45">
        <v>12.74619197845459</v>
      </c>
      <c r="S6797" s="45"/>
      <c r="T6797" s="45"/>
      <c r="U6797" s="45"/>
      <c r="V6797" s="46">
        <v>24.341140747070313</v>
      </c>
      <c r="W6797" s="46"/>
    </row>
    <row r="6798" spans="2:23">
      <c r="B6798" s="2">
        <v>9.7999997437000275E-2</v>
      </c>
      <c r="D6798" s="44">
        <v>5.8799998462200165</v>
      </c>
      <c r="E6798" s="44"/>
      <c r="F6798" s="45">
        <v>-8.9342927932739258</v>
      </c>
      <c r="G6798" s="45"/>
      <c r="H6798" s="45"/>
      <c r="I6798" s="45"/>
      <c r="J6798" s="45"/>
      <c r="K6798" s="45">
        <v>4.3173789978027344</v>
      </c>
      <c r="L6798" s="45"/>
      <c r="M6798" s="45"/>
      <c r="N6798" s="45">
        <v>22.259237289428711</v>
      </c>
      <c r="O6798" s="45"/>
      <c r="P6798" s="45"/>
      <c r="Q6798" s="45"/>
      <c r="R6798" s="45">
        <v>12.686810493469238</v>
      </c>
      <c r="S6798" s="45"/>
      <c r="T6798" s="45"/>
      <c r="U6798" s="45"/>
      <c r="V6798" s="46">
        <v>24.063163757324219</v>
      </c>
      <c r="W6798" s="46"/>
    </row>
    <row r="6799" spans="2:23">
      <c r="B6799" s="2">
        <v>9.8999999463558197E-2</v>
      </c>
      <c r="D6799" s="44">
        <v>5.9399999678134918</v>
      </c>
      <c r="E6799" s="44"/>
      <c r="F6799" s="45">
        <v>-12.447910308837891</v>
      </c>
      <c r="G6799" s="45"/>
      <c r="H6799" s="45"/>
      <c r="I6799" s="45"/>
      <c r="J6799" s="45"/>
      <c r="K6799" s="45">
        <v>4.2483429908752441</v>
      </c>
      <c r="L6799" s="45"/>
      <c r="M6799" s="45"/>
      <c r="N6799" s="45">
        <v>22.107065200805664</v>
      </c>
      <c r="O6799" s="45"/>
      <c r="P6799" s="45"/>
      <c r="Q6799" s="45"/>
      <c r="R6799" s="45">
        <v>12.628023147583008</v>
      </c>
      <c r="S6799" s="45"/>
      <c r="T6799" s="45"/>
      <c r="U6799" s="45"/>
      <c r="V6799" s="46">
        <v>23.788618087768555</v>
      </c>
      <c r="W6799" s="46"/>
    </row>
    <row r="6800" spans="2:23">
      <c r="B6800" s="2">
        <v>0.10000000149011612</v>
      </c>
      <c r="D6800" s="44">
        <v>6.0000000894069672</v>
      </c>
      <c r="E6800" s="44"/>
      <c r="F6800" s="45">
        <v>-13.59405517578125</v>
      </c>
      <c r="G6800" s="45"/>
      <c r="H6800" s="45"/>
      <c r="I6800" s="45"/>
      <c r="J6800" s="45"/>
      <c r="K6800" s="45">
        <v>4.1805601119995117</v>
      </c>
      <c r="L6800" s="45"/>
      <c r="M6800" s="45"/>
      <c r="N6800" s="45">
        <v>21.956972122192383</v>
      </c>
      <c r="O6800" s="45"/>
      <c r="P6800" s="45"/>
      <c r="Q6800" s="45"/>
      <c r="R6800" s="45">
        <v>12.569822311401367</v>
      </c>
      <c r="S6800" s="45"/>
      <c r="T6800" s="45"/>
      <c r="U6800" s="45"/>
      <c r="V6800" s="46">
        <v>23.5174560546875</v>
      </c>
      <c r="W6800" s="46"/>
    </row>
    <row r="6801" spans="2:37" ht="9.75" customHeight="1">
      <c r="B6801" s="2">
        <v>0.10100000351667404</v>
      </c>
      <c r="D6801" s="44">
        <v>6.0600002110004425</v>
      </c>
      <c r="E6801" s="44"/>
      <c r="F6801" s="45">
        <v>-12.243824005126953</v>
      </c>
      <c r="G6801" s="45"/>
      <c r="H6801" s="45"/>
      <c r="I6801" s="45"/>
      <c r="J6801" s="45"/>
      <c r="K6801" s="45">
        <v>4.1140027046203613</v>
      </c>
      <c r="L6801" s="45"/>
      <c r="M6801" s="45"/>
      <c r="N6801" s="45">
        <v>21.808921813964844</v>
      </c>
      <c r="O6801" s="45"/>
      <c r="P6801" s="45"/>
      <c r="Q6801" s="45"/>
      <c r="R6801" s="45">
        <v>12.512197494506836</v>
      </c>
      <c r="S6801" s="45"/>
      <c r="T6801" s="45"/>
      <c r="U6801" s="45"/>
      <c r="V6801" s="46">
        <v>23.249626159667969</v>
      </c>
      <c r="W6801" s="46"/>
    </row>
    <row r="6802" spans="2:37" ht="5.25" customHeight="1"/>
    <row r="6803" spans="2:37" ht="172.5" customHeight="1"/>
    <row r="6804" spans="2:37" ht="16.5" customHeight="1"/>
    <row r="6805" spans="2:37" ht="12.75" customHeight="1">
      <c r="B6805" s="39" t="s">
        <v>0</v>
      </c>
      <c r="C6805" s="39"/>
      <c r="D6805" s="39"/>
      <c r="E6805" s="39"/>
      <c r="F6805" s="39"/>
      <c r="G6805" s="1" t="s">
        <v>1</v>
      </c>
      <c r="H6805" s="40" t="s">
        <v>30</v>
      </c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</row>
    <row r="6806" spans="2:37" ht="12.75" customHeight="1">
      <c r="AB6806" s="39" t="s">
        <v>2</v>
      </c>
      <c r="AC6806" s="39"/>
      <c r="AD6806" s="39"/>
      <c r="AE6806" s="39"/>
      <c r="AF6806" s="39"/>
      <c r="AG6806" s="39"/>
    </row>
    <row r="6807" spans="2:37" ht="12" customHeight="1">
      <c r="B6807" s="39" t="s">
        <v>3</v>
      </c>
      <c r="C6807" s="39"/>
      <c r="D6807" s="39"/>
      <c r="E6807" s="39"/>
      <c r="G6807" s="1" t="s">
        <v>4</v>
      </c>
      <c r="H6807" s="41">
        <v>6.5999999046325684</v>
      </c>
      <c r="I6807" s="41"/>
      <c r="J6807" s="41"/>
      <c r="K6807" s="41"/>
      <c r="L6807" s="41"/>
      <c r="M6807" s="41"/>
      <c r="N6807" s="41"/>
      <c r="O6807" s="39" t="s">
        <v>21</v>
      </c>
      <c r="P6807" s="39"/>
      <c r="Q6807" s="39"/>
      <c r="R6807" s="39"/>
      <c r="S6807" s="1" t="s">
        <v>4</v>
      </c>
      <c r="T6807" s="42" t="s">
        <v>24</v>
      </c>
      <c r="U6807" s="42"/>
      <c r="V6807" s="42"/>
      <c r="W6807" s="42"/>
      <c r="X6807" s="42"/>
      <c r="Y6807" s="42"/>
      <c r="Z6807" s="42"/>
      <c r="AA6807" s="42"/>
      <c r="AB6807" s="39"/>
      <c r="AC6807" s="39"/>
      <c r="AD6807" s="39"/>
      <c r="AE6807" s="39"/>
      <c r="AF6807" s="39"/>
      <c r="AG6807" s="39"/>
    </row>
    <row r="6808" spans="2:37" ht="10.5" customHeight="1">
      <c r="AB6808" s="39"/>
      <c r="AC6808" s="39"/>
      <c r="AD6808" s="39"/>
      <c r="AE6808" s="39"/>
      <c r="AF6808" s="39"/>
      <c r="AG6808" s="39"/>
    </row>
    <row r="6809" spans="2:37" ht="12" customHeight="1">
      <c r="AB6809" s="39"/>
      <c r="AC6809" s="39"/>
      <c r="AD6809" s="39"/>
      <c r="AE6809" s="39"/>
      <c r="AF6809" s="39"/>
      <c r="AG6809" s="39"/>
    </row>
    <row r="6810" spans="2:37" ht="12" customHeight="1">
      <c r="AB6810" s="39"/>
      <c r="AC6810" s="39"/>
      <c r="AD6810" s="39"/>
      <c r="AE6810" s="39"/>
      <c r="AF6810" s="39"/>
      <c r="AG6810" s="39"/>
    </row>
    <row r="6811" spans="2:37" ht="6" customHeight="1"/>
    <row r="6812" spans="2:37" ht="3" customHeight="1">
      <c r="B6812" s="43" t="s">
        <v>5</v>
      </c>
      <c r="D6812" s="43" t="s">
        <v>23</v>
      </c>
      <c r="E6812" s="43"/>
      <c r="G6812" s="43" t="s">
        <v>6</v>
      </c>
      <c r="H6812" s="43"/>
      <c r="J6812" s="43" t="s">
        <v>7</v>
      </c>
      <c r="K6812" s="43"/>
      <c r="L6812" s="43"/>
      <c r="M6812" s="43"/>
      <c r="N6812" s="43" t="s">
        <v>8</v>
      </c>
      <c r="O6812" s="43"/>
      <c r="Q6812" s="43" t="s">
        <v>9</v>
      </c>
      <c r="R6812" s="43"/>
      <c r="S6812" s="43"/>
      <c r="T6812" s="43" t="s">
        <v>10</v>
      </c>
      <c r="U6812" s="43"/>
      <c r="X6812" s="43" t="s">
        <v>5</v>
      </c>
      <c r="Y6812" s="43"/>
      <c r="Z6812" s="43" t="s">
        <v>23</v>
      </c>
      <c r="AA6812" s="43"/>
      <c r="AB6812" s="43" t="s">
        <v>6</v>
      </c>
      <c r="AC6812" s="43" t="s">
        <v>7</v>
      </c>
      <c r="AE6812" s="43" t="s">
        <v>8</v>
      </c>
      <c r="AF6812" s="43" t="s">
        <v>9</v>
      </c>
      <c r="AG6812" s="43" t="s">
        <v>10</v>
      </c>
      <c r="AH6812" s="43"/>
    </row>
    <row r="6813" spans="2:37" ht="14.25" customHeight="1">
      <c r="B6813" s="43"/>
      <c r="D6813" s="43"/>
      <c r="E6813" s="43"/>
      <c r="G6813" s="43"/>
      <c r="H6813" s="43"/>
      <c r="J6813" s="43"/>
      <c r="K6813" s="43"/>
      <c r="L6813" s="43"/>
      <c r="M6813" s="43"/>
      <c r="N6813" s="43"/>
      <c r="O6813" s="43"/>
      <c r="Q6813" s="43"/>
      <c r="R6813" s="43"/>
      <c r="S6813" s="43"/>
      <c r="T6813" s="43"/>
      <c r="U6813" s="43"/>
      <c r="X6813" s="43"/>
      <c r="Y6813" s="43"/>
      <c r="Z6813" s="43"/>
      <c r="AA6813" s="43"/>
      <c r="AB6813" s="43"/>
      <c r="AC6813" s="43"/>
      <c r="AE6813" s="43"/>
      <c r="AF6813" s="43"/>
      <c r="AG6813" s="43"/>
      <c r="AH6813" s="43"/>
    </row>
    <row r="6814" spans="2:37">
      <c r="B6814" s="2">
        <v>0</v>
      </c>
      <c r="D6814" s="44">
        <v>0</v>
      </c>
      <c r="E6814" s="44"/>
      <c r="F6814" s="45">
        <v>-8.8417311872035498E-7</v>
      </c>
      <c r="G6814" s="45"/>
      <c r="H6814" s="45"/>
      <c r="I6814" s="45"/>
      <c r="J6814" s="45"/>
      <c r="K6814" s="45">
        <v>33.309406280517578</v>
      </c>
      <c r="L6814" s="45"/>
      <c r="M6814" s="45"/>
      <c r="N6814" s="45">
        <v>66.618812561035156</v>
      </c>
      <c r="O6814" s="45"/>
      <c r="P6814" s="45"/>
      <c r="Q6814" s="45"/>
      <c r="R6814" s="45">
        <v>23.553308486938477</v>
      </c>
      <c r="S6814" s="45"/>
      <c r="T6814" s="45"/>
      <c r="U6814" s="45"/>
      <c r="V6814" s="46">
        <v>100</v>
      </c>
      <c r="W6814" s="46"/>
      <c r="X6814" s="45">
        <v>3.9000000804662704E-2</v>
      </c>
      <c r="Y6814" s="45"/>
      <c r="Z6814" s="44">
        <v>2.3400000482797623</v>
      </c>
      <c r="AA6814" s="44"/>
      <c r="AB6814" s="45">
        <v>24.602581024169922</v>
      </c>
      <c r="AC6814" s="45"/>
      <c r="AD6814" s="45">
        <v>11.140368461608887</v>
      </c>
      <c r="AE6814" s="45"/>
      <c r="AF6814" s="45">
        <v>35.935554504394531</v>
      </c>
      <c r="AG6814" s="45"/>
      <c r="AH6814" s="45">
        <v>17.532846450805664</v>
      </c>
      <c r="AI6814" s="45"/>
      <c r="AJ6814" s="45"/>
      <c r="AK6814" s="20">
        <v>44.929557800292969</v>
      </c>
    </row>
    <row r="6815" spans="2:37">
      <c r="B6815" s="2">
        <v>1.0000000474974513E-3</v>
      </c>
      <c r="D6815" s="44">
        <v>6.0000002849847078E-2</v>
      </c>
      <c r="E6815" s="44"/>
      <c r="F6815" s="45">
        <v>1.1084815263748169</v>
      </c>
      <c r="G6815" s="45"/>
      <c r="H6815" s="45"/>
      <c r="I6815" s="45"/>
      <c r="J6815" s="45"/>
      <c r="K6815" s="45">
        <v>31.811565399169922</v>
      </c>
      <c r="L6815" s="45"/>
      <c r="M6815" s="45"/>
      <c r="N6815" s="45">
        <v>64.836990356445313</v>
      </c>
      <c r="O6815" s="45"/>
      <c r="P6815" s="45"/>
      <c r="Q6815" s="45"/>
      <c r="R6815" s="45">
        <v>23.352502822875977</v>
      </c>
      <c r="S6815" s="45"/>
      <c r="T6815" s="45"/>
      <c r="U6815" s="45"/>
      <c r="V6815" s="46">
        <v>96.324470520019531</v>
      </c>
      <c r="W6815" s="46"/>
      <c r="X6815" s="45">
        <v>3.9999999105930328E-2</v>
      </c>
      <c r="Y6815" s="45"/>
      <c r="Z6815" s="44">
        <v>2.3999999463558197</v>
      </c>
      <c r="AA6815" s="44"/>
      <c r="AB6815" s="45">
        <v>30.960512161254883</v>
      </c>
      <c r="AC6815" s="45"/>
      <c r="AD6815" s="45">
        <v>10.90904712677002</v>
      </c>
      <c r="AE6815" s="45"/>
      <c r="AF6815" s="45">
        <v>35.540855407714844</v>
      </c>
      <c r="AG6815" s="45"/>
      <c r="AH6815" s="45">
        <v>17.417318344116211</v>
      </c>
      <c r="AI6815" s="45"/>
      <c r="AJ6815" s="45"/>
      <c r="AK6815" s="20">
        <v>44.288455963134766</v>
      </c>
    </row>
    <row r="6816" spans="2:37">
      <c r="B6816" s="2">
        <v>2.0000000949949026E-3</v>
      </c>
      <c r="D6816" s="44">
        <v>0.12000000569969416</v>
      </c>
      <c r="E6816" s="44"/>
      <c r="F6816" s="45">
        <v>6.5846314430236816</v>
      </c>
      <c r="G6816" s="45"/>
      <c r="H6816" s="45"/>
      <c r="I6816" s="45"/>
      <c r="J6816" s="45"/>
      <c r="K6816" s="45">
        <v>30.443548202514648</v>
      </c>
      <c r="L6816" s="45"/>
      <c r="M6816" s="45"/>
      <c r="N6816" s="45">
        <v>63.189250946044922</v>
      </c>
      <c r="O6816" s="45"/>
      <c r="P6816" s="45"/>
      <c r="Q6816" s="45"/>
      <c r="R6816" s="45">
        <v>23.154708862304688</v>
      </c>
      <c r="S6816" s="45"/>
      <c r="T6816" s="45"/>
      <c r="U6816" s="45"/>
      <c r="V6816" s="46">
        <v>92.969596862792969</v>
      </c>
      <c r="W6816" s="46"/>
      <c r="X6816" s="45">
        <v>4.1000001132488251E-2</v>
      </c>
      <c r="Y6816" s="45"/>
      <c r="Z6816" s="44">
        <v>2.460000067949295</v>
      </c>
      <c r="AA6816" s="44"/>
      <c r="AB6816" s="45">
        <v>34.438056945800781</v>
      </c>
      <c r="AC6816" s="45"/>
      <c r="AD6816" s="45">
        <v>10.683806419372559</v>
      </c>
      <c r="AE6816" s="45"/>
      <c r="AF6816" s="45">
        <v>35.154365539550781</v>
      </c>
      <c r="AG6816" s="45"/>
      <c r="AH6816" s="45">
        <v>17.303298950195313</v>
      </c>
      <c r="AI6816" s="45"/>
      <c r="AJ6816" s="45"/>
      <c r="AK6816" s="20">
        <v>43.659835815429688</v>
      </c>
    </row>
    <row r="6817" spans="2:37">
      <c r="B6817" s="2">
        <v>3.0000000260770321E-3</v>
      </c>
      <c r="D6817" s="44">
        <v>0.18000000156462193</v>
      </c>
      <c r="E6817" s="44"/>
      <c r="F6817" s="45">
        <v>15.387813568115234</v>
      </c>
      <c r="G6817" s="45"/>
      <c r="H6817" s="45"/>
      <c r="I6817" s="45"/>
      <c r="J6817" s="45"/>
      <c r="K6817" s="45">
        <v>29.190082550048828</v>
      </c>
      <c r="L6817" s="45"/>
      <c r="M6817" s="45"/>
      <c r="N6817" s="45">
        <v>61.660247802734375</v>
      </c>
      <c r="O6817" s="45"/>
      <c r="P6817" s="45"/>
      <c r="Q6817" s="45"/>
      <c r="R6817" s="45">
        <v>22.959875106811523</v>
      </c>
      <c r="S6817" s="45"/>
      <c r="T6817" s="45"/>
      <c r="U6817" s="45"/>
      <c r="V6817" s="46">
        <v>89.898162841796875</v>
      </c>
      <c r="W6817" s="46"/>
      <c r="X6817" s="45">
        <v>4.1999999433755875E-2</v>
      </c>
      <c r="Y6817" s="45"/>
      <c r="Z6817" s="44">
        <v>2.5199999660253525</v>
      </c>
      <c r="AA6817" s="44"/>
      <c r="AB6817" s="45">
        <v>34.555946350097656</v>
      </c>
      <c r="AC6817" s="45"/>
      <c r="AD6817" s="45">
        <v>10.464425086975098</v>
      </c>
      <c r="AE6817" s="45"/>
      <c r="AF6817" s="45">
        <v>34.775833129882813</v>
      </c>
      <c r="AG6817" s="45"/>
      <c r="AH6817" s="45">
        <v>17.190761566162109</v>
      </c>
      <c r="AI6817" s="45"/>
      <c r="AJ6817" s="45"/>
      <c r="AK6817" s="20">
        <v>43.043270111083984</v>
      </c>
    </row>
    <row r="6818" spans="2:37">
      <c r="B6818" s="2">
        <v>4.0000001899898052E-3</v>
      </c>
      <c r="D6818" s="44">
        <v>0.24000001139938831</v>
      </c>
      <c r="E6818" s="44"/>
      <c r="F6818" s="45">
        <v>26.049278259277344</v>
      </c>
      <c r="G6818" s="45"/>
      <c r="H6818" s="45"/>
      <c r="I6818" s="45"/>
      <c r="J6818" s="45"/>
      <c r="K6818" s="45">
        <v>28.037866592407227</v>
      </c>
      <c r="L6818" s="45"/>
      <c r="M6818" s="45"/>
      <c r="N6818" s="45">
        <v>60.236602783203125</v>
      </c>
      <c r="O6818" s="45"/>
      <c r="P6818" s="45"/>
      <c r="Q6818" s="45"/>
      <c r="R6818" s="45">
        <v>22.7679443359375</v>
      </c>
      <c r="S6818" s="45"/>
      <c r="T6818" s="45"/>
      <c r="U6818" s="45"/>
      <c r="V6818" s="46">
        <v>87.077537536621094</v>
      </c>
      <c r="W6818" s="46"/>
      <c r="X6818" s="45">
        <v>4.3000001460313797E-2</v>
      </c>
      <c r="Y6818" s="45"/>
      <c r="Z6818" s="44">
        <v>2.5800000876188278</v>
      </c>
      <c r="AA6818" s="44"/>
      <c r="AB6818" s="45">
        <v>31.31059455871582</v>
      </c>
      <c r="AC6818" s="45"/>
      <c r="AD6818" s="45">
        <v>10.250694274902344</v>
      </c>
      <c r="AE6818" s="45"/>
      <c r="AF6818" s="45">
        <v>34.405010223388672</v>
      </c>
      <c r="AG6818" s="45"/>
      <c r="AH6818" s="45">
        <v>17.079681396484375</v>
      </c>
      <c r="AI6818" s="45"/>
      <c r="AJ6818" s="45"/>
      <c r="AK6818" s="20">
        <v>42.438350677490234</v>
      </c>
    </row>
    <row r="6819" spans="2:37">
      <c r="B6819" s="2">
        <v>4.999999888241291E-3</v>
      </c>
      <c r="D6819" s="44">
        <v>0.29999999329447746</v>
      </c>
      <c r="E6819" s="44"/>
      <c r="F6819" s="45">
        <v>36.88165283203125</v>
      </c>
      <c r="G6819" s="45"/>
      <c r="H6819" s="45"/>
      <c r="I6819" s="45"/>
      <c r="J6819" s="45"/>
      <c r="K6819" s="45">
        <v>26.975297927856445</v>
      </c>
      <c r="L6819" s="45"/>
      <c r="M6819" s="45"/>
      <c r="N6819" s="45">
        <v>58.906639099121094</v>
      </c>
      <c r="O6819" s="45"/>
      <c r="P6819" s="45"/>
      <c r="Q6819" s="45"/>
      <c r="R6819" s="45">
        <v>22.578868865966797</v>
      </c>
      <c r="S6819" s="45"/>
      <c r="T6819" s="45"/>
      <c r="U6819" s="45"/>
      <c r="V6819" s="46">
        <v>84.47906494140625</v>
      </c>
      <c r="W6819" s="46"/>
      <c r="X6819" s="45">
        <v>4.3999999761581421E-2</v>
      </c>
      <c r="Y6819" s="45"/>
      <c r="Z6819" s="44">
        <v>2.6399999856948853</v>
      </c>
      <c r="AA6819" s="44"/>
      <c r="AB6819" s="45">
        <v>25.168422698974609</v>
      </c>
      <c r="AC6819" s="45"/>
      <c r="AD6819" s="45">
        <v>10.042415618896484</v>
      </c>
      <c r="AE6819" s="45"/>
      <c r="AF6819" s="45">
        <v>34.041667938232422</v>
      </c>
      <c r="AG6819" s="45"/>
      <c r="AH6819" s="45">
        <v>16.970033645629883</v>
      </c>
      <c r="AI6819" s="45"/>
      <c r="AJ6819" s="45"/>
      <c r="AK6819" s="20">
        <v>41.844707489013672</v>
      </c>
    </row>
    <row r="6820" spans="2:37">
      <c r="B6820" s="2">
        <v>6.0000000521540642E-3</v>
      </c>
      <c r="D6820" s="44">
        <v>0.36000000312924385</v>
      </c>
      <c r="E6820" s="44"/>
      <c r="F6820" s="45">
        <v>46.215587615966797</v>
      </c>
      <c r="G6820" s="45"/>
      <c r="H6820" s="45"/>
      <c r="I6820" s="45"/>
      <c r="J6820" s="45"/>
      <c r="K6820" s="45">
        <v>25.992252349853516</v>
      </c>
      <c r="L6820" s="45"/>
      <c r="M6820" s="45"/>
      <c r="N6820" s="45">
        <v>57.660160064697266</v>
      </c>
      <c r="O6820" s="45"/>
      <c r="P6820" s="45"/>
      <c r="Q6820" s="45"/>
      <c r="R6820" s="45">
        <v>22.392593383789063</v>
      </c>
      <c r="S6820" s="45"/>
      <c r="T6820" s="45"/>
      <c r="U6820" s="45"/>
      <c r="V6820" s="46">
        <v>82.07757568359375</v>
      </c>
      <c r="W6820" s="46"/>
      <c r="X6820" s="45">
        <v>4.5000001788139343E-2</v>
      </c>
      <c r="Y6820" s="45"/>
      <c r="Z6820" s="44">
        <v>2.7000001072883606</v>
      </c>
      <c r="AA6820" s="44"/>
      <c r="AB6820" s="45">
        <v>16.99470329284668</v>
      </c>
      <c r="AC6820" s="45"/>
      <c r="AD6820" s="45">
        <v>9.8394050598144531</v>
      </c>
      <c r="AE6820" s="45"/>
      <c r="AF6820" s="45">
        <v>33.685581207275391</v>
      </c>
      <c r="AG6820" s="45"/>
      <c r="AH6820" s="45">
        <v>16.861791610717773</v>
      </c>
      <c r="AI6820" s="45"/>
      <c r="AJ6820" s="45"/>
      <c r="AK6820" s="20">
        <v>41.261985778808594</v>
      </c>
    </row>
    <row r="6821" spans="2:37">
      <c r="B6821" s="2">
        <v>7.0000002160668373E-3</v>
      </c>
      <c r="D6821" s="44">
        <v>0.42000001296401024</v>
      </c>
      <c r="E6821" s="44"/>
      <c r="F6821" s="45">
        <v>52.630203247070313</v>
      </c>
      <c r="G6821" s="45"/>
      <c r="H6821" s="45"/>
      <c r="I6821" s="45"/>
      <c r="J6821" s="45"/>
      <c r="K6821" s="45">
        <v>25.079891204833984</v>
      </c>
      <c r="L6821" s="45"/>
      <c r="M6821" s="45"/>
      <c r="N6821" s="45">
        <v>56.488258361816406</v>
      </c>
      <c r="O6821" s="45"/>
      <c r="P6821" s="45"/>
      <c r="Q6821" s="45"/>
      <c r="R6821" s="45">
        <v>22.209070205688477</v>
      </c>
      <c r="S6821" s="45"/>
      <c r="T6821" s="45"/>
      <c r="U6821" s="45"/>
      <c r="V6821" s="46">
        <v>79.850982666015625</v>
      </c>
      <c r="W6821" s="46"/>
      <c r="X6821" s="45">
        <v>4.6000000089406967E-2</v>
      </c>
      <c r="Y6821" s="45"/>
      <c r="Z6821" s="44">
        <v>2.760000005364418</v>
      </c>
      <c r="AA6821" s="44"/>
      <c r="AB6821" s="45">
        <v>7.9277935028076172</v>
      </c>
      <c r="AC6821" s="45"/>
      <c r="AD6821" s="45">
        <v>9.6414852142333984</v>
      </c>
      <c r="AE6821" s="45"/>
      <c r="AF6821" s="45">
        <v>33.336540222167969</v>
      </c>
      <c r="AG6821" s="45"/>
      <c r="AH6821" s="45">
        <v>16.754934310913086</v>
      </c>
      <c r="AI6821" s="45"/>
      <c r="AJ6821" s="45"/>
      <c r="AK6821" s="20">
        <v>40.689861297607422</v>
      </c>
    </row>
    <row r="6822" spans="2:37">
      <c r="B6822" s="2">
        <v>8.0000003799796104E-3</v>
      </c>
      <c r="D6822" s="44">
        <v>0.48000002279877663</v>
      </c>
      <c r="E6822" s="44"/>
      <c r="F6822" s="45">
        <v>55.145355224609375</v>
      </c>
      <c r="G6822" s="45"/>
      <c r="H6822" s="45"/>
      <c r="I6822" s="45"/>
      <c r="J6822" s="45"/>
      <c r="K6822" s="45">
        <v>24.230493545532227</v>
      </c>
      <c r="L6822" s="45"/>
      <c r="M6822" s="45"/>
      <c r="N6822" s="45">
        <v>55.383140563964844</v>
      </c>
      <c r="O6822" s="45"/>
      <c r="P6822" s="45"/>
      <c r="Q6822" s="45"/>
      <c r="R6822" s="45">
        <v>22.028247833251953</v>
      </c>
      <c r="S6822" s="45"/>
      <c r="T6822" s="45"/>
      <c r="U6822" s="45"/>
      <c r="V6822" s="46">
        <v>77.779884338378906</v>
      </c>
      <c r="W6822" s="46"/>
      <c r="X6822" s="45">
        <v>4.6999998390674591E-2</v>
      </c>
      <c r="Y6822" s="45"/>
      <c r="Z6822" s="44">
        <v>2.8199999034404755</v>
      </c>
      <c r="AA6822" s="44"/>
      <c r="AB6822" s="45">
        <v>-0.78308868408203125</v>
      </c>
      <c r="AC6822" s="45"/>
      <c r="AD6822" s="45">
        <v>9.4484882354736328</v>
      </c>
      <c r="AE6822" s="45"/>
      <c r="AF6822" s="45">
        <v>32.994350433349609</v>
      </c>
      <c r="AG6822" s="45"/>
      <c r="AH6822" s="45">
        <v>16.649438858032227</v>
      </c>
      <c r="AI6822" s="45"/>
      <c r="AJ6822" s="45"/>
      <c r="AK6822" s="20">
        <v>40.128025054931641</v>
      </c>
    </row>
    <row r="6823" spans="2:37">
      <c r="B6823" s="2">
        <v>8.999999612569809E-3</v>
      </c>
      <c r="D6823" s="44">
        <v>0.53999997675418854</v>
      </c>
      <c r="E6823" s="44"/>
      <c r="F6823" s="45">
        <v>53.349643707275391</v>
      </c>
      <c r="G6823" s="45"/>
      <c r="H6823" s="45"/>
      <c r="I6823" s="45"/>
      <c r="J6823" s="45"/>
      <c r="K6823" s="45">
        <v>23.437313079833984</v>
      </c>
      <c r="L6823" s="45"/>
      <c r="M6823" s="45"/>
      <c r="N6823" s="45">
        <v>54.337993621826172</v>
      </c>
      <c r="O6823" s="45"/>
      <c r="P6823" s="45"/>
      <c r="Q6823" s="45"/>
      <c r="R6823" s="45">
        <v>21.850080490112305</v>
      </c>
      <c r="S6823" s="45"/>
      <c r="T6823" s="45"/>
      <c r="U6823" s="45"/>
      <c r="V6823" s="46">
        <v>75.847236633300781</v>
      </c>
      <c r="W6823" s="46"/>
      <c r="X6823" s="45">
        <v>4.8000000417232513E-2</v>
      </c>
      <c r="Y6823" s="45"/>
      <c r="Z6823" s="44">
        <v>2.8800000250339508</v>
      </c>
      <c r="AA6823" s="44"/>
      <c r="AB6823" s="45">
        <v>-7.9534759521484375</v>
      </c>
      <c r="AC6823" s="45"/>
      <c r="AD6823" s="45">
        <v>9.2602558135986328</v>
      </c>
      <c r="AE6823" s="45"/>
      <c r="AF6823" s="45">
        <v>32.6588134765625</v>
      </c>
      <c r="AG6823" s="45"/>
      <c r="AH6823" s="45">
        <v>16.545278549194336</v>
      </c>
      <c r="AI6823" s="45"/>
      <c r="AJ6823" s="45"/>
      <c r="AK6823" s="20">
        <v>39.576183319091797</v>
      </c>
    </row>
    <row r="6824" spans="2:37">
      <c r="B6824" s="2">
        <v>9.9999997764825821E-3</v>
      </c>
      <c r="D6824" s="44">
        <v>0.59999998658895493</v>
      </c>
      <c r="E6824" s="44"/>
      <c r="F6824" s="45">
        <v>47.447364807128906</v>
      </c>
      <c r="G6824" s="45"/>
      <c r="H6824" s="45"/>
      <c r="I6824" s="45"/>
      <c r="J6824" s="45"/>
      <c r="K6824" s="45">
        <v>22.694438934326172</v>
      </c>
      <c r="L6824" s="45"/>
      <c r="M6824" s="45"/>
      <c r="N6824" s="45">
        <v>53.346836090087891</v>
      </c>
      <c r="O6824" s="45"/>
      <c r="P6824" s="45"/>
      <c r="Q6824" s="45"/>
      <c r="R6824" s="45">
        <v>21.674518585205078</v>
      </c>
      <c r="S6824" s="45"/>
      <c r="T6824" s="45"/>
      <c r="U6824" s="45"/>
      <c r="V6824" s="46">
        <v>74.038055419921875</v>
      </c>
      <c r="W6824" s="46"/>
      <c r="X6824" s="45">
        <v>4.8999998718500137E-2</v>
      </c>
      <c r="Y6824" s="45"/>
      <c r="Z6824" s="44">
        <v>2.9399999231100082</v>
      </c>
      <c r="AA6824" s="44"/>
      <c r="AB6824" s="45">
        <v>-12.628012657165527</v>
      </c>
      <c r="AC6824" s="45"/>
      <c r="AD6824" s="45">
        <v>9.0766363143920898</v>
      </c>
      <c r="AE6824" s="45"/>
      <c r="AF6824" s="45">
        <v>32.329750061035156</v>
      </c>
      <c r="AG6824" s="45"/>
      <c r="AH6824" s="45">
        <v>16.442434310913086</v>
      </c>
      <c r="AI6824" s="45"/>
      <c r="AJ6824" s="45"/>
      <c r="AK6824" s="20">
        <v>39.034069061279297</v>
      </c>
    </row>
    <row r="6825" spans="2:37">
      <c r="B6825" s="2">
        <v>1.0999999940395355E-2</v>
      </c>
      <c r="D6825" s="44">
        <v>0.65999999642372131</v>
      </c>
      <c r="E6825" s="44"/>
      <c r="F6825" s="45">
        <v>38.219223022460938</v>
      </c>
      <c r="G6825" s="45"/>
      <c r="H6825" s="45"/>
      <c r="I6825" s="45"/>
      <c r="J6825" s="45"/>
      <c r="K6825" s="45">
        <v>21.9967041015625</v>
      </c>
      <c r="L6825" s="45"/>
      <c r="M6825" s="45"/>
      <c r="N6825" s="45">
        <v>52.404438018798828</v>
      </c>
      <c r="O6825" s="45"/>
      <c r="P6825" s="45"/>
      <c r="Q6825" s="45"/>
      <c r="R6825" s="45">
        <v>21.501516342163086</v>
      </c>
      <c r="S6825" s="45"/>
      <c r="T6825" s="45"/>
      <c r="U6825" s="45"/>
      <c r="V6825" s="46">
        <v>72.339164733886719</v>
      </c>
      <c r="W6825" s="46"/>
      <c r="X6825" s="45">
        <v>5.000000074505806E-2</v>
      </c>
      <c r="Y6825" s="45"/>
      <c r="Z6825" s="44">
        <v>3.0000000447034836</v>
      </c>
      <c r="AA6825" s="44"/>
      <c r="AB6825" s="45">
        <v>-14.210827827453613</v>
      </c>
      <c r="AC6825" s="45"/>
      <c r="AD6825" s="45">
        <v>8.8974838256835938</v>
      </c>
      <c r="AE6825" s="45"/>
      <c r="AF6825" s="45">
        <v>32.006980895996094</v>
      </c>
      <c r="AG6825" s="45"/>
      <c r="AH6825" s="45">
        <v>16.340883255004883</v>
      </c>
      <c r="AI6825" s="45"/>
      <c r="AJ6825" s="45"/>
      <c r="AK6825" s="20">
        <v>38.501415252685547</v>
      </c>
    </row>
    <row r="6826" spans="2:37">
      <c r="B6826" s="2">
        <v>1.2000000104308128E-2</v>
      </c>
      <c r="D6826" s="44">
        <v>0.7200000062584877</v>
      </c>
      <c r="E6826" s="44"/>
      <c r="F6826" s="45">
        <v>26.903596878051758</v>
      </c>
      <c r="G6826" s="45"/>
      <c r="H6826" s="45"/>
      <c r="I6826" s="45"/>
      <c r="J6826" s="45"/>
      <c r="K6826" s="45">
        <v>21.339569091796875</v>
      </c>
      <c r="L6826" s="45"/>
      <c r="M6826" s="45"/>
      <c r="N6826" s="45">
        <v>51.506198883056641</v>
      </c>
      <c r="O6826" s="45"/>
      <c r="P6826" s="45"/>
      <c r="Q6826" s="45"/>
      <c r="R6826" s="45">
        <v>21.331027984619141</v>
      </c>
      <c r="S6826" s="45"/>
      <c r="T6826" s="45"/>
      <c r="U6826" s="45"/>
      <c r="V6826" s="46">
        <v>70.738990783691406</v>
      </c>
      <c r="W6826" s="46"/>
      <c r="X6826" s="45">
        <v>5.0999999046325684E-2</v>
      </c>
      <c r="Y6826" s="45"/>
      <c r="Z6826" s="44">
        <v>3.059999942779541</v>
      </c>
      <c r="AA6826" s="44"/>
      <c r="AB6826" s="45">
        <v>-12.544181823730469</v>
      </c>
      <c r="AC6826" s="45"/>
      <c r="AD6826" s="45">
        <v>8.722661018371582</v>
      </c>
      <c r="AE6826" s="45"/>
      <c r="AF6826" s="45">
        <v>31.690340042114258</v>
      </c>
      <c r="AG6826" s="45"/>
      <c r="AH6826" s="45">
        <v>16.240602493286133</v>
      </c>
      <c r="AI6826" s="45"/>
      <c r="AJ6826" s="45"/>
      <c r="AK6826" s="20">
        <v>37.977977752685547</v>
      </c>
    </row>
    <row r="6827" spans="2:37">
      <c r="B6827" s="2">
        <v>1.3000000268220901E-2</v>
      </c>
      <c r="D6827" s="44">
        <v>0.78000001609325409</v>
      </c>
      <c r="E6827" s="44"/>
      <c r="F6827" s="45">
        <v>15.016154289245605</v>
      </c>
      <c r="G6827" s="45"/>
      <c r="H6827" s="45"/>
      <c r="I6827" s="45"/>
      <c r="J6827" s="45"/>
      <c r="K6827" s="45">
        <v>20.719060897827148</v>
      </c>
      <c r="L6827" s="45"/>
      <c r="M6827" s="45"/>
      <c r="N6827" s="45">
        <v>50.648075103759766</v>
      </c>
      <c r="O6827" s="45"/>
      <c r="P6827" s="45"/>
      <c r="Q6827" s="45"/>
      <c r="R6827" s="45">
        <v>21.163009643554688</v>
      </c>
      <c r="S6827" s="45"/>
      <c r="T6827" s="45"/>
      <c r="U6827" s="45"/>
      <c r="V6827" s="46">
        <v>69.227340698242188</v>
      </c>
      <c r="W6827" s="46"/>
      <c r="X6827" s="45">
        <v>5.2000001072883606E-2</v>
      </c>
      <c r="Y6827" s="45"/>
      <c r="Z6827" s="44">
        <v>3.1200000643730164</v>
      </c>
      <c r="AA6827" s="44"/>
      <c r="AB6827" s="45">
        <v>-7.9250679016113281</v>
      </c>
      <c r="AC6827" s="45"/>
      <c r="AD6827" s="45">
        <v>8.5520353317260742</v>
      </c>
      <c r="AE6827" s="45"/>
      <c r="AF6827" s="45">
        <v>31.379665374755859</v>
      </c>
      <c r="AG6827" s="45"/>
      <c r="AH6827" s="45">
        <v>16.141571044921875</v>
      </c>
      <c r="AI6827" s="45"/>
      <c r="AJ6827" s="45"/>
      <c r="AK6827" s="20">
        <v>37.463527679443359</v>
      </c>
    </row>
    <row r="6828" spans="2:37">
      <c r="B6828" s="2">
        <v>1.4000000432133675E-2</v>
      </c>
      <c r="D6828" s="44">
        <v>0.84000002592802048</v>
      </c>
      <c r="E6828" s="44"/>
      <c r="F6828" s="45">
        <v>4.1338319778442383</v>
      </c>
      <c r="G6828" s="45"/>
      <c r="H6828" s="45"/>
      <c r="I6828" s="45"/>
      <c r="J6828" s="45"/>
      <c r="K6828" s="45">
        <v>20.131681442260742</v>
      </c>
      <c r="L6828" s="45"/>
      <c r="M6828" s="45"/>
      <c r="N6828" s="45">
        <v>49.826511383056641</v>
      </c>
      <c r="O6828" s="45"/>
      <c r="P6828" s="45"/>
      <c r="Q6828" s="45"/>
      <c r="R6828" s="45">
        <v>20.997415542602539</v>
      </c>
      <c r="S6828" s="45"/>
      <c r="T6828" s="45"/>
      <c r="U6828" s="45"/>
      <c r="V6828" s="46">
        <v>67.795242309570313</v>
      </c>
      <c r="W6828" s="46"/>
      <c r="X6828" s="45">
        <v>5.299999937415123E-2</v>
      </c>
      <c r="Y6828" s="45"/>
      <c r="Z6828" s="44">
        <v>3.1799999624490738</v>
      </c>
      <c r="AA6828" s="44"/>
      <c r="AB6828" s="45">
        <v>-1.0582386255264282</v>
      </c>
      <c r="AC6828" s="45"/>
      <c r="AD6828" s="45">
        <v>8.3854808807373047</v>
      </c>
      <c r="AE6828" s="45"/>
      <c r="AF6828" s="45">
        <v>31.074796676635742</v>
      </c>
      <c r="AG6828" s="45"/>
      <c r="AH6828" s="45">
        <v>16.043769836425781</v>
      </c>
      <c r="AI6828" s="45"/>
      <c r="AJ6828" s="45"/>
      <c r="AK6828" s="20">
        <v>36.957836151123047</v>
      </c>
    </row>
    <row r="6829" spans="2:37">
      <c r="B6829" s="2">
        <v>1.4999999664723873E-2</v>
      </c>
      <c r="D6829" s="44">
        <v>0.89999997988343239</v>
      </c>
      <c r="E6829" s="44"/>
      <c r="F6829" s="45">
        <v>-4.326202392578125</v>
      </c>
      <c r="G6829" s="45"/>
      <c r="H6829" s="45"/>
      <c r="I6829" s="45"/>
      <c r="J6829" s="45"/>
      <c r="K6829" s="45">
        <v>19.57435417175293</v>
      </c>
      <c r="L6829" s="45"/>
      <c r="M6829" s="45"/>
      <c r="N6829" s="45">
        <v>49.038368225097656</v>
      </c>
      <c r="O6829" s="45"/>
      <c r="P6829" s="45"/>
      <c r="Q6829" s="45"/>
      <c r="R6829" s="45">
        <v>20.834203720092773</v>
      </c>
      <c r="S6829" s="45"/>
      <c r="T6829" s="45"/>
      <c r="U6829" s="45"/>
      <c r="V6829" s="46">
        <v>66.434791564941406</v>
      </c>
      <c r="W6829" s="46"/>
      <c r="X6829" s="45">
        <v>5.4000001400709152E-2</v>
      </c>
      <c r="Y6829" s="45"/>
      <c r="Z6829" s="44">
        <v>3.2400000840425491</v>
      </c>
      <c r="AA6829" s="44"/>
      <c r="AB6829" s="45">
        <v>7.0470399856567383</v>
      </c>
      <c r="AC6829" s="45"/>
      <c r="AD6829" s="45">
        <v>8.222874641418457</v>
      </c>
      <c r="AE6829" s="45"/>
      <c r="AF6829" s="45">
        <v>30.775588989257813</v>
      </c>
      <c r="AG6829" s="45"/>
      <c r="AH6829" s="45">
        <v>15.947176933288574</v>
      </c>
      <c r="AI6829" s="45"/>
      <c r="AJ6829" s="45"/>
      <c r="AK6829" s="20">
        <v>36.460689544677734</v>
      </c>
    </row>
    <row r="6830" spans="2:37">
      <c r="B6830" s="2">
        <v>1.6000000759959221E-2</v>
      </c>
      <c r="D6830" s="44">
        <v>0.96000004559755325</v>
      </c>
      <c r="E6830" s="44"/>
      <c r="F6830" s="45">
        <v>-9.3018426895141602</v>
      </c>
      <c r="G6830" s="45"/>
      <c r="H6830" s="45"/>
      <c r="I6830" s="45"/>
      <c r="J6830" s="45"/>
      <c r="K6830" s="45">
        <v>19.044376373291016</v>
      </c>
      <c r="L6830" s="45"/>
      <c r="M6830" s="45"/>
      <c r="N6830" s="45">
        <v>48.280879974365234</v>
      </c>
      <c r="O6830" s="45"/>
      <c r="P6830" s="45"/>
      <c r="Q6830" s="45"/>
      <c r="R6830" s="45">
        <v>20.673330307006836</v>
      </c>
      <c r="S6830" s="45"/>
      <c r="T6830" s="45"/>
      <c r="U6830" s="45"/>
      <c r="V6830" s="46">
        <v>65.139030456542969</v>
      </c>
      <c r="W6830" s="46"/>
      <c r="X6830" s="45">
        <v>5.4999999701976776E-2</v>
      </c>
      <c r="Y6830" s="45"/>
      <c r="Z6830" s="44">
        <v>3.2999999821186066</v>
      </c>
      <c r="AA6830" s="44"/>
      <c r="AB6830" s="45">
        <v>15.221420288085938</v>
      </c>
      <c r="AC6830" s="45"/>
      <c r="AD6830" s="45">
        <v>8.0641021728515625</v>
      </c>
      <c r="AE6830" s="45"/>
      <c r="AF6830" s="45">
        <v>30.481891632080078</v>
      </c>
      <c r="AG6830" s="45"/>
      <c r="AH6830" s="45">
        <v>15.851771354675293</v>
      </c>
      <c r="AI6830" s="45"/>
      <c r="AJ6830" s="45"/>
      <c r="AK6830" s="20">
        <v>35.971885681152344</v>
      </c>
    </row>
    <row r="6831" spans="2:37">
      <c r="B6831" s="2">
        <v>1.7000000923871994E-2</v>
      </c>
      <c r="D6831" s="44">
        <v>1.0200000554323196</v>
      </c>
      <c r="E6831" s="44"/>
      <c r="F6831" s="45">
        <v>-10.228830337524414</v>
      </c>
      <c r="G6831" s="45"/>
      <c r="H6831" s="45"/>
      <c r="I6831" s="45"/>
      <c r="J6831" s="45"/>
      <c r="K6831" s="45">
        <v>18.539356231689453</v>
      </c>
      <c r="L6831" s="45"/>
      <c r="M6831" s="45"/>
      <c r="N6831" s="45">
        <v>47.551601409912109</v>
      </c>
      <c r="O6831" s="45"/>
      <c r="P6831" s="45"/>
      <c r="Q6831" s="45"/>
      <c r="R6831" s="45">
        <v>20.51475715637207</v>
      </c>
      <c r="S6831" s="45"/>
      <c r="T6831" s="45"/>
      <c r="U6831" s="45"/>
      <c r="V6831" s="46">
        <v>63.901824951171875</v>
      </c>
      <c r="W6831" s="46"/>
      <c r="X6831" s="45">
        <v>5.6000001728534698E-2</v>
      </c>
      <c r="Y6831" s="45"/>
      <c r="Z6831" s="44">
        <v>3.3600001037120819</v>
      </c>
      <c r="AA6831" s="44"/>
      <c r="AB6831" s="45">
        <v>22.30047607421875</v>
      </c>
      <c r="AC6831" s="45"/>
      <c r="AD6831" s="45">
        <v>7.9090499877929688</v>
      </c>
      <c r="AE6831" s="45"/>
      <c r="AF6831" s="45">
        <v>30.193569183349609</v>
      </c>
      <c r="AG6831" s="45"/>
      <c r="AH6831" s="45">
        <v>15.757534980773926</v>
      </c>
      <c r="AI6831" s="45"/>
      <c r="AJ6831" s="45"/>
      <c r="AK6831" s="20">
        <v>35.491230010986328</v>
      </c>
    </row>
    <row r="6832" spans="2:37">
      <c r="B6832" s="2">
        <v>1.7999999225139618E-2</v>
      </c>
      <c r="D6832" s="44">
        <v>1.0799999535083771</v>
      </c>
      <c r="E6832" s="44"/>
      <c r="F6832" s="45">
        <v>-7.1120152473449707</v>
      </c>
      <c r="G6832" s="45"/>
      <c r="H6832" s="45"/>
      <c r="I6832" s="45"/>
      <c r="J6832" s="45"/>
      <c r="K6832" s="45">
        <v>18.057182312011719</v>
      </c>
      <c r="L6832" s="45"/>
      <c r="M6832" s="45"/>
      <c r="N6832" s="45">
        <v>46.848365783691406</v>
      </c>
      <c r="O6832" s="45"/>
      <c r="P6832" s="45"/>
      <c r="Q6832" s="45"/>
      <c r="R6832" s="45">
        <v>20.358440399169922</v>
      </c>
      <c r="S6832" s="45"/>
      <c r="T6832" s="45"/>
      <c r="U6832" s="45"/>
      <c r="V6832" s="46">
        <v>62.717754364013672</v>
      </c>
      <c r="W6832" s="46"/>
      <c r="X6832" s="45">
        <v>5.7000000029802322E-2</v>
      </c>
      <c r="Y6832" s="45"/>
      <c r="Z6832" s="44">
        <v>3.4200000017881393</v>
      </c>
      <c r="AA6832" s="44"/>
      <c r="AB6832" s="45">
        <v>27.28704833984375</v>
      </c>
      <c r="AC6832" s="45"/>
      <c r="AD6832" s="45">
        <v>7.7576107978820801</v>
      </c>
      <c r="AE6832" s="45"/>
      <c r="AF6832" s="45">
        <v>29.910484313964844</v>
      </c>
      <c r="AG6832" s="45"/>
      <c r="AH6832" s="45">
        <v>15.664447784423828</v>
      </c>
      <c r="AI6832" s="45"/>
      <c r="AJ6832" s="45"/>
      <c r="AK6832" s="20">
        <v>35.018527984619141</v>
      </c>
    </row>
    <row r="6833" spans="2:37">
      <c r="B6833" s="2">
        <v>1.8999999389052391E-2</v>
      </c>
      <c r="D6833" s="44">
        <v>1.1399999633431435</v>
      </c>
      <c r="E6833" s="44"/>
      <c r="F6833" s="45">
        <v>-0.51627975702285767</v>
      </c>
      <c r="G6833" s="45"/>
      <c r="H6833" s="45"/>
      <c r="I6833" s="45"/>
      <c r="J6833" s="45"/>
      <c r="K6833" s="45">
        <v>17.595991134643555</v>
      </c>
      <c r="L6833" s="45"/>
      <c r="M6833" s="45"/>
      <c r="N6833" s="45">
        <v>46.169242858886719</v>
      </c>
      <c r="O6833" s="45"/>
      <c r="P6833" s="45"/>
      <c r="Q6833" s="45"/>
      <c r="R6833" s="45">
        <v>20.204341888427734</v>
      </c>
      <c r="S6833" s="45"/>
      <c r="T6833" s="45"/>
      <c r="U6833" s="45"/>
      <c r="V6833" s="46">
        <v>61.582035064697266</v>
      </c>
      <c r="W6833" s="46"/>
      <c r="X6833" s="45">
        <v>5.7999998331069946E-2</v>
      </c>
      <c r="Y6833" s="45"/>
      <c r="Z6833" s="44">
        <v>3.4799998998641968</v>
      </c>
      <c r="AA6833" s="44"/>
      <c r="AB6833" s="45">
        <v>29.488317489624023</v>
      </c>
      <c r="AC6833" s="45"/>
      <c r="AD6833" s="45">
        <v>7.6096811294555664</v>
      </c>
      <c r="AE6833" s="45"/>
      <c r="AF6833" s="45">
        <v>29.632509231567383</v>
      </c>
      <c r="AG6833" s="45"/>
      <c r="AH6833" s="45">
        <v>15.572490692138672</v>
      </c>
      <c r="AI6833" s="45"/>
      <c r="AJ6833" s="45"/>
      <c r="AK6833" s="20">
        <v>34.553607940673828</v>
      </c>
    </row>
    <row r="6834" spans="2:37">
      <c r="B6834" s="2">
        <v>1.9999999552965164E-2</v>
      </c>
      <c r="D6834" s="44">
        <v>1.1999999731779099</v>
      </c>
      <c r="E6834" s="44"/>
      <c r="F6834" s="45">
        <v>8.5203561782836914</v>
      </c>
      <c r="G6834" s="45"/>
      <c r="H6834" s="45"/>
      <c r="I6834" s="45"/>
      <c r="J6834" s="45"/>
      <c r="K6834" s="45">
        <v>17.154123306274414</v>
      </c>
      <c r="L6834" s="45"/>
      <c r="M6834" s="45"/>
      <c r="N6834" s="45">
        <v>45.512531280517578</v>
      </c>
      <c r="O6834" s="45"/>
      <c r="P6834" s="45"/>
      <c r="Q6834" s="45"/>
      <c r="R6834" s="45">
        <v>20.052421569824219</v>
      </c>
      <c r="S6834" s="45"/>
      <c r="T6834" s="45"/>
      <c r="U6834" s="45"/>
      <c r="V6834" s="46">
        <v>60.490436553955078</v>
      </c>
      <c r="W6834" s="46"/>
      <c r="X6834" s="45">
        <v>5.9000000357627869E-2</v>
      </c>
      <c r="Y6834" s="45"/>
      <c r="Z6834" s="44">
        <v>3.5400000214576721</v>
      </c>
      <c r="AA6834" s="44"/>
      <c r="AB6834" s="45">
        <v>28.608850479125977</v>
      </c>
      <c r="AC6834" s="45"/>
      <c r="AD6834" s="45">
        <v>7.4651613235473633</v>
      </c>
      <c r="AE6834" s="45"/>
      <c r="AF6834" s="45">
        <v>29.359512329101563</v>
      </c>
      <c r="AG6834" s="45"/>
      <c r="AH6834" s="45">
        <v>15.481644630432129</v>
      </c>
      <c r="AI6834" s="45"/>
      <c r="AJ6834" s="45"/>
      <c r="AK6834" s="20">
        <v>34.096290588378906</v>
      </c>
    </row>
    <row r="6835" spans="2:37">
      <c r="B6835" s="2">
        <v>2.0999999716877937E-2</v>
      </c>
      <c r="D6835" s="44">
        <v>1.2599999830126762</v>
      </c>
      <c r="E6835" s="44"/>
      <c r="F6835" s="45">
        <v>18.638195037841797</v>
      </c>
      <c r="G6835" s="45"/>
      <c r="H6835" s="45"/>
      <c r="I6835" s="45"/>
      <c r="J6835" s="45"/>
      <c r="K6835" s="45">
        <v>16.730112075805664</v>
      </c>
      <c r="L6835" s="45"/>
      <c r="M6835" s="45"/>
      <c r="N6835" s="45">
        <v>44.876697540283203</v>
      </c>
      <c r="O6835" s="45"/>
      <c r="P6835" s="45"/>
      <c r="Q6835" s="45"/>
      <c r="R6835" s="45">
        <v>19.902641296386719</v>
      </c>
      <c r="S6835" s="45"/>
      <c r="T6835" s="45"/>
      <c r="U6835" s="45"/>
      <c r="V6835" s="46">
        <v>59.439224243164063</v>
      </c>
      <c r="W6835" s="46"/>
      <c r="X6835" s="45">
        <v>5.9999998658895493E-2</v>
      </c>
      <c r="Y6835" s="45"/>
      <c r="Z6835" s="44">
        <v>3.5999999195337296</v>
      </c>
      <c r="AA6835" s="44"/>
      <c r="AB6835" s="45">
        <v>24.787120819091797</v>
      </c>
      <c r="AC6835" s="45"/>
      <c r="AD6835" s="45">
        <v>7.3239550590515137</v>
      </c>
      <c r="AE6835" s="45"/>
      <c r="AF6835" s="45">
        <v>29.091377258300781</v>
      </c>
      <c r="AG6835" s="45"/>
      <c r="AH6835" s="45">
        <v>15.391891479492188</v>
      </c>
      <c r="AI6835" s="45"/>
      <c r="AJ6835" s="45"/>
      <c r="AK6835" s="20">
        <v>33.646404266357422</v>
      </c>
    </row>
    <row r="6836" spans="2:37">
      <c r="B6836" s="2">
        <v>2.199999988079071E-2</v>
      </c>
      <c r="D6836" s="44">
        <v>1.3199999928474426</v>
      </c>
      <c r="E6836" s="44"/>
      <c r="F6836" s="45">
        <v>28.349832534790039</v>
      </c>
      <c r="G6836" s="45"/>
      <c r="H6836" s="45"/>
      <c r="I6836" s="45"/>
      <c r="J6836" s="45"/>
      <c r="K6836" s="45">
        <v>16.32264518737793</v>
      </c>
      <c r="L6836" s="45"/>
      <c r="M6836" s="45"/>
      <c r="N6836" s="45">
        <v>44.260379791259766</v>
      </c>
      <c r="O6836" s="45"/>
      <c r="P6836" s="45"/>
      <c r="Q6836" s="45"/>
      <c r="R6836" s="45">
        <v>19.754962921142578</v>
      </c>
      <c r="S6836" s="45"/>
      <c r="T6836" s="45"/>
      <c r="U6836" s="45"/>
      <c r="V6836" s="46">
        <v>58.425079345703125</v>
      </c>
      <c r="W6836" s="46"/>
      <c r="X6836" s="45">
        <v>6.1000000685453415E-2</v>
      </c>
      <c r="Y6836" s="45"/>
      <c r="Z6836" s="44">
        <v>3.6600000411272049</v>
      </c>
      <c r="AA6836" s="44"/>
      <c r="AB6836" s="45">
        <v>18.57111930847168</v>
      </c>
      <c r="AC6836" s="45"/>
      <c r="AD6836" s="45">
        <v>7.1859698295593262</v>
      </c>
      <c r="AE6836" s="45"/>
      <c r="AF6836" s="45">
        <v>28.827983856201172</v>
      </c>
      <c r="AG6836" s="45"/>
      <c r="AH6836" s="45">
        <v>15.303214073181152</v>
      </c>
      <c r="AI6836" s="45"/>
      <c r="AJ6836" s="45"/>
      <c r="AK6836" s="20">
        <v>33.20379638671875</v>
      </c>
    </row>
    <row r="6837" spans="2:37">
      <c r="B6837" s="2">
        <v>2.3000000044703484E-2</v>
      </c>
      <c r="D6837" s="44">
        <v>1.380000002682209</v>
      </c>
      <c r="E6837" s="44"/>
      <c r="F6837" s="45">
        <v>36.249015808105469</v>
      </c>
      <c r="G6837" s="45"/>
      <c r="H6837" s="45"/>
      <c r="I6837" s="45"/>
      <c r="J6837" s="45"/>
      <c r="K6837" s="45">
        <v>15.930556297302246</v>
      </c>
      <c r="L6837" s="45"/>
      <c r="M6837" s="45"/>
      <c r="N6837" s="45">
        <v>43.662364959716797</v>
      </c>
      <c r="O6837" s="45"/>
      <c r="P6837" s="45"/>
      <c r="Q6837" s="45"/>
      <c r="R6837" s="45">
        <v>19.609350204467773</v>
      </c>
      <c r="S6837" s="45"/>
      <c r="T6837" s="45"/>
      <c r="U6837" s="45"/>
      <c r="V6837" s="46">
        <v>57.445068359375</v>
      </c>
      <c r="W6837" s="46"/>
      <c r="X6837" s="45">
        <v>6.1999998986721039E-2</v>
      </c>
      <c r="Y6837" s="45"/>
      <c r="Z6837" s="44">
        <v>3.7199999392032623</v>
      </c>
      <c r="AA6837" s="44"/>
      <c r="AB6837" s="45">
        <v>10.837148666381836</v>
      </c>
      <c r="AC6837" s="45"/>
      <c r="AD6837" s="45">
        <v>7.0511159896850586</v>
      </c>
      <c r="AE6837" s="45"/>
      <c r="AF6837" s="45">
        <v>28.569215774536133</v>
      </c>
      <c r="AG6837" s="45"/>
      <c r="AH6837" s="45">
        <v>15.215594291687012</v>
      </c>
      <c r="AI6837" s="45"/>
      <c r="AJ6837" s="45"/>
      <c r="AK6837" s="20">
        <v>32.768302917480469</v>
      </c>
    </row>
    <row r="6838" spans="2:37">
      <c r="B6838" s="2">
        <v>2.4000000208616257E-2</v>
      </c>
      <c r="D6838" s="44">
        <v>1.4400000125169754</v>
      </c>
      <c r="E6838" s="44"/>
      <c r="F6838" s="45">
        <v>41.205142974853516</v>
      </c>
      <c r="G6838" s="45"/>
      <c r="H6838" s="45"/>
      <c r="I6838" s="45"/>
      <c r="J6838" s="45"/>
      <c r="K6838" s="45">
        <v>15.552803993225098</v>
      </c>
      <c r="L6838" s="45"/>
      <c r="M6838" s="45"/>
      <c r="N6838" s="45">
        <v>43.081554412841797</v>
      </c>
      <c r="O6838" s="45"/>
      <c r="P6838" s="45"/>
      <c r="Q6838" s="45"/>
      <c r="R6838" s="45">
        <v>19.465766906738281</v>
      </c>
      <c r="S6838" s="45"/>
      <c r="T6838" s="45"/>
      <c r="U6838" s="45"/>
      <c r="V6838" s="46">
        <v>56.49658203125</v>
      </c>
      <c r="W6838" s="46"/>
      <c r="X6838" s="45">
        <v>6.3000001013278961E-2</v>
      </c>
      <c r="Y6838" s="45"/>
      <c r="Z6838" s="44">
        <v>3.7800000607967377</v>
      </c>
      <c r="AA6838" s="44"/>
      <c r="AB6838" s="45">
        <v>2.6637659072875977</v>
      </c>
      <c r="AC6838" s="45"/>
      <c r="AD6838" s="45">
        <v>6.919306755065918</v>
      </c>
      <c r="AE6838" s="45"/>
      <c r="AF6838" s="45">
        <v>28.314964294433594</v>
      </c>
      <c r="AG6838" s="45"/>
      <c r="AH6838" s="45">
        <v>15.12901496887207</v>
      </c>
      <c r="AI6838" s="45"/>
      <c r="AJ6838" s="45"/>
      <c r="AK6838" s="20">
        <v>32.339771270751953</v>
      </c>
    </row>
    <row r="6839" spans="2:37">
      <c r="B6839" s="2">
        <v>2.500000037252903E-2</v>
      </c>
      <c r="D6839" s="44">
        <v>1.5000000223517418</v>
      </c>
      <c r="E6839" s="44"/>
      <c r="F6839" s="45">
        <v>42.516498565673828</v>
      </c>
      <c r="G6839" s="45"/>
      <c r="H6839" s="45"/>
      <c r="I6839" s="45"/>
      <c r="J6839" s="45"/>
      <c r="K6839" s="45">
        <v>15.188449859619141</v>
      </c>
      <c r="L6839" s="45"/>
      <c r="M6839" s="45"/>
      <c r="N6839" s="45">
        <v>42.516963958740234</v>
      </c>
      <c r="O6839" s="45"/>
      <c r="P6839" s="45"/>
      <c r="Q6839" s="45"/>
      <c r="R6839" s="45">
        <v>19.324176788330078</v>
      </c>
      <c r="S6839" s="45"/>
      <c r="T6839" s="45"/>
      <c r="U6839" s="45"/>
      <c r="V6839" s="46">
        <v>55.577301025390625</v>
      </c>
      <c r="W6839" s="46"/>
      <c r="X6839" s="45">
        <v>6.4000003039836884E-2</v>
      </c>
      <c r="Y6839" s="45"/>
      <c r="Z6839" s="44">
        <v>3.840000182390213</v>
      </c>
      <c r="AA6839" s="44"/>
      <c r="AB6839" s="45">
        <v>-4.821012020111084</v>
      </c>
      <c r="AC6839" s="45"/>
      <c r="AD6839" s="45">
        <v>6.790459156036377</v>
      </c>
      <c r="AE6839" s="45"/>
      <c r="AF6839" s="45">
        <v>28.065120697021484</v>
      </c>
      <c r="AG6839" s="45"/>
      <c r="AH6839" s="45">
        <v>15.043457984924316</v>
      </c>
      <c r="AI6839" s="45"/>
      <c r="AJ6839" s="45"/>
      <c r="AK6839" s="20">
        <v>31.918058395385742</v>
      </c>
    </row>
    <row r="6840" spans="2:37">
      <c r="B6840" s="2">
        <v>2.6000000536441803E-2</v>
      </c>
      <c r="D6840" s="44">
        <v>1.5600000321865082</v>
      </c>
      <c r="E6840" s="44"/>
      <c r="F6840" s="45">
        <v>40.001605987548828</v>
      </c>
      <c r="G6840" s="45"/>
      <c r="H6840" s="45"/>
      <c r="I6840" s="45"/>
      <c r="J6840" s="45"/>
      <c r="K6840" s="45">
        <v>14.83665657043457</v>
      </c>
      <c r="L6840" s="45"/>
      <c r="M6840" s="45"/>
      <c r="N6840" s="45">
        <v>41.967700958251953</v>
      </c>
      <c r="O6840" s="45"/>
      <c r="P6840" s="45"/>
      <c r="Q6840" s="45"/>
      <c r="R6840" s="45">
        <v>19.184545516967773</v>
      </c>
      <c r="S6840" s="45"/>
      <c r="T6840" s="45"/>
      <c r="U6840" s="45"/>
      <c r="V6840" s="46">
        <v>54.685161590576172</v>
      </c>
      <c r="W6840" s="46"/>
      <c r="X6840" s="45">
        <v>6.4999997615814209E-2</v>
      </c>
      <c r="Y6840" s="45"/>
      <c r="Z6840" s="44">
        <v>3.8999998569488525</v>
      </c>
      <c r="AA6840" s="44"/>
      <c r="AB6840" s="45">
        <v>-10.597671508789063</v>
      </c>
      <c r="AC6840" s="45"/>
      <c r="AD6840" s="45">
        <v>6.664492130279541</v>
      </c>
      <c r="AE6840" s="45"/>
      <c r="AF6840" s="45">
        <v>27.819583892822266</v>
      </c>
      <c r="AG6840" s="45"/>
      <c r="AH6840" s="45">
        <v>14.958908081054688</v>
      </c>
      <c r="AI6840" s="45"/>
      <c r="AJ6840" s="45"/>
      <c r="AK6840" s="20">
        <v>31.503019332885742</v>
      </c>
    </row>
    <row r="6841" spans="2:37">
      <c r="B6841" s="2">
        <v>2.7000000700354576E-2</v>
      </c>
      <c r="D6841" s="44">
        <v>1.6200000420212746</v>
      </c>
      <c r="E6841" s="44"/>
      <c r="F6841" s="45">
        <v>34.016811370849609</v>
      </c>
      <c r="G6841" s="45"/>
      <c r="H6841" s="45"/>
      <c r="I6841" s="45"/>
      <c r="J6841" s="45"/>
      <c r="K6841" s="45">
        <v>14.496665000915527</v>
      </c>
      <c r="L6841" s="45"/>
      <c r="M6841" s="45"/>
      <c r="N6841" s="45">
        <v>41.432964324951172</v>
      </c>
      <c r="O6841" s="45"/>
      <c r="P6841" s="45"/>
      <c r="Q6841" s="45"/>
      <c r="R6841" s="45">
        <v>19.046838760375977</v>
      </c>
      <c r="S6841" s="45"/>
      <c r="T6841" s="45"/>
      <c r="U6841" s="45"/>
      <c r="V6841" s="46">
        <v>53.818328857421875</v>
      </c>
      <c r="W6841" s="46"/>
      <c r="X6841" s="45">
        <v>6.5999999642372131E-2</v>
      </c>
      <c r="Y6841" s="45"/>
      <c r="Z6841" s="44">
        <v>3.9599999785423279</v>
      </c>
      <c r="AA6841" s="44"/>
      <c r="AB6841" s="45">
        <v>-13.896232604980469</v>
      </c>
      <c r="AC6841" s="45"/>
      <c r="AD6841" s="45">
        <v>6.5413284301757813</v>
      </c>
      <c r="AE6841" s="45"/>
      <c r="AF6841" s="45">
        <v>27.5782470703125</v>
      </c>
      <c r="AG6841" s="45"/>
      <c r="AH6841" s="45">
        <v>14.875348091125488</v>
      </c>
      <c r="AI6841" s="45"/>
      <c r="AJ6841" s="45"/>
      <c r="AK6841" s="20">
        <v>31.094516754150391</v>
      </c>
    </row>
    <row r="6842" spans="2:37">
      <c r="B6842" s="2">
        <v>2.8000000864267349E-2</v>
      </c>
      <c r="D6842" s="44">
        <v>1.680000051856041</v>
      </c>
      <c r="E6842" s="44"/>
      <c r="F6842" s="45">
        <v>25.398759841918945</v>
      </c>
      <c r="G6842" s="45"/>
      <c r="H6842" s="45"/>
      <c r="I6842" s="45"/>
      <c r="J6842" s="45"/>
      <c r="K6842" s="45">
        <v>14.167793273925781</v>
      </c>
      <c r="L6842" s="45"/>
      <c r="M6842" s="45"/>
      <c r="N6842" s="45">
        <v>40.912017822265625</v>
      </c>
      <c r="O6842" s="45"/>
      <c r="P6842" s="45"/>
      <c r="Q6842" s="45"/>
      <c r="R6842" s="45">
        <v>18.91102409362793</v>
      </c>
      <c r="S6842" s="45"/>
      <c r="T6842" s="45"/>
      <c r="U6842" s="45"/>
      <c r="V6842" s="46">
        <v>52.975151062011719</v>
      </c>
      <c r="W6842" s="46"/>
      <c r="X6842" s="45">
        <v>6.7000001668930054E-2</v>
      </c>
      <c r="Y6842" s="45"/>
      <c r="Z6842" s="44">
        <v>4.0200001001358032</v>
      </c>
      <c r="AA6842" s="44"/>
      <c r="AB6842" s="45">
        <v>-14.300889015197754</v>
      </c>
      <c r="AC6842" s="45"/>
      <c r="AD6842" s="45">
        <v>6.4208922386169434</v>
      </c>
      <c r="AE6842" s="45"/>
      <c r="AF6842" s="45">
        <v>27.34101676940918</v>
      </c>
      <c r="AG6842" s="45"/>
      <c r="AH6842" s="45">
        <v>14.792762756347656</v>
      </c>
      <c r="AI6842" s="45"/>
      <c r="AJ6842" s="45"/>
      <c r="AK6842" s="20">
        <v>30.692417144775391</v>
      </c>
    </row>
    <row r="6843" spans="2:37">
      <c r="B6843" s="2">
        <v>2.8999999165534973E-2</v>
      </c>
      <c r="D6843" s="44">
        <v>1.7399999499320984</v>
      </c>
      <c r="E6843" s="44"/>
      <c r="F6843" s="45">
        <v>15.340839385986328</v>
      </c>
      <c r="G6843" s="45"/>
      <c r="H6843" s="45"/>
      <c r="I6843" s="45"/>
      <c r="J6843" s="45"/>
      <c r="K6843" s="45">
        <v>13.849422454833984</v>
      </c>
      <c r="L6843" s="45"/>
      <c r="M6843" s="45"/>
      <c r="N6843" s="45">
        <v>40.404201507568359</v>
      </c>
      <c r="O6843" s="45"/>
      <c r="P6843" s="45"/>
      <c r="Q6843" s="45"/>
      <c r="R6843" s="45">
        <v>18.777065277099609</v>
      </c>
      <c r="S6843" s="45"/>
      <c r="T6843" s="45"/>
      <c r="U6843" s="45"/>
      <c r="V6843" s="46">
        <v>52.154159545898438</v>
      </c>
      <c r="W6843" s="46"/>
      <c r="X6843" s="45">
        <v>6.8000003695487976E-2</v>
      </c>
      <c r="Y6843" s="45"/>
      <c r="Z6843" s="44">
        <v>4.0800002217292786</v>
      </c>
      <c r="AA6843" s="44"/>
      <c r="AB6843" s="45">
        <v>-11.804085731506348</v>
      </c>
      <c r="AC6843" s="45"/>
      <c r="AD6843" s="45">
        <v>6.3031105995178223</v>
      </c>
      <c r="AE6843" s="45"/>
      <c r="AF6843" s="45">
        <v>27.107797622680664</v>
      </c>
      <c r="AG6843" s="45"/>
      <c r="AH6843" s="45">
        <v>14.711134910583496</v>
      </c>
      <c r="AI6843" s="45"/>
      <c r="AJ6843" s="45"/>
      <c r="AK6843" s="20">
        <v>30.296590805053711</v>
      </c>
    </row>
    <row r="6844" spans="2:37">
      <c r="B6844" s="2">
        <v>2.9999999329447746E-2</v>
      </c>
      <c r="D6844" s="44">
        <v>1.7999999597668648</v>
      </c>
      <c r="E6844" s="44"/>
      <c r="F6844" s="45">
        <v>5.2217550277709961</v>
      </c>
      <c r="G6844" s="45"/>
      <c r="H6844" s="45"/>
      <c r="I6844" s="45"/>
      <c r="J6844" s="45"/>
      <c r="K6844" s="45">
        <v>13.540989875793457</v>
      </c>
      <c r="L6844" s="45"/>
      <c r="M6844" s="45"/>
      <c r="N6844" s="45">
        <v>39.908905029296875</v>
      </c>
      <c r="O6844" s="45"/>
      <c r="P6844" s="45"/>
      <c r="Q6844" s="45"/>
      <c r="R6844" s="45">
        <v>18.644931793212891</v>
      </c>
      <c r="S6844" s="45"/>
      <c r="T6844" s="45"/>
      <c r="U6844" s="45"/>
      <c r="V6844" s="46">
        <v>51.354038238525391</v>
      </c>
      <c r="W6844" s="46"/>
      <c r="X6844" s="45">
        <v>6.8999998271465302E-2</v>
      </c>
      <c r="Y6844" s="45"/>
      <c r="Z6844" s="44">
        <v>4.1399998962879181</v>
      </c>
      <c r="AA6844" s="44"/>
      <c r="AB6844" s="45">
        <v>-6.8030452728271484</v>
      </c>
      <c r="AC6844" s="45"/>
      <c r="AD6844" s="45">
        <v>6.1879129409790039</v>
      </c>
      <c r="AE6844" s="45"/>
      <c r="AF6844" s="45">
        <v>26.878494262695313</v>
      </c>
      <c r="AG6844" s="45"/>
      <c r="AH6844" s="45">
        <v>14.630450248718262</v>
      </c>
      <c r="AI6844" s="45"/>
      <c r="AJ6844" s="45"/>
      <c r="AK6844" s="20">
        <v>29.906906127929688</v>
      </c>
    </row>
    <row r="6845" spans="2:37">
      <c r="B6845" s="2">
        <v>3.0999999493360519E-2</v>
      </c>
      <c r="D6845" s="44">
        <v>1.8599999696016312</v>
      </c>
      <c r="E6845" s="44"/>
      <c r="F6845" s="45">
        <v>-3.5892791748046875</v>
      </c>
      <c r="G6845" s="45"/>
      <c r="H6845" s="45"/>
      <c r="I6845" s="45"/>
      <c r="J6845" s="45"/>
      <c r="K6845" s="45">
        <v>13.241983413696289</v>
      </c>
      <c r="L6845" s="45"/>
      <c r="M6845" s="45"/>
      <c r="N6845" s="45">
        <v>39.425571441650391</v>
      </c>
      <c r="O6845" s="45"/>
      <c r="P6845" s="45"/>
      <c r="Q6845" s="45"/>
      <c r="R6845" s="45">
        <v>18.514593124389648</v>
      </c>
      <c r="S6845" s="45"/>
      <c r="T6845" s="45"/>
      <c r="U6845" s="45"/>
      <c r="V6845" s="46">
        <v>50.573596954345703</v>
      </c>
      <c r="W6845" s="46"/>
      <c r="X6845" s="45">
        <v>7.0000000298023224E-2</v>
      </c>
      <c r="Y6845" s="45"/>
      <c r="Z6845" s="44">
        <v>4.2000000178813934</v>
      </c>
      <c r="AA6845" s="44"/>
      <c r="AB6845" s="45">
        <v>-3.9882443845272064E-2</v>
      </c>
      <c r="AC6845" s="45"/>
      <c r="AD6845" s="45">
        <v>6.075230598449707</v>
      </c>
      <c r="AE6845" s="45"/>
      <c r="AF6845" s="45">
        <v>26.653018951416016</v>
      </c>
      <c r="AG6845" s="45"/>
      <c r="AH6845" s="45">
        <v>14.550693511962891</v>
      </c>
      <c r="AI6845" s="45"/>
      <c r="AJ6845" s="45"/>
      <c r="AK6845" s="20">
        <v>29.523244857788086</v>
      </c>
    </row>
    <row r="6846" spans="2:37">
      <c r="B6846" s="2">
        <v>3.2000001519918442E-2</v>
      </c>
      <c r="D6846" s="44">
        <v>1.9200000911951065</v>
      </c>
      <c r="E6846" s="44"/>
      <c r="F6846" s="45">
        <v>-9.9232606887817383</v>
      </c>
      <c r="G6846" s="45"/>
      <c r="H6846" s="45"/>
      <c r="I6846" s="45"/>
      <c r="J6846" s="45"/>
      <c r="K6846" s="45">
        <v>12.951934814453125</v>
      </c>
      <c r="L6846" s="45"/>
      <c r="M6846" s="45"/>
      <c r="N6846" s="45">
        <v>38.953689575195313</v>
      </c>
      <c r="O6846" s="45"/>
      <c r="P6846" s="45"/>
      <c r="Q6846" s="45"/>
      <c r="R6846" s="45">
        <v>18.386016845703125</v>
      </c>
      <c r="S6846" s="45"/>
      <c r="T6846" s="45"/>
      <c r="U6846" s="45"/>
      <c r="V6846" s="46">
        <v>49.811771392822266</v>
      </c>
      <c r="W6846" s="46"/>
      <c r="X6846" s="45">
        <v>7.1000002324581146E-2</v>
      </c>
      <c r="Y6846" s="45"/>
      <c r="Z6846" s="44">
        <v>4.2600001394748688</v>
      </c>
      <c r="AA6846" s="44"/>
      <c r="AB6846" s="45">
        <v>7.5057330131530762</v>
      </c>
      <c r="AC6846" s="45"/>
      <c r="AD6846" s="45">
        <v>5.9649982452392578</v>
      </c>
      <c r="AE6846" s="45"/>
      <c r="AF6846" s="45">
        <v>26.431283950805664</v>
      </c>
      <c r="AG6846" s="45"/>
      <c r="AH6846" s="45">
        <v>14.471848487854004</v>
      </c>
      <c r="AI6846" s="45"/>
      <c r="AJ6846" s="45"/>
      <c r="AK6846" s="20">
        <v>29.145484924316406</v>
      </c>
    </row>
    <row r="6847" spans="2:37">
      <c r="B6847" s="2">
        <v>3.2999999821186066E-2</v>
      </c>
      <c r="D6847" s="44">
        <v>1.9799999892711639</v>
      </c>
      <c r="E6847" s="44"/>
      <c r="F6847" s="45">
        <v>-12.9715576171875</v>
      </c>
      <c r="G6847" s="45"/>
      <c r="H6847" s="45"/>
      <c r="I6847" s="45"/>
      <c r="J6847" s="45"/>
      <c r="K6847" s="45">
        <v>12.670416831970215</v>
      </c>
      <c r="L6847" s="45"/>
      <c r="M6847" s="45"/>
      <c r="N6847" s="45">
        <v>38.492786407470703</v>
      </c>
      <c r="O6847" s="45"/>
      <c r="P6847" s="45"/>
      <c r="Q6847" s="45"/>
      <c r="R6847" s="45">
        <v>18.259174346923828</v>
      </c>
      <c r="S6847" s="45"/>
      <c r="T6847" s="45"/>
      <c r="U6847" s="45"/>
      <c r="V6847" s="46">
        <v>49.067596435546875</v>
      </c>
      <c r="W6847" s="46"/>
      <c r="X6847" s="45">
        <v>7.1999996900558472E-2</v>
      </c>
      <c r="Y6847" s="45"/>
      <c r="Z6847" s="44">
        <v>4.3199998140335083</v>
      </c>
      <c r="AA6847" s="44"/>
      <c r="AB6847" s="45">
        <v>14.755873680114746</v>
      </c>
      <c r="AC6847" s="45"/>
      <c r="AD6847" s="45">
        <v>5.8571510314941406</v>
      </c>
      <c r="AE6847" s="45"/>
      <c r="AF6847" s="45">
        <v>26.213203430175781</v>
      </c>
      <c r="AG6847" s="45"/>
      <c r="AH6847" s="45">
        <v>14.393902778625488</v>
      </c>
      <c r="AI6847" s="45"/>
      <c r="AJ6847" s="45"/>
      <c r="AK6847" s="20">
        <v>28.773509979248047</v>
      </c>
    </row>
    <row r="6848" spans="2:37">
      <c r="B6848" s="2">
        <v>3.4000001847743988E-2</v>
      </c>
      <c r="D6848" s="44">
        <v>2.0400001108646393</v>
      </c>
      <c r="E6848" s="44"/>
      <c r="F6848" s="45">
        <v>-12.393651008605957</v>
      </c>
      <c r="G6848" s="45"/>
      <c r="H6848" s="45"/>
      <c r="I6848" s="45"/>
      <c r="J6848" s="45"/>
      <c r="K6848" s="45">
        <v>12.397035598754883</v>
      </c>
      <c r="L6848" s="45"/>
      <c r="M6848" s="45"/>
      <c r="N6848" s="45">
        <v>38.042427062988281</v>
      </c>
      <c r="O6848" s="45"/>
      <c r="P6848" s="45"/>
      <c r="Q6848" s="45"/>
      <c r="R6848" s="45">
        <v>18.134031295776367</v>
      </c>
      <c r="S6848" s="45"/>
      <c r="T6848" s="45"/>
      <c r="U6848" s="45"/>
      <c r="V6848" s="46">
        <v>48.340202331542969</v>
      </c>
      <c r="W6848" s="46"/>
      <c r="X6848" s="45">
        <v>7.2999998927116394E-2</v>
      </c>
      <c r="Y6848" s="45"/>
      <c r="Z6848" s="44">
        <v>4.3799999356269836</v>
      </c>
      <c r="AA6848" s="44"/>
      <c r="AB6848" s="45">
        <v>20.685846328735352</v>
      </c>
      <c r="AC6848" s="45"/>
      <c r="AD6848" s="45">
        <v>5.7516269683837891</v>
      </c>
      <c r="AE6848" s="45"/>
      <c r="AF6848" s="45">
        <v>25.998695373535156</v>
      </c>
      <c r="AG6848" s="45"/>
      <c r="AH6848" s="45">
        <v>14.316840171813965</v>
      </c>
      <c r="AI6848" s="45"/>
      <c r="AJ6848" s="45"/>
      <c r="AK6848" s="20">
        <v>28.407207489013672</v>
      </c>
    </row>
    <row r="6849" spans="2:37">
      <c r="B6849" s="2">
        <v>3.5000000149011612E-2</v>
      </c>
      <c r="D6849" s="44">
        <v>2.1000000089406967</v>
      </c>
      <c r="E6849" s="44"/>
      <c r="F6849" s="45">
        <v>-8.3581905364990234</v>
      </c>
      <c r="G6849" s="45"/>
      <c r="H6849" s="45"/>
      <c r="I6849" s="45"/>
      <c r="J6849" s="45"/>
      <c r="K6849" s="45">
        <v>12.131426811218262</v>
      </c>
      <c r="L6849" s="45"/>
      <c r="M6849" s="45"/>
      <c r="N6849" s="45">
        <v>37.602207183837891</v>
      </c>
      <c r="O6849" s="45"/>
      <c r="P6849" s="45"/>
      <c r="Q6849" s="45"/>
      <c r="R6849" s="45">
        <v>18.010562896728516</v>
      </c>
      <c r="S6849" s="45"/>
      <c r="T6849" s="45"/>
      <c r="U6849" s="45"/>
      <c r="V6849" s="46">
        <v>47.628795623779297</v>
      </c>
      <c r="W6849" s="46"/>
      <c r="X6849" s="45">
        <v>7.4000000953674316E-2</v>
      </c>
      <c r="Y6849" s="45"/>
      <c r="Z6849" s="44">
        <v>4.440000057220459</v>
      </c>
      <c r="AA6849" s="44"/>
      <c r="AB6849" s="45">
        <v>24.466619491577148</v>
      </c>
      <c r="AC6849" s="45"/>
      <c r="AD6849" s="45">
        <v>5.6483659744262695</v>
      </c>
      <c r="AE6849" s="45"/>
      <c r="AF6849" s="45">
        <v>25.787681579589844</v>
      </c>
      <c r="AG6849" s="45"/>
      <c r="AH6849" s="45">
        <v>14.240647315979004</v>
      </c>
      <c r="AI6849" s="45"/>
      <c r="AJ6849" s="45"/>
      <c r="AK6849" s="20">
        <v>28.046463012695313</v>
      </c>
    </row>
    <row r="6850" spans="2:37">
      <c r="B6850" s="2">
        <v>3.5999998450279236E-2</v>
      </c>
      <c r="D6850" s="44">
        <v>2.1599999070167542</v>
      </c>
      <c r="E6850" s="44"/>
      <c r="F6850" s="45">
        <v>-1.5125700235366821</v>
      </c>
      <c r="G6850" s="45"/>
      <c r="H6850" s="45"/>
      <c r="I6850" s="45"/>
      <c r="J6850" s="45"/>
      <c r="K6850" s="45">
        <v>11.873255729675293</v>
      </c>
      <c r="L6850" s="45"/>
      <c r="M6850" s="45"/>
      <c r="N6850" s="45">
        <v>37.1717529296875</v>
      </c>
      <c r="O6850" s="45"/>
      <c r="P6850" s="45"/>
      <c r="Q6850" s="45"/>
      <c r="R6850" s="45">
        <v>17.888736724853516</v>
      </c>
      <c r="S6850" s="45"/>
      <c r="T6850" s="45"/>
      <c r="U6850" s="45"/>
      <c r="V6850" s="46">
        <v>46.932655334472656</v>
      </c>
      <c r="W6850" s="46"/>
      <c r="X6850" s="45">
        <v>7.5000002980232239E-2</v>
      </c>
      <c r="Y6850" s="45"/>
      <c r="Z6850" s="44">
        <v>4.5000001788139343</v>
      </c>
      <c r="AA6850" s="44"/>
      <c r="AB6850" s="45">
        <v>25.578426361083984</v>
      </c>
      <c r="AC6850" s="45"/>
      <c r="AD6850" s="45">
        <v>5.5473098754882813</v>
      </c>
      <c r="AE6850" s="45"/>
      <c r="AF6850" s="45">
        <v>25.580083847045898</v>
      </c>
      <c r="AG6850" s="45"/>
      <c r="AH6850" s="45">
        <v>14.165309906005859</v>
      </c>
      <c r="AI6850" s="45"/>
      <c r="AJ6850" s="45"/>
      <c r="AK6850" s="20">
        <v>27.691173553466797</v>
      </c>
    </row>
    <row r="6851" spans="2:37">
      <c r="B6851" s="2">
        <v>3.7000000476837158E-2</v>
      </c>
      <c r="D6851" s="44">
        <v>2.2200000286102295</v>
      </c>
      <c r="E6851" s="44"/>
      <c r="F6851" s="45">
        <v>7.1137609481811523</v>
      </c>
      <c r="G6851" s="45"/>
      <c r="H6851" s="45"/>
      <c r="I6851" s="45"/>
      <c r="J6851" s="45"/>
      <c r="K6851" s="45">
        <v>11.622212409973145</v>
      </c>
      <c r="L6851" s="45"/>
      <c r="M6851" s="45"/>
      <c r="N6851" s="45">
        <v>36.750705718994141</v>
      </c>
      <c r="O6851" s="45"/>
      <c r="P6851" s="45"/>
      <c r="Q6851" s="45"/>
      <c r="R6851" s="45">
        <v>17.768527984619141</v>
      </c>
      <c r="S6851" s="45"/>
      <c r="T6851" s="45"/>
      <c r="U6851" s="45"/>
      <c r="V6851" s="46">
        <v>46.251129150390625</v>
      </c>
      <c r="W6851" s="46"/>
      <c r="X6851" s="45">
        <v>7.5999997556209564E-2</v>
      </c>
      <c r="Y6851" s="45"/>
      <c r="Z6851" s="44">
        <v>4.5599998533725739</v>
      </c>
      <c r="AA6851" s="44"/>
      <c r="AB6851" s="45">
        <v>23.880010604858398</v>
      </c>
      <c r="AC6851" s="45"/>
      <c r="AD6851" s="45">
        <v>5.448401927947998</v>
      </c>
      <c r="AE6851" s="45"/>
      <c r="AF6851" s="45">
        <v>25.375822067260742</v>
      </c>
      <c r="AG6851" s="45"/>
      <c r="AH6851" s="45">
        <v>14.090814590454102</v>
      </c>
      <c r="AI6851" s="45"/>
      <c r="AJ6851" s="45"/>
      <c r="AK6851" s="20">
        <v>27.341228485107422</v>
      </c>
    </row>
    <row r="6852" spans="2:37" ht="14.25" customHeight="1">
      <c r="B6852" s="2">
        <v>3.7999998778104782E-2</v>
      </c>
      <c r="D6852" s="44">
        <v>2.2799999266862869</v>
      </c>
      <c r="E6852" s="44"/>
      <c r="F6852" s="45">
        <v>16.257896423339844</v>
      </c>
      <c r="G6852" s="45"/>
      <c r="H6852" s="45"/>
      <c r="I6852" s="45"/>
      <c r="J6852" s="45"/>
      <c r="K6852" s="45">
        <v>11.378005981445313</v>
      </c>
      <c r="L6852" s="45"/>
      <c r="M6852" s="45"/>
      <c r="N6852" s="45">
        <v>36.338741302490234</v>
      </c>
      <c r="O6852" s="45"/>
      <c r="P6852" s="45"/>
      <c r="Q6852" s="45"/>
      <c r="R6852" s="45">
        <v>17.649906158447266</v>
      </c>
      <c r="S6852" s="45"/>
      <c r="T6852" s="45"/>
      <c r="U6852" s="45"/>
      <c r="V6852" s="46">
        <v>45.583614349365234</v>
      </c>
      <c r="W6852" s="46"/>
      <c r="X6852" s="45">
        <v>7.6999999582767487E-2</v>
      </c>
      <c r="Y6852" s="45"/>
      <c r="Z6852" s="44">
        <v>4.6199999749660492</v>
      </c>
      <c r="AA6852" s="44"/>
      <c r="AB6852" s="45">
        <v>19.624322891235352</v>
      </c>
      <c r="AC6852" s="45"/>
      <c r="AD6852" s="45">
        <v>5.3515868186950684</v>
      </c>
      <c r="AE6852" s="45"/>
      <c r="AF6852" s="45">
        <v>25.174827575683594</v>
      </c>
      <c r="AG6852" s="45"/>
      <c r="AH6852" s="45">
        <v>14.017148017883301</v>
      </c>
      <c r="AI6852" s="45"/>
      <c r="AJ6852" s="45"/>
      <c r="AK6852" s="20">
        <v>26.996528625488281</v>
      </c>
    </row>
    <row r="6853" spans="2:37" ht="13.5" customHeight="1">
      <c r="B6853" s="47" t="s">
        <v>11</v>
      </c>
      <c r="C6853" s="47"/>
      <c r="D6853" s="47"/>
      <c r="E6853" s="47"/>
    </row>
    <row r="6854" spans="2:37" ht="12.75" customHeight="1">
      <c r="B6854" s="39" t="s">
        <v>0</v>
      </c>
      <c r="C6854" s="39"/>
      <c r="D6854" s="39"/>
      <c r="E6854" s="39"/>
      <c r="F6854" s="39"/>
      <c r="G6854" s="1" t="s">
        <v>1</v>
      </c>
      <c r="H6854" s="40" t="s">
        <v>30</v>
      </c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</row>
    <row r="6855" spans="2:37" ht="12.75" customHeight="1">
      <c r="AB6855" s="39" t="s">
        <v>2</v>
      </c>
      <c r="AC6855" s="39"/>
      <c r="AD6855" s="39"/>
      <c r="AE6855" s="39"/>
      <c r="AF6855" s="39"/>
      <c r="AG6855" s="39"/>
    </row>
    <row r="6856" spans="2:37" ht="12" customHeight="1">
      <c r="B6856" s="39" t="s">
        <v>3</v>
      </c>
      <c r="C6856" s="39"/>
      <c r="D6856" s="39"/>
      <c r="E6856" s="39"/>
      <c r="G6856" s="1" t="s">
        <v>4</v>
      </c>
      <c r="H6856" s="41">
        <v>6.5999999046325684</v>
      </c>
      <c r="I6856" s="41"/>
      <c r="J6856" s="41"/>
      <c r="K6856" s="41"/>
      <c r="L6856" s="41"/>
      <c r="M6856" s="41"/>
      <c r="N6856" s="41"/>
      <c r="O6856" s="39" t="s">
        <v>21</v>
      </c>
      <c r="P6856" s="39"/>
      <c r="Q6856" s="39"/>
      <c r="R6856" s="39"/>
      <c r="S6856" s="1" t="s">
        <v>4</v>
      </c>
      <c r="T6856" s="42" t="s">
        <v>24</v>
      </c>
      <c r="U6856" s="42"/>
      <c r="V6856" s="42"/>
      <c r="W6856" s="42"/>
      <c r="X6856" s="42"/>
      <c r="Y6856" s="42"/>
      <c r="Z6856" s="42"/>
      <c r="AA6856" s="42"/>
      <c r="AB6856" s="39"/>
      <c r="AC6856" s="39"/>
      <c r="AD6856" s="39"/>
      <c r="AE6856" s="39"/>
      <c r="AF6856" s="39"/>
      <c r="AG6856" s="39"/>
    </row>
    <row r="6857" spans="2:37" ht="10.5" customHeight="1">
      <c r="AB6857" s="39"/>
      <c r="AC6857" s="39"/>
      <c r="AD6857" s="39"/>
      <c r="AE6857" s="39"/>
      <c r="AF6857" s="39"/>
      <c r="AG6857" s="39"/>
    </row>
    <row r="6858" spans="2:37" ht="12" customHeight="1">
      <c r="AB6858" s="39"/>
      <c r="AC6858" s="39"/>
      <c r="AD6858" s="39"/>
      <c r="AE6858" s="39"/>
      <c r="AF6858" s="39"/>
      <c r="AG6858" s="39"/>
    </row>
    <row r="6859" spans="2:37" ht="12" customHeight="1">
      <c r="AB6859" s="39"/>
      <c r="AC6859" s="39"/>
      <c r="AD6859" s="39"/>
      <c r="AE6859" s="39"/>
      <c r="AF6859" s="39"/>
      <c r="AG6859" s="39"/>
    </row>
    <row r="6860" spans="2:37" ht="6" customHeight="1"/>
    <row r="6861" spans="2:37" ht="3" customHeight="1">
      <c r="B6861" s="43" t="s">
        <v>5</v>
      </c>
      <c r="D6861" s="43" t="s">
        <v>23</v>
      </c>
      <c r="E6861" s="43"/>
      <c r="G6861" s="43" t="s">
        <v>6</v>
      </c>
      <c r="H6861" s="43"/>
      <c r="J6861" s="43" t="s">
        <v>7</v>
      </c>
      <c r="K6861" s="43"/>
      <c r="L6861" s="43"/>
      <c r="M6861" s="43"/>
      <c r="N6861" s="43" t="s">
        <v>8</v>
      </c>
      <c r="O6861" s="43"/>
      <c r="Q6861" s="43" t="s">
        <v>9</v>
      </c>
      <c r="R6861" s="43"/>
      <c r="S6861" s="43"/>
      <c r="T6861" s="43" t="s">
        <v>10</v>
      </c>
      <c r="U6861" s="43"/>
      <c r="X6861" s="43" t="s">
        <v>5</v>
      </c>
      <c r="Y6861" s="43"/>
      <c r="Z6861" s="43" t="s">
        <v>23</v>
      </c>
      <c r="AA6861" s="43"/>
      <c r="AB6861" s="43" t="s">
        <v>6</v>
      </c>
      <c r="AC6861" s="43" t="s">
        <v>7</v>
      </c>
      <c r="AE6861" s="43" t="s">
        <v>8</v>
      </c>
      <c r="AF6861" s="43" t="s">
        <v>9</v>
      </c>
      <c r="AG6861" s="43" t="s">
        <v>10</v>
      </c>
      <c r="AH6861" s="43"/>
    </row>
    <row r="6862" spans="2:37" ht="14.25" customHeight="1">
      <c r="B6862" s="43"/>
      <c r="D6862" s="43"/>
      <c r="E6862" s="43"/>
      <c r="G6862" s="43"/>
      <c r="H6862" s="43"/>
      <c r="J6862" s="43"/>
      <c r="K6862" s="43"/>
      <c r="L6862" s="43"/>
      <c r="M6862" s="43"/>
      <c r="N6862" s="43"/>
      <c r="O6862" s="43"/>
      <c r="Q6862" s="43"/>
      <c r="R6862" s="43"/>
      <c r="S6862" s="43"/>
      <c r="T6862" s="43"/>
      <c r="U6862" s="43"/>
      <c r="X6862" s="43"/>
      <c r="Y6862" s="43"/>
      <c r="Z6862" s="43"/>
      <c r="AA6862" s="43"/>
      <c r="AB6862" s="43"/>
      <c r="AC6862" s="43"/>
      <c r="AE6862" s="43"/>
      <c r="AF6862" s="43"/>
      <c r="AG6862" s="43"/>
      <c r="AH6862" s="43"/>
    </row>
    <row r="6863" spans="2:37">
      <c r="B6863" s="2">
        <v>7.8000001609325409E-2</v>
      </c>
      <c r="D6863" s="44">
        <v>4.6800000965595245</v>
      </c>
      <c r="E6863" s="44"/>
      <c r="F6863" s="45">
        <v>13.419070243835449</v>
      </c>
      <c r="G6863" s="45"/>
      <c r="H6863" s="45"/>
      <c r="I6863" s="45"/>
      <c r="J6863" s="45"/>
      <c r="K6863" s="45">
        <v>5.2568120956420898</v>
      </c>
      <c r="L6863" s="45"/>
      <c r="M6863" s="45"/>
      <c r="N6863" s="45">
        <v>24.977027893066406</v>
      </c>
      <c r="O6863" s="45"/>
      <c r="P6863" s="45"/>
      <c r="Q6863" s="45"/>
      <c r="R6863" s="45">
        <v>13.944297790527344</v>
      </c>
      <c r="S6863" s="45"/>
      <c r="T6863" s="45"/>
      <c r="U6863" s="45"/>
      <c r="V6863" s="46">
        <v>26.656972885131836</v>
      </c>
      <c r="W6863" s="46"/>
    </row>
    <row r="6864" spans="2:37">
      <c r="B6864" s="2">
        <v>7.9000003635883331E-2</v>
      </c>
      <c r="D6864" s="44">
        <v>4.7400002181529999</v>
      </c>
      <c r="E6864" s="44"/>
      <c r="F6864" s="45">
        <v>6.1381597518920898</v>
      </c>
      <c r="G6864" s="45"/>
      <c r="H6864" s="45"/>
      <c r="I6864" s="45"/>
      <c r="J6864" s="45"/>
      <c r="K6864" s="45">
        <v>5.1640262603759766</v>
      </c>
      <c r="L6864" s="45"/>
      <c r="M6864" s="45"/>
      <c r="N6864" s="45">
        <v>24.782350540161133</v>
      </c>
      <c r="O6864" s="45"/>
      <c r="P6864" s="45"/>
      <c r="Q6864" s="45"/>
      <c r="R6864" s="45">
        <v>13.872249603271484</v>
      </c>
      <c r="S6864" s="45"/>
      <c r="T6864" s="45"/>
      <c r="U6864" s="45"/>
      <c r="V6864" s="46">
        <v>26.322463989257813</v>
      </c>
      <c r="W6864" s="46"/>
    </row>
    <row r="6865" spans="2:23">
      <c r="B6865" s="2">
        <v>7.9999998211860657E-2</v>
      </c>
      <c r="D6865" s="44">
        <v>4.7999998927116394</v>
      </c>
      <c r="E6865" s="44"/>
      <c r="F6865" s="45">
        <v>-1.2030580043792725</v>
      </c>
      <c r="G6865" s="45"/>
      <c r="H6865" s="45"/>
      <c r="I6865" s="45"/>
      <c r="J6865" s="45"/>
      <c r="K6865" s="45">
        <v>5.0731782913208008</v>
      </c>
      <c r="L6865" s="45"/>
      <c r="M6865" s="45"/>
      <c r="N6865" s="45">
        <v>24.590728759765625</v>
      </c>
      <c r="O6865" s="45"/>
      <c r="P6865" s="45"/>
      <c r="Q6865" s="45"/>
      <c r="R6865" s="45">
        <v>13.800992012023926</v>
      </c>
      <c r="S6865" s="45"/>
      <c r="T6865" s="45"/>
      <c r="U6865" s="45"/>
      <c r="V6865" s="46">
        <v>25.992904663085938</v>
      </c>
      <c r="W6865" s="46"/>
    </row>
    <row r="6866" spans="2:23">
      <c r="B6866" s="2">
        <v>8.1000000238418579E-2</v>
      </c>
      <c r="D6866" s="44">
        <v>4.8600000143051147</v>
      </c>
      <c r="E6866" s="44"/>
      <c r="F6866" s="45">
        <v>-7.5910000801086426</v>
      </c>
      <c r="G6866" s="45"/>
      <c r="H6866" s="45"/>
      <c r="I6866" s="45"/>
      <c r="J6866" s="45"/>
      <c r="K6866" s="45">
        <v>4.9842205047607422</v>
      </c>
      <c r="L6866" s="45"/>
      <c r="M6866" s="45"/>
      <c r="N6866" s="45">
        <v>24.402097702026367</v>
      </c>
      <c r="O6866" s="45"/>
      <c r="P6866" s="45"/>
      <c r="Q6866" s="45"/>
      <c r="R6866" s="45">
        <v>13.730512619018555</v>
      </c>
      <c r="S6866" s="45"/>
      <c r="T6866" s="45"/>
      <c r="U6866" s="45"/>
      <c r="V6866" s="46">
        <v>25.668205261230469</v>
      </c>
      <c r="W6866" s="46"/>
    </row>
    <row r="6867" spans="2:23">
      <c r="B6867" s="2">
        <v>8.2000002264976501E-2</v>
      </c>
      <c r="D6867" s="44">
        <v>4.9200001358985901</v>
      </c>
      <c r="E6867" s="44"/>
      <c r="F6867" s="45">
        <v>-12.155333518981934</v>
      </c>
      <c r="G6867" s="45"/>
      <c r="H6867" s="45"/>
      <c r="I6867" s="45"/>
      <c r="J6867" s="45"/>
      <c r="K6867" s="45">
        <v>4.8971052169799805</v>
      </c>
      <c r="L6867" s="45"/>
      <c r="M6867" s="45"/>
      <c r="N6867" s="45">
        <v>24.216390609741211</v>
      </c>
      <c r="O6867" s="45"/>
      <c r="P6867" s="45"/>
      <c r="Q6867" s="45"/>
      <c r="R6867" s="45">
        <v>13.660798072814941</v>
      </c>
      <c r="S6867" s="45"/>
      <c r="T6867" s="45"/>
      <c r="U6867" s="45"/>
      <c r="V6867" s="46">
        <v>25.348272323608398</v>
      </c>
      <c r="W6867" s="46"/>
    </row>
    <row r="6868" spans="2:23">
      <c r="B6868" s="2">
        <v>8.2999996840953827E-2</v>
      </c>
      <c r="D6868" s="44">
        <v>4.9799998104572296</v>
      </c>
      <c r="E6868" s="44"/>
      <c r="F6868" s="45">
        <v>-14.289021492004395</v>
      </c>
      <c r="G6868" s="45"/>
      <c r="H6868" s="45"/>
      <c r="I6868" s="45"/>
      <c r="J6868" s="45"/>
      <c r="K6868" s="45">
        <v>4.8117866516113281</v>
      </c>
      <c r="L6868" s="45"/>
      <c r="M6868" s="45"/>
      <c r="N6868" s="45">
        <v>24.033548355102539</v>
      </c>
      <c r="O6868" s="45"/>
      <c r="P6868" s="45"/>
      <c r="Q6868" s="45"/>
      <c r="R6868" s="45">
        <v>13.591836929321289</v>
      </c>
      <c r="S6868" s="45"/>
      <c r="T6868" s="45"/>
      <c r="U6868" s="45"/>
      <c r="V6868" s="46">
        <v>25.033018112182617</v>
      </c>
      <c r="W6868" s="46"/>
    </row>
    <row r="6869" spans="2:23">
      <c r="B6869" s="2">
        <v>8.3999998867511749E-2</v>
      </c>
      <c r="D6869" s="44">
        <v>5.039999932050705</v>
      </c>
      <c r="E6869" s="44"/>
      <c r="F6869" s="45">
        <v>-13.730399131774902</v>
      </c>
      <c r="G6869" s="45"/>
      <c r="H6869" s="45"/>
      <c r="I6869" s="45"/>
      <c r="J6869" s="45"/>
      <c r="K6869" s="45">
        <v>4.7282204627990723</v>
      </c>
      <c r="L6869" s="45"/>
      <c r="M6869" s="45"/>
      <c r="N6869" s="45">
        <v>23.853506088256836</v>
      </c>
      <c r="O6869" s="45"/>
      <c r="P6869" s="45"/>
      <c r="Q6869" s="45"/>
      <c r="R6869" s="45">
        <v>13.523618698120117</v>
      </c>
      <c r="S6869" s="45"/>
      <c r="T6869" s="45"/>
      <c r="U6869" s="45"/>
      <c r="V6869" s="46">
        <v>24.722354888916016</v>
      </c>
      <c r="W6869" s="46"/>
    </row>
    <row r="6870" spans="2:23">
      <c r="B6870" s="2">
        <v>8.5000000894069672E-2</v>
      </c>
      <c r="D6870" s="44">
        <v>5.1000000536441803</v>
      </c>
      <c r="E6870" s="44"/>
      <c r="F6870" s="45">
        <v>-10.596227645874023</v>
      </c>
      <c r="G6870" s="45"/>
      <c r="H6870" s="45"/>
      <c r="I6870" s="45"/>
      <c r="J6870" s="45"/>
      <c r="K6870" s="45">
        <v>4.6463642120361328</v>
      </c>
      <c r="L6870" s="45"/>
      <c r="M6870" s="45"/>
      <c r="N6870" s="45">
        <v>23.676206588745117</v>
      </c>
      <c r="O6870" s="45"/>
      <c r="P6870" s="45"/>
      <c r="Q6870" s="45"/>
      <c r="R6870" s="45">
        <v>13.456130981445313</v>
      </c>
      <c r="S6870" s="45"/>
      <c r="T6870" s="45"/>
      <c r="U6870" s="45"/>
      <c r="V6870" s="46">
        <v>24.41619873046875</v>
      </c>
      <c r="W6870" s="46"/>
    </row>
    <row r="6871" spans="2:23">
      <c r="B6871" s="2">
        <v>8.6000002920627594E-2</v>
      </c>
      <c r="D6871" s="44">
        <v>5.1600001752376556</v>
      </c>
      <c r="E6871" s="44"/>
      <c r="F6871" s="45">
        <v>-5.361595630645752</v>
      </c>
      <c r="G6871" s="45"/>
      <c r="H6871" s="45"/>
      <c r="I6871" s="45"/>
      <c r="J6871" s="45"/>
      <c r="K6871" s="45">
        <v>4.5661745071411133</v>
      </c>
      <c r="L6871" s="45"/>
      <c r="M6871" s="45"/>
      <c r="N6871" s="45">
        <v>23.501590728759766</v>
      </c>
      <c r="O6871" s="45"/>
      <c r="P6871" s="45"/>
      <c r="Q6871" s="45"/>
      <c r="R6871" s="45">
        <v>13.389361381530762</v>
      </c>
      <c r="S6871" s="45"/>
      <c r="T6871" s="45"/>
      <c r="U6871" s="45"/>
      <c r="V6871" s="46">
        <v>24.114465713500977</v>
      </c>
      <c r="W6871" s="46"/>
    </row>
    <row r="6872" spans="2:23">
      <c r="B6872" s="2">
        <v>8.6999997496604919E-2</v>
      </c>
      <c r="D6872" s="44">
        <v>5.2199998497962952</v>
      </c>
      <c r="E6872" s="44"/>
      <c r="F6872" s="45">
        <v>1.209980845451355</v>
      </c>
      <c r="G6872" s="45"/>
      <c r="H6872" s="45"/>
      <c r="I6872" s="45"/>
      <c r="J6872" s="45"/>
      <c r="K6872" s="45">
        <v>4.487612247467041</v>
      </c>
      <c r="L6872" s="45"/>
      <c r="M6872" s="45"/>
      <c r="N6872" s="45">
        <v>23.329605102539063</v>
      </c>
      <c r="O6872" s="45"/>
      <c r="P6872" s="45"/>
      <c r="Q6872" s="45"/>
      <c r="R6872" s="45">
        <v>13.323300361633301</v>
      </c>
      <c r="S6872" s="45"/>
      <c r="T6872" s="45"/>
      <c r="U6872" s="45"/>
      <c r="V6872" s="46">
        <v>23.81707763671875</v>
      </c>
      <c r="W6872" s="46"/>
    </row>
    <row r="6873" spans="2:23">
      <c r="B6873" s="2">
        <v>8.7999999523162842E-2</v>
      </c>
      <c r="D6873" s="44">
        <v>5.2799999713897705</v>
      </c>
      <c r="E6873" s="44"/>
      <c r="F6873" s="45">
        <v>8.176025390625</v>
      </c>
      <c r="G6873" s="45"/>
      <c r="H6873" s="45"/>
      <c r="I6873" s="45"/>
      <c r="J6873" s="45"/>
      <c r="K6873" s="45">
        <v>4.4106364250183105</v>
      </c>
      <c r="L6873" s="45"/>
      <c r="M6873" s="45"/>
      <c r="N6873" s="45">
        <v>23.160190582275391</v>
      </c>
      <c r="O6873" s="45"/>
      <c r="P6873" s="45"/>
      <c r="Q6873" s="45"/>
      <c r="R6873" s="45">
        <v>13.257936477661133</v>
      </c>
      <c r="S6873" s="45"/>
      <c r="T6873" s="45"/>
      <c r="U6873" s="45"/>
      <c r="V6873" s="46">
        <v>23.523954391479492</v>
      </c>
      <c r="W6873" s="46"/>
    </row>
    <row r="6874" spans="2:23">
      <c r="B6874" s="2">
        <v>8.9000001549720764E-2</v>
      </c>
      <c r="D6874" s="44">
        <v>5.3400000929832458</v>
      </c>
      <c r="E6874" s="44"/>
      <c r="F6874" s="45">
        <v>14.548454284667969</v>
      </c>
      <c r="G6874" s="45"/>
      <c r="H6874" s="45"/>
      <c r="I6874" s="45"/>
      <c r="J6874" s="45"/>
      <c r="K6874" s="45">
        <v>4.335209846496582</v>
      </c>
      <c r="L6874" s="45"/>
      <c r="M6874" s="45"/>
      <c r="N6874" s="45">
        <v>22.993295669555664</v>
      </c>
      <c r="O6874" s="45"/>
      <c r="P6874" s="45"/>
      <c r="Q6874" s="45"/>
      <c r="R6874" s="45">
        <v>13.193259239196777</v>
      </c>
      <c r="S6874" s="45"/>
      <c r="T6874" s="45"/>
      <c r="U6874" s="45"/>
      <c r="V6874" s="46">
        <v>23.235019683837891</v>
      </c>
      <c r="W6874" s="46"/>
    </row>
    <row r="6875" spans="2:23">
      <c r="B6875" s="2">
        <v>9.0000003576278687E-2</v>
      </c>
      <c r="D6875" s="44">
        <v>5.4000002145767212</v>
      </c>
      <c r="E6875" s="44"/>
      <c r="F6875" s="45">
        <v>19.431989669799805</v>
      </c>
      <c r="G6875" s="45"/>
      <c r="H6875" s="45"/>
      <c r="I6875" s="45"/>
      <c r="J6875" s="45"/>
      <c r="K6875" s="45">
        <v>4.2612943649291992</v>
      </c>
      <c r="L6875" s="45"/>
      <c r="M6875" s="45"/>
      <c r="N6875" s="45">
        <v>22.828868865966797</v>
      </c>
      <c r="O6875" s="45"/>
      <c r="P6875" s="45"/>
      <c r="Q6875" s="45"/>
      <c r="R6875" s="45">
        <v>13.129257202148438</v>
      </c>
      <c r="S6875" s="45"/>
      <c r="T6875" s="45"/>
      <c r="U6875" s="45"/>
      <c r="V6875" s="46">
        <v>22.9501953125</v>
      </c>
      <c r="W6875" s="46"/>
    </row>
    <row r="6876" spans="2:23">
      <c r="B6876" s="2">
        <v>9.0999998152256012E-2</v>
      </c>
      <c r="D6876" s="44">
        <v>5.4599998891353607</v>
      </c>
      <c r="E6876" s="44"/>
      <c r="F6876" s="45">
        <v>22.148262023925781</v>
      </c>
      <c r="G6876" s="45"/>
      <c r="H6876" s="45"/>
      <c r="I6876" s="45"/>
      <c r="J6876" s="45"/>
      <c r="K6876" s="45">
        <v>4.1888542175292969</v>
      </c>
      <c r="L6876" s="45"/>
      <c r="M6876" s="45"/>
      <c r="N6876" s="45">
        <v>22.66685676574707</v>
      </c>
      <c r="O6876" s="45"/>
      <c r="P6876" s="45"/>
      <c r="Q6876" s="45"/>
      <c r="R6876" s="45">
        <v>13.065921783447266</v>
      </c>
      <c r="S6876" s="45"/>
      <c r="T6876" s="45"/>
      <c r="U6876" s="45"/>
      <c r="V6876" s="46">
        <v>22.669410705566406</v>
      </c>
      <c r="W6876" s="46"/>
    </row>
    <row r="6877" spans="2:23">
      <c r="B6877" s="2">
        <v>9.2000000178813934E-2</v>
      </c>
      <c r="D6877" s="44">
        <v>5.5200000107288361</v>
      </c>
      <c r="E6877" s="44"/>
      <c r="F6877" s="45">
        <v>22.328424453735352</v>
      </c>
      <c r="G6877" s="45"/>
      <c r="H6877" s="45"/>
      <c r="I6877" s="45"/>
      <c r="J6877" s="45"/>
      <c r="K6877" s="45">
        <v>4.117854118347168</v>
      </c>
      <c r="L6877" s="45"/>
      <c r="M6877" s="45"/>
      <c r="N6877" s="45">
        <v>22.507213592529297</v>
      </c>
      <c r="O6877" s="45"/>
      <c r="P6877" s="45"/>
      <c r="Q6877" s="45"/>
      <c r="R6877" s="45">
        <v>13.003240585327148</v>
      </c>
      <c r="S6877" s="45"/>
      <c r="T6877" s="45"/>
      <c r="U6877" s="45"/>
      <c r="V6877" s="46">
        <v>22.39259147644043</v>
      </c>
      <c r="W6877" s="46"/>
    </row>
    <row r="6878" spans="2:23">
      <c r="B6878" s="2">
        <v>9.3000002205371857E-2</v>
      </c>
      <c r="D6878" s="44">
        <v>5.5800001323223114</v>
      </c>
      <c r="E6878" s="44"/>
      <c r="F6878" s="45">
        <v>19.961669921875</v>
      </c>
      <c r="G6878" s="45"/>
      <c r="H6878" s="45"/>
      <c r="I6878" s="45"/>
      <c r="J6878" s="45"/>
      <c r="K6878" s="45">
        <v>4.0482592582702637</v>
      </c>
      <c r="L6878" s="45"/>
      <c r="M6878" s="45"/>
      <c r="N6878" s="45">
        <v>22.349887847900391</v>
      </c>
      <c r="O6878" s="45"/>
      <c r="P6878" s="45"/>
      <c r="Q6878" s="45"/>
      <c r="R6878" s="45">
        <v>12.941205978393555</v>
      </c>
      <c r="S6878" s="45"/>
      <c r="T6878" s="45"/>
      <c r="U6878" s="45"/>
      <c r="V6878" s="46">
        <v>22.119668960571289</v>
      </c>
      <c r="W6878" s="46"/>
    </row>
    <row r="6879" spans="2:23">
      <c r="B6879" s="2">
        <v>9.3999996781349182E-2</v>
      </c>
      <c r="D6879" s="44">
        <v>5.6399998068809509</v>
      </c>
      <c r="E6879" s="44"/>
      <c r="F6879" s="45">
        <v>15.39330005645752</v>
      </c>
      <c r="G6879" s="45"/>
      <c r="H6879" s="45"/>
      <c r="I6879" s="45"/>
      <c r="J6879" s="45"/>
      <c r="K6879" s="45">
        <v>3.9800372123718262</v>
      </c>
      <c r="L6879" s="45"/>
      <c r="M6879" s="45"/>
      <c r="N6879" s="45">
        <v>22.194833755493164</v>
      </c>
      <c r="O6879" s="45"/>
      <c r="P6879" s="45"/>
      <c r="Q6879" s="45"/>
      <c r="R6879" s="45">
        <v>12.879806518554688</v>
      </c>
      <c r="S6879" s="45"/>
      <c r="T6879" s="45"/>
      <c r="U6879" s="45"/>
      <c r="V6879" s="46">
        <v>21.85057258605957</v>
      </c>
      <c r="W6879" s="46"/>
    </row>
    <row r="6880" spans="2:23">
      <c r="B6880" s="2">
        <v>9.4999998807907104E-2</v>
      </c>
      <c r="D6880" s="44">
        <v>5.6999999284744263</v>
      </c>
      <c r="E6880" s="44"/>
      <c r="F6880" s="45">
        <v>9.273097038269043</v>
      </c>
      <c r="G6880" s="45"/>
      <c r="H6880" s="45"/>
      <c r="I6880" s="45"/>
      <c r="J6880" s="45"/>
      <c r="K6880" s="45">
        <v>3.9131550788879395</v>
      </c>
      <c r="L6880" s="45"/>
      <c r="M6880" s="45"/>
      <c r="N6880" s="45">
        <v>22.04200553894043</v>
      </c>
      <c r="O6880" s="45"/>
      <c r="P6880" s="45"/>
      <c r="Q6880" s="45"/>
      <c r="R6880" s="45">
        <v>12.819032669067383</v>
      </c>
      <c r="S6880" s="45"/>
      <c r="T6880" s="45"/>
      <c r="U6880" s="45"/>
      <c r="V6880" s="46">
        <v>21.585235595703125</v>
      </c>
      <c r="W6880" s="46"/>
    </row>
    <row r="6881" spans="2:33">
      <c r="B6881" s="2">
        <v>9.6000000834465027E-2</v>
      </c>
      <c r="D6881" s="44">
        <v>5.7600000500679016</v>
      </c>
      <c r="E6881" s="44"/>
      <c r="F6881" s="45">
        <v>2.4616870880126953</v>
      </c>
      <c r="G6881" s="45"/>
      <c r="H6881" s="45"/>
      <c r="I6881" s="45"/>
      <c r="J6881" s="45"/>
      <c r="K6881" s="45">
        <v>3.8475816249847412</v>
      </c>
      <c r="L6881" s="45"/>
      <c r="M6881" s="45"/>
      <c r="N6881" s="45">
        <v>21.891357421875</v>
      </c>
      <c r="O6881" s="45"/>
      <c r="P6881" s="45"/>
      <c r="Q6881" s="45"/>
      <c r="R6881" s="45">
        <v>12.758876800537109</v>
      </c>
      <c r="S6881" s="45"/>
      <c r="T6881" s="45"/>
      <c r="U6881" s="45"/>
      <c r="V6881" s="46">
        <v>21.32359504699707</v>
      </c>
      <c r="W6881" s="46"/>
    </row>
    <row r="6882" spans="2:33">
      <c r="B6882" s="2">
        <v>9.7000002861022949E-2</v>
      </c>
      <c r="D6882" s="44">
        <v>5.820000171661377</v>
      </c>
      <c r="E6882" s="44"/>
      <c r="F6882" s="45">
        <v>-4.0916519165039063</v>
      </c>
      <c r="G6882" s="45"/>
      <c r="H6882" s="45"/>
      <c r="I6882" s="45"/>
      <c r="J6882" s="45"/>
      <c r="K6882" s="45">
        <v>3.7832860946655273</v>
      </c>
      <c r="L6882" s="45"/>
      <c r="M6882" s="45"/>
      <c r="N6882" s="45">
        <v>21.742847442626953</v>
      </c>
      <c r="O6882" s="45"/>
      <c r="P6882" s="45"/>
      <c r="Q6882" s="45"/>
      <c r="R6882" s="45">
        <v>12.69932746887207</v>
      </c>
      <c r="S6882" s="45"/>
      <c r="T6882" s="45"/>
      <c r="U6882" s="45"/>
      <c r="V6882" s="46">
        <v>21.065582275390625</v>
      </c>
      <c r="W6882" s="46"/>
    </row>
    <row r="6883" spans="2:33">
      <c r="B6883" s="2">
        <v>9.7999997437000275E-2</v>
      </c>
      <c r="D6883" s="44">
        <v>5.8799998462200165</v>
      </c>
      <c r="E6883" s="44"/>
      <c r="F6883" s="45">
        <v>-9.4824037551879883</v>
      </c>
      <c r="G6883" s="45"/>
      <c r="H6883" s="45"/>
      <c r="I6883" s="45"/>
      <c r="J6883" s="45"/>
      <c r="K6883" s="45">
        <v>3.7202386856079102</v>
      </c>
      <c r="L6883" s="45"/>
      <c r="M6883" s="45"/>
      <c r="N6883" s="45">
        <v>21.596431732177734</v>
      </c>
      <c r="O6883" s="45"/>
      <c r="P6883" s="45"/>
      <c r="Q6883" s="45"/>
      <c r="R6883" s="45">
        <v>12.640377044677734</v>
      </c>
      <c r="S6883" s="45"/>
      <c r="T6883" s="45"/>
      <c r="U6883" s="45"/>
      <c r="V6883" s="46">
        <v>20.811136245727539</v>
      </c>
      <c r="W6883" s="46"/>
    </row>
    <row r="6884" spans="2:33">
      <c r="B6884" s="2">
        <v>9.8999999463558197E-2</v>
      </c>
      <c r="D6884" s="44">
        <v>5.9399999678134918</v>
      </c>
      <c r="E6884" s="44"/>
      <c r="F6884" s="45">
        <v>-12.976731300354004</v>
      </c>
      <c r="G6884" s="45"/>
      <c r="H6884" s="45"/>
      <c r="I6884" s="45"/>
      <c r="J6884" s="45"/>
      <c r="K6884" s="45">
        <v>3.6584105491638184</v>
      </c>
      <c r="L6884" s="45"/>
      <c r="M6884" s="45"/>
      <c r="N6884" s="45">
        <v>21.452068328857422</v>
      </c>
      <c r="O6884" s="45"/>
      <c r="P6884" s="45"/>
      <c r="Q6884" s="45"/>
      <c r="R6884" s="45">
        <v>12.582015037536621</v>
      </c>
      <c r="S6884" s="45"/>
      <c r="T6884" s="45"/>
      <c r="U6884" s="45"/>
      <c r="V6884" s="46">
        <v>20.560195922851563</v>
      </c>
      <c r="W6884" s="46"/>
    </row>
    <row r="6885" spans="2:33">
      <c r="B6885" s="2">
        <v>0.10000000149011612</v>
      </c>
      <c r="D6885" s="44">
        <v>6.0000000894069672</v>
      </c>
      <c r="E6885" s="44"/>
      <c r="F6885" s="45">
        <v>-14.112388610839844</v>
      </c>
      <c r="G6885" s="45"/>
      <c r="H6885" s="45"/>
      <c r="I6885" s="45"/>
      <c r="J6885" s="45"/>
      <c r="K6885" s="45">
        <v>3.5977737903594971</v>
      </c>
      <c r="L6885" s="45"/>
      <c r="M6885" s="45"/>
      <c r="N6885" s="45">
        <v>21.309717178344727</v>
      </c>
      <c r="O6885" s="45"/>
      <c r="P6885" s="45"/>
      <c r="Q6885" s="45"/>
      <c r="R6885" s="45">
        <v>12.524234771728516</v>
      </c>
      <c r="S6885" s="45"/>
      <c r="T6885" s="45"/>
      <c r="U6885" s="45"/>
      <c r="V6885" s="46">
        <v>20.312700271606445</v>
      </c>
      <c r="W6885" s="46"/>
    </row>
    <row r="6886" spans="2:33" ht="9.75" customHeight="1">
      <c r="B6886" s="2">
        <v>0.10100000351667404</v>
      </c>
      <c r="D6886" s="44">
        <v>6.0600002110004425</v>
      </c>
      <c r="E6886" s="44"/>
      <c r="F6886" s="45">
        <v>-12.760783195495605</v>
      </c>
      <c r="G6886" s="45"/>
      <c r="H6886" s="45"/>
      <c r="I6886" s="45"/>
      <c r="J6886" s="45"/>
      <c r="K6886" s="45">
        <v>3.5383005142211914</v>
      </c>
      <c r="L6886" s="45"/>
      <c r="M6886" s="45"/>
      <c r="N6886" s="45">
        <v>21.169338226318359</v>
      </c>
      <c r="O6886" s="45"/>
      <c r="P6886" s="45"/>
      <c r="Q6886" s="45"/>
      <c r="R6886" s="45">
        <v>12.467025756835938</v>
      </c>
      <c r="S6886" s="45"/>
      <c r="T6886" s="45"/>
      <c r="U6886" s="45"/>
      <c r="V6886" s="46">
        <v>20.068588256835938</v>
      </c>
      <c r="W6886" s="46"/>
    </row>
    <row r="6887" spans="2:33" ht="5.25" customHeight="1"/>
    <row r="6888" spans="2:33" ht="172.5" customHeight="1"/>
    <row r="6889" spans="2:33" ht="16.5" customHeight="1"/>
    <row r="6890" spans="2:33" ht="12.75" customHeight="1">
      <c r="B6890" s="39" t="s">
        <v>0</v>
      </c>
      <c r="C6890" s="39"/>
      <c r="D6890" s="39"/>
      <c r="E6890" s="39"/>
      <c r="F6890" s="39"/>
      <c r="G6890" s="1" t="s">
        <v>1</v>
      </c>
      <c r="H6890" s="40" t="s">
        <v>27</v>
      </c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</row>
    <row r="6891" spans="2:33" ht="12.75" customHeight="1">
      <c r="AB6891" s="39" t="s">
        <v>2</v>
      </c>
      <c r="AC6891" s="39"/>
      <c r="AD6891" s="39"/>
      <c r="AE6891" s="39"/>
      <c r="AF6891" s="39"/>
      <c r="AG6891" s="39"/>
    </row>
    <row r="6892" spans="2:33" ht="12" customHeight="1">
      <c r="B6892" s="39" t="s">
        <v>3</v>
      </c>
      <c r="C6892" s="39"/>
      <c r="D6892" s="39"/>
      <c r="E6892" s="39"/>
      <c r="G6892" s="1" t="s">
        <v>4</v>
      </c>
      <c r="H6892" s="41">
        <v>0.43999999761581421</v>
      </c>
      <c r="I6892" s="41"/>
      <c r="J6892" s="41"/>
      <c r="K6892" s="41"/>
      <c r="L6892" s="41"/>
      <c r="M6892" s="41"/>
      <c r="N6892" s="41"/>
      <c r="O6892" s="39" t="s">
        <v>21</v>
      </c>
      <c r="P6892" s="39"/>
      <c r="Q6892" s="39"/>
      <c r="R6892" s="39"/>
      <c r="S6892" s="1" t="s">
        <v>4</v>
      </c>
      <c r="T6892" s="42" t="s">
        <v>22</v>
      </c>
      <c r="U6892" s="42"/>
      <c r="V6892" s="42"/>
      <c r="W6892" s="42"/>
      <c r="X6892" s="42"/>
      <c r="Y6892" s="42"/>
      <c r="Z6892" s="42"/>
      <c r="AA6892" s="42"/>
      <c r="AB6892" s="39"/>
      <c r="AC6892" s="39"/>
      <c r="AD6892" s="39"/>
      <c r="AE6892" s="39"/>
      <c r="AF6892" s="39"/>
      <c r="AG6892" s="39"/>
    </row>
    <row r="6893" spans="2:33" ht="10.5" customHeight="1">
      <c r="AB6893" s="39"/>
      <c r="AC6893" s="39"/>
      <c r="AD6893" s="39"/>
      <c r="AE6893" s="39"/>
      <c r="AF6893" s="39"/>
      <c r="AG6893" s="39"/>
    </row>
    <row r="6894" spans="2:33" ht="12" customHeight="1">
      <c r="AB6894" s="39"/>
      <c r="AC6894" s="39"/>
      <c r="AD6894" s="39"/>
      <c r="AE6894" s="39"/>
      <c r="AF6894" s="39"/>
      <c r="AG6894" s="39"/>
    </row>
    <row r="6895" spans="2:33" ht="12" customHeight="1">
      <c r="AB6895" s="39"/>
      <c r="AC6895" s="39"/>
      <c r="AD6895" s="39"/>
      <c r="AE6895" s="39"/>
      <c r="AF6895" s="39"/>
      <c r="AG6895" s="39"/>
    </row>
    <row r="6896" spans="2:33" ht="6" customHeight="1"/>
    <row r="6897" spans="2:37" ht="3" customHeight="1">
      <c r="B6897" s="43" t="s">
        <v>5</v>
      </c>
      <c r="D6897" s="43" t="s">
        <v>23</v>
      </c>
      <c r="E6897" s="43"/>
      <c r="G6897" s="43" t="s">
        <v>6</v>
      </c>
      <c r="H6897" s="43"/>
      <c r="J6897" s="43" t="s">
        <v>7</v>
      </c>
      <c r="K6897" s="43"/>
      <c r="L6897" s="43"/>
      <c r="M6897" s="43"/>
      <c r="N6897" s="43" t="s">
        <v>8</v>
      </c>
      <c r="O6897" s="43"/>
      <c r="Q6897" s="43" t="s">
        <v>9</v>
      </c>
      <c r="R6897" s="43"/>
      <c r="S6897" s="43"/>
      <c r="T6897" s="43" t="s">
        <v>10</v>
      </c>
      <c r="U6897" s="43"/>
      <c r="X6897" s="43" t="s">
        <v>5</v>
      </c>
      <c r="Y6897" s="43"/>
      <c r="Z6897" s="43" t="s">
        <v>23</v>
      </c>
      <c r="AA6897" s="43"/>
      <c r="AB6897" s="43" t="s">
        <v>6</v>
      </c>
      <c r="AC6897" s="43" t="s">
        <v>7</v>
      </c>
      <c r="AE6897" s="43" t="s">
        <v>8</v>
      </c>
      <c r="AF6897" s="43" t="s">
        <v>9</v>
      </c>
      <c r="AG6897" s="43" t="s">
        <v>10</v>
      </c>
      <c r="AH6897" s="43"/>
    </row>
    <row r="6898" spans="2:37" ht="14.25" customHeight="1">
      <c r="B6898" s="43"/>
      <c r="D6898" s="43"/>
      <c r="E6898" s="43"/>
      <c r="G6898" s="43"/>
      <c r="H6898" s="43"/>
      <c r="J6898" s="43"/>
      <c r="K6898" s="43"/>
      <c r="L6898" s="43"/>
      <c r="M6898" s="43"/>
      <c r="N6898" s="43"/>
      <c r="O6898" s="43"/>
      <c r="Q6898" s="43"/>
      <c r="R6898" s="43"/>
      <c r="S6898" s="43"/>
      <c r="T6898" s="43"/>
      <c r="U6898" s="43"/>
      <c r="X6898" s="43"/>
      <c r="Y6898" s="43"/>
      <c r="Z6898" s="43"/>
      <c r="AA6898" s="43"/>
      <c r="AB6898" s="43"/>
      <c r="AC6898" s="43"/>
      <c r="AE6898" s="43"/>
      <c r="AF6898" s="43"/>
      <c r="AG6898" s="43"/>
      <c r="AH6898" s="43"/>
    </row>
    <row r="6899" spans="2:37">
      <c r="B6899" s="2">
        <v>0</v>
      </c>
      <c r="D6899" s="44">
        <v>0</v>
      </c>
      <c r="E6899" s="44"/>
      <c r="F6899" s="45">
        <v>2.3821949071134441E-5</v>
      </c>
      <c r="G6899" s="45"/>
      <c r="H6899" s="45"/>
      <c r="I6899" s="45"/>
      <c r="J6899" s="45"/>
      <c r="K6899" s="45">
        <v>46.506027221679688</v>
      </c>
      <c r="L6899" s="45"/>
      <c r="M6899" s="45"/>
      <c r="N6899" s="45">
        <v>93.012031555175781</v>
      </c>
      <c r="O6899" s="45"/>
      <c r="P6899" s="45"/>
      <c r="Q6899" s="45"/>
      <c r="R6899" s="45">
        <v>32.884708404541016</v>
      </c>
      <c r="S6899" s="45"/>
      <c r="T6899" s="45"/>
      <c r="U6899" s="45"/>
      <c r="V6899" s="46">
        <v>100.00005340576172</v>
      </c>
      <c r="W6899" s="46"/>
      <c r="X6899" s="45">
        <v>3.9000000804662704E-2</v>
      </c>
      <c r="Y6899" s="45"/>
      <c r="Z6899" s="44">
        <v>2.3400000482797623</v>
      </c>
      <c r="AA6899" s="44"/>
      <c r="AB6899" s="45">
        <v>25.927684783935547</v>
      </c>
      <c r="AC6899" s="45"/>
      <c r="AD6899" s="45">
        <v>3.2722744941711426</v>
      </c>
      <c r="AE6899" s="45"/>
      <c r="AF6899" s="45">
        <v>45.849494934082031</v>
      </c>
      <c r="AG6899" s="45"/>
      <c r="AH6899" s="45">
        <v>30.106639862060547</v>
      </c>
      <c r="AI6899" s="45"/>
      <c r="AJ6899" s="45"/>
      <c r="AK6899" s="20">
        <v>7.6855053901672363</v>
      </c>
    </row>
    <row r="6900" spans="2:37">
      <c r="B6900" s="2">
        <v>1.0000000474974513E-3</v>
      </c>
      <c r="D6900" s="44">
        <v>6.0000002849847078E-2</v>
      </c>
      <c r="E6900" s="44"/>
      <c r="F6900" s="45">
        <v>-1.0065844058990479</v>
      </c>
      <c r="G6900" s="45"/>
      <c r="H6900" s="45"/>
      <c r="I6900" s="45"/>
      <c r="J6900" s="45"/>
      <c r="K6900" s="45">
        <v>42.126720428466797</v>
      </c>
      <c r="L6900" s="45"/>
      <c r="M6900" s="45"/>
      <c r="N6900" s="45">
        <v>88.516014099121094</v>
      </c>
      <c r="O6900" s="45"/>
      <c r="P6900" s="45"/>
      <c r="Q6900" s="45"/>
      <c r="R6900" s="45">
        <v>32.802181243896484</v>
      </c>
      <c r="S6900" s="45"/>
      <c r="T6900" s="45"/>
      <c r="U6900" s="45"/>
      <c r="V6900" s="46">
        <v>90.811302185058594</v>
      </c>
      <c r="W6900" s="46"/>
      <c r="X6900" s="45">
        <v>3.9999999105930328E-2</v>
      </c>
      <c r="Y6900" s="45"/>
      <c r="Z6900" s="44">
        <v>2.3999999463558197</v>
      </c>
      <c r="AA6900" s="44"/>
      <c r="AB6900" s="45">
        <v>37.362903594970703</v>
      </c>
      <c r="AC6900" s="45"/>
      <c r="AD6900" s="45">
        <v>3.1001877784729004</v>
      </c>
      <c r="AE6900" s="45"/>
      <c r="AF6900" s="45">
        <v>45.591575622558594</v>
      </c>
      <c r="AG6900" s="45"/>
      <c r="AH6900" s="45">
        <v>30.045948028564453</v>
      </c>
      <c r="AI6900" s="45"/>
      <c r="AJ6900" s="45"/>
      <c r="AK6900" s="20">
        <v>7.2960381507873535</v>
      </c>
    </row>
    <row r="6901" spans="2:37">
      <c r="B6901" s="2">
        <v>2.0000000949949026E-3</v>
      </c>
      <c r="D6901" s="44">
        <v>0.12000000569969416</v>
      </c>
      <c r="E6901" s="44"/>
      <c r="F6901" s="45">
        <v>4.5274267196655273</v>
      </c>
      <c r="G6901" s="45"/>
      <c r="H6901" s="45"/>
      <c r="I6901" s="45"/>
      <c r="J6901" s="45"/>
      <c r="K6901" s="45">
        <v>38.265537261962891</v>
      </c>
      <c r="L6901" s="45"/>
      <c r="M6901" s="45"/>
      <c r="N6901" s="45">
        <v>84.539054870605469</v>
      </c>
      <c r="O6901" s="45"/>
      <c r="P6901" s="45"/>
      <c r="Q6901" s="45"/>
      <c r="R6901" s="45">
        <v>32.720317840576172</v>
      </c>
      <c r="S6901" s="45"/>
      <c r="T6901" s="45"/>
      <c r="U6901" s="45"/>
      <c r="V6901" s="46">
        <v>82.694244384765625</v>
      </c>
      <c r="W6901" s="46"/>
      <c r="X6901" s="45">
        <v>4.1000001132488251E-2</v>
      </c>
      <c r="Y6901" s="45"/>
      <c r="Z6901" s="44">
        <v>2.460000067949295</v>
      </c>
      <c r="AA6901" s="44"/>
      <c r="AB6901" s="45">
        <v>43.962078094482422</v>
      </c>
      <c r="AC6901" s="45"/>
      <c r="AD6901" s="45">
        <v>2.9377079010009766</v>
      </c>
      <c r="AE6901" s="45"/>
      <c r="AF6901" s="45">
        <v>45.343917846679688</v>
      </c>
      <c r="AG6901" s="45"/>
      <c r="AH6901" s="45">
        <v>29.9857177734375</v>
      </c>
      <c r="AI6901" s="45"/>
      <c r="AJ6901" s="45"/>
      <c r="AK6901" s="20">
        <v>6.9275417327880859</v>
      </c>
    </row>
    <row r="6902" spans="2:37">
      <c r="B6902" s="2">
        <v>3.0000000260770321E-3</v>
      </c>
      <c r="D6902" s="44">
        <v>0.18000000156462193</v>
      </c>
      <c r="E6902" s="44"/>
      <c r="F6902" s="45">
        <v>15.186347961425781</v>
      </c>
      <c r="G6902" s="45"/>
      <c r="H6902" s="45"/>
      <c r="I6902" s="45"/>
      <c r="J6902" s="45"/>
      <c r="K6902" s="45">
        <v>34.852062225341797</v>
      </c>
      <c r="L6902" s="45"/>
      <c r="M6902" s="45"/>
      <c r="N6902" s="45">
        <v>81.0107421875</v>
      </c>
      <c r="O6902" s="45"/>
      <c r="P6902" s="45"/>
      <c r="Q6902" s="45"/>
      <c r="R6902" s="45">
        <v>32.639114379882813</v>
      </c>
      <c r="S6902" s="45"/>
      <c r="T6902" s="45"/>
      <c r="U6902" s="45"/>
      <c r="V6902" s="46">
        <v>75.504898071289063</v>
      </c>
      <c r="W6902" s="46"/>
      <c r="X6902" s="45">
        <v>4.1999999433755875E-2</v>
      </c>
      <c r="Y6902" s="45"/>
      <c r="Z6902" s="44">
        <v>2.5199999660253525</v>
      </c>
      <c r="AA6902" s="44"/>
      <c r="AB6902" s="45">
        <v>44.797103881835938</v>
      </c>
      <c r="AC6902" s="45"/>
      <c r="AD6902" s="45">
        <v>2.7842381000518799</v>
      </c>
      <c r="AE6902" s="45"/>
      <c r="AF6902" s="45">
        <v>45.105918884277344</v>
      </c>
      <c r="AG6902" s="45"/>
      <c r="AH6902" s="45">
        <v>29.925947189331055</v>
      </c>
      <c r="AI6902" s="45"/>
      <c r="AJ6902" s="45"/>
      <c r="AK6902" s="20">
        <v>6.5787510871887207</v>
      </c>
    </row>
    <row r="6903" spans="2:37">
      <c r="B6903" s="2">
        <v>4.0000001899898052E-3</v>
      </c>
      <c r="D6903" s="44">
        <v>0.24000001139938831</v>
      </c>
      <c r="E6903" s="44"/>
      <c r="F6903" s="45">
        <v>28.916774749755859</v>
      </c>
      <c r="G6903" s="45"/>
      <c r="H6903" s="45"/>
      <c r="I6903" s="45"/>
      <c r="J6903" s="45"/>
      <c r="K6903" s="45">
        <v>31.82612419128418</v>
      </c>
      <c r="L6903" s="45"/>
      <c r="M6903" s="45"/>
      <c r="N6903" s="45">
        <v>77.870887756347656</v>
      </c>
      <c r="O6903" s="45"/>
      <c r="P6903" s="45"/>
      <c r="Q6903" s="45"/>
      <c r="R6903" s="45">
        <v>32.558563232421875</v>
      </c>
      <c r="S6903" s="45"/>
      <c r="T6903" s="45"/>
      <c r="U6903" s="45"/>
      <c r="V6903" s="46">
        <v>69.119964599609375</v>
      </c>
      <c r="W6903" s="46"/>
      <c r="X6903" s="45">
        <v>4.3000001460313797E-2</v>
      </c>
      <c r="Y6903" s="45"/>
      <c r="Z6903" s="44">
        <v>2.5800000876188278</v>
      </c>
      <c r="AA6903" s="44"/>
      <c r="AB6903" s="45">
        <v>39.752010345458984</v>
      </c>
      <c r="AC6903" s="45"/>
      <c r="AD6903" s="45">
        <v>2.6392252445220947</v>
      </c>
      <c r="AE6903" s="45"/>
      <c r="AF6903" s="45">
        <v>44.877021789550781</v>
      </c>
      <c r="AG6903" s="45"/>
      <c r="AH6903" s="45">
        <v>29.866632461547852</v>
      </c>
      <c r="AI6903" s="45"/>
      <c r="AJ6903" s="45"/>
      <c r="AK6903" s="20">
        <v>6.2484917640686035</v>
      </c>
    </row>
    <row r="6904" spans="2:37">
      <c r="B6904" s="2">
        <v>4.999999888241291E-3</v>
      </c>
      <c r="D6904" s="44">
        <v>0.29999999329447746</v>
      </c>
      <c r="E6904" s="44"/>
      <c r="F6904" s="45">
        <v>43.308223724365234</v>
      </c>
      <c r="G6904" s="45"/>
      <c r="H6904" s="45"/>
      <c r="I6904" s="45"/>
      <c r="J6904" s="45"/>
      <c r="K6904" s="45">
        <v>29.136249542236328</v>
      </c>
      <c r="L6904" s="45"/>
      <c r="M6904" s="45"/>
      <c r="N6904" s="45">
        <v>75.068008422851563</v>
      </c>
      <c r="O6904" s="45"/>
      <c r="P6904" s="45"/>
      <c r="Q6904" s="45"/>
      <c r="R6904" s="45">
        <v>32.478660583496094</v>
      </c>
      <c r="S6904" s="45"/>
      <c r="T6904" s="45"/>
      <c r="U6904" s="45"/>
      <c r="V6904" s="46">
        <v>63.433773040771484</v>
      </c>
      <c r="W6904" s="46"/>
      <c r="X6904" s="45">
        <v>4.3999999761581421E-2</v>
      </c>
      <c r="Y6904" s="45"/>
      <c r="Z6904" s="44">
        <v>2.6399999856948853</v>
      </c>
      <c r="AA6904" s="44"/>
      <c r="AB6904" s="45">
        <v>29.535865783691406</v>
      </c>
      <c r="AC6904" s="45"/>
      <c r="AD6904" s="45">
        <v>2.5021567344665527</v>
      </c>
      <c r="AE6904" s="45"/>
      <c r="AF6904" s="45">
        <v>44.656707763671875</v>
      </c>
      <c r="AG6904" s="45"/>
      <c r="AH6904" s="45">
        <v>29.807767868041992</v>
      </c>
      <c r="AI6904" s="45"/>
      <c r="AJ6904" s="45"/>
      <c r="AK6904" s="20">
        <v>5.9356746673583984</v>
      </c>
    </row>
    <row r="6905" spans="2:37">
      <c r="B6905" s="2">
        <v>6.0000000521540642E-3</v>
      </c>
      <c r="D6905" s="44">
        <v>0.36000000312924385</v>
      </c>
      <c r="E6905" s="44"/>
      <c r="F6905" s="45">
        <v>55.923744201660156</v>
      </c>
      <c r="G6905" s="45"/>
      <c r="H6905" s="45"/>
      <c r="I6905" s="45"/>
      <c r="J6905" s="45"/>
      <c r="K6905" s="45">
        <v>26.738370895385742</v>
      </c>
      <c r="L6905" s="45"/>
      <c r="M6905" s="45"/>
      <c r="N6905" s="45">
        <v>72.558036804199219</v>
      </c>
      <c r="O6905" s="45"/>
      <c r="P6905" s="45"/>
      <c r="Q6905" s="45"/>
      <c r="R6905" s="45">
        <v>32.399394989013672</v>
      </c>
      <c r="S6905" s="45"/>
      <c r="T6905" s="45"/>
      <c r="U6905" s="45"/>
      <c r="V6905" s="46">
        <v>58.355667114257813</v>
      </c>
      <c r="W6905" s="46"/>
      <c r="X6905" s="45">
        <v>4.5000001788139343E-2</v>
      </c>
      <c r="Y6905" s="45"/>
      <c r="Z6905" s="44">
        <v>2.7000001072883606</v>
      </c>
      <c r="AA6905" s="44"/>
      <c r="AB6905" s="45">
        <v>15.580164909362793</v>
      </c>
      <c r="AC6905" s="45"/>
      <c r="AD6905" s="45">
        <v>2.3725569248199463</v>
      </c>
      <c r="AE6905" s="45"/>
      <c r="AF6905" s="45">
        <v>44.444492340087891</v>
      </c>
      <c r="AG6905" s="45"/>
      <c r="AH6905" s="45">
        <v>29.749349594116211</v>
      </c>
      <c r="AI6905" s="45"/>
      <c r="AJ6905" s="45"/>
      <c r="AK6905" s="20">
        <v>5.639286994934082</v>
      </c>
    </row>
    <row r="6906" spans="2:37">
      <c r="B6906" s="2">
        <v>7.0000002160668373E-3</v>
      </c>
      <c r="D6906" s="44">
        <v>0.42000001296401024</v>
      </c>
      <c r="E6906" s="44"/>
      <c r="F6906" s="45">
        <v>64.63385009765625</v>
      </c>
      <c r="G6906" s="45"/>
      <c r="H6906" s="45"/>
      <c r="I6906" s="45"/>
      <c r="J6906" s="45"/>
      <c r="K6906" s="45">
        <v>24.594715118408203</v>
      </c>
      <c r="L6906" s="45"/>
      <c r="M6906" s="45"/>
      <c r="N6906" s="45">
        <v>70.303184509277344</v>
      </c>
      <c r="O6906" s="45"/>
      <c r="P6906" s="45"/>
      <c r="Q6906" s="45"/>
      <c r="R6906" s="45">
        <v>32.320766448974609</v>
      </c>
      <c r="S6906" s="45"/>
      <c r="T6906" s="45"/>
      <c r="U6906" s="45"/>
      <c r="V6906" s="46">
        <v>53.807788848876953</v>
      </c>
      <c r="W6906" s="46"/>
      <c r="X6906" s="45">
        <v>4.6000000089406967E-2</v>
      </c>
      <c r="Y6906" s="45"/>
      <c r="Z6906" s="44">
        <v>2.760000005364418</v>
      </c>
      <c r="AA6906" s="44"/>
      <c r="AB6906" s="45">
        <v>-0.16451567411422729</v>
      </c>
      <c r="AC6906" s="45"/>
      <c r="AD6906" s="45">
        <v>2.2499828338623047</v>
      </c>
      <c r="AE6906" s="45"/>
      <c r="AF6906" s="45">
        <v>44.23992919921875</v>
      </c>
      <c r="AG6906" s="45"/>
      <c r="AH6906" s="45">
        <v>29.691373825073242</v>
      </c>
      <c r="AI6906" s="45"/>
      <c r="AJ6906" s="45"/>
      <c r="AK6906" s="20">
        <v>5.3583850860595703</v>
      </c>
    </row>
    <row r="6907" spans="2:37">
      <c r="B6907" s="2">
        <v>8.0000003799796104E-3</v>
      </c>
      <c r="D6907" s="44">
        <v>0.48000002279877663</v>
      </c>
      <c r="E6907" s="44"/>
      <c r="F6907" s="45">
        <v>67.906837463378906</v>
      </c>
      <c r="G6907" s="45"/>
      <c r="H6907" s="45"/>
      <c r="I6907" s="45"/>
      <c r="J6907" s="45"/>
      <c r="K6907" s="45">
        <v>22.672868728637695</v>
      </c>
      <c r="L6907" s="45"/>
      <c r="M6907" s="45"/>
      <c r="N6907" s="45">
        <v>68.271026611328125</v>
      </c>
      <c r="O6907" s="45"/>
      <c r="P6907" s="45"/>
      <c r="Q6907" s="45"/>
      <c r="R6907" s="45">
        <v>32.242763519287109</v>
      </c>
      <c r="S6907" s="45"/>
      <c r="T6907" s="45"/>
      <c r="U6907" s="45"/>
      <c r="V6907" s="46">
        <v>49.723213195800781</v>
      </c>
      <c r="W6907" s="46"/>
      <c r="X6907" s="45">
        <v>4.6999998390674591E-2</v>
      </c>
      <c r="Y6907" s="45"/>
      <c r="Z6907" s="44">
        <v>2.8199999034404755</v>
      </c>
      <c r="AA6907" s="44"/>
      <c r="AB6907" s="45">
        <v>-15.503701210021973</v>
      </c>
      <c r="AC6907" s="45"/>
      <c r="AD6907" s="45">
        <v>2.1340222358703613</v>
      </c>
      <c r="AE6907" s="45"/>
      <c r="AF6907" s="45">
        <v>44.042598724365234</v>
      </c>
      <c r="AG6907" s="45"/>
      <c r="AH6907" s="45">
        <v>29.633838653564453</v>
      </c>
      <c r="AI6907" s="45"/>
      <c r="AJ6907" s="45"/>
      <c r="AK6907" s="20">
        <v>5.0920891761779785</v>
      </c>
    </row>
    <row r="6908" spans="2:37">
      <c r="B6908" s="2">
        <v>8.999999612569809E-3</v>
      </c>
      <c r="D6908" s="44">
        <v>0.53999997675418854</v>
      </c>
      <c r="E6908" s="44"/>
      <c r="F6908" s="45">
        <v>65.014900207519531</v>
      </c>
      <c r="G6908" s="45"/>
      <c r="H6908" s="45"/>
      <c r="I6908" s="45"/>
      <c r="J6908" s="45"/>
      <c r="K6908" s="45">
        <v>20.944982528686523</v>
      </c>
      <c r="L6908" s="45"/>
      <c r="M6908" s="45"/>
      <c r="N6908" s="45">
        <v>66.433708190917969</v>
      </c>
      <c r="O6908" s="45"/>
      <c r="P6908" s="45"/>
      <c r="Q6908" s="45"/>
      <c r="R6908" s="45">
        <v>32.165386199951172</v>
      </c>
      <c r="S6908" s="45"/>
      <c r="T6908" s="45"/>
      <c r="U6908" s="45"/>
      <c r="V6908" s="46">
        <v>46.044334411621094</v>
      </c>
      <c r="W6908" s="46"/>
      <c r="X6908" s="45">
        <v>4.8000000417232513E-2</v>
      </c>
      <c r="Y6908" s="45"/>
      <c r="Z6908" s="44">
        <v>2.8800000250339508</v>
      </c>
      <c r="AA6908" s="44"/>
      <c r="AB6908" s="45">
        <v>-28.307279586791992</v>
      </c>
      <c r="AC6908" s="45"/>
      <c r="AD6908" s="45">
        <v>2.0242903232574463</v>
      </c>
      <c r="AE6908" s="45"/>
      <c r="AF6908" s="45">
        <v>43.85211181640625</v>
      </c>
      <c r="AG6908" s="45"/>
      <c r="AH6908" s="45">
        <v>29.576736450195313</v>
      </c>
      <c r="AI6908" s="45"/>
      <c r="AJ6908" s="45"/>
      <c r="AK6908" s="20">
        <v>4.8395781517028809</v>
      </c>
    </row>
    <row r="6909" spans="2:37">
      <c r="B6909" s="2">
        <v>9.9999997764825821E-3</v>
      </c>
      <c r="D6909" s="44">
        <v>0.59999998658895493</v>
      </c>
      <c r="E6909" s="44"/>
      <c r="F6909" s="45">
        <v>56.127578735351563</v>
      </c>
      <c r="G6909" s="45"/>
      <c r="H6909" s="45"/>
      <c r="I6909" s="45"/>
      <c r="J6909" s="45"/>
      <c r="K6909" s="45">
        <v>19.387096405029297</v>
      </c>
      <c r="L6909" s="45"/>
      <c r="M6909" s="45"/>
      <c r="N6909" s="45">
        <v>64.767265319824219</v>
      </c>
      <c r="O6909" s="45"/>
      <c r="P6909" s="45"/>
      <c r="Q6909" s="45"/>
      <c r="R6909" s="45">
        <v>32.088623046875</v>
      </c>
      <c r="S6909" s="45"/>
      <c r="T6909" s="45"/>
      <c r="U6909" s="45"/>
      <c r="V6909" s="46">
        <v>42.721519470214844</v>
      </c>
      <c r="W6909" s="46"/>
      <c r="X6909" s="45">
        <v>4.8999998718500137E-2</v>
      </c>
      <c r="Y6909" s="45"/>
      <c r="Z6909" s="44">
        <v>2.9399999231100082</v>
      </c>
      <c r="AA6909" s="44"/>
      <c r="AB6909" s="45">
        <v>-36.807540893554688</v>
      </c>
      <c r="AC6909" s="45"/>
      <c r="AD6909" s="45">
        <v>1.9204279184341431</v>
      </c>
      <c r="AE6909" s="45"/>
      <c r="AF6909" s="45">
        <v>43.668106079101563</v>
      </c>
      <c r="AG6909" s="45"/>
      <c r="AH6909" s="45">
        <v>29.52006721496582</v>
      </c>
      <c r="AI6909" s="45"/>
      <c r="AJ6909" s="45"/>
      <c r="AK6909" s="20">
        <v>4.6000833511352539</v>
      </c>
    </row>
    <row r="6910" spans="2:37">
      <c r="B6910" s="2">
        <v>1.0999999940395355E-2</v>
      </c>
      <c r="D6910" s="44">
        <v>0.65999999642372131</v>
      </c>
      <c r="E6910" s="44"/>
      <c r="F6910" s="45">
        <v>42.279792785644531</v>
      </c>
      <c r="G6910" s="45"/>
      <c r="H6910" s="45"/>
      <c r="I6910" s="45"/>
      <c r="J6910" s="45"/>
      <c r="K6910" s="45">
        <v>17.97857666015625</v>
      </c>
      <c r="L6910" s="45"/>
      <c r="M6910" s="45"/>
      <c r="N6910" s="45">
        <v>63.251049041748047</v>
      </c>
      <c r="O6910" s="45"/>
      <c r="P6910" s="45"/>
      <c r="Q6910" s="45"/>
      <c r="R6910" s="45">
        <v>32.012474060058594</v>
      </c>
      <c r="S6910" s="45"/>
      <c r="T6910" s="45"/>
      <c r="U6910" s="45"/>
      <c r="V6910" s="46">
        <v>39.711936950683594</v>
      </c>
      <c r="W6910" s="46"/>
      <c r="X6910" s="45">
        <v>5.000000074505806E-2</v>
      </c>
      <c r="Y6910" s="45"/>
      <c r="Z6910" s="44">
        <v>3.0000000447034836</v>
      </c>
      <c r="AA6910" s="44"/>
      <c r="AB6910" s="45">
        <v>-39.845333099365234</v>
      </c>
      <c r="AC6910" s="45"/>
      <c r="AD6910" s="45">
        <v>1.8220998048782349</v>
      </c>
      <c r="AE6910" s="45"/>
      <c r="AF6910" s="45">
        <v>43.490238189697266</v>
      </c>
      <c r="AG6910" s="45"/>
      <c r="AH6910" s="45">
        <v>29.463823318481445</v>
      </c>
      <c r="AI6910" s="45"/>
      <c r="AJ6910" s="45"/>
      <c r="AK6910" s="20">
        <v>4.3728852272033691</v>
      </c>
    </row>
    <row r="6911" spans="2:37">
      <c r="B6911" s="2">
        <v>1.2000000104308128E-2</v>
      </c>
      <c r="D6911" s="44">
        <v>0.7200000062584877</v>
      </c>
      <c r="E6911" s="44"/>
      <c r="F6911" s="45">
        <v>25.219516754150391</v>
      </c>
      <c r="G6911" s="45"/>
      <c r="H6911" s="45"/>
      <c r="I6911" s="45"/>
      <c r="J6911" s="45"/>
      <c r="K6911" s="45">
        <v>16.701616287231445</v>
      </c>
      <c r="L6911" s="45"/>
      <c r="M6911" s="45"/>
      <c r="N6911" s="45">
        <v>61.867252349853516</v>
      </c>
      <c r="O6911" s="45"/>
      <c r="P6911" s="45"/>
      <c r="Q6911" s="45"/>
      <c r="R6911" s="45">
        <v>31.936927795410156</v>
      </c>
      <c r="S6911" s="45"/>
      <c r="T6911" s="45"/>
      <c r="U6911" s="45"/>
      <c r="V6911" s="46">
        <v>36.978591918945313</v>
      </c>
      <c r="W6911" s="46"/>
      <c r="X6911" s="45">
        <v>5.0999999046325684E-2</v>
      </c>
      <c r="Y6911" s="45"/>
      <c r="Z6911" s="44">
        <v>3.059999942779541</v>
      </c>
      <c r="AA6911" s="44"/>
      <c r="AB6911" s="45">
        <v>-37.030071258544922</v>
      </c>
      <c r="AC6911" s="45"/>
      <c r="AD6911" s="45">
        <v>1.7289917469024658</v>
      </c>
      <c r="AE6911" s="45"/>
      <c r="AF6911" s="45">
        <v>43.318187713623047</v>
      </c>
      <c r="AG6911" s="45"/>
      <c r="AH6911" s="45">
        <v>29.408002853393555</v>
      </c>
      <c r="AI6911" s="45"/>
      <c r="AJ6911" s="45"/>
      <c r="AK6911" s="20">
        <v>4.1573095321655273</v>
      </c>
    </row>
    <row r="6912" spans="2:37">
      <c r="B6912" s="2">
        <v>1.3000000268220901E-2</v>
      </c>
      <c r="D6912" s="44">
        <v>0.78000001609325409</v>
      </c>
      <c r="E6912" s="44"/>
      <c r="F6912" s="45">
        <v>7.1568818092346191</v>
      </c>
      <c r="G6912" s="45"/>
      <c r="H6912" s="45"/>
      <c r="I6912" s="45"/>
      <c r="J6912" s="45"/>
      <c r="K6912" s="45">
        <v>15.540828704833984</v>
      </c>
      <c r="L6912" s="45"/>
      <c r="M6912" s="45"/>
      <c r="N6912" s="45">
        <v>60.600475311279297</v>
      </c>
      <c r="O6912" s="45"/>
      <c r="P6912" s="45"/>
      <c r="Q6912" s="45"/>
      <c r="R6912" s="45">
        <v>31.861980438232422</v>
      </c>
      <c r="S6912" s="45"/>
      <c r="T6912" s="45"/>
      <c r="U6912" s="45"/>
      <c r="V6912" s="46">
        <v>34.489459991455078</v>
      </c>
      <c r="W6912" s="46"/>
      <c r="X6912" s="45">
        <v>5.2000001072883606E-2</v>
      </c>
      <c r="Y6912" s="45"/>
      <c r="Z6912" s="44">
        <v>3.1200000643730164</v>
      </c>
      <c r="AA6912" s="44"/>
      <c r="AB6912" s="45">
        <v>-28.791543960571289</v>
      </c>
      <c r="AC6912" s="45"/>
      <c r="AD6912" s="45">
        <v>1.6408095359802246</v>
      </c>
      <c r="AE6912" s="45"/>
      <c r="AF6912" s="45">
        <v>43.151657104492188</v>
      </c>
      <c r="AG6912" s="45"/>
      <c r="AH6912" s="45">
        <v>29.352602005004883</v>
      </c>
      <c r="AI6912" s="45"/>
      <c r="AJ6912" s="45"/>
      <c r="AK6912" s="20">
        <v>3.9527244567871094</v>
      </c>
    </row>
    <row r="6913" spans="2:37">
      <c r="B6913" s="2">
        <v>1.4000000432133675E-2</v>
      </c>
      <c r="D6913" s="44">
        <v>0.84000002592802048</v>
      </c>
      <c r="E6913" s="44"/>
      <c r="F6913" s="45">
        <v>-9.5498313903808594</v>
      </c>
      <c r="G6913" s="45"/>
      <c r="H6913" s="45"/>
      <c r="I6913" s="45"/>
      <c r="J6913" s="45"/>
      <c r="K6913" s="45">
        <v>14.482898712158203</v>
      </c>
      <c r="L6913" s="45"/>
      <c r="M6913" s="45"/>
      <c r="N6913" s="45">
        <v>59.437393188476563</v>
      </c>
      <c r="O6913" s="45"/>
      <c r="P6913" s="45"/>
      <c r="Q6913" s="45"/>
      <c r="R6913" s="45">
        <v>31.787628173828125</v>
      </c>
      <c r="S6913" s="45"/>
      <c r="T6913" s="45"/>
      <c r="U6913" s="45"/>
      <c r="V6913" s="46">
        <v>32.216796875</v>
      </c>
      <c r="W6913" s="46"/>
      <c r="X6913" s="45">
        <v>5.299999937415123E-2</v>
      </c>
      <c r="Y6913" s="45"/>
      <c r="Z6913" s="44">
        <v>3.1799999624490738</v>
      </c>
      <c r="AA6913" s="44"/>
      <c r="AB6913" s="45">
        <v>-16.316665649414063</v>
      </c>
      <c r="AC6913" s="45"/>
      <c r="AD6913" s="45">
        <v>1.5572774410247803</v>
      </c>
      <c r="AE6913" s="45"/>
      <c r="AF6913" s="45">
        <v>42.990367889404297</v>
      </c>
      <c r="AG6913" s="45"/>
      <c r="AH6913" s="45">
        <v>29.297618865966797</v>
      </c>
      <c r="AI6913" s="45"/>
      <c r="AJ6913" s="45"/>
      <c r="AK6913" s="20">
        <v>3.758535623550415</v>
      </c>
    </row>
    <row r="6914" spans="2:37">
      <c r="B6914" s="2">
        <v>1.4999999664723873E-2</v>
      </c>
      <c r="D6914" s="44">
        <v>0.89999997988343239</v>
      </c>
      <c r="E6914" s="44"/>
      <c r="F6914" s="45">
        <v>-22.727083206176758</v>
      </c>
      <c r="G6914" s="45"/>
      <c r="H6914" s="45"/>
      <c r="I6914" s="45"/>
      <c r="J6914" s="45"/>
      <c r="K6914" s="45">
        <v>13.516282081604004</v>
      </c>
      <c r="L6914" s="45"/>
      <c r="M6914" s="45"/>
      <c r="N6914" s="45">
        <v>58.366458892822266</v>
      </c>
      <c r="O6914" s="45"/>
      <c r="P6914" s="45"/>
      <c r="Q6914" s="45"/>
      <c r="R6914" s="45">
        <v>31.713865280151367</v>
      </c>
      <c r="S6914" s="45"/>
      <c r="T6914" s="45"/>
      <c r="U6914" s="45"/>
      <c r="V6914" s="46">
        <v>30.136518478393555</v>
      </c>
      <c r="W6914" s="46"/>
      <c r="X6914" s="45">
        <v>5.4000001400709152E-2</v>
      </c>
      <c r="Y6914" s="45"/>
      <c r="Z6914" s="44">
        <v>3.2400000840425491</v>
      </c>
      <c r="AA6914" s="44"/>
      <c r="AB6914" s="45">
        <v>-1.3804796934127808</v>
      </c>
      <c r="AC6914" s="45"/>
      <c r="AD6914" s="45">
        <v>1.4781367778778076</v>
      </c>
      <c r="AE6914" s="45"/>
      <c r="AF6914" s="45">
        <v>42.834049224853516</v>
      </c>
      <c r="AG6914" s="45"/>
      <c r="AH6914" s="45">
        <v>29.243045806884766</v>
      </c>
      <c r="AI6914" s="45"/>
      <c r="AJ6914" s="45"/>
      <c r="AK6914" s="20">
        <v>3.5741851329803467</v>
      </c>
    </row>
    <row r="6915" spans="2:37">
      <c r="B6915" s="2">
        <v>1.6000000759959221E-2</v>
      </c>
      <c r="D6915" s="44">
        <v>0.96000004559755325</v>
      </c>
      <c r="E6915" s="44"/>
      <c r="F6915" s="45">
        <v>-30.691272735595703</v>
      </c>
      <c r="G6915" s="45"/>
      <c r="H6915" s="45"/>
      <c r="I6915" s="45"/>
      <c r="J6915" s="45"/>
      <c r="K6915" s="45">
        <v>12.630950927734375</v>
      </c>
      <c r="L6915" s="45"/>
      <c r="M6915" s="45"/>
      <c r="N6915" s="45">
        <v>57.377635955810547</v>
      </c>
      <c r="O6915" s="45"/>
      <c r="P6915" s="45"/>
      <c r="Q6915" s="45"/>
      <c r="R6915" s="45">
        <v>31.640684127807617</v>
      </c>
      <c r="S6915" s="45"/>
      <c r="T6915" s="45"/>
      <c r="U6915" s="45"/>
      <c r="V6915" s="46">
        <v>28.227680206298828</v>
      </c>
      <c r="W6915" s="46"/>
      <c r="X6915" s="45">
        <v>5.4999999701976776E-2</v>
      </c>
      <c r="Y6915" s="45"/>
      <c r="Z6915" s="44">
        <v>3.2999999821186066</v>
      </c>
      <c r="AA6915" s="44"/>
      <c r="AB6915" s="45">
        <v>13.904553413391113</v>
      </c>
      <c r="AC6915" s="45"/>
      <c r="AD6915" s="45">
        <v>1.4031447172164917</v>
      </c>
      <c r="AE6915" s="45"/>
      <c r="AF6915" s="45">
        <v>42.682456970214844</v>
      </c>
      <c r="AG6915" s="45"/>
      <c r="AH6915" s="45">
        <v>29.188880920410156</v>
      </c>
      <c r="AI6915" s="45"/>
      <c r="AJ6915" s="45"/>
      <c r="AK6915" s="20">
        <v>3.3991475105285645</v>
      </c>
    </row>
    <row r="6916" spans="2:37">
      <c r="B6916" s="2">
        <v>1.7000000923871994E-2</v>
      </c>
      <c r="D6916" s="44">
        <v>1.0200000554323196</v>
      </c>
      <c r="E6916" s="44"/>
      <c r="F6916" s="45">
        <v>-32.483707427978516</v>
      </c>
      <c r="G6916" s="45"/>
      <c r="H6916" s="45"/>
      <c r="I6916" s="45"/>
      <c r="J6916" s="45"/>
      <c r="K6916" s="45">
        <v>11.81817626953125</v>
      </c>
      <c r="L6916" s="45"/>
      <c r="M6916" s="45"/>
      <c r="N6916" s="45">
        <v>56.462184906005859</v>
      </c>
      <c r="O6916" s="45"/>
      <c r="P6916" s="45"/>
      <c r="Q6916" s="45"/>
      <c r="R6916" s="45">
        <v>31.568080902099609</v>
      </c>
      <c r="S6916" s="45"/>
      <c r="T6916" s="45"/>
      <c r="U6916" s="45"/>
      <c r="V6916" s="46">
        <v>26.47203254699707</v>
      </c>
      <c r="W6916" s="46"/>
      <c r="X6916" s="45">
        <v>5.6000001728534698E-2</v>
      </c>
      <c r="Y6916" s="45"/>
      <c r="Z6916" s="44">
        <v>3.3600001037120819</v>
      </c>
      <c r="AA6916" s="44"/>
      <c r="AB6916" s="45">
        <v>27.385562896728516</v>
      </c>
      <c r="AC6916" s="45"/>
      <c r="AD6916" s="45">
        <v>1.3320729732513428</v>
      </c>
      <c r="AE6916" s="45"/>
      <c r="AF6916" s="45">
        <v>42.535358428955078</v>
      </c>
      <c r="AG6916" s="45"/>
      <c r="AH6916" s="45">
        <v>29.135122299194336</v>
      </c>
      <c r="AI6916" s="45"/>
      <c r="AJ6916" s="45"/>
      <c r="AK6916" s="20">
        <v>3.232928991317749</v>
      </c>
    </row>
    <row r="6917" spans="2:37">
      <c r="B6917" s="2">
        <v>1.7999999225139618E-2</v>
      </c>
      <c r="D6917" s="44">
        <v>1.0799999535083771</v>
      </c>
      <c r="E6917" s="44"/>
      <c r="F6917" s="45">
        <v>-28.002826690673828</v>
      </c>
      <c r="G6917" s="45"/>
      <c r="H6917" s="45"/>
      <c r="I6917" s="45"/>
      <c r="J6917" s="45"/>
      <c r="K6917" s="45">
        <v>11.070347785949707</v>
      </c>
      <c r="L6917" s="45"/>
      <c r="M6917" s="45"/>
      <c r="N6917" s="45">
        <v>55.61248779296875</v>
      </c>
      <c r="O6917" s="45"/>
      <c r="P6917" s="45"/>
      <c r="Q6917" s="45"/>
      <c r="R6917" s="45">
        <v>31.496047973632813</v>
      </c>
      <c r="S6917" s="45"/>
      <c r="T6917" s="45"/>
      <c r="U6917" s="45"/>
      <c r="V6917" s="46">
        <v>24.853649139404297</v>
      </c>
      <c r="W6917" s="46"/>
      <c r="X6917" s="45">
        <v>5.7000000029802322E-2</v>
      </c>
      <c r="Y6917" s="45"/>
      <c r="Z6917" s="44">
        <v>3.4200000017881393</v>
      </c>
      <c r="AA6917" s="44"/>
      <c r="AB6917" s="45">
        <v>37.170833587646484</v>
      </c>
      <c r="AC6917" s="45"/>
      <c r="AD6917" s="45">
        <v>1.2647069692611694</v>
      </c>
      <c r="AE6917" s="45"/>
      <c r="AF6917" s="45">
        <v>42.392532348632813</v>
      </c>
      <c r="AG6917" s="45"/>
      <c r="AH6917" s="45">
        <v>29.081764221191406</v>
      </c>
      <c r="AI6917" s="45"/>
      <c r="AJ6917" s="45"/>
      <c r="AK6917" s="20">
        <v>3.075063943862915</v>
      </c>
    </row>
    <row r="6918" spans="2:37">
      <c r="B6918" s="2">
        <v>1.8999999389052391E-2</v>
      </c>
      <c r="D6918" s="44">
        <v>1.1399999633431435</v>
      </c>
      <c r="E6918" s="44"/>
      <c r="F6918" s="45">
        <v>-18.015703201293945</v>
      </c>
      <c r="G6918" s="45"/>
      <c r="H6918" s="45"/>
      <c r="I6918" s="45"/>
      <c r="J6918" s="45"/>
      <c r="K6918" s="45">
        <v>10.380812644958496</v>
      </c>
      <c r="L6918" s="45"/>
      <c r="M6918" s="45"/>
      <c r="N6918" s="45">
        <v>54.821887969970703</v>
      </c>
      <c r="O6918" s="45"/>
      <c r="P6918" s="45"/>
      <c r="Q6918" s="45"/>
      <c r="R6918" s="45">
        <v>31.424585342407227</v>
      </c>
      <c r="S6918" s="45"/>
      <c r="T6918" s="45"/>
      <c r="U6918" s="45"/>
      <c r="V6918" s="46">
        <v>23.358600616455078</v>
      </c>
      <c r="W6918" s="46"/>
      <c r="X6918" s="45">
        <v>5.7999998331069946E-2</v>
      </c>
      <c r="Y6918" s="45"/>
      <c r="Z6918" s="44">
        <v>3.4799998998641968</v>
      </c>
      <c r="AA6918" s="44"/>
      <c r="AB6918" s="45">
        <v>41.893703460693359</v>
      </c>
      <c r="AC6918" s="45"/>
      <c r="AD6918" s="45">
        <v>1.2008446455001831</v>
      </c>
      <c r="AE6918" s="45"/>
      <c r="AF6918" s="45">
        <v>42.253776550292969</v>
      </c>
      <c r="AG6918" s="45"/>
      <c r="AH6918" s="45">
        <v>29.028804779052734</v>
      </c>
      <c r="AI6918" s="45"/>
      <c r="AJ6918" s="45"/>
      <c r="AK6918" s="20">
        <v>2.9251132011413574</v>
      </c>
    </row>
    <row r="6919" spans="2:37">
      <c r="B6919" s="2">
        <v>1.9999999552965164E-2</v>
      </c>
      <c r="D6919" s="44">
        <v>1.1999999731779099</v>
      </c>
      <c r="E6919" s="44"/>
      <c r="F6919" s="45">
        <v>-4.047767162322998</v>
      </c>
      <c r="G6919" s="45"/>
      <c r="H6919" s="45"/>
      <c r="I6919" s="45"/>
      <c r="J6919" s="45"/>
      <c r="K6919" s="45">
        <v>9.7437467575073242</v>
      </c>
      <c r="L6919" s="45"/>
      <c r="M6919" s="45"/>
      <c r="N6919" s="45">
        <v>54.084548950195313</v>
      </c>
      <c r="O6919" s="45"/>
      <c r="P6919" s="45"/>
      <c r="Q6919" s="45"/>
      <c r="R6919" s="45">
        <v>31.353681564331055</v>
      </c>
      <c r="S6919" s="45"/>
      <c r="T6919" s="45"/>
      <c r="U6919" s="45"/>
      <c r="V6919" s="46">
        <v>21.974674224853516</v>
      </c>
      <c r="W6919" s="46"/>
      <c r="X6919" s="45">
        <v>5.9000000357627869E-2</v>
      </c>
      <c r="Y6919" s="45"/>
      <c r="Z6919" s="44">
        <v>3.5400000214576721</v>
      </c>
      <c r="AA6919" s="44"/>
      <c r="AB6919" s="45">
        <v>40.901962280273438</v>
      </c>
      <c r="AC6919" s="45"/>
      <c r="AD6919" s="45">
        <v>1.1402962207794189</v>
      </c>
      <c r="AE6919" s="45"/>
      <c r="AF6919" s="45">
        <v>42.118888854980469</v>
      </c>
      <c r="AG6919" s="45"/>
      <c r="AH6919" s="45">
        <v>28.976240158081055</v>
      </c>
      <c r="AI6919" s="45"/>
      <c r="AJ6919" s="45"/>
      <c r="AK6919" s="20">
        <v>2.7826633453369141</v>
      </c>
    </row>
    <row r="6920" spans="2:37">
      <c r="B6920" s="2">
        <v>2.0999999716877937E-2</v>
      </c>
      <c r="D6920" s="44">
        <v>1.2599999830126762</v>
      </c>
      <c r="E6920" s="44"/>
      <c r="F6920" s="45">
        <v>11.833218574523926</v>
      </c>
      <c r="G6920" s="45"/>
      <c r="H6920" s="45"/>
      <c r="I6920" s="45"/>
      <c r="J6920" s="45"/>
      <c r="K6920" s="45">
        <v>9.1540336608886719</v>
      </c>
      <c r="L6920" s="45"/>
      <c r="M6920" s="45"/>
      <c r="N6920" s="45">
        <v>53.395351409912109</v>
      </c>
      <c r="O6920" s="45"/>
      <c r="P6920" s="45"/>
      <c r="Q6920" s="45"/>
      <c r="R6920" s="45">
        <v>31.283334732055664</v>
      </c>
      <c r="S6920" s="45"/>
      <c r="T6920" s="45"/>
      <c r="U6920" s="45"/>
      <c r="V6920" s="46">
        <v>20.691141128540039</v>
      </c>
      <c r="W6920" s="46"/>
      <c r="X6920" s="45">
        <v>5.9999998658895493E-2</v>
      </c>
      <c r="Y6920" s="45"/>
      <c r="Z6920" s="44">
        <v>3.5999999195337296</v>
      </c>
      <c r="AA6920" s="44"/>
      <c r="AB6920" s="45">
        <v>34.346569061279297</v>
      </c>
      <c r="AC6920" s="45"/>
      <c r="AD6920" s="45">
        <v>1.0828824043273926</v>
      </c>
      <c r="AE6920" s="45"/>
      <c r="AF6920" s="45">
        <v>41.987686157226563</v>
      </c>
      <c r="AG6920" s="45"/>
      <c r="AH6920" s="45">
        <v>28.924064636230469</v>
      </c>
      <c r="AI6920" s="45"/>
      <c r="AJ6920" s="45"/>
      <c r="AK6920" s="20">
        <v>2.6473233699798584</v>
      </c>
    </row>
    <row r="6921" spans="2:37">
      <c r="B6921" s="2">
        <v>2.199999988079071E-2</v>
      </c>
      <c r="D6921" s="44">
        <v>1.3199999928474426</v>
      </c>
      <c r="E6921" s="44"/>
      <c r="F6921" s="45">
        <v>27.308210372924805</v>
      </c>
      <c r="G6921" s="45"/>
      <c r="H6921" s="45"/>
      <c r="I6921" s="45"/>
      <c r="J6921" s="45"/>
      <c r="K6921" s="45">
        <v>8.607172966003418</v>
      </c>
      <c r="L6921" s="45"/>
      <c r="M6921" s="45"/>
      <c r="N6921" s="45">
        <v>52.749786376953125</v>
      </c>
      <c r="O6921" s="45"/>
      <c r="P6921" s="45"/>
      <c r="Q6921" s="45"/>
      <c r="R6921" s="45">
        <v>31.213541030883789</v>
      </c>
      <c r="S6921" s="45"/>
      <c r="T6921" s="45"/>
      <c r="U6921" s="45"/>
      <c r="V6921" s="46">
        <v>19.498558044433594</v>
      </c>
      <c r="W6921" s="46"/>
      <c r="X6921" s="45">
        <v>6.1000000685453415E-2</v>
      </c>
      <c r="Y6921" s="45"/>
      <c r="Z6921" s="44">
        <v>3.6600000411272049</v>
      </c>
      <c r="AA6921" s="44"/>
      <c r="AB6921" s="45">
        <v>23.157567977905273</v>
      </c>
      <c r="AC6921" s="45"/>
      <c r="AD6921" s="45">
        <v>1.0284347534179688</v>
      </c>
      <c r="AE6921" s="45"/>
      <c r="AF6921" s="45">
        <v>41.860000610351563</v>
      </c>
      <c r="AG6921" s="45"/>
      <c r="AH6921" s="45">
        <v>28.872278213500977</v>
      </c>
      <c r="AI6921" s="45"/>
      <c r="AJ6921" s="45"/>
      <c r="AK6921" s="20">
        <v>2.5187246799468994</v>
      </c>
    </row>
    <row r="6922" spans="2:37">
      <c r="B6922" s="2">
        <v>2.3000000044703484E-2</v>
      </c>
      <c r="D6922" s="44">
        <v>1.380000002682209</v>
      </c>
      <c r="E6922" s="44"/>
      <c r="F6922" s="45">
        <v>40.13189697265625</v>
      </c>
      <c r="G6922" s="45"/>
      <c r="H6922" s="45"/>
      <c r="I6922" s="45"/>
      <c r="J6922" s="45"/>
      <c r="K6922" s="45">
        <v>8.0991935729980469</v>
      </c>
      <c r="L6922" s="45"/>
      <c r="M6922" s="45"/>
      <c r="N6922" s="45">
        <v>52.143871307373047</v>
      </c>
      <c r="O6922" s="45"/>
      <c r="P6922" s="45"/>
      <c r="Q6922" s="45"/>
      <c r="R6922" s="45">
        <v>31.144290924072266</v>
      </c>
      <c r="S6922" s="45"/>
      <c r="T6922" s="45"/>
      <c r="U6922" s="45"/>
      <c r="V6922" s="46">
        <v>18.388586044311523</v>
      </c>
      <c r="W6922" s="46"/>
      <c r="X6922" s="45">
        <v>6.1999998986721039E-2</v>
      </c>
      <c r="Y6922" s="45"/>
      <c r="Z6922" s="44">
        <v>3.7199999392032623</v>
      </c>
      <c r="AA6922" s="44"/>
      <c r="AB6922" s="45">
        <v>8.9110174179077148</v>
      </c>
      <c r="AC6922" s="45"/>
      <c r="AD6922" s="45">
        <v>0.97679418325424194</v>
      </c>
      <c r="AE6922" s="45"/>
      <c r="AF6922" s="45">
        <v>41.735664367675781</v>
      </c>
      <c r="AG6922" s="45"/>
      <c r="AH6922" s="45">
        <v>28.820873260498047</v>
      </c>
      <c r="AI6922" s="45"/>
      <c r="AJ6922" s="45"/>
      <c r="AK6922" s="20">
        <v>2.3965191841125488</v>
      </c>
    </row>
    <row r="6923" spans="2:37">
      <c r="B6923" s="2">
        <v>2.4000000208616257E-2</v>
      </c>
      <c r="D6923" s="44">
        <v>1.4400000125169754</v>
      </c>
      <c r="E6923" s="44"/>
      <c r="F6923" s="45">
        <v>48.446010589599609</v>
      </c>
      <c r="G6923" s="45"/>
      <c r="H6923" s="45"/>
      <c r="I6923" s="45"/>
      <c r="J6923" s="45"/>
      <c r="K6923" s="45">
        <v>7.6265850067138672</v>
      </c>
      <c r="L6923" s="45"/>
      <c r="M6923" s="45"/>
      <c r="N6923" s="45">
        <v>51.5740966796875</v>
      </c>
      <c r="O6923" s="45"/>
      <c r="P6923" s="45"/>
      <c r="Q6923" s="45"/>
      <c r="R6923" s="45">
        <v>31.075584411621094</v>
      </c>
      <c r="S6923" s="45"/>
      <c r="T6923" s="45"/>
      <c r="U6923" s="45"/>
      <c r="V6923" s="46">
        <v>17.353849411010742</v>
      </c>
      <c r="W6923" s="46"/>
      <c r="X6923" s="45">
        <v>6.3000001013278961E-2</v>
      </c>
      <c r="Y6923" s="45"/>
      <c r="Z6923" s="44">
        <v>3.7800000607967377</v>
      </c>
      <c r="AA6923" s="44"/>
      <c r="AB6923" s="45">
        <v>-6.3940272331237793</v>
      </c>
      <c r="AC6923" s="45"/>
      <c r="AD6923" s="45">
        <v>0.9278106689453125</v>
      </c>
      <c r="AE6923" s="45"/>
      <c r="AF6923" s="45">
        <v>41.614524841308594</v>
      </c>
      <c r="AG6923" s="45"/>
      <c r="AH6923" s="45">
        <v>28.769851684570313</v>
      </c>
      <c r="AI6923" s="45"/>
      <c r="AJ6923" s="45"/>
      <c r="AK6923" s="20">
        <v>2.2803773880004883</v>
      </c>
    </row>
    <row r="6924" spans="2:37">
      <c r="B6924" s="2">
        <v>2.500000037252903E-2</v>
      </c>
      <c r="D6924" s="44">
        <v>1.5000000223517418</v>
      </c>
      <c r="E6924" s="44"/>
      <c r="F6924" s="45">
        <v>51.037174224853516</v>
      </c>
      <c r="G6924" s="45"/>
      <c r="H6924" s="45"/>
      <c r="I6924" s="45"/>
      <c r="J6924" s="45"/>
      <c r="K6924" s="45">
        <v>7.1862316131591797</v>
      </c>
      <c r="L6924" s="45"/>
      <c r="M6924" s="45"/>
      <c r="N6924" s="45">
        <v>51.037334442138672</v>
      </c>
      <c r="O6924" s="45"/>
      <c r="P6924" s="45"/>
      <c r="Q6924" s="45"/>
      <c r="R6924" s="45">
        <v>31.007411956787109</v>
      </c>
      <c r="S6924" s="45"/>
      <c r="T6924" s="45"/>
      <c r="U6924" s="45"/>
      <c r="V6924" s="46">
        <v>16.387802124023438</v>
      </c>
      <c r="W6924" s="46"/>
      <c r="X6924" s="45">
        <v>6.4000003039836884E-2</v>
      </c>
      <c r="Y6924" s="45"/>
      <c r="Z6924" s="44">
        <v>3.840000182390213</v>
      </c>
      <c r="AA6924" s="44"/>
      <c r="AB6924" s="45">
        <v>-20.616989135742188</v>
      </c>
      <c r="AC6924" s="45"/>
      <c r="AD6924" s="45">
        <v>0.88134270906448364</v>
      </c>
      <c r="AE6924" s="45"/>
      <c r="AF6924" s="45">
        <v>41.496433258056641</v>
      </c>
      <c r="AG6924" s="45"/>
      <c r="AH6924" s="45">
        <v>28.719205856323242</v>
      </c>
      <c r="AI6924" s="45"/>
      <c r="AJ6924" s="45"/>
      <c r="AK6924" s="20">
        <v>2.1699883937835693</v>
      </c>
    </row>
    <row r="6925" spans="2:37">
      <c r="B6925" s="2">
        <v>2.6000000536441803E-2</v>
      </c>
      <c r="D6925" s="44">
        <v>1.5600000321865082</v>
      </c>
      <c r="E6925" s="44"/>
      <c r="F6925" s="45">
        <v>47.503391265869141</v>
      </c>
      <c r="G6925" s="45"/>
      <c r="H6925" s="45"/>
      <c r="I6925" s="45"/>
      <c r="J6925" s="45"/>
      <c r="K6925" s="45">
        <v>6.7753663063049316</v>
      </c>
      <c r="L6925" s="45"/>
      <c r="M6925" s="45"/>
      <c r="N6925" s="45">
        <v>50.530811309814453</v>
      </c>
      <c r="O6925" s="45"/>
      <c r="P6925" s="45"/>
      <c r="Q6925" s="45"/>
      <c r="R6925" s="45">
        <v>30.93977165222168</v>
      </c>
      <c r="S6925" s="45"/>
      <c r="T6925" s="45"/>
      <c r="U6925" s="45"/>
      <c r="V6925" s="46">
        <v>15.484624862670898</v>
      </c>
      <c r="W6925" s="46"/>
      <c r="X6925" s="45">
        <v>6.4999997615814209E-2</v>
      </c>
      <c r="Y6925" s="45"/>
      <c r="Z6925" s="44">
        <v>3.8999998569488525</v>
      </c>
      <c r="AA6925" s="44"/>
      <c r="AB6925" s="45">
        <v>-31.776035308837891</v>
      </c>
      <c r="AC6925" s="45"/>
      <c r="AD6925" s="45">
        <v>0.83725690841674805</v>
      </c>
      <c r="AE6925" s="45"/>
      <c r="AF6925" s="45">
        <v>41.381252288818359</v>
      </c>
      <c r="AG6925" s="45"/>
      <c r="AH6925" s="45">
        <v>28.668933868408203</v>
      </c>
      <c r="AI6925" s="45"/>
      <c r="AJ6925" s="45"/>
      <c r="AK6925" s="20">
        <v>2.0650577545166016</v>
      </c>
    </row>
    <row r="6926" spans="2:37">
      <c r="B6926" s="2">
        <v>2.7000000700354576E-2</v>
      </c>
      <c r="D6926" s="44">
        <v>1.6200000420212746</v>
      </c>
      <c r="E6926" s="44"/>
      <c r="F6926" s="45">
        <v>38.306327819824219</v>
      </c>
      <c r="G6926" s="45"/>
      <c r="H6926" s="45"/>
      <c r="I6926" s="45"/>
      <c r="J6926" s="45"/>
      <c r="K6926" s="45">
        <v>6.3915214538574219</v>
      </c>
      <c r="L6926" s="45"/>
      <c r="M6926" s="45"/>
      <c r="N6926" s="45">
        <v>50.052051544189453</v>
      </c>
      <c r="O6926" s="45"/>
      <c r="P6926" s="45"/>
      <c r="Q6926" s="45"/>
      <c r="R6926" s="45">
        <v>30.872657775878906</v>
      </c>
      <c r="S6926" s="45"/>
      <c r="T6926" s="45"/>
      <c r="U6926" s="45"/>
      <c r="V6926" s="46">
        <v>14.639128684997559</v>
      </c>
      <c r="W6926" s="46"/>
      <c r="X6926" s="45">
        <v>6.5999999642372131E-2</v>
      </c>
      <c r="Y6926" s="45"/>
      <c r="Z6926" s="44">
        <v>3.9599999785423279</v>
      </c>
      <c r="AA6926" s="44"/>
      <c r="AB6926" s="45">
        <v>-38.325069427490234</v>
      </c>
      <c r="AC6926" s="45"/>
      <c r="AD6926" s="45">
        <v>0.79542702436447144</v>
      </c>
      <c r="AE6926" s="45"/>
      <c r="AF6926" s="45">
        <v>41.268852233886719</v>
      </c>
      <c r="AG6926" s="45"/>
      <c r="AH6926" s="45">
        <v>28.619033813476563</v>
      </c>
      <c r="AI6926" s="45"/>
      <c r="AJ6926" s="45"/>
      <c r="AK6926" s="20">
        <v>1.9653068780899048</v>
      </c>
    </row>
    <row r="6927" spans="2:37">
      <c r="B6927" s="2">
        <v>2.8000000864267349E-2</v>
      </c>
      <c r="D6927" s="44">
        <v>1.680000051856041</v>
      </c>
      <c r="E6927" s="44"/>
      <c r="F6927" s="45">
        <v>24.702533721923828</v>
      </c>
      <c r="G6927" s="45"/>
      <c r="H6927" s="45"/>
      <c r="I6927" s="45"/>
      <c r="J6927" s="45"/>
      <c r="K6927" s="45">
        <v>6.0324907302856445</v>
      </c>
      <c r="L6927" s="45"/>
      <c r="M6927" s="45"/>
      <c r="N6927" s="45">
        <v>49.598846435546875</v>
      </c>
      <c r="O6927" s="45"/>
      <c r="P6927" s="45"/>
      <c r="Q6927" s="45"/>
      <c r="R6927" s="45">
        <v>30.806064605712891</v>
      </c>
      <c r="S6927" s="45"/>
      <c r="T6927" s="45"/>
      <c r="U6927" s="45"/>
      <c r="V6927" s="46">
        <v>13.846673011779785</v>
      </c>
      <c r="W6927" s="46"/>
      <c r="X6927" s="45">
        <v>6.7000001668930054E-2</v>
      </c>
      <c r="Y6927" s="45"/>
      <c r="Z6927" s="44">
        <v>4.0200001001358032</v>
      </c>
      <c r="AA6927" s="44"/>
      <c r="AB6927" s="45">
        <v>-39.368743896484375</v>
      </c>
      <c r="AC6927" s="45"/>
      <c r="AD6927" s="45">
        <v>0.75573408603668213</v>
      </c>
      <c r="AE6927" s="45"/>
      <c r="AF6927" s="45">
        <v>41.159111022949219</v>
      </c>
      <c r="AG6927" s="45"/>
      <c r="AH6927" s="45">
        <v>28.569499969482422</v>
      </c>
      <c r="AI6927" s="45"/>
      <c r="AJ6927" s="45"/>
      <c r="AK6927" s="20">
        <v>1.8704726696014404</v>
      </c>
    </row>
    <row r="6928" spans="2:37">
      <c r="B6928" s="2">
        <v>2.8999999165534973E-2</v>
      </c>
      <c r="D6928" s="44">
        <v>1.7399999499320984</v>
      </c>
      <c r="E6928" s="44"/>
      <c r="F6928" s="45">
        <v>8.5637674331665039</v>
      </c>
      <c r="G6928" s="45"/>
      <c r="H6928" s="45"/>
      <c r="I6928" s="45"/>
      <c r="J6928" s="45"/>
      <c r="K6928" s="45">
        <v>5.6962981224060059</v>
      </c>
      <c r="L6928" s="45"/>
      <c r="M6928" s="45"/>
      <c r="N6928" s="45">
        <v>49.169208526611328</v>
      </c>
      <c r="O6928" s="45"/>
      <c r="P6928" s="45"/>
      <c r="Q6928" s="45"/>
      <c r="R6928" s="45">
        <v>30.739990234375</v>
      </c>
      <c r="S6928" s="45"/>
      <c r="T6928" s="45"/>
      <c r="U6928" s="45"/>
      <c r="V6928" s="46">
        <v>13.10309886932373</v>
      </c>
      <c r="W6928" s="46"/>
      <c r="X6928" s="45">
        <v>6.8000003695487976E-2</v>
      </c>
      <c r="Y6928" s="45"/>
      <c r="Z6928" s="44">
        <v>4.0800002217292786</v>
      </c>
      <c r="AA6928" s="44"/>
      <c r="AB6928" s="45">
        <v>-34.785575866699219</v>
      </c>
      <c r="AC6928" s="45"/>
      <c r="AD6928" s="45">
        <v>0.71806555986404419</v>
      </c>
      <c r="AE6928" s="45"/>
      <c r="AF6928" s="45">
        <v>41.051906585693359</v>
      </c>
      <c r="AG6928" s="45"/>
      <c r="AH6928" s="45">
        <v>28.520332336425781</v>
      </c>
      <c r="AI6928" s="45"/>
      <c r="AJ6928" s="45"/>
      <c r="AK6928" s="20">
        <v>1.7803053855895996</v>
      </c>
    </row>
    <row r="6929" spans="2:37">
      <c r="B6929" s="2">
        <v>2.9999999329447746E-2</v>
      </c>
      <c r="D6929" s="44">
        <v>1.7999999597668648</v>
      </c>
      <c r="E6929" s="44"/>
      <c r="F6929" s="45">
        <v>-7.8879785537719727</v>
      </c>
      <c r="G6929" s="45"/>
      <c r="H6929" s="45"/>
      <c r="I6929" s="45"/>
      <c r="J6929" s="45"/>
      <c r="K6929" s="45">
        <v>5.3811674118041992</v>
      </c>
      <c r="L6929" s="45"/>
      <c r="M6929" s="45"/>
      <c r="N6929" s="45">
        <v>48.761356353759766</v>
      </c>
      <c r="O6929" s="45"/>
      <c r="P6929" s="45"/>
      <c r="Q6929" s="45"/>
      <c r="R6929" s="45">
        <v>30.67442512512207</v>
      </c>
      <c r="S6929" s="45"/>
      <c r="T6929" s="45"/>
      <c r="U6929" s="45"/>
      <c r="V6929" s="46">
        <v>12.404665946960449</v>
      </c>
      <c r="W6929" s="46"/>
      <c r="X6929" s="45">
        <v>6.8999998271465302E-2</v>
      </c>
      <c r="Y6929" s="45"/>
      <c r="Z6929" s="44">
        <v>4.1399998962879181</v>
      </c>
      <c r="AA6929" s="44"/>
      <c r="AB6929" s="45">
        <v>-25.2423095703125</v>
      </c>
      <c r="AC6929" s="45"/>
      <c r="AD6929" s="45">
        <v>0.68231511116027832</v>
      </c>
      <c r="AE6929" s="45"/>
      <c r="AF6929" s="45">
        <v>40.947132110595703</v>
      </c>
      <c r="AG6929" s="45"/>
      <c r="AH6929" s="45">
        <v>28.471523284912109</v>
      </c>
      <c r="AI6929" s="45"/>
      <c r="AJ6929" s="45"/>
      <c r="AK6929" s="20">
        <v>1.6945691108703613</v>
      </c>
    </row>
    <row r="6930" spans="2:37">
      <c r="B6930" s="2">
        <v>3.0999999493360519E-2</v>
      </c>
      <c r="D6930" s="44">
        <v>1.8599999696016312</v>
      </c>
      <c r="E6930" s="44"/>
      <c r="F6930" s="45">
        <v>-22.393287658691406</v>
      </c>
      <c r="G6930" s="45"/>
      <c r="H6930" s="45"/>
      <c r="I6930" s="45"/>
      <c r="J6930" s="45"/>
      <c r="K6930" s="45">
        <v>5.0854978561401367</v>
      </c>
      <c r="L6930" s="45"/>
      <c r="M6930" s="45"/>
      <c r="N6930" s="45">
        <v>48.373683929443359</v>
      </c>
      <c r="O6930" s="45"/>
      <c r="P6930" s="45"/>
      <c r="Q6930" s="45"/>
      <c r="R6930" s="45">
        <v>30.609369277954102</v>
      </c>
      <c r="S6930" s="45"/>
      <c r="T6930" s="45"/>
      <c r="U6930" s="45"/>
      <c r="V6930" s="46">
        <v>11.748003959655762</v>
      </c>
      <c r="W6930" s="46"/>
      <c r="X6930" s="45">
        <v>7.0000000298023224E-2</v>
      </c>
      <c r="Y6930" s="45"/>
      <c r="Z6930" s="44">
        <v>4.2000000178813934</v>
      </c>
      <c r="AA6930" s="44"/>
      <c r="AB6930" s="45">
        <v>-12.09785270690918</v>
      </c>
      <c r="AC6930" s="45"/>
      <c r="AD6930" s="45">
        <v>0.64838230609893799</v>
      </c>
      <c r="AE6930" s="45"/>
      <c r="AF6930" s="45">
        <v>40.844680786132813</v>
      </c>
      <c r="AG6930" s="45"/>
      <c r="AH6930" s="45">
        <v>28.423074722290039</v>
      </c>
      <c r="AI6930" s="45"/>
      <c r="AJ6930" s="45"/>
      <c r="AK6930" s="20">
        <v>1.6130399703979492</v>
      </c>
    </row>
    <row r="6931" spans="2:37">
      <c r="B6931" s="2">
        <v>3.2000001519918442E-2</v>
      </c>
      <c r="D6931" s="44">
        <v>1.9200000911951065</v>
      </c>
      <c r="E6931" s="44"/>
      <c r="F6931" s="45">
        <v>-32.972000122070313</v>
      </c>
      <c r="G6931" s="45"/>
      <c r="H6931" s="45"/>
      <c r="I6931" s="45"/>
      <c r="J6931" s="45"/>
      <c r="K6931" s="45">
        <v>4.8078436851501465</v>
      </c>
      <c r="L6931" s="45"/>
      <c r="M6931" s="45"/>
      <c r="N6931" s="45">
        <v>48.004737854003906</v>
      </c>
      <c r="O6931" s="45"/>
      <c r="P6931" s="45"/>
      <c r="Q6931" s="45"/>
      <c r="R6931" s="45">
        <v>30.544816970825195</v>
      </c>
      <c r="S6931" s="45"/>
      <c r="T6931" s="45"/>
      <c r="U6931" s="45"/>
      <c r="V6931" s="46">
        <v>11.130067825317383</v>
      </c>
      <c r="W6931" s="46"/>
      <c r="X6931" s="45">
        <v>7.1000002324581146E-2</v>
      </c>
      <c r="Y6931" s="45"/>
      <c r="Z6931" s="44">
        <v>4.2600001394748688</v>
      </c>
      <c r="AA6931" s="44"/>
      <c r="AB6931" s="45">
        <v>2.7893974781036377</v>
      </c>
      <c r="AC6931" s="45"/>
      <c r="AD6931" s="45">
        <v>0.616172194480896</v>
      </c>
      <c r="AE6931" s="45"/>
      <c r="AF6931" s="45">
        <v>40.744453430175781</v>
      </c>
      <c r="AG6931" s="45"/>
      <c r="AH6931" s="45">
        <v>28.374979019165039</v>
      </c>
      <c r="AI6931" s="45"/>
      <c r="AJ6931" s="45"/>
      <c r="AK6931" s="20">
        <v>1.535506010055542</v>
      </c>
    </row>
    <row r="6932" spans="2:37">
      <c r="B6932" s="2">
        <v>3.2999999821186066E-2</v>
      </c>
      <c r="D6932" s="44">
        <v>1.9799999892711639</v>
      </c>
      <c r="E6932" s="44"/>
      <c r="F6932" s="45">
        <v>-38.199440002441406</v>
      </c>
      <c r="G6932" s="45"/>
      <c r="H6932" s="45"/>
      <c r="I6932" s="45"/>
      <c r="J6932" s="45"/>
      <c r="K6932" s="45">
        <v>4.5468955039978027</v>
      </c>
      <c r="L6932" s="45"/>
      <c r="M6932" s="45"/>
      <c r="N6932" s="45">
        <v>47.653202056884766</v>
      </c>
      <c r="O6932" s="45"/>
      <c r="P6932" s="45"/>
      <c r="Q6932" s="45"/>
      <c r="R6932" s="45">
        <v>30.48076057434082</v>
      </c>
      <c r="S6932" s="45"/>
      <c r="T6932" s="45"/>
      <c r="U6932" s="45"/>
      <c r="V6932" s="46">
        <v>10.548098564147949</v>
      </c>
      <c r="W6932" s="46"/>
      <c r="X6932" s="45">
        <v>7.1999996900558472E-2</v>
      </c>
      <c r="Y6932" s="45"/>
      <c r="Z6932" s="44">
        <v>4.3199998140335083</v>
      </c>
      <c r="AA6932" s="44"/>
      <c r="AB6932" s="45">
        <v>17.323490142822266</v>
      </c>
      <c r="AC6932" s="45"/>
      <c r="AD6932" s="45">
        <v>0.58559483289718628</v>
      </c>
      <c r="AE6932" s="45"/>
      <c r="AF6932" s="45">
        <v>40.646354675292969</v>
      </c>
      <c r="AG6932" s="45"/>
      <c r="AH6932" s="45">
        <v>28.327236175537109</v>
      </c>
      <c r="AI6932" s="45"/>
      <c r="AJ6932" s="45"/>
      <c r="AK6932" s="20">
        <v>1.4617666006088257</v>
      </c>
    </row>
    <row r="6933" spans="2:37">
      <c r="B6933" s="2">
        <v>3.4000001847743988E-2</v>
      </c>
      <c r="D6933" s="44">
        <v>2.0400001108646393</v>
      </c>
      <c r="E6933" s="44"/>
      <c r="F6933" s="45">
        <v>-37.403690338134766</v>
      </c>
      <c r="G6933" s="45"/>
      <c r="H6933" s="45"/>
      <c r="I6933" s="45"/>
      <c r="J6933" s="45"/>
      <c r="K6933" s="45">
        <v>4.3014640808105469</v>
      </c>
      <c r="L6933" s="45"/>
      <c r="M6933" s="45"/>
      <c r="N6933" s="45">
        <v>47.317878723144531</v>
      </c>
      <c r="O6933" s="45"/>
      <c r="P6933" s="45"/>
      <c r="Q6933" s="45"/>
      <c r="R6933" s="45">
        <v>30.417200088500977</v>
      </c>
      <c r="S6933" s="45"/>
      <c r="T6933" s="45"/>
      <c r="U6933" s="45"/>
      <c r="V6933" s="46">
        <v>9.9995870590209961</v>
      </c>
      <c r="W6933" s="46"/>
      <c r="X6933" s="45">
        <v>7.2999998927116394E-2</v>
      </c>
      <c r="Y6933" s="45"/>
      <c r="Z6933" s="44">
        <v>4.3799999356269836</v>
      </c>
      <c r="AA6933" s="44"/>
      <c r="AB6933" s="45">
        <v>29.465246200561523</v>
      </c>
      <c r="AC6933" s="45"/>
      <c r="AD6933" s="45">
        <v>0.55656528472900391</v>
      </c>
      <c r="AE6933" s="45"/>
      <c r="AF6933" s="45">
        <v>40.550300598144531</v>
      </c>
      <c r="AG6933" s="45"/>
      <c r="AH6933" s="45">
        <v>28.279842376708984</v>
      </c>
      <c r="AI6933" s="45"/>
      <c r="AJ6933" s="45"/>
      <c r="AK6933" s="20">
        <v>1.3916312456130981</v>
      </c>
    </row>
    <row r="6934" spans="2:37">
      <c r="B6934" s="2">
        <v>3.5000000149011612E-2</v>
      </c>
      <c r="D6934" s="44">
        <v>2.1000000089406967</v>
      </c>
      <c r="E6934" s="44"/>
      <c r="F6934" s="45">
        <v>-30.756698608398438</v>
      </c>
      <c r="G6934" s="45"/>
      <c r="H6934" s="45"/>
      <c r="I6934" s="45"/>
      <c r="J6934" s="45"/>
      <c r="K6934" s="45">
        <v>4.0704669952392578</v>
      </c>
      <c r="L6934" s="45"/>
      <c r="M6934" s="45"/>
      <c r="N6934" s="45">
        <v>46.997684478759766</v>
      </c>
      <c r="O6934" s="45"/>
      <c r="P6934" s="45"/>
      <c r="Q6934" s="45"/>
      <c r="R6934" s="45">
        <v>30.3541259765625</v>
      </c>
      <c r="S6934" s="45"/>
      <c r="T6934" s="45"/>
      <c r="U6934" s="45"/>
      <c r="V6934" s="46">
        <v>9.4822511672973633</v>
      </c>
      <c r="W6934" s="46"/>
      <c r="X6934" s="45">
        <v>7.4000000953674316E-2</v>
      </c>
      <c r="Y6934" s="45"/>
      <c r="Z6934" s="44">
        <v>4.440000057220459</v>
      </c>
      <c r="AA6934" s="44"/>
      <c r="AB6934" s="45">
        <v>37.517635345458984</v>
      </c>
      <c r="AC6934" s="45"/>
      <c r="AD6934" s="45">
        <v>0.52900326251983643</v>
      </c>
      <c r="AE6934" s="45"/>
      <c r="AF6934" s="45">
        <v>40.456203460693359</v>
      </c>
      <c r="AG6934" s="45"/>
      <c r="AH6934" s="45">
        <v>28.232793807983398</v>
      </c>
      <c r="AI6934" s="45"/>
      <c r="AJ6934" s="45"/>
      <c r="AK6934" s="20">
        <v>1.3249194622039795</v>
      </c>
    </row>
    <row r="6935" spans="2:37">
      <c r="B6935" s="2">
        <v>3.5999998450279236E-2</v>
      </c>
      <c r="D6935" s="44">
        <v>2.1599999070167542</v>
      </c>
      <c r="E6935" s="44"/>
      <c r="F6935" s="45">
        <v>-19.246820449829102</v>
      </c>
      <c r="G6935" s="45"/>
      <c r="H6935" s="45"/>
      <c r="I6935" s="45"/>
      <c r="J6935" s="45"/>
      <c r="K6935" s="45">
        <v>3.8529160022735596</v>
      </c>
      <c r="L6935" s="45"/>
      <c r="M6935" s="45"/>
      <c r="N6935" s="45">
        <v>46.691619873046875</v>
      </c>
      <c r="O6935" s="45"/>
      <c r="P6935" s="45"/>
      <c r="Q6935" s="45"/>
      <c r="R6935" s="45">
        <v>30.291538238525391</v>
      </c>
      <c r="S6935" s="45"/>
      <c r="T6935" s="45"/>
      <c r="U6935" s="45"/>
      <c r="V6935" s="46">
        <v>8.9940061569213867</v>
      </c>
      <c r="W6935" s="46"/>
      <c r="X6935" s="45">
        <v>7.5000002980232239E-2</v>
      </c>
      <c r="Y6935" s="45"/>
      <c r="Z6935" s="44">
        <v>4.5000001788139343</v>
      </c>
      <c r="AA6935" s="44"/>
      <c r="AB6935" s="45">
        <v>40.362293243408203</v>
      </c>
      <c r="AC6935" s="45"/>
      <c r="AD6935" s="45">
        <v>0.50283259153366089</v>
      </c>
      <c r="AE6935" s="45"/>
      <c r="AF6935" s="45">
        <v>40.363979339599609</v>
      </c>
      <c r="AG6935" s="45"/>
      <c r="AH6935" s="45">
        <v>28.186088562011719</v>
      </c>
      <c r="AI6935" s="45"/>
      <c r="AJ6935" s="45"/>
      <c r="AK6935" s="20">
        <v>1.2614604234695435</v>
      </c>
    </row>
    <row r="6936" spans="2:37">
      <c r="B6936" s="2">
        <v>3.7000000476837158E-2</v>
      </c>
      <c r="D6936" s="44">
        <v>2.2200000286102295</v>
      </c>
      <c r="E6936" s="44"/>
      <c r="F6936" s="45">
        <v>-4.5372343063354492</v>
      </c>
      <c r="G6936" s="45"/>
      <c r="H6936" s="45"/>
      <c r="I6936" s="45"/>
      <c r="J6936" s="45"/>
      <c r="K6936" s="45">
        <v>3.6479079723358154</v>
      </c>
      <c r="L6936" s="45"/>
      <c r="M6936" s="45"/>
      <c r="N6936" s="45">
        <v>46.398780822753906</v>
      </c>
      <c r="O6936" s="45"/>
      <c r="P6936" s="45"/>
      <c r="Q6936" s="45"/>
      <c r="R6936" s="45">
        <v>30.22943115234375</v>
      </c>
      <c r="S6936" s="45"/>
      <c r="T6936" s="45"/>
      <c r="U6936" s="45"/>
      <c r="V6936" s="46">
        <v>8.5329437255859375</v>
      </c>
      <c r="W6936" s="46"/>
      <c r="X6936" s="45">
        <v>7.5999997556209564E-2</v>
      </c>
      <c r="Y6936" s="45"/>
      <c r="Z6936" s="44">
        <v>4.5599998533725739</v>
      </c>
      <c r="AA6936" s="44"/>
      <c r="AB6936" s="45">
        <v>37.614204406738281</v>
      </c>
      <c r="AC6936" s="45"/>
      <c r="AD6936" s="45">
        <v>0.47798135876655579</v>
      </c>
      <c r="AE6936" s="45"/>
      <c r="AF6936" s="45">
        <v>40.2735595703125</v>
      </c>
      <c r="AG6936" s="45"/>
      <c r="AH6936" s="45">
        <v>28.13972282409668</v>
      </c>
      <c r="AI6936" s="45"/>
      <c r="AJ6936" s="45"/>
      <c r="AK6936" s="20">
        <v>1.2010916471481323</v>
      </c>
    </row>
    <row r="6937" spans="2:37" ht="14.25" customHeight="1">
      <c r="B6937" s="2">
        <v>3.7999998778104782E-2</v>
      </c>
      <c r="D6937" s="44">
        <v>2.2799999266862869</v>
      </c>
      <c r="E6937" s="44"/>
      <c r="F6937" s="45">
        <v>11.269546508789063</v>
      </c>
      <c r="G6937" s="45"/>
      <c r="H6937" s="45"/>
      <c r="I6937" s="45"/>
      <c r="J6937" s="45"/>
      <c r="K6937" s="45">
        <v>3.4546144008636475</v>
      </c>
      <c r="L6937" s="45"/>
      <c r="M6937" s="45"/>
      <c r="N6937" s="45">
        <v>46.118324279785156</v>
      </c>
      <c r="O6937" s="45"/>
      <c r="P6937" s="45"/>
      <c r="Q6937" s="45"/>
      <c r="R6937" s="45">
        <v>30.16779899597168</v>
      </c>
      <c r="S6937" s="45"/>
      <c r="T6937" s="45"/>
      <c r="U6937" s="45"/>
      <c r="V6937" s="46">
        <v>8.0973129272460938</v>
      </c>
      <c r="W6937" s="46"/>
      <c r="X6937" s="45">
        <v>7.6999999582767487E-2</v>
      </c>
      <c r="Y6937" s="45"/>
      <c r="Z6937" s="44">
        <v>4.6199999749660492</v>
      </c>
      <c r="AA6937" s="44"/>
      <c r="AB6937" s="45">
        <v>29.673194885253906</v>
      </c>
      <c r="AC6937" s="45"/>
      <c r="AD6937" s="45">
        <v>0.45438140630722046</v>
      </c>
      <c r="AE6937" s="45"/>
      <c r="AF6937" s="45">
        <v>40.184864044189453</v>
      </c>
      <c r="AG6937" s="45"/>
      <c r="AH6937" s="45">
        <v>28.093692779541016</v>
      </c>
      <c r="AI6937" s="45"/>
      <c r="AJ6937" s="45"/>
      <c r="AK6937" s="20">
        <v>1.1436594724655151</v>
      </c>
    </row>
    <row r="6938" spans="2:37" ht="13.5" customHeight="1">
      <c r="B6938" s="47" t="s">
        <v>11</v>
      </c>
      <c r="C6938" s="47"/>
      <c r="D6938" s="47"/>
      <c r="E6938" s="47"/>
    </row>
    <row r="6939" spans="2:37" ht="12.75" customHeight="1">
      <c r="B6939" s="39" t="s">
        <v>0</v>
      </c>
      <c r="C6939" s="39"/>
      <c r="D6939" s="39"/>
      <c r="E6939" s="39"/>
      <c r="F6939" s="39"/>
      <c r="G6939" s="1" t="s">
        <v>1</v>
      </c>
      <c r="H6939" s="40" t="s">
        <v>27</v>
      </c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</row>
    <row r="6940" spans="2:37" ht="12.75" customHeight="1">
      <c r="AB6940" s="39" t="s">
        <v>2</v>
      </c>
      <c r="AC6940" s="39"/>
      <c r="AD6940" s="39"/>
      <c r="AE6940" s="39"/>
      <c r="AF6940" s="39"/>
      <c r="AG6940" s="39"/>
    </row>
    <row r="6941" spans="2:37" ht="12" customHeight="1">
      <c r="B6941" s="39" t="s">
        <v>3</v>
      </c>
      <c r="C6941" s="39"/>
      <c r="D6941" s="39"/>
      <c r="E6941" s="39"/>
      <c r="G6941" s="1" t="s">
        <v>4</v>
      </c>
      <c r="H6941" s="41">
        <v>0.43999999761581421</v>
      </c>
      <c r="I6941" s="41"/>
      <c r="J6941" s="41"/>
      <c r="K6941" s="41"/>
      <c r="L6941" s="41"/>
      <c r="M6941" s="41"/>
      <c r="N6941" s="41"/>
      <c r="O6941" s="39" t="s">
        <v>21</v>
      </c>
      <c r="P6941" s="39"/>
      <c r="Q6941" s="39"/>
      <c r="R6941" s="39"/>
      <c r="S6941" s="1" t="s">
        <v>4</v>
      </c>
      <c r="T6941" s="42" t="s">
        <v>22</v>
      </c>
      <c r="U6941" s="42"/>
      <c r="V6941" s="42"/>
      <c r="W6941" s="42"/>
      <c r="X6941" s="42"/>
      <c r="Y6941" s="42"/>
      <c r="Z6941" s="42"/>
      <c r="AA6941" s="42"/>
      <c r="AB6941" s="39"/>
      <c r="AC6941" s="39"/>
      <c r="AD6941" s="39"/>
      <c r="AE6941" s="39"/>
      <c r="AF6941" s="39"/>
      <c r="AG6941" s="39"/>
    </row>
    <row r="6942" spans="2:37" ht="10.5" customHeight="1">
      <c r="AB6942" s="39"/>
      <c r="AC6942" s="39"/>
      <c r="AD6942" s="39"/>
      <c r="AE6942" s="39"/>
      <c r="AF6942" s="39"/>
      <c r="AG6942" s="39"/>
    </row>
    <row r="6943" spans="2:37" ht="12" customHeight="1">
      <c r="AB6943" s="39"/>
      <c r="AC6943" s="39"/>
      <c r="AD6943" s="39"/>
      <c r="AE6943" s="39"/>
      <c r="AF6943" s="39"/>
      <c r="AG6943" s="39"/>
    </row>
    <row r="6944" spans="2:37" ht="12" customHeight="1">
      <c r="AB6944" s="39"/>
      <c r="AC6944" s="39"/>
      <c r="AD6944" s="39"/>
      <c r="AE6944" s="39"/>
      <c r="AF6944" s="39"/>
      <c r="AG6944" s="39"/>
    </row>
    <row r="6945" spans="2:34" ht="6" customHeight="1"/>
    <row r="6946" spans="2:34" ht="3" customHeight="1">
      <c r="B6946" s="43" t="s">
        <v>5</v>
      </c>
      <c r="D6946" s="43" t="s">
        <v>23</v>
      </c>
      <c r="E6946" s="43"/>
      <c r="G6946" s="43" t="s">
        <v>6</v>
      </c>
      <c r="H6946" s="43"/>
      <c r="J6946" s="43" t="s">
        <v>7</v>
      </c>
      <c r="K6946" s="43"/>
      <c r="L6946" s="43"/>
      <c r="M6946" s="43"/>
      <c r="N6946" s="43" t="s">
        <v>8</v>
      </c>
      <c r="O6946" s="43"/>
      <c r="Q6946" s="43" t="s">
        <v>9</v>
      </c>
      <c r="R6946" s="43"/>
      <c r="S6946" s="43"/>
      <c r="T6946" s="43" t="s">
        <v>10</v>
      </c>
      <c r="U6946" s="43"/>
      <c r="X6946" s="43" t="s">
        <v>5</v>
      </c>
      <c r="Y6946" s="43"/>
      <c r="Z6946" s="43" t="s">
        <v>23</v>
      </c>
      <c r="AA6946" s="43"/>
      <c r="AB6946" s="43" t="s">
        <v>6</v>
      </c>
      <c r="AC6946" s="43" t="s">
        <v>7</v>
      </c>
      <c r="AE6946" s="43" t="s">
        <v>8</v>
      </c>
      <c r="AF6946" s="43" t="s">
        <v>9</v>
      </c>
      <c r="AG6946" s="43" t="s">
        <v>10</v>
      </c>
      <c r="AH6946" s="43"/>
    </row>
    <row r="6947" spans="2:34" ht="14.25" customHeight="1">
      <c r="B6947" s="43"/>
      <c r="D6947" s="43"/>
      <c r="E6947" s="43"/>
      <c r="G6947" s="43"/>
      <c r="H6947" s="43"/>
      <c r="J6947" s="43"/>
      <c r="K6947" s="43"/>
      <c r="L6947" s="43"/>
      <c r="M6947" s="43"/>
      <c r="N6947" s="43"/>
      <c r="O6947" s="43"/>
      <c r="Q6947" s="43"/>
      <c r="R6947" s="43"/>
      <c r="S6947" s="43"/>
      <c r="T6947" s="43"/>
      <c r="U6947" s="43"/>
      <c r="X6947" s="43"/>
      <c r="Y6947" s="43"/>
      <c r="Z6947" s="43"/>
      <c r="AA6947" s="43"/>
      <c r="AB6947" s="43"/>
      <c r="AC6947" s="43"/>
      <c r="AE6947" s="43"/>
      <c r="AF6947" s="43"/>
      <c r="AG6947" s="43"/>
      <c r="AH6947" s="43"/>
    </row>
    <row r="6948" spans="2:34">
      <c r="B6948" s="2">
        <v>7.8000001609325409E-2</v>
      </c>
      <c r="D6948" s="44">
        <v>4.6800000965595245</v>
      </c>
      <c r="E6948" s="44"/>
      <c r="F6948" s="45">
        <v>17.665349960327148</v>
      </c>
      <c r="G6948" s="45"/>
      <c r="H6948" s="45"/>
      <c r="I6948" s="45"/>
      <c r="J6948" s="45"/>
      <c r="K6948" s="45">
        <v>0.43196824193000793</v>
      </c>
      <c r="L6948" s="45"/>
      <c r="M6948" s="45"/>
      <c r="N6948" s="45">
        <v>40.097827911376953</v>
      </c>
      <c r="O6948" s="45"/>
      <c r="P6948" s="45"/>
      <c r="Q6948" s="45"/>
      <c r="R6948" s="45">
        <v>28.047998428344727</v>
      </c>
      <c r="S6948" s="45"/>
      <c r="T6948" s="45"/>
      <c r="U6948" s="45"/>
      <c r="V6948" s="46">
        <v>1.0890176296234131</v>
      </c>
      <c r="W6948" s="46"/>
    </row>
    <row r="6949" spans="2:34">
      <c r="B6949" s="2">
        <v>7.9000003635883331E-2</v>
      </c>
      <c r="D6949" s="44">
        <v>4.7400002181529999</v>
      </c>
      <c r="E6949" s="44"/>
      <c r="F6949" s="45">
        <v>3.2829008102416992</v>
      </c>
      <c r="G6949" s="45"/>
      <c r="H6949" s="45"/>
      <c r="I6949" s="45"/>
      <c r="J6949" s="45"/>
      <c r="K6949" s="45">
        <v>0.41068077087402344</v>
      </c>
      <c r="L6949" s="45"/>
      <c r="M6949" s="45"/>
      <c r="N6949" s="45">
        <v>40.012386322021484</v>
      </c>
      <c r="O6949" s="45"/>
      <c r="P6949" s="45"/>
      <c r="Q6949" s="45"/>
      <c r="R6949" s="45">
        <v>28.002634048461914</v>
      </c>
      <c r="S6949" s="45"/>
      <c r="T6949" s="45"/>
      <c r="U6949" s="45"/>
      <c r="V6949" s="46">
        <v>1.0370279550552368</v>
      </c>
      <c r="W6949" s="46"/>
    </row>
    <row r="6950" spans="2:34">
      <c r="B6950" s="2">
        <v>7.9999998211860657E-2</v>
      </c>
      <c r="D6950" s="44">
        <v>4.7999998927116394</v>
      </c>
      <c r="E6950" s="44"/>
      <c r="F6950" s="45">
        <v>-11.454618453979492</v>
      </c>
      <c r="G6950" s="45"/>
      <c r="H6950" s="45"/>
      <c r="I6950" s="45"/>
      <c r="J6950" s="45"/>
      <c r="K6950" s="45">
        <v>0.39046120643615723</v>
      </c>
      <c r="L6950" s="45"/>
      <c r="M6950" s="45"/>
      <c r="N6950" s="45">
        <v>39.928478240966797</v>
      </c>
      <c r="O6950" s="45"/>
      <c r="P6950" s="45"/>
      <c r="Q6950" s="45"/>
      <c r="R6950" s="45">
        <v>27.957599639892578</v>
      </c>
      <c r="S6950" s="45"/>
      <c r="T6950" s="45"/>
      <c r="U6950" s="45"/>
      <c r="V6950" s="46">
        <v>0.98755890130996704</v>
      </c>
      <c r="W6950" s="46"/>
    </row>
    <row r="6951" spans="2:34">
      <c r="B6951" s="2">
        <v>8.1000000238418579E-2</v>
      </c>
      <c r="D6951" s="44">
        <v>4.8600000143051147</v>
      </c>
      <c r="E6951" s="44"/>
      <c r="F6951" s="45">
        <v>-24.48430061340332</v>
      </c>
      <c r="G6951" s="45"/>
      <c r="H6951" s="45"/>
      <c r="I6951" s="45"/>
      <c r="J6951" s="45"/>
      <c r="K6951" s="45">
        <v>0.37125471234321594</v>
      </c>
      <c r="L6951" s="45"/>
      <c r="M6951" s="45"/>
      <c r="N6951" s="45">
        <v>39.846042633056641</v>
      </c>
      <c r="O6951" s="45"/>
      <c r="P6951" s="45"/>
      <c r="Q6951" s="45"/>
      <c r="R6951" s="45">
        <v>27.91288948059082</v>
      </c>
      <c r="S6951" s="45"/>
      <c r="T6951" s="45"/>
      <c r="U6951" s="45"/>
      <c r="V6951" s="46">
        <v>0.94048571586608887</v>
      </c>
      <c r="W6951" s="46"/>
    </row>
    <row r="6952" spans="2:34">
      <c r="B6952" s="2">
        <v>8.2000002264976501E-2</v>
      </c>
      <c r="D6952" s="44">
        <v>4.9200001358985901</v>
      </c>
      <c r="E6952" s="44"/>
      <c r="F6952" s="45">
        <v>-33.988937377929688</v>
      </c>
      <c r="G6952" s="45"/>
      <c r="H6952" s="45"/>
      <c r="I6952" s="45"/>
      <c r="J6952" s="45"/>
      <c r="K6952" s="45">
        <v>0.35300949215888977</v>
      </c>
      <c r="L6952" s="45"/>
      <c r="M6952" s="45"/>
      <c r="N6952" s="45">
        <v>39.765022277832031</v>
      </c>
      <c r="O6952" s="45"/>
      <c r="P6952" s="45"/>
      <c r="Q6952" s="45"/>
      <c r="R6952" s="45">
        <v>27.868503570556641</v>
      </c>
      <c r="S6952" s="45"/>
      <c r="T6952" s="45"/>
      <c r="U6952" s="45"/>
      <c r="V6952" s="46">
        <v>0.89569002389907837</v>
      </c>
      <c r="W6952" s="46"/>
    </row>
    <row r="6953" spans="2:34">
      <c r="B6953" s="2">
        <v>8.2999996840953827E-2</v>
      </c>
      <c r="D6953" s="44">
        <v>4.9799998104572296</v>
      </c>
      <c r="E6953" s="44"/>
      <c r="F6953" s="45">
        <v>-38.650760650634766</v>
      </c>
      <c r="G6953" s="45"/>
      <c r="H6953" s="45"/>
      <c r="I6953" s="45"/>
      <c r="J6953" s="45"/>
      <c r="K6953" s="45">
        <v>0.33567631244659424</v>
      </c>
      <c r="L6953" s="45"/>
      <c r="M6953" s="45"/>
      <c r="N6953" s="45">
        <v>39.685371398925781</v>
      </c>
      <c r="O6953" s="45"/>
      <c r="P6953" s="45"/>
      <c r="Q6953" s="45"/>
      <c r="R6953" s="45">
        <v>27.824436187744141</v>
      </c>
      <c r="S6953" s="45"/>
      <c r="T6953" s="45"/>
      <c r="U6953" s="45"/>
      <c r="V6953" s="46">
        <v>0.85305953025817871</v>
      </c>
      <c r="W6953" s="46"/>
    </row>
    <row r="6954" spans="2:34">
      <c r="B6954" s="2">
        <v>8.3999998867511749E-2</v>
      </c>
      <c r="D6954" s="44">
        <v>5.039999932050705</v>
      </c>
      <c r="E6954" s="44"/>
      <c r="F6954" s="45">
        <v>-37.834434509277344</v>
      </c>
      <c r="G6954" s="45"/>
      <c r="H6954" s="45"/>
      <c r="I6954" s="45"/>
      <c r="J6954" s="45"/>
      <c r="K6954" s="45">
        <v>0.31920868158340454</v>
      </c>
      <c r="L6954" s="45"/>
      <c r="M6954" s="45"/>
      <c r="N6954" s="45">
        <v>39.607032775878906</v>
      </c>
      <c r="O6954" s="45"/>
      <c r="P6954" s="45"/>
      <c r="Q6954" s="45"/>
      <c r="R6954" s="45">
        <v>27.780685424804688</v>
      </c>
      <c r="S6954" s="45"/>
      <c r="T6954" s="45"/>
      <c r="U6954" s="45"/>
      <c r="V6954" s="46">
        <v>0.81248754262924194</v>
      </c>
      <c r="W6954" s="46"/>
    </row>
    <row r="6955" spans="2:34">
      <c r="B6955" s="2">
        <v>8.5000000894069672E-2</v>
      </c>
      <c r="D6955" s="44">
        <v>5.1000000536441803</v>
      </c>
      <c r="E6955" s="44"/>
      <c r="F6955" s="45">
        <v>-31.67390251159668</v>
      </c>
      <c r="G6955" s="45"/>
      <c r="H6955" s="45"/>
      <c r="I6955" s="45"/>
      <c r="J6955" s="45"/>
      <c r="K6955" s="45">
        <v>0.30356240272521973</v>
      </c>
      <c r="L6955" s="45"/>
      <c r="M6955" s="45"/>
      <c r="N6955" s="45">
        <v>39.529956817626953</v>
      </c>
      <c r="O6955" s="45"/>
      <c r="P6955" s="45"/>
      <c r="Q6955" s="45"/>
      <c r="R6955" s="45">
        <v>27.737251281738281</v>
      </c>
      <c r="S6955" s="45"/>
      <c r="T6955" s="45"/>
      <c r="U6955" s="45"/>
      <c r="V6955" s="46">
        <v>0.77387279272079468</v>
      </c>
      <c r="W6955" s="46"/>
    </row>
    <row r="6956" spans="2:34">
      <c r="B6956" s="2">
        <v>8.6000002920627594E-2</v>
      </c>
      <c r="D6956" s="44">
        <v>5.1600001752376556</v>
      </c>
      <c r="E6956" s="44"/>
      <c r="F6956" s="45">
        <v>-21.051189422607422</v>
      </c>
      <c r="G6956" s="45"/>
      <c r="H6956" s="45"/>
      <c r="I6956" s="45"/>
      <c r="J6956" s="45"/>
      <c r="K6956" s="45">
        <v>0.28869572281837463</v>
      </c>
      <c r="L6956" s="45"/>
      <c r="M6956" s="45"/>
      <c r="N6956" s="45">
        <v>39.454105377197266</v>
      </c>
      <c r="O6956" s="45"/>
      <c r="P6956" s="45"/>
      <c r="Q6956" s="45"/>
      <c r="R6956" s="45">
        <v>27.694128036499023</v>
      </c>
      <c r="S6956" s="45"/>
      <c r="T6956" s="45"/>
      <c r="U6956" s="45"/>
      <c r="V6956" s="46">
        <v>0.73711907863616943</v>
      </c>
      <c r="W6956" s="46"/>
    </row>
    <row r="6957" spans="2:34">
      <c r="B6957" s="2">
        <v>8.6999997496604919E-2</v>
      </c>
      <c r="D6957" s="44">
        <v>5.2199998497962952</v>
      </c>
      <c r="E6957" s="44"/>
      <c r="F6957" s="45">
        <v>-7.4705562591552734</v>
      </c>
      <c r="G6957" s="45"/>
      <c r="H6957" s="45"/>
      <c r="I6957" s="45"/>
      <c r="J6957" s="45"/>
      <c r="K6957" s="45">
        <v>0.27456894516944885</v>
      </c>
      <c r="L6957" s="45"/>
      <c r="M6957" s="45"/>
      <c r="N6957" s="45">
        <v>39.379432678222656</v>
      </c>
      <c r="O6957" s="45"/>
      <c r="P6957" s="45"/>
      <c r="Q6957" s="45"/>
      <c r="R6957" s="45">
        <v>27.651313781738281</v>
      </c>
      <c r="S6957" s="45"/>
      <c r="T6957" s="45"/>
      <c r="U6957" s="45"/>
      <c r="V6957" s="46">
        <v>0.70213508605957031</v>
      </c>
      <c r="W6957" s="46"/>
    </row>
    <row r="6958" spans="2:34">
      <c r="B6958" s="2">
        <v>8.7999999523162842E-2</v>
      </c>
      <c r="D6958" s="44">
        <v>5.2799999713897705</v>
      </c>
      <c r="E6958" s="44"/>
      <c r="F6958" s="45">
        <v>7.154146671295166</v>
      </c>
      <c r="G6958" s="45"/>
      <c r="H6958" s="45"/>
      <c r="I6958" s="45"/>
      <c r="J6958" s="45"/>
      <c r="K6958" s="45">
        <v>0.26114457845687866</v>
      </c>
      <c r="L6958" s="45"/>
      <c r="M6958" s="45"/>
      <c r="N6958" s="45">
        <v>39.305892944335938</v>
      </c>
      <c r="O6958" s="45"/>
      <c r="P6958" s="45"/>
      <c r="Q6958" s="45"/>
      <c r="R6958" s="45">
        <v>27.608806610107422</v>
      </c>
      <c r="S6958" s="45"/>
      <c r="T6958" s="45"/>
      <c r="U6958" s="45"/>
      <c r="V6958" s="46">
        <v>0.66883403062820435</v>
      </c>
      <c r="W6958" s="46"/>
    </row>
    <row r="6959" spans="2:34">
      <c r="B6959" s="2">
        <v>8.9000001549720764E-2</v>
      </c>
      <c r="D6959" s="44">
        <v>5.3400000929832458</v>
      </c>
      <c r="E6959" s="44"/>
      <c r="F6959" s="45">
        <v>20.768804550170898</v>
      </c>
      <c r="G6959" s="45"/>
      <c r="H6959" s="45"/>
      <c r="I6959" s="45"/>
      <c r="J6959" s="45"/>
      <c r="K6959" s="45">
        <v>0.24838694930076599</v>
      </c>
      <c r="L6959" s="45"/>
      <c r="M6959" s="45"/>
      <c r="N6959" s="45">
        <v>39.233451843261719</v>
      </c>
      <c r="O6959" s="45"/>
      <c r="P6959" s="45"/>
      <c r="Q6959" s="45"/>
      <c r="R6959" s="45">
        <v>27.56660270690918</v>
      </c>
      <c r="S6959" s="45"/>
      <c r="T6959" s="45"/>
      <c r="U6959" s="45"/>
      <c r="V6959" s="46">
        <v>0.63713359832763672</v>
      </c>
      <c r="W6959" s="46"/>
    </row>
    <row r="6960" spans="2:34">
      <c r="B6960" s="2">
        <v>9.0000003576278687E-2</v>
      </c>
      <c r="D6960" s="44">
        <v>5.4000002145767212</v>
      </c>
      <c r="E6960" s="44"/>
      <c r="F6960" s="45">
        <v>31.467187881469727</v>
      </c>
      <c r="G6960" s="45"/>
      <c r="H6960" s="45"/>
      <c r="I6960" s="45"/>
      <c r="J6960" s="45"/>
      <c r="K6960" s="45">
        <v>0.23626232147216797</v>
      </c>
      <c r="L6960" s="45"/>
      <c r="M6960" s="45"/>
      <c r="N6960" s="45">
        <v>39.162067413330078</v>
      </c>
      <c r="O6960" s="45"/>
      <c r="P6960" s="45"/>
      <c r="Q6960" s="45"/>
      <c r="R6960" s="45">
        <v>27.524700164794922</v>
      </c>
      <c r="S6960" s="45"/>
      <c r="T6960" s="45"/>
      <c r="U6960" s="45"/>
      <c r="V6960" s="46">
        <v>0.60695552825927734</v>
      </c>
      <c r="W6960" s="46"/>
    </row>
    <row r="6961" spans="2:33">
      <c r="B6961" s="2">
        <v>9.0999998152256012E-2</v>
      </c>
      <c r="D6961" s="44">
        <v>5.4599998891353607</v>
      </c>
      <c r="E6961" s="44"/>
      <c r="F6961" s="45">
        <v>37.75750732421875</v>
      </c>
      <c r="G6961" s="45"/>
      <c r="H6961" s="45"/>
      <c r="I6961" s="45"/>
      <c r="J6961" s="45"/>
      <c r="K6961" s="45">
        <v>0.22473868727684021</v>
      </c>
      <c r="L6961" s="45"/>
      <c r="M6961" s="45"/>
      <c r="N6961" s="45">
        <v>39.091709136962891</v>
      </c>
      <c r="O6961" s="45"/>
      <c r="P6961" s="45"/>
      <c r="Q6961" s="45"/>
      <c r="R6961" s="45">
        <v>27.483097076416016</v>
      </c>
      <c r="S6961" s="45"/>
      <c r="T6961" s="45"/>
      <c r="U6961" s="45"/>
      <c r="V6961" s="46">
        <v>0.57822537422180176</v>
      </c>
      <c r="W6961" s="46"/>
    </row>
    <row r="6962" spans="2:33">
      <c r="B6962" s="2">
        <v>9.2000000178813934E-2</v>
      </c>
      <c r="D6962" s="44">
        <v>5.5200000107288361</v>
      </c>
      <c r="E6962" s="44"/>
      <c r="F6962" s="45">
        <v>38.770111083984375</v>
      </c>
      <c r="G6962" s="45"/>
      <c r="H6962" s="45"/>
      <c r="I6962" s="45"/>
      <c r="J6962" s="45"/>
      <c r="K6962" s="45">
        <v>0.21378569304943085</v>
      </c>
      <c r="L6962" s="45"/>
      <c r="M6962" s="45"/>
      <c r="N6962" s="45">
        <v>39.0223388671875</v>
      </c>
      <c r="O6962" s="45"/>
      <c r="P6962" s="45"/>
      <c r="Q6962" s="45"/>
      <c r="R6962" s="45">
        <v>27.441791534423828</v>
      </c>
      <c r="S6962" s="45"/>
      <c r="T6962" s="45"/>
      <c r="U6962" s="45"/>
      <c r="V6962" s="46">
        <v>0.5508725643157959</v>
      </c>
      <c r="W6962" s="46"/>
    </row>
    <row r="6963" spans="2:33">
      <c r="B6963" s="2">
        <v>9.3000002205371857E-2</v>
      </c>
      <c r="D6963" s="44">
        <v>5.5800001323223114</v>
      </c>
      <c r="E6963" s="44"/>
      <c r="F6963" s="45">
        <v>34.377414703369141</v>
      </c>
      <c r="G6963" s="45"/>
      <c r="H6963" s="45"/>
      <c r="I6963" s="45"/>
      <c r="J6963" s="45"/>
      <c r="K6963" s="45">
        <v>0.20337453484535217</v>
      </c>
      <c r="L6963" s="45"/>
      <c r="M6963" s="45"/>
      <c r="N6963" s="45">
        <v>38.953926086425781</v>
      </c>
      <c r="O6963" s="45"/>
      <c r="P6963" s="45"/>
      <c r="Q6963" s="45"/>
      <c r="R6963" s="45">
        <v>27.400779724121094</v>
      </c>
      <c r="S6963" s="45"/>
      <c r="T6963" s="45"/>
      <c r="U6963" s="45"/>
      <c r="V6963" s="46">
        <v>0.52482998371124268</v>
      </c>
      <c r="W6963" s="46"/>
    </row>
    <row r="6964" spans="2:33">
      <c r="B6964" s="2">
        <v>9.3999996781349182E-2</v>
      </c>
      <c r="D6964" s="44">
        <v>5.6399998068809509</v>
      </c>
      <c r="E6964" s="44"/>
      <c r="F6964" s="45">
        <v>25.209554672241211</v>
      </c>
      <c r="G6964" s="45"/>
      <c r="H6964" s="45"/>
      <c r="I6964" s="45"/>
      <c r="J6964" s="45"/>
      <c r="K6964" s="45">
        <v>0.19347792863845825</v>
      </c>
      <c r="L6964" s="45"/>
      <c r="M6964" s="45"/>
      <c r="N6964" s="45">
        <v>38.886444091796875</v>
      </c>
      <c r="O6964" s="45"/>
      <c r="P6964" s="45"/>
      <c r="Q6964" s="45"/>
      <c r="R6964" s="45">
        <v>27.360057830810547</v>
      </c>
      <c r="S6964" s="45"/>
      <c r="T6964" s="45"/>
      <c r="U6964" s="45"/>
      <c r="V6964" s="46">
        <v>0.50003385543823242</v>
      </c>
      <c r="W6964" s="46"/>
    </row>
    <row r="6965" spans="2:33">
      <c r="B6965" s="2">
        <v>9.4999998807907104E-2</v>
      </c>
      <c r="D6965" s="44">
        <v>5.6999999284744263</v>
      </c>
      <c r="E6965" s="44"/>
      <c r="F6965" s="45">
        <v>12.56382942199707</v>
      </c>
      <c r="G6965" s="45"/>
      <c r="H6965" s="45"/>
      <c r="I6965" s="45"/>
      <c r="J6965" s="45"/>
      <c r="K6965" s="45">
        <v>0.18406997621059418</v>
      </c>
      <c r="L6965" s="45"/>
      <c r="M6965" s="45"/>
      <c r="N6965" s="45">
        <v>38.819854736328125</v>
      </c>
      <c r="O6965" s="45"/>
      <c r="P6965" s="45"/>
      <c r="Q6965" s="45"/>
      <c r="R6965" s="45">
        <v>27.319625854492188</v>
      </c>
      <c r="S6965" s="45"/>
      <c r="T6965" s="45"/>
      <c r="U6965" s="45"/>
      <c r="V6965" s="46">
        <v>0.47642356157302856</v>
      </c>
      <c r="W6965" s="46"/>
    </row>
    <row r="6966" spans="2:33">
      <c r="B6966" s="2">
        <v>9.6000000834465027E-2</v>
      </c>
      <c r="D6966" s="44">
        <v>5.7600000500679016</v>
      </c>
      <c r="E6966" s="44"/>
      <c r="F6966" s="45">
        <v>-1.7789907455444336</v>
      </c>
      <c r="G6966" s="45"/>
      <c r="H6966" s="45"/>
      <c r="I6966" s="45"/>
      <c r="J6966" s="45"/>
      <c r="K6966" s="45">
        <v>0.17512613534927368</v>
      </c>
      <c r="L6966" s="45"/>
      <c r="M6966" s="45"/>
      <c r="N6966" s="45">
        <v>38.754138946533203</v>
      </c>
      <c r="O6966" s="45"/>
      <c r="P6966" s="45"/>
      <c r="Q6966" s="45"/>
      <c r="R6966" s="45">
        <v>27.27947998046875</v>
      </c>
      <c r="S6966" s="45"/>
      <c r="T6966" s="45"/>
      <c r="U6966" s="45"/>
      <c r="V6966" s="46">
        <v>0.4539414644241333</v>
      </c>
      <c r="W6966" s="46"/>
    </row>
    <row r="6967" spans="2:33">
      <c r="B6967" s="2">
        <v>9.7000002861022949E-2</v>
      </c>
      <c r="D6967" s="44">
        <v>5.820000171661377</v>
      </c>
      <c r="E6967" s="44"/>
      <c r="F6967" s="45">
        <v>-15.805557250976563</v>
      </c>
      <c r="G6967" s="45"/>
      <c r="H6967" s="45"/>
      <c r="I6967" s="45"/>
      <c r="J6967" s="45"/>
      <c r="K6967" s="45">
        <v>0.1666230708360672</v>
      </c>
      <c r="L6967" s="45"/>
      <c r="M6967" s="45"/>
      <c r="N6967" s="45">
        <v>38.689262390136719</v>
      </c>
      <c r="O6967" s="45"/>
      <c r="P6967" s="45"/>
      <c r="Q6967" s="45"/>
      <c r="R6967" s="45">
        <v>27.239618301391602</v>
      </c>
      <c r="S6967" s="45"/>
      <c r="T6967" s="45"/>
      <c r="U6967" s="45"/>
      <c r="V6967" s="46">
        <v>0.43253284692764282</v>
      </c>
      <c r="W6967" s="46"/>
    </row>
    <row r="6968" spans="2:33">
      <c r="B6968" s="2">
        <v>9.7999997437000275E-2</v>
      </c>
      <c r="D6968" s="44">
        <v>5.8799998462200165</v>
      </c>
      <c r="E6968" s="44"/>
      <c r="F6968" s="45">
        <v>-27.55265998840332</v>
      </c>
      <c r="G6968" s="45"/>
      <c r="H6968" s="45"/>
      <c r="I6968" s="45"/>
      <c r="J6968" s="45"/>
      <c r="K6968" s="45">
        <v>0.15853869915008545</v>
      </c>
      <c r="L6968" s="45"/>
      <c r="M6968" s="45"/>
      <c r="N6968" s="45">
        <v>38.625202178955078</v>
      </c>
      <c r="O6968" s="45"/>
      <c r="P6968" s="45"/>
      <c r="Q6968" s="45"/>
      <c r="R6968" s="45">
        <v>27.200038909912109</v>
      </c>
      <c r="S6968" s="45"/>
      <c r="T6968" s="45"/>
      <c r="U6968" s="45"/>
      <c r="V6968" s="46">
        <v>0.41214567422866821</v>
      </c>
      <c r="W6968" s="46"/>
    </row>
    <row r="6969" spans="2:33">
      <c r="B6969" s="2">
        <v>9.8999999463558197E-2</v>
      </c>
      <c r="D6969" s="44">
        <v>5.9399999678134918</v>
      </c>
      <c r="E6969" s="44"/>
      <c r="F6969" s="45">
        <v>-35.382102966308594</v>
      </c>
      <c r="G6969" s="45"/>
      <c r="H6969" s="45"/>
      <c r="I6969" s="45"/>
      <c r="J6969" s="45"/>
      <c r="K6969" s="45">
        <v>0.15085203945636749</v>
      </c>
      <c r="L6969" s="45"/>
      <c r="M6969" s="45"/>
      <c r="N6969" s="45">
        <v>38.561939239501953</v>
      </c>
      <c r="O6969" s="45"/>
      <c r="P6969" s="45"/>
      <c r="Q6969" s="45"/>
      <c r="R6969" s="45">
        <v>27.160739898681641</v>
      </c>
      <c r="S6969" s="45"/>
      <c r="T6969" s="45"/>
      <c r="U6969" s="45"/>
      <c r="V6969" s="46">
        <v>0.3927304744720459</v>
      </c>
      <c r="W6969" s="46"/>
    </row>
    <row r="6970" spans="2:33">
      <c r="B6970" s="2">
        <v>0.10000000149011612</v>
      </c>
      <c r="D6970" s="44">
        <v>6.0000000894069672</v>
      </c>
      <c r="E6970" s="44"/>
      <c r="F6970" s="45">
        <v>-38.209251403808594</v>
      </c>
      <c r="G6970" s="45"/>
      <c r="H6970" s="45"/>
      <c r="I6970" s="45"/>
      <c r="J6970" s="45"/>
      <c r="K6970" s="45">
        <v>0.14354319870471954</v>
      </c>
      <c r="L6970" s="45"/>
      <c r="M6970" s="45"/>
      <c r="N6970" s="45">
        <v>38.499443054199219</v>
      </c>
      <c r="O6970" s="45"/>
      <c r="P6970" s="45"/>
      <c r="Q6970" s="45"/>
      <c r="R6970" s="45">
        <v>27.12171745300293</v>
      </c>
      <c r="S6970" s="45"/>
      <c r="T6970" s="45"/>
      <c r="U6970" s="45"/>
      <c r="V6970" s="46">
        <v>0.3742402195930481</v>
      </c>
      <c r="W6970" s="46"/>
    </row>
    <row r="6971" spans="2:33" ht="9.75" customHeight="1">
      <c r="B6971" s="2">
        <v>0.10100000351667404</v>
      </c>
      <c r="D6971" s="44">
        <v>6.0600002110004425</v>
      </c>
      <c r="E6971" s="44"/>
      <c r="F6971" s="45">
        <v>-35.653366088867188</v>
      </c>
      <c r="G6971" s="45"/>
      <c r="H6971" s="45"/>
      <c r="I6971" s="45"/>
      <c r="J6971" s="45"/>
      <c r="K6971" s="45">
        <v>0.136593297123909</v>
      </c>
      <c r="L6971" s="45"/>
      <c r="M6971" s="45"/>
      <c r="N6971" s="45">
        <v>38.437694549560547</v>
      </c>
      <c r="O6971" s="45"/>
      <c r="P6971" s="45"/>
      <c r="Q6971" s="45"/>
      <c r="R6971" s="45">
        <v>27.082969665527344</v>
      </c>
      <c r="S6971" s="45"/>
      <c r="T6971" s="45"/>
      <c r="U6971" s="45"/>
      <c r="V6971" s="46">
        <v>0.35663020610809326</v>
      </c>
      <c r="W6971" s="46"/>
    </row>
    <row r="6972" spans="2:33" ht="5.25" customHeight="1"/>
    <row r="6973" spans="2:33" ht="172.5" customHeight="1"/>
    <row r="6974" spans="2:33" ht="16.5" customHeight="1"/>
    <row r="6975" spans="2:33" ht="12.75" customHeight="1">
      <c r="B6975" s="39" t="s">
        <v>0</v>
      </c>
      <c r="C6975" s="39"/>
      <c r="D6975" s="39"/>
      <c r="E6975" s="39"/>
      <c r="F6975" s="39"/>
      <c r="G6975" s="1" t="s">
        <v>1</v>
      </c>
      <c r="H6975" s="40" t="s">
        <v>29</v>
      </c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</row>
    <row r="6976" spans="2:33" ht="12.75" customHeight="1">
      <c r="AB6976" s="39" t="s">
        <v>2</v>
      </c>
      <c r="AC6976" s="39"/>
      <c r="AD6976" s="39"/>
      <c r="AE6976" s="39"/>
      <c r="AF6976" s="39"/>
      <c r="AG6976" s="39"/>
    </row>
    <row r="6977" spans="2:37" ht="12" customHeight="1">
      <c r="B6977" s="39" t="s">
        <v>3</v>
      </c>
      <c r="C6977" s="39"/>
      <c r="D6977" s="39"/>
      <c r="E6977" s="39"/>
      <c r="G6977" s="1" t="s">
        <v>4</v>
      </c>
      <c r="H6977" s="41">
        <v>6.5999999046325684</v>
      </c>
      <c r="I6977" s="41"/>
      <c r="J6977" s="41"/>
      <c r="K6977" s="41"/>
      <c r="L6977" s="41"/>
      <c r="M6977" s="41"/>
      <c r="N6977" s="41"/>
      <c r="O6977" s="39" t="s">
        <v>21</v>
      </c>
      <c r="P6977" s="39"/>
      <c r="Q6977" s="39"/>
      <c r="R6977" s="39"/>
      <c r="S6977" s="1" t="s">
        <v>4</v>
      </c>
      <c r="T6977" s="42" t="s">
        <v>24</v>
      </c>
      <c r="U6977" s="42"/>
      <c r="V6977" s="42"/>
      <c r="W6977" s="42"/>
      <c r="X6977" s="42"/>
      <c r="Y6977" s="42"/>
      <c r="Z6977" s="42"/>
      <c r="AA6977" s="42"/>
      <c r="AB6977" s="39"/>
      <c r="AC6977" s="39"/>
      <c r="AD6977" s="39"/>
      <c r="AE6977" s="39"/>
      <c r="AF6977" s="39"/>
      <c r="AG6977" s="39"/>
    </row>
    <row r="6978" spans="2:37" ht="10.5" customHeight="1">
      <c r="AB6978" s="39"/>
      <c r="AC6978" s="39"/>
      <c r="AD6978" s="39"/>
      <c r="AE6978" s="39"/>
      <c r="AF6978" s="39"/>
      <c r="AG6978" s="39"/>
    </row>
    <row r="6979" spans="2:37" ht="12" customHeight="1">
      <c r="AB6979" s="39"/>
      <c r="AC6979" s="39"/>
      <c r="AD6979" s="39"/>
      <c r="AE6979" s="39"/>
      <c r="AF6979" s="39"/>
      <c r="AG6979" s="39"/>
    </row>
    <row r="6980" spans="2:37" ht="12" customHeight="1">
      <c r="AB6980" s="39"/>
      <c r="AC6980" s="39"/>
      <c r="AD6980" s="39"/>
      <c r="AE6980" s="39"/>
      <c r="AF6980" s="39"/>
      <c r="AG6980" s="39"/>
    </row>
    <row r="6981" spans="2:37" ht="6" customHeight="1"/>
    <row r="6982" spans="2:37" ht="3" customHeight="1">
      <c r="B6982" s="43" t="s">
        <v>5</v>
      </c>
      <c r="D6982" s="43" t="s">
        <v>23</v>
      </c>
      <c r="E6982" s="43"/>
      <c r="G6982" s="43" t="s">
        <v>6</v>
      </c>
      <c r="H6982" s="43"/>
      <c r="J6982" s="43" t="s">
        <v>7</v>
      </c>
      <c r="K6982" s="43"/>
      <c r="L6982" s="43"/>
      <c r="M6982" s="43"/>
      <c r="N6982" s="43" t="s">
        <v>8</v>
      </c>
      <c r="O6982" s="43"/>
      <c r="Q6982" s="43" t="s">
        <v>9</v>
      </c>
      <c r="R6982" s="43"/>
      <c r="S6982" s="43"/>
      <c r="T6982" s="43" t="s">
        <v>10</v>
      </c>
      <c r="U6982" s="43"/>
      <c r="X6982" s="43" t="s">
        <v>5</v>
      </c>
      <c r="Y6982" s="43"/>
      <c r="Z6982" s="43" t="s">
        <v>23</v>
      </c>
      <c r="AA6982" s="43"/>
      <c r="AB6982" s="43" t="s">
        <v>6</v>
      </c>
      <c r="AC6982" s="43" t="s">
        <v>7</v>
      </c>
      <c r="AE6982" s="43" t="s">
        <v>8</v>
      </c>
      <c r="AF6982" s="43" t="s">
        <v>9</v>
      </c>
      <c r="AG6982" s="43" t="s">
        <v>10</v>
      </c>
      <c r="AH6982" s="43"/>
    </row>
    <row r="6983" spans="2:37" ht="14.25" customHeight="1">
      <c r="B6983" s="43"/>
      <c r="D6983" s="43"/>
      <c r="E6983" s="43"/>
      <c r="G6983" s="43"/>
      <c r="H6983" s="43"/>
      <c r="J6983" s="43"/>
      <c r="K6983" s="43"/>
      <c r="L6983" s="43"/>
      <c r="M6983" s="43"/>
      <c r="N6983" s="43"/>
      <c r="O6983" s="43"/>
      <c r="Q6983" s="43"/>
      <c r="R6983" s="43"/>
      <c r="S6983" s="43"/>
      <c r="T6983" s="43"/>
      <c r="U6983" s="43"/>
      <c r="X6983" s="43"/>
      <c r="Y6983" s="43"/>
      <c r="Z6983" s="43"/>
      <c r="AA6983" s="43"/>
      <c r="AB6983" s="43"/>
      <c r="AC6983" s="43"/>
      <c r="AE6983" s="43"/>
      <c r="AF6983" s="43"/>
      <c r="AG6983" s="43"/>
      <c r="AH6983" s="43"/>
    </row>
    <row r="6984" spans="2:37">
      <c r="B6984" s="2">
        <v>0</v>
      </c>
      <c r="D6984" s="44">
        <v>0</v>
      </c>
      <c r="E6984" s="44"/>
      <c r="F6984" s="45">
        <v>3.8820240888526314E-7</v>
      </c>
      <c r="G6984" s="45"/>
      <c r="H6984" s="45"/>
      <c r="I6984" s="45"/>
      <c r="J6984" s="45"/>
      <c r="K6984" s="45">
        <v>33.327278137207031</v>
      </c>
      <c r="L6984" s="45"/>
      <c r="M6984" s="45"/>
      <c r="N6984" s="45">
        <v>66.654556274414063</v>
      </c>
      <c r="O6984" s="45"/>
      <c r="P6984" s="45"/>
      <c r="Q6984" s="45"/>
      <c r="R6984" s="45">
        <v>23.565944671630859</v>
      </c>
      <c r="S6984" s="45"/>
      <c r="T6984" s="45"/>
      <c r="U6984" s="45"/>
      <c r="V6984" s="46">
        <v>100</v>
      </c>
      <c r="W6984" s="46"/>
      <c r="X6984" s="45">
        <v>3.9000000804662704E-2</v>
      </c>
      <c r="Y6984" s="45"/>
      <c r="Z6984" s="44">
        <v>2.3400000482797623</v>
      </c>
      <c r="AA6984" s="44"/>
      <c r="AB6984" s="45">
        <v>24.692783355712891</v>
      </c>
      <c r="AC6984" s="45"/>
      <c r="AD6984" s="45">
        <v>11.224710464477539</v>
      </c>
      <c r="AE6984" s="45"/>
      <c r="AF6984" s="45">
        <v>36.030654907226563</v>
      </c>
      <c r="AG6984" s="45"/>
      <c r="AH6984" s="45">
        <v>17.540451049804688</v>
      </c>
      <c r="AI6984" s="45"/>
      <c r="AJ6984" s="45"/>
      <c r="AK6984" s="20">
        <v>45.250087738037109</v>
      </c>
    </row>
    <row r="6985" spans="2:37">
      <c r="B6985" s="2">
        <v>1.0000000474974513E-3</v>
      </c>
      <c r="D6985" s="44">
        <v>6.0000002849847078E-2</v>
      </c>
      <c r="E6985" s="44"/>
      <c r="F6985" s="45">
        <v>1.11719810962677</v>
      </c>
      <c r="G6985" s="45"/>
      <c r="H6985" s="45"/>
      <c r="I6985" s="45"/>
      <c r="J6985" s="45"/>
      <c r="K6985" s="45">
        <v>31.836658477783203</v>
      </c>
      <c r="L6985" s="45"/>
      <c r="M6985" s="45"/>
      <c r="N6985" s="45">
        <v>64.87969970703125</v>
      </c>
      <c r="O6985" s="45"/>
      <c r="P6985" s="45"/>
      <c r="Q6985" s="45"/>
      <c r="R6985" s="45">
        <v>23.364957809448242</v>
      </c>
      <c r="S6985" s="45"/>
      <c r="T6985" s="45"/>
      <c r="U6985" s="45"/>
      <c r="V6985" s="46">
        <v>96.34906005859375</v>
      </c>
      <c r="W6985" s="46"/>
      <c r="X6985" s="45">
        <v>3.9999999105930328E-2</v>
      </c>
      <c r="Y6985" s="45"/>
      <c r="Z6985" s="44">
        <v>2.3999999463558197</v>
      </c>
      <c r="AA6985" s="44"/>
      <c r="AB6985" s="45">
        <v>31.053218841552734</v>
      </c>
      <c r="AC6985" s="45"/>
      <c r="AD6985" s="45">
        <v>10.993087768554688</v>
      </c>
      <c r="AE6985" s="45"/>
      <c r="AF6985" s="45">
        <v>35.635524749755859</v>
      </c>
      <c r="AG6985" s="45"/>
      <c r="AH6985" s="45">
        <v>17.424835205078125</v>
      </c>
      <c r="AI6985" s="45"/>
      <c r="AJ6985" s="45"/>
      <c r="AK6985" s="20">
        <v>44.610389709472656</v>
      </c>
    </row>
    <row r="6986" spans="2:37">
      <c r="B6986" s="2">
        <v>2.0000000949949026E-3</v>
      </c>
      <c r="D6986" s="44">
        <v>0.12000000569969416</v>
      </c>
      <c r="E6986" s="44"/>
      <c r="F6986" s="45">
        <v>6.6034564971923828</v>
      </c>
      <c r="G6986" s="45"/>
      <c r="H6986" s="45"/>
      <c r="I6986" s="45"/>
      <c r="J6986" s="45"/>
      <c r="K6986" s="45">
        <v>30.47502326965332</v>
      </c>
      <c r="L6986" s="45"/>
      <c r="M6986" s="45"/>
      <c r="N6986" s="45">
        <v>63.238090515136719</v>
      </c>
      <c r="O6986" s="45"/>
      <c r="P6986" s="45"/>
      <c r="Q6986" s="45"/>
      <c r="R6986" s="45">
        <v>23.166988372802734</v>
      </c>
      <c r="S6986" s="45"/>
      <c r="T6986" s="45"/>
      <c r="U6986" s="45"/>
      <c r="V6986" s="46">
        <v>93.016387939453125</v>
      </c>
      <c r="W6986" s="46"/>
      <c r="X6986" s="45">
        <v>4.1000001132488251E-2</v>
      </c>
      <c r="Y6986" s="45"/>
      <c r="Z6986" s="44">
        <v>2.460000067949295</v>
      </c>
      <c r="AA6986" s="44"/>
      <c r="AB6986" s="45">
        <v>34.531967163085938</v>
      </c>
      <c r="AC6986" s="45"/>
      <c r="AD6986" s="45">
        <v>10.767509460449219</v>
      </c>
      <c r="AE6986" s="45"/>
      <c r="AF6986" s="45">
        <v>35.248577117919922</v>
      </c>
      <c r="AG6986" s="45"/>
      <c r="AH6986" s="45">
        <v>17.310728073120117</v>
      </c>
      <c r="AI6986" s="45"/>
      <c r="AJ6986" s="45"/>
      <c r="AK6986" s="20">
        <v>43.983009338378906</v>
      </c>
    </row>
    <row r="6987" spans="2:37">
      <c r="B6987" s="2">
        <v>3.0000000260770321E-3</v>
      </c>
      <c r="D6987" s="44">
        <v>0.18000000156462193</v>
      </c>
      <c r="E6987" s="44"/>
      <c r="F6987" s="45">
        <v>15.417680740356445</v>
      </c>
      <c r="G6987" s="45"/>
      <c r="H6987" s="45"/>
      <c r="I6987" s="45"/>
      <c r="J6987" s="45"/>
      <c r="K6987" s="45">
        <v>29.227224349975586</v>
      </c>
      <c r="L6987" s="45"/>
      <c r="M6987" s="45"/>
      <c r="N6987" s="45">
        <v>61.714511871337891</v>
      </c>
      <c r="O6987" s="45"/>
      <c r="P6987" s="45"/>
      <c r="Q6987" s="45"/>
      <c r="R6987" s="45">
        <v>22.971981048583984</v>
      </c>
      <c r="S6987" s="45"/>
      <c r="T6987" s="45"/>
      <c r="U6987" s="45"/>
      <c r="V6987" s="46">
        <v>89.965118408203125</v>
      </c>
      <c r="W6987" s="46"/>
      <c r="X6987" s="45">
        <v>4.1999999433755875E-2</v>
      </c>
      <c r="Y6987" s="45"/>
      <c r="Z6987" s="44">
        <v>2.5199999660253525</v>
      </c>
      <c r="AA6987" s="44"/>
      <c r="AB6987" s="45">
        <v>34.649566650390625</v>
      </c>
      <c r="AC6987" s="45"/>
      <c r="AD6987" s="45">
        <v>10.547759056091309</v>
      </c>
      <c r="AE6987" s="45"/>
      <c r="AF6987" s="45">
        <v>34.869552612304688</v>
      </c>
      <c r="AG6987" s="45"/>
      <c r="AH6987" s="45">
        <v>17.198104858398438</v>
      </c>
      <c r="AI6987" s="45"/>
      <c r="AJ6987" s="45"/>
      <c r="AK6987" s="20">
        <v>43.367519378662109</v>
      </c>
    </row>
    <row r="6988" spans="2:37">
      <c r="B6988" s="2">
        <v>4.0000001899898052E-3</v>
      </c>
      <c r="D6988" s="44">
        <v>0.24000001139938831</v>
      </c>
      <c r="E6988" s="44"/>
      <c r="F6988" s="45">
        <v>26.090427398681641</v>
      </c>
      <c r="G6988" s="45"/>
      <c r="H6988" s="45"/>
      <c r="I6988" s="45"/>
      <c r="J6988" s="45"/>
      <c r="K6988" s="45">
        <v>28.080055236816406</v>
      </c>
      <c r="L6988" s="45"/>
      <c r="M6988" s="45"/>
      <c r="N6988" s="45">
        <v>60.295673370361328</v>
      </c>
      <c r="O6988" s="45"/>
      <c r="P6988" s="45"/>
      <c r="Q6988" s="45"/>
      <c r="R6988" s="45">
        <v>22.779880523681641</v>
      </c>
      <c r="S6988" s="45"/>
      <c r="T6988" s="45"/>
      <c r="U6988" s="45"/>
      <c r="V6988" s="46">
        <v>87.162872314453125</v>
      </c>
      <c r="W6988" s="46"/>
      <c r="X6988" s="45">
        <v>4.3000001460313797E-2</v>
      </c>
      <c r="Y6988" s="45"/>
      <c r="Z6988" s="44">
        <v>2.5800000876188278</v>
      </c>
      <c r="AA6988" s="44"/>
      <c r="AB6988" s="45">
        <v>31.402467727661133</v>
      </c>
      <c r="AC6988" s="45"/>
      <c r="AD6988" s="45">
        <v>10.333626747131348</v>
      </c>
      <c r="AE6988" s="45"/>
      <c r="AF6988" s="45">
        <v>34.498210906982422</v>
      </c>
      <c r="AG6988" s="45"/>
      <c r="AH6988" s="45">
        <v>17.086940765380859</v>
      </c>
      <c r="AI6988" s="45"/>
      <c r="AJ6988" s="45"/>
      <c r="AK6988" s="20">
        <v>42.763523101806641</v>
      </c>
    </row>
    <row r="6989" spans="2:37">
      <c r="B6989" s="2">
        <v>4.999999888241291E-3</v>
      </c>
      <c r="D6989" s="44">
        <v>0.29999999329447746</v>
      </c>
      <c r="E6989" s="44"/>
      <c r="F6989" s="45">
        <v>36.933521270751953</v>
      </c>
      <c r="G6989" s="45"/>
      <c r="H6989" s="45"/>
      <c r="I6989" s="45"/>
      <c r="J6989" s="45"/>
      <c r="K6989" s="45">
        <v>27.021999359130859</v>
      </c>
      <c r="L6989" s="45"/>
      <c r="M6989" s="45"/>
      <c r="N6989" s="45">
        <v>58.969985961914063</v>
      </c>
      <c r="O6989" s="45"/>
      <c r="P6989" s="45"/>
      <c r="Q6989" s="45"/>
      <c r="R6989" s="45">
        <v>22.59063720703125</v>
      </c>
      <c r="S6989" s="45"/>
      <c r="T6989" s="45"/>
      <c r="U6989" s="45"/>
      <c r="V6989" s="46">
        <v>84.581230163574219</v>
      </c>
      <c r="W6989" s="46"/>
      <c r="X6989" s="45">
        <v>4.3999999761581421E-2</v>
      </c>
      <c r="Y6989" s="45"/>
      <c r="Z6989" s="44">
        <v>2.6399999856948853</v>
      </c>
      <c r="AA6989" s="44"/>
      <c r="AB6989" s="45">
        <v>25.257303237915039</v>
      </c>
      <c r="AC6989" s="45"/>
      <c r="AD6989" s="45">
        <v>10.124919891357422</v>
      </c>
      <c r="AE6989" s="45"/>
      <c r="AF6989" s="45">
        <v>34.134319305419922</v>
      </c>
      <c r="AG6989" s="45"/>
      <c r="AH6989" s="45">
        <v>16.977209091186523</v>
      </c>
      <c r="AI6989" s="45"/>
      <c r="AJ6989" s="45"/>
      <c r="AK6989" s="20">
        <v>42.170650482177734</v>
      </c>
    </row>
    <row r="6990" spans="2:37">
      <c r="B6990" s="2">
        <v>6.0000000521540642E-3</v>
      </c>
      <c r="D6990" s="44">
        <v>0.36000000312924385</v>
      </c>
      <c r="E6990" s="44"/>
      <c r="F6990" s="45">
        <v>46.276824951171875</v>
      </c>
      <c r="G6990" s="45"/>
      <c r="H6990" s="45"/>
      <c r="I6990" s="45"/>
      <c r="J6990" s="45"/>
      <c r="K6990" s="45">
        <v>26.043003082275391</v>
      </c>
      <c r="L6990" s="45"/>
      <c r="M6990" s="45"/>
      <c r="N6990" s="45">
        <v>57.727325439453125</v>
      </c>
      <c r="O6990" s="45"/>
      <c r="P6990" s="45"/>
      <c r="Q6990" s="45"/>
      <c r="R6990" s="45">
        <v>22.404199600219727</v>
      </c>
      <c r="S6990" s="45"/>
      <c r="T6990" s="45"/>
      <c r="U6990" s="45"/>
      <c r="V6990" s="46">
        <v>82.195236206054688</v>
      </c>
      <c r="W6990" s="46"/>
      <c r="X6990" s="45">
        <v>4.5000001788139343E-2</v>
      </c>
      <c r="Y6990" s="45"/>
      <c r="Z6990" s="44">
        <v>2.7000001072883606</v>
      </c>
      <c r="AA6990" s="44"/>
      <c r="AB6990" s="45">
        <v>17.079736709594727</v>
      </c>
      <c r="AC6990" s="45"/>
      <c r="AD6990" s="45">
        <v>9.921452522277832</v>
      </c>
      <c r="AE6990" s="45"/>
      <c r="AF6990" s="45">
        <v>33.777660369873047</v>
      </c>
      <c r="AG6990" s="45"/>
      <c r="AH6990" s="45">
        <v>16.868886947631836</v>
      </c>
      <c r="AI6990" s="45"/>
      <c r="AJ6990" s="45"/>
      <c r="AK6990" s="20">
        <v>41.588558197021484</v>
      </c>
    </row>
    <row r="6991" spans="2:37">
      <c r="B6991" s="2">
        <v>7.0000002160668373E-3</v>
      </c>
      <c r="D6991" s="44">
        <v>0.42000001296401024</v>
      </c>
      <c r="E6991" s="44"/>
      <c r="F6991" s="45">
        <v>52.698799133300781</v>
      </c>
      <c r="G6991" s="45"/>
      <c r="H6991" s="45"/>
      <c r="I6991" s="45"/>
      <c r="J6991" s="45"/>
      <c r="K6991" s="45">
        <v>25.134286880493164</v>
      </c>
      <c r="L6991" s="45"/>
      <c r="M6991" s="45"/>
      <c r="N6991" s="45">
        <v>56.558841705322266</v>
      </c>
      <c r="O6991" s="45"/>
      <c r="P6991" s="45"/>
      <c r="Q6991" s="45"/>
      <c r="R6991" s="45">
        <v>22.220516204833984</v>
      </c>
      <c r="S6991" s="45"/>
      <c r="T6991" s="45"/>
      <c r="U6991" s="45"/>
      <c r="V6991" s="46">
        <v>79.982955932617188</v>
      </c>
      <c r="W6991" s="46"/>
      <c r="X6991" s="45">
        <v>4.6000000089406967E-2</v>
      </c>
      <c r="Y6991" s="45"/>
      <c r="Z6991" s="44">
        <v>2.760000005364418</v>
      </c>
      <c r="AA6991" s="44"/>
      <c r="AB6991" s="45">
        <v>8.0086164474487305</v>
      </c>
      <c r="AC6991" s="45"/>
      <c r="AD6991" s="45">
        <v>9.7230510711669922</v>
      </c>
      <c r="AE6991" s="45"/>
      <c r="AF6991" s="45">
        <v>33.428028106689453</v>
      </c>
      <c r="AG6991" s="45"/>
      <c r="AH6991" s="45">
        <v>16.76194953918457</v>
      </c>
      <c r="AI6991" s="45"/>
      <c r="AJ6991" s="45"/>
      <c r="AK6991" s="20">
        <v>41.016921997070313</v>
      </c>
    </row>
    <row r="6992" spans="2:37">
      <c r="B6992" s="2">
        <v>8.0000003799796104E-3</v>
      </c>
      <c r="D6992" s="44">
        <v>0.48000002279877663</v>
      </c>
      <c r="E6992" s="44"/>
      <c r="F6992" s="45">
        <v>55.218887329101563</v>
      </c>
      <c r="G6992" s="45"/>
      <c r="H6992" s="45"/>
      <c r="I6992" s="45"/>
      <c r="J6992" s="45"/>
      <c r="K6992" s="45">
        <v>24.288181304931641</v>
      </c>
      <c r="L6992" s="45"/>
      <c r="M6992" s="45"/>
      <c r="N6992" s="45">
        <v>55.456794738769531</v>
      </c>
      <c r="O6992" s="45"/>
      <c r="P6992" s="45"/>
      <c r="Q6992" s="45"/>
      <c r="R6992" s="45">
        <v>22.03953742980957</v>
      </c>
      <c r="S6992" s="45"/>
      <c r="T6992" s="45"/>
      <c r="U6992" s="45"/>
      <c r="V6992" s="46">
        <v>77.925132751464844</v>
      </c>
      <c r="W6992" s="46"/>
      <c r="X6992" s="45">
        <v>4.6999998390674591E-2</v>
      </c>
      <c r="Y6992" s="45"/>
      <c r="Z6992" s="44">
        <v>2.8199999034404755</v>
      </c>
      <c r="AA6992" s="44"/>
      <c r="AB6992" s="45">
        <v>-0.70631402730941772</v>
      </c>
      <c r="AC6992" s="45"/>
      <c r="AD6992" s="45">
        <v>9.5295495986938477</v>
      </c>
      <c r="AE6992" s="45"/>
      <c r="AF6992" s="45">
        <v>33.085220336914063</v>
      </c>
      <c r="AG6992" s="45"/>
      <c r="AH6992" s="45">
        <v>16.656373977661133</v>
      </c>
      <c r="AI6992" s="45"/>
      <c r="AJ6992" s="45"/>
      <c r="AK6992" s="20">
        <v>40.455440521240234</v>
      </c>
    </row>
    <row r="6993" spans="2:37">
      <c r="B6993" s="2">
        <v>8.999999612569809E-3</v>
      </c>
      <c r="D6993" s="44">
        <v>0.53999997675418854</v>
      </c>
      <c r="E6993" s="44"/>
      <c r="F6993" s="45">
        <v>53.425548553466797</v>
      </c>
      <c r="G6993" s="45"/>
      <c r="H6993" s="45"/>
      <c r="I6993" s="45"/>
      <c r="J6993" s="45"/>
      <c r="K6993" s="45">
        <v>23.497976303100586</v>
      </c>
      <c r="L6993" s="45"/>
      <c r="M6993" s="45"/>
      <c r="N6993" s="45">
        <v>54.414402008056641</v>
      </c>
      <c r="O6993" s="45"/>
      <c r="P6993" s="45"/>
      <c r="Q6993" s="45"/>
      <c r="R6993" s="45">
        <v>21.861213684082031</v>
      </c>
      <c r="S6993" s="45"/>
      <c r="T6993" s="45"/>
      <c r="U6993" s="45"/>
      <c r="V6993" s="46">
        <v>76.004829406738281</v>
      </c>
      <c r="W6993" s="46"/>
      <c r="X6993" s="45">
        <v>4.8000000417232513E-2</v>
      </c>
      <c r="Y6993" s="45"/>
      <c r="Z6993" s="44">
        <v>2.8800000250339508</v>
      </c>
      <c r="AA6993" s="44"/>
      <c r="AB6993" s="45">
        <v>-7.8800954818725586</v>
      </c>
      <c r="AC6993" s="45"/>
      <c r="AD6993" s="45">
        <v>9.3407907485961914</v>
      </c>
      <c r="AE6993" s="45"/>
      <c r="AF6993" s="45">
        <v>32.749046325683594</v>
      </c>
      <c r="AG6993" s="45"/>
      <c r="AH6993" s="45">
        <v>16.55213737487793</v>
      </c>
      <c r="AI6993" s="45"/>
      <c r="AJ6993" s="45"/>
      <c r="AK6993" s="20">
        <v>39.903827667236328</v>
      </c>
    </row>
    <row r="6994" spans="2:37">
      <c r="B6994" s="2">
        <v>9.9999997764825821E-3</v>
      </c>
      <c r="D6994" s="44">
        <v>0.59999998658895493</v>
      </c>
      <c r="E6994" s="44"/>
      <c r="F6994" s="45">
        <v>47.523265838623047</v>
      </c>
      <c r="G6994" s="45"/>
      <c r="H6994" s="45"/>
      <c r="I6994" s="45"/>
      <c r="J6994" s="45"/>
      <c r="K6994" s="45">
        <v>22.757804870605469</v>
      </c>
      <c r="L6994" s="45"/>
      <c r="M6994" s="45"/>
      <c r="N6994" s="45">
        <v>53.425735473632813</v>
      </c>
      <c r="O6994" s="45"/>
      <c r="P6994" s="45"/>
      <c r="Q6994" s="45"/>
      <c r="R6994" s="45">
        <v>21.685501098632813</v>
      </c>
      <c r="S6994" s="45"/>
      <c r="T6994" s="45"/>
      <c r="U6994" s="45"/>
      <c r="V6994" s="46">
        <v>74.207176208496094</v>
      </c>
      <c r="W6994" s="46"/>
      <c r="X6994" s="45">
        <v>4.8999998718500137E-2</v>
      </c>
      <c r="Y6994" s="45"/>
      <c r="Z6994" s="44">
        <v>2.9399999231100082</v>
      </c>
      <c r="AA6994" s="44"/>
      <c r="AB6994" s="45">
        <v>-12.556987762451172</v>
      </c>
      <c r="AC6994" s="45"/>
      <c r="AD6994" s="45">
        <v>9.1566228866577148</v>
      </c>
      <c r="AE6994" s="45"/>
      <c r="AF6994" s="45">
        <v>32.419326782226563</v>
      </c>
      <c r="AG6994" s="45"/>
      <c r="AH6994" s="45">
        <v>16.449216842651367</v>
      </c>
      <c r="AI6994" s="45"/>
      <c r="AJ6994" s="45"/>
      <c r="AK6994" s="20">
        <v>39.36181640625</v>
      </c>
    </row>
    <row r="6995" spans="2:37">
      <c r="B6995" s="2">
        <v>1.0999999940395355E-2</v>
      </c>
      <c r="D6995" s="44">
        <v>0.65999999642372131</v>
      </c>
      <c r="E6995" s="44"/>
      <c r="F6995" s="45">
        <v>38.293205261230469</v>
      </c>
      <c r="G6995" s="45"/>
      <c r="H6995" s="45"/>
      <c r="I6995" s="45"/>
      <c r="J6995" s="45"/>
      <c r="K6995" s="45">
        <v>22.062520980834961</v>
      </c>
      <c r="L6995" s="45"/>
      <c r="M6995" s="45"/>
      <c r="N6995" s="45">
        <v>52.485576629638672</v>
      </c>
      <c r="O6995" s="45"/>
      <c r="P6995" s="45"/>
      <c r="Q6995" s="45"/>
      <c r="R6995" s="45">
        <v>21.512350082397461</v>
      </c>
      <c r="S6995" s="45"/>
      <c r="T6995" s="45"/>
      <c r="U6995" s="45"/>
      <c r="V6995" s="46">
        <v>72.519073486328125</v>
      </c>
      <c r="W6995" s="46"/>
      <c r="X6995" s="45">
        <v>5.000000074505806E-2</v>
      </c>
      <c r="Y6995" s="45"/>
      <c r="Z6995" s="44">
        <v>3.0000000447034836</v>
      </c>
      <c r="AA6995" s="44"/>
      <c r="AB6995" s="45">
        <v>-14.140891075134277</v>
      </c>
      <c r="AC6995" s="45"/>
      <c r="AD6995" s="45">
        <v>8.9769048690795898</v>
      </c>
      <c r="AE6995" s="45"/>
      <c r="AF6995" s="45">
        <v>32.09588623046875</v>
      </c>
      <c r="AG6995" s="45"/>
      <c r="AH6995" s="45">
        <v>16.347589492797852</v>
      </c>
      <c r="AI6995" s="45"/>
      <c r="AJ6995" s="45"/>
      <c r="AK6995" s="20">
        <v>38.829151153564453</v>
      </c>
    </row>
    <row r="6996" spans="2:37">
      <c r="B6996" s="2">
        <v>1.2000000104308128E-2</v>
      </c>
      <c r="D6996" s="44">
        <v>0.7200000062584877</v>
      </c>
      <c r="E6996" s="44"/>
      <c r="F6996" s="45">
        <v>26.974424362182617</v>
      </c>
      <c r="G6996" s="45"/>
      <c r="H6996" s="45"/>
      <c r="I6996" s="45"/>
      <c r="J6996" s="45"/>
      <c r="K6996" s="45">
        <v>21.407615661621094</v>
      </c>
      <c r="L6996" s="45"/>
      <c r="M6996" s="45"/>
      <c r="N6996" s="45">
        <v>51.589363098144531</v>
      </c>
      <c r="O6996" s="45"/>
      <c r="P6996" s="45"/>
      <c r="Q6996" s="45"/>
      <c r="R6996" s="45">
        <v>21.341716766357422</v>
      </c>
      <c r="S6996" s="45"/>
      <c r="T6996" s="45"/>
      <c r="U6996" s="45"/>
      <c r="V6996" s="46">
        <v>70.929023742675781</v>
      </c>
      <c r="W6996" s="46"/>
      <c r="X6996" s="45">
        <v>5.0999999046325684E-2</v>
      </c>
      <c r="Y6996" s="45"/>
      <c r="Z6996" s="44">
        <v>3.059999942779541</v>
      </c>
      <c r="AA6996" s="44"/>
      <c r="AB6996" s="45">
        <v>-12.474018096923828</v>
      </c>
      <c r="AC6996" s="45"/>
      <c r="AD6996" s="45">
        <v>8.8014984130859375</v>
      </c>
      <c r="AE6996" s="45"/>
      <c r="AF6996" s="45">
        <v>31.778558731079102</v>
      </c>
      <c r="AG6996" s="45"/>
      <c r="AH6996" s="45">
        <v>16.247234344482422</v>
      </c>
      <c r="AI6996" s="45"/>
      <c r="AJ6996" s="45"/>
      <c r="AK6996" s="20">
        <v>38.305587768554688</v>
      </c>
    </row>
    <row r="6997" spans="2:37">
      <c r="B6997" s="2">
        <v>1.3000000268220901E-2</v>
      </c>
      <c r="D6997" s="44">
        <v>0.78000001609325409</v>
      </c>
      <c r="E6997" s="44"/>
      <c r="F6997" s="45">
        <v>15.083378791809082</v>
      </c>
      <c r="G6997" s="45"/>
      <c r="H6997" s="45"/>
      <c r="I6997" s="45"/>
      <c r="J6997" s="45"/>
      <c r="K6997" s="45">
        <v>20.78913688659668</v>
      </c>
      <c r="L6997" s="45"/>
      <c r="M6997" s="45"/>
      <c r="N6997" s="45">
        <v>50.733062744140625</v>
      </c>
      <c r="O6997" s="45"/>
      <c r="P6997" s="45"/>
      <c r="Q6997" s="45"/>
      <c r="R6997" s="45">
        <v>21.173553466796875</v>
      </c>
      <c r="S6997" s="45"/>
      <c r="T6997" s="45"/>
      <c r="U6997" s="45"/>
      <c r="V6997" s="46">
        <v>69.426887512207031</v>
      </c>
      <c r="W6997" s="46"/>
      <c r="X6997" s="45">
        <v>5.2000001072883606E-2</v>
      </c>
      <c r="Y6997" s="45"/>
      <c r="Z6997" s="44">
        <v>3.1200000643730164</v>
      </c>
      <c r="AA6997" s="44"/>
      <c r="AB6997" s="45">
        <v>-7.8535056114196777</v>
      </c>
      <c r="AC6997" s="45"/>
      <c r="AD6997" s="45">
        <v>8.6302728652954102</v>
      </c>
      <c r="AE6997" s="45"/>
      <c r="AF6997" s="45">
        <v>31.467180252075195</v>
      </c>
      <c r="AG6997" s="45"/>
      <c r="AH6997" s="45">
        <v>16.14813232421875</v>
      </c>
      <c r="AI6997" s="45"/>
      <c r="AJ6997" s="45"/>
      <c r="AK6997" s="20">
        <v>37.790901184082031</v>
      </c>
    </row>
    <row r="6998" spans="2:37">
      <c r="B6998" s="2">
        <v>1.4000000432133675E-2</v>
      </c>
      <c r="D6998" s="44">
        <v>0.84000002592802048</v>
      </c>
      <c r="E6998" s="44"/>
      <c r="F6998" s="45">
        <v>4.1978182792663574</v>
      </c>
      <c r="G6998" s="45"/>
      <c r="H6998" s="45"/>
      <c r="I6998" s="45"/>
      <c r="J6998" s="45"/>
      <c r="K6998" s="45">
        <v>20.203601837158203</v>
      </c>
      <c r="L6998" s="45"/>
      <c r="M6998" s="45"/>
      <c r="N6998" s="45">
        <v>49.91314697265625</v>
      </c>
      <c r="O6998" s="45"/>
      <c r="P6998" s="45"/>
      <c r="Q6998" s="45"/>
      <c r="R6998" s="45">
        <v>21.007820129394531</v>
      </c>
      <c r="S6998" s="45"/>
      <c r="T6998" s="45"/>
      <c r="U6998" s="45"/>
      <c r="V6998" s="46">
        <v>68.003746032714844</v>
      </c>
      <c r="W6998" s="46"/>
      <c r="X6998" s="45">
        <v>5.299999937415123E-2</v>
      </c>
      <c r="Y6998" s="45"/>
      <c r="Z6998" s="44">
        <v>3.1799999624490738</v>
      </c>
      <c r="AA6998" s="44"/>
      <c r="AB6998" s="45">
        <v>-0.98440665006637573</v>
      </c>
      <c r="AC6998" s="45"/>
      <c r="AD6998" s="45">
        <v>8.4631032943725586</v>
      </c>
      <c r="AE6998" s="45"/>
      <c r="AF6998" s="45">
        <v>31.161596298217773</v>
      </c>
      <c r="AG6998" s="45"/>
      <c r="AH6998" s="45">
        <v>16.050258636474609</v>
      </c>
      <c r="AI6998" s="45"/>
      <c r="AJ6998" s="45"/>
      <c r="AK6998" s="20">
        <v>37.284870147705078</v>
      </c>
    </row>
    <row r="6999" spans="2:37">
      <c r="B6999" s="2">
        <v>1.4999999664723873E-2</v>
      </c>
      <c r="D6999" s="44">
        <v>0.89999997988343239</v>
      </c>
      <c r="E6999" s="44"/>
      <c r="F6999" s="45">
        <v>-4.2643847465515137</v>
      </c>
      <c r="G6999" s="45"/>
      <c r="H6999" s="45"/>
      <c r="I6999" s="45"/>
      <c r="J6999" s="45"/>
      <c r="K6999" s="45">
        <v>19.647956848144531</v>
      </c>
      <c r="L6999" s="45"/>
      <c r="M6999" s="45"/>
      <c r="N6999" s="45">
        <v>49.126487731933594</v>
      </c>
      <c r="O6999" s="45"/>
      <c r="P6999" s="45"/>
      <c r="Q6999" s="45"/>
      <c r="R6999" s="45">
        <v>20.84446907043457</v>
      </c>
      <c r="S6999" s="45"/>
      <c r="T6999" s="45"/>
      <c r="U6999" s="45"/>
      <c r="V6999" s="46">
        <v>66.651748657226563</v>
      </c>
      <c r="W6999" s="46"/>
      <c r="X6999" s="45">
        <v>5.4000001400709152E-2</v>
      </c>
      <c r="Y6999" s="45"/>
      <c r="Z6999" s="44">
        <v>3.2400000840425491</v>
      </c>
      <c r="AA6999" s="44"/>
      <c r="AB6999" s="45">
        <v>7.1235928535461426</v>
      </c>
      <c r="AC6999" s="45"/>
      <c r="AD6999" s="45">
        <v>8.299870491027832</v>
      </c>
      <c r="AE6999" s="45"/>
      <c r="AF6999" s="45">
        <v>30.861660003662109</v>
      </c>
      <c r="AG6999" s="45"/>
      <c r="AH6999" s="45">
        <v>15.953594207763672</v>
      </c>
      <c r="AI6999" s="45"/>
      <c r="AJ6999" s="45"/>
      <c r="AK6999" s="20">
        <v>36.787284851074219</v>
      </c>
    </row>
    <row r="7000" spans="2:37">
      <c r="B7000" s="2">
        <v>1.6000000759959221E-2</v>
      </c>
      <c r="D7000" s="44">
        <v>0.96000004559755325</v>
      </c>
      <c r="E7000" s="44"/>
      <c r="F7000" s="45">
        <v>-9.2406091690063477</v>
      </c>
      <c r="G7000" s="45"/>
      <c r="H7000" s="45"/>
      <c r="I7000" s="45"/>
      <c r="J7000" s="45"/>
      <c r="K7000" s="45">
        <v>19.119503021240234</v>
      </c>
      <c r="L7000" s="45"/>
      <c r="M7000" s="45"/>
      <c r="N7000" s="45">
        <v>48.370334625244141</v>
      </c>
      <c r="O7000" s="45"/>
      <c r="P7000" s="45"/>
      <c r="Q7000" s="45"/>
      <c r="R7000" s="45">
        <v>20.683462142944336</v>
      </c>
      <c r="S7000" s="45"/>
      <c r="T7000" s="45"/>
      <c r="U7000" s="45"/>
      <c r="V7000" s="46">
        <v>65.363960266113281</v>
      </c>
      <c r="W7000" s="46"/>
      <c r="X7000" s="45">
        <v>5.4999999701976776E-2</v>
      </c>
      <c r="Y7000" s="45"/>
      <c r="Z7000" s="44">
        <v>3.2999999821186066</v>
      </c>
      <c r="AA7000" s="44"/>
      <c r="AB7000" s="45">
        <v>15.300670623779297</v>
      </c>
      <c r="AC7000" s="45"/>
      <c r="AD7000" s="45">
        <v>8.1404561996459961</v>
      </c>
      <c r="AE7000" s="45"/>
      <c r="AF7000" s="45">
        <v>30.567224502563477</v>
      </c>
      <c r="AG7000" s="45"/>
      <c r="AH7000" s="45">
        <v>15.858119964599609</v>
      </c>
      <c r="AI7000" s="45"/>
      <c r="AJ7000" s="45"/>
      <c r="AK7000" s="20">
        <v>36.297946929931641</v>
      </c>
    </row>
    <row r="7001" spans="2:37">
      <c r="B7001" s="2">
        <v>1.7000000923871994E-2</v>
      </c>
      <c r="D7001" s="44">
        <v>1.0200000554323196</v>
      </c>
      <c r="E7001" s="44"/>
      <c r="F7001" s="45">
        <v>-10.166337966918945</v>
      </c>
      <c r="G7001" s="45"/>
      <c r="H7001" s="45"/>
      <c r="I7001" s="45"/>
      <c r="J7001" s="45"/>
      <c r="K7001" s="45">
        <v>18.615867614746094</v>
      </c>
      <c r="L7001" s="45"/>
      <c r="M7001" s="45"/>
      <c r="N7001" s="45">
        <v>47.642253875732422</v>
      </c>
      <c r="O7001" s="45"/>
      <c r="P7001" s="45"/>
      <c r="Q7001" s="45"/>
      <c r="R7001" s="45">
        <v>20.524755477905273</v>
      </c>
      <c r="S7001" s="45"/>
      <c r="T7001" s="45"/>
      <c r="U7001" s="45"/>
      <c r="V7001" s="46">
        <v>64.134292602539063</v>
      </c>
      <c r="W7001" s="46"/>
      <c r="X7001" s="45">
        <v>5.6000001728534698E-2</v>
      </c>
      <c r="Y7001" s="45"/>
      <c r="Z7001" s="44">
        <v>3.3600001037120819</v>
      </c>
      <c r="AA7001" s="44"/>
      <c r="AB7001" s="45">
        <v>22.381938934326172</v>
      </c>
      <c r="AC7001" s="45"/>
      <c r="AD7001" s="45">
        <v>7.9847526550292969</v>
      </c>
      <c r="AE7001" s="45"/>
      <c r="AF7001" s="45">
        <v>30.278152465820313</v>
      </c>
      <c r="AG7001" s="45"/>
      <c r="AH7001" s="45">
        <v>15.763814926147461</v>
      </c>
      <c r="AI7001" s="45"/>
      <c r="AJ7001" s="45"/>
      <c r="AK7001" s="20">
        <v>35.816665649414063</v>
      </c>
    </row>
    <row r="7002" spans="2:37">
      <c r="B7002" s="2">
        <v>1.7999999225139618E-2</v>
      </c>
      <c r="D7002" s="44">
        <v>1.0799999535083771</v>
      </c>
      <c r="E7002" s="44"/>
      <c r="F7002" s="45">
        <v>-7.0464434623718262</v>
      </c>
      <c r="G7002" s="45"/>
      <c r="H7002" s="45"/>
      <c r="I7002" s="45"/>
      <c r="J7002" s="45"/>
      <c r="K7002" s="45">
        <v>18.13494873046875</v>
      </c>
      <c r="L7002" s="45"/>
      <c r="M7002" s="45"/>
      <c r="N7002" s="45">
        <v>46.940086364746094</v>
      </c>
      <c r="O7002" s="45"/>
      <c r="P7002" s="45"/>
      <c r="Q7002" s="45"/>
      <c r="R7002" s="45">
        <v>20.368309020996094</v>
      </c>
      <c r="S7002" s="45"/>
      <c r="T7002" s="45"/>
      <c r="U7002" s="45"/>
      <c r="V7002" s="46">
        <v>62.957340240478516</v>
      </c>
      <c r="W7002" s="46"/>
      <c r="X7002" s="45">
        <v>5.7000000029802322E-2</v>
      </c>
      <c r="Y7002" s="45"/>
      <c r="Z7002" s="44">
        <v>3.4200000017881393</v>
      </c>
      <c r="AA7002" s="44"/>
      <c r="AB7002" s="45">
        <v>27.369848251342773</v>
      </c>
      <c r="AC7002" s="45"/>
      <c r="AD7002" s="45">
        <v>7.8326516151428223</v>
      </c>
      <c r="AE7002" s="45"/>
      <c r="AF7002" s="45">
        <v>29.994312286376953</v>
      </c>
      <c r="AG7002" s="45"/>
      <c r="AH7002" s="45">
        <v>15.670660018920898</v>
      </c>
      <c r="AI7002" s="45"/>
      <c r="AJ7002" s="45"/>
      <c r="AK7002" s="20">
        <v>35.343254089355469</v>
      </c>
    </row>
    <row r="7003" spans="2:37">
      <c r="B7003" s="2">
        <v>1.8999999389052391E-2</v>
      </c>
      <c r="D7003" s="44">
        <v>1.1399999633431435</v>
      </c>
      <c r="E7003" s="44"/>
      <c r="F7003" s="45">
        <v>-0.44610464572906494</v>
      </c>
      <c r="G7003" s="45"/>
      <c r="H7003" s="45"/>
      <c r="I7003" s="45"/>
      <c r="J7003" s="45"/>
      <c r="K7003" s="45">
        <v>17.674888610839844</v>
      </c>
      <c r="L7003" s="45"/>
      <c r="M7003" s="45"/>
      <c r="N7003" s="45">
        <v>46.261917114257813</v>
      </c>
      <c r="O7003" s="45"/>
      <c r="P7003" s="45"/>
      <c r="Q7003" s="45"/>
      <c r="R7003" s="45">
        <v>20.214080810546875</v>
      </c>
      <c r="S7003" s="45"/>
      <c r="T7003" s="45"/>
      <c r="U7003" s="45"/>
      <c r="V7003" s="46">
        <v>61.828350067138672</v>
      </c>
      <c r="W7003" s="46"/>
      <c r="X7003" s="45">
        <v>5.7999998331069946E-2</v>
      </c>
      <c r="Y7003" s="45"/>
      <c r="Z7003" s="44">
        <v>3.4799998998641968</v>
      </c>
      <c r="AA7003" s="44"/>
      <c r="AB7003" s="45">
        <v>29.571325302124023</v>
      </c>
      <c r="AC7003" s="45"/>
      <c r="AD7003" s="45">
        <v>7.6840510368347168</v>
      </c>
      <c r="AE7003" s="45"/>
      <c r="AF7003" s="45">
        <v>29.715570449829102</v>
      </c>
      <c r="AG7003" s="45"/>
      <c r="AH7003" s="45">
        <v>15.578636169433594</v>
      </c>
      <c r="AI7003" s="45"/>
      <c r="AJ7003" s="45"/>
      <c r="AK7003" s="20">
        <v>34.877536773681641</v>
      </c>
    </row>
    <row r="7004" spans="2:37">
      <c r="B7004" s="2">
        <v>1.9999999552965164E-2</v>
      </c>
      <c r="D7004" s="44">
        <v>1.1999999731779099</v>
      </c>
      <c r="E7004" s="44"/>
      <c r="F7004" s="45">
        <v>8.5961427688598633</v>
      </c>
      <c r="G7004" s="45"/>
      <c r="H7004" s="45"/>
      <c r="I7004" s="45"/>
      <c r="J7004" s="45"/>
      <c r="K7004" s="45">
        <v>17.234037399291992</v>
      </c>
      <c r="L7004" s="45"/>
      <c r="M7004" s="45"/>
      <c r="N7004" s="45">
        <v>45.606040954589844</v>
      </c>
      <c r="O7004" s="45"/>
      <c r="P7004" s="45"/>
      <c r="Q7004" s="45"/>
      <c r="R7004" s="45">
        <v>20.062034606933594</v>
      </c>
      <c r="S7004" s="45"/>
      <c r="T7004" s="45"/>
      <c r="U7004" s="45"/>
      <c r="V7004" s="46">
        <v>60.743114471435547</v>
      </c>
      <c r="W7004" s="46"/>
      <c r="X7004" s="45">
        <v>5.9000000357627869E-2</v>
      </c>
      <c r="Y7004" s="45"/>
      <c r="Z7004" s="44">
        <v>3.5400000214576721</v>
      </c>
      <c r="AA7004" s="44"/>
      <c r="AB7004" s="45">
        <v>28.690835952758789</v>
      </c>
      <c r="AC7004" s="45"/>
      <c r="AD7004" s="45">
        <v>7.5388517379760742</v>
      </c>
      <c r="AE7004" s="45"/>
      <c r="AF7004" s="45">
        <v>29.441802978515625</v>
      </c>
      <c r="AG7004" s="45"/>
      <c r="AH7004" s="45">
        <v>15.487725257873535</v>
      </c>
      <c r="AI7004" s="45"/>
      <c r="AJ7004" s="45"/>
      <c r="AK7004" s="20">
        <v>34.419342041015625</v>
      </c>
    </row>
    <row r="7005" spans="2:37">
      <c r="B7005" s="2">
        <v>2.0999999716877937E-2</v>
      </c>
      <c r="D7005" s="44">
        <v>1.2599999830126762</v>
      </c>
      <c r="E7005" s="44"/>
      <c r="F7005" s="45">
        <v>18.719944000244141</v>
      </c>
      <c r="G7005" s="45"/>
      <c r="H7005" s="45"/>
      <c r="I7005" s="45"/>
      <c r="J7005" s="45"/>
      <c r="K7005" s="45">
        <v>16.810935974121094</v>
      </c>
      <c r="L7005" s="45"/>
      <c r="M7005" s="45"/>
      <c r="N7005" s="45">
        <v>44.970943450927734</v>
      </c>
      <c r="O7005" s="45"/>
      <c r="P7005" s="45"/>
      <c r="Q7005" s="45"/>
      <c r="R7005" s="45">
        <v>19.912132263183594</v>
      </c>
      <c r="S7005" s="45"/>
      <c r="T7005" s="45"/>
      <c r="U7005" s="45"/>
      <c r="V7005" s="46">
        <v>59.697910308837891</v>
      </c>
      <c r="W7005" s="46"/>
      <c r="X7005" s="45">
        <v>5.9999998658895493E-2</v>
      </c>
      <c r="Y7005" s="45"/>
      <c r="Z7005" s="44">
        <v>3.5999999195337296</v>
      </c>
      <c r="AA7005" s="44"/>
      <c r="AB7005" s="45">
        <v>24.86693000793457</v>
      </c>
      <c r="AC7005" s="45"/>
      <c r="AD7005" s="45">
        <v>7.3969588279724121</v>
      </c>
      <c r="AE7005" s="45"/>
      <c r="AF7005" s="45">
        <v>29.172889709472656</v>
      </c>
      <c r="AG7005" s="45"/>
      <c r="AH7005" s="45">
        <v>15.397908210754395</v>
      </c>
      <c r="AI7005" s="45"/>
      <c r="AJ7005" s="45"/>
      <c r="AK7005" s="20">
        <v>33.968509674072266</v>
      </c>
    </row>
    <row r="7006" spans="2:37">
      <c r="B7006" s="2">
        <v>2.199999988079071E-2</v>
      </c>
      <c r="D7006" s="44">
        <v>1.3199999928474426</v>
      </c>
      <c r="E7006" s="44"/>
      <c r="F7006" s="45">
        <v>28.437183380126953</v>
      </c>
      <c r="G7006" s="45"/>
      <c r="H7006" s="45"/>
      <c r="I7006" s="45"/>
      <c r="J7006" s="45"/>
      <c r="K7006" s="45">
        <v>16.404279708862305</v>
      </c>
      <c r="L7006" s="45"/>
      <c r="M7006" s="45"/>
      <c r="N7006" s="45">
        <v>44.355266571044922</v>
      </c>
      <c r="O7006" s="45"/>
      <c r="P7006" s="45"/>
      <c r="Q7006" s="45"/>
      <c r="R7006" s="45">
        <v>19.764331817626953</v>
      </c>
      <c r="S7006" s="45"/>
      <c r="T7006" s="45"/>
      <c r="U7006" s="45"/>
      <c r="V7006" s="46">
        <v>58.689445495605469</v>
      </c>
      <c r="W7006" s="46"/>
      <c r="X7006" s="45">
        <v>6.1000000685453415E-2</v>
      </c>
      <c r="Y7006" s="45"/>
      <c r="Z7006" s="44">
        <v>3.6600000411272049</v>
      </c>
      <c r="AA7006" s="44"/>
      <c r="AB7006" s="45">
        <v>18.647829055786133</v>
      </c>
      <c r="AC7006" s="45"/>
      <c r="AD7006" s="45">
        <v>7.2582802772521973</v>
      </c>
      <c r="AE7006" s="45"/>
      <c r="AF7006" s="45">
        <v>28.908712387084961</v>
      </c>
      <c r="AG7006" s="45"/>
      <c r="AH7006" s="45">
        <v>15.30916690826416</v>
      </c>
      <c r="AI7006" s="45"/>
      <c r="AJ7006" s="45"/>
      <c r="AK7006" s="20">
        <v>33.524875640869141</v>
      </c>
    </row>
    <row r="7007" spans="2:37">
      <c r="B7007" s="2">
        <v>2.3000000044703484E-2</v>
      </c>
      <c r="D7007" s="44">
        <v>1.380000002682209</v>
      </c>
      <c r="E7007" s="44"/>
      <c r="F7007" s="45">
        <v>36.340961456298828</v>
      </c>
      <c r="G7007" s="45"/>
      <c r="H7007" s="45"/>
      <c r="I7007" s="45"/>
      <c r="J7007" s="45"/>
      <c r="K7007" s="45">
        <v>16.012907028198242</v>
      </c>
      <c r="L7007" s="45"/>
      <c r="M7007" s="45"/>
      <c r="N7007" s="45">
        <v>43.757797241210938</v>
      </c>
      <c r="O7007" s="45"/>
      <c r="P7007" s="45"/>
      <c r="Q7007" s="45"/>
      <c r="R7007" s="45">
        <v>19.618600845336914</v>
      </c>
      <c r="S7007" s="45"/>
      <c r="T7007" s="45"/>
      <c r="U7007" s="45"/>
      <c r="V7007" s="46">
        <v>57.714790344238281</v>
      </c>
      <c r="W7007" s="46"/>
      <c r="X7007" s="45">
        <v>6.1999998986721039E-2</v>
      </c>
      <c r="Y7007" s="45"/>
      <c r="Z7007" s="44">
        <v>3.7199999392032623</v>
      </c>
      <c r="AA7007" s="44"/>
      <c r="AB7007" s="45">
        <v>10.910189628601074</v>
      </c>
      <c r="AC7007" s="45"/>
      <c r="AD7007" s="45">
        <v>7.1227273941040039</v>
      </c>
      <c r="AE7007" s="45"/>
      <c r="AF7007" s="45">
        <v>28.649158477783203</v>
      </c>
      <c r="AG7007" s="45"/>
      <c r="AH7007" s="45">
        <v>15.221485137939453</v>
      </c>
      <c r="AI7007" s="45"/>
      <c r="AJ7007" s="45"/>
      <c r="AK7007" s="20">
        <v>33.088287353515625</v>
      </c>
    </row>
    <row r="7008" spans="2:37">
      <c r="B7008" s="2">
        <v>2.4000000208616257E-2</v>
      </c>
      <c r="D7008" s="44">
        <v>1.4400000125169754</v>
      </c>
      <c r="E7008" s="44"/>
      <c r="F7008" s="45">
        <v>41.300159454345703</v>
      </c>
      <c r="G7008" s="45"/>
      <c r="H7008" s="45"/>
      <c r="I7008" s="45"/>
      <c r="J7008" s="45"/>
      <c r="K7008" s="45">
        <v>15.635778427124023</v>
      </c>
      <c r="L7008" s="45"/>
      <c r="M7008" s="45"/>
      <c r="N7008" s="45">
        <v>43.177448272705078</v>
      </c>
      <c r="O7008" s="45"/>
      <c r="P7008" s="45"/>
      <c r="Q7008" s="45"/>
      <c r="R7008" s="45">
        <v>19.47490119934082</v>
      </c>
      <c r="S7008" s="45"/>
      <c r="T7008" s="45"/>
      <c r="U7008" s="45"/>
      <c r="V7008" s="46">
        <v>56.771358489990234</v>
      </c>
      <c r="W7008" s="46"/>
      <c r="X7008" s="45">
        <v>6.3000001013278961E-2</v>
      </c>
      <c r="Y7008" s="45"/>
      <c r="Z7008" s="44">
        <v>3.7800000607967377</v>
      </c>
      <c r="AA7008" s="44"/>
      <c r="AB7008" s="45">
        <v>2.7329978942871094</v>
      </c>
      <c r="AC7008" s="45"/>
      <c r="AD7008" s="45">
        <v>6.9902143478393555</v>
      </c>
      <c r="AE7008" s="45"/>
      <c r="AF7008" s="45">
        <v>28.394115447998047</v>
      </c>
      <c r="AG7008" s="45"/>
      <c r="AH7008" s="45">
        <v>15.134843826293945</v>
      </c>
      <c r="AI7008" s="45"/>
      <c r="AJ7008" s="45"/>
      <c r="AK7008" s="20">
        <v>32.658599853515625</v>
      </c>
    </row>
    <row r="7009" spans="2:37">
      <c r="B7009" s="2">
        <v>2.500000037252903E-2</v>
      </c>
      <c r="D7009" s="44">
        <v>1.5000000223517418</v>
      </c>
      <c r="E7009" s="44"/>
      <c r="F7009" s="45">
        <v>42.612766265869141</v>
      </c>
      <c r="G7009" s="45"/>
      <c r="H7009" s="45"/>
      <c r="I7009" s="45"/>
      <c r="J7009" s="45"/>
      <c r="K7009" s="45">
        <v>15.271966934204102</v>
      </c>
      <c r="L7009" s="45"/>
      <c r="M7009" s="45"/>
      <c r="N7009" s="45">
        <v>42.613235473632813</v>
      </c>
      <c r="O7009" s="45"/>
      <c r="P7009" s="45"/>
      <c r="Q7009" s="45"/>
      <c r="R7009" s="45">
        <v>19.333194732666016</v>
      </c>
      <c r="S7009" s="45"/>
      <c r="T7009" s="45"/>
      <c r="U7009" s="45"/>
      <c r="V7009" s="46">
        <v>55.856834411621094</v>
      </c>
      <c r="W7009" s="46"/>
      <c r="X7009" s="45">
        <v>6.4000003039836884E-2</v>
      </c>
      <c r="Y7009" s="45"/>
      <c r="Z7009" s="44">
        <v>3.840000182390213</v>
      </c>
      <c r="AA7009" s="44"/>
      <c r="AB7009" s="45">
        <v>-4.7552957534790039</v>
      </c>
      <c r="AC7009" s="45"/>
      <c r="AD7009" s="45">
        <v>6.860659122467041</v>
      </c>
      <c r="AE7009" s="45"/>
      <c r="AF7009" s="45">
        <v>28.143478393554688</v>
      </c>
      <c r="AG7009" s="45"/>
      <c r="AH7009" s="45">
        <v>15.049226760864258</v>
      </c>
      <c r="AI7009" s="45"/>
      <c r="AJ7009" s="45"/>
      <c r="AK7009" s="20">
        <v>32.235668182373047</v>
      </c>
    </row>
    <row r="7010" spans="2:37">
      <c r="B7010" s="2">
        <v>2.6000000536441803E-2</v>
      </c>
      <c r="D7010" s="44">
        <v>1.5600000321865082</v>
      </c>
      <c r="E7010" s="44"/>
      <c r="F7010" s="45">
        <v>40.097259521484375</v>
      </c>
      <c r="G7010" s="45"/>
      <c r="H7010" s="45"/>
      <c r="I7010" s="45"/>
      <c r="J7010" s="45"/>
      <c r="K7010" s="45">
        <v>14.920634269714355</v>
      </c>
      <c r="L7010" s="45"/>
      <c r="M7010" s="45"/>
      <c r="N7010" s="45">
        <v>42.064273834228516</v>
      </c>
      <c r="O7010" s="45"/>
      <c r="P7010" s="45"/>
      <c r="Q7010" s="45"/>
      <c r="R7010" s="45">
        <v>19.193450927734375</v>
      </c>
      <c r="S7010" s="45"/>
      <c r="T7010" s="45"/>
      <c r="U7010" s="45"/>
      <c r="V7010" s="46">
        <v>54.969173431396484</v>
      </c>
      <c r="W7010" s="46"/>
      <c r="X7010" s="45">
        <v>6.4999997615814209E-2</v>
      </c>
      <c r="Y7010" s="45"/>
      <c r="Z7010" s="44">
        <v>3.8999998569488525</v>
      </c>
      <c r="AA7010" s="44"/>
      <c r="AB7010" s="45">
        <v>-10.534792900085449</v>
      </c>
      <c r="AC7010" s="45"/>
      <c r="AD7010" s="45">
        <v>6.7339811325073242</v>
      </c>
      <c r="AE7010" s="45"/>
      <c r="AF7010" s="45">
        <v>27.897144317626953</v>
      </c>
      <c r="AG7010" s="45"/>
      <c r="AH7010" s="45">
        <v>14.964616775512695</v>
      </c>
      <c r="AI7010" s="45"/>
      <c r="AJ7010" s="45"/>
      <c r="AK7010" s="20">
        <v>31.81934928894043</v>
      </c>
    </row>
    <row r="7011" spans="2:37">
      <c r="B7011" s="2">
        <v>2.7000000700354576E-2</v>
      </c>
      <c r="D7011" s="44">
        <v>1.6200000420212746</v>
      </c>
      <c r="E7011" s="44"/>
      <c r="F7011" s="45">
        <v>34.110179901123047</v>
      </c>
      <c r="G7011" s="45"/>
      <c r="H7011" s="45"/>
      <c r="I7011" s="45"/>
      <c r="J7011" s="45"/>
      <c r="K7011" s="45">
        <v>14.581028938293457</v>
      </c>
      <c r="L7011" s="45"/>
      <c r="M7011" s="45"/>
      <c r="N7011" s="45">
        <v>41.529766082763672</v>
      </c>
      <c r="O7011" s="45"/>
      <c r="P7011" s="45"/>
      <c r="Q7011" s="45"/>
      <c r="R7011" s="45">
        <v>19.055633544921875</v>
      </c>
      <c r="S7011" s="45"/>
      <c r="T7011" s="45"/>
      <c r="U7011" s="45"/>
      <c r="V7011" s="46">
        <v>54.106540679931641</v>
      </c>
      <c r="W7011" s="46"/>
      <c r="X7011" s="45">
        <v>6.5999999642372131E-2</v>
      </c>
      <c r="Y7011" s="45"/>
      <c r="Z7011" s="44">
        <v>3.9599999785423279</v>
      </c>
      <c r="AA7011" s="44"/>
      <c r="AB7011" s="45">
        <v>-13.83522891998291</v>
      </c>
      <c r="AC7011" s="45"/>
      <c r="AD7011" s="45">
        <v>6.6101036071777344</v>
      </c>
      <c r="AE7011" s="45"/>
      <c r="AF7011" s="45">
        <v>27.655012130737305</v>
      </c>
      <c r="AG7011" s="45"/>
      <c r="AH7011" s="45">
        <v>14.880997657775879</v>
      </c>
      <c r="AI7011" s="45"/>
      <c r="AJ7011" s="45"/>
      <c r="AK7011" s="20">
        <v>31.409513473510742</v>
      </c>
    </row>
    <row r="7012" spans="2:37">
      <c r="B7012" s="2">
        <v>2.8000000864267349E-2</v>
      </c>
      <c r="D7012" s="44">
        <v>1.680000051856041</v>
      </c>
      <c r="E7012" s="44"/>
      <c r="F7012" s="45">
        <v>25.488580703735352</v>
      </c>
      <c r="G7012" s="45"/>
      <c r="H7012" s="45"/>
      <c r="I7012" s="45"/>
      <c r="J7012" s="45"/>
      <c r="K7012" s="45">
        <v>14.252471923828125</v>
      </c>
      <c r="L7012" s="45"/>
      <c r="M7012" s="45"/>
      <c r="N7012" s="45">
        <v>41.008979797363281</v>
      </c>
      <c r="O7012" s="45"/>
      <c r="P7012" s="45"/>
      <c r="Q7012" s="45"/>
      <c r="R7012" s="45">
        <v>18.919708251953125</v>
      </c>
      <c r="S7012" s="45"/>
      <c r="T7012" s="45"/>
      <c r="U7012" s="45"/>
      <c r="V7012" s="46">
        <v>53.267307281494141</v>
      </c>
      <c r="W7012" s="46"/>
      <c r="X7012" s="45">
        <v>6.7000001668930054E-2</v>
      </c>
      <c r="Y7012" s="45"/>
      <c r="Z7012" s="44">
        <v>4.0200001001358032</v>
      </c>
      <c r="AA7012" s="44"/>
      <c r="AB7012" s="45">
        <v>-14.240657806396484</v>
      </c>
      <c r="AC7012" s="45"/>
      <c r="AD7012" s="45">
        <v>6.4889512062072754</v>
      </c>
      <c r="AE7012" s="45"/>
      <c r="AF7012" s="45">
        <v>27.416984558105469</v>
      </c>
      <c r="AG7012" s="45"/>
      <c r="AH7012" s="45">
        <v>14.798354148864746</v>
      </c>
      <c r="AI7012" s="45"/>
      <c r="AJ7012" s="45"/>
      <c r="AK7012" s="20">
        <v>31.006025314331055</v>
      </c>
    </row>
    <row r="7013" spans="2:37">
      <c r="B7013" s="2">
        <v>2.8999999165534973E-2</v>
      </c>
      <c r="D7013" s="44">
        <v>1.7399999499320984</v>
      </c>
      <c r="E7013" s="44"/>
      <c r="F7013" s="45">
        <v>15.426426887512207</v>
      </c>
      <c r="G7013" s="45"/>
      <c r="H7013" s="45"/>
      <c r="I7013" s="45"/>
      <c r="J7013" s="45"/>
      <c r="K7013" s="45">
        <v>13.934346199035645</v>
      </c>
      <c r="L7013" s="45"/>
      <c r="M7013" s="45"/>
      <c r="N7013" s="45">
        <v>40.501258850097656</v>
      </c>
      <c r="O7013" s="45"/>
      <c r="P7013" s="45"/>
      <c r="Q7013" s="45"/>
      <c r="R7013" s="45">
        <v>18.78564453125</v>
      </c>
      <c r="S7013" s="45"/>
      <c r="T7013" s="45"/>
      <c r="U7013" s="45"/>
      <c r="V7013" s="46">
        <v>52.450004577636719</v>
      </c>
      <c r="W7013" s="46"/>
      <c r="X7013" s="45">
        <v>6.8000003695487976E-2</v>
      </c>
      <c r="Y7013" s="45"/>
      <c r="Z7013" s="44">
        <v>4.0800002217292786</v>
      </c>
      <c r="AA7013" s="44"/>
      <c r="AB7013" s="45">
        <v>-11.743536949157715</v>
      </c>
      <c r="AC7013" s="45"/>
      <c r="AD7013" s="45">
        <v>6.3704519271850586</v>
      </c>
      <c r="AE7013" s="45"/>
      <c r="AF7013" s="45">
        <v>27.182966232299805</v>
      </c>
      <c r="AG7013" s="45"/>
      <c r="AH7013" s="45">
        <v>14.716670036315918</v>
      </c>
      <c r="AI7013" s="45"/>
      <c r="AJ7013" s="45"/>
      <c r="AK7013" s="20">
        <v>30.608758926391602</v>
      </c>
    </row>
    <row r="7014" spans="2:37">
      <c r="B7014" s="2">
        <v>2.9999999329447746E-2</v>
      </c>
      <c r="D7014" s="44">
        <v>1.7999999597668648</v>
      </c>
      <c r="E7014" s="44"/>
      <c r="F7014" s="45">
        <v>5.303062915802002</v>
      </c>
      <c r="G7014" s="45"/>
      <c r="H7014" s="45"/>
      <c r="I7014" s="45"/>
      <c r="J7014" s="45"/>
      <c r="K7014" s="45">
        <v>13.626094818115234</v>
      </c>
      <c r="L7014" s="45"/>
      <c r="M7014" s="45"/>
      <c r="N7014" s="45">
        <v>40.005996704101563</v>
      </c>
      <c r="O7014" s="45"/>
      <c r="P7014" s="45"/>
      <c r="Q7014" s="45"/>
      <c r="R7014" s="45">
        <v>18.653406143188477</v>
      </c>
      <c r="S7014" s="45"/>
      <c r="T7014" s="45"/>
      <c r="U7014" s="45"/>
      <c r="V7014" s="46">
        <v>51.653324127197266</v>
      </c>
      <c r="W7014" s="46"/>
      <c r="X7014" s="45">
        <v>6.8999998271465302E-2</v>
      </c>
      <c r="Y7014" s="45"/>
      <c r="Z7014" s="44">
        <v>4.1399998962879181</v>
      </c>
      <c r="AA7014" s="44"/>
      <c r="AB7014" s="45">
        <v>-6.7412543296813965</v>
      </c>
      <c r="AC7014" s="45"/>
      <c r="AD7014" s="45">
        <v>6.2545361518859863</v>
      </c>
      <c r="AE7014" s="45"/>
      <c r="AF7014" s="45">
        <v>26.952865600585938</v>
      </c>
      <c r="AG7014" s="45"/>
      <c r="AH7014" s="45">
        <v>14.635929107666016</v>
      </c>
      <c r="AI7014" s="45"/>
      <c r="AJ7014" s="45"/>
      <c r="AK7014" s="20">
        <v>30.217588424682617</v>
      </c>
    </row>
    <row r="7015" spans="2:37">
      <c r="B7015" s="2">
        <v>3.0999999493360519E-2</v>
      </c>
      <c r="D7015" s="44">
        <v>1.8599999696016312</v>
      </c>
      <c r="E7015" s="44"/>
      <c r="F7015" s="45">
        <v>-3.5116767883300781</v>
      </c>
      <c r="G7015" s="45"/>
      <c r="H7015" s="45"/>
      <c r="I7015" s="45"/>
      <c r="J7015" s="45"/>
      <c r="K7015" s="45">
        <v>13.327208518981934</v>
      </c>
      <c r="L7015" s="45"/>
      <c r="M7015" s="45"/>
      <c r="N7015" s="45">
        <v>39.522636413574219</v>
      </c>
      <c r="O7015" s="45"/>
      <c r="P7015" s="45"/>
      <c r="Q7015" s="45"/>
      <c r="R7015" s="45">
        <v>18.522964477539063</v>
      </c>
      <c r="S7015" s="45"/>
      <c r="T7015" s="45"/>
      <c r="U7015" s="45"/>
      <c r="V7015" s="46">
        <v>50.876091003417969</v>
      </c>
      <c r="W7015" s="46"/>
      <c r="X7015" s="45">
        <v>7.0000000298023224E-2</v>
      </c>
      <c r="Y7015" s="45"/>
      <c r="Z7015" s="44">
        <v>4.2000000178813934</v>
      </c>
      <c r="AA7015" s="44"/>
      <c r="AB7015" s="45">
        <v>2.3783015087246895E-2</v>
      </c>
      <c r="AC7015" s="45"/>
      <c r="AD7015" s="45">
        <v>6.1411352157592773</v>
      </c>
      <c r="AE7015" s="45"/>
      <c r="AF7015" s="45">
        <v>26.726591110229492</v>
      </c>
      <c r="AG7015" s="45"/>
      <c r="AH7015" s="45">
        <v>14.556116104125977</v>
      </c>
      <c r="AI7015" s="45"/>
      <c r="AJ7015" s="45"/>
      <c r="AK7015" s="20">
        <v>29.8323974609375</v>
      </c>
    </row>
    <row r="7016" spans="2:37">
      <c r="B7016" s="2">
        <v>3.2000001519918442E-2</v>
      </c>
      <c r="D7016" s="44">
        <v>1.9200000911951065</v>
      </c>
      <c r="E7016" s="44"/>
      <c r="F7016" s="45">
        <v>-9.8482694625854492</v>
      </c>
      <c r="G7016" s="45"/>
      <c r="H7016" s="45"/>
      <c r="I7016" s="45"/>
      <c r="J7016" s="45"/>
      <c r="K7016" s="45">
        <v>13.037223815917969</v>
      </c>
      <c r="L7016" s="45"/>
      <c r="M7016" s="45"/>
      <c r="N7016" s="45">
        <v>39.050674438476563</v>
      </c>
      <c r="O7016" s="45"/>
      <c r="P7016" s="45"/>
      <c r="Q7016" s="45"/>
      <c r="R7016" s="45">
        <v>18.394287109375</v>
      </c>
      <c r="S7016" s="45"/>
      <c r="T7016" s="45"/>
      <c r="U7016" s="45"/>
      <c r="V7016" s="46">
        <v>50.117240905761719</v>
      </c>
      <c r="W7016" s="46"/>
      <c r="X7016" s="45">
        <v>7.1000002324581146E-2</v>
      </c>
      <c r="Y7016" s="45"/>
      <c r="Z7016" s="44">
        <v>4.2600001394748688</v>
      </c>
      <c r="AA7016" s="44"/>
      <c r="AB7016" s="45">
        <v>7.5715327262878418</v>
      </c>
      <c r="AC7016" s="45"/>
      <c r="AD7016" s="45">
        <v>6.0301837921142578</v>
      </c>
      <c r="AE7016" s="45"/>
      <c r="AF7016" s="45">
        <v>26.504060745239258</v>
      </c>
      <c r="AG7016" s="45"/>
      <c r="AH7016" s="45">
        <v>14.477216720581055</v>
      </c>
      <c r="AI7016" s="45"/>
      <c r="AJ7016" s="45"/>
      <c r="AK7016" s="20">
        <v>29.45306396484375</v>
      </c>
    </row>
    <row r="7017" spans="2:37">
      <c r="B7017" s="2">
        <v>3.2999999821186066E-2</v>
      </c>
      <c r="D7017" s="44">
        <v>1.9799999892711639</v>
      </c>
      <c r="E7017" s="44"/>
      <c r="F7017" s="45">
        <v>-12.897735595703125</v>
      </c>
      <c r="G7017" s="45"/>
      <c r="H7017" s="45"/>
      <c r="I7017" s="45"/>
      <c r="J7017" s="45"/>
      <c r="K7017" s="45">
        <v>12.755712509155273</v>
      </c>
      <c r="L7017" s="45"/>
      <c r="M7017" s="45"/>
      <c r="N7017" s="45">
        <v>38.589637756347656</v>
      </c>
      <c r="O7017" s="45"/>
      <c r="P7017" s="45"/>
      <c r="Q7017" s="45"/>
      <c r="R7017" s="45">
        <v>18.267341613769531</v>
      </c>
      <c r="S7017" s="45"/>
      <c r="T7017" s="45"/>
      <c r="U7017" s="45"/>
      <c r="V7017" s="46">
        <v>49.375823974609375</v>
      </c>
      <c r="W7017" s="46"/>
      <c r="X7017" s="45">
        <v>7.1999996900558472E-2</v>
      </c>
      <c r="Y7017" s="45"/>
      <c r="Z7017" s="44">
        <v>4.3199998140335083</v>
      </c>
      <c r="AA7017" s="44"/>
      <c r="AB7017" s="45">
        <v>14.823665618896484</v>
      </c>
      <c r="AC7017" s="45"/>
      <c r="AD7017" s="45">
        <v>5.9216184616088867</v>
      </c>
      <c r="AE7017" s="45"/>
      <c r="AF7017" s="45">
        <v>26.285186767578125</v>
      </c>
      <c r="AG7017" s="45"/>
      <c r="AH7017" s="45">
        <v>14.399216651916504</v>
      </c>
      <c r="AI7017" s="45"/>
      <c r="AJ7017" s="45"/>
      <c r="AK7017" s="20">
        <v>29.079473495483398</v>
      </c>
    </row>
    <row r="7018" spans="2:37">
      <c r="B7018" s="2">
        <v>3.4000001847743988E-2</v>
      </c>
      <c r="D7018" s="44">
        <v>2.0400001108646393</v>
      </c>
      <c r="E7018" s="44"/>
      <c r="F7018" s="45">
        <v>-12.319427490234375</v>
      </c>
      <c r="G7018" s="45"/>
      <c r="H7018" s="45"/>
      <c r="I7018" s="45"/>
      <c r="J7018" s="45"/>
      <c r="K7018" s="45">
        <v>12.48228645324707</v>
      </c>
      <c r="L7018" s="45"/>
      <c r="M7018" s="45"/>
      <c r="N7018" s="45">
        <v>38.139095306396484</v>
      </c>
      <c r="O7018" s="45"/>
      <c r="P7018" s="45"/>
      <c r="Q7018" s="45"/>
      <c r="R7018" s="45">
        <v>18.14210319519043</v>
      </c>
      <c r="S7018" s="45"/>
      <c r="T7018" s="45"/>
      <c r="U7018" s="45"/>
      <c r="V7018" s="46">
        <v>48.650974273681641</v>
      </c>
      <c r="W7018" s="46"/>
      <c r="X7018" s="45">
        <v>7.2999998927116394E-2</v>
      </c>
      <c r="Y7018" s="45"/>
      <c r="Z7018" s="44">
        <v>4.3799999356269836</v>
      </c>
      <c r="AA7018" s="44"/>
      <c r="AB7018" s="45">
        <v>20.755115509033203</v>
      </c>
      <c r="AC7018" s="45"/>
      <c r="AD7018" s="45">
        <v>5.8153772354125977</v>
      </c>
      <c r="AE7018" s="45"/>
      <c r="AF7018" s="45">
        <v>26.069887161254883</v>
      </c>
      <c r="AG7018" s="45"/>
      <c r="AH7018" s="45">
        <v>14.322100639343262</v>
      </c>
      <c r="AI7018" s="45"/>
      <c r="AJ7018" s="45"/>
      <c r="AK7018" s="20">
        <v>28.711519241333008</v>
      </c>
    </row>
    <row r="7019" spans="2:37">
      <c r="B7019" s="2">
        <v>3.5000000149011612E-2</v>
      </c>
      <c r="D7019" s="44">
        <v>2.1000000089406967</v>
      </c>
      <c r="E7019" s="44"/>
      <c r="F7019" s="45">
        <v>-8.2820920944213867</v>
      </c>
      <c r="G7019" s="45"/>
      <c r="H7019" s="45"/>
      <c r="I7019" s="45"/>
      <c r="J7019" s="45"/>
      <c r="K7019" s="45">
        <v>12.216584205627441</v>
      </c>
      <c r="L7019" s="45"/>
      <c r="M7019" s="45"/>
      <c r="N7019" s="45">
        <v>37.698642730712891</v>
      </c>
      <c r="O7019" s="45"/>
      <c r="P7019" s="45"/>
      <c r="Q7019" s="45"/>
      <c r="R7019" s="45">
        <v>18.018537521362305</v>
      </c>
      <c r="S7019" s="45"/>
      <c r="T7019" s="45"/>
      <c r="U7019" s="45"/>
      <c r="V7019" s="46">
        <v>47.941902160644531</v>
      </c>
      <c r="W7019" s="46"/>
      <c r="X7019" s="45">
        <v>7.4000000953674316E-2</v>
      </c>
      <c r="Y7019" s="45"/>
      <c r="Z7019" s="44">
        <v>4.440000057220459</v>
      </c>
      <c r="AA7019" s="44"/>
      <c r="AB7019" s="45">
        <v>24.536554336547852</v>
      </c>
      <c r="AC7019" s="45"/>
      <c r="AD7019" s="45">
        <v>5.7114005088806152</v>
      </c>
      <c r="AE7019" s="45"/>
      <c r="AF7019" s="45">
        <v>25.858083724975586</v>
      </c>
      <c r="AG7019" s="45"/>
      <c r="AH7019" s="45">
        <v>14.245855331420898</v>
      </c>
      <c r="AI7019" s="45"/>
      <c r="AJ7019" s="45"/>
      <c r="AK7019" s="20">
        <v>28.349088668823242</v>
      </c>
    </row>
    <row r="7020" spans="2:37">
      <c r="B7020" s="2">
        <v>3.5999998450279236E-2</v>
      </c>
      <c r="D7020" s="44">
        <v>2.1599999070167542</v>
      </c>
      <c r="E7020" s="44"/>
      <c r="F7020" s="45">
        <v>-1.4334309101104736</v>
      </c>
      <c r="G7020" s="45"/>
      <c r="H7020" s="45"/>
      <c r="I7020" s="45"/>
      <c r="J7020" s="45"/>
      <c r="K7020" s="45">
        <v>11.958273887634277</v>
      </c>
      <c r="L7020" s="45"/>
      <c r="M7020" s="45"/>
      <c r="N7020" s="45">
        <v>37.267913818359375</v>
      </c>
      <c r="O7020" s="45"/>
      <c r="P7020" s="45"/>
      <c r="Q7020" s="45"/>
      <c r="R7020" s="45">
        <v>17.896617889404297</v>
      </c>
      <c r="S7020" s="45"/>
      <c r="T7020" s="45"/>
      <c r="U7020" s="45"/>
      <c r="V7020" s="46">
        <v>47.247901916503906</v>
      </c>
      <c r="W7020" s="46"/>
      <c r="X7020" s="45">
        <v>7.5000002980232239E-2</v>
      </c>
      <c r="Y7020" s="45"/>
      <c r="Z7020" s="44">
        <v>4.5000001788139343</v>
      </c>
      <c r="AA7020" s="44"/>
      <c r="AB7020" s="45">
        <v>25.648038864135742</v>
      </c>
      <c r="AC7020" s="45"/>
      <c r="AD7020" s="45">
        <v>5.6096305847167969</v>
      </c>
      <c r="AE7020" s="45"/>
      <c r="AF7020" s="45">
        <v>25.649696350097656</v>
      </c>
      <c r="AG7020" s="45"/>
      <c r="AH7020" s="45">
        <v>14.170466423034668</v>
      </c>
      <c r="AI7020" s="45"/>
      <c r="AJ7020" s="45"/>
      <c r="AK7020" s="20">
        <v>27.992076873779297</v>
      </c>
    </row>
    <row r="7021" spans="2:37">
      <c r="B7021" s="2">
        <v>3.7000000476837158E-2</v>
      </c>
      <c r="D7021" s="44">
        <v>2.2200000286102295</v>
      </c>
      <c r="E7021" s="44"/>
      <c r="F7021" s="45">
        <v>7.1966400146484375</v>
      </c>
      <c r="G7021" s="45"/>
      <c r="H7021" s="45"/>
      <c r="I7021" s="45"/>
      <c r="J7021" s="45"/>
      <c r="K7021" s="45">
        <v>11.707045555114746</v>
      </c>
      <c r="L7021" s="45"/>
      <c r="M7021" s="45"/>
      <c r="N7021" s="45">
        <v>36.846549987792969</v>
      </c>
      <c r="O7021" s="45"/>
      <c r="P7021" s="45"/>
      <c r="Q7021" s="45"/>
      <c r="R7021" s="45">
        <v>17.776313781738281</v>
      </c>
      <c r="S7021" s="45"/>
      <c r="T7021" s="45"/>
      <c r="U7021" s="45"/>
      <c r="V7021" s="46">
        <v>46.568321228027344</v>
      </c>
      <c r="W7021" s="46"/>
      <c r="X7021" s="45">
        <v>7.5999997556209564E-2</v>
      </c>
      <c r="Y7021" s="45"/>
      <c r="Z7021" s="44">
        <v>4.5599998533725739</v>
      </c>
      <c r="AA7021" s="44"/>
      <c r="AB7021" s="45">
        <v>23.948280334472656</v>
      </c>
      <c r="AC7021" s="45"/>
      <c r="AD7021" s="45">
        <v>5.5100107192993164</v>
      </c>
      <c r="AE7021" s="45"/>
      <c r="AF7021" s="45">
        <v>25.444652557373047</v>
      </c>
      <c r="AG7021" s="45"/>
      <c r="AH7021" s="45">
        <v>14.095920562744141</v>
      </c>
      <c r="AI7021" s="45"/>
      <c r="AJ7021" s="45"/>
      <c r="AK7021" s="20">
        <v>27.640380859375</v>
      </c>
    </row>
    <row r="7022" spans="2:37" ht="14.25" customHeight="1">
      <c r="B7022" s="2">
        <v>3.7999998778104782E-2</v>
      </c>
      <c r="D7022" s="44">
        <v>2.2799999266862869</v>
      </c>
      <c r="E7022" s="44"/>
      <c r="F7022" s="45">
        <v>16.34465217590332</v>
      </c>
      <c r="G7022" s="45"/>
      <c r="H7022" s="45"/>
      <c r="I7022" s="45"/>
      <c r="J7022" s="45"/>
      <c r="K7022" s="45">
        <v>11.462613105773926</v>
      </c>
      <c r="L7022" s="45"/>
      <c r="M7022" s="45"/>
      <c r="N7022" s="45">
        <v>36.434234619140625</v>
      </c>
      <c r="O7022" s="45"/>
      <c r="P7022" s="45"/>
      <c r="Q7022" s="45"/>
      <c r="R7022" s="45">
        <v>17.657602310180664</v>
      </c>
      <c r="S7022" s="45"/>
      <c r="T7022" s="45"/>
      <c r="U7022" s="45"/>
      <c r="V7022" s="46">
        <v>45.902565002441406</v>
      </c>
      <c r="W7022" s="46"/>
      <c r="X7022" s="45">
        <v>7.6999999582767487E-2</v>
      </c>
      <c r="Y7022" s="45"/>
      <c r="Z7022" s="44">
        <v>4.6199999749660492</v>
      </c>
      <c r="AA7022" s="44"/>
      <c r="AB7022" s="45">
        <v>19.690338134765625</v>
      </c>
      <c r="AC7022" s="45"/>
      <c r="AD7022" s="45">
        <v>5.4124870300292969</v>
      </c>
      <c r="AE7022" s="45"/>
      <c r="AF7022" s="45">
        <v>25.242877960205078</v>
      </c>
      <c r="AG7022" s="45"/>
      <c r="AH7022" s="45">
        <v>14.02220344543457</v>
      </c>
      <c r="AI7022" s="45"/>
      <c r="AJ7022" s="45"/>
      <c r="AK7022" s="20">
        <v>27.293899536132813</v>
      </c>
    </row>
    <row r="7023" spans="2:37" ht="13.5" customHeight="1">
      <c r="B7023" s="47" t="s">
        <v>11</v>
      </c>
      <c r="C7023" s="47"/>
      <c r="D7023" s="47"/>
      <c r="E7023" s="47"/>
    </row>
    <row r="7024" spans="2:37" ht="12.75" customHeight="1">
      <c r="B7024" s="39" t="s">
        <v>0</v>
      </c>
      <c r="C7024" s="39"/>
      <c r="D7024" s="39"/>
      <c r="E7024" s="39"/>
      <c r="F7024" s="39"/>
      <c r="G7024" s="1" t="s">
        <v>1</v>
      </c>
      <c r="H7024" s="40" t="s">
        <v>29</v>
      </c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</row>
    <row r="7025" spans="2:34" ht="12.75" customHeight="1">
      <c r="AB7025" s="39" t="s">
        <v>2</v>
      </c>
      <c r="AC7025" s="39"/>
      <c r="AD7025" s="39"/>
      <c r="AE7025" s="39"/>
      <c r="AF7025" s="39"/>
      <c r="AG7025" s="39"/>
    </row>
    <row r="7026" spans="2:34" ht="12" customHeight="1">
      <c r="B7026" s="39" t="s">
        <v>3</v>
      </c>
      <c r="C7026" s="39"/>
      <c r="D7026" s="39"/>
      <c r="E7026" s="39"/>
      <c r="G7026" s="1" t="s">
        <v>4</v>
      </c>
      <c r="H7026" s="41">
        <v>6.5999999046325684</v>
      </c>
      <c r="I7026" s="41"/>
      <c r="J7026" s="41"/>
      <c r="K7026" s="41"/>
      <c r="L7026" s="41"/>
      <c r="M7026" s="41"/>
      <c r="N7026" s="41"/>
      <c r="O7026" s="39" t="s">
        <v>21</v>
      </c>
      <c r="P7026" s="39"/>
      <c r="Q7026" s="39"/>
      <c r="R7026" s="39"/>
      <c r="S7026" s="1" t="s">
        <v>4</v>
      </c>
      <c r="T7026" s="42" t="s">
        <v>24</v>
      </c>
      <c r="U7026" s="42"/>
      <c r="V7026" s="42"/>
      <c r="W7026" s="42"/>
      <c r="X7026" s="42"/>
      <c r="Y7026" s="42"/>
      <c r="Z7026" s="42"/>
      <c r="AA7026" s="42"/>
      <c r="AB7026" s="39"/>
      <c r="AC7026" s="39"/>
      <c r="AD7026" s="39"/>
      <c r="AE7026" s="39"/>
      <c r="AF7026" s="39"/>
      <c r="AG7026" s="39"/>
    </row>
    <row r="7027" spans="2:34" ht="10.5" customHeight="1">
      <c r="AB7027" s="39"/>
      <c r="AC7027" s="39"/>
      <c r="AD7027" s="39"/>
      <c r="AE7027" s="39"/>
      <c r="AF7027" s="39"/>
      <c r="AG7027" s="39"/>
    </row>
    <row r="7028" spans="2:34" ht="12" customHeight="1">
      <c r="AB7028" s="39"/>
      <c r="AC7028" s="39"/>
      <c r="AD7028" s="39"/>
      <c r="AE7028" s="39"/>
      <c r="AF7028" s="39"/>
      <c r="AG7028" s="39"/>
    </row>
    <row r="7029" spans="2:34" ht="12" customHeight="1">
      <c r="AB7029" s="39"/>
      <c r="AC7029" s="39"/>
      <c r="AD7029" s="39"/>
      <c r="AE7029" s="39"/>
      <c r="AF7029" s="39"/>
      <c r="AG7029" s="39"/>
    </row>
    <row r="7030" spans="2:34" ht="6" customHeight="1"/>
    <row r="7031" spans="2:34" ht="3" customHeight="1">
      <c r="B7031" s="43" t="s">
        <v>5</v>
      </c>
      <c r="D7031" s="43" t="s">
        <v>23</v>
      </c>
      <c r="E7031" s="43"/>
      <c r="G7031" s="43" t="s">
        <v>6</v>
      </c>
      <c r="H7031" s="43"/>
      <c r="J7031" s="43" t="s">
        <v>7</v>
      </c>
      <c r="K7031" s="43"/>
      <c r="L7031" s="43"/>
      <c r="M7031" s="43"/>
      <c r="N7031" s="43" t="s">
        <v>8</v>
      </c>
      <c r="O7031" s="43"/>
      <c r="Q7031" s="43" t="s">
        <v>9</v>
      </c>
      <c r="R7031" s="43"/>
      <c r="S7031" s="43"/>
      <c r="T7031" s="43" t="s">
        <v>10</v>
      </c>
      <c r="U7031" s="43"/>
      <c r="X7031" s="43" t="s">
        <v>5</v>
      </c>
      <c r="Y7031" s="43"/>
      <c r="Z7031" s="43" t="s">
        <v>23</v>
      </c>
      <c r="AA7031" s="43"/>
      <c r="AB7031" s="43" t="s">
        <v>6</v>
      </c>
      <c r="AC7031" s="43" t="s">
        <v>7</v>
      </c>
      <c r="AE7031" s="43" t="s">
        <v>8</v>
      </c>
      <c r="AF7031" s="43" t="s">
        <v>9</v>
      </c>
      <c r="AG7031" s="43" t="s">
        <v>10</v>
      </c>
      <c r="AH7031" s="43"/>
    </row>
    <row r="7032" spans="2:34" ht="14.25" customHeight="1">
      <c r="B7032" s="43"/>
      <c r="D7032" s="43"/>
      <c r="E7032" s="43"/>
      <c r="G7032" s="43"/>
      <c r="H7032" s="43"/>
      <c r="J7032" s="43"/>
      <c r="K7032" s="43"/>
      <c r="L7032" s="43"/>
      <c r="M7032" s="43"/>
      <c r="N7032" s="43"/>
      <c r="O7032" s="43"/>
      <c r="Q7032" s="43"/>
      <c r="R7032" s="43"/>
      <c r="S7032" s="43"/>
      <c r="T7032" s="43"/>
      <c r="U7032" s="43"/>
      <c r="X7032" s="43"/>
      <c r="Y7032" s="43"/>
      <c r="Z7032" s="43"/>
      <c r="AA7032" s="43"/>
      <c r="AB7032" s="43"/>
      <c r="AC7032" s="43"/>
      <c r="AE7032" s="43"/>
      <c r="AF7032" s="43"/>
      <c r="AG7032" s="43"/>
      <c r="AH7032" s="43"/>
    </row>
    <row r="7033" spans="2:34">
      <c r="B7033" s="2">
        <v>7.8000001609325409E-2</v>
      </c>
      <c r="D7033" s="44">
        <v>4.6800000965595245</v>
      </c>
      <c r="E7033" s="44"/>
      <c r="F7033" s="45">
        <v>13.482150077819824</v>
      </c>
      <c r="G7033" s="45"/>
      <c r="H7033" s="45"/>
      <c r="I7033" s="45"/>
      <c r="J7033" s="45"/>
      <c r="K7033" s="45">
        <v>5.3170061111450195</v>
      </c>
      <c r="L7033" s="45"/>
      <c r="M7033" s="45"/>
      <c r="N7033" s="45">
        <v>25.044300079345703</v>
      </c>
      <c r="O7033" s="45"/>
      <c r="P7033" s="45"/>
      <c r="Q7033" s="45"/>
      <c r="R7033" s="45">
        <v>13.94930362701416</v>
      </c>
      <c r="S7033" s="45"/>
      <c r="T7033" s="45"/>
      <c r="U7033" s="45"/>
      <c r="V7033" s="46">
        <v>26.952535629272461</v>
      </c>
      <c r="W7033" s="46"/>
    </row>
    <row r="7034" spans="2:34">
      <c r="B7034" s="2">
        <v>7.9000003635883331E-2</v>
      </c>
      <c r="D7034" s="44">
        <v>4.7400002181529999</v>
      </c>
      <c r="E7034" s="44"/>
      <c r="F7034" s="45">
        <v>6.1979494094848633</v>
      </c>
      <c r="G7034" s="45"/>
      <c r="H7034" s="45"/>
      <c r="I7034" s="45"/>
      <c r="J7034" s="45"/>
      <c r="K7034" s="45">
        <v>5.2235164642333984</v>
      </c>
      <c r="L7034" s="45"/>
      <c r="M7034" s="45"/>
      <c r="N7034" s="45">
        <v>24.848850250244141</v>
      </c>
      <c r="O7034" s="45"/>
      <c r="P7034" s="45"/>
      <c r="Q7034" s="45"/>
      <c r="R7034" s="45">
        <v>13.877206802368164</v>
      </c>
      <c r="S7034" s="45"/>
      <c r="T7034" s="45"/>
      <c r="U7034" s="45"/>
      <c r="V7034" s="46">
        <v>26.616191864013672</v>
      </c>
      <c r="W7034" s="46"/>
    </row>
    <row r="7035" spans="2:34">
      <c r="B7035" s="2">
        <v>7.9999998211860657E-2</v>
      </c>
      <c r="D7035" s="44">
        <v>4.7999998927116394</v>
      </c>
      <c r="E7035" s="44"/>
      <c r="F7035" s="45">
        <v>-1.1465469598770142</v>
      </c>
      <c r="G7035" s="45"/>
      <c r="H7035" s="45"/>
      <c r="I7035" s="45"/>
      <c r="J7035" s="45"/>
      <c r="K7035" s="45">
        <v>5.1319689750671387</v>
      </c>
      <c r="L7035" s="45"/>
      <c r="M7035" s="45"/>
      <c r="N7035" s="45">
        <v>24.656461715698242</v>
      </c>
      <c r="O7035" s="45"/>
      <c r="P7035" s="45"/>
      <c r="Q7035" s="45"/>
      <c r="R7035" s="45">
        <v>13.805900573730469</v>
      </c>
      <c r="S7035" s="45"/>
      <c r="T7035" s="45"/>
      <c r="U7035" s="45"/>
      <c r="V7035" s="46">
        <v>26.28477668762207</v>
      </c>
      <c r="W7035" s="46"/>
    </row>
    <row r="7036" spans="2:34">
      <c r="B7036" s="2">
        <v>8.1000000238418579E-2</v>
      </c>
      <c r="D7036" s="44">
        <v>4.8600000143051147</v>
      </c>
      <c r="E7036" s="44"/>
      <c r="F7036" s="45">
        <v>-7.5373964309692383</v>
      </c>
      <c r="G7036" s="45"/>
      <c r="H7036" s="45"/>
      <c r="I7036" s="45"/>
      <c r="J7036" s="45"/>
      <c r="K7036" s="45">
        <v>5.0423150062561035</v>
      </c>
      <c r="L7036" s="45"/>
      <c r="M7036" s="45"/>
      <c r="N7036" s="45">
        <v>24.467065811157227</v>
      </c>
      <c r="O7036" s="45"/>
      <c r="P7036" s="45"/>
      <c r="Q7036" s="45"/>
      <c r="R7036" s="45">
        <v>13.735373497009277</v>
      </c>
      <c r="S7036" s="45"/>
      <c r="T7036" s="45"/>
      <c r="U7036" s="45"/>
      <c r="V7036" s="46">
        <v>25.958196640014648</v>
      </c>
      <c r="W7036" s="46"/>
    </row>
    <row r="7037" spans="2:34">
      <c r="B7037" s="2">
        <v>8.2000002264976501E-2</v>
      </c>
      <c r="D7037" s="44">
        <v>4.9200001358985901</v>
      </c>
      <c r="E7037" s="44"/>
      <c r="F7037" s="45">
        <v>-12.103964805603027</v>
      </c>
      <c r="G7037" s="45"/>
      <c r="H7037" s="45"/>
      <c r="I7037" s="45"/>
      <c r="J7037" s="45"/>
      <c r="K7037" s="45">
        <v>4.9545078277587891</v>
      </c>
      <c r="L7037" s="45"/>
      <c r="M7037" s="45"/>
      <c r="N7037" s="45">
        <v>24.280601501464844</v>
      </c>
      <c r="O7037" s="45"/>
      <c r="P7037" s="45"/>
      <c r="Q7037" s="45"/>
      <c r="R7037" s="45">
        <v>13.66561222076416</v>
      </c>
      <c r="S7037" s="45"/>
      <c r="T7037" s="45"/>
      <c r="U7037" s="45"/>
      <c r="V7037" s="46">
        <v>25.636363983154297</v>
      </c>
      <c r="W7037" s="46"/>
    </row>
    <row r="7038" spans="2:34">
      <c r="B7038" s="2">
        <v>8.2999996840953827E-2</v>
      </c>
      <c r="D7038" s="44">
        <v>4.9799998104572296</v>
      </c>
      <c r="E7038" s="44"/>
      <c r="F7038" s="45">
        <v>-14.239012718200684</v>
      </c>
      <c r="G7038" s="45"/>
      <c r="H7038" s="45"/>
      <c r="I7038" s="45"/>
      <c r="J7038" s="45"/>
      <c r="K7038" s="45">
        <v>4.8685011863708496</v>
      </c>
      <c r="L7038" s="45"/>
      <c r="M7038" s="45"/>
      <c r="N7038" s="45">
        <v>24.097003936767578</v>
      </c>
      <c r="O7038" s="45"/>
      <c r="P7038" s="45"/>
      <c r="Q7038" s="45"/>
      <c r="R7038" s="45">
        <v>13.59660530090332</v>
      </c>
      <c r="S7038" s="45"/>
      <c r="T7038" s="45"/>
      <c r="U7038" s="45"/>
      <c r="V7038" s="46">
        <v>25.319189071655273</v>
      </c>
      <c r="W7038" s="46"/>
    </row>
    <row r="7039" spans="2:34">
      <c r="B7039" s="2">
        <v>8.3999998867511749E-2</v>
      </c>
      <c r="D7039" s="44">
        <v>5.039999932050705</v>
      </c>
      <c r="E7039" s="44"/>
      <c r="F7039" s="45">
        <v>-13.680798530578613</v>
      </c>
      <c r="G7039" s="45"/>
      <c r="H7039" s="45"/>
      <c r="I7039" s="45"/>
      <c r="J7039" s="45"/>
      <c r="K7039" s="45">
        <v>4.7842516899108887</v>
      </c>
      <c r="L7039" s="45"/>
      <c r="M7039" s="45"/>
      <c r="N7039" s="45">
        <v>23.916213989257813</v>
      </c>
      <c r="O7039" s="45"/>
      <c r="P7039" s="45"/>
      <c r="Q7039" s="45"/>
      <c r="R7039" s="45">
        <v>13.528340339660645</v>
      </c>
      <c r="S7039" s="45"/>
      <c r="T7039" s="45"/>
      <c r="U7039" s="45"/>
      <c r="V7039" s="46">
        <v>25.006591796875</v>
      </c>
      <c r="W7039" s="46"/>
    </row>
    <row r="7040" spans="2:34">
      <c r="B7040" s="2">
        <v>8.5000000894069672E-2</v>
      </c>
      <c r="D7040" s="44">
        <v>5.1000000536441803</v>
      </c>
      <c r="E7040" s="44"/>
      <c r="F7040" s="45">
        <v>-10.546140670776367</v>
      </c>
      <c r="G7040" s="45"/>
      <c r="H7040" s="45"/>
      <c r="I7040" s="45"/>
      <c r="J7040" s="45"/>
      <c r="K7040" s="45">
        <v>4.7017159461975098</v>
      </c>
      <c r="L7040" s="45"/>
      <c r="M7040" s="45"/>
      <c r="N7040" s="45">
        <v>23.73817253112793</v>
      </c>
      <c r="O7040" s="45"/>
      <c r="P7040" s="45"/>
      <c r="Q7040" s="45"/>
      <c r="R7040" s="45">
        <v>13.460807800292969</v>
      </c>
      <c r="S7040" s="45"/>
      <c r="T7040" s="45"/>
      <c r="U7040" s="45"/>
      <c r="V7040" s="46">
        <v>24.698482513427734</v>
      </c>
      <c r="W7040" s="46"/>
    </row>
    <row r="7041" spans="2:23">
      <c r="B7041" s="2">
        <v>8.6000002920627594E-2</v>
      </c>
      <c r="D7041" s="44">
        <v>5.1600001752376556</v>
      </c>
      <c r="E7041" s="44"/>
      <c r="F7041" s="45">
        <v>-5.3103055953979492</v>
      </c>
      <c r="G7041" s="45"/>
      <c r="H7041" s="45"/>
      <c r="I7041" s="45"/>
      <c r="J7041" s="45"/>
      <c r="K7041" s="45">
        <v>4.6208524703979492</v>
      </c>
      <c r="L7041" s="45"/>
      <c r="M7041" s="45"/>
      <c r="N7041" s="45">
        <v>23.562820434570313</v>
      </c>
      <c r="O7041" s="45"/>
      <c r="P7041" s="45"/>
      <c r="Q7041" s="45"/>
      <c r="R7041" s="45">
        <v>13.393993377685547</v>
      </c>
      <c r="S7041" s="45"/>
      <c r="T7041" s="45"/>
      <c r="U7041" s="45"/>
      <c r="V7041" s="46">
        <v>24.394784927368164</v>
      </c>
      <c r="W7041" s="46"/>
    </row>
    <row r="7042" spans="2:23">
      <c r="B7042" s="2">
        <v>8.6999997496604919E-2</v>
      </c>
      <c r="D7042" s="44">
        <v>5.2199998497962952</v>
      </c>
      <c r="E7042" s="44"/>
      <c r="F7042" s="45">
        <v>1.2629156112670898</v>
      </c>
      <c r="G7042" s="45"/>
      <c r="H7042" s="45"/>
      <c r="I7042" s="45"/>
      <c r="J7042" s="45"/>
      <c r="K7042" s="45">
        <v>4.5416202545166016</v>
      </c>
      <c r="L7042" s="45"/>
      <c r="M7042" s="45"/>
      <c r="N7042" s="45">
        <v>23.390100479125977</v>
      </c>
      <c r="O7042" s="45"/>
      <c r="P7042" s="45"/>
      <c r="Q7042" s="45"/>
      <c r="R7042" s="45">
        <v>13.327888488769531</v>
      </c>
      <c r="S7042" s="45"/>
      <c r="T7042" s="45"/>
      <c r="U7042" s="45"/>
      <c r="V7042" s="46">
        <v>24.095418930053711</v>
      </c>
      <c r="W7042" s="46"/>
    </row>
    <row r="7043" spans="2:23">
      <c r="B7043" s="2">
        <v>8.7999999523162842E-2</v>
      </c>
      <c r="D7043" s="44">
        <v>5.2799999713897705</v>
      </c>
      <c r="E7043" s="44"/>
      <c r="F7043" s="45">
        <v>8.2307157516479492</v>
      </c>
      <c r="G7043" s="45"/>
      <c r="H7043" s="45"/>
      <c r="I7043" s="45"/>
      <c r="J7043" s="45"/>
      <c r="K7043" s="45">
        <v>4.4639806747436523</v>
      </c>
      <c r="L7043" s="45"/>
      <c r="M7043" s="45"/>
      <c r="N7043" s="45">
        <v>23.219961166381836</v>
      </c>
      <c r="O7043" s="45"/>
      <c r="P7043" s="45"/>
      <c r="Q7043" s="45"/>
      <c r="R7043" s="45">
        <v>13.262481689453125</v>
      </c>
      <c r="S7043" s="45"/>
      <c r="T7043" s="45"/>
      <c r="U7043" s="45"/>
      <c r="V7043" s="46">
        <v>23.800304412841797</v>
      </c>
      <c r="W7043" s="46"/>
    </row>
    <row r="7044" spans="2:23">
      <c r="B7044" s="2">
        <v>8.9000001549720764E-2</v>
      </c>
      <c r="D7044" s="44">
        <v>5.3400000929832458</v>
      </c>
      <c r="E7044" s="44"/>
      <c r="F7044" s="45">
        <v>14.604672431945801</v>
      </c>
      <c r="G7044" s="45"/>
      <c r="H7044" s="45"/>
      <c r="I7044" s="45"/>
      <c r="J7044" s="45"/>
      <c r="K7044" s="45">
        <v>4.3878946304321289</v>
      </c>
      <c r="L7044" s="45"/>
      <c r="M7044" s="45"/>
      <c r="N7044" s="45">
        <v>23.052347183227539</v>
      </c>
      <c r="O7044" s="45"/>
      <c r="P7044" s="45"/>
      <c r="Q7044" s="45"/>
      <c r="R7044" s="45">
        <v>13.197760581970215</v>
      </c>
      <c r="S7044" s="45"/>
      <c r="T7044" s="45"/>
      <c r="U7044" s="45"/>
      <c r="V7044" s="46">
        <v>23.509366989135742</v>
      </c>
      <c r="W7044" s="46"/>
    </row>
    <row r="7045" spans="2:23">
      <c r="B7045" s="2">
        <v>9.0000003576278687E-2</v>
      </c>
      <c r="D7045" s="44">
        <v>5.4000002145767212</v>
      </c>
      <c r="E7045" s="44"/>
      <c r="F7045" s="45">
        <v>19.489208221435547</v>
      </c>
      <c r="G7045" s="45"/>
      <c r="H7045" s="45"/>
      <c r="I7045" s="45"/>
      <c r="J7045" s="45"/>
      <c r="K7045" s="45">
        <v>4.3133258819580078</v>
      </c>
      <c r="L7045" s="45"/>
      <c r="M7045" s="45"/>
      <c r="N7045" s="45">
        <v>22.88720703125</v>
      </c>
      <c r="O7045" s="45"/>
      <c r="P7045" s="45"/>
      <c r="Q7045" s="45"/>
      <c r="R7045" s="45">
        <v>13.133716583251953</v>
      </c>
      <c r="S7045" s="45"/>
      <c r="T7045" s="45"/>
      <c r="U7045" s="45"/>
      <c r="V7045" s="46">
        <v>23.2225341796875</v>
      </c>
      <c r="W7045" s="46"/>
    </row>
    <row r="7046" spans="2:23">
      <c r="B7046" s="2">
        <v>9.0999998152256012E-2</v>
      </c>
      <c r="D7046" s="44">
        <v>5.4599998891353607</v>
      </c>
      <c r="E7046" s="44"/>
      <c r="F7046" s="45">
        <v>22.205732345581055</v>
      </c>
      <c r="G7046" s="45"/>
      <c r="H7046" s="45"/>
      <c r="I7046" s="45"/>
      <c r="J7046" s="45"/>
      <c r="K7046" s="45">
        <v>4.2402372360229492</v>
      </c>
      <c r="L7046" s="45"/>
      <c r="M7046" s="45"/>
      <c r="N7046" s="45">
        <v>22.7244873046875</v>
      </c>
      <c r="O7046" s="45"/>
      <c r="P7046" s="45"/>
      <c r="Q7046" s="45"/>
      <c r="R7046" s="45">
        <v>13.070339202880859</v>
      </c>
      <c r="S7046" s="45"/>
      <c r="T7046" s="45"/>
      <c r="U7046" s="45"/>
      <c r="V7046" s="46">
        <v>22.939729690551758</v>
      </c>
      <c r="W7046" s="46"/>
    </row>
    <row r="7047" spans="2:23">
      <c r="B7047" s="2">
        <v>9.2000000178813934E-2</v>
      </c>
      <c r="D7047" s="44">
        <v>5.5200000107288361</v>
      </c>
      <c r="E7047" s="44"/>
      <c r="F7047" s="45">
        <v>22.385286331176758</v>
      </c>
      <c r="G7047" s="45"/>
      <c r="H7047" s="45"/>
      <c r="I7047" s="45"/>
      <c r="J7047" s="45"/>
      <c r="K7047" s="45">
        <v>4.1685943603515625</v>
      </c>
      <c r="L7047" s="45"/>
      <c r="M7047" s="45"/>
      <c r="N7047" s="45">
        <v>22.564142227172852</v>
      </c>
      <c r="O7047" s="45"/>
      <c r="P7047" s="45"/>
      <c r="Q7047" s="45"/>
      <c r="R7047" s="45">
        <v>13.007616996765137</v>
      </c>
      <c r="S7047" s="45"/>
      <c r="T7047" s="45"/>
      <c r="U7047" s="45"/>
      <c r="V7047" s="46">
        <v>22.660884857177734</v>
      </c>
      <c r="W7047" s="46"/>
    </row>
    <row r="7048" spans="2:23">
      <c r="B7048" s="2">
        <v>9.3000002205371857E-2</v>
      </c>
      <c r="D7048" s="44">
        <v>5.5800001323223114</v>
      </c>
      <c r="E7048" s="44"/>
      <c r="F7048" s="45">
        <v>20.017074584960938</v>
      </c>
      <c r="G7048" s="45"/>
      <c r="H7048" s="45"/>
      <c r="I7048" s="45"/>
      <c r="J7048" s="45"/>
      <c r="K7048" s="45">
        <v>4.0983624458312988</v>
      </c>
      <c r="L7048" s="45"/>
      <c r="M7048" s="45"/>
      <c r="N7048" s="45">
        <v>22.406122207641602</v>
      </c>
      <c r="O7048" s="45"/>
      <c r="P7048" s="45"/>
      <c r="Q7048" s="45"/>
      <c r="R7048" s="45">
        <v>12.945541381835938</v>
      </c>
      <c r="S7048" s="45"/>
      <c r="T7048" s="45"/>
      <c r="U7048" s="45"/>
      <c r="V7048" s="46">
        <v>22.385931015014648</v>
      </c>
      <c r="W7048" s="46"/>
    </row>
    <row r="7049" spans="2:23">
      <c r="B7049" s="2">
        <v>9.3999996781349182E-2</v>
      </c>
      <c r="D7049" s="44">
        <v>5.6399998068809509</v>
      </c>
      <c r="E7049" s="44"/>
      <c r="F7049" s="45">
        <v>15.446529388427734</v>
      </c>
      <c r="G7049" s="45"/>
      <c r="H7049" s="45"/>
      <c r="I7049" s="45"/>
      <c r="J7049" s="45"/>
      <c r="K7049" s="45">
        <v>4.0295090675354004</v>
      </c>
      <c r="L7049" s="45"/>
      <c r="M7049" s="45"/>
      <c r="N7049" s="45">
        <v>22.250381469726563</v>
      </c>
      <c r="O7049" s="45"/>
      <c r="P7049" s="45"/>
      <c r="Q7049" s="45"/>
      <c r="R7049" s="45">
        <v>12.884101867675781</v>
      </c>
      <c r="S7049" s="45"/>
      <c r="T7049" s="45"/>
      <c r="U7049" s="45"/>
      <c r="V7049" s="46">
        <v>22.114797592163086</v>
      </c>
      <c r="W7049" s="46"/>
    </row>
    <row r="7050" spans="2:23">
      <c r="B7050" s="2">
        <v>9.4999998807907104E-2</v>
      </c>
      <c r="D7050" s="44">
        <v>5.6999999284744263</v>
      </c>
      <c r="E7050" s="44"/>
      <c r="F7050" s="45">
        <v>9.3236627578735352</v>
      </c>
      <c r="G7050" s="45"/>
      <c r="H7050" s="45"/>
      <c r="I7050" s="45"/>
      <c r="J7050" s="45"/>
      <c r="K7050" s="45">
        <v>3.9620013236999512</v>
      </c>
      <c r="L7050" s="45"/>
      <c r="M7050" s="45"/>
      <c r="N7050" s="45">
        <v>22.096870422363281</v>
      </c>
      <c r="O7050" s="45"/>
      <c r="P7050" s="45"/>
      <c r="Q7050" s="45"/>
      <c r="R7050" s="45">
        <v>12.823288917541504</v>
      </c>
      <c r="S7050" s="45"/>
      <c r="T7050" s="45"/>
      <c r="U7050" s="45"/>
      <c r="V7050" s="46">
        <v>21.847421646118164</v>
      </c>
      <c r="W7050" s="46"/>
    </row>
    <row r="7051" spans="2:23">
      <c r="B7051" s="2">
        <v>9.6000000834465027E-2</v>
      </c>
      <c r="D7051" s="44">
        <v>5.7600000500679016</v>
      </c>
      <c r="E7051" s="44"/>
      <c r="F7051" s="45">
        <v>2.5093915462493896</v>
      </c>
      <c r="G7051" s="45"/>
      <c r="H7051" s="45"/>
      <c r="I7051" s="45"/>
      <c r="J7051" s="45"/>
      <c r="K7051" s="45">
        <v>3.8958079814910889</v>
      </c>
      <c r="L7051" s="45"/>
      <c r="M7051" s="45"/>
      <c r="N7051" s="45">
        <v>21.945547103881836</v>
      </c>
      <c r="O7051" s="45"/>
      <c r="P7051" s="45"/>
      <c r="Q7051" s="45"/>
      <c r="R7051" s="45">
        <v>12.763092994689941</v>
      </c>
      <c r="S7051" s="45"/>
      <c r="T7051" s="45"/>
      <c r="U7051" s="45"/>
      <c r="V7051" s="46">
        <v>21.583736419677734</v>
      </c>
      <c r="W7051" s="46"/>
    </row>
    <row r="7052" spans="2:23">
      <c r="B7052" s="2">
        <v>9.7000002861022949E-2</v>
      </c>
      <c r="D7052" s="44">
        <v>5.820000171661377</v>
      </c>
      <c r="E7052" s="44"/>
      <c r="F7052" s="45">
        <v>-4.0466885566711426</v>
      </c>
      <c r="G7052" s="45"/>
      <c r="H7052" s="45"/>
      <c r="I7052" s="45"/>
      <c r="J7052" s="45"/>
      <c r="K7052" s="45">
        <v>3.8308987617492676</v>
      </c>
      <c r="L7052" s="45"/>
      <c r="M7052" s="45"/>
      <c r="N7052" s="45">
        <v>21.796367645263672</v>
      </c>
      <c r="O7052" s="45"/>
      <c r="P7052" s="45"/>
      <c r="Q7052" s="45"/>
      <c r="R7052" s="45">
        <v>12.703505516052246</v>
      </c>
      <c r="S7052" s="45"/>
      <c r="T7052" s="45"/>
      <c r="U7052" s="45"/>
      <c r="V7052" s="46">
        <v>21.323677062988281</v>
      </c>
      <c r="W7052" s="46"/>
    </row>
    <row r="7053" spans="2:23">
      <c r="B7053" s="2">
        <v>9.7999997437000275E-2</v>
      </c>
      <c r="D7053" s="44">
        <v>5.8799998462200165</v>
      </c>
      <c r="E7053" s="44"/>
      <c r="F7053" s="45">
        <v>-9.4397678375244141</v>
      </c>
      <c r="G7053" s="45"/>
      <c r="H7053" s="45"/>
      <c r="I7053" s="45"/>
      <c r="J7053" s="45"/>
      <c r="K7053" s="45">
        <v>3.7672436237335205</v>
      </c>
      <c r="L7053" s="45"/>
      <c r="M7053" s="45"/>
      <c r="N7053" s="45">
        <v>21.649290084838867</v>
      </c>
      <c r="O7053" s="45"/>
      <c r="P7053" s="45"/>
      <c r="Q7053" s="45"/>
      <c r="R7053" s="45">
        <v>12.644515991210938</v>
      </c>
      <c r="S7053" s="45"/>
      <c r="T7053" s="45"/>
      <c r="U7053" s="45"/>
      <c r="V7053" s="46">
        <v>21.067184448242188</v>
      </c>
      <c r="W7053" s="46"/>
    </row>
    <row r="7054" spans="2:23">
      <c r="B7054" s="2">
        <v>9.8999999463558197E-2</v>
      </c>
      <c r="D7054" s="44">
        <v>5.9399999678134918</v>
      </c>
      <c r="E7054" s="44"/>
      <c r="F7054" s="45">
        <v>-12.935774803161621</v>
      </c>
      <c r="G7054" s="45"/>
      <c r="H7054" s="45"/>
      <c r="I7054" s="45"/>
      <c r="J7054" s="45"/>
      <c r="K7054" s="45">
        <v>3.7048137187957764</v>
      </c>
      <c r="L7054" s="45"/>
      <c r="M7054" s="45"/>
      <c r="N7054" s="45">
        <v>21.504270553588867</v>
      </c>
      <c r="O7054" s="45"/>
      <c r="P7054" s="45"/>
      <c r="Q7054" s="45"/>
      <c r="R7054" s="45">
        <v>12.586116790771484</v>
      </c>
      <c r="S7054" s="45"/>
      <c r="T7054" s="45"/>
      <c r="U7054" s="45"/>
      <c r="V7054" s="46">
        <v>20.81419563293457</v>
      </c>
      <c r="W7054" s="46"/>
    </row>
    <row r="7055" spans="2:23">
      <c r="B7055" s="2">
        <v>0.10000000149011612</v>
      </c>
      <c r="D7055" s="44">
        <v>6.0000000894069672</v>
      </c>
      <c r="E7055" s="44"/>
      <c r="F7055" s="45">
        <v>-14.072327613830566</v>
      </c>
      <c r="G7055" s="45"/>
      <c r="H7055" s="45"/>
      <c r="I7055" s="45"/>
      <c r="J7055" s="45"/>
      <c r="K7055" s="45">
        <v>3.6435811519622803</v>
      </c>
      <c r="L7055" s="45"/>
      <c r="M7055" s="45"/>
      <c r="N7055" s="45">
        <v>21.361270904541016</v>
      </c>
      <c r="O7055" s="45"/>
      <c r="P7055" s="45"/>
      <c r="Q7055" s="45"/>
      <c r="R7055" s="45">
        <v>12.528299331665039</v>
      </c>
      <c r="S7055" s="45"/>
      <c r="T7055" s="45"/>
      <c r="U7055" s="45"/>
      <c r="V7055" s="46">
        <v>20.564651489257813</v>
      </c>
      <c r="W7055" s="46"/>
    </row>
    <row r="7056" spans="2:23" ht="9.75" customHeight="1">
      <c r="B7056" s="2">
        <v>0.10100000351667404</v>
      </c>
      <c r="D7056" s="44">
        <v>6.0600002110004425</v>
      </c>
      <c r="E7056" s="44"/>
      <c r="F7056" s="45">
        <v>-12.720804214477539</v>
      </c>
      <c r="G7056" s="45"/>
      <c r="H7056" s="45"/>
      <c r="I7056" s="45"/>
      <c r="J7056" s="45"/>
      <c r="K7056" s="45">
        <v>3.5835182666778564</v>
      </c>
      <c r="L7056" s="45"/>
      <c r="M7056" s="45"/>
      <c r="N7056" s="45">
        <v>21.220251083374023</v>
      </c>
      <c r="O7056" s="45"/>
      <c r="P7056" s="45"/>
      <c r="Q7056" s="45"/>
      <c r="R7056" s="45">
        <v>12.471053123474121</v>
      </c>
      <c r="S7056" s="45"/>
      <c r="T7056" s="45"/>
      <c r="U7056" s="45"/>
      <c r="V7056" s="46">
        <v>20.318492889404297</v>
      </c>
      <c r="W7056" s="46"/>
    </row>
    <row r="7057" spans="2:37" ht="5.25" customHeight="1"/>
    <row r="7058" spans="2:37" ht="172.5" customHeight="1"/>
    <row r="7059" spans="2:37" ht="16.5" customHeight="1"/>
    <row r="7060" spans="2:37" ht="12.75" customHeight="1">
      <c r="B7060" s="39" t="s">
        <v>0</v>
      </c>
      <c r="C7060" s="39"/>
      <c r="D7060" s="39"/>
      <c r="E7060" s="39"/>
      <c r="F7060" s="39"/>
      <c r="G7060" s="1" t="s">
        <v>1</v>
      </c>
      <c r="H7060" s="40" t="s">
        <v>31</v>
      </c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</row>
    <row r="7061" spans="2:37" ht="12.75" customHeight="1">
      <c r="AB7061" s="39" t="s">
        <v>2</v>
      </c>
      <c r="AC7061" s="39"/>
      <c r="AD7061" s="39"/>
      <c r="AE7061" s="39"/>
      <c r="AF7061" s="39"/>
      <c r="AG7061" s="39"/>
    </row>
    <row r="7062" spans="2:37" ht="12" customHeight="1">
      <c r="B7062" s="39" t="s">
        <v>3</v>
      </c>
      <c r="C7062" s="39"/>
      <c r="D7062" s="39"/>
      <c r="E7062" s="39"/>
      <c r="G7062" s="1" t="s">
        <v>4</v>
      </c>
      <c r="H7062" s="41">
        <v>6.5999999046325684</v>
      </c>
      <c r="I7062" s="41"/>
      <c r="J7062" s="41"/>
      <c r="K7062" s="41"/>
      <c r="L7062" s="41"/>
      <c r="M7062" s="41"/>
      <c r="N7062" s="41"/>
      <c r="O7062" s="39" t="s">
        <v>21</v>
      </c>
      <c r="P7062" s="39"/>
      <c r="Q7062" s="39"/>
      <c r="R7062" s="39"/>
      <c r="S7062" s="1" t="s">
        <v>4</v>
      </c>
      <c r="T7062" s="42" t="s">
        <v>24</v>
      </c>
      <c r="U7062" s="42"/>
      <c r="V7062" s="42"/>
      <c r="W7062" s="42"/>
      <c r="X7062" s="42"/>
      <c r="Y7062" s="42"/>
      <c r="Z7062" s="42"/>
      <c r="AA7062" s="42"/>
      <c r="AB7062" s="39"/>
      <c r="AC7062" s="39"/>
      <c r="AD7062" s="39"/>
      <c r="AE7062" s="39"/>
      <c r="AF7062" s="39"/>
      <c r="AG7062" s="39"/>
    </row>
    <row r="7063" spans="2:37" ht="10.5" customHeight="1">
      <c r="AB7063" s="39"/>
      <c r="AC7063" s="39"/>
      <c r="AD7063" s="39"/>
      <c r="AE7063" s="39"/>
      <c r="AF7063" s="39"/>
      <c r="AG7063" s="39"/>
    </row>
    <row r="7064" spans="2:37" ht="12" customHeight="1">
      <c r="AB7064" s="39"/>
      <c r="AC7064" s="39"/>
      <c r="AD7064" s="39"/>
      <c r="AE7064" s="39"/>
      <c r="AF7064" s="39"/>
      <c r="AG7064" s="39"/>
    </row>
    <row r="7065" spans="2:37" ht="12" customHeight="1">
      <c r="AB7065" s="39"/>
      <c r="AC7065" s="39"/>
      <c r="AD7065" s="39"/>
      <c r="AE7065" s="39"/>
      <c r="AF7065" s="39"/>
      <c r="AG7065" s="39"/>
    </row>
    <row r="7066" spans="2:37" ht="6" customHeight="1"/>
    <row r="7067" spans="2:37" ht="3" customHeight="1">
      <c r="B7067" s="43" t="s">
        <v>5</v>
      </c>
      <c r="D7067" s="43" t="s">
        <v>23</v>
      </c>
      <c r="E7067" s="43"/>
      <c r="G7067" s="43" t="s">
        <v>6</v>
      </c>
      <c r="H7067" s="43"/>
      <c r="J7067" s="43" t="s">
        <v>7</v>
      </c>
      <c r="K7067" s="43"/>
      <c r="L7067" s="43"/>
      <c r="M7067" s="43"/>
      <c r="N7067" s="43" t="s">
        <v>8</v>
      </c>
      <c r="O7067" s="43"/>
      <c r="Q7067" s="43" t="s">
        <v>9</v>
      </c>
      <c r="R7067" s="43"/>
      <c r="S7067" s="43"/>
      <c r="T7067" s="43" t="s">
        <v>10</v>
      </c>
      <c r="U7067" s="43"/>
      <c r="X7067" s="43" t="s">
        <v>5</v>
      </c>
      <c r="Y7067" s="43"/>
      <c r="Z7067" s="43" t="s">
        <v>23</v>
      </c>
      <c r="AA7067" s="43"/>
      <c r="AB7067" s="43" t="s">
        <v>6</v>
      </c>
      <c r="AC7067" s="43" t="s">
        <v>7</v>
      </c>
      <c r="AE7067" s="43" t="s">
        <v>8</v>
      </c>
      <c r="AF7067" s="43" t="s">
        <v>9</v>
      </c>
      <c r="AG7067" s="43" t="s">
        <v>10</v>
      </c>
      <c r="AH7067" s="43"/>
    </row>
    <row r="7068" spans="2:37" ht="14.25" customHeight="1">
      <c r="B7068" s="43"/>
      <c r="D7068" s="43"/>
      <c r="E7068" s="43"/>
      <c r="G7068" s="43"/>
      <c r="H7068" s="43"/>
      <c r="J7068" s="43"/>
      <c r="K7068" s="43"/>
      <c r="L7068" s="43"/>
      <c r="M7068" s="43"/>
      <c r="N7068" s="43"/>
      <c r="O7068" s="43"/>
      <c r="Q7068" s="43"/>
      <c r="R7068" s="43"/>
      <c r="S7068" s="43"/>
      <c r="T7068" s="43"/>
      <c r="U7068" s="43"/>
      <c r="X7068" s="43"/>
      <c r="Y7068" s="43"/>
      <c r="Z7068" s="43"/>
      <c r="AA7068" s="43"/>
      <c r="AB7068" s="43"/>
      <c r="AC7068" s="43"/>
      <c r="AE7068" s="43"/>
      <c r="AF7068" s="43"/>
      <c r="AG7068" s="43"/>
      <c r="AH7068" s="43"/>
    </row>
    <row r="7069" spans="2:37">
      <c r="B7069" s="2">
        <v>0</v>
      </c>
      <c r="D7069" s="44">
        <v>0</v>
      </c>
      <c r="E7069" s="44"/>
      <c r="F7069" s="45">
        <v>-3.8879861108398472E-7</v>
      </c>
      <c r="G7069" s="45"/>
      <c r="H7069" s="45"/>
      <c r="I7069" s="45"/>
      <c r="J7069" s="45"/>
      <c r="K7069" s="45">
        <v>33.062816619873047</v>
      </c>
      <c r="L7069" s="45"/>
      <c r="M7069" s="45"/>
      <c r="N7069" s="45">
        <v>66.125633239746094</v>
      </c>
      <c r="O7069" s="45"/>
      <c r="P7069" s="45"/>
      <c r="Q7069" s="45"/>
      <c r="R7069" s="45">
        <v>23.378942489624023</v>
      </c>
      <c r="S7069" s="45"/>
      <c r="T7069" s="45"/>
      <c r="U7069" s="45"/>
      <c r="V7069" s="46">
        <v>100</v>
      </c>
      <c r="W7069" s="46"/>
      <c r="X7069" s="45">
        <v>3.9000000804662704E-2</v>
      </c>
      <c r="Y7069" s="45"/>
      <c r="Z7069" s="44">
        <v>2.3400000482797623</v>
      </c>
      <c r="AA7069" s="44"/>
      <c r="AB7069" s="45">
        <v>22.649263381958008</v>
      </c>
      <c r="AC7069" s="45"/>
      <c r="AD7069" s="45">
        <v>9.2643909454345703</v>
      </c>
      <c r="AE7069" s="45"/>
      <c r="AF7069" s="45">
        <v>33.904678344726563</v>
      </c>
      <c r="AG7069" s="45"/>
      <c r="AH7069" s="45">
        <v>17.423313140869141</v>
      </c>
      <c r="AI7069" s="45"/>
      <c r="AJ7069" s="45"/>
      <c r="AK7069" s="20">
        <v>37.598552703857422</v>
      </c>
    </row>
    <row r="7070" spans="2:37">
      <c r="B7070" s="2">
        <v>1.0000000474974513E-3</v>
      </c>
      <c r="D7070" s="44">
        <v>6.0000002849847078E-2</v>
      </c>
      <c r="E7070" s="44"/>
      <c r="F7070" s="45">
        <v>0.97480630874633789</v>
      </c>
      <c r="G7070" s="45"/>
      <c r="H7070" s="45"/>
      <c r="I7070" s="45"/>
      <c r="J7070" s="45"/>
      <c r="K7070" s="45">
        <v>31.451452255249023</v>
      </c>
      <c r="L7070" s="45"/>
      <c r="M7070" s="45"/>
      <c r="N7070" s="45">
        <v>64.233444213867188</v>
      </c>
      <c r="O7070" s="45"/>
      <c r="P7070" s="45"/>
      <c r="Q7070" s="45"/>
      <c r="R7070" s="45">
        <v>23.180368423461914</v>
      </c>
      <c r="S7070" s="45"/>
      <c r="T7070" s="45"/>
      <c r="U7070" s="45"/>
      <c r="V7070" s="46">
        <v>95.941246032714844</v>
      </c>
      <c r="W7070" s="46"/>
      <c r="X7070" s="45">
        <v>3.9999999105930328E-2</v>
      </c>
      <c r="Y7070" s="45"/>
      <c r="Z7070" s="44">
        <v>2.3999999463558197</v>
      </c>
      <c r="AA7070" s="44"/>
      <c r="AB7070" s="45">
        <v>28.954471588134766</v>
      </c>
      <c r="AC7070" s="45"/>
      <c r="AD7070" s="45">
        <v>9.0229921340942383</v>
      </c>
      <c r="AE7070" s="45"/>
      <c r="AF7070" s="45">
        <v>33.5015869140625</v>
      </c>
      <c r="AG7070" s="45"/>
      <c r="AH7070" s="45">
        <v>17.308979034423828</v>
      </c>
      <c r="AI7070" s="45"/>
      <c r="AJ7070" s="45"/>
      <c r="AK7070" s="20">
        <v>36.860748291015625</v>
      </c>
    </row>
    <row r="7071" spans="2:37">
      <c r="B7071" s="2">
        <v>2.0000000949949026E-3</v>
      </c>
      <c r="D7071" s="44">
        <v>0.12000000569969416</v>
      </c>
      <c r="E7071" s="44"/>
      <c r="F7071" s="45">
        <v>6.297152042388916</v>
      </c>
      <c r="G7071" s="45"/>
      <c r="H7071" s="45"/>
      <c r="I7071" s="45"/>
      <c r="J7071" s="45"/>
      <c r="K7071" s="45">
        <v>29.980506896972656</v>
      </c>
      <c r="L7071" s="45"/>
      <c r="M7071" s="45"/>
      <c r="N7071" s="45">
        <v>62.485881805419922</v>
      </c>
      <c r="O7071" s="45"/>
      <c r="P7071" s="45"/>
      <c r="Q7071" s="45"/>
      <c r="R7071" s="45">
        <v>22.984769821166992</v>
      </c>
      <c r="S7071" s="45"/>
      <c r="T7071" s="45"/>
      <c r="U7071" s="45"/>
      <c r="V7071" s="46">
        <v>92.232467651367188</v>
      </c>
      <c r="W7071" s="46"/>
      <c r="X7071" s="45">
        <v>4.1000001132488251E-2</v>
      </c>
      <c r="Y7071" s="45"/>
      <c r="Z7071" s="44">
        <v>2.460000067949295</v>
      </c>
      <c r="AA7071" s="44"/>
      <c r="AB7071" s="45">
        <v>32.397666931152344</v>
      </c>
      <c r="AC7071" s="45"/>
      <c r="AD7071" s="45">
        <v>8.7885475158691406</v>
      </c>
      <c r="AE7071" s="45"/>
      <c r="AF7071" s="45">
        <v>33.107555389404297</v>
      </c>
      <c r="AG7071" s="45"/>
      <c r="AH7071" s="45">
        <v>17.196134567260742</v>
      </c>
      <c r="AI7071" s="45"/>
      <c r="AJ7071" s="45"/>
      <c r="AK7071" s="20">
        <v>36.138595581054688</v>
      </c>
    </row>
    <row r="7072" spans="2:37">
      <c r="B7072" s="2">
        <v>3.0000000260770321E-3</v>
      </c>
      <c r="D7072" s="44">
        <v>0.18000000156462193</v>
      </c>
      <c r="E7072" s="44"/>
      <c r="F7072" s="45">
        <v>14.932631492614746</v>
      </c>
      <c r="G7072" s="45"/>
      <c r="H7072" s="45"/>
      <c r="I7072" s="45"/>
      <c r="J7072" s="45"/>
      <c r="K7072" s="45">
        <v>28.633153915405273</v>
      </c>
      <c r="L7072" s="45"/>
      <c r="M7072" s="45"/>
      <c r="N7072" s="45">
        <v>60.866039276123047</v>
      </c>
      <c r="O7072" s="45"/>
      <c r="P7072" s="45"/>
      <c r="Q7072" s="45"/>
      <c r="R7072" s="45">
        <v>22.792093276977539</v>
      </c>
      <c r="S7072" s="45"/>
      <c r="T7072" s="45"/>
      <c r="U7072" s="45"/>
      <c r="V7072" s="46">
        <v>88.832107543945313</v>
      </c>
      <c r="W7072" s="46"/>
      <c r="X7072" s="45">
        <v>4.1999999433755875E-2</v>
      </c>
      <c r="Y7072" s="45"/>
      <c r="Z7072" s="44">
        <v>2.5199999660253525</v>
      </c>
      <c r="AA7072" s="44"/>
      <c r="AB7072" s="45">
        <v>32.502643585205078</v>
      </c>
      <c r="AC7072" s="45"/>
      <c r="AD7072" s="45">
        <v>8.5608081817626953</v>
      </c>
      <c r="AE7072" s="45"/>
      <c r="AF7072" s="45">
        <v>32.722301483154297</v>
      </c>
      <c r="AG7072" s="45"/>
      <c r="AH7072" s="45">
        <v>17.084754943847656</v>
      </c>
      <c r="AI7072" s="45"/>
      <c r="AJ7072" s="45"/>
      <c r="AK7072" s="20">
        <v>35.431621551513672</v>
      </c>
    </row>
    <row r="7073" spans="2:37">
      <c r="B7073" s="2">
        <v>4.0000001899898052E-3</v>
      </c>
      <c r="D7073" s="44">
        <v>0.24000001139938831</v>
      </c>
      <c r="E7073" s="44"/>
      <c r="F7073" s="45">
        <v>25.42194938659668</v>
      </c>
      <c r="G7073" s="45"/>
      <c r="H7073" s="45"/>
      <c r="I7073" s="45"/>
      <c r="J7073" s="45"/>
      <c r="K7073" s="45">
        <v>27.394784927368164</v>
      </c>
      <c r="L7073" s="45"/>
      <c r="M7073" s="45"/>
      <c r="N7073" s="45">
        <v>59.359245300292969</v>
      </c>
      <c r="O7073" s="45"/>
      <c r="P7073" s="45"/>
      <c r="Q7073" s="45"/>
      <c r="R7073" s="45">
        <v>22.602285385131836</v>
      </c>
      <c r="S7073" s="45"/>
      <c r="T7073" s="45"/>
      <c r="U7073" s="45"/>
      <c r="V7073" s="46">
        <v>85.703887939453125</v>
      </c>
      <c r="W7073" s="46"/>
      <c r="X7073" s="45">
        <v>4.3000001460313797E-2</v>
      </c>
      <c r="Y7073" s="45"/>
      <c r="Z7073" s="44">
        <v>2.5800000876188278</v>
      </c>
      <c r="AA7073" s="44"/>
      <c r="AB7073" s="45">
        <v>29.265987396240234</v>
      </c>
      <c r="AC7073" s="45"/>
      <c r="AD7073" s="45">
        <v>8.3395404815673828</v>
      </c>
      <c r="AE7073" s="45"/>
      <c r="AF7073" s="45">
        <v>32.345554351806641</v>
      </c>
      <c r="AG7073" s="45"/>
      <c r="AH7073" s="45">
        <v>16.974815368652344</v>
      </c>
      <c r="AI7073" s="45"/>
      <c r="AJ7073" s="45"/>
      <c r="AK7073" s="20">
        <v>34.7393798828125</v>
      </c>
    </row>
    <row r="7074" spans="2:37">
      <c r="B7074" s="2">
        <v>4.999999888241291E-3</v>
      </c>
      <c r="D7074" s="44">
        <v>0.29999999329447746</v>
      </c>
      <c r="E7074" s="44"/>
      <c r="F7074" s="45">
        <v>36.088821411132813</v>
      </c>
      <c r="G7074" s="45"/>
      <c r="H7074" s="45"/>
      <c r="I7074" s="45"/>
      <c r="J7074" s="45"/>
      <c r="K7074" s="45">
        <v>26.252725601196289</v>
      </c>
      <c r="L7074" s="45"/>
      <c r="M7074" s="45"/>
      <c r="N7074" s="45">
        <v>57.952739715576172</v>
      </c>
      <c r="O7074" s="45"/>
      <c r="P7074" s="45"/>
      <c r="Q7074" s="45"/>
      <c r="R7074" s="45">
        <v>22.41529655456543</v>
      </c>
      <c r="S7074" s="45"/>
      <c r="T7074" s="45"/>
      <c r="U7074" s="45"/>
      <c r="V7074" s="46">
        <v>82.816123962402344</v>
      </c>
      <c r="W7074" s="46"/>
      <c r="X7074" s="45">
        <v>4.3999999761581421E-2</v>
      </c>
      <c r="Y7074" s="45"/>
      <c r="Z7074" s="44">
        <v>2.6399999856948853</v>
      </c>
      <c r="AA7074" s="44"/>
      <c r="AB7074" s="45">
        <v>23.151403427124023</v>
      </c>
      <c r="AC7074" s="45"/>
      <c r="AD7074" s="45">
        <v>8.1245203018188477</v>
      </c>
      <c r="AE7074" s="45"/>
      <c r="AF7074" s="45">
        <v>31.977056503295898</v>
      </c>
      <c r="AG7074" s="45"/>
      <c r="AH7074" s="45">
        <v>16.866289138793945</v>
      </c>
      <c r="AI7074" s="45"/>
      <c r="AJ7074" s="45"/>
      <c r="AK7074" s="20">
        <v>34.061454772949219</v>
      </c>
    </row>
    <row r="7075" spans="2:37">
      <c r="B7075" s="2">
        <v>6.0000000521540642E-3</v>
      </c>
      <c r="D7075" s="44">
        <v>0.36000000312924385</v>
      </c>
      <c r="E7075" s="44"/>
      <c r="F7075" s="45">
        <v>45.274864196777344</v>
      </c>
      <c r="G7075" s="45"/>
      <c r="H7075" s="45"/>
      <c r="I7075" s="45"/>
      <c r="J7075" s="45"/>
      <c r="K7075" s="45">
        <v>25.195957183837891</v>
      </c>
      <c r="L7075" s="45"/>
      <c r="M7075" s="45"/>
      <c r="N7075" s="45">
        <v>56.635440826416016</v>
      </c>
      <c r="O7075" s="45"/>
      <c r="P7075" s="45"/>
      <c r="Q7075" s="45"/>
      <c r="R7075" s="45">
        <v>22.231073379516602</v>
      </c>
      <c r="S7075" s="45"/>
      <c r="T7075" s="45"/>
      <c r="U7075" s="45"/>
      <c r="V7075" s="46">
        <v>80.141128540039063</v>
      </c>
      <c r="W7075" s="46"/>
      <c r="X7075" s="45">
        <v>4.5000001788139343E-2</v>
      </c>
      <c r="Y7075" s="45"/>
      <c r="Z7075" s="44">
        <v>2.7000001072883606</v>
      </c>
      <c r="AA7075" s="44"/>
      <c r="AB7075" s="45">
        <v>15.019016265869141</v>
      </c>
      <c r="AC7075" s="45"/>
      <c r="AD7075" s="45">
        <v>7.9155383110046387</v>
      </c>
      <c r="AE7075" s="45"/>
      <c r="AF7075" s="45">
        <v>31.61656379699707</v>
      </c>
      <c r="AG7075" s="45"/>
      <c r="AH7075" s="45">
        <v>16.7591552734375</v>
      </c>
      <c r="AI7075" s="45"/>
      <c r="AJ7075" s="45"/>
      <c r="AK7075" s="20">
        <v>33.397453308105469</v>
      </c>
    </row>
    <row r="7076" spans="2:37">
      <c r="B7076" s="2">
        <v>7.0000002160668373E-3</v>
      </c>
      <c r="D7076" s="44">
        <v>0.42000001296401024</v>
      </c>
      <c r="E7076" s="44"/>
      <c r="F7076" s="45">
        <v>51.568393707275391</v>
      </c>
      <c r="G7076" s="45"/>
      <c r="H7076" s="45"/>
      <c r="I7076" s="45"/>
      <c r="J7076" s="45"/>
      <c r="K7076" s="45">
        <v>24.21490478515625</v>
      </c>
      <c r="L7076" s="45"/>
      <c r="M7076" s="45"/>
      <c r="N7076" s="45">
        <v>55.397701263427734</v>
      </c>
      <c r="O7076" s="45"/>
      <c r="P7076" s="45"/>
      <c r="Q7076" s="45"/>
      <c r="R7076" s="45">
        <v>22.049568176269531</v>
      </c>
      <c r="S7076" s="45"/>
      <c r="T7076" s="45"/>
      <c r="U7076" s="45"/>
      <c r="V7076" s="46">
        <v>77.654685974121094</v>
      </c>
      <c r="W7076" s="46"/>
      <c r="X7076" s="45">
        <v>4.6000000089406967E-2</v>
      </c>
      <c r="Y7076" s="45"/>
      <c r="Z7076" s="44">
        <v>2.760000005364418</v>
      </c>
      <c r="AA7076" s="44"/>
      <c r="AB7076" s="45">
        <v>6.0003538131713867</v>
      </c>
      <c r="AC7076" s="45"/>
      <c r="AD7076" s="45">
        <v>7.7123923301696777</v>
      </c>
      <c r="AE7076" s="45"/>
      <c r="AF7076" s="45">
        <v>31.263839721679688</v>
      </c>
      <c r="AG7076" s="45"/>
      <c r="AH7076" s="45">
        <v>16.653388977050781</v>
      </c>
      <c r="AI7076" s="45"/>
      <c r="AJ7076" s="45"/>
      <c r="AK7076" s="20">
        <v>32.746997833251953</v>
      </c>
    </row>
    <row r="7077" spans="2:37">
      <c r="B7077" s="2">
        <v>8.0000003799796104E-3</v>
      </c>
      <c r="D7077" s="44">
        <v>0.48000002279877663</v>
      </c>
      <c r="E7077" s="44"/>
      <c r="F7077" s="45">
        <v>53.995330810546875</v>
      </c>
      <c r="G7077" s="45"/>
      <c r="H7077" s="45"/>
      <c r="I7077" s="45"/>
      <c r="J7077" s="45"/>
      <c r="K7077" s="45">
        <v>23.301233291625977</v>
      </c>
      <c r="L7077" s="45"/>
      <c r="M7077" s="45"/>
      <c r="N7077" s="45">
        <v>54.231117248535156</v>
      </c>
      <c r="O7077" s="45"/>
      <c r="P7077" s="45"/>
      <c r="Q7077" s="45"/>
      <c r="R7077" s="45">
        <v>21.870731353759766</v>
      </c>
      <c r="S7077" s="45"/>
      <c r="T7077" s="45"/>
      <c r="U7077" s="45"/>
      <c r="V7077" s="46">
        <v>75.335662841796875</v>
      </c>
      <c r="W7077" s="46"/>
      <c r="X7077" s="45">
        <v>4.6999998390674591E-2</v>
      </c>
      <c r="Y7077" s="45"/>
      <c r="Z7077" s="44">
        <v>2.8199999034404755</v>
      </c>
      <c r="AA7077" s="44"/>
      <c r="AB7077" s="45">
        <v>-2.6629087924957275</v>
      </c>
      <c r="AC7077" s="45"/>
      <c r="AD7077" s="45">
        <v>7.5148921012878418</v>
      </c>
      <c r="AE7077" s="45"/>
      <c r="AF7077" s="45">
        <v>30.918664932250977</v>
      </c>
      <c r="AG7077" s="45"/>
      <c r="AH7077" s="45">
        <v>16.548967361450195</v>
      </c>
      <c r="AI7077" s="45"/>
      <c r="AJ7077" s="45"/>
      <c r="AK7077" s="20">
        <v>32.109745025634766</v>
      </c>
    </row>
    <row r="7078" spans="2:37">
      <c r="B7078" s="2">
        <v>8.999999612569809E-3</v>
      </c>
      <c r="D7078" s="44">
        <v>0.53999997675418854</v>
      </c>
      <c r="E7078" s="44"/>
      <c r="F7078" s="45">
        <v>52.146369934082031</v>
      </c>
      <c r="G7078" s="45"/>
      <c r="H7078" s="45"/>
      <c r="I7078" s="45"/>
      <c r="J7078" s="45"/>
      <c r="K7078" s="45">
        <v>22.447683334350586</v>
      </c>
      <c r="L7078" s="45"/>
      <c r="M7078" s="45"/>
      <c r="N7078" s="45">
        <v>53.128360748291016</v>
      </c>
      <c r="O7078" s="45"/>
      <c r="P7078" s="45"/>
      <c r="Q7078" s="45"/>
      <c r="R7078" s="45">
        <v>21.694515228271484</v>
      </c>
      <c r="S7078" s="45"/>
      <c r="T7078" s="45"/>
      <c r="U7078" s="45"/>
      <c r="V7078" s="46">
        <v>73.165542602539063</v>
      </c>
      <c r="W7078" s="46"/>
      <c r="X7078" s="45">
        <v>4.8000000417232513E-2</v>
      </c>
      <c r="Y7078" s="45"/>
      <c r="Z7078" s="44">
        <v>2.8800000250339508</v>
      </c>
      <c r="AA7078" s="44"/>
      <c r="AB7078" s="45">
        <v>-9.7934980392456055</v>
      </c>
      <c r="AC7078" s="45"/>
      <c r="AD7078" s="45">
        <v>7.3228535652160645</v>
      </c>
      <c r="AE7078" s="45"/>
      <c r="AF7078" s="45">
        <v>30.580820083618164</v>
      </c>
      <c r="AG7078" s="45"/>
      <c r="AH7078" s="45">
        <v>16.445865631103516</v>
      </c>
      <c r="AI7078" s="45"/>
      <c r="AJ7078" s="45"/>
      <c r="AK7078" s="20">
        <v>31.485357284545898</v>
      </c>
    </row>
    <row r="7079" spans="2:37">
      <c r="B7079" s="2">
        <v>9.9999997764825821E-3</v>
      </c>
      <c r="D7079" s="44">
        <v>0.59999998658895493</v>
      </c>
      <c r="E7079" s="44"/>
      <c r="F7079" s="45">
        <v>46.223636627197266</v>
      </c>
      <c r="G7079" s="45"/>
      <c r="H7079" s="45"/>
      <c r="I7079" s="45"/>
      <c r="J7079" s="45"/>
      <c r="K7079" s="45">
        <v>21.647930145263672</v>
      </c>
      <c r="L7079" s="45"/>
      <c r="M7079" s="45"/>
      <c r="N7079" s="45">
        <v>52.083042144775391</v>
      </c>
      <c r="O7079" s="45"/>
      <c r="P7079" s="45"/>
      <c r="Q7079" s="45"/>
      <c r="R7079" s="45">
        <v>21.520872116088867</v>
      </c>
      <c r="S7079" s="45"/>
      <c r="T7079" s="45"/>
      <c r="U7079" s="45"/>
      <c r="V7079" s="46">
        <v>71.128150939941406</v>
      </c>
      <c r="W7079" s="46"/>
      <c r="X7079" s="45">
        <v>4.8999998718500137E-2</v>
      </c>
      <c r="Y7079" s="45"/>
      <c r="Z7079" s="44">
        <v>2.9399999231100082</v>
      </c>
      <c r="AA7079" s="44"/>
      <c r="AB7079" s="45">
        <v>-14.441926956176758</v>
      </c>
      <c r="AC7079" s="45"/>
      <c r="AD7079" s="45">
        <v>7.136103630065918</v>
      </c>
      <c r="AE7079" s="45"/>
      <c r="AF7079" s="45">
        <v>30.250101089477539</v>
      </c>
      <c r="AG7079" s="45"/>
      <c r="AH7079" s="45">
        <v>16.344064712524414</v>
      </c>
      <c r="AI7079" s="45"/>
      <c r="AJ7079" s="45"/>
      <c r="AK7079" s="20">
        <v>30.873514175415039</v>
      </c>
    </row>
    <row r="7080" spans="2:37">
      <c r="B7080" s="2">
        <v>1.0999999940395355E-2</v>
      </c>
      <c r="D7080" s="44">
        <v>0.65999999642372131</v>
      </c>
      <c r="E7080" s="44"/>
      <c r="F7080" s="45">
        <v>37.001743316650391</v>
      </c>
      <c r="G7080" s="45"/>
      <c r="H7080" s="45"/>
      <c r="I7080" s="45"/>
      <c r="J7080" s="45"/>
      <c r="K7080" s="45">
        <v>20.896450042724609</v>
      </c>
      <c r="L7080" s="45"/>
      <c r="M7080" s="45"/>
      <c r="N7080" s="45">
        <v>51.089569091796875</v>
      </c>
      <c r="O7080" s="45"/>
      <c r="P7080" s="45"/>
      <c r="Q7080" s="45"/>
      <c r="R7080" s="45">
        <v>21.349760055541992</v>
      </c>
      <c r="S7080" s="45"/>
      <c r="T7080" s="45"/>
      <c r="U7080" s="45"/>
      <c r="V7080" s="46">
        <v>69.209312438964844</v>
      </c>
      <c r="W7080" s="46"/>
      <c r="X7080" s="45">
        <v>5.000000074505806E-2</v>
      </c>
      <c r="Y7080" s="45"/>
      <c r="Z7080" s="44">
        <v>3.0000000447034836</v>
      </c>
      <c r="AA7080" s="44"/>
      <c r="AB7080" s="45">
        <v>-16.016088485717773</v>
      </c>
      <c r="AC7080" s="45"/>
      <c r="AD7080" s="45">
        <v>6.9544744491577148</v>
      </c>
      <c r="AE7080" s="45"/>
      <c r="AF7080" s="45">
        <v>29.926311492919922</v>
      </c>
      <c r="AG7080" s="45"/>
      <c r="AH7080" s="45">
        <v>16.243541717529297</v>
      </c>
      <c r="AI7080" s="45"/>
      <c r="AJ7080" s="45"/>
      <c r="AK7080" s="20">
        <v>30.273916244506836</v>
      </c>
    </row>
    <row r="7081" spans="2:37">
      <c r="B7081" s="2">
        <v>1.2000000104308128E-2</v>
      </c>
      <c r="D7081" s="44">
        <v>0.7200000062584877</v>
      </c>
      <c r="E7081" s="44"/>
      <c r="F7081" s="45">
        <v>25.709932327270508</v>
      </c>
      <c r="G7081" s="45"/>
      <c r="H7081" s="45"/>
      <c r="I7081" s="45"/>
      <c r="J7081" s="45"/>
      <c r="K7081" s="45">
        <v>20.188417434692383</v>
      </c>
      <c r="L7081" s="45"/>
      <c r="M7081" s="45"/>
      <c r="N7081" s="45">
        <v>50.143054962158203</v>
      </c>
      <c r="O7081" s="45"/>
      <c r="P7081" s="45"/>
      <c r="Q7081" s="45"/>
      <c r="R7081" s="45">
        <v>21.181129455566406</v>
      </c>
      <c r="S7081" s="45"/>
      <c r="T7081" s="45"/>
      <c r="U7081" s="45"/>
      <c r="V7081" s="46">
        <v>67.396629333496094</v>
      </c>
      <c r="W7081" s="46"/>
      <c r="X7081" s="45">
        <v>5.0999999046325684E-2</v>
      </c>
      <c r="Y7081" s="45"/>
      <c r="Z7081" s="44">
        <v>3.059999942779541</v>
      </c>
      <c r="AA7081" s="44"/>
      <c r="AB7081" s="45">
        <v>-14.359428405761719</v>
      </c>
      <c r="AC7081" s="45"/>
      <c r="AD7081" s="45">
        <v>6.7778067588806152</v>
      </c>
      <c r="AE7081" s="45"/>
      <c r="AF7081" s="45">
        <v>29.609258651733398</v>
      </c>
      <c r="AG7081" s="45"/>
      <c r="AH7081" s="45">
        <v>16.14427375793457</v>
      </c>
      <c r="AI7081" s="45"/>
      <c r="AJ7081" s="45"/>
      <c r="AK7081" s="20">
        <v>29.686271667480469</v>
      </c>
    </row>
    <row r="7082" spans="2:37">
      <c r="B7082" s="2">
        <v>1.3000000268220901E-2</v>
      </c>
      <c r="D7082" s="44">
        <v>0.78000001609325409</v>
      </c>
      <c r="E7082" s="44"/>
      <c r="F7082" s="45">
        <v>13.852961540222168</v>
      </c>
      <c r="G7082" s="45"/>
      <c r="H7082" s="45"/>
      <c r="I7082" s="45"/>
      <c r="J7082" s="45"/>
      <c r="K7082" s="45">
        <v>19.519609451293945</v>
      </c>
      <c r="L7082" s="45"/>
      <c r="M7082" s="45"/>
      <c r="N7082" s="45">
        <v>49.239215850830078</v>
      </c>
      <c r="O7082" s="45"/>
      <c r="P7082" s="45"/>
      <c r="Q7082" s="45"/>
      <c r="R7082" s="45">
        <v>21.014936447143555</v>
      </c>
      <c r="S7082" s="45"/>
      <c r="T7082" s="45"/>
      <c r="U7082" s="45"/>
      <c r="V7082" s="46">
        <v>65.679229736328125</v>
      </c>
      <c r="W7082" s="46"/>
      <c r="X7082" s="45">
        <v>5.2000001072883606E-2</v>
      </c>
      <c r="Y7082" s="45"/>
      <c r="Z7082" s="44">
        <v>3.1200000643730164</v>
      </c>
      <c r="AA7082" s="44"/>
      <c r="AB7082" s="45">
        <v>-9.7674398422241211</v>
      </c>
      <c r="AC7082" s="45"/>
      <c r="AD7082" s="45">
        <v>6.6059465408325195</v>
      </c>
      <c r="AE7082" s="45"/>
      <c r="AF7082" s="45">
        <v>29.298759460449219</v>
      </c>
      <c r="AG7082" s="45"/>
      <c r="AH7082" s="45">
        <v>16.046241760253906</v>
      </c>
      <c r="AI7082" s="45"/>
      <c r="AJ7082" s="45"/>
      <c r="AK7082" s="20">
        <v>29.110300064086914</v>
      </c>
    </row>
    <row r="7083" spans="2:37">
      <c r="B7083" s="2">
        <v>1.4000000432133675E-2</v>
      </c>
      <c r="D7083" s="44">
        <v>0.84000002592802048</v>
      </c>
      <c r="E7083" s="44"/>
      <c r="F7083" s="45">
        <v>2.9966039657592773</v>
      </c>
      <c r="G7083" s="45"/>
      <c r="H7083" s="45"/>
      <c r="I7083" s="45"/>
      <c r="J7083" s="45"/>
      <c r="K7083" s="45">
        <v>18.886329650878906</v>
      </c>
      <c r="L7083" s="45"/>
      <c r="M7083" s="45"/>
      <c r="N7083" s="45">
        <v>48.374294281005859</v>
      </c>
      <c r="O7083" s="45"/>
      <c r="P7083" s="45"/>
      <c r="Q7083" s="45"/>
      <c r="R7083" s="45">
        <v>20.851140975952148</v>
      </c>
      <c r="S7083" s="45"/>
      <c r="T7083" s="45"/>
      <c r="U7083" s="45"/>
      <c r="V7083" s="46">
        <v>64.047584533691406</v>
      </c>
      <c r="W7083" s="46"/>
      <c r="X7083" s="45">
        <v>5.299999937415123E-2</v>
      </c>
      <c r="Y7083" s="45"/>
      <c r="Z7083" s="44">
        <v>3.1799999624490738</v>
      </c>
      <c r="AA7083" s="44"/>
      <c r="AB7083" s="45">
        <v>-2.9409568309783936</v>
      </c>
      <c r="AC7083" s="45"/>
      <c r="AD7083" s="45">
        <v>6.438746452331543</v>
      </c>
      <c r="AE7083" s="45"/>
      <c r="AF7083" s="45">
        <v>28.994640350341797</v>
      </c>
      <c r="AG7083" s="45"/>
      <c r="AH7083" s="45">
        <v>15.949424743652344</v>
      </c>
      <c r="AI7083" s="45"/>
      <c r="AJ7083" s="45"/>
      <c r="AK7083" s="20">
        <v>28.545738220214844</v>
      </c>
    </row>
    <row r="7084" spans="2:37">
      <c r="B7084" s="2">
        <v>1.4999999664723873E-2</v>
      </c>
      <c r="D7084" s="44">
        <v>0.89999997988343239</v>
      </c>
      <c r="E7084" s="44"/>
      <c r="F7084" s="45">
        <v>-5.4518909454345703</v>
      </c>
      <c r="G7084" s="45"/>
      <c r="H7084" s="45"/>
      <c r="I7084" s="45"/>
      <c r="J7084" s="45"/>
      <c r="K7084" s="45">
        <v>18.285329818725586</v>
      </c>
      <c r="L7084" s="45"/>
      <c r="M7084" s="45"/>
      <c r="N7084" s="45">
        <v>47.544979095458984</v>
      </c>
      <c r="O7084" s="45"/>
      <c r="P7084" s="45"/>
      <c r="Q7084" s="45"/>
      <c r="R7084" s="45">
        <v>20.689697265625</v>
      </c>
      <c r="S7084" s="45"/>
      <c r="T7084" s="45"/>
      <c r="U7084" s="45"/>
      <c r="V7084" s="46">
        <v>62.493331909179688</v>
      </c>
      <c r="W7084" s="46"/>
      <c r="X7084" s="45">
        <v>5.4000001400709152E-2</v>
      </c>
      <c r="Y7084" s="45"/>
      <c r="Z7084" s="44">
        <v>3.2400000840425491</v>
      </c>
      <c r="AA7084" s="44"/>
      <c r="AB7084" s="45">
        <v>5.1165022850036621</v>
      </c>
      <c r="AC7084" s="45"/>
      <c r="AD7084" s="45">
        <v>6.2760648727416992</v>
      </c>
      <c r="AE7084" s="45"/>
      <c r="AF7084" s="45">
        <v>28.696727752685547</v>
      </c>
      <c r="AG7084" s="45"/>
      <c r="AH7084" s="45">
        <v>15.853801727294922</v>
      </c>
      <c r="AI7084" s="45"/>
      <c r="AJ7084" s="45"/>
      <c r="AK7084" s="20">
        <v>27.992326736450195</v>
      </c>
    </row>
    <row r="7085" spans="2:37">
      <c r="B7085" s="2">
        <v>1.6000000759959221E-2</v>
      </c>
      <c r="D7085" s="44">
        <v>0.96000004559755325</v>
      </c>
      <c r="E7085" s="44"/>
      <c r="F7085" s="45">
        <v>-10.437777519226074</v>
      </c>
      <c r="G7085" s="45"/>
      <c r="H7085" s="45"/>
      <c r="I7085" s="45"/>
      <c r="J7085" s="45"/>
      <c r="K7085" s="45">
        <v>17.713762283325195</v>
      </c>
      <c r="L7085" s="45"/>
      <c r="M7085" s="45"/>
      <c r="N7085" s="45">
        <v>46.748363494873047</v>
      </c>
      <c r="O7085" s="45"/>
      <c r="P7085" s="45"/>
      <c r="Q7085" s="45"/>
      <c r="R7085" s="45">
        <v>20.530563354492188</v>
      </c>
      <c r="S7085" s="45"/>
      <c r="T7085" s="45"/>
      <c r="U7085" s="45"/>
      <c r="V7085" s="46">
        <v>61.009140014648438</v>
      </c>
      <c r="W7085" s="46"/>
      <c r="X7085" s="45">
        <v>5.4999999701976776E-2</v>
      </c>
      <c r="Y7085" s="45"/>
      <c r="Z7085" s="44">
        <v>3.2999999821186066</v>
      </c>
      <c r="AA7085" s="44"/>
      <c r="AB7085" s="45">
        <v>13.242329597473145</v>
      </c>
      <c r="AC7085" s="45"/>
      <c r="AD7085" s="45">
        <v>6.1177663803100586</v>
      </c>
      <c r="AE7085" s="45"/>
      <c r="AF7085" s="45">
        <v>28.404857635498047</v>
      </c>
      <c r="AG7085" s="45"/>
      <c r="AH7085" s="45">
        <v>15.759353637695313</v>
      </c>
      <c r="AI7085" s="45"/>
      <c r="AJ7085" s="45"/>
      <c r="AK7085" s="20">
        <v>27.449819564819336</v>
      </c>
    </row>
    <row r="7086" spans="2:37">
      <c r="B7086" s="2">
        <v>1.7000000923871994E-2</v>
      </c>
      <c r="D7086" s="44">
        <v>1.0200000554323196</v>
      </c>
      <c r="E7086" s="44"/>
      <c r="F7086" s="45">
        <v>-11.400674819946289</v>
      </c>
      <c r="G7086" s="45"/>
      <c r="H7086" s="45"/>
      <c r="I7086" s="45"/>
      <c r="J7086" s="45"/>
      <c r="K7086" s="45">
        <v>17.169111251831055</v>
      </c>
      <c r="L7086" s="45"/>
      <c r="M7086" s="45"/>
      <c r="N7086" s="45">
        <v>45.981876373291016</v>
      </c>
      <c r="O7086" s="45"/>
      <c r="P7086" s="45"/>
      <c r="Q7086" s="45"/>
      <c r="R7086" s="45">
        <v>20.373701095581055</v>
      </c>
      <c r="S7086" s="45"/>
      <c r="T7086" s="45"/>
      <c r="U7086" s="45"/>
      <c r="V7086" s="46">
        <v>59.588558197021484</v>
      </c>
      <c r="W7086" s="46"/>
      <c r="X7086" s="45">
        <v>5.6000001728534698E-2</v>
      </c>
      <c r="Y7086" s="45"/>
      <c r="Z7086" s="44">
        <v>3.3600001037120819</v>
      </c>
      <c r="AA7086" s="44"/>
      <c r="AB7086" s="45">
        <v>20.27888298034668</v>
      </c>
      <c r="AC7086" s="45"/>
      <c r="AD7086" s="45">
        <v>5.9637188911437988</v>
      </c>
      <c r="AE7086" s="45"/>
      <c r="AF7086" s="45">
        <v>28.118873596191406</v>
      </c>
      <c r="AG7086" s="45"/>
      <c r="AH7086" s="45">
        <v>15.666060447692871</v>
      </c>
      <c r="AI7086" s="45"/>
      <c r="AJ7086" s="45"/>
      <c r="AK7086" s="20">
        <v>26.917974472045898</v>
      </c>
    </row>
    <row r="7087" spans="2:37">
      <c r="B7087" s="2">
        <v>1.7999999225139618E-2</v>
      </c>
      <c r="D7087" s="44">
        <v>1.0799999535083771</v>
      </c>
      <c r="E7087" s="44"/>
      <c r="F7087" s="45">
        <v>-8.3453922271728516</v>
      </c>
      <c r="G7087" s="45"/>
      <c r="H7087" s="45"/>
      <c r="I7087" s="45"/>
      <c r="J7087" s="45"/>
      <c r="K7087" s="45">
        <v>16.649164199829102</v>
      </c>
      <c r="L7087" s="45"/>
      <c r="M7087" s="45"/>
      <c r="N7087" s="45">
        <v>45.243247985839844</v>
      </c>
      <c r="O7087" s="45"/>
      <c r="P7087" s="45"/>
      <c r="Q7087" s="45"/>
      <c r="R7087" s="45">
        <v>20.219070434570313</v>
      </c>
      <c r="S7087" s="45"/>
      <c r="T7087" s="45"/>
      <c r="U7087" s="45"/>
      <c r="V7087" s="46">
        <v>58.225906372070313</v>
      </c>
      <c r="W7087" s="46"/>
      <c r="X7087" s="45">
        <v>5.7000000029802322E-2</v>
      </c>
      <c r="Y7087" s="45"/>
      <c r="Z7087" s="44">
        <v>3.4200000017881393</v>
      </c>
      <c r="AA7087" s="44"/>
      <c r="AB7087" s="45">
        <v>25.234878540039063</v>
      </c>
      <c r="AC7087" s="45"/>
      <c r="AD7087" s="45">
        <v>5.8137965202331543</v>
      </c>
      <c r="AE7087" s="45"/>
      <c r="AF7087" s="45">
        <v>27.838621139526367</v>
      </c>
      <c r="AG7087" s="45"/>
      <c r="AH7087" s="45">
        <v>15.573902130126953</v>
      </c>
      <c r="AI7087" s="45"/>
      <c r="AJ7087" s="45"/>
      <c r="AK7087" s="20">
        <v>26.396562576293945</v>
      </c>
    </row>
    <row r="7088" spans="2:37">
      <c r="B7088" s="2">
        <v>1.8999999389052391E-2</v>
      </c>
      <c r="D7088" s="44">
        <v>1.1399999633431435</v>
      </c>
      <c r="E7088" s="44"/>
      <c r="F7088" s="45">
        <v>-1.8329743146896362</v>
      </c>
      <c r="G7088" s="45"/>
      <c r="H7088" s="45"/>
      <c r="I7088" s="45"/>
      <c r="J7088" s="45"/>
      <c r="K7088" s="45">
        <v>16.151962280273438</v>
      </c>
      <c r="L7088" s="45"/>
      <c r="M7088" s="45"/>
      <c r="N7088" s="45">
        <v>44.530460357666016</v>
      </c>
      <c r="O7088" s="45"/>
      <c r="P7088" s="45"/>
      <c r="Q7088" s="45"/>
      <c r="R7088" s="45">
        <v>20.066627502441406</v>
      </c>
      <c r="S7088" s="45"/>
      <c r="T7088" s="45"/>
      <c r="U7088" s="45"/>
      <c r="V7088" s="46">
        <v>56.916202545166016</v>
      </c>
      <c r="W7088" s="46"/>
      <c r="X7088" s="45">
        <v>5.7999998331069946E-2</v>
      </c>
      <c r="Y7088" s="45"/>
      <c r="Z7088" s="44">
        <v>3.4799998998641968</v>
      </c>
      <c r="AA7088" s="44"/>
      <c r="AB7088" s="45">
        <v>27.42169189453125</v>
      </c>
      <c r="AC7088" s="45"/>
      <c r="AD7088" s="45">
        <v>5.6678776741027832</v>
      </c>
      <c r="AE7088" s="45"/>
      <c r="AF7088" s="45">
        <v>27.56395149230957</v>
      </c>
      <c r="AG7088" s="45"/>
      <c r="AH7088" s="45">
        <v>15.482861518859863</v>
      </c>
      <c r="AI7088" s="45"/>
      <c r="AJ7088" s="45"/>
      <c r="AK7088" s="20">
        <v>25.885360717773438</v>
      </c>
    </row>
    <row r="7089" spans="2:37">
      <c r="B7089" s="2">
        <v>1.9999999552965164E-2</v>
      </c>
      <c r="D7089" s="44">
        <v>1.1999999731779099</v>
      </c>
      <c r="E7089" s="44"/>
      <c r="F7089" s="45">
        <v>7.1055617332458496</v>
      </c>
      <c r="G7089" s="45"/>
      <c r="H7089" s="45"/>
      <c r="I7089" s="45"/>
      <c r="J7089" s="45"/>
      <c r="K7089" s="45">
        <v>15.675771713256836</v>
      </c>
      <c r="L7089" s="45"/>
      <c r="M7089" s="45"/>
      <c r="N7089" s="45">
        <v>43.841728210449219</v>
      </c>
      <c r="O7089" s="45"/>
      <c r="P7089" s="45"/>
      <c r="Q7089" s="45"/>
      <c r="R7089" s="45">
        <v>19.916337966918945</v>
      </c>
      <c r="S7089" s="45"/>
      <c r="T7089" s="45"/>
      <c r="U7089" s="45"/>
      <c r="V7089" s="46">
        <v>55.655033111572266</v>
      </c>
      <c r="W7089" s="46"/>
      <c r="X7089" s="45">
        <v>5.9000000357627869E-2</v>
      </c>
      <c r="Y7089" s="45"/>
      <c r="Z7089" s="44">
        <v>3.5400000214576721</v>
      </c>
      <c r="AA7089" s="44"/>
      <c r="AB7089" s="45">
        <v>26.545831680297852</v>
      </c>
      <c r="AC7089" s="45"/>
      <c r="AD7089" s="45">
        <v>5.5258445739746094</v>
      </c>
      <c r="AE7089" s="45"/>
      <c r="AF7089" s="45">
        <v>27.294719696044922</v>
      </c>
      <c r="AG7089" s="45"/>
      <c r="AH7089" s="45">
        <v>15.392919540405273</v>
      </c>
      <c r="AI7089" s="45"/>
      <c r="AJ7089" s="45"/>
      <c r="AK7089" s="20">
        <v>25.384151458740234</v>
      </c>
    </row>
    <row r="7090" spans="2:37">
      <c r="B7090" s="2">
        <v>2.0999999716877937E-2</v>
      </c>
      <c r="D7090" s="44">
        <v>1.2599999830126762</v>
      </c>
      <c r="E7090" s="44"/>
      <c r="F7090" s="45">
        <v>17.119634628295898</v>
      </c>
      <c r="G7090" s="45"/>
      <c r="H7090" s="45"/>
      <c r="I7090" s="45"/>
      <c r="J7090" s="45"/>
      <c r="K7090" s="45">
        <v>15.219052314758301</v>
      </c>
      <c r="L7090" s="45"/>
      <c r="M7090" s="45"/>
      <c r="N7090" s="45">
        <v>43.175457000732422</v>
      </c>
      <c r="O7090" s="45"/>
      <c r="P7090" s="45"/>
      <c r="Q7090" s="45"/>
      <c r="R7090" s="45">
        <v>19.768161773681641</v>
      </c>
      <c r="S7090" s="45"/>
      <c r="T7090" s="45"/>
      <c r="U7090" s="45"/>
      <c r="V7090" s="46">
        <v>54.438518524169922</v>
      </c>
      <c r="W7090" s="46"/>
      <c r="X7090" s="45">
        <v>5.9999998658895493E-2</v>
      </c>
      <c r="Y7090" s="45"/>
      <c r="Z7090" s="44">
        <v>3.5999999195337296</v>
      </c>
      <c r="AA7090" s="44"/>
      <c r="AB7090" s="45">
        <v>22.745250701904297</v>
      </c>
      <c r="AC7090" s="45"/>
      <c r="AD7090" s="45">
        <v>5.3875837326049805</v>
      </c>
      <c r="AE7090" s="45"/>
      <c r="AF7090" s="45">
        <v>27.030790328979492</v>
      </c>
      <c r="AG7090" s="45"/>
      <c r="AH7090" s="45">
        <v>15.304058074951172</v>
      </c>
      <c r="AI7090" s="45"/>
      <c r="AJ7090" s="45"/>
      <c r="AK7090" s="20">
        <v>24.892724990844727</v>
      </c>
    </row>
    <row r="7091" spans="2:37">
      <c r="B7091" s="2">
        <v>2.199999988079071E-2</v>
      </c>
      <c r="D7091" s="44">
        <v>1.3199999928474426</v>
      </c>
      <c r="E7091" s="44"/>
      <c r="F7091" s="45">
        <v>26.731754302978516</v>
      </c>
      <c r="G7091" s="45"/>
      <c r="H7091" s="45"/>
      <c r="I7091" s="45"/>
      <c r="J7091" s="45"/>
      <c r="K7091" s="45">
        <v>14.780433654785156</v>
      </c>
      <c r="L7091" s="45"/>
      <c r="M7091" s="45"/>
      <c r="N7091" s="45">
        <v>42.530223846435547</v>
      </c>
      <c r="O7091" s="45"/>
      <c r="P7091" s="45"/>
      <c r="Q7091" s="45"/>
      <c r="R7091" s="45">
        <v>19.622064590454102</v>
      </c>
      <c r="S7091" s="45"/>
      <c r="T7091" s="45"/>
      <c r="U7091" s="45"/>
      <c r="V7091" s="46">
        <v>53.263229370117188</v>
      </c>
      <c r="W7091" s="46"/>
      <c r="X7091" s="45">
        <v>6.1000000685453415E-2</v>
      </c>
      <c r="Y7091" s="45"/>
      <c r="Z7091" s="44">
        <v>3.6600000411272049</v>
      </c>
      <c r="AA7091" s="44"/>
      <c r="AB7091" s="45">
        <v>16.565069198608398</v>
      </c>
      <c r="AC7091" s="45"/>
      <c r="AD7091" s="45">
        <v>5.2529864311218262</v>
      </c>
      <c r="AE7091" s="45"/>
      <c r="AF7091" s="45">
        <v>26.772027969360352</v>
      </c>
      <c r="AG7091" s="45"/>
      <c r="AH7091" s="45">
        <v>15.216259956359863</v>
      </c>
      <c r="AI7091" s="45"/>
      <c r="AJ7091" s="45"/>
      <c r="AK7091" s="20">
        <v>24.41087532043457</v>
      </c>
    </row>
    <row r="7092" spans="2:37">
      <c r="B7092" s="2">
        <v>2.3000000044703484E-2</v>
      </c>
      <c r="D7092" s="44">
        <v>1.380000002682209</v>
      </c>
      <c r="E7092" s="44"/>
      <c r="F7092" s="45">
        <v>34.54498291015625</v>
      </c>
      <c r="G7092" s="45"/>
      <c r="H7092" s="45"/>
      <c r="I7092" s="45"/>
      <c r="J7092" s="45"/>
      <c r="K7092" s="45">
        <v>14.358691215515137</v>
      </c>
      <c r="L7092" s="45"/>
      <c r="M7092" s="45"/>
      <c r="N7092" s="45">
        <v>41.904750823974609</v>
      </c>
      <c r="O7092" s="45"/>
      <c r="P7092" s="45"/>
      <c r="Q7092" s="45"/>
      <c r="R7092" s="45">
        <v>19.478004455566406</v>
      </c>
      <c r="S7092" s="45"/>
      <c r="T7092" s="45"/>
      <c r="U7092" s="45"/>
      <c r="V7092" s="46">
        <v>52.126117706298828</v>
      </c>
      <c r="W7092" s="46"/>
      <c r="X7092" s="45">
        <v>6.1999998986721039E-2</v>
      </c>
      <c r="Y7092" s="45"/>
      <c r="Z7092" s="44">
        <v>3.7199999392032623</v>
      </c>
      <c r="AA7092" s="44"/>
      <c r="AB7092" s="45">
        <v>8.8768091201782227</v>
      </c>
      <c r="AC7092" s="45"/>
      <c r="AD7092" s="45">
        <v>5.121945858001709</v>
      </c>
      <c r="AE7092" s="45"/>
      <c r="AF7092" s="45">
        <v>26.518299102783203</v>
      </c>
      <c r="AG7092" s="45"/>
      <c r="AH7092" s="45">
        <v>15.12950611114502</v>
      </c>
      <c r="AI7092" s="45"/>
      <c r="AJ7092" s="45"/>
      <c r="AK7092" s="20">
        <v>23.938405990600586</v>
      </c>
    </row>
    <row r="7093" spans="2:37">
      <c r="B7093" s="2">
        <v>2.4000000208616257E-2</v>
      </c>
      <c r="D7093" s="44">
        <v>1.4400000125169754</v>
      </c>
      <c r="E7093" s="44"/>
      <c r="F7093" s="45">
        <v>39.436153411865234</v>
      </c>
      <c r="G7093" s="45"/>
      <c r="H7093" s="45"/>
      <c r="I7093" s="45"/>
      <c r="J7093" s="45"/>
      <c r="K7093" s="45">
        <v>13.952733039855957</v>
      </c>
      <c r="L7093" s="45"/>
      <c r="M7093" s="45"/>
      <c r="N7093" s="45">
        <v>41.297897338867188</v>
      </c>
      <c r="O7093" s="45"/>
      <c r="P7093" s="45"/>
      <c r="Q7093" s="45"/>
      <c r="R7093" s="45">
        <v>19.33595085144043</v>
      </c>
      <c r="S7093" s="45"/>
      <c r="T7093" s="45"/>
      <c r="U7093" s="45"/>
      <c r="V7093" s="46">
        <v>51.024497985839844</v>
      </c>
      <c r="W7093" s="46"/>
      <c r="X7093" s="45">
        <v>6.3000001013278961E-2</v>
      </c>
      <c r="Y7093" s="45"/>
      <c r="Z7093" s="44">
        <v>3.7800000607967377</v>
      </c>
      <c r="AA7093" s="44"/>
      <c r="AB7093" s="45">
        <v>0.75303679704666138</v>
      </c>
      <c r="AC7093" s="45"/>
      <c r="AD7093" s="45">
        <v>4.9943604469299316</v>
      </c>
      <c r="AE7093" s="45"/>
      <c r="AF7093" s="45">
        <v>26.269479751586914</v>
      </c>
      <c r="AG7093" s="45"/>
      <c r="AH7093" s="45">
        <v>15.043781280517578</v>
      </c>
      <c r="AI7093" s="45"/>
      <c r="AJ7093" s="45"/>
      <c r="AK7093" s="20">
        <v>23.475124359130859</v>
      </c>
    </row>
    <row r="7094" spans="2:37">
      <c r="B7094" s="2">
        <v>2.500000037252903E-2</v>
      </c>
      <c r="D7094" s="44">
        <v>1.5000000223517418</v>
      </c>
      <c r="E7094" s="44"/>
      <c r="F7094" s="45">
        <v>40.7081298828125</v>
      </c>
      <c r="G7094" s="45"/>
      <c r="H7094" s="45"/>
      <c r="I7094" s="45"/>
      <c r="J7094" s="45"/>
      <c r="K7094" s="45">
        <v>13.561575889587402</v>
      </c>
      <c r="L7094" s="45"/>
      <c r="M7094" s="45"/>
      <c r="N7094" s="45">
        <v>40.708629608154297</v>
      </c>
      <c r="O7094" s="45"/>
      <c r="P7094" s="45"/>
      <c r="Q7094" s="45"/>
      <c r="R7094" s="45">
        <v>19.195867538452148</v>
      </c>
      <c r="S7094" s="45"/>
      <c r="T7094" s="45"/>
      <c r="U7094" s="45"/>
      <c r="V7094" s="46">
        <v>49.955970764160156</v>
      </c>
      <c r="W7094" s="46"/>
      <c r="X7094" s="45">
        <v>6.4000003039836884E-2</v>
      </c>
      <c r="Y7094" s="45"/>
      <c r="Z7094" s="44">
        <v>3.840000182390213</v>
      </c>
      <c r="AA7094" s="44"/>
      <c r="AB7094" s="45">
        <v>-6.6845879554748535</v>
      </c>
      <c r="AC7094" s="45"/>
      <c r="AD7094" s="45">
        <v>4.8701314926147461</v>
      </c>
      <c r="AE7094" s="45"/>
      <c r="AF7094" s="45">
        <v>26.025447845458984</v>
      </c>
      <c r="AG7094" s="45"/>
      <c r="AH7094" s="45">
        <v>14.959067344665527</v>
      </c>
      <c r="AI7094" s="45"/>
      <c r="AJ7094" s="45"/>
      <c r="AK7094" s="20">
        <v>23.020839691162109</v>
      </c>
    </row>
    <row r="7095" spans="2:37">
      <c r="B7095" s="2">
        <v>2.6000000536441803E-2</v>
      </c>
      <c r="D7095" s="44">
        <v>1.5600000321865082</v>
      </c>
      <c r="E7095" s="44"/>
      <c r="F7095" s="45">
        <v>38.180572509765625</v>
      </c>
      <c r="G7095" s="45"/>
      <c r="H7095" s="45"/>
      <c r="I7095" s="45"/>
      <c r="J7095" s="45"/>
      <c r="K7095" s="45">
        <v>13.184335708618164</v>
      </c>
      <c r="L7095" s="45"/>
      <c r="M7095" s="45"/>
      <c r="N7095" s="45">
        <v>40.136016845703125</v>
      </c>
      <c r="O7095" s="45"/>
      <c r="P7095" s="45"/>
      <c r="Q7095" s="45"/>
      <c r="R7095" s="45">
        <v>19.057716369628906</v>
      </c>
      <c r="S7095" s="45"/>
      <c r="T7095" s="45"/>
      <c r="U7095" s="45"/>
      <c r="V7095" s="46">
        <v>48.918415069580078</v>
      </c>
      <c r="W7095" s="46"/>
      <c r="X7095" s="45">
        <v>6.4999997615814209E-2</v>
      </c>
      <c r="Y7095" s="45"/>
      <c r="Z7095" s="44">
        <v>3.8999998569488525</v>
      </c>
      <c r="AA7095" s="44"/>
      <c r="AB7095" s="45">
        <v>-12.422389984130859</v>
      </c>
      <c r="AC7095" s="45"/>
      <c r="AD7095" s="45">
        <v>4.7491631507873535</v>
      </c>
      <c r="AE7095" s="45"/>
      <c r="AF7095" s="45">
        <v>25.786083221435547</v>
      </c>
      <c r="AG7095" s="45"/>
      <c r="AH7095" s="45">
        <v>14.875349044799805</v>
      </c>
      <c r="AI7095" s="45"/>
      <c r="AJ7095" s="45"/>
      <c r="AK7095" s="20">
        <v>22.575372695922852</v>
      </c>
    </row>
    <row r="7096" spans="2:37">
      <c r="B7096" s="2">
        <v>2.7000000700354576E-2</v>
      </c>
      <c r="D7096" s="44">
        <v>1.6200000420212746</v>
      </c>
      <c r="E7096" s="44"/>
      <c r="F7096" s="45">
        <v>32.207435607910156</v>
      </c>
      <c r="G7096" s="45"/>
      <c r="H7096" s="45"/>
      <c r="I7096" s="45"/>
      <c r="J7096" s="45"/>
      <c r="K7096" s="45">
        <v>12.820216178894043</v>
      </c>
      <c r="L7096" s="45"/>
      <c r="M7096" s="45"/>
      <c r="N7096" s="45">
        <v>39.579216003417969</v>
      </c>
      <c r="O7096" s="45"/>
      <c r="P7096" s="45"/>
      <c r="Q7096" s="45"/>
      <c r="R7096" s="45">
        <v>18.921468734741211</v>
      </c>
      <c r="S7096" s="45"/>
      <c r="T7096" s="45"/>
      <c r="U7096" s="45"/>
      <c r="V7096" s="46">
        <v>47.909927368164063</v>
      </c>
      <c r="W7096" s="46"/>
      <c r="X7096" s="45">
        <v>6.5999999642372131E-2</v>
      </c>
      <c r="Y7096" s="45"/>
      <c r="Z7096" s="44">
        <v>3.9599999785423279</v>
      </c>
      <c r="AA7096" s="44"/>
      <c r="AB7096" s="45">
        <v>-15.694914817810059</v>
      </c>
      <c r="AC7096" s="45"/>
      <c r="AD7096" s="45">
        <v>4.6313629150390625</v>
      </c>
      <c r="AE7096" s="45"/>
      <c r="AF7096" s="45">
        <v>25.551271438598633</v>
      </c>
      <c r="AG7096" s="45"/>
      <c r="AH7096" s="45">
        <v>14.792609214782715</v>
      </c>
      <c r="AI7096" s="45"/>
      <c r="AJ7096" s="45"/>
      <c r="AK7096" s="20">
        <v>22.138542175292969</v>
      </c>
    </row>
    <row r="7097" spans="2:37">
      <c r="B7097" s="2">
        <v>2.8000000864267349E-2</v>
      </c>
      <c r="D7097" s="44">
        <v>1.680000051856041</v>
      </c>
      <c r="E7097" s="44"/>
      <c r="F7097" s="45">
        <v>23.619867324829102</v>
      </c>
      <c r="G7097" s="45"/>
      <c r="H7097" s="45"/>
      <c r="I7097" s="45"/>
      <c r="J7097" s="45"/>
      <c r="K7097" s="45">
        <v>12.468494415283203</v>
      </c>
      <c r="L7097" s="45"/>
      <c r="M7097" s="45"/>
      <c r="N7097" s="45">
        <v>39.037448883056641</v>
      </c>
      <c r="O7097" s="45"/>
      <c r="P7097" s="45"/>
      <c r="Q7097" s="45"/>
      <c r="R7097" s="45">
        <v>18.787088394165039</v>
      </c>
      <c r="S7097" s="45"/>
      <c r="T7097" s="45"/>
      <c r="U7097" s="45"/>
      <c r="V7097" s="46">
        <v>46.928810119628906</v>
      </c>
      <c r="W7097" s="46"/>
      <c r="X7097" s="45">
        <v>6.7000001668930054E-2</v>
      </c>
      <c r="Y7097" s="45"/>
      <c r="Z7097" s="44">
        <v>4.0200001001358032</v>
      </c>
      <c r="AA7097" s="44"/>
      <c r="AB7097" s="45">
        <v>-16.088973999023438</v>
      </c>
      <c r="AC7097" s="45"/>
      <c r="AD7097" s="45">
        <v>4.5166411399841309</v>
      </c>
      <c r="AE7097" s="45"/>
      <c r="AF7097" s="45">
        <v>25.320899963378906</v>
      </c>
      <c r="AG7097" s="45"/>
      <c r="AH7097" s="45">
        <v>14.710832595825195</v>
      </c>
      <c r="AI7097" s="45"/>
      <c r="AJ7097" s="45"/>
      <c r="AK7097" s="20">
        <v>21.710174560546875</v>
      </c>
    </row>
    <row r="7098" spans="2:37">
      <c r="B7098" s="2">
        <v>2.8999999165534973E-2</v>
      </c>
      <c r="D7098" s="44">
        <v>1.7399999499320984</v>
      </c>
      <c r="E7098" s="44"/>
      <c r="F7098" s="45">
        <v>13.603459358215332</v>
      </c>
      <c r="G7098" s="45"/>
      <c r="H7098" s="45"/>
      <c r="I7098" s="45"/>
      <c r="J7098" s="45"/>
      <c r="K7098" s="45">
        <v>12.128515243530273</v>
      </c>
      <c r="L7098" s="45"/>
      <c r="M7098" s="45"/>
      <c r="N7098" s="45">
        <v>38.510025024414063</v>
      </c>
      <c r="O7098" s="45"/>
      <c r="P7098" s="45"/>
      <c r="Q7098" s="45"/>
      <c r="R7098" s="45">
        <v>18.654542922973633</v>
      </c>
      <c r="S7098" s="45"/>
      <c r="T7098" s="45"/>
      <c r="U7098" s="45"/>
      <c r="V7098" s="46">
        <v>45.973548889160156</v>
      </c>
      <c r="W7098" s="46"/>
      <c r="X7098" s="45">
        <v>6.8000003695487976E-2</v>
      </c>
      <c r="Y7098" s="45"/>
      <c r="Z7098" s="44">
        <v>4.0800002217292786</v>
      </c>
      <c r="AA7098" s="44"/>
      <c r="AB7098" s="45">
        <v>-13.597396850585938</v>
      </c>
      <c r="AC7098" s="45"/>
      <c r="AD7098" s="45">
        <v>4.4049110412597656</v>
      </c>
      <c r="AE7098" s="45"/>
      <c r="AF7098" s="45">
        <v>25.094860076904297</v>
      </c>
      <c r="AG7098" s="45"/>
      <c r="AH7098" s="45">
        <v>14.630002975463867</v>
      </c>
      <c r="AI7098" s="45"/>
      <c r="AJ7098" s="45"/>
      <c r="AK7098" s="20">
        <v>21.29010009765625</v>
      </c>
    </row>
    <row r="7099" spans="2:37">
      <c r="B7099" s="2">
        <v>2.9999999329447746E-2</v>
      </c>
      <c r="D7099" s="44">
        <v>1.7999999597668648</v>
      </c>
      <c r="E7099" s="44"/>
      <c r="F7099" s="45">
        <v>3.5279474258422852</v>
      </c>
      <c r="G7099" s="45"/>
      <c r="H7099" s="45"/>
      <c r="I7099" s="45"/>
      <c r="J7099" s="45"/>
      <c r="K7099" s="45">
        <v>11.799680709838867</v>
      </c>
      <c r="L7099" s="45"/>
      <c r="M7099" s="45"/>
      <c r="N7099" s="45">
        <v>37.996292114257813</v>
      </c>
      <c r="O7099" s="45"/>
      <c r="P7099" s="45"/>
      <c r="Q7099" s="45"/>
      <c r="R7099" s="45">
        <v>18.523801803588867</v>
      </c>
      <c r="S7099" s="45"/>
      <c r="T7099" s="45"/>
      <c r="U7099" s="45"/>
      <c r="V7099" s="46">
        <v>45.042774200439453</v>
      </c>
      <c r="W7099" s="46"/>
      <c r="X7099" s="45">
        <v>6.8999998271465302E-2</v>
      </c>
      <c r="Y7099" s="45"/>
      <c r="Z7099" s="44">
        <v>4.1399998962879181</v>
      </c>
      <c r="AA7099" s="44"/>
      <c r="AB7099" s="45">
        <v>-8.6155490875244141</v>
      </c>
      <c r="AC7099" s="45"/>
      <c r="AD7099" s="45">
        <v>4.2960891723632813</v>
      </c>
      <c r="AE7099" s="45"/>
      <c r="AF7099" s="45">
        <v>24.873046875</v>
      </c>
      <c r="AG7099" s="45"/>
      <c r="AH7099" s="45">
        <v>14.550106048583984</v>
      </c>
      <c r="AI7099" s="45"/>
      <c r="AJ7099" s="45"/>
      <c r="AK7099" s="20">
        <v>20.878154754638672</v>
      </c>
    </row>
    <row r="7100" spans="2:37">
      <c r="B7100" s="2">
        <v>3.0999999493360519E-2</v>
      </c>
      <c r="D7100" s="44">
        <v>1.8599999696016312</v>
      </c>
      <c r="E7100" s="44"/>
      <c r="F7100" s="45">
        <v>-5.2463393211364746</v>
      </c>
      <c r="G7100" s="45"/>
      <c r="H7100" s="45"/>
      <c r="I7100" s="45"/>
      <c r="J7100" s="45"/>
      <c r="K7100" s="45">
        <v>11.4814453125</v>
      </c>
      <c r="L7100" s="45"/>
      <c r="M7100" s="45"/>
      <c r="N7100" s="45">
        <v>37.49566650390625</v>
      </c>
      <c r="O7100" s="45"/>
      <c r="P7100" s="45"/>
      <c r="Q7100" s="45"/>
      <c r="R7100" s="45">
        <v>18.394832611083984</v>
      </c>
      <c r="S7100" s="45"/>
      <c r="T7100" s="45"/>
      <c r="U7100" s="45"/>
      <c r="V7100" s="46">
        <v>44.135261535644531</v>
      </c>
      <c r="W7100" s="46"/>
      <c r="X7100" s="45">
        <v>7.0000000298023224E-2</v>
      </c>
      <c r="Y7100" s="45"/>
      <c r="Z7100" s="44">
        <v>4.2000000178813934</v>
      </c>
      <c r="AA7100" s="44"/>
      <c r="AB7100" s="45">
        <v>-1.8817520141601563</v>
      </c>
      <c r="AC7100" s="45"/>
      <c r="AD7100" s="45">
        <v>4.190093994140625</v>
      </c>
      <c r="AE7100" s="45"/>
      <c r="AF7100" s="45">
        <v>24.655355453491211</v>
      </c>
      <c r="AG7100" s="45"/>
      <c r="AH7100" s="45">
        <v>14.471125602722168</v>
      </c>
      <c r="AI7100" s="45"/>
      <c r="AJ7100" s="45"/>
      <c r="AK7100" s="20">
        <v>20.474176406860352</v>
      </c>
    </row>
    <row r="7101" spans="2:37">
      <c r="B7101" s="2">
        <v>3.2000001519918442E-2</v>
      </c>
      <c r="D7101" s="44">
        <v>1.9200000911951065</v>
      </c>
      <c r="E7101" s="44"/>
      <c r="F7101" s="45">
        <v>-11.557978630065918</v>
      </c>
      <c r="G7101" s="45"/>
      <c r="H7101" s="45"/>
      <c r="I7101" s="45"/>
      <c r="J7101" s="45"/>
      <c r="K7101" s="45">
        <v>11.173307418823242</v>
      </c>
      <c r="L7101" s="45"/>
      <c r="M7101" s="45"/>
      <c r="N7101" s="45">
        <v>37.007602691650391</v>
      </c>
      <c r="O7101" s="45"/>
      <c r="P7101" s="45"/>
      <c r="Q7101" s="45"/>
      <c r="R7101" s="45">
        <v>18.267604827880859</v>
      </c>
      <c r="S7101" s="45"/>
      <c r="T7101" s="45"/>
      <c r="U7101" s="45"/>
      <c r="V7101" s="46">
        <v>43.249900817871094</v>
      </c>
      <c r="W7101" s="46"/>
      <c r="X7101" s="45">
        <v>7.1000002324581146E-2</v>
      </c>
      <c r="Y7101" s="45"/>
      <c r="Z7101" s="44">
        <v>4.2600001394748688</v>
      </c>
      <c r="AA7101" s="44"/>
      <c r="AB7101" s="45">
        <v>5.6294965744018555</v>
      </c>
      <c r="AC7101" s="45"/>
      <c r="AD7101" s="45">
        <v>4.0868463516235352</v>
      </c>
      <c r="AE7101" s="45"/>
      <c r="AF7101" s="45">
        <v>24.441690444946289</v>
      </c>
      <c r="AG7101" s="45"/>
      <c r="AH7101" s="45">
        <v>14.393048286437988</v>
      </c>
      <c r="AI7101" s="45"/>
      <c r="AJ7101" s="45"/>
      <c r="AK7101" s="20">
        <v>20.078004837036133</v>
      </c>
    </row>
    <row r="7102" spans="2:37">
      <c r="B7102" s="2">
        <v>3.2999999821186066E-2</v>
      </c>
      <c r="D7102" s="44">
        <v>1.9799999892711639</v>
      </c>
      <c r="E7102" s="44"/>
      <c r="F7102" s="45">
        <v>-14.603606224060059</v>
      </c>
      <c r="G7102" s="45"/>
      <c r="H7102" s="45"/>
      <c r="I7102" s="45"/>
      <c r="J7102" s="45"/>
      <c r="K7102" s="45">
        <v>10.874805450439453</v>
      </c>
      <c r="L7102" s="45"/>
      <c r="M7102" s="45"/>
      <c r="N7102" s="45">
        <v>36.531593322753906</v>
      </c>
      <c r="O7102" s="45"/>
      <c r="P7102" s="45"/>
      <c r="Q7102" s="45"/>
      <c r="R7102" s="45">
        <v>18.14208984375</v>
      </c>
      <c r="S7102" s="45"/>
      <c r="T7102" s="45"/>
      <c r="U7102" s="45"/>
      <c r="V7102" s="46">
        <v>42.385684967041016</v>
      </c>
      <c r="W7102" s="46"/>
      <c r="X7102" s="45">
        <v>7.1999996900558472E-2</v>
      </c>
      <c r="Y7102" s="45"/>
      <c r="Z7102" s="44">
        <v>4.3199998140335083</v>
      </c>
      <c r="AA7102" s="44"/>
      <c r="AB7102" s="45">
        <v>12.846074104309082</v>
      </c>
      <c r="AC7102" s="45"/>
      <c r="AD7102" s="45">
        <v>3.9862706661224365</v>
      </c>
      <c r="AE7102" s="45"/>
      <c r="AF7102" s="45">
        <v>24.231950759887695</v>
      </c>
      <c r="AG7102" s="45"/>
      <c r="AH7102" s="45">
        <v>14.315857887268066</v>
      </c>
      <c r="AI7102" s="45"/>
      <c r="AJ7102" s="45"/>
      <c r="AK7102" s="20">
        <v>19.689485549926758</v>
      </c>
    </row>
    <row r="7103" spans="2:37">
      <c r="B7103" s="2">
        <v>3.4000001847743988E-2</v>
      </c>
      <c r="D7103" s="44">
        <v>2.0400001108646393</v>
      </c>
      <c r="E7103" s="44"/>
      <c r="F7103" s="45">
        <v>-14.044985771179199</v>
      </c>
      <c r="G7103" s="45"/>
      <c r="H7103" s="45"/>
      <c r="I7103" s="45"/>
      <c r="J7103" s="45"/>
      <c r="K7103" s="45">
        <v>10.585515975952148</v>
      </c>
      <c r="L7103" s="45"/>
      <c r="M7103" s="45"/>
      <c r="N7103" s="45">
        <v>36.067176818847656</v>
      </c>
      <c r="O7103" s="45"/>
      <c r="P7103" s="45"/>
      <c r="Q7103" s="45"/>
      <c r="R7103" s="45">
        <v>18.018255233764648</v>
      </c>
      <c r="S7103" s="45"/>
      <c r="T7103" s="45"/>
      <c r="U7103" s="45"/>
      <c r="V7103" s="46">
        <v>41.541706085205078</v>
      </c>
      <c r="W7103" s="46"/>
      <c r="X7103" s="45">
        <v>7.2999998927116394E-2</v>
      </c>
      <c r="Y7103" s="45"/>
      <c r="Z7103" s="44">
        <v>4.3799999356269836</v>
      </c>
      <c r="AA7103" s="44"/>
      <c r="AB7103" s="45">
        <v>18.748910903930664</v>
      </c>
      <c r="AC7103" s="45"/>
      <c r="AD7103" s="45">
        <v>3.8882923126220703</v>
      </c>
      <c r="AE7103" s="45"/>
      <c r="AF7103" s="45">
        <v>24.026044845581055</v>
      </c>
      <c r="AG7103" s="45"/>
      <c r="AH7103" s="45">
        <v>14.239542007446289</v>
      </c>
      <c r="AI7103" s="45"/>
      <c r="AJ7103" s="45"/>
      <c r="AK7103" s="20">
        <v>19.3084716796875</v>
      </c>
    </row>
    <row r="7104" spans="2:37">
      <c r="B7104" s="2">
        <v>3.5000000149011612E-2</v>
      </c>
      <c r="D7104" s="44">
        <v>2.1000000089406967</v>
      </c>
      <c r="E7104" s="44"/>
      <c r="F7104" s="45">
        <v>-10.049822807312012</v>
      </c>
      <c r="G7104" s="45"/>
      <c r="H7104" s="45"/>
      <c r="I7104" s="45"/>
      <c r="J7104" s="45"/>
      <c r="K7104" s="45">
        <v>10.305045127868652</v>
      </c>
      <c r="L7104" s="45"/>
      <c r="M7104" s="45"/>
      <c r="N7104" s="45">
        <v>35.613914489746094</v>
      </c>
      <c r="O7104" s="45"/>
      <c r="P7104" s="45"/>
      <c r="Q7104" s="45"/>
      <c r="R7104" s="45">
        <v>17.896072387695313</v>
      </c>
      <c r="S7104" s="45"/>
      <c r="T7104" s="45"/>
      <c r="U7104" s="45"/>
      <c r="V7104" s="46">
        <v>40.717128753662109</v>
      </c>
      <c r="W7104" s="46"/>
      <c r="X7104" s="45">
        <v>7.4000000953674316E-2</v>
      </c>
      <c r="Y7104" s="45"/>
      <c r="Z7104" s="44">
        <v>4.440000057220459</v>
      </c>
      <c r="AA7104" s="44"/>
      <c r="AB7104" s="45">
        <v>22.513643264770508</v>
      </c>
      <c r="AC7104" s="45"/>
      <c r="AD7104" s="45">
        <v>3.7928397655487061</v>
      </c>
      <c r="AE7104" s="45"/>
      <c r="AF7104" s="45">
        <v>23.823881149291992</v>
      </c>
      <c r="AG7104" s="45"/>
      <c r="AH7104" s="45">
        <v>14.164085388183594</v>
      </c>
      <c r="AI7104" s="45"/>
      <c r="AJ7104" s="45"/>
      <c r="AK7104" s="20">
        <v>18.934810638427734</v>
      </c>
    </row>
    <row r="7105" spans="2:37">
      <c r="B7105" s="2">
        <v>3.5999998450279236E-2</v>
      </c>
      <c r="D7105" s="44">
        <v>2.1599999070167542</v>
      </c>
      <c r="E7105" s="44"/>
      <c r="F7105" s="45">
        <v>-3.2615437507629395</v>
      </c>
      <c r="G7105" s="45"/>
      <c r="H7105" s="45"/>
      <c r="I7105" s="45"/>
      <c r="J7105" s="45"/>
      <c r="K7105" s="45">
        <v>10.033025741577148</v>
      </c>
      <c r="L7105" s="45"/>
      <c r="M7105" s="45"/>
      <c r="N7105" s="45">
        <v>35.171401977539063</v>
      </c>
      <c r="O7105" s="45"/>
      <c r="P7105" s="45"/>
      <c r="Q7105" s="45"/>
      <c r="R7105" s="45">
        <v>17.775516510009766</v>
      </c>
      <c r="S7105" s="45"/>
      <c r="T7105" s="45"/>
      <c r="U7105" s="45"/>
      <c r="V7105" s="46">
        <v>39.91119384765625</v>
      </c>
      <c r="W7105" s="46"/>
      <c r="X7105" s="45">
        <v>7.5000002980232239E-2</v>
      </c>
      <c r="Y7105" s="45"/>
      <c r="Z7105" s="44">
        <v>4.5000001788139343</v>
      </c>
      <c r="AA7105" s="44"/>
      <c r="AB7105" s="45">
        <v>23.623586654663086</v>
      </c>
      <c r="AC7105" s="45"/>
      <c r="AD7105" s="45">
        <v>3.6998434066772461</v>
      </c>
      <c r="AE7105" s="45"/>
      <c r="AF7105" s="45">
        <v>23.625370025634766</v>
      </c>
      <c r="AG7105" s="45"/>
      <c r="AH7105" s="45">
        <v>14.089475631713867</v>
      </c>
      <c r="AI7105" s="45"/>
      <c r="AJ7105" s="45"/>
      <c r="AK7105" s="20">
        <v>18.568359375</v>
      </c>
    </row>
    <row r="7106" spans="2:37">
      <c r="B7106" s="2">
        <v>3.7000000476837158E-2</v>
      </c>
      <c r="D7106" s="44">
        <v>2.2200000286102295</v>
      </c>
      <c r="E7106" s="44"/>
      <c r="F7106" s="45">
        <v>5.2967734336853027</v>
      </c>
      <c r="G7106" s="45"/>
      <c r="H7106" s="45"/>
      <c r="I7106" s="45"/>
      <c r="J7106" s="45"/>
      <c r="K7106" s="45">
        <v>9.7691192626953125</v>
      </c>
      <c r="L7106" s="45"/>
      <c r="M7106" s="45"/>
      <c r="N7106" s="45">
        <v>34.7392578125</v>
      </c>
      <c r="O7106" s="45"/>
      <c r="P7106" s="45"/>
      <c r="Q7106" s="45"/>
      <c r="R7106" s="45">
        <v>17.65655517578125</v>
      </c>
      <c r="S7106" s="45"/>
      <c r="T7106" s="45"/>
      <c r="U7106" s="45"/>
      <c r="V7106" s="46">
        <v>39.123207092285156</v>
      </c>
      <c r="W7106" s="46"/>
      <c r="X7106" s="45">
        <v>7.5999997556209564E-2</v>
      </c>
      <c r="Y7106" s="45"/>
      <c r="Z7106" s="44">
        <v>4.5599998533725739</v>
      </c>
      <c r="AA7106" s="44"/>
      <c r="AB7106" s="45">
        <v>21.938583374023438</v>
      </c>
      <c r="AC7106" s="45"/>
      <c r="AD7106" s="45">
        <v>3.6092360019683838</v>
      </c>
      <c r="AE7106" s="45"/>
      <c r="AF7106" s="45">
        <v>23.430425643920898</v>
      </c>
      <c r="AG7106" s="45"/>
      <c r="AH7106" s="45">
        <v>14.015697479248047</v>
      </c>
      <c r="AI7106" s="45"/>
      <c r="AJ7106" s="45"/>
      <c r="AK7106" s="20">
        <v>18.208976745605469</v>
      </c>
    </row>
    <row r="7107" spans="2:37" ht="14.25" customHeight="1">
      <c r="B7107" s="2">
        <v>3.7999998778104782E-2</v>
      </c>
      <c r="D7107" s="44">
        <v>2.2799999266862869</v>
      </c>
      <c r="E7107" s="44"/>
      <c r="F7107" s="45">
        <v>14.370061874389648</v>
      </c>
      <c r="G7107" s="45"/>
      <c r="H7107" s="45"/>
      <c r="I7107" s="45"/>
      <c r="J7107" s="45"/>
      <c r="K7107" s="45">
        <v>9.5130071640014648</v>
      </c>
      <c r="L7107" s="45"/>
      <c r="M7107" s="45"/>
      <c r="N7107" s="45">
        <v>34.317131042480469</v>
      </c>
      <c r="O7107" s="45"/>
      <c r="P7107" s="45"/>
      <c r="Q7107" s="45"/>
      <c r="R7107" s="45">
        <v>17.539163589477539</v>
      </c>
      <c r="S7107" s="45"/>
      <c r="T7107" s="45"/>
      <c r="U7107" s="45"/>
      <c r="V7107" s="46">
        <v>38.352523803710938</v>
      </c>
      <c r="W7107" s="46"/>
      <c r="X7107" s="45">
        <v>7.6999999582767487E-2</v>
      </c>
      <c r="Y7107" s="45"/>
      <c r="Z7107" s="44">
        <v>4.6199999749660492</v>
      </c>
      <c r="AA7107" s="44"/>
      <c r="AB7107" s="45">
        <v>17.710592269897461</v>
      </c>
      <c r="AC7107" s="45"/>
      <c r="AD7107" s="45">
        <v>3.5209517478942871</v>
      </c>
      <c r="AE7107" s="45"/>
      <c r="AF7107" s="45">
        <v>23.238962173461914</v>
      </c>
      <c r="AG7107" s="45"/>
      <c r="AH7107" s="45">
        <v>13.942739486694336</v>
      </c>
      <c r="AI7107" s="45"/>
      <c r="AJ7107" s="45"/>
      <c r="AK7107" s="20">
        <v>17.856525421142578</v>
      </c>
    </row>
    <row r="7108" spans="2:37" ht="13.5" customHeight="1">
      <c r="B7108" s="47" t="s">
        <v>11</v>
      </c>
      <c r="C7108" s="47"/>
      <c r="D7108" s="47"/>
      <c r="E7108" s="47"/>
    </row>
    <row r="7109" spans="2:37" ht="12.75" customHeight="1">
      <c r="B7109" s="39" t="s">
        <v>0</v>
      </c>
      <c r="C7109" s="39"/>
      <c r="D7109" s="39"/>
      <c r="E7109" s="39"/>
      <c r="F7109" s="39"/>
      <c r="G7109" s="1" t="s">
        <v>1</v>
      </c>
      <c r="H7109" s="40" t="s">
        <v>31</v>
      </c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</row>
    <row r="7110" spans="2:37" ht="12.75" customHeight="1">
      <c r="AB7110" s="39" t="s">
        <v>2</v>
      </c>
      <c r="AC7110" s="39"/>
      <c r="AD7110" s="39"/>
      <c r="AE7110" s="39"/>
      <c r="AF7110" s="39"/>
      <c r="AG7110" s="39"/>
    </row>
    <row r="7111" spans="2:37" ht="12" customHeight="1">
      <c r="B7111" s="39" t="s">
        <v>3</v>
      </c>
      <c r="C7111" s="39"/>
      <c r="D7111" s="39"/>
      <c r="E7111" s="39"/>
      <c r="G7111" s="1" t="s">
        <v>4</v>
      </c>
      <c r="H7111" s="41">
        <v>6.5999999046325684</v>
      </c>
      <c r="I7111" s="41"/>
      <c r="J7111" s="41"/>
      <c r="K7111" s="41"/>
      <c r="L7111" s="41"/>
      <c r="M7111" s="41"/>
      <c r="N7111" s="41"/>
      <c r="O7111" s="39" t="s">
        <v>21</v>
      </c>
      <c r="P7111" s="39"/>
      <c r="Q7111" s="39"/>
      <c r="R7111" s="39"/>
      <c r="S7111" s="1" t="s">
        <v>4</v>
      </c>
      <c r="T7111" s="42" t="s">
        <v>24</v>
      </c>
      <c r="U7111" s="42"/>
      <c r="V7111" s="42"/>
      <c r="W7111" s="42"/>
      <c r="X7111" s="42"/>
      <c r="Y7111" s="42"/>
      <c r="Z7111" s="42"/>
      <c r="AA7111" s="42"/>
      <c r="AB7111" s="39"/>
      <c r="AC7111" s="39"/>
      <c r="AD7111" s="39"/>
      <c r="AE7111" s="39"/>
      <c r="AF7111" s="39"/>
      <c r="AG7111" s="39"/>
    </row>
    <row r="7112" spans="2:37" ht="10.5" customHeight="1">
      <c r="AB7112" s="39"/>
      <c r="AC7112" s="39"/>
      <c r="AD7112" s="39"/>
      <c r="AE7112" s="39"/>
      <c r="AF7112" s="39"/>
      <c r="AG7112" s="39"/>
    </row>
    <row r="7113" spans="2:37" ht="12" customHeight="1">
      <c r="AB7113" s="39"/>
      <c r="AC7113" s="39"/>
      <c r="AD7113" s="39"/>
      <c r="AE7113" s="39"/>
      <c r="AF7113" s="39"/>
      <c r="AG7113" s="39"/>
    </row>
    <row r="7114" spans="2:37" ht="12" customHeight="1">
      <c r="AB7114" s="39"/>
      <c r="AC7114" s="39"/>
      <c r="AD7114" s="39"/>
      <c r="AE7114" s="39"/>
      <c r="AF7114" s="39"/>
      <c r="AG7114" s="39"/>
    </row>
    <row r="7115" spans="2:37" ht="6" customHeight="1"/>
    <row r="7116" spans="2:37" ht="3" customHeight="1">
      <c r="B7116" s="43" t="s">
        <v>5</v>
      </c>
      <c r="D7116" s="43" t="s">
        <v>23</v>
      </c>
      <c r="E7116" s="43"/>
      <c r="G7116" s="43" t="s">
        <v>6</v>
      </c>
      <c r="H7116" s="43"/>
      <c r="J7116" s="43" t="s">
        <v>7</v>
      </c>
      <c r="K7116" s="43"/>
      <c r="L7116" s="43"/>
      <c r="M7116" s="43"/>
      <c r="N7116" s="43" t="s">
        <v>8</v>
      </c>
      <c r="O7116" s="43"/>
      <c r="Q7116" s="43" t="s">
        <v>9</v>
      </c>
      <c r="R7116" s="43"/>
      <c r="S7116" s="43"/>
      <c r="T7116" s="43" t="s">
        <v>10</v>
      </c>
      <c r="U7116" s="43"/>
      <c r="X7116" s="43" t="s">
        <v>5</v>
      </c>
      <c r="Y7116" s="43"/>
      <c r="Z7116" s="43" t="s">
        <v>23</v>
      </c>
      <c r="AA7116" s="43"/>
      <c r="AB7116" s="43" t="s">
        <v>6</v>
      </c>
      <c r="AC7116" s="43" t="s">
        <v>7</v>
      </c>
      <c r="AE7116" s="43" t="s">
        <v>8</v>
      </c>
      <c r="AF7116" s="43" t="s">
        <v>9</v>
      </c>
      <c r="AG7116" s="43" t="s">
        <v>10</v>
      </c>
      <c r="AH7116" s="43"/>
    </row>
    <row r="7117" spans="2:37" ht="14.25" customHeight="1">
      <c r="B7117" s="43"/>
      <c r="D7117" s="43"/>
      <c r="E7117" s="43"/>
      <c r="G7117" s="43"/>
      <c r="H7117" s="43"/>
      <c r="J7117" s="43"/>
      <c r="K7117" s="43"/>
      <c r="L7117" s="43"/>
      <c r="M7117" s="43"/>
      <c r="N7117" s="43"/>
      <c r="O7117" s="43"/>
      <c r="Q7117" s="43"/>
      <c r="R7117" s="43"/>
      <c r="S7117" s="43"/>
      <c r="T7117" s="43"/>
      <c r="U7117" s="43"/>
      <c r="X7117" s="43"/>
      <c r="Y7117" s="43"/>
      <c r="Z7117" s="43"/>
      <c r="AA7117" s="43"/>
      <c r="AB7117" s="43"/>
      <c r="AC7117" s="43"/>
      <c r="AE7117" s="43"/>
      <c r="AF7117" s="43"/>
      <c r="AG7117" s="43"/>
      <c r="AH7117" s="43"/>
    </row>
    <row r="7118" spans="2:37">
      <c r="B7118" s="2">
        <v>7.8000001609325409E-2</v>
      </c>
      <c r="D7118" s="44">
        <v>4.6800000965595245</v>
      </c>
      <c r="E7118" s="44"/>
      <c r="F7118" s="45">
        <v>11.54439640045166</v>
      </c>
      <c r="G7118" s="45"/>
      <c r="H7118" s="45"/>
      <c r="I7118" s="45"/>
      <c r="J7118" s="45"/>
      <c r="K7118" s="45">
        <v>3.4349277019500732</v>
      </c>
      <c r="L7118" s="45"/>
      <c r="M7118" s="45"/>
      <c r="N7118" s="45">
        <v>23.050901412963867</v>
      </c>
      <c r="O7118" s="45"/>
      <c r="P7118" s="45"/>
      <c r="Q7118" s="45"/>
      <c r="R7118" s="45">
        <v>13.870587348937988</v>
      </c>
      <c r="S7118" s="45"/>
      <c r="T7118" s="45"/>
      <c r="U7118" s="45"/>
      <c r="V7118" s="46">
        <v>17.510869979858398</v>
      </c>
      <c r="W7118" s="46"/>
    </row>
    <row r="7119" spans="2:37">
      <c r="B7119" s="2">
        <v>7.9000003635883331E-2</v>
      </c>
      <c r="D7119" s="44">
        <v>4.7400002181529999</v>
      </c>
      <c r="E7119" s="44"/>
      <c r="F7119" s="45">
        <v>4.3094973564147949</v>
      </c>
      <c r="G7119" s="45"/>
      <c r="H7119" s="45"/>
      <c r="I7119" s="45"/>
      <c r="J7119" s="45"/>
      <c r="K7119" s="45">
        <v>3.3511016368865967</v>
      </c>
      <c r="L7119" s="45"/>
      <c r="M7119" s="45"/>
      <c r="N7119" s="45">
        <v>22.866159439086914</v>
      </c>
      <c r="O7119" s="45"/>
      <c r="P7119" s="45"/>
      <c r="Q7119" s="45"/>
      <c r="R7119" s="45">
        <v>13.799229621887207</v>
      </c>
      <c r="S7119" s="45"/>
      <c r="T7119" s="45"/>
      <c r="U7119" s="45"/>
      <c r="V7119" s="46">
        <v>17.171876907348633</v>
      </c>
      <c r="W7119" s="46"/>
    </row>
    <row r="7120" spans="2:37">
      <c r="B7120" s="2">
        <v>7.9999998211860657E-2</v>
      </c>
      <c r="D7120" s="44">
        <v>4.7999998927116394</v>
      </c>
      <c r="E7120" s="44"/>
      <c r="F7120" s="45">
        <v>-2.9840123653411865</v>
      </c>
      <c r="G7120" s="45"/>
      <c r="H7120" s="45"/>
      <c r="I7120" s="45"/>
      <c r="J7120" s="45"/>
      <c r="K7120" s="45">
        <v>3.2694144248962402</v>
      </c>
      <c r="L7120" s="45"/>
      <c r="M7120" s="45"/>
      <c r="N7120" s="45">
        <v>22.684661865234375</v>
      </c>
      <c r="O7120" s="45"/>
      <c r="P7120" s="45"/>
      <c r="Q7120" s="45"/>
      <c r="R7120" s="45">
        <v>13.728653907775879</v>
      </c>
      <c r="S7120" s="45"/>
      <c r="T7120" s="45"/>
      <c r="U7120" s="45"/>
      <c r="V7120" s="46">
        <v>16.83941650390625</v>
      </c>
      <c r="W7120" s="46"/>
    </row>
    <row r="7121" spans="2:23">
      <c r="B7121" s="2">
        <v>8.1000000238418579E-2</v>
      </c>
      <c r="D7121" s="44">
        <v>4.8600000143051147</v>
      </c>
      <c r="E7121" s="44"/>
      <c r="F7121" s="45">
        <v>-9.327916145324707</v>
      </c>
      <c r="G7121" s="45"/>
      <c r="H7121" s="45"/>
      <c r="I7121" s="45"/>
      <c r="J7121" s="45"/>
      <c r="K7121" s="45">
        <v>3.1898078918457031</v>
      </c>
      <c r="L7121" s="45"/>
      <c r="M7121" s="45"/>
      <c r="N7121" s="45">
        <v>22.506332397460938</v>
      </c>
      <c r="O7121" s="45"/>
      <c r="P7121" s="45"/>
      <c r="Q7121" s="45"/>
      <c r="R7121" s="45">
        <v>13.658845901489258</v>
      </c>
      <c r="S7121" s="45"/>
      <c r="T7121" s="45"/>
      <c r="U7121" s="45"/>
      <c r="V7121" s="46">
        <v>16.513362884521484</v>
      </c>
      <c r="W7121" s="46"/>
    </row>
    <row r="7122" spans="2:23">
      <c r="B7122" s="2">
        <v>8.2000002264976501E-2</v>
      </c>
      <c r="D7122" s="44">
        <v>4.9200001358985901</v>
      </c>
      <c r="E7122" s="44"/>
      <c r="F7122" s="45">
        <v>-13.856616020202637</v>
      </c>
      <c r="G7122" s="45"/>
      <c r="H7122" s="45"/>
      <c r="I7122" s="45"/>
      <c r="J7122" s="45"/>
      <c r="K7122" s="45">
        <v>3.1122255325317383</v>
      </c>
      <c r="L7122" s="45"/>
      <c r="M7122" s="45"/>
      <c r="N7122" s="45">
        <v>22.331098556518555</v>
      </c>
      <c r="O7122" s="45"/>
      <c r="P7122" s="45"/>
      <c r="Q7122" s="45"/>
      <c r="R7122" s="45">
        <v>13.58979606628418</v>
      </c>
      <c r="S7122" s="45"/>
      <c r="T7122" s="45"/>
      <c r="U7122" s="45"/>
      <c r="V7122" s="46">
        <v>16.193588256835938</v>
      </c>
      <c r="W7122" s="46"/>
    </row>
    <row r="7123" spans="2:23">
      <c r="B7123" s="2">
        <v>8.2999996840953827E-2</v>
      </c>
      <c r="D7123" s="44">
        <v>4.9799998104572296</v>
      </c>
      <c r="E7123" s="44"/>
      <c r="F7123" s="45">
        <v>-15.966536521911621</v>
      </c>
      <c r="G7123" s="45"/>
      <c r="H7123" s="45"/>
      <c r="I7123" s="45"/>
      <c r="J7123" s="45"/>
      <c r="K7123" s="45">
        <v>3.0366127490997314</v>
      </c>
      <c r="L7123" s="45"/>
      <c r="M7123" s="45"/>
      <c r="N7123" s="45">
        <v>22.15888786315918</v>
      </c>
      <c r="O7123" s="45"/>
      <c r="P7123" s="45"/>
      <c r="Q7123" s="45"/>
      <c r="R7123" s="45">
        <v>13.521491050720215</v>
      </c>
      <c r="S7123" s="45"/>
      <c r="T7123" s="45"/>
      <c r="U7123" s="45"/>
      <c r="V7123" s="46">
        <v>15.879975318908691</v>
      </c>
      <c r="W7123" s="46"/>
    </row>
    <row r="7124" spans="2:23">
      <c r="B7124" s="2">
        <v>8.3999998867511749E-2</v>
      </c>
      <c r="D7124" s="44">
        <v>5.039999932050705</v>
      </c>
      <c r="E7124" s="44"/>
      <c r="F7124" s="45">
        <v>-15.397747993469238</v>
      </c>
      <c r="G7124" s="45"/>
      <c r="H7124" s="45"/>
      <c r="I7124" s="45"/>
      <c r="J7124" s="45"/>
      <c r="K7124" s="45">
        <v>2.9629168510437012</v>
      </c>
      <c r="L7124" s="45"/>
      <c r="M7124" s="45"/>
      <c r="N7124" s="45">
        <v>21.989633560180664</v>
      </c>
      <c r="O7124" s="45"/>
      <c r="P7124" s="45"/>
      <c r="Q7124" s="45"/>
      <c r="R7124" s="45">
        <v>13.453919410705566</v>
      </c>
      <c r="S7124" s="45"/>
      <c r="T7124" s="45"/>
      <c r="U7124" s="45"/>
      <c r="V7124" s="46">
        <v>15.572402954101563</v>
      </c>
      <c r="W7124" s="46"/>
    </row>
    <row r="7125" spans="2:23">
      <c r="B7125" s="2">
        <v>8.5000000894069672E-2</v>
      </c>
      <c r="D7125" s="44">
        <v>5.1000000536441803</v>
      </c>
      <c r="E7125" s="44"/>
      <c r="F7125" s="45">
        <v>-12.266812324523926</v>
      </c>
      <c r="G7125" s="45"/>
      <c r="H7125" s="45"/>
      <c r="I7125" s="45"/>
      <c r="J7125" s="45"/>
      <c r="K7125" s="45">
        <v>2.8910861015319824</v>
      </c>
      <c r="L7125" s="45"/>
      <c r="M7125" s="45"/>
      <c r="N7125" s="45">
        <v>21.823263168334961</v>
      </c>
      <c r="O7125" s="45"/>
      <c r="P7125" s="45"/>
      <c r="Q7125" s="45"/>
      <c r="R7125" s="45">
        <v>13.387070655822754</v>
      </c>
      <c r="S7125" s="45"/>
      <c r="T7125" s="45"/>
      <c r="U7125" s="45"/>
      <c r="V7125" s="46">
        <v>15.270752906799316</v>
      </c>
      <c r="W7125" s="46"/>
    </row>
    <row r="7126" spans="2:23">
      <c r="B7126" s="2">
        <v>8.6000002920627594E-2</v>
      </c>
      <c r="D7126" s="44">
        <v>5.1600001752376556</v>
      </c>
      <c r="E7126" s="44"/>
      <c r="F7126" s="45">
        <v>-7.0467486381530762</v>
      </c>
      <c r="G7126" s="45"/>
      <c r="H7126" s="45"/>
      <c r="I7126" s="45"/>
      <c r="J7126" s="45"/>
      <c r="K7126" s="45">
        <v>2.8210704326629639</v>
      </c>
      <c r="L7126" s="45"/>
      <c r="M7126" s="45"/>
      <c r="N7126" s="45">
        <v>21.65971565246582</v>
      </c>
      <c r="O7126" s="45"/>
      <c r="P7126" s="45"/>
      <c r="Q7126" s="45"/>
      <c r="R7126" s="45">
        <v>13.32093334197998</v>
      </c>
      <c r="S7126" s="45"/>
      <c r="T7126" s="45"/>
      <c r="U7126" s="45"/>
      <c r="V7126" s="46">
        <v>14.974911689758301</v>
      </c>
      <c r="W7126" s="46"/>
    </row>
    <row r="7127" spans="2:23">
      <c r="B7127" s="2">
        <v>8.6999997496604919E-2</v>
      </c>
      <c r="D7127" s="44">
        <v>5.2199998497962952</v>
      </c>
      <c r="E7127" s="44"/>
      <c r="F7127" s="45">
        <v>-0.49745166301727295</v>
      </c>
      <c r="G7127" s="45"/>
      <c r="H7127" s="45"/>
      <c r="I7127" s="45"/>
      <c r="J7127" s="45"/>
      <c r="K7127" s="45">
        <v>2.7528214454650879</v>
      </c>
      <c r="L7127" s="45"/>
      <c r="M7127" s="45"/>
      <c r="N7127" s="45">
        <v>21.498924255371094</v>
      </c>
      <c r="O7127" s="45"/>
      <c r="P7127" s="45"/>
      <c r="Q7127" s="45"/>
      <c r="R7127" s="45">
        <v>13.255496025085449</v>
      </c>
      <c r="S7127" s="45"/>
      <c r="T7127" s="45"/>
      <c r="U7127" s="45"/>
      <c r="V7127" s="46">
        <v>14.684767723083496</v>
      </c>
      <c r="W7127" s="46"/>
    </row>
    <row r="7128" spans="2:23">
      <c r="B7128" s="2">
        <v>8.7999999523162842E-2</v>
      </c>
      <c r="D7128" s="44">
        <v>5.2799999713897705</v>
      </c>
      <c r="E7128" s="44"/>
      <c r="F7128" s="45">
        <v>6.4432415962219238</v>
      </c>
      <c r="G7128" s="45"/>
      <c r="H7128" s="45"/>
      <c r="I7128" s="45"/>
      <c r="J7128" s="45"/>
      <c r="K7128" s="45">
        <v>2.6862921714782715</v>
      </c>
      <c r="L7128" s="45"/>
      <c r="M7128" s="45"/>
      <c r="N7128" s="45">
        <v>21.340826034545898</v>
      </c>
      <c r="O7128" s="45"/>
      <c r="P7128" s="45"/>
      <c r="Q7128" s="45"/>
      <c r="R7128" s="45">
        <v>13.190747261047363</v>
      </c>
      <c r="S7128" s="45"/>
      <c r="T7128" s="45"/>
      <c r="U7128" s="45"/>
      <c r="V7128" s="46">
        <v>14.400209426879883</v>
      </c>
      <c r="W7128" s="46"/>
    </row>
    <row r="7129" spans="2:23">
      <c r="B7129" s="2">
        <v>8.9000001549720764E-2</v>
      </c>
      <c r="D7129" s="44">
        <v>5.3400000929832458</v>
      </c>
      <c r="E7129" s="44"/>
      <c r="F7129" s="45">
        <v>12.792248725891113</v>
      </c>
      <c r="G7129" s="45"/>
      <c r="H7129" s="45"/>
      <c r="I7129" s="45"/>
      <c r="J7129" s="45"/>
      <c r="K7129" s="45">
        <v>2.6214363574981689</v>
      </c>
      <c r="L7129" s="45"/>
      <c r="M7129" s="45"/>
      <c r="N7129" s="45">
        <v>21.18536376953125</v>
      </c>
      <c r="O7129" s="45"/>
      <c r="P7129" s="45"/>
      <c r="Q7129" s="45"/>
      <c r="R7129" s="45">
        <v>13.126678466796875</v>
      </c>
      <c r="S7129" s="45"/>
      <c r="T7129" s="45"/>
      <c r="U7129" s="45"/>
      <c r="V7129" s="46">
        <v>14.12113094329834</v>
      </c>
      <c r="W7129" s="46"/>
    </row>
    <row r="7130" spans="2:23">
      <c r="B7130" s="2">
        <v>9.0000003576278687E-2</v>
      </c>
      <c r="D7130" s="44">
        <v>5.4000002145767212</v>
      </c>
      <c r="E7130" s="44"/>
      <c r="F7130" s="45">
        <v>17.658954620361328</v>
      </c>
      <c r="G7130" s="45"/>
      <c r="H7130" s="45"/>
      <c r="I7130" s="45"/>
      <c r="J7130" s="45"/>
      <c r="K7130" s="45">
        <v>2.5582098960876465</v>
      </c>
      <c r="L7130" s="45"/>
      <c r="M7130" s="45"/>
      <c r="N7130" s="45">
        <v>21.032474517822266</v>
      </c>
      <c r="O7130" s="45"/>
      <c r="P7130" s="45"/>
      <c r="Q7130" s="45"/>
      <c r="R7130" s="45">
        <v>13.063277244567871</v>
      </c>
      <c r="S7130" s="45"/>
      <c r="T7130" s="45"/>
      <c r="U7130" s="45"/>
      <c r="V7130" s="46">
        <v>13.847424507141113</v>
      </c>
      <c r="W7130" s="46"/>
    </row>
    <row r="7131" spans="2:23">
      <c r="B7131" s="2">
        <v>9.0999998152256012E-2</v>
      </c>
      <c r="D7131" s="44">
        <v>5.4599998891353607</v>
      </c>
      <c r="E7131" s="44"/>
      <c r="F7131" s="45">
        <v>20.368671417236328</v>
      </c>
      <c r="G7131" s="45"/>
      <c r="H7131" s="45"/>
      <c r="I7131" s="45"/>
      <c r="J7131" s="45"/>
      <c r="K7131" s="45">
        <v>2.4965693950653076</v>
      </c>
      <c r="L7131" s="45"/>
      <c r="M7131" s="45"/>
      <c r="N7131" s="45">
        <v>20.882102966308594</v>
      </c>
      <c r="O7131" s="45"/>
      <c r="P7131" s="45"/>
      <c r="Q7131" s="45"/>
      <c r="R7131" s="45">
        <v>13.000535011291504</v>
      </c>
      <c r="S7131" s="45"/>
      <c r="T7131" s="45"/>
      <c r="U7131" s="45"/>
      <c r="V7131" s="46">
        <v>13.578988075256348</v>
      </c>
      <c r="W7131" s="46"/>
    </row>
    <row r="7132" spans="2:23">
      <c r="B7132" s="2">
        <v>9.2000000178813934E-2</v>
      </c>
      <c r="D7132" s="44">
        <v>5.5200000107288361</v>
      </c>
      <c r="E7132" s="44"/>
      <c r="F7132" s="45">
        <v>20.554767608642578</v>
      </c>
      <c r="G7132" s="45"/>
      <c r="H7132" s="45"/>
      <c r="I7132" s="45"/>
      <c r="J7132" s="45"/>
      <c r="K7132" s="45">
        <v>2.4364731311798096</v>
      </c>
      <c r="L7132" s="45"/>
      <c r="M7132" s="45"/>
      <c r="N7132" s="45">
        <v>20.73419189453125</v>
      </c>
      <c r="O7132" s="45"/>
      <c r="P7132" s="45"/>
      <c r="Q7132" s="45"/>
      <c r="R7132" s="45">
        <v>12.938441276550293</v>
      </c>
      <c r="S7132" s="45"/>
      <c r="T7132" s="45"/>
      <c r="U7132" s="45"/>
      <c r="V7132" s="46">
        <v>13.315720558166504</v>
      </c>
      <c r="W7132" s="46"/>
    </row>
    <row r="7133" spans="2:23">
      <c r="B7133" s="2">
        <v>9.3000002205371857E-2</v>
      </c>
      <c r="D7133" s="44">
        <v>5.5800001323223114</v>
      </c>
      <c r="E7133" s="44"/>
      <c r="F7133" s="45">
        <v>18.206899642944336</v>
      </c>
      <c r="G7133" s="45"/>
      <c r="H7133" s="45"/>
      <c r="I7133" s="45"/>
      <c r="J7133" s="45"/>
      <c r="K7133" s="45">
        <v>2.3778798580169678</v>
      </c>
      <c r="L7133" s="45"/>
      <c r="M7133" s="45"/>
      <c r="N7133" s="45">
        <v>20.588687896728516</v>
      </c>
      <c r="O7133" s="45"/>
      <c r="P7133" s="45"/>
      <c r="Q7133" s="45"/>
      <c r="R7133" s="45">
        <v>12.876985549926758</v>
      </c>
      <c r="S7133" s="45"/>
      <c r="T7133" s="45"/>
      <c r="U7133" s="45"/>
      <c r="V7133" s="46">
        <v>13.057520866394043</v>
      </c>
      <c r="W7133" s="46"/>
    </row>
    <row r="7134" spans="2:23">
      <c r="B7134" s="2">
        <v>9.3999996781349182E-2</v>
      </c>
      <c r="D7134" s="44">
        <v>5.6399998068809509</v>
      </c>
      <c r="E7134" s="44"/>
      <c r="F7134" s="45">
        <v>13.669047355651855</v>
      </c>
      <c r="G7134" s="45"/>
      <c r="H7134" s="45"/>
      <c r="I7134" s="45"/>
      <c r="J7134" s="45"/>
      <c r="K7134" s="45">
        <v>2.3207504749298096</v>
      </c>
      <c r="L7134" s="45"/>
      <c r="M7134" s="45"/>
      <c r="N7134" s="45">
        <v>20.445535659790039</v>
      </c>
      <c r="O7134" s="45"/>
      <c r="P7134" s="45"/>
      <c r="Q7134" s="45"/>
      <c r="R7134" s="45">
        <v>12.816158294677734</v>
      </c>
      <c r="S7134" s="45"/>
      <c r="T7134" s="45"/>
      <c r="U7134" s="45"/>
      <c r="V7134" s="46">
        <v>12.804291725158691</v>
      </c>
      <c r="W7134" s="46"/>
    </row>
    <row r="7135" spans="2:23">
      <c r="B7135" s="2">
        <v>9.4999998807907104E-2</v>
      </c>
      <c r="D7135" s="44">
        <v>5.6999999284744263</v>
      </c>
      <c r="E7135" s="44"/>
      <c r="F7135" s="45">
        <v>7.5880985260009766</v>
      </c>
      <c r="G7135" s="45"/>
      <c r="H7135" s="45"/>
      <c r="I7135" s="45"/>
      <c r="J7135" s="45"/>
      <c r="K7135" s="45">
        <v>2.2650458812713623</v>
      </c>
      <c r="L7135" s="45"/>
      <c r="M7135" s="45"/>
      <c r="N7135" s="45">
        <v>20.304683685302734</v>
      </c>
      <c r="O7135" s="45"/>
      <c r="P7135" s="45"/>
      <c r="Q7135" s="45"/>
      <c r="R7135" s="45">
        <v>12.755950927734375</v>
      </c>
      <c r="S7135" s="45"/>
      <c r="T7135" s="45"/>
      <c r="U7135" s="45"/>
      <c r="V7135" s="46">
        <v>12.555938720703125</v>
      </c>
      <c r="W7135" s="46"/>
    </row>
    <row r="7136" spans="2:23">
      <c r="B7136" s="2">
        <v>9.6000000834465027E-2</v>
      </c>
      <c r="D7136" s="44">
        <v>5.7600000500679016</v>
      </c>
      <c r="E7136" s="44"/>
      <c r="F7136" s="45">
        <v>0.82063764333724976</v>
      </c>
      <c r="G7136" s="45"/>
      <c r="H7136" s="45"/>
      <c r="I7136" s="45"/>
      <c r="J7136" s="45"/>
      <c r="K7136" s="45">
        <v>2.2107293605804443</v>
      </c>
      <c r="L7136" s="45"/>
      <c r="M7136" s="45"/>
      <c r="N7136" s="45">
        <v>20.166084289550781</v>
      </c>
      <c r="O7136" s="45"/>
      <c r="P7136" s="45"/>
      <c r="Q7136" s="45"/>
      <c r="R7136" s="45">
        <v>12.696352958679199</v>
      </c>
      <c r="S7136" s="45"/>
      <c r="T7136" s="45"/>
      <c r="U7136" s="45"/>
      <c r="V7136" s="46">
        <v>12.31236743927002</v>
      </c>
      <c r="W7136" s="46"/>
    </row>
    <row r="7137" spans="2:34">
      <c r="B7137" s="2">
        <v>9.7000002861022949E-2</v>
      </c>
      <c r="D7137" s="44">
        <v>5.820000171661377</v>
      </c>
      <c r="E7137" s="44"/>
      <c r="F7137" s="45">
        <v>-5.6886639595031738</v>
      </c>
      <c r="G7137" s="45"/>
      <c r="H7137" s="45"/>
      <c r="I7137" s="45"/>
      <c r="J7137" s="45"/>
      <c r="K7137" s="45">
        <v>2.1577639579772949</v>
      </c>
      <c r="L7137" s="45"/>
      <c r="M7137" s="45"/>
      <c r="N7137" s="45">
        <v>20.029684066772461</v>
      </c>
      <c r="O7137" s="45"/>
      <c r="P7137" s="45"/>
      <c r="Q7137" s="45"/>
      <c r="R7137" s="45">
        <v>12.637355804443359</v>
      </c>
      <c r="S7137" s="45"/>
      <c r="T7137" s="45"/>
      <c r="U7137" s="45"/>
      <c r="V7137" s="46">
        <v>12.073486328125</v>
      </c>
      <c r="W7137" s="46"/>
    </row>
    <row r="7138" spans="2:34">
      <c r="B7138" s="2">
        <v>9.7999997437000275E-2</v>
      </c>
      <c r="D7138" s="44">
        <v>5.8799998462200165</v>
      </c>
      <c r="E7138" s="44"/>
      <c r="F7138" s="45">
        <v>-11.039819717407227</v>
      </c>
      <c r="G7138" s="45"/>
      <c r="H7138" s="45"/>
      <c r="I7138" s="45"/>
      <c r="J7138" s="45"/>
      <c r="K7138" s="45">
        <v>2.106114387512207</v>
      </c>
      <c r="L7138" s="45"/>
      <c r="M7138" s="45"/>
      <c r="N7138" s="45">
        <v>19.895437240600586</v>
      </c>
      <c r="O7138" s="45"/>
      <c r="P7138" s="45"/>
      <c r="Q7138" s="45"/>
      <c r="R7138" s="45">
        <v>12.578950881958008</v>
      </c>
      <c r="S7138" s="45"/>
      <c r="T7138" s="45"/>
      <c r="U7138" s="45"/>
      <c r="V7138" s="46">
        <v>11.839204788208008</v>
      </c>
      <c r="W7138" s="46"/>
    </row>
    <row r="7139" spans="2:34">
      <c r="B7139" s="2">
        <v>9.8999999463558197E-2</v>
      </c>
      <c r="D7139" s="44">
        <v>5.9399999678134918</v>
      </c>
      <c r="E7139" s="44"/>
      <c r="F7139" s="45">
        <v>-14.50282096862793</v>
      </c>
      <c r="G7139" s="45"/>
      <c r="H7139" s="45"/>
      <c r="I7139" s="45"/>
      <c r="J7139" s="45"/>
      <c r="K7139" s="45">
        <v>2.0557465553283691</v>
      </c>
      <c r="L7139" s="45"/>
      <c r="M7139" s="45"/>
      <c r="N7139" s="45">
        <v>19.763298034667969</v>
      </c>
      <c r="O7139" s="45"/>
      <c r="P7139" s="45"/>
      <c r="Q7139" s="45"/>
      <c r="R7139" s="45">
        <v>12.521129608154297</v>
      </c>
      <c r="S7139" s="45"/>
      <c r="T7139" s="45"/>
      <c r="U7139" s="45"/>
      <c r="V7139" s="46">
        <v>11.609435081481934</v>
      </c>
      <c r="W7139" s="46"/>
    </row>
    <row r="7140" spans="2:34">
      <c r="B7140" s="2">
        <v>0.10000000149011612</v>
      </c>
      <c r="D7140" s="44">
        <v>6.0000000894069672</v>
      </c>
      <c r="E7140" s="44"/>
      <c r="F7140" s="45">
        <v>-15.61803150177002</v>
      </c>
      <c r="G7140" s="45"/>
      <c r="H7140" s="45"/>
      <c r="I7140" s="45"/>
      <c r="J7140" s="45"/>
      <c r="K7140" s="45">
        <v>2.0066268444061279</v>
      </c>
      <c r="L7140" s="45"/>
      <c r="M7140" s="45"/>
      <c r="N7140" s="45">
        <v>19.633216857910156</v>
      </c>
      <c r="O7140" s="45"/>
      <c r="P7140" s="45"/>
      <c r="Q7140" s="45"/>
      <c r="R7140" s="45">
        <v>12.463881492614746</v>
      </c>
      <c r="S7140" s="45"/>
      <c r="T7140" s="45"/>
      <c r="U7140" s="45"/>
      <c r="V7140" s="46">
        <v>11.384090423583984</v>
      </c>
      <c r="W7140" s="46"/>
    </row>
    <row r="7141" spans="2:34" ht="9.75" customHeight="1">
      <c r="B7141" s="2">
        <v>0.10100000351667404</v>
      </c>
      <c r="D7141" s="44">
        <v>6.0600002110004425</v>
      </c>
      <c r="E7141" s="44"/>
      <c r="F7141" s="45">
        <v>-14.25791072845459</v>
      </c>
      <c r="G7141" s="45"/>
      <c r="H7141" s="45"/>
      <c r="I7141" s="45"/>
      <c r="J7141" s="45"/>
      <c r="K7141" s="45">
        <v>1.9587229490280151</v>
      </c>
      <c r="L7141" s="45"/>
      <c r="M7141" s="45"/>
      <c r="N7141" s="45">
        <v>19.505153656005859</v>
      </c>
      <c r="O7141" s="45"/>
      <c r="P7141" s="45"/>
      <c r="Q7141" s="45"/>
      <c r="R7141" s="45">
        <v>12.407199859619141</v>
      </c>
      <c r="S7141" s="45"/>
      <c r="T7141" s="45"/>
      <c r="U7141" s="45"/>
      <c r="V7141" s="46">
        <v>11.163084983825684</v>
      </c>
      <c r="W7141" s="46"/>
    </row>
    <row r="7142" spans="2:34" ht="5.25" customHeight="1"/>
    <row r="7143" spans="2:34" ht="172.5" customHeight="1"/>
    <row r="7144" spans="2:34" ht="16.5" customHeight="1"/>
    <row r="7145" spans="2:34" ht="12.75" customHeight="1">
      <c r="B7145" s="39" t="s">
        <v>0</v>
      </c>
      <c r="C7145" s="39"/>
      <c r="D7145" s="39"/>
      <c r="E7145" s="39"/>
      <c r="F7145" s="39"/>
      <c r="G7145" s="1" t="s">
        <v>1</v>
      </c>
      <c r="H7145" s="40" t="s">
        <v>66</v>
      </c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</row>
    <row r="7146" spans="2:34" ht="12.75" customHeight="1">
      <c r="AB7146" s="39" t="s">
        <v>2</v>
      </c>
      <c r="AC7146" s="39"/>
      <c r="AD7146" s="39"/>
      <c r="AE7146" s="39"/>
      <c r="AF7146" s="39"/>
      <c r="AG7146" s="39"/>
    </row>
    <row r="7147" spans="2:34" ht="12" customHeight="1">
      <c r="B7147" s="39" t="s">
        <v>3</v>
      </c>
      <c r="C7147" s="39"/>
      <c r="D7147" s="39"/>
      <c r="E7147" s="39"/>
      <c r="G7147" s="1" t="s">
        <v>4</v>
      </c>
      <c r="H7147" s="41">
        <v>0.43999999761581421</v>
      </c>
      <c r="I7147" s="41"/>
      <c r="J7147" s="41"/>
      <c r="K7147" s="41"/>
      <c r="L7147" s="41"/>
      <c r="M7147" s="41"/>
      <c r="N7147" s="41"/>
      <c r="O7147" s="39" t="s">
        <v>21</v>
      </c>
      <c r="P7147" s="39"/>
      <c r="Q7147" s="39"/>
      <c r="R7147" s="39"/>
      <c r="S7147" s="1" t="s">
        <v>4</v>
      </c>
      <c r="T7147" s="42" t="s">
        <v>22</v>
      </c>
      <c r="U7147" s="42"/>
      <c r="V7147" s="42"/>
      <c r="W7147" s="42"/>
      <c r="X7147" s="42"/>
      <c r="Y7147" s="42"/>
      <c r="Z7147" s="42"/>
      <c r="AA7147" s="42"/>
      <c r="AB7147" s="39"/>
      <c r="AC7147" s="39"/>
      <c r="AD7147" s="39"/>
      <c r="AE7147" s="39"/>
      <c r="AF7147" s="39"/>
      <c r="AG7147" s="39"/>
    </row>
    <row r="7148" spans="2:34" ht="10.5" customHeight="1">
      <c r="AB7148" s="39"/>
      <c r="AC7148" s="39"/>
      <c r="AD7148" s="39"/>
      <c r="AE7148" s="39"/>
      <c r="AF7148" s="39"/>
      <c r="AG7148" s="39"/>
    </row>
    <row r="7149" spans="2:34" ht="12" customHeight="1">
      <c r="AB7149" s="39"/>
      <c r="AC7149" s="39"/>
      <c r="AD7149" s="39"/>
      <c r="AE7149" s="39"/>
      <c r="AF7149" s="39"/>
      <c r="AG7149" s="39"/>
    </row>
    <row r="7150" spans="2:34" ht="12" customHeight="1">
      <c r="AB7150" s="39"/>
      <c r="AC7150" s="39"/>
      <c r="AD7150" s="39"/>
      <c r="AE7150" s="39"/>
      <c r="AF7150" s="39"/>
      <c r="AG7150" s="39"/>
    </row>
    <row r="7151" spans="2:34" ht="6" customHeight="1"/>
    <row r="7152" spans="2:34" ht="3" customHeight="1">
      <c r="B7152" s="43" t="s">
        <v>5</v>
      </c>
      <c r="D7152" s="43" t="s">
        <v>23</v>
      </c>
      <c r="E7152" s="43"/>
      <c r="G7152" s="43" t="s">
        <v>6</v>
      </c>
      <c r="H7152" s="43"/>
      <c r="J7152" s="43" t="s">
        <v>7</v>
      </c>
      <c r="K7152" s="43"/>
      <c r="L7152" s="43"/>
      <c r="M7152" s="43"/>
      <c r="N7152" s="43" t="s">
        <v>8</v>
      </c>
      <c r="O7152" s="43"/>
      <c r="Q7152" s="43" t="s">
        <v>9</v>
      </c>
      <c r="R7152" s="43"/>
      <c r="S7152" s="43"/>
      <c r="T7152" s="43" t="s">
        <v>10</v>
      </c>
      <c r="U7152" s="43"/>
      <c r="X7152" s="43" t="s">
        <v>5</v>
      </c>
      <c r="Y7152" s="43"/>
      <c r="Z7152" s="43" t="s">
        <v>23</v>
      </c>
      <c r="AA7152" s="43"/>
      <c r="AB7152" s="43" t="s">
        <v>6</v>
      </c>
      <c r="AC7152" s="43" t="s">
        <v>7</v>
      </c>
      <c r="AE7152" s="43" t="s">
        <v>8</v>
      </c>
      <c r="AF7152" s="43" t="s">
        <v>9</v>
      </c>
      <c r="AG7152" s="43" t="s">
        <v>10</v>
      </c>
      <c r="AH7152" s="43"/>
    </row>
    <row r="7153" spans="2:37" ht="14.25" customHeight="1">
      <c r="B7153" s="43"/>
      <c r="D7153" s="43"/>
      <c r="E7153" s="43"/>
      <c r="G7153" s="43"/>
      <c r="H7153" s="43"/>
      <c r="J7153" s="43"/>
      <c r="K7153" s="43"/>
      <c r="L7153" s="43"/>
      <c r="M7153" s="43"/>
      <c r="N7153" s="43"/>
      <c r="O7153" s="43"/>
      <c r="Q7153" s="43"/>
      <c r="R7153" s="43"/>
      <c r="S7153" s="43"/>
      <c r="T7153" s="43"/>
      <c r="U7153" s="43"/>
      <c r="X7153" s="43"/>
      <c r="Y7153" s="43"/>
      <c r="Z7153" s="43"/>
      <c r="AA7153" s="43"/>
      <c r="AB7153" s="43"/>
      <c r="AC7153" s="43"/>
      <c r="AE7153" s="43"/>
      <c r="AF7153" s="43"/>
      <c r="AG7153" s="43"/>
      <c r="AH7153" s="43"/>
    </row>
    <row r="7154" spans="2:37">
      <c r="B7154" s="2">
        <v>0</v>
      </c>
      <c r="D7154" s="44">
        <v>0</v>
      </c>
      <c r="E7154" s="44"/>
      <c r="F7154" s="45">
        <v>3.4973105357494205E-5</v>
      </c>
      <c r="G7154" s="45"/>
      <c r="H7154" s="45"/>
      <c r="I7154" s="45"/>
      <c r="J7154" s="45"/>
      <c r="K7154" s="45">
        <v>32.547908782958984</v>
      </c>
      <c r="L7154" s="45"/>
      <c r="M7154" s="45"/>
      <c r="N7154" s="45">
        <v>65.095779418945313</v>
      </c>
      <c r="O7154" s="45"/>
      <c r="P7154" s="45"/>
      <c r="Q7154" s="45"/>
      <c r="R7154" s="45">
        <v>23.014822006225586</v>
      </c>
      <c r="S7154" s="45"/>
      <c r="T7154" s="45"/>
      <c r="U7154" s="45"/>
      <c r="V7154" s="46">
        <v>100.00010681152344</v>
      </c>
      <c r="W7154" s="46"/>
      <c r="X7154" s="45">
        <v>3.9000000804662704E-2</v>
      </c>
      <c r="Y7154" s="45"/>
      <c r="Z7154" s="44">
        <v>2.3400000482797623</v>
      </c>
      <c r="AA7154" s="44"/>
      <c r="AB7154" s="45">
        <v>16.426965713500977</v>
      </c>
      <c r="AC7154" s="45"/>
      <c r="AD7154" s="45">
        <v>1.4175059914123267E-4</v>
      </c>
      <c r="AE7154" s="45"/>
      <c r="AF7154" s="45">
        <v>30.693094253540039</v>
      </c>
      <c r="AG7154" s="45"/>
      <c r="AH7154" s="45">
        <v>21.703195571899414</v>
      </c>
      <c r="AI7154" s="45"/>
      <c r="AJ7154" s="45"/>
      <c r="AK7154" s="20">
        <v>4.6183433732949197E-4</v>
      </c>
    </row>
    <row r="7155" spans="2:37">
      <c r="B7155" s="2">
        <v>1.0000000474974513E-3</v>
      </c>
      <c r="D7155" s="44">
        <v>6.0000002849847078E-2</v>
      </c>
      <c r="E7155" s="44"/>
      <c r="F7155" s="45">
        <v>-7.9664459228515625</v>
      </c>
      <c r="G7155" s="45"/>
      <c r="H7155" s="45"/>
      <c r="I7155" s="45"/>
      <c r="J7155" s="45"/>
      <c r="K7155" s="45">
        <v>22.243356704711914</v>
      </c>
      <c r="L7155" s="45"/>
      <c r="M7155" s="45"/>
      <c r="N7155" s="45">
        <v>54.734832763671875</v>
      </c>
      <c r="O7155" s="45"/>
      <c r="P7155" s="45"/>
      <c r="Q7155" s="45"/>
      <c r="R7155" s="45">
        <v>22.974943161010742</v>
      </c>
      <c r="S7155" s="45"/>
      <c r="T7155" s="45"/>
      <c r="U7155" s="45"/>
      <c r="V7155" s="46">
        <v>68.459053039550781</v>
      </c>
      <c r="W7155" s="46"/>
      <c r="X7155" s="45">
        <v>3.9999999105930328E-2</v>
      </c>
      <c r="Y7155" s="45"/>
      <c r="Z7155" s="44">
        <v>2.3999999463558197</v>
      </c>
      <c r="AA7155" s="44"/>
      <c r="AB7155" s="45">
        <v>24.785236358642578</v>
      </c>
      <c r="AC7155" s="45"/>
      <c r="AD7155" s="45">
        <v>1.0464667138876393E-4</v>
      </c>
      <c r="AE7155" s="45"/>
      <c r="AF7155" s="45">
        <v>30.653570175170898</v>
      </c>
      <c r="AG7155" s="45"/>
      <c r="AH7155" s="45">
        <v>21.675273895263672</v>
      </c>
      <c r="AI7155" s="45"/>
      <c r="AJ7155" s="45"/>
      <c r="AK7155" s="20">
        <v>3.4138609771616757E-4</v>
      </c>
    </row>
    <row r="7156" spans="2:37">
      <c r="B7156" s="2">
        <v>2.0000000949949026E-3</v>
      </c>
      <c r="D7156" s="44">
        <v>0.12000000569969416</v>
      </c>
      <c r="E7156" s="44"/>
      <c r="F7156" s="45">
        <v>-8.26019287109375</v>
      </c>
      <c r="G7156" s="45"/>
      <c r="H7156" s="45"/>
      <c r="I7156" s="45"/>
      <c r="J7156" s="45"/>
      <c r="K7156" s="45">
        <v>15.384397506713867</v>
      </c>
      <c r="L7156" s="45"/>
      <c r="M7156" s="45"/>
      <c r="N7156" s="45">
        <v>47.82000732421875</v>
      </c>
      <c r="O7156" s="45"/>
      <c r="P7156" s="45"/>
      <c r="Q7156" s="45"/>
      <c r="R7156" s="45">
        <v>22.93543815612793</v>
      </c>
      <c r="S7156" s="45"/>
      <c r="T7156" s="45"/>
      <c r="U7156" s="45"/>
      <c r="V7156" s="46">
        <v>47.430580139160156</v>
      </c>
      <c r="W7156" s="46"/>
      <c r="X7156" s="45">
        <v>4.1000001132488251E-2</v>
      </c>
      <c r="Y7156" s="45"/>
      <c r="Z7156" s="44">
        <v>2.460000067949295</v>
      </c>
      <c r="AA7156" s="44"/>
      <c r="AB7156" s="45">
        <v>29.646383285522461</v>
      </c>
      <c r="AC7156" s="45"/>
      <c r="AD7156" s="45">
        <v>7.7266326115932316E-5</v>
      </c>
      <c r="AE7156" s="45"/>
      <c r="AF7156" s="45">
        <v>30.614402770996094</v>
      </c>
      <c r="AG7156" s="45"/>
      <c r="AH7156" s="45">
        <v>21.64759635925293</v>
      </c>
      <c r="AI7156" s="45"/>
      <c r="AJ7156" s="45"/>
      <c r="AK7156" s="20">
        <v>2.5238617672584951E-4</v>
      </c>
    </row>
    <row r="7157" spans="2:37">
      <c r="B7157" s="2">
        <v>3.0000000260770321E-3</v>
      </c>
      <c r="D7157" s="44">
        <v>0.18000000156462193</v>
      </c>
      <c r="E7157" s="44"/>
      <c r="F7157" s="45">
        <v>-3.0341649055480957</v>
      </c>
      <c r="G7157" s="45"/>
      <c r="H7157" s="45"/>
      <c r="I7157" s="45"/>
      <c r="J7157" s="45"/>
      <c r="K7157" s="45">
        <v>10.75285816192627</v>
      </c>
      <c r="L7157" s="45"/>
      <c r="M7157" s="45"/>
      <c r="N7157" s="45">
        <v>43.133125305175781</v>
      </c>
      <c r="O7157" s="45"/>
      <c r="P7157" s="45"/>
      <c r="Q7157" s="45"/>
      <c r="R7157" s="45">
        <v>22.896305084228516</v>
      </c>
      <c r="S7157" s="45"/>
      <c r="T7157" s="45"/>
      <c r="U7157" s="45"/>
      <c r="V7157" s="46">
        <v>33.208061218261719</v>
      </c>
      <c r="W7157" s="46"/>
      <c r="X7157" s="45">
        <v>4.1999999433755875E-2</v>
      </c>
      <c r="Y7157" s="45"/>
      <c r="Z7157" s="44">
        <v>2.5199999660253525</v>
      </c>
      <c r="AA7157" s="44"/>
      <c r="AB7157" s="45">
        <v>30.337738037109375</v>
      </c>
      <c r="AC7157" s="45"/>
      <c r="AD7157" s="45">
        <v>5.7058194215642288E-5</v>
      </c>
      <c r="AE7157" s="45"/>
      <c r="AF7157" s="45">
        <v>30.575584411621094</v>
      </c>
      <c r="AG7157" s="45"/>
      <c r="AH7157" s="45">
        <v>21.620162963867188</v>
      </c>
      <c r="AI7157" s="45"/>
      <c r="AJ7157" s="45"/>
      <c r="AK7157" s="20">
        <v>1.8661393551155925E-4</v>
      </c>
    </row>
    <row r="7158" spans="2:37">
      <c r="B7158" s="2">
        <v>4.0000001899898052E-3</v>
      </c>
      <c r="D7158" s="44">
        <v>0.24000001139938831</v>
      </c>
      <c r="E7158" s="44"/>
      <c r="F7158" s="45">
        <v>5.5538125038146973</v>
      </c>
      <c r="G7158" s="45"/>
      <c r="H7158" s="45"/>
      <c r="I7158" s="45"/>
      <c r="J7158" s="45"/>
      <c r="K7158" s="45">
        <v>7.583895206451416</v>
      </c>
      <c r="L7158" s="45"/>
      <c r="M7158" s="45"/>
      <c r="N7158" s="45">
        <v>39.909336090087891</v>
      </c>
      <c r="O7158" s="45"/>
      <c r="P7158" s="45"/>
      <c r="Q7158" s="45"/>
      <c r="R7158" s="45">
        <v>22.857538223266602</v>
      </c>
      <c r="S7158" s="45"/>
      <c r="T7158" s="45"/>
      <c r="U7158" s="45"/>
      <c r="V7158" s="46">
        <v>23.46107292175293</v>
      </c>
      <c r="W7158" s="46"/>
      <c r="X7158" s="45">
        <v>4.3000001460313797E-2</v>
      </c>
      <c r="Y7158" s="45"/>
      <c r="Z7158" s="44">
        <v>2.5800000876188278</v>
      </c>
      <c r="AA7158" s="44"/>
      <c r="AB7158" s="45">
        <v>26.772937774658203</v>
      </c>
      <c r="AC7158" s="45"/>
      <c r="AD7158" s="45">
        <v>4.2141244193771854E-5</v>
      </c>
      <c r="AE7158" s="45"/>
      <c r="AF7158" s="45">
        <v>30.537111282348633</v>
      </c>
      <c r="AG7158" s="45"/>
      <c r="AH7158" s="45">
        <v>21.592967987060547</v>
      </c>
      <c r="AI7158" s="45"/>
      <c r="AJ7158" s="45"/>
      <c r="AK7158" s="20">
        <v>1.3800029410049319E-4</v>
      </c>
    </row>
    <row r="7159" spans="2:37">
      <c r="B7159" s="2">
        <v>4.999999888241291E-3</v>
      </c>
      <c r="D7159" s="44">
        <v>0.29999999329447746</v>
      </c>
      <c r="E7159" s="44"/>
      <c r="F7159" s="45">
        <v>15.361724853515625</v>
      </c>
      <c r="G7159" s="45"/>
      <c r="H7159" s="45"/>
      <c r="I7159" s="45"/>
      <c r="J7159" s="45"/>
      <c r="K7159" s="45">
        <v>5.3899116516113281</v>
      </c>
      <c r="L7159" s="45"/>
      <c r="M7159" s="45"/>
      <c r="N7159" s="45">
        <v>37.661041259765625</v>
      </c>
      <c r="O7159" s="45"/>
      <c r="P7159" s="45"/>
      <c r="Q7159" s="45"/>
      <c r="R7159" s="45">
        <v>22.819133758544922</v>
      </c>
      <c r="S7159" s="45"/>
      <c r="T7159" s="45"/>
      <c r="U7159" s="45"/>
      <c r="V7159" s="46">
        <v>16.701961517333984</v>
      </c>
      <c r="W7159" s="46"/>
      <c r="X7159" s="45">
        <v>4.3999999761581421E-2</v>
      </c>
      <c r="Y7159" s="45"/>
      <c r="Z7159" s="44">
        <v>2.6399999856948853</v>
      </c>
      <c r="AA7159" s="44"/>
      <c r="AB7159" s="45">
        <v>19.462547302246094</v>
      </c>
      <c r="AC7159" s="45"/>
      <c r="AD7159" s="45">
        <v>3.112840568064712E-5</v>
      </c>
      <c r="AE7159" s="45"/>
      <c r="AF7159" s="45">
        <v>30.49897575378418</v>
      </c>
      <c r="AG7159" s="45"/>
      <c r="AH7159" s="45">
        <v>21.566011428833008</v>
      </c>
      <c r="AI7159" s="45"/>
      <c r="AJ7159" s="45"/>
      <c r="AK7159" s="20">
        <v>1.0206388105871156E-4</v>
      </c>
    </row>
    <row r="7160" spans="2:37">
      <c r="B7160" s="2">
        <v>6.0000000521540642E-3</v>
      </c>
      <c r="D7160" s="44">
        <v>0.36000000312924385</v>
      </c>
      <c r="E7160" s="44"/>
      <c r="F7160" s="45">
        <v>24.390678405761719</v>
      </c>
      <c r="G7160" s="45"/>
      <c r="H7160" s="45"/>
      <c r="I7160" s="45"/>
      <c r="J7160" s="45"/>
      <c r="K7160" s="45">
        <v>3.8551697731018066</v>
      </c>
      <c r="L7160" s="45"/>
      <c r="M7160" s="45"/>
      <c r="N7160" s="45">
        <v>36.072494506835938</v>
      </c>
      <c r="O7160" s="45"/>
      <c r="P7160" s="45"/>
      <c r="Q7160" s="45"/>
      <c r="R7160" s="45">
        <v>22.781087875366211</v>
      </c>
      <c r="S7160" s="45"/>
      <c r="T7160" s="45"/>
      <c r="U7160" s="45"/>
      <c r="V7160" s="46">
        <v>11.96613883972168</v>
      </c>
      <c r="W7160" s="46"/>
      <c r="X7160" s="45">
        <v>4.5000001788139343E-2</v>
      </c>
      <c r="Y7160" s="45"/>
      <c r="Z7160" s="44">
        <v>2.7000001072883606</v>
      </c>
      <c r="AA7160" s="44"/>
      <c r="AB7160" s="45">
        <v>9.4409780502319336</v>
      </c>
      <c r="AC7160" s="45"/>
      <c r="AD7160" s="45">
        <v>2.2996691768639721E-5</v>
      </c>
      <c r="AE7160" s="45"/>
      <c r="AF7160" s="45">
        <v>30.461177825927734</v>
      </c>
      <c r="AG7160" s="45"/>
      <c r="AH7160" s="45">
        <v>21.539289474487305</v>
      </c>
      <c r="AI7160" s="45"/>
      <c r="AJ7160" s="45"/>
      <c r="AK7160" s="20">
        <v>7.5495147029869258E-5</v>
      </c>
    </row>
    <row r="7161" spans="2:37">
      <c r="B7161" s="2">
        <v>7.0000002160668373E-3</v>
      </c>
      <c r="D7161" s="44">
        <v>0.42000001296401024</v>
      </c>
      <c r="E7161" s="44"/>
      <c r="F7161" s="45">
        <v>30.957075119018555</v>
      </c>
      <c r="G7161" s="45"/>
      <c r="H7161" s="45"/>
      <c r="I7161" s="45"/>
      <c r="J7161" s="45"/>
      <c r="K7161" s="45">
        <v>2.7720165252685547</v>
      </c>
      <c r="L7161" s="45"/>
      <c r="M7161" s="45"/>
      <c r="N7161" s="45">
        <v>34.93603515625</v>
      </c>
      <c r="O7161" s="45"/>
      <c r="P7161" s="45"/>
      <c r="Q7161" s="45"/>
      <c r="R7161" s="45">
        <v>22.743396759033203</v>
      </c>
      <c r="S7161" s="45"/>
      <c r="T7161" s="45"/>
      <c r="U7161" s="45"/>
      <c r="V7161" s="46">
        <v>8.618377685546875</v>
      </c>
      <c r="W7161" s="46"/>
      <c r="X7161" s="45">
        <v>4.6000000089406967E-2</v>
      </c>
      <c r="Y7161" s="45"/>
      <c r="Z7161" s="44">
        <v>2.760000005364418</v>
      </c>
      <c r="AA7161" s="44"/>
      <c r="AB7161" s="45">
        <v>-1.8798249959945679</v>
      </c>
      <c r="AC7161" s="45"/>
      <c r="AD7161" s="45">
        <v>1.6991492884699255E-5</v>
      </c>
      <c r="AE7161" s="45"/>
      <c r="AF7161" s="45">
        <v>30.423707962036133</v>
      </c>
      <c r="AG7161" s="45"/>
      <c r="AH7161" s="45">
        <v>21.512798309326172</v>
      </c>
      <c r="AI7161" s="45"/>
      <c r="AJ7161" s="45"/>
      <c r="AK7161" s="20">
        <v>5.5849541240604594E-5</v>
      </c>
    </row>
    <row r="7162" spans="2:37">
      <c r="B7162" s="2">
        <v>8.0000003799796104E-3</v>
      </c>
      <c r="D7162" s="44">
        <v>0.48000002279877663</v>
      </c>
      <c r="E7162" s="44"/>
      <c r="F7162" s="45">
        <v>33.859664916992188</v>
      </c>
      <c r="G7162" s="45"/>
      <c r="H7162" s="45"/>
      <c r="I7162" s="45"/>
      <c r="J7162" s="45"/>
      <c r="K7162" s="45">
        <v>2.0018219947814941</v>
      </c>
      <c r="L7162" s="45"/>
      <c r="M7162" s="45"/>
      <c r="N7162" s="45">
        <v>34.113033294677734</v>
      </c>
      <c r="O7162" s="45"/>
      <c r="P7162" s="45"/>
      <c r="Q7162" s="45"/>
      <c r="R7162" s="45">
        <v>22.7060546875</v>
      </c>
      <c r="S7162" s="45"/>
      <c r="T7162" s="45"/>
      <c r="U7162" s="45"/>
      <c r="V7162" s="46">
        <v>6.2340283393859863</v>
      </c>
      <c r="W7162" s="46"/>
      <c r="X7162" s="45">
        <v>4.6999998390674591E-2</v>
      </c>
      <c r="Y7162" s="45"/>
      <c r="Z7162" s="44">
        <v>2.8199999034404755</v>
      </c>
      <c r="AA7162" s="44"/>
      <c r="AB7162" s="45">
        <v>-12.909255981445313</v>
      </c>
      <c r="AC7162" s="45"/>
      <c r="AD7162" s="45">
        <v>1.2556080946524162E-5</v>
      </c>
      <c r="AE7162" s="45"/>
      <c r="AF7162" s="45">
        <v>30.386566162109375</v>
      </c>
      <c r="AG7162" s="45"/>
      <c r="AH7162" s="45">
        <v>21.486537933349609</v>
      </c>
      <c r="AI7162" s="45"/>
      <c r="AJ7162" s="45"/>
      <c r="AK7162" s="20">
        <v>4.1321174649056047E-5</v>
      </c>
    </row>
    <row r="7163" spans="2:37">
      <c r="B7163" s="2">
        <v>8.999999612569809E-3</v>
      </c>
      <c r="D7163" s="44">
        <v>0.53999997675418854</v>
      </c>
      <c r="E7163" s="44"/>
      <c r="F7163" s="45">
        <v>32.502826690673828</v>
      </c>
      <c r="G7163" s="45"/>
      <c r="H7163" s="45"/>
      <c r="I7163" s="45"/>
      <c r="J7163" s="45"/>
      <c r="K7163" s="45">
        <v>1.4507262706756592</v>
      </c>
      <c r="L7163" s="45"/>
      <c r="M7163" s="45"/>
      <c r="N7163" s="45">
        <v>33.509620666503906</v>
      </c>
      <c r="O7163" s="45"/>
      <c r="P7163" s="45"/>
      <c r="Q7163" s="45"/>
      <c r="R7163" s="45">
        <v>22.669059753417969</v>
      </c>
      <c r="S7163" s="45"/>
      <c r="T7163" s="45"/>
      <c r="U7163" s="45"/>
      <c r="V7163" s="46">
        <v>4.5251917839050293</v>
      </c>
      <c r="W7163" s="46"/>
      <c r="X7163" s="45">
        <v>4.8000000417232513E-2</v>
      </c>
      <c r="Y7163" s="45"/>
      <c r="Z7163" s="44">
        <v>2.8800000250339508</v>
      </c>
      <c r="AA7163" s="44"/>
      <c r="AB7163" s="45">
        <v>-22.101467132568359</v>
      </c>
      <c r="AC7163" s="45"/>
      <c r="AD7163" s="45">
        <v>9.2796572062070481E-6</v>
      </c>
      <c r="AE7163" s="45"/>
      <c r="AF7163" s="45">
        <v>30.349746704101563</v>
      </c>
      <c r="AG7163" s="45"/>
      <c r="AH7163" s="45">
        <v>21.460504531860352</v>
      </c>
      <c r="AI7163" s="45"/>
      <c r="AJ7163" s="45"/>
      <c r="AK7163" s="20">
        <v>3.0575738492188975E-5</v>
      </c>
    </row>
    <row r="7164" spans="2:37">
      <c r="B7164" s="2">
        <v>9.9999997764825821E-3</v>
      </c>
      <c r="D7164" s="44">
        <v>0.59999998658895493</v>
      </c>
      <c r="E7164" s="44"/>
      <c r="F7164" s="45">
        <v>26.94975471496582</v>
      </c>
      <c r="G7164" s="45"/>
      <c r="H7164" s="45"/>
      <c r="I7164" s="45"/>
      <c r="J7164" s="45"/>
      <c r="K7164" s="45">
        <v>1.0543601512908936</v>
      </c>
      <c r="L7164" s="45"/>
      <c r="M7164" s="45"/>
      <c r="N7164" s="45">
        <v>33.061420440673828</v>
      </c>
      <c r="O7164" s="45"/>
      <c r="P7164" s="45"/>
      <c r="Q7164" s="45"/>
      <c r="R7164" s="45">
        <v>22.632410049438477</v>
      </c>
      <c r="S7164" s="45"/>
      <c r="T7164" s="45"/>
      <c r="U7164" s="45"/>
      <c r="V7164" s="46">
        <v>3.2941489219665527</v>
      </c>
      <c r="W7164" s="46"/>
      <c r="X7164" s="45">
        <v>4.8999998718500137E-2</v>
      </c>
      <c r="Y7164" s="45"/>
      <c r="Z7164" s="44">
        <v>2.9399999231100082</v>
      </c>
      <c r="AA7164" s="44"/>
      <c r="AB7164" s="45">
        <v>-28.171960830688477</v>
      </c>
      <c r="AC7164" s="45"/>
      <c r="AD7164" s="45">
        <v>6.8590470618801191E-6</v>
      </c>
      <c r="AE7164" s="45"/>
      <c r="AF7164" s="45">
        <v>30.31324577331543</v>
      </c>
      <c r="AG7164" s="45"/>
      <c r="AH7164" s="45">
        <v>21.434696197509766</v>
      </c>
      <c r="AI7164" s="45"/>
      <c r="AJ7164" s="45"/>
      <c r="AK7164" s="20">
        <v>2.2627233192906715E-5</v>
      </c>
    </row>
    <row r="7165" spans="2:37">
      <c r="B7165" s="2">
        <v>1.0999999940395355E-2</v>
      </c>
      <c r="D7165" s="44">
        <v>0.65999999642372131</v>
      </c>
      <c r="E7165" s="44"/>
      <c r="F7165" s="45">
        <v>17.892744064331055</v>
      </c>
      <c r="G7165" s="45"/>
      <c r="H7165" s="45"/>
      <c r="I7165" s="45"/>
      <c r="J7165" s="45"/>
      <c r="K7165" s="45">
        <v>0.76807171106338501</v>
      </c>
      <c r="L7165" s="45"/>
      <c r="M7165" s="45"/>
      <c r="N7165" s="45">
        <v>32.723777770996094</v>
      </c>
      <c r="O7165" s="45"/>
      <c r="P7165" s="45"/>
      <c r="Q7165" s="45"/>
      <c r="R7165" s="45">
        <v>22.596097946166992</v>
      </c>
      <c r="S7165" s="45"/>
      <c r="T7165" s="45"/>
      <c r="U7165" s="45"/>
      <c r="V7165" s="46">
        <v>2.4035508632659912</v>
      </c>
      <c r="W7165" s="46"/>
      <c r="X7165" s="45">
        <v>5.000000074505806E-2</v>
      </c>
      <c r="Y7165" s="45"/>
      <c r="Z7165" s="44">
        <v>3.0000000447034836</v>
      </c>
      <c r="AA7165" s="44"/>
      <c r="AB7165" s="45">
        <v>-30.277029037475586</v>
      </c>
      <c r="AC7165" s="45"/>
      <c r="AD7165" s="45">
        <v>5.0704738896456547E-6</v>
      </c>
      <c r="AE7165" s="45"/>
      <c r="AF7165" s="45">
        <v>30.277059555053711</v>
      </c>
      <c r="AG7165" s="45"/>
      <c r="AH7165" s="45">
        <v>21.409111022949219</v>
      </c>
      <c r="AI7165" s="45"/>
      <c r="AJ7165" s="45"/>
      <c r="AK7165" s="20">
        <v>1.6746918845456094E-5</v>
      </c>
    </row>
    <row r="7166" spans="2:37">
      <c r="B7166" s="2">
        <v>1.2000000104308128E-2</v>
      </c>
      <c r="D7166" s="44">
        <v>0.7200000062584877</v>
      </c>
      <c r="E7166" s="44"/>
      <c r="F7166" s="45">
        <v>6.5416011810302734</v>
      </c>
      <c r="G7166" s="45"/>
      <c r="H7166" s="45"/>
      <c r="I7166" s="45"/>
      <c r="J7166" s="45"/>
      <c r="K7166" s="45">
        <v>0.56057566404342651</v>
      </c>
      <c r="L7166" s="45"/>
      <c r="M7166" s="45"/>
      <c r="N7166" s="45">
        <v>32.465404510498047</v>
      </c>
      <c r="O7166" s="45"/>
      <c r="P7166" s="45"/>
      <c r="Q7166" s="45"/>
      <c r="R7166" s="45">
        <v>22.560121536254883</v>
      </c>
      <c r="S7166" s="45"/>
      <c r="T7166" s="45"/>
      <c r="U7166" s="45"/>
      <c r="V7166" s="46">
        <v>1.7570245265960693</v>
      </c>
      <c r="W7166" s="46"/>
      <c r="X7166" s="45">
        <v>5.0999999046325684E-2</v>
      </c>
      <c r="Y7166" s="45"/>
      <c r="Z7166" s="44">
        <v>3.059999942779541</v>
      </c>
      <c r="AA7166" s="44"/>
      <c r="AB7166" s="45">
        <v>-28.130971908569336</v>
      </c>
      <c r="AC7166" s="45"/>
      <c r="AD7166" s="45">
        <v>3.7487379813683219E-6</v>
      </c>
      <c r="AE7166" s="45"/>
      <c r="AF7166" s="45">
        <v>30.241186141967773</v>
      </c>
      <c r="AG7166" s="45"/>
      <c r="AH7166" s="45">
        <v>21.383745193481445</v>
      </c>
      <c r="AI7166" s="45"/>
      <c r="AJ7166" s="45"/>
      <c r="AK7166" s="20">
        <v>1.2396135389280971E-5</v>
      </c>
    </row>
    <row r="7167" spans="2:37">
      <c r="B7167" s="2">
        <v>1.3000000268220901E-2</v>
      </c>
      <c r="D7167" s="44">
        <v>0.78000001609325409</v>
      </c>
      <c r="E7167" s="44"/>
      <c r="F7167" s="45">
        <v>-5.556084156036377</v>
      </c>
      <c r="G7167" s="45"/>
      <c r="H7167" s="45"/>
      <c r="I7167" s="45"/>
      <c r="J7167" s="45"/>
      <c r="K7167" s="45">
        <v>0.40976449847221375</v>
      </c>
      <c r="L7167" s="45"/>
      <c r="M7167" s="45"/>
      <c r="N7167" s="45">
        <v>32.264183044433594</v>
      </c>
      <c r="O7167" s="45"/>
      <c r="P7167" s="45"/>
      <c r="Q7167" s="45"/>
      <c r="R7167" s="45">
        <v>22.524477005004883</v>
      </c>
      <c r="S7167" s="45"/>
      <c r="T7167" s="45"/>
      <c r="U7167" s="45"/>
      <c r="V7167" s="46">
        <v>1.2863662242889404</v>
      </c>
      <c r="W7167" s="46"/>
      <c r="X7167" s="45">
        <v>5.2000001072883606E-2</v>
      </c>
      <c r="Y7167" s="45"/>
      <c r="Z7167" s="44">
        <v>3.1200000643730164</v>
      </c>
      <c r="AA7167" s="44"/>
      <c r="AB7167" s="45">
        <v>-22.044803619384766</v>
      </c>
      <c r="AC7167" s="45"/>
      <c r="AD7167" s="45">
        <v>2.7718663204723271E-6</v>
      </c>
      <c r="AE7167" s="45"/>
      <c r="AF7167" s="45">
        <v>30.205621719360352</v>
      </c>
      <c r="AG7167" s="45"/>
      <c r="AH7167" s="45">
        <v>21.358596801757813</v>
      </c>
      <c r="AI7167" s="45"/>
      <c r="AJ7167" s="45"/>
      <c r="AK7167" s="20">
        <v>9.1766578407259658E-6</v>
      </c>
    </row>
    <row r="7168" spans="2:37">
      <c r="B7168" s="2">
        <v>1.4000000432133675E-2</v>
      </c>
      <c r="D7168" s="44">
        <v>0.84000002592802048</v>
      </c>
      <c r="E7168" s="44"/>
      <c r="F7168" s="45">
        <v>-16.738761901855469</v>
      </c>
      <c r="G7168" s="45"/>
      <c r="H7168" s="45"/>
      <c r="I7168" s="45"/>
      <c r="J7168" s="45"/>
      <c r="K7168" s="45">
        <v>0.29990282654762268</v>
      </c>
      <c r="L7168" s="45"/>
      <c r="M7168" s="45"/>
      <c r="N7168" s="45">
        <v>32.104377746582031</v>
      </c>
      <c r="O7168" s="45"/>
      <c r="P7168" s="45"/>
      <c r="Q7168" s="45"/>
      <c r="R7168" s="45">
        <v>22.489160537719727</v>
      </c>
      <c r="S7168" s="45"/>
      <c r="T7168" s="45"/>
      <c r="U7168" s="45"/>
      <c r="V7168" s="46">
        <v>0.94295787811279297</v>
      </c>
      <c r="W7168" s="46"/>
      <c r="X7168" s="45">
        <v>5.299999937415123E-2</v>
      </c>
      <c r="Y7168" s="45"/>
      <c r="Z7168" s="44">
        <v>3.1799999624490738</v>
      </c>
      <c r="AA7168" s="44"/>
      <c r="AB7168" s="45">
        <v>-12.88124942779541</v>
      </c>
      <c r="AC7168" s="45"/>
      <c r="AD7168" s="45">
        <v>2.0497884634096408E-6</v>
      </c>
      <c r="AE7168" s="45"/>
      <c r="AF7168" s="45">
        <v>30.170360565185547</v>
      </c>
      <c r="AG7168" s="45"/>
      <c r="AH7168" s="45">
        <v>21.33366584777832</v>
      </c>
      <c r="AI7168" s="45"/>
      <c r="AJ7168" s="45"/>
      <c r="AK7168" s="20">
        <v>6.7940477492811624E-6</v>
      </c>
    </row>
    <row r="7169" spans="2:37">
      <c r="B7169" s="2">
        <v>1.4999999664723873E-2</v>
      </c>
      <c r="D7169" s="44">
        <v>0.89999997988343239</v>
      </c>
      <c r="E7169" s="44"/>
      <c r="F7169" s="45">
        <v>-25.46821403503418</v>
      </c>
      <c r="G7169" s="45"/>
      <c r="H7169" s="45"/>
      <c r="I7169" s="45"/>
      <c r="J7169" s="45"/>
      <c r="K7169" s="45">
        <v>0.21972337365150452</v>
      </c>
      <c r="L7169" s="45"/>
      <c r="M7169" s="45"/>
      <c r="N7169" s="45">
        <v>31.974714279174805</v>
      </c>
      <c r="O7169" s="45"/>
      <c r="P7169" s="45"/>
      <c r="Q7169" s="45"/>
      <c r="R7169" s="45">
        <v>22.454168319702148</v>
      </c>
      <c r="S7169" s="45"/>
      <c r="T7169" s="45"/>
      <c r="U7169" s="45"/>
      <c r="V7169" s="46">
        <v>0.69193339347839355</v>
      </c>
      <c r="W7169" s="46"/>
      <c r="X7169" s="45">
        <v>5.4000001400709152E-2</v>
      </c>
      <c r="Y7169" s="45"/>
      <c r="Z7169" s="44">
        <v>3.2400000840425491</v>
      </c>
      <c r="AA7169" s="44"/>
      <c r="AB7169" s="45">
        <v>-1.932481050491333</v>
      </c>
      <c r="AC7169" s="45"/>
      <c r="AD7169" s="45">
        <v>1.5159830581978895E-6</v>
      </c>
      <c r="AE7169" s="45"/>
      <c r="AF7169" s="45">
        <v>30.135402679443359</v>
      </c>
      <c r="AG7169" s="45"/>
      <c r="AH7169" s="45">
        <v>21.30894660949707</v>
      </c>
      <c r="AI7169" s="45"/>
      <c r="AJ7169" s="45"/>
      <c r="AK7169" s="20">
        <v>5.0305720833421219E-6</v>
      </c>
    </row>
    <row r="7170" spans="2:37">
      <c r="B7170" s="2">
        <v>1.6000000759959221E-2</v>
      </c>
      <c r="D7170" s="44">
        <v>0.96000004559755325</v>
      </c>
      <c r="E7170" s="44"/>
      <c r="F7170" s="45">
        <v>-30.547603607177734</v>
      </c>
      <c r="G7170" s="45"/>
      <c r="H7170" s="45"/>
      <c r="I7170" s="45"/>
      <c r="J7170" s="45"/>
      <c r="K7170" s="45">
        <v>0.16111829876899719</v>
      </c>
      <c r="L7170" s="45"/>
      <c r="M7170" s="45"/>
      <c r="N7170" s="45">
        <v>31.867076873779297</v>
      </c>
      <c r="O7170" s="45"/>
      <c r="P7170" s="45"/>
      <c r="Q7170" s="45"/>
      <c r="R7170" s="45">
        <v>22.419498443603516</v>
      </c>
      <c r="S7170" s="45"/>
      <c r="T7170" s="45"/>
      <c r="U7170" s="45"/>
      <c r="V7170" s="46">
        <v>0.50816410779953003</v>
      </c>
      <c r="W7170" s="46"/>
      <c r="X7170" s="45">
        <v>5.4999999701976776E-2</v>
      </c>
      <c r="Y7170" s="45"/>
      <c r="Z7170" s="44">
        <v>3.2999999821186066</v>
      </c>
      <c r="AA7170" s="44"/>
      <c r="AB7170" s="45">
        <v>9.2620296478271484</v>
      </c>
      <c r="AC7170" s="45"/>
      <c r="AD7170" s="45">
        <v>1.1213136303922511E-6</v>
      </c>
      <c r="AE7170" s="45"/>
      <c r="AF7170" s="45">
        <v>30.100742340087891</v>
      </c>
      <c r="AG7170" s="45"/>
      <c r="AH7170" s="45">
        <v>21.284439086914063</v>
      </c>
      <c r="AI7170" s="45"/>
      <c r="AJ7170" s="45"/>
      <c r="AK7170" s="20">
        <v>3.725202532223193E-6</v>
      </c>
    </row>
    <row r="7171" spans="2:37">
      <c r="B7171" s="2">
        <v>1.7000000923871994E-2</v>
      </c>
      <c r="D7171" s="44">
        <v>1.0200000554323196</v>
      </c>
      <c r="E7171" s="44"/>
      <c r="F7171" s="45">
        <v>-31.290159225463867</v>
      </c>
      <c r="G7171" s="45"/>
      <c r="H7171" s="45"/>
      <c r="I7171" s="45"/>
      <c r="J7171" s="45"/>
      <c r="K7171" s="45">
        <v>0.11822947859764099</v>
      </c>
      <c r="L7171" s="45"/>
      <c r="M7171" s="45"/>
      <c r="N7171" s="45">
        <v>31.775606155395508</v>
      </c>
      <c r="O7171" s="45"/>
      <c r="P7171" s="45"/>
      <c r="Q7171" s="45"/>
      <c r="R7171" s="45">
        <v>22.385147094726563</v>
      </c>
      <c r="S7171" s="45"/>
      <c r="T7171" s="45"/>
      <c r="U7171" s="45"/>
      <c r="V7171" s="46">
        <v>0.37346580624580383</v>
      </c>
      <c r="W7171" s="46"/>
      <c r="X7171" s="45">
        <v>5.6000001728534698E-2</v>
      </c>
      <c r="Y7171" s="45"/>
      <c r="Z7171" s="44">
        <v>3.3600001037120819</v>
      </c>
      <c r="AA7171" s="44"/>
      <c r="AB7171" s="45">
        <v>19.131916046142578</v>
      </c>
      <c r="AC7171" s="45"/>
      <c r="AD7171" s="45">
        <v>8.2948065482923994E-7</v>
      </c>
      <c r="AE7171" s="45"/>
      <c r="AF7171" s="45">
        <v>30.066377639770508</v>
      </c>
      <c r="AG7171" s="45"/>
      <c r="AH7171" s="45">
        <v>21.260139465332031</v>
      </c>
      <c r="AI7171" s="45"/>
      <c r="AJ7171" s="45"/>
      <c r="AK7171" s="20">
        <v>2.7588314424065175E-6</v>
      </c>
    </row>
    <row r="7172" spans="2:37">
      <c r="B7172" s="2">
        <v>1.7999999225139618E-2</v>
      </c>
      <c r="D7172" s="44">
        <v>1.0799999535083771</v>
      </c>
      <c r="E7172" s="44"/>
      <c r="F7172" s="45">
        <v>-27.615306854248047</v>
      </c>
      <c r="G7172" s="45"/>
      <c r="H7172" s="45"/>
      <c r="I7172" s="45"/>
      <c r="J7172" s="45"/>
      <c r="K7172" s="45">
        <v>8.681023120880127E-2</v>
      </c>
      <c r="L7172" s="45"/>
      <c r="M7172" s="45"/>
      <c r="N7172" s="45">
        <v>31.696050643920898</v>
      </c>
      <c r="O7172" s="45"/>
      <c r="P7172" s="45"/>
      <c r="Q7172" s="45"/>
      <c r="R7172" s="45">
        <v>22.351108551025391</v>
      </c>
      <c r="S7172" s="45"/>
      <c r="T7172" s="45"/>
      <c r="U7172" s="45"/>
      <c r="V7172" s="46">
        <v>0.27463561296463013</v>
      </c>
      <c r="W7172" s="46"/>
      <c r="X7172" s="45">
        <v>5.7000000029802322E-2</v>
      </c>
      <c r="Y7172" s="45"/>
      <c r="Z7172" s="44">
        <v>3.4200000017881393</v>
      </c>
      <c r="AA7172" s="44"/>
      <c r="AB7172" s="45">
        <v>26.296152114868164</v>
      </c>
      <c r="AC7172" s="45"/>
      <c r="AD7172" s="45">
        <v>6.136643264653685E-7</v>
      </c>
      <c r="AE7172" s="45"/>
      <c r="AF7172" s="45">
        <v>30.032304763793945</v>
      </c>
      <c r="AG7172" s="45"/>
      <c r="AH7172" s="45">
        <v>21.236045837402344</v>
      </c>
      <c r="AI7172" s="45"/>
      <c r="AJ7172" s="45"/>
      <c r="AK7172" s="20">
        <v>2.0433474219316849E-6</v>
      </c>
    </row>
    <row r="7173" spans="2:37">
      <c r="B7173" s="2">
        <v>1.8999999389052391E-2</v>
      </c>
      <c r="D7173" s="44">
        <v>1.1399999633431435</v>
      </c>
      <c r="E7173" s="44"/>
      <c r="F7173" s="45">
        <v>-20.059125900268555</v>
      </c>
      <c r="G7173" s="45"/>
      <c r="H7173" s="45"/>
      <c r="I7173" s="45"/>
      <c r="J7173" s="45"/>
      <c r="K7173" s="45">
        <v>6.377381831407547E-2</v>
      </c>
      <c r="L7173" s="45"/>
      <c r="M7173" s="45"/>
      <c r="N7173" s="45">
        <v>31.625316619873047</v>
      </c>
      <c r="O7173" s="45"/>
      <c r="P7173" s="45"/>
      <c r="Q7173" s="45"/>
      <c r="R7173" s="45">
        <v>22.317380905151367</v>
      </c>
      <c r="S7173" s="45"/>
      <c r="T7173" s="45"/>
      <c r="U7173" s="45"/>
      <c r="V7173" s="46">
        <v>0.20206178724765778</v>
      </c>
      <c r="W7173" s="46"/>
      <c r="X7173" s="45">
        <v>5.7999998331069946E-2</v>
      </c>
      <c r="Y7173" s="45"/>
      <c r="Z7173" s="44">
        <v>3.4799998998641968</v>
      </c>
      <c r="AA7173" s="44"/>
      <c r="AB7173" s="45">
        <v>29.756223678588867</v>
      </c>
      <c r="AC7173" s="45"/>
      <c r="AD7173" s="45">
        <v>4.540460452062689E-7</v>
      </c>
      <c r="AE7173" s="45"/>
      <c r="AF7173" s="45">
        <v>29.99852180480957</v>
      </c>
      <c r="AG7173" s="45"/>
      <c r="AH7173" s="45">
        <v>21.212158203125</v>
      </c>
      <c r="AI7173" s="45"/>
      <c r="AJ7173" s="45"/>
      <c r="AK7173" s="20">
        <v>1.5135614148675813E-6</v>
      </c>
    </row>
    <row r="7174" spans="2:37">
      <c r="B7174" s="2">
        <v>1.9999999552965164E-2</v>
      </c>
      <c r="D7174" s="44">
        <v>1.1999999731779099</v>
      </c>
      <c r="E7174" s="44"/>
      <c r="F7174" s="45">
        <v>-9.6981010437011719</v>
      </c>
      <c r="G7174" s="45"/>
      <c r="H7174" s="45"/>
      <c r="I7174" s="45"/>
      <c r="J7174" s="45"/>
      <c r="K7174" s="45">
        <v>4.6871643513441086E-2</v>
      </c>
      <c r="L7174" s="45"/>
      <c r="M7174" s="45"/>
      <c r="N7174" s="45">
        <v>31.561151504516602</v>
      </c>
      <c r="O7174" s="45"/>
      <c r="P7174" s="45"/>
      <c r="Q7174" s="45"/>
      <c r="R7174" s="45">
        <v>22.283960342407227</v>
      </c>
      <c r="S7174" s="45"/>
      <c r="T7174" s="45"/>
      <c r="U7174" s="45"/>
      <c r="V7174" s="46">
        <v>0.14873144030570984</v>
      </c>
      <c r="W7174" s="46"/>
      <c r="X7174" s="45">
        <v>5.9000000357627869E-2</v>
      </c>
      <c r="Y7174" s="45"/>
      <c r="Z7174" s="44">
        <v>3.5400000214576721</v>
      </c>
      <c r="AA7174" s="44"/>
      <c r="AB7174" s="45">
        <v>29.035261154174805</v>
      </c>
      <c r="AC7174" s="45"/>
      <c r="AD7174" s="45">
        <v>3.359792231094616E-7</v>
      </c>
      <c r="AE7174" s="45"/>
      <c r="AF7174" s="45">
        <v>29.965024948120117</v>
      </c>
      <c r="AG7174" s="45"/>
      <c r="AH7174" s="45">
        <v>21.188470840454102</v>
      </c>
      <c r="AI7174" s="45"/>
      <c r="AJ7174" s="45"/>
      <c r="AK7174" s="20">
        <v>1.1212379149583285E-6</v>
      </c>
    </row>
    <row r="7175" spans="2:37">
      <c r="B7175" s="2">
        <v>2.0999999716877937E-2</v>
      </c>
      <c r="D7175" s="44">
        <v>1.2599999830126762</v>
      </c>
      <c r="E7175" s="44"/>
      <c r="F7175" s="45">
        <v>2.0028378963470459</v>
      </c>
      <c r="G7175" s="45"/>
      <c r="H7175" s="45"/>
      <c r="I7175" s="45"/>
      <c r="J7175" s="45"/>
      <c r="K7175" s="45">
        <v>3.4462783485651016E-2</v>
      </c>
      <c r="L7175" s="45"/>
      <c r="M7175" s="45"/>
      <c r="N7175" s="45">
        <v>31.501909255981445</v>
      </c>
      <c r="O7175" s="45"/>
      <c r="P7175" s="45"/>
      <c r="Q7175" s="45"/>
      <c r="R7175" s="45">
        <v>22.250844955444336</v>
      </c>
      <c r="S7175" s="45"/>
      <c r="T7175" s="45"/>
      <c r="U7175" s="45"/>
      <c r="V7175" s="46">
        <v>0.10951884090900421</v>
      </c>
      <c r="W7175" s="46"/>
      <c r="X7175" s="45">
        <v>5.9999998658895493E-2</v>
      </c>
      <c r="Y7175" s="45"/>
      <c r="Z7175" s="44">
        <v>3.5999999195337296</v>
      </c>
      <c r="AA7175" s="44"/>
      <c r="AB7175" s="45">
        <v>24.243719100952148</v>
      </c>
      <c r="AC7175" s="45"/>
      <c r="AD7175" s="45">
        <v>2.4863797420948686E-7</v>
      </c>
      <c r="AE7175" s="45"/>
      <c r="AF7175" s="45">
        <v>29.93181037902832</v>
      </c>
      <c r="AG7175" s="45"/>
      <c r="AH7175" s="45">
        <v>21.164985656738281</v>
      </c>
      <c r="AI7175" s="45"/>
      <c r="AJ7175" s="45"/>
      <c r="AK7175" s="20">
        <v>8.3068141520925565E-7</v>
      </c>
    </row>
    <row r="7176" spans="2:37">
      <c r="B7176" s="2">
        <v>2.199999988079071E-2</v>
      </c>
      <c r="D7176" s="44">
        <v>1.3199999928474426</v>
      </c>
      <c r="E7176" s="44"/>
      <c r="F7176" s="45">
        <v>13.396393775939941</v>
      </c>
      <c r="G7176" s="45"/>
      <c r="H7176" s="45"/>
      <c r="I7176" s="45"/>
      <c r="J7176" s="45"/>
      <c r="K7176" s="45">
        <v>2.5348013266921043E-2</v>
      </c>
      <c r="L7176" s="45"/>
      <c r="M7176" s="45"/>
      <c r="N7176" s="45">
        <v>31.446388244628906</v>
      </c>
      <c r="O7176" s="45"/>
      <c r="P7176" s="45"/>
      <c r="Q7176" s="45"/>
      <c r="R7176" s="45">
        <v>22.21803092956543</v>
      </c>
      <c r="S7176" s="45"/>
      <c r="T7176" s="45"/>
      <c r="U7176" s="45"/>
      <c r="V7176" s="46">
        <v>8.0672107636928558E-2</v>
      </c>
      <c r="W7176" s="46"/>
      <c r="X7176" s="45">
        <v>6.1000000685453415E-2</v>
      </c>
      <c r="Y7176" s="45"/>
      <c r="Z7176" s="44">
        <v>3.6600000411272049</v>
      </c>
      <c r="AA7176" s="44"/>
      <c r="AB7176" s="45">
        <v>16.062566757202148</v>
      </c>
      <c r="AC7176" s="45"/>
      <c r="AD7176" s="45">
        <v>1.8401959778202581E-7</v>
      </c>
      <c r="AE7176" s="45"/>
      <c r="AF7176" s="45">
        <v>29.898876190185547</v>
      </c>
      <c r="AG7176" s="45"/>
      <c r="AH7176" s="45">
        <v>21.141696929931641</v>
      </c>
      <c r="AI7176" s="45"/>
      <c r="AJ7176" s="45"/>
      <c r="AK7176" s="20">
        <v>6.1547331142719486E-7</v>
      </c>
    </row>
    <row r="7177" spans="2:37">
      <c r="B7177" s="2">
        <v>2.3000000044703484E-2</v>
      </c>
      <c r="D7177" s="44">
        <v>1.380000002682209</v>
      </c>
      <c r="E7177" s="44"/>
      <c r="F7177" s="45">
        <v>22.884025573730469</v>
      </c>
      <c r="G7177" s="45"/>
      <c r="H7177" s="45"/>
      <c r="I7177" s="45"/>
      <c r="J7177" s="45"/>
      <c r="K7177" s="45">
        <v>1.8649870529770851E-2</v>
      </c>
      <c r="L7177" s="45"/>
      <c r="M7177" s="45"/>
      <c r="N7177" s="45">
        <v>31.393703460693359</v>
      </c>
      <c r="O7177" s="45"/>
      <c r="P7177" s="45"/>
      <c r="Q7177" s="45"/>
      <c r="R7177" s="45">
        <v>22.185512542724609</v>
      </c>
      <c r="S7177" s="45"/>
      <c r="T7177" s="45"/>
      <c r="U7177" s="45"/>
      <c r="V7177" s="46">
        <v>5.9441715478897095E-2</v>
      </c>
      <c r="W7177" s="46"/>
      <c r="X7177" s="45">
        <v>6.1999998986721039E-2</v>
      </c>
      <c r="Y7177" s="45"/>
      <c r="Z7177" s="44">
        <v>3.7199999392032623</v>
      </c>
      <c r="AA7177" s="44"/>
      <c r="AB7177" s="45">
        <v>5.6465587615966797</v>
      </c>
      <c r="AC7177" s="45"/>
      <c r="AD7177" s="45">
        <v>1.3620760341837013E-7</v>
      </c>
      <c r="AE7177" s="45"/>
      <c r="AF7177" s="45">
        <v>29.866218566894531</v>
      </c>
      <c r="AG7177" s="45"/>
      <c r="AH7177" s="45">
        <v>21.11860466003418</v>
      </c>
      <c r="AI7177" s="45"/>
      <c r="AJ7177" s="45"/>
      <c r="AK7177" s="20">
        <v>4.5605909804180556E-7</v>
      </c>
    </row>
    <row r="7178" spans="2:37">
      <c r="B7178" s="2">
        <v>2.4000000208616257E-2</v>
      </c>
      <c r="D7178" s="44">
        <v>1.4400000125169754</v>
      </c>
      <c r="E7178" s="44"/>
      <c r="F7178" s="45">
        <v>29.139625549316406</v>
      </c>
      <c r="G7178" s="45"/>
      <c r="H7178" s="45"/>
      <c r="I7178" s="45"/>
      <c r="J7178" s="45"/>
      <c r="K7178" s="45">
        <v>1.3725676573812962E-2</v>
      </c>
      <c r="L7178" s="45"/>
      <c r="M7178" s="45"/>
      <c r="N7178" s="45">
        <v>31.343208312988281</v>
      </c>
      <c r="O7178" s="45"/>
      <c r="P7178" s="45"/>
      <c r="Q7178" s="45"/>
      <c r="R7178" s="45">
        <v>22.153289794921875</v>
      </c>
      <c r="S7178" s="45"/>
      <c r="T7178" s="45"/>
      <c r="U7178" s="45"/>
      <c r="V7178" s="46">
        <v>4.3810736387968063E-2</v>
      </c>
      <c r="W7178" s="46"/>
      <c r="X7178" s="45">
        <v>6.3000001013278961E-2</v>
      </c>
      <c r="Y7178" s="45"/>
      <c r="Z7178" s="44">
        <v>3.7800000607967377</v>
      </c>
      <c r="AA7178" s="44"/>
      <c r="AB7178" s="45">
        <v>-5.5387187004089355</v>
      </c>
      <c r="AC7178" s="45"/>
      <c r="AD7178" s="45">
        <v>1.0082736423555616E-7</v>
      </c>
      <c r="AE7178" s="45"/>
      <c r="AF7178" s="45">
        <v>29.833835601806641</v>
      </c>
      <c r="AG7178" s="45"/>
      <c r="AH7178" s="45">
        <v>21.095706939697266</v>
      </c>
      <c r="AI7178" s="45"/>
      <c r="AJ7178" s="45"/>
      <c r="AK7178" s="20">
        <v>3.3796314369283209E-7</v>
      </c>
    </row>
    <row r="7179" spans="2:37">
      <c r="B7179" s="2">
        <v>2.500000037252903E-2</v>
      </c>
      <c r="D7179" s="44">
        <v>1.5000000223517418</v>
      </c>
      <c r="E7179" s="44"/>
      <c r="F7179" s="45">
        <v>31.294427871704102</v>
      </c>
      <c r="G7179" s="45"/>
      <c r="H7179" s="45"/>
      <c r="I7179" s="45"/>
      <c r="J7179" s="45"/>
      <c r="K7179" s="45">
        <v>1.0104340501129627E-2</v>
      </c>
      <c r="L7179" s="45"/>
      <c r="M7179" s="45"/>
      <c r="N7179" s="45">
        <v>31.294429779052734</v>
      </c>
      <c r="O7179" s="45"/>
      <c r="P7179" s="45"/>
      <c r="Q7179" s="45"/>
      <c r="R7179" s="45">
        <v>22.121358871459961</v>
      </c>
      <c r="S7179" s="45"/>
      <c r="T7179" s="45"/>
      <c r="U7179" s="45"/>
      <c r="V7179" s="46">
        <v>3.2298415899276733E-2</v>
      </c>
      <c r="W7179" s="46"/>
      <c r="X7179" s="45">
        <v>6.4000003039836884E-2</v>
      </c>
      <c r="Y7179" s="45"/>
      <c r="Z7179" s="44">
        <v>3.840000182390213</v>
      </c>
      <c r="AA7179" s="44"/>
      <c r="AB7179" s="45">
        <v>-15.923007011413574</v>
      </c>
      <c r="AC7179" s="45"/>
      <c r="AD7179" s="45">
        <v>7.4643907055360614E-8</v>
      </c>
      <c r="AE7179" s="45"/>
      <c r="AF7179" s="45">
        <v>29.801723480224609</v>
      </c>
      <c r="AG7179" s="45"/>
      <c r="AH7179" s="45">
        <v>21.072999954223633</v>
      </c>
      <c r="AI7179" s="45"/>
      <c r="AJ7179" s="45"/>
      <c r="AK7179" s="20">
        <v>2.504684459836426E-7</v>
      </c>
    </row>
    <row r="7180" spans="2:37">
      <c r="B7180" s="2">
        <v>2.6000000536441803E-2</v>
      </c>
      <c r="D7180" s="44">
        <v>1.5600000321865082</v>
      </c>
      <c r="E7180" s="44"/>
      <c r="F7180" s="45">
        <v>29.057323455810547</v>
      </c>
      <c r="G7180" s="45"/>
      <c r="H7180" s="45"/>
      <c r="I7180" s="45"/>
      <c r="J7180" s="45"/>
      <c r="K7180" s="45">
        <v>7.4403001926839352E-3</v>
      </c>
      <c r="L7180" s="45"/>
      <c r="M7180" s="45"/>
      <c r="N7180" s="45">
        <v>31.247014999389648</v>
      </c>
      <c r="O7180" s="45"/>
      <c r="P7180" s="45"/>
      <c r="Q7180" s="45"/>
      <c r="R7180" s="45">
        <v>22.089714050292969</v>
      </c>
      <c r="S7180" s="45"/>
      <c r="T7180" s="45"/>
      <c r="U7180" s="45"/>
      <c r="V7180" s="46">
        <v>2.3816905915737152E-2</v>
      </c>
      <c r="W7180" s="46"/>
      <c r="X7180" s="45">
        <v>6.4999997615814209E-2</v>
      </c>
      <c r="Y7180" s="45"/>
      <c r="Z7180" s="44">
        <v>3.8999998569488525</v>
      </c>
      <c r="AA7180" s="44"/>
      <c r="AB7180" s="45">
        <v>-24.051761627197266</v>
      </c>
      <c r="AC7180" s="45"/>
      <c r="AD7180" s="45">
        <v>5.5264766984919333E-8</v>
      </c>
      <c r="AE7180" s="45"/>
      <c r="AF7180" s="45">
        <v>29.769878387451172</v>
      </c>
      <c r="AG7180" s="45"/>
      <c r="AH7180" s="45">
        <v>21.050483703613281</v>
      </c>
      <c r="AI7180" s="45"/>
      <c r="AJ7180" s="45"/>
      <c r="AK7180" s="20">
        <v>1.85639876804089E-7</v>
      </c>
    </row>
    <row r="7181" spans="2:37">
      <c r="B7181" s="2">
        <v>2.7000000700354576E-2</v>
      </c>
      <c r="D7181" s="44">
        <v>1.6200000420212746</v>
      </c>
      <c r="E7181" s="44"/>
      <c r="F7181" s="45">
        <v>22.753910064697266</v>
      </c>
      <c r="G7181" s="45"/>
      <c r="H7181" s="45"/>
      <c r="I7181" s="45"/>
      <c r="J7181" s="45"/>
      <c r="K7181" s="45">
        <v>5.4799243807792664E-3</v>
      </c>
      <c r="L7181" s="45"/>
      <c r="M7181" s="45"/>
      <c r="N7181" s="45">
        <v>31.200706481933594</v>
      </c>
      <c r="O7181" s="45"/>
      <c r="P7181" s="45"/>
      <c r="Q7181" s="45"/>
      <c r="R7181" s="45">
        <v>22.058355331420898</v>
      </c>
      <c r="S7181" s="45"/>
      <c r="T7181" s="45"/>
      <c r="U7181" s="45"/>
      <c r="V7181" s="46">
        <v>1.756654866039753E-2</v>
      </c>
      <c r="W7181" s="46"/>
      <c r="X7181" s="45">
        <v>6.5999999642372131E-2</v>
      </c>
      <c r="Y7181" s="45"/>
      <c r="Z7181" s="44">
        <v>3.9599999785423279</v>
      </c>
      <c r="AA7181" s="44"/>
      <c r="AB7181" s="45">
        <v>-28.789840698242188</v>
      </c>
      <c r="AC7181" s="45"/>
      <c r="AD7181" s="45">
        <v>4.0920365762531219E-8</v>
      </c>
      <c r="AE7181" s="45"/>
      <c r="AF7181" s="45">
        <v>29.738302230834961</v>
      </c>
      <c r="AG7181" s="45"/>
      <c r="AH7181" s="45">
        <v>21.028154373168945</v>
      </c>
      <c r="AI7181" s="45"/>
      <c r="AJ7181" s="45"/>
      <c r="AK7181" s="20">
        <v>1.3760156036823901E-7</v>
      </c>
    </row>
    <row r="7182" spans="2:37">
      <c r="B7182" s="2">
        <v>2.8000000864267349E-2</v>
      </c>
      <c r="D7182" s="44">
        <v>1.680000051856041</v>
      </c>
      <c r="E7182" s="44"/>
      <c r="F7182" s="45">
        <v>13.279024124145508</v>
      </c>
      <c r="G7182" s="45"/>
      <c r="H7182" s="45"/>
      <c r="I7182" s="45"/>
      <c r="J7182" s="45"/>
      <c r="K7182" s="45">
        <v>4.0369643829762936E-3</v>
      </c>
      <c r="L7182" s="45"/>
      <c r="M7182" s="45"/>
      <c r="N7182" s="45">
        <v>31.155313491821289</v>
      </c>
      <c r="O7182" s="45"/>
      <c r="P7182" s="45"/>
      <c r="Q7182" s="45"/>
      <c r="R7182" s="45">
        <v>22.027278900146484</v>
      </c>
      <c r="S7182" s="45"/>
      <c r="T7182" s="45"/>
      <c r="U7182" s="45"/>
      <c r="V7182" s="46">
        <v>1.2959226034581661E-2</v>
      </c>
      <c r="W7182" s="46"/>
      <c r="X7182" s="45">
        <v>6.7000001668930054E-2</v>
      </c>
      <c r="Y7182" s="45"/>
      <c r="Z7182" s="44">
        <v>4.0200001001358032</v>
      </c>
      <c r="AA7182" s="44"/>
      <c r="AB7182" s="45">
        <v>-29.479982376098633</v>
      </c>
      <c r="AC7182" s="45"/>
      <c r="AD7182" s="45">
        <v>3.0301702480528547E-8</v>
      </c>
      <c r="AE7182" s="45"/>
      <c r="AF7182" s="45">
        <v>29.706987380981445</v>
      </c>
      <c r="AG7182" s="45"/>
      <c r="AH7182" s="45">
        <v>21.006011962890625</v>
      </c>
      <c r="AI7182" s="45"/>
      <c r="AJ7182" s="45"/>
      <c r="AK7182" s="20">
        <v>1.0200193401033175E-7</v>
      </c>
    </row>
    <row r="7183" spans="2:37">
      <c r="B7183" s="2">
        <v>2.8999999165534973E-2</v>
      </c>
      <c r="D7183" s="44">
        <v>1.7399999499320984</v>
      </c>
      <c r="E7183" s="44"/>
      <c r="F7183" s="45">
        <v>1.9696624279022217</v>
      </c>
      <c r="G7183" s="45"/>
      <c r="H7183" s="45"/>
      <c r="I7183" s="45"/>
      <c r="J7183" s="45"/>
      <c r="K7183" s="45">
        <v>2.9745884239673615E-3</v>
      </c>
      <c r="L7183" s="45"/>
      <c r="M7183" s="45"/>
      <c r="N7183" s="45">
        <v>31.110696792602539</v>
      </c>
      <c r="O7183" s="45"/>
      <c r="P7183" s="45"/>
      <c r="Q7183" s="45"/>
      <c r="R7183" s="45">
        <v>21.996480941772461</v>
      </c>
      <c r="S7183" s="45"/>
      <c r="T7183" s="45"/>
      <c r="U7183" s="45"/>
      <c r="V7183" s="46">
        <v>9.5622185617685318E-3</v>
      </c>
      <c r="W7183" s="46"/>
      <c r="X7183" s="45">
        <v>6.8000003695487976E-2</v>
      </c>
      <c r="Y7183" s="45"/>
      <c r="Z7183" s="44">
        <v>4.0800002217292786</v>
      </c>
      <c r="AA7183" s="44"/>
      <c r="AB7183" s="45">
        <v>-26.033931732177734</v>
      </c>
      <c r="AC7183" s="45"/>
      <c r="AD7183" s="45">
        <v>2.244037133891652E-8</v>
      </c>
      <c r="AE7183" s="45"/>
      <c r="AF7183" s="45">
        <v>29.675931930541992</v>
      </c>
      <c r="AG7183" s="45"/>
      <c r="AH7183" s="45">
        <v>20.984052658081055</v>
      </c>
      <c r="AI7183" s="45"/>
      <c r="AJ7183" s="45"/>
      <c r="AK7183" s="20">
        <v>7.5618089567797142E-8</v>
      </c>
    </row>
    <row r="7184" spans="2:37">
      <c r="B7184" s="2">
        <v>2.9999999329447746E-2</v>
      </c>
      <c r="D7184" s="44">
        <v>1.7999999597668648</v>
      </c>
      <c r="E7184" s="44"/>
      <c r="F7184" s="45">
        <v>-9.5836925506591797</v>
      </c>
      <c r="G7184" s="45"/>
      <c r="H7184" s="45"/>
      <c r="I7184" s="45"/>
      <c r="J7184" s="45"/>
      <c r="K7184" s="45">
        <v>2.1922322921454906E-3</v>
      </c>
      <c r="L7184" s="45"/>
      <c r="M7184" s="45"/>
      <c r="N7184" s="45">
        <v>31.066749572753906</v>
      </c>
      <c r="O7184" s="45"/>
      <c r="P7184" s="45"/>
      <c r="Q7184" s="45"/>
      <c r="R7184" s="45">
        <v>21.965959548950195</v>
      </c>
      <c r="S7184" s="45"/>
      <c r="T7184" s="45"/>
      <c r="U7184" s="45"/>
      <c r="V7184" s="46">
        <v>7.05702044069767E-3</v>
      </c>
      <c r="W7184" s="46"/>
      <c r="X7184" s="45">
        <v>6.8999998271465302E-2</v>
      </c>
      <c r="Y7184" s="45"/>
      <c r="Z7184" s="44">
        <v>4.1399998962879181</v>
      </c>
      <c r="AA7184" s="44"/>
      <c r="AB7184" s="45">
        <v>-18.943628311157227</v>
      </c>
      <c r="AC7184" s="45"/>
      <c r="AD7184" s="45">
        <v>1.6619878806523047E-8</v>
      </c>
      <c r="AE7184" s="45"/>
      <c r="AF7184" s="45">
        <v>29.645133972167969</v>
      </c>
      <c r="AG7184" s="45"/>
      <c r="AH7184" s="45">
        <v>20.962274551391602</v>
      </c>
      <c r="AI7184" s="45"/>
      <c r="AJ7184" s="45"/>
      <c r="AK7184" s="20">
        <v>5.606275266245575E-8</v>
      </c>
    </row>
    <row r="7185" spans="2:37">
      <c r="B7185" s="2">
        <v>3.0999999493360519E-2</v>
      </c>
      <c r="D7185" s="44">
        <v>1.8599999696016312</v>
      </c>
      <c r="E7185" s="44"/>
      <c r="F7185" s="45">
        <v>-19.76072883605957</v>
      </c>
      <c r="G7185" s="45"/>
      <c r="H7185" s="45"/>
      <c r="I7185" s="45"/>
      <c r="J7185" s="45"/>
      <c r="K7185" s="45">
        <v>1.6159600345417857E-3</v>
      </c>
      <c r="L7185" s="45"/>
      <c r="M7185" s="45"/>
      <c r="N7185" s="45">
        <v>31.023395538330078</v>
      </c>
      <c r="O7185" s="45"/>
      <c r="P7185" s="45"/>
      <c r="Q7185" s="45"/>
      <c r="R7185" s="45">
        <v>21.935710906982422</v>
      </c>
      <c r="S7185" s="45"/>
      <c r="T7185" s="45"/>
      <c r="U7185" s="45"/>
      <c r="V7185" s="46">
        <v>5.2091148681938648E-3</v>
      </c>
      <c r="W7185" s="46"/>
      <c r="X7185" s="45">
        <v>7.0000000298023224E-2</v>
      </c>
      <c r="Y7185" s="45"/>
      <c r="Z7185" s="44">
        <v>4.2000000178813934</v>
      </c>
      <c r="AA7185" s="44"/>
      <c r="AB7185" s="45">
        <v>-9.2110052108764648</v>
      </c>
      <c r="AC7185" s="45"/>
      <c r="AD7185" s="45">
        <v>1.2310042762919693E-8</v>
      </c>
      <c r="AE7185" s="45"/>
      <c r="AF7185" s="45">
        <v>29.614591598510742</v>
      </c>
      <c r="AG7185" s="45"/>
      <c r="AH7185" s="45">
        <v>20.940677642822266</v>
      </c>
      <c r="AI7185" s="45"/>
      <c r="AJ7185" s="45"/>
      <c r="AK7185" s="20">
        <v>4.156749255912473E-8</v>
      </c>
    </row>
    <row r="7186" spans="2:37">
      <c r="B7186" s="2">
        <v>3.2000001519918442E-2</v>
      </c>
      <c r="D7186" s="44">
        <v>1.9200000911951065</v>
      </c>
      <c r="E7186" s="44"/>
      <c r="F7186" s="45">
        <v>-27.138513565063477</v>
      </c>
      <c r="G7186" s="45"/>
      <c r="H7186" s="45"/>
      <c r="I7186" s="45"/>
      <c r="J7186" s="45"/>
      <c r="K7186" s="45">
        <v>1.1913960333913565E-3</v>
      </c>
      <c r="L7186" s="45"/>
      <c r="M7186" s="45"/>
      <c r="N7186" s="45">
        <v>30.980573654174805</v>
      </c>
      <c r="O7186" s="45"/>
      <c r="P7186" s="45"/>
      <c r="Q7186" s="45"/>
      <c r="R7186" s="45">
        <v>21.905731201171875</v>
      </c>
      <c r="S7186" s="45"/>
      <c r="T7186" s="45"/>
      <c r="U7186" s="45"/>
      <c r="V7186" s="46">
        <v>3.8457706104964018E-3</v>
      </c>
      <c r="W7186" s="46"/>
      <c r="X7186" s="45">
        <v>7.1000002324581146E-2</v>
      </c>
      <c r="Y7186" s="45"/>
      <c r="Z7186" s="44">
        <v>4.2600001394748688</v>
      </c>
      <c r="AA7186" s="44"/>
      <c r="AB7186" s="45">
        <v>1.7935541868209839</v>
      </c>
      <c r="AC7186" s="45"/>
      <c r="AD7186" s="45">
        <v>9.1185228257018025E-9</v>
      </c>
      <c r="AE7186" s="45"/>
      <c r="AF7186" s="45">
        <v>29.584300994873047</v>
      </c>
      <c r="AG7186" s="45"/>
      <c r="AH7186" s="45">
        <v>20.919260025024414</v>
      </c>
      <c r="AI7186" s="45"/>
      <c r="AJ7186" s="45"/>
      <c r="AK7186" s="20">
        <v>3.0822167929045463E-8</v>
      </c>
    </row>
    <row r="7187" spans="2:37">
      <c r="B7187" s="2">
        <v>3.2999999821186066E-2</v>
      </c>
      <c r="D7187" s="44">
        <v>1.9799999892711639</v>
      </c>
      <c r="E7187" s="44"/>
      <c r="F7187" s="45">
        <v>-30.690402984619141</v>
      </c>
      <c r="G7187" s="45"/>
      <c r="H7187" s="45"/>
      <c r="I7187" s="45"/>
      <c r="J7187" s="45"/>
      <c r="K7187" s="45">
        <v>8.7853788863867521E-4</v>
      </c>
      <c r="L7187" s="45"/>
      <c r="M7187" s="45"/>
      <c r="N7187" s="45">
        <v>30.938240051269531</v>
      </c>
      <c r="O7187" s="45"/>
      <c r="P7187" s="45"/>
      <c r="Q7187" s="45"/>
      <c r="R7187" s="45">
        <v>21.876018524169922</v>
      </c>
      <c r="S7187" s="45"/>
      <c r="T7187" s="45"/>
      <c r="U7187" s="45"/>
      <c r="V7187" s="46">
        <v>2.8397310525178909E-3</v>
      </c>
      <c r="W7187" s="46"/>
      <c r="X7187" s="45">
        <v>7.1999996900558472E-2</v>
      </c>
      <c r="Y7187" s="45"/>
      <c r="Z7187" s="44">
        <v>4.3199998140335083</v>
      </c>
      <c r="AA7187" s="44"/>
      <c r="AB7187" s="45">
        <v>12.52411937713623</v>
      </c>
      <c r="AC7187" s="45"/>
      <c r="AD7187" s="45">
        <v>6.7549454918491847E-9</v>
      </c>
      <c r="AE7187" s="45"/>
      <c r="AF7187" s="45">
        <v>29.554258346557617</v>
      </c>
      <c r="AG7187" s="45"/>
      <c r="AH7187" s="45">
        <v>20.898017883300781</v>
      </c>
      <c r="AI7187" s="45"/>
      <c r="AJ7187" s="45"/>
      <c r="AK7187" s="20">
        <v>2.2856079695543485E-8</v>
      </c>
    </row>
    <row r="7188" spans="2:37">
      <c r="B7188" s="2">
        <v>3.4000001847743988E-2</v>
      </c>
      <c r="D7188" s="44">
        <v>2.0400001108646393</v>
      </c>
      <c r="E7188" s="44"/>
      <c r="F7188" s="45">
        <v>-29.928865432739258</v>
      </c>
      <c r="G7188" s="45"/>
      <c r="H7188" s="45"/>
      <c r="I7188" s="45"/>
      <c r="J7188" s="45"/>
      <c r="K7188" s="45">
        <v>6.4794981153681874E-4</v>
      </c>
      <c r="L7188" s="45"/>
      <c r="M7188" s="45"/>
      <c r="N7188" s="45">
        <v>30.896364212036133</v>
      </c>
      <c r="O7188" s="45"/>
      <c r="P7188" s="45"/>
      <c r="Q7188" s="45"/>
      <c r="R7188" s="45">
        <v>21.84657096862793</v>
      </c>
      <c r="S7188" s="45"/>
      <c r="T7188" s="45"/>
      <c r="U7188" s="45"/>
      <c r="V7188" s="46">
        <v>2.097215736284852E-3</v>
      </c>
      <c r="W7188" s="46"/>
      <c r="X7188" s="45">
        <v>7.2999998927116394E-2</v>
      </c>
      <c r="Y7188" s="45"/>
      <c r="Z7188" s="44">
        <v>4.3799999356269836</v>
      </c>
      <c r="AA7188" s="44"/>
      <c r="AB7188" s="45">
        <v>21.476341247558594</v>
      </c>
      <c r="AC7188" s="45"/>
      <c r="AD7188" s="45">
        <v>5.0043871269167539E-9</v>
      </c>
      <c r="AE7188" s="45"/>
      <c r="AF7188" s="45">
        <v>29.524465560913086</v>
      </c>
      <c r="AG7188" s="45"/>
      <c r="AH7188" s="45">
        <v>20.876949310302734</v>
      </c>
      <c r="AI7188" s="45"/>
      <c r="AJ7188" s="45"/>
      <c r="AK7188" s="20">
        <v>1.694996676349092E-8</v>
      </c>
    </row>
    <row r="7189" spans="2:37">
      <c r="B7189" s="2">
        <v>3.5000000149011612E-2</v>
      </c>
      <c r="D7189" s="44">
        <v>2.1000000089406967</v>
      </c>
      <c r="E7189" s="44"/>
      <c r="F7189" s="45">
        <v>-24.972354888916016</v>
      </c>
      <c r="G7189" s="45"/>
      <c r="H7189" s="45"/>
      <c r="I7189" s="45"/>
      <c r="J7189" s="45"/>
      <c r="K7189" s="45">
        <v>4.7796563012525439E-4</v>
      </c>
      <c r="L7189" s="45"/>
      <c r="M7189" s="45"/>
      <c r="N7189" s="45">
        <v>30.854917526245117</v>
      </c>
      <c r="O7189" s="45"/>
      <c r="P7189" s="45"/>
      <c r="Q7189" s="45"/>
      <c r="R7189" s="45">
        <v>21.817384719848633</v>
      </c>
      <c r="S7189" s="45"/>
      <c r="T7189" s="45"/>
      <c r="U7189" s="45"/>
      <c r="V7189" s="46">
        <v>1.5490984078496695E-3</v>
      </c>
      <c r="W7189" s="46"/>
      <c r="X7189" s="45">
        <v>7.4000000953674316E-2</v>
      </c>
      <c r="Y7189" s="45"/>
      <c r="Z7189" s="44">
        <v>4.440000057220459</v>
      </c>
      <c r="AA7189" s="44"/>
      <c r="AB7189" s="45">
        <v>27.398296356201172</v>
      </c>
      <c r="AC7189" s="45"/>
      <c r="AD7189" s="45">
        <v>3.7077541037433548E-9</v>
      </c>
      <c r="AE7189" s="45"/>
      <c r="AF7189" s="45">
        <v>29.494915008544922</v>
      </c>
      <c r="AG7189" s="45"/>
      <c r="AH7189" s="45">
        <v>20.856054306030273</v>
      </c>
      <c r="AI7189" s="45"/>
      <c r="AJ7189" s="45"/>
      <c r="AK7189" s="20">
        <v>1.2570825269619945E-8</v>
      </c>
    </row>
    <row r="7190" spans="2:37">
      <c r="B7190" s="2">
        <v>3.5999998450279236E-2</v>
      </c>
      <c r="D7190" s="44">
        <v>2.1599999070167542</v>
      </c>
      <c r="E7190" s="44"/>
      <c r="F7190" s="45">
        <v>-16.527080535888672</v>
      </c>
      <c r="G7190" s="45"/>
      <c r="H7190" s="45"/>
      <c r="I7190" s="45"/>
      <c r="J7190" s="45"/>
      <c r="K7190" s="45">
        <v>3.5263420431874692E-4</v>
      </c>
      <c r="L7190" s="45"/>
      <c r="M7190" s="45"/>
      <c r="N7190" s="45">
        <v>30.813882827758789</v>
      </c>
      <c r="O7190" s="45"/>
      <c r="P7190" s="45"/>
      <c r="Q7190" s="45"/>
      <c r="R7190" s="45">
        <v>21.788455963134766</v>
      </c>
      <c r="S7190" s="45"/>
      <c r="T7190" s="45"/>
      <c r="U7190" s="45"/>
      <c r="V7190" s="46">
        <v>1.1444134870544076E-3</v>
      </c>
      <c r="W7190" s="46"/>
      <c r="X7190" s="45">
        <v>7.5000002980232239E-2</v>
      </c>
      <c r="Y7190" s="45"/>
      <c r="Z7190" s="44">
        <v>4.5000001788139343</v>
      </c>
      <c r="AA7190" s="44"/>
      <c r="AB7190" s="45">
        <v>29.465522766113281</v>
      </c>
      <c r="AC7190" s="45"/>
      <c r="AD7190" s="45">
        <v>2.7472690788954424E-9</v>
      </c>
      <c r="AE7190" s="45"/>
      <c r="AF7190" s="45">
        <v>29.465606689453125</v>
      </c>
      <c r="AG7190" s="45"/>
      <c r="AH7190" s="45">
        <v>20.835329055786133</v>
      </c>
      <c r="AI7190" s="45"/>
      <c r="AJ7190" s="45"/>
      <c r="AK7190" s="20">
        <v>9.3236476317315464E-9</v>
      </c>
    </row>
    <row r="7191" spans="2:37">
      <c r="B7191" s="2">
        <v>3.7000000476837158E-2</v>
      </c>
      <c r="D7191" s="44">
        <v>2.2200000286102295</v>
      </c>
      <c r="E7191" s="44"/>
      <c r="F7191" s="45">
        <v>-5.7864456176757813</v>
      </c>
      <c r="G7191" s="45"/>
      <c r="H7191" s="45"/>
      <c r="I7191" s="45"/>
      <c r="J7191" s="45"/>
      <c r="K7191" s="45">
        <v>2.6020931545644999E-4</v>
      </c>
      <c r="L7191" s="45"/>
      <c r="M7191" s="45"/>
      <c r="N7191" s="45">
        <v>30.77324104309082</v>
      </c>
      <c r="O7191" s="45"/>
      <c r="P7191" s="45"/>
      <c r="Q7191" s="45"/>
      <c r="R7191" s="45">
        <v>21.759782791137695</v>
      </c>
      <c r="S7191" s="45"/>
      <c r="T7191" s="45"/>
      <c r="U7191" s="45"/>
      <c r="V7191" s="46">
        <v>8.4557721856981516E-4</v>
      </c>
      <c r="W7191" s="46"/>
      <c r="X7191" s="45">
        <v>7.5999997556209564E-2</v>
      </c>
      <c r="Y7191" s="45"/>
      <c r="Z7191" s="44">
        <v>4.5599998533725739</v>
      </c>
      <c r="AA7191" s="44"/>
      <c r="AB7191" s="45">
        <v>27.39576530456543</v>
      </c>
      <c r="AC7191" s="45"/>
      <c r="AD7191" s="45">
        <v>2.0357342478405371E-9</v>
      </c>
      <c r="AE7191" s="45"/>
      <c r="AF7191" s="45">
        <v>29.43653678894043</v>
      </c>
      <c r="AG7191" s="45"/>
      <c r="AH7191" s="45">
        <v>20.814775466918945</v>
      </c>
      <c r="AI7191" s="45"/>
      <c r="AJ7191" s="45"/>
      <c r="AK7191" s="20">
        <v>6.9156715909457489E-9</v>
      </c>
    </row>
    <row r="7192" spans="2:37" ht="14.25" customHeight="1">
      <c r="B7192" s="2">
        <v>3.7999998778104782E-2</v>
      </c>
      <c r="D7192" s="44">
        <v>2.2799999266862869</v>
      </c>
      <c r="E7192" s="44"/>
      <c r="F7192" s="45">
        <v>5.7375245094299316</v>
      </c>
      <c r="G7192" s="45"/>
      <c r="H7192" s="45"/>
      <c r="I7192" s="45"/>
      <c r="J7192" s="45"/>
      <c r="K7192" s="45">
        <v>1.9203934061806649E-4</v>
      </c>
      <c r="L7192" s="45"/>
      <c r="M7192" s="45"/>
      <c r="N7192" s="45">
        <v>30.732980728149414</v>
      </c>
      <c r="O7192" s="45"/>
      <c r="P7192" s="45"/>
      <c r="Q7192" s="45"/>
      <c r="R7192" s="45">
        <v>21.731363296508789</v>
      </c>
      <c r="S7192" s="45"/>
      <c r="T7192" s="45"/>
      <c r="U7192" s="45"/>
      <c r="V7192" s="46">
        <v>6.2486791284754872E-4</v>
      </c>
      <c r="W7192" s="46"/>
      <c r="X7192" s="45">
        <v>7.6999999582767487E-2</v>
      </c>
      <c r="Y7192" s="45"/>
      <c r="Z7192" s="44">
        <v>4.6199999749660492</v>
      </c>
      <c r="AA7192" s="44"/>
      <c r="AB7192" s="45">
        <v>21.487478256225586</v>
      </c>
      <c r="AC7192" s="45"/>
      <c r="AD7192" s="45">
        <v>1.5085852567153779E-9</v>
      </c>
      <c r="AE7192" s="45"/>
      <c r="AF7192" s="45">
        <v>29.407705307006836</v>
      </c>
      <c r="AG7192" s="45"/>
      <c r="AH7192" s="45">
        <v>20.794387817382813</v>
      </c>
      <c r="AI7192" s="45"/>
      <c r="AJ7192" s="45"/>
      <c r="AK7192" s="20">
        <v>5.1298978398506279E-9</v>
      </c>
    </row>
    <row r="7193" spans="2:37" ht="13.5" customHeight="1">
      <c r="B7193" s="47" t="s">
        <v>11</v>
      </c>
      <c r="C7193" s="47"/>
      <c r="D7193" s="47"/>
      <c r="E7193" s="47"/>
    </row>
    <row r="7194" spans="2:37" ht="12.75" customHeight="1">
      <c r="B7194" s="39" t="s">
        <v>0</v>
      </c>
      <c r="C7194" s="39"/>
      <c r="D7194" s="39"/>
      <c r="E7194" s="39"/>
      <c r="F7194" s="39"/>
      <c r="G7194" s="1" t="s">
        <v>1</v>
      </c>
      <c r="H7194" s="40" t="s">
        <v>66</v>
      </c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</row>
    <row r="7195" spans="2:37" ht="12.75" customHeight="1">
      <c r="AB7195" s="39" t="s">
        <v>2</v>
      </c>
      <c r="AC7195" s="39"/>
      <c r="AD7195" s="39"/>
      <c r="AE7195" s="39"/>
      <c r="AF7195" s="39"/>
      <c r="AG7195" s="39"/>
    </row>
    <row r="7196" spans="2:37" ht="12" customHeight="1">
      <c r="B7196" s="39" t="s">
        <v>3</v>
      </c>
      <c r="C7196" s="39"/>
      <c r="D7196" s="39"/>
      <c r="E7196" s="39"/>
      <c r="G7196" s="1" t="s">
        <v>4</v>
      </c>
      <c r="H7196" s="41">
        <v>0.43999999761581421</v>
      </c>
      <c r="I7196" s="41"/>
      <c r="J7196" s="41"/>
      <c r="K7196" s="41"/>
      <c r="L7196" s="41"/>
      <c r="M7196" s="41"/>
      <c r="N7196" s="41"/>
      <c r="O7196" s="39" t="s">
        <v>21</v>
      </c>
      <c r="P7196" s="39"/>
      <c r="Q7196" s="39"/>
      <c r="R7196" s="39"/>
      <c r="S7196" s="1" t="s">
        <v>4</v>
      </c>
      <c r="T7196" s="42" t="s">
        <v>22</v>
      </c>
      <c r="U7196" s="42"/>
      <c r="V7196" s="42"/>
      <c r="W7196" s="42"/>
      <c r="X7196" s="42"/>
      <c r="Y7196" s="42"/>
      <c r="Z7196" s="42"/>
      <c r="AA7196" s="42"/>
      <c r="AB7196" s="39"/>
      <c r="AC7196" s="39"/>
      <c r="AD7196" s="39"/>
      <c r="AE7196" s="39"/>
      <c r="AF7196" s="39"/>
      <c r="AG7196" s="39"/>
    </row>
    <row r="7197" spans="2:37" ht="10.5" customHeight="1">
      <c r="AB7197" s="39"/>
      <c r="AC7197" s="39"/>
      <c r="AD7197" s="39"/>
      <c r="AE7197" s="39"/>
      <c r="AF7197" s="39"/>
      <c r="AG7197" s="39"/>
    </row>
    <row r="7198" spans="2:37" ht="12" customHeight="1">
      <c r="AB7198" s="39"/>
      <c r="AC7198" s="39"/>
      <c r="AD7198" s="39"/>
      <c r="AE7198" s="39"/>
      <c r="AF7198" s="39"/>
      <c r="AG7198" s="39"/>
    </row>
    <row r="7199" spans="2:37" ht="12" customHeight="1">
      <c r="AB7199" s="39"/>
      <c r="AC7199" s="39"/>
      <c r="AD7199" s="39"/>
      <c r="AE7199" s="39"/>
      <c r="AF7199" s="39"/>
      <c r="AG7199" s="39"/>
    </row>
    <row r="7200" spans="2:37" ht="6" customHeight="1"/>
    <row r="7201" spans="2:34" ht="3" customHeight="1">
      <c r="B7201" s="43" t="s">
        <v>5</v>
      </c>
      <c r="D7201" s="43" t="s">
        <v>23</v>
      </c>
      <c r="E7201" s="43"/>
      <c r="G7201" s="43" t="s">
        <v>6</v>
      </c>
      <c r="H7201" s="43"/>
      <c r="J7201" s="43" t="s">
        <v>7</v>
      </c>
      <c r="K7201" s="43"/>
      <c r="L7201" s="43"/>
      <c r="M7201" s="43"/>
      <c r="N7201" s="43" t="s">
        <v>8</v>
      </c>
      <c r="O7201" s="43"/>
      <c r="Q7201" s="43" t="s">
        <v>9</v>
      </c>
      <c r="R7201" s="43"/>
      <c r="S7201" s="43"/>
      <c r="T7201" s="43" t="s">
        <v>10</v>
      </c>
      <c r="U7201" s="43"/>
      <c r="X7201" s="43" t="s">
        <v>5</v>
      </c>
      <c r="Y7201" s="43"/>
      <c r="Z7201" s="43" t="s">
        <v>23</v>
      </c>
      <c r="AA7201" s="43"/>
      <c r="AB7201" s="43" t="s">
        <v>6</v>
      </c>
      <c r="AC7201" s="43" t="s">
        <v>7</v>
      </c>
      <c r="AE7201" s="43" t="s">
        <v>8</v>
      </c>
      <c r="AF7201" s="43" t="s">
        <v>9</v>
      </c>
      <c r="AG7201" s="43" t="s">
        <v>10</v>
      </c>
      <c r="AH7201" s="43"/>
    </row>
    <row r="7202" spans="2:34" ht="14.25" customHeight="1">
      <c r="B7202" s="43"/>
      <c r="D7202" s="43"/>
      <c r="E7202" s="43"/>
      <c r="G7202" s="43"/>
      <c r="H7202" s="43"/>
      <c r="J7202" s="43"/>
      <c r="K7202" s="43"/>
      <c r="L7202" s="43"/>
      <c r="M7202" s="43"/>
      <c r="N7202" s="43"/>
      <c r="O7202" s="43"/>
      <c r="Q7202" s="43"/>
      <c r="R7202" s="43"/>
      <c r="S7202" s="43"/>
      <c r="T7202" s="43"/>
      <c r="U7202" s="43"/>
      <c r="X7202" s="43"/>
      <c r="Y7202" s="43"/>
      <c r="Z7202" s="43"/>
      <c r="AA7202" s="43"/>
      <c r="AB7202" s="43"/>
      <c r="AC7202" s="43"/>
      <c r="AE7202" s="43"/>
      <c r="AF7202" s="43"/>
      <c r="AG7202" s="43"/>
      <c r="AH7202" s="43"/>
    </row>
    <row r="7203" spans="2:34">
      <c r="B7203" s="2">
        <v>7.8000001609325409E-2</v>
      </c>
      <c r="D7203" s="44">
        <v>4.6800000965595245</v>
      </c>
      <c r="E7203" s="44"/>
      <c r="F7203" s="45">
        <v>12.57681941986084</v>
      </c>
      <c r="G7203" s="45"/>
      <c r="H7203" s="45"/>
      <c r="I7203" s="45"/>
      <c r="J7203" s="45"/>
      <c r="K7203" s="45">
        <v>1.1180130154997414E-9</v>
      </c>
      <c r="L7203" s="45"/>
      <c r="M7203" s="45"/>
      <c r="N7203" s="45">
        <v>29.379106521606445</v>
      </c>
      <c r="O7203" s="45"/>
      <c r="P7203" s="45"/>
      <c r="Q7203" s="45"/>
      <c r="R7203" s="45">
        <v>20.774166107177734</v>
      </c>
      <c r="S7203" s="45"/>
      <c r="T7203" s="45"/>
      <c r="U7203" s="45"/>
      <c r="V7203" s="46">
        <v>3.8054697171219232E-9</v>
      </c>
      <c r="W7203" s="46"/>
    </row>
    <row r="7204" spans="2:34">
      <c r="B7204" s="2">
        <v>7.9000003635883331E-2</v>
      </c>
      <c r="D7204" s="44">
        <v>4.7400002181529999</v>
      </c>
      <c r="E7204" s="44"/>
      <c r="F7204" s="45">
        <v>1.9193549156188965</v>
      </c>
      <c r="G7204" s="45"/>
      <c r="H7204" s="45"/>
      <c r="I7204" s="45"/>
      <c r="J7204" s="45"/>
      <c r="K7204" s="45">
        <v>8.2861245642718018E-10</v>
      </c>
      <c r="L7204" s="45"/>
      <c r="M7204" s="45"/>
      <c r="N7204" s="45">
        <v>29.350740432739258</v>
      </c>
      <c r="O7204" s="45"/>
      <c r="P7204" s="45"/>
      <c r="Q7204" s="45"/>
      <c r="R7204" s="45">
        <v>20.754106521606445</v>
      </c>
      <c r="S7204" s="45"/>
      <c r="T7204" s="45"/>
      <c r="U7204" s="45"/>
      <c r="V7204" s="46">
        <v>2.8231399440414862E-9</v>
      </c>
      <c r="W7204" s="46"/>
    </row>
    <row r="7205" spans="2:34">
      <c r="B7205" s="2">
        <v>7.9999998211860657E-2</v>
      </c>
      <c r="D7205" s="44">
        <v>4.7999998927116394</v>
      </c>
      <c r="E7205" s="44"/>
      <c r="F7205" s="45">
        <v>-8.9868192672729492</v>
      </c>
      <c r="G7205" s="45"/>
      <c r="H7205" s="45"/>
      <c r="I7205" s="45"/>
      <c r="J7205" s="45"/>
      <c r="K7205" s="45">
        <v>6.141620545463411E-10</v>
      </c>
      <c r="L7205" s="45"/>
      <c r="M7205" s="45"/>
      <c r="N7205" s="45">
        <v>29.322603225708008</v>
      </c>
      <c r="O7205" s="45"/>
      <c r="P7205" s="45"/>
      <c r="Q7205" s="45"/>
      <c r="R7205" s="45">
        <v>20.734210968017578</v>
      </c>
      <c r="S7205" s="45"/>
      <c r="T7205" s="45"/>
      <c r="U7205" s="45"/>
      <c r="V7205" s="46">
        <v>2.094500350935391E-9</v>
      </c>
      <c r="W7205" s="46"/>
    </row>
    <row r="7206" spans="2:34">
      <c r="B7206" s="2">
        <v>8.1000000238418579E-2</v>
      </c>
      <c r="D7206" s="44">
        <v>4.8600000143051147</v>
      </c>
      <c r="E7206" s="44"/>
      <c r="F7206" s="45">
        <v>-18.611616134643555</v>
      </c>
      <c r="G7206" s="45"/>
      <c r="H7206" s="45"/>
      <c r="I7206" s="45"/>
      <c r="J7206" s="45"/>
      <c r="K7206" s="45">
        <v>4.5524042868727577E-10</v>
      </c>
      <c r="L7206" s="45"/>
      <c r="M7206" s="45"/>
      <c r="N7206" s="45">
        <v>29.294692993164063</v>
      </c>
      <c r="O7206" s="45"/>
      <c r="P7206" s="45"/>
      <c r="Q7206" s="45"/>
      <c r="R7206" s="45">
        <v>20.714475631713867</v>
      </c>
      <c r="S7206" s="45"/>
      <c r="T7206" s="45"/>
      <c r="U7206" s="45"/>
      <c r="V7206" s="46">
        <v>1.5540030373628611E-9</v>
      </c>
      <c r="W7206" s="46"/>
    </row>
    <row r="7207" spans="2:34">
      <c r="B7207" s="2">
        <v>8.2000002264976501E-2</v>
      </c>
      <c r="D7207" s="44">
        <v>4.9200001358985901</v>
      </c>
      <c r="E7207" s="44"/>
      <c r="F7207" s="45">
        <v>-25.607576370239258</v>
      </c>
      <c r="G7207" s="45"/>
      <c r="H7207" s="45"/>
      <c r="I7207" s="45"/>
      <c r="J7207" s="45"/>
      <c r="K7207" s="45">
        <v>3.3746161420822318E-10</v>
      </c>
      <c r="L7207" s="45"/>
      <c r="M7207" s="45"/>
      <c r="N7207" s="45">
        <v>29.267007827758789</v>
      </c>
      <c r="O7207" s="45"/>
      <c r="P7207" s="45"/>
      <c r="Q7207" s="45"/>
      <c r="R7207" s="45">
        <v>20.694900512695313</v>
      </c>
      <c r="S7207" s="45"/>
      <c r="T7207" s="45"/>
      <c r="U7207" s="45"/>
      <c r="V7207" s="46">
        <v>1.1530444377072513E-9</v>
      </c>
      <c r="W7207" s="46"/>
    </row>
    <row r="7208" spans="2:34">
      <c r="B7208" s="2">
        <v>8.2999996840953827E-2</v>
      </c>
      <c r="D7208" s="44">
        <v>4.9799998104572296</v>
      </c>
      <c r="E7208" s="44"/>
      <c r="F7208" s="45">
        <v>-28.998464584350586</v>
      </c>
      <c r="G7208" s="45"/>
      <c r="H7208" s="45"/>
      <c r="I7208" s="45"/>
      <c r="J7208" s="45"/>
      <c r="K7208" s="45">
        <v>2.5016874682926016E-10</v>
      </c>
      <c r="L7208" s="45"/>
      <c r="M7208" s="45"/>
      <c r="N7208" s="45">
        <v>29.239545822143555</v>
      </c>
      <c r="O7208" s="45"/>
      <c r="P7208" s="45"/>
      <c r="Q7208" s="45"/>
      <c r="R7208" s="45">
        <v>20.675481796264648</v>
      </c>
      <c r="S7208" s="45"/>
      <c r="T7208" s="45"/>
      <c r="U7208" s="45"/>
      <c r="V7208" s="46">
        <v>8.5558354845360896E-10</v>
      </c>
      <c r="W7208" s="46"/>
    </row>
    <row r="7209" spans="2:34">
      <c r="B7209" s="2">
        <v>8.3999998867511749E-2</v>
      </c>
      <c r="D7209" s="44">
        <v>5.039999932050705</v>
      </c>
      <c r="E7209" s="44"/>
      <c r="F7209" s="45">
        <v>-28.315469741821289</v>
      </c>
      <c r="G7209" s="45"/>
      <c r="H7209" s="45"/>
      <c r="I7209" s="45"/>
      <c r="J7209" s="45"/>
      <c r="K7209" s="45">
        <v>1.8546682245546009E-10</v>
      </c>
      <c r="L7209" s="45"/>
      <c r="M7209" s="45"/>
      <c r="N7209" s="45">
        <v>29.212303161621094</v>
      </c>
      <c r="O7209" s="45"/>
      <c r="P7209" s="45"/>
      <c r="Q7209" s="45"/>
      <c r="R7209" s="45">
        <v>20.656217575073242</v>
      </c>
      <c r="S7209" s="45"/>
      <c r="T7209" s="45"/>
      <c r="U7209" s="45"/>
      <c r="V7209" s="46">
        <v>6.3489286050710803E-10</v>
      </c>
      <c r="W7209" s="46"/>
    </row>
    <row r="7210" spans="2:34">
      <c r="B7210" s="2">
        <v>8.5000000894069672E-2</v>
      </c>
      <c r="D7210" s="44">
        <v>5.1000000536441803</v>
      </c>
      <c r="E7210" s="44"/>
      <c r="F7210" s="45">
        <v>-23.661983489990234</v>
      </c>
      <c r="G7210" s="45"/>
      <c r="H7210" s="45"/>
      <c r="I7210" s="45"/>
      <c r="J7210" s="45"/>
      <c r="K7210" s="45">
        <v>1.3750654781485849E-10</v>
      </c>
      <c r="L7210" s="45"/>
      <c r="M7210" s="45"/>
      <c r="N7210" s="45">
        <v>29.185279846191406</v>
      </c>
      <c r="O7210" s="45"/>
      <c r="P7210" s="45"/>
      <c r="Q7210" s="45"/>
      <c r="R7210" s="45">
        <v>20.637107849121094</v>
      </c>
      <c r="S7210" s="45"/>
      <c r="T7210" s="45"/>
      <c r="U7210" s="45"/>
      <c r="V7210" s="46">
        <v>4.7115034096378849E-10</v>
      </c>
      <c r="W7210" s="46"/>
    </row>
    <row r="7211" spans="2:34">
      <c r="B7211" s="2">
        <v>8.6000002920627594E-2</v>
      </c>
      <c r="D7211" s="44">
        <v>5.1600001752376556</v>
      </c>
      <c r="E7211" s="44"/>
      <c r="F7211" s="45">
        <v>-15.698037147521973</v>
      </c>
      <c r="G7211" s="45"/>
      <c r="H7211" s="45"/>
      <c r="I7211" s="45"/>
      <c r="J7211" s="45"/>
      <c r="K7211" s="45">
        <v>1.0195391059175662E-10</v>
      </c>
      <c r="L7211" s="45"/>
      <c r="M7211" s="45"/>
      <c r="N7211" s="45">
        <v>29.158470153808594</v>
      </c>
      <c r="O7211" s="45"/>
      <c r="P7211" s="45"/>
      <c r="Q7211" s="45"/>
      <c r="R7211" s="45">
        <v>20.618152618408203</v>
      </c>
      <c r="S7211" s="45"/>
      <c r="T7211" s="45"/>
      <c r="U7211" s="45"/>
      <c r="V7211" s="46">
        <v>3.496545275538665E-10</v>
      </c>
      <c r="W7211" s="46"/>
    </row>
    <row r="7212" spans="2:34">
      <c r="B7212" s="2">
        <v>8.6999997496604919E-2</v>
      </c>
      <c r="D7212" s="44">
        <v>5.2199998497962952</v>
      </c>
      <c r="E7212" s="44"/>
      <c r="F7212" s="45">
        <v>-5.5467133522033691</v>
      </c>
      <c r="G7212" s="45"/>
      <c r="H7212" s="45"/>
      <c r="I7212" s="45"/>
      <c r="J7212" s="45"/>
      <c r="K7212" s="45">
        <v>7.5597472726229853E-11</v>
      </c>
      <c r="L7212" s="45"/>
      <c r="M7212" s="45"/>
      <c r="N7212" s="45">
        <v>29.131874084472656</v>
      </c>
      <c r="O7212" s="45"/>
      <c r="P7212" s="45"/>
      <c r="Q7212" s="45"/>
      <c r="R7212" s="45">
        <v>20.599346160888672</v>
      </c>
      <c r="S7212" s="45"/>
      <c r="T7212" s="45"/>
      <c r="U7212" s="45"/>
      <c r="V7212" s="46">
        <v>2.5950086524062499E-10</v>
      </c>
      <c r="W7212" s="46"/>
    </row>
    <row r="7213" spans="2:34">
      <c r="B7213" s="2">
        <v>8.7999999523162842E-2</v>
      </c>
      <c r="D7213" s="44">
        <v>5.2799999713897705</v>
      </c>
      <c r="E7213" s="44"/>
      <c r="F7213" s="45">
        <v>5.3641948699951172</v>
      </c>
      <c r="G7213" s="45"/>
      <c r="H7213" s="45"/>
      <c r="I7213" s="45"/>
      <c r="J7213" s="45"/>
      <c r="K7213" s="45">
        <v>5.6057398306608164E-11</v>
      </c>
      <c r="L7213" s="45"/>
      <c r="M7213" s="45"/>
      <c r="N7213" s="45">
        <v>29.105491638183594</v>
      </c>
      <c r="O7213" s="45"/>
      <c r="P7213" s="45"/>
      <c r="Q7213" s="45"/>
      <c r="R7213" s="45">
        <v>20.580690383911133</v>
      </c>
      <c r="S7213" s="45"/>
      <c r="T7213" s="45"/>
      <c r="U7213" s="45"/>
      <c r="V7213" s="46">
        <v>1.9260076866700615E-10</v>
      </c>
      <c r="W7213" s="46"/>
    </row>
    <row r="7214" spans="2:34">
      <c r="B7214" s="2">
        <v>8.9000001549720764E-2</v>
      </c>
      <c r="D7214" s="44">
        <v>5.3400000929832458</v>
      </c>
      <c r="E7214" s="44"/>
      <c r="F7214" s="45">
        <v>15.502967834472656</v>
      </c>
      <c r="G7214" s="45"/>
      <c r="H7214" s="45"/>
      <c r="I7214" s="45"/>
      <c r="J7214" s="45"/>
      <c r="K7214" s="45">
        <v>4.1570035608229361E-11</v>
      </c>
      <c r="L7214" s="45"/>
      <c r="M7214" s="45"/>
      <c r="N7214" s="45">
        <v>29.079315185546875</v>
      </c>
      <c r="O7214" s="45"/>
      <c r="P7214" s="45"/>
      <c r="Q7214" s="45"/>
      <c r="R7214" s="45">
        <v>20.56218147277832</v>
      </c>
      <c r="S7214" s="45"/>
      <c r="T7214" s="45"/>
      <c r="U7214" s="45"/>
      <c r="V7214" s="46">
        <v>1.4295396810748429E-10</v>
      </c>
      <c r="W7214" s="46"/>
    </row>
    <row r="7215" spans="2:34">
      <c r="B7215" s="2">
        <v>9.0000003576278687E-2</v>
      </c>
      <c r="D7215" s="44">
        <v>5.4000002145767212</v>
      </c>
      <c r="E7215" s="44"/>
      <c r="F7215" s="45">
        <v>23.448942184448242</v>
      </c>
      <c r="G7215" s="45"/>
      <c r="H7215" s="45"/>
      <c r="I7215" s="45"/>
      <c r="J7215" s="45"/>
      <c r="K7215" s="45">
        <v>3.0828267022497968E-11</v>
      </c>
      <c r="L7215" s="45"/>
      <c r="M7215" s="45"/>
      <c r="N7215" s="45">
        <v>29.053348541259766</v>
      </c>
      <c r="O7215" s="45"/>
      <c r="P7215" s="45"/>
      <c r="Q7215" s="45"/>
      <c r="R7215" s="45">
        <v>20.543819427490234</v>
      </c>
      <c r="S7215" s="45"/>
      <c r="T7215" s="45"/>
      <c r="U7215" s="45"/>
      <c r="V7215" s="46">
        <v>1.0610917006159681E-10</v>
      </c>
      <c r="W7215" s="46"/>
    </row>
    <row r="7216" spans="2:34">
      <c r="B7216" s="2">
        <v>9.0999998152256012E-2</v>
      </c>
      <c r="D7216" s="44">
        <v>5.4599998891353607</v>
      </c>
      <c r="E7216" s="44"/>
      <c r="F7216" s="45">
        <v>28.091537475585938</v>
      </c>
      <c r="G7216" s="45"/>
      <c r="H7216" s="45"/>
      <c r="I7216" s="45"/>
      <c r="J7216" s="45"/>
      <c r="K7216" s="45">
        <v>2.2863282447826982E-11</v>
      </c>
      <c r="L7216" s="45"/>
      <c r="M7216" s="45"/>
      <c r="N7216" s="45">
        <v>29.027584075927734</v>
      </c>
      <c r="O7216" s="45"/>
      <c r="P7216" s="45"/>
      <c r="Q7216" s="45"/>
      <c r="R7216" s="45">
        <v>20.525602340698242</v>
      </c>
      <c r="S7216" s="45"/>
      <c r="T7216" s="45"/>
      <c r="U7216" s="45"/>
      <c r="V7216" s="46">
        <v>7.8763981448126685E-11</v>
      </c>
      <c r="W7216" s="46"/>
    </row>
    <row r="7217" spans="2:33">
      <c r="B7217" s="2">
        <v>9.2000000178813934E-2</v>
      </c>
      <c r="D7217" s="44">
        <v>5.5200000107288361</v>
      </c>
      <c r="E7217" s="44"/>
      <c r="F7217" s="45">
        <v>28.785446166992188</v>
      </c>
      <c r="G7217" s="45"/>
      <c r="H7217" s="45"/>
      <c r="I7217" s="45"/>
      <c r="J7217" s="45"/>
      <c r="K7217" s="45">
        <v>1.6956972284654093E-11</v>
      </c>
      <c r="L7217" s="45"/>
      <c r="M7217" s="45"/>
      <c r="N7217" s="45">
        <v>29.002023696899414</v>
      </c>
      <c r="O7217" s="45"/>
      <c r="P7217" s="45"/>
      <c r="Q7217" s="45"/>
      <c r="R7217" s="45">
        <v>20.507528305053711</v>
      </c>
      <c r="S7217" s="45"/>
      <c r="T7217" s="45"/>
      <c r="U7217" s="45"/>
      <c r="V7217" s="46">
        <v>5.8468237196240835E-11</v>
      </c>
      <c r="W7217" s="46"/>
    </row>
    <row r="7218" spans="2:33">
      <c r="B7218" s="2">
        <v>9.3000002205371857E-2</v>
      </c>
      <c r="D7218" s="44">
        <v>5.5800001323223114</v>
      </c>
      <c r="E7218" s="44"/>
      <c r="F7218" s="45">
        <v>25.440301895141602</v>
      </c>
      <c r="G7218" s="45"/>
      <c r="H7218" s="45"/>
      <c r="I7218" s="45"/>
      <c r="J7218" s="45"/>
      <c r="K7218" s="45">
        <v>1.2577022756588008E-11</v>
      </c>
      <c r="L7218" s="45"/>
      <c r="M7218" s="45"/>
      <c r="N7218" s="45">
        <v>28.976665496826172</v>
      </c>
      <c r="O7218" s="45"/>
      <c r="P7218" s="45"/>
      <c r="Q7218" s="45"/>
      <c r="R7218" s="45">
        <v>20.489595413208008</v>
      </c>
      <c r="S7218" s="45"/>
      <c r="T7218" s="45"/>
      <c r="U7218" s="45"/>
      <c r="V7218" s="46">
        <v>4.3403971389244234E-11</v>
      </c>
      <c r="W7218" s="46"/>
    </row>
    <row r="7219" spans="2:33">
      <c r="B7219" s="2">
        <v>9.3999996781349182E-2</v>
      </c>
      <c r="D7219" s="44">
        <v>5.6399998068809509</v>
      </c>
      <c r="E7219" s="44"/>
      <c r="F7219" s="45">
        <v>18.532367706298828</v>
      </c>
      <c r="G7219" s="45"/>
      <c r="H7219" s="45"/>
      <c r="I7219" s="45"/>
      <c r="J7219" s="45"/>
      <c r="K7219" s="45">
        <v>9.3288198346752615E-12</v>
      </c>
      <c r="L7219" s="45"/>
      <c r="M7219" s="45"/>
      <c r="N7219" s="45">
        <v>28.951503753662109</v>
      </c>
      <c r="O7219" s="45"/>
      <c r="P7219" s="45"/>
      <c r="Q7219" s="45"/>
      <c r="R7219" s="45">
        <v>20.471803665161133</v>
      </c>
      <c r="S7219" s="45"/>
      <c r="T7219" s="45"/>
      <c r="U7219" s="45"/>
      <c r="V7219" s="46">
        <v>3.2222228357747795E-11</v>
      </c>
      <c r="W7219" s="46"/>
    </row>
    <row r="7220" spans="2:33">
      <c r="B7220" s="2">
        <v>9.4999998807907104E-2</v>
      </c>
      <c r="D7220" s="44">
        <v>5.6999999284744263</v>
      </c>
      <c r="E7220" s="44"/>
      <c r="F7220" s="45">
        <v>9.0367641448974609</v>
      </c>
      <c r="G7220" s="45"/>
      <c r="H7220" s="45"/>
      <c r="I7220" s="45"/>
      <c r="J7220" s="45"/>
      <c r="K7220" s="45">
        <v>6.9198132467140905E-12</v>
      </c>
      <c r="L7220" s="45"/>
      <c r="M7220" s="45"/>
      <c r="N7220" s="45">
        <v>28.926538467407227</v>
      </c>
      <c r="O7220" s="45"/>
      <c r="P7220" s="45"/>
      <c r="Q7220" s="45"/>
      <c r="R7220" s="45">
        <v>20.454151153564453</v>
      </c>
      <c r="S7220" s="45"/>
      <c r="T7220" s="45"/>
      <c r="U7220" s="45"/>
      <c r="V7220" s="46">
        <v>2.3922024083855575E-11</v>
      </c>
      <c r="W7220" s="46"/>
    </row>
    <row r="7221" spans="2:33">
      <c r="B7221" s="2">
        <v>9.6000000834465027E-2</v>
      </c>
      <c r="D7221" s="44">
        <v>5.7600000500679016</v>
      </c>
      <c r="E7221" s="44"/>
      <c r="F7221" s="45">
        <v>-1.7101565599441528</v>
      </c>
      <c r="G7221" s="45"/>
      <c r="H7221" s="45"/>
      <c r="I7221" s="45"/>
      <c r="J7221" s="45"/>
      <c r="K7221" s="45">
        <v>5.1331087817796384E-12</v>
      </c>
      <c r="L7221" s="45"/>
      <c r="M7221" s="45"/>
      <c r="N7221" s="45">
        <v>28.901769638061523</v>
      </c>
      <c r="O7221" s="45"/>
      <c r="P7221" s="45"/>
      <c r="Q7221" s="45"/>
      <c r="R7221" s="45">
        <v>20.436637878417969</v>
      </c>
      <c r="S7221" s="45"/>
      <c r="T7221" s="45"/>
      <c r="U7221" s="45"/>
      <c r="V7221" s="46">
        <v>1.7760536097366497E-11</v>
      </c>
      <c r="W7221" s="46"/>
    </row>
    <row r="7222" spans="2:33">
      <c r="B7222" s="2">
        <v>9.7000002861022949E-2</v>
      </c>
      <c r="D7222" s="44">
        <v>5.820000171661377</v>
      </c>
      <c r="E7222" s="44"/>
      <c r="F7222" s="45">
        <v>-12.198840141296387</v>
      </c>
      <c r="G7222" s="45"/>
      <c r="H7222" s="45"/>
      <c r="I7222" s="45"/>
      <c r="J7222" s="45"/>
      <c r="K7222" s="45">
        <v>3.8078915021166893E-12</v>
      </c>
      <c r="L7222" s="45"/>
      <c r="M7222" s="45"/>
      <c r="N7222" s="45">
        <v>28.877191543579102</v>
      </c>
      <c r="O7222" s="45"/>
      <c r="P7222" s="45"/>
      <c r="Q7222" s="45"/>
      <c r="R7222" s="45">
        <v>20.419258117675781</v>
      </c>
      <c r="S7222" s="45"/>
      <c r="T7222" s="45"/>
      <c r="U7222" s="45"/>
      <c r="V7222" s="46">
        <v>1.3186501369999437E-11</v>
      </c>
      <c r="W7222" s="46"/>
    </row>
    <row r="7223" spans="2:33">
      <c r="B7223" s="2">
        <v>9.7999997437000275E-2</v>
      </c>
      <c r="D7223" s="44">
        <v>5.8799998462200165</v>
      </c>
      <c r="E7223" s="44"/>
      <c r="F7223" s="45">
        <v>-20.958532333374023</v>
      </c>
      <c r="G7223" s="45"/>
      <c r="H7223" s="45"/>
      <c r="I7223" s="45"/>
      <c r="J7223" s="45"/>
      <c r="K7223" s="45">
        <v>2.8249199854335494E-12</v>
      </c>
      <c r="L7223" s="45"/>
      <c r="M7223" s="45"/>
      <c r="N7223" s="45">
        <v>28.852806091308594</v>
      </c>
      <c r="O7223" s="45"/>
      <c r="P7223" s="45"/>
      <c r="Q7223" s="45"/>
      <c r="R7223" s="45">
        <v>20.402013778686523</v>
      </c>
      <c r="S7223" s="45"/>
      <c r="T7223" s="45"/>
      <c r="U7223" s="45"/>
      <c r="V7223" s="46">
        <v>9.790798380371335E-12</v>
      </c>
      <c r="W7223" s="46"/>
    </row>
    <row r="7224" spans="2:33">
      <c r="B7224" s="2">
        <v>9.8999999463558197E-2</v>
      </c>
      <c r="D7224" s="44">
        <v>5.9399999678134918</v>
      </c>
      <c r="E7224" s="44"/>
      <c r="F7224" s="45">
        <v>-26.763471603393555</v>
      </c>
      <c r="G7224" s="45"/>
      <c r="H7224" s="45"/>
      <c r="I7224" s="45"/>
      <c r="J7224" s="45"/>
      <c r="K7224" s="45">
        <v>2.0957760266809844E-12</v>
      </c>
      <c r="L7224" s="45"/>
      <c r="M7224" s="45"/>
      <c r="N7224" s="45">
        <v>28.828607559204102</v>
      </c>
      <c r="O7224" s="45"/>
      <c r="P7224" s="45"/>
      <c r="Q7224" s="45"/>
      <c r="R7224" s="45">
        <v>20.384904861450195</v>
      </c>
      <c r="S7224" s="45"/>
      <c r="T7224" s="45"/>
      <c r="U7224" s="45"/>
      <c r="V7224" s="46">
        <v>7.2697785291619965E-12</v>
      </c>
      <c r="W7224" s="46"/>
    </row>
    <row r="7225" spans="2:33">
      <c r="B7225" s="2">
        <v>0.10000000149011612</v>
      </c>
      <c r="D7225" s="44">
        <v>6.0000000894069672</v>
      </c>
      <c r="E7225" s="44"/>
      <c r="F7225" s="45">
        <v>-28.804380416870117</v>
      </c>
      <c r="G7225" s="45"/>
      <c r="H7225" s="45"/>
      <c r="I7225" s="45"/>
      <c r="J7225" s="45"/>
      <c r="K7225" s="45">
        <v>1.5548921742172817E-12</v>
      </c>
      <c r="L7225" s="45"/>
      <c r="M7225" s="45"/>
      <c r="N7225" s="45">
        <v>28.804597854614258</v>
      </c>
      <c r="O7225" s="45"/>
      <c r="P7225" s="45"/>
      <c r="Q7225" s="45"/>
      <c r="R7225" s="45">
        <v>20.367925643920898</v>
      </c>
      <c r="S7225" s="45"/>
      <c r="T7225" s="45"/>
      <c r="U7225" s="45"/>
      <c r="V7225" s="46">
        <v>5.3980695781385979E-12</v>
      </c>
      <c r="W7225" s="46"/>
    </row>
    <row r="7226" spans="2:33" ht="9.75" customHeight="1">
      <c r="B7226" s="2">
        <v>0.10100000351667404</v>
      </c>
      <c r="D7226" s="44">
        <v>6.0600002110004425</v>
      </c>
      <c r="E7226" s="44"/>
      <c r="F7226" s="45">
        <v>-26.801261901855469</v>
      </c>
      <c r="G7226" s="45"/>
      <c r="H7226" s="45"/>
      <c r="I7226" s="45"/>
      <c r="J7226" s="45"/>
      <c r="K7226" s="45">
        <v>1.153644454271463E-12</v>
      </c>
      <c r="L7226" s="45"/>
      <c r="M7226" s="45"/>
      <c r="N7226" s="45">
        <v>28.780771255493164</v>
      </c>
      <c r="O7226" s="45"/>
      <c r="P7226" s="45"/>
      <c r="Q7226" s="45"/>
      <c r="R7226" s="45">
        <v>20.351078033447266</v>
      </c>
      <c r="S7226" s="45"/>
      <c r="T7226" s="45"/>
      <c r="U7226" s="45"/>
      <c r="V7226" s="46">
        <v>4.0083860709805297E-12</v>
      </c>
      <c r="W7226" s="46"/>
    </row>
    <row r="7227" spans="2:33" ht="5.25" customHeight="1"/>
    <row r="7228" spans="2:33" ht="172.5" customHeight="1"/>
    <row r="7229" spans="2:33" ht="16.5" customHeight="1"/>
    <row r="7230" spans="2:33" ht="12.75" customHeight="1">
      <c r="B7230" s="39" t="s">
        <v>0</v>
      </c>
      <c r="C7230" s="39"/>
      <c r="D7230" s="39"/>
      <c r="E7230" s="39"/>
      <c r="F7230" s="39"/>
      <c r="G7230" s="1" t="s">
        <v>1</v>
      </c>
      <c r="H7230" s="40" t="s">
        <v>40</v>
      </c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</row>
    <row r="7231" spans="2:33" ht="12.75" customHeight="1">
      <c r="AB7231" s="39" t="s">
        <v>2</v>
      </c>
      <c r="AC7231" s="39"/>
      <c r="AD7231" s="39"/>
      <c r="AE7231" s="39"/>
      <c r="AF7231" s="39"/>
      <c r="AG7231" s="39"/>
    </row>
    <row r="7232" spans="2:33" ht="12" customHeight="1">
      <c r="B7232" s="39" t="s">
        <v>3</v>
      </c>
      <c r="C7232" s="39"/>
      <c r="D7232" s="39"/>
      <c r="E7232" s="39"/>
      <c r="G7232" s="1" t="s">
        <v>4</v>
      </c>
      <c r="H7232" s="41">
        <v>0.2199999988079071</v>
      </c>
      <c r="I7232" s="41"/>
      <c r="J7232" s="41"/>
      <c r="K7232" s="41"/>
      <c r="L7232" s="41"/>
      <c r="M7232" s="41"/>
      <c r="N7232" s="41"/>
      <c r="O7232" s="39" t="s">
        <v>21</v>
      </c>
      <c r="P7232" s="39"/>
      <c r="Q7232" s="39"/>
      <c r="R7232" s="39"/>
      <c r="S7232" s="1" t="s">
        <v>4</v>
      </c>
      <c r="T7232" s="42" t="s">
        <v>22</v>
      </c>
      <c r="U7232" s="42"/>
      <c r="V7232" s="42"/>
      <c r="W7232" s="42"/>
      <c r="X7232" s="42"/>
      <c r="Y7232" s="42"/>
      <c r="Z7232" s="42"/>
      <c r="AA7232" s="42"/>
      <c r="AB7232" s="39"/>
      <c r="AC7232" s="39"/>
      <c r="AD7232" s="39"/>
      <c r="AE7232" s="39"/>
      <c r="AF7232" s="39"/>
      <c r="AG7232" s="39"/>
    </row>
    <row r="7233" spans="2:37" ht="10.5" customHeight="1">
      <c r="AB7233" s="39"/>
      <c r="AC7233" s="39"/>
      <c r="AD7233" s="39"/>
      <c r="AE7233" s="39"/>
      <c r="AF7233" s="39"/>
      <c r="AG7233" s="39"/>
    </row>
    <row r="7234" spans="2:37" ht="12" customHeight="1">
      <c r="AB7234" s="39"/>
      <c r="AC7234" s="39"/>
      <c r="AD7234" s="39"/>
      <c r="AE7234" s="39"/>
      <c r="AF7234" s="39"/>
      <c r="AG7234" s="39"/>
    </row>
    <row r="7235" spans="2:37" ht="12" customHeight="1">
      <c r="AB7235" s="39"/>
      <c r="AC7235" s="39"/>
      <c r="AD7235" s="39"/>
      <c r="AE7235" s="39"/>
      <c r="AF7235" s="39"/>
      <c r="AG7235" s="39"/>
    </row>
    <row r="7236" spans="2:37" ht="6" customHeight="1"/>
    <row r="7237" spans="2:37" ht="3" customHeight="1">
      <c r="B7237" s="43" t="s">
        <v>5</v>
      </c>
      <c r="D7237" s="43" t="s">
        <v>23</v>
      </c>
      <c r="E7237" s="43"/>
      <c r="G7237" s="43" t="s">
        <v>6</v>
      </c>
      <c r="H7237" s="43"/>
      <c r="J7237" s="43" t="s">
        <v>7</v>
      </c>
      <c r="K7237" s="43"/>
      <c r="L7237" s="43"/>
      <c r="M7237" s="43"/>
      <c r="N7237" s="43" t="s">
        <v>8</v>
      </c>
      <c r="O7237" s="43"/>
      <c r="Q7237" s="43" t="s">
        <v>9</v>
      </c>
      <c r="R7237" s="43"/>
      <c r="S7237" s="43"/>
      <c r="T7237" s="43" t="s">
        <v>10</v>
      </c>
      <c r="U7237" s="43"/>
      <c r="X7237" s="43" t="s">
        <v>5</v>
      </c>
      <c r="Y7237" s="43"/>
      <c r="Z7237" s="43" t="s">
        <v>23</v>
      </c>
      <c r="AA7237" s="43"/>
      <c r="AB7237" s="43" t="s">
        <v>6</v>
      </c>
      <c r="AC7237" s="43" t="s">
        <v>7</v>
      </c>
      <c r="AE7237" s="43" t="s">
        <v>8</v>
      </c>
      <c r="AF7237" s="43" t="s">
        <v>9</v>
      </c>
      <c r="AG7237" s="43" t="s">
        <v>10</v>
      </c>
      <c r="AH7237" s="43"/>
    </row>
    <row r="7238" spans="2:37" ht="14.25" customHeight="1">
      <c r="B7238" s="43"/>
      <c r="D7238" s="43"/>
      <c r="E7238" s="43"/>
      <c r="G7238" s="43"/>
      <c r="H7238" s="43"/>
      <c r="J7238" s="43"/>
      <c r="K7238" s="43"/>
      <c r="L7238" s="43"/>
      <c r="M7238" s="43"/>
      <c r="N7238" s="43"/>
      <c r="O7238" s="43"/>
      <c r="Q7238" s="43"/>
      <c r="R7238" s="43"/>
      <c r="S7238" s="43"/>
      <c r="T7238" s="43"/>
      <c r="U7238" s="43"/>
      <c r="X7238" s="43"/>
      <c r="Y7238" s="43"/>
      <c r="Z7238" s="43"/>
      <c r="AA7238" s="43"/>
      <c r="AB7238" s="43"/>
      <c r="AC7238" s="43"/>
      <c r="AE7238" s="43"/>
      <c r="AF7238" s="43"/>
      <c r="AG7238" s="43"/>
      <c r="AH7238" s="43"/>
    </row>
    <row r="7239" spans="2:37">
      <c r="B7239" s="2">
        <v>0</v>
      </c>
      <c r="D7239" s="44">
        <v>0</v>
      </c>
      <c r="E7239" s="44"/>
      <c r="F7239" s="45">
        <v>-1.7806130927056074E-4</v>
      </c>
      <c r="G7239" s="45"/>
      <c r="H7239" s="45"/>
      <c r="I7239" s="45"/>
      <c r="J7239" s="45"/>
      <c r="K7239" s="45">
        <v>2.0649044513702393</v>
      </c>
      <c r="L7239" s="45"/>
      <c r="M7239" s="45"/>
      <c r="N7239" s="45">
        <v>4.1299867630004883</v>
      </c>
      <c r="O7239" s="45"/>
      <c r="P7239" s="45"/>
      <c r="Q7239" s="45"/>
      <c r="R7239" s="45">
        <v>1.4602338075637817</v>
      </c>
      <c r="S7239" s="45"/>
      <c r="T7239" s="45"/>
      <c r="U7239" s="45"/>
      <c r="V7239" s="46">
        <v>99.991378784179688</v>
      </c>
      <c r="W7239" s="46"/>
      <c r="X7239" s="45">
        <v>3.9000000804662704E-2</v>
      </c>
      <c r="Y7239" s="45"/>
      <c r="Z7239" s="44">
        <v>2.3400000482797623</v>
      </c>
      <c r="AA7239" s="44"/>
      <c r="AB7239" s="45">
        <v>1.0114442110061646</v>
      </c>
      <c r="AC7239" s="45"/>
      <c r="AD7239" s="45">
        <v>1.7281489669200532E-20</v>
      </c>
      <c r="AE7239" s="45"/>
      <c r="AF7239" s="45">
        <v>1.9039803743362427</v>
      </c>
      <c r="AG7239" s="45"/>
      <c r="AH7239" s="45">
        <v>1.3463174104690552</v>
      </c>
      <c r="AI7239" s="45"/>
      <c r="AJ7239" s="45"/>
      <c r="AK7239" s="20">
        <v>9.0765060369856445E-19</v>
      </c>
    </row>
    <row r="7240" spans="2:37">
      <c r="B7240" s="2">
        <v>1.0000000474974513E-3</v>
      </c>
      <c r="D7240" s="44">
        <v>6.0000002849847078E-2</v>
      </c>
      <c r="E7240" s="44"/>
      <c r="F7240" s="45">
        <v>-1.573479175567627</v>
      </c>
      <c r="G7240" s="45"/>
      <c r="H7240" s="45"/>
      <c r="I7240" s="45"/>
      <c r="J7240" s="45"/>
      <c r="K7240" s="45">
        <v>0.34226366877555847</v>
      </c>
      <c r="L7240" s="45"/>
      <c r="M7240" s="45"/>
      <c r="N7240" s="45">
        <v>2.4026675224304199</v>
      </c>
      <c r="O7240" s="45"/>
      <c r="P7240" s="45"/>
      <c r="Q7240" s="45"/>
      <c r="R7240" s="45">
        <v>1.4569255113601685</v>
      </c>
      <c r="S7240" s="45"/>
      <c r="T7240" s="45"/>
      <c r="U7240" s="45"/>
      <c r="V7240" s="46">
        <v>16.611484527587891</v>
      </c>
      <c r="W7240" s="46"/>
      <c r="X7240" s="45">
        <v>3.9999999105930328E-2</v>
      </c>
      <c r="Y7240" s="45"/>
      <c r="Z7240" s="44">
        <v>2.3999999463558197</v>
      </c>
      <c r="AA7240" s="44"/>
      <c r="AB7240" s="45">
        <v>1.5311545133590698</v>
      </c>
      <c r="AC7240" s="45"/>
      <c r="AD7240" s="45">
        <v>5.4478708871014108E-21</v>
      </c>
      <c r="AE7240" s="45"/>
      <c r="AF7240" s="45">
        <v>1.9003645181655884</v>
      </c>
      <c r="AG7240" s="45"/>
      <c r="AH7240" s="45">
        <v>1.34376060962677</v>
      </c>
      <c r="AI7240" s="45"/>
      <c r="AJ7240" s="45"/>
      <c r="AK7240" s="20">
        <v>2.8667505431431368E-19</v>
      </c>
    </row>
    <row r="7241" spans="2:37">
      <c r="B7241" s="2">
        <v>2.0000000949949026E-3</v>
      </c>
      <c r="D7241" s="44">
        <v>0.12000000569969416</v>
      </c>
      <c r="E7241" s="44"/>
      <c r="F7241" s="45">
        <v>-1.4000425338745117</v>
      </c>
      <c r="G7241" s="45"/>
      <c r="H7241" s="45"/>
      <c r="I7241" s="45"/>
      <c r="J7241" s="45"/>
      <c r="K7241" s="45">
        <v>9.8772287368774414E-2</v>
      </c>
      <c r="L7241" s="45"/>
      <c r="M7241" s="45"/>
      <c r="N7241" s="45">
        <v>2.1545295715332031</v>
      </c>
      <c r="O7241" s="45"/>
      <c r="P7241" s="45"/>
      <c r="Q7241" s="45"/>
      <c r="R7241" s="45">
        <v>1.4536398649215698</v>
      </c>
      <c r="S7241" s="45"/>
      <c r="T7241" s="45"/>
      <c r="U7241" s="45"/>
      <c r="V7241" s="46">
        <v>4.8046665191650391</v>
      </c>
      <c r="W7241" s="46"/>
      <c r="X7241" s="45">
        <v>4.1000001132488251E-2</v>
      </c>
      <c r="Y7241" s="45"/>
      <c r="Z7241" s="44">
        <v>2.460000067949295</v>
      </c>
      <c r="AA7241" s="44"/>
      <c r="AB7241" s="45">
        <v>1.8344385623931885</v>
      </c>
      <c r="AC7241" s="45"/>
      <c r="AD7241" s="45">
        <v>1.717432737071265E-21</v>
      </c>
      <c r="AE7241" s="45"/>
      <c r="AF7241" s="45">
        <v>1.8967714309692383</v>
      </c>
      <c r="AG7241" s="45"/>
      <c r="AH7241" s="45">
        <v>1.3412199020385742</v>
      </c>
      <c r="AI7241" s="45"/>
      <c r="AJ7241" s="45"/>
      <c r="AK7241" s="20">
        <v>9.0545051006432654E-20</v>
      </c>
    </row>
    <row r="7242" spans="2:37">
      <c r="B7242" s="2">
        <v>3.0000000260770321E-3</v>
      </c>
      <c r="D7242" s="44">
        <v>0.18000000156462193</v>
      </c>
      <c r="E7242" s="44"/>
      <c r="F7242" s="45">
        <v>-0.84498405456542969</v>
      </c>
      <c r="G7242" s="45"/>
      <c r="H7242" s="45"/>
      <c r="I7242" s="45"/>
      <c r="J7242" s="45"/>
      <c r="K7242" s="45">
        <v>2.8896164149045944E-2</v>
      </c>
      <c r="L7242" s="45"/>
      <c r="M7242" s="45"/>
      <c r="N7242" s="45">
        <v>2.0800385475158691</v>
      </c>
      <c r="O7242" s="45"/>
      <c r="P7242" s="45"/>
      <c r="Q7242" s="45"/>
      <c r="R7242" s="45">
        <v>1.4503767490386963</v>
      </c>
      <c r="S7242" s="45"/>
      <c r="T7242" s="45"/>
      <c r="U7242" s="45"/>
      <c r="V7242" s="46">
        <v>1.4087839126586914</v>
      </c>
      <c r="W7242" s="46"/>
      <c r="X7242" s="45">
        <v>4.1999999433755875E-2</v>
      </c>
      <c r="Y7242" s="45"/>
      <c r="Z7242" s="44">
        <v>2.5199999660253525</v>
      </c>
      <c r="AA7242" s="44"/>
      <c r="AB7242" s="45">
        <v>1.8796408176422119</v>
      </c>
      <c r="AC7242" s="45"/>
      <c r="AD7242" s="45">
        <v>5.4142545578129399E-22</v>
      </c>
      <c r="AE7242" s="45"/>
      <c r="AF7242" s="45">
        <v>1.8932008743286133</v>
      </c>
      <c r="AG7242" s="45"/>
      <c r="AH7242" s="45">
        <v>1.3386951684951782</v>
      </c>
      <c r="AI7242" s="45"/>
      <c r="AJ7242" s="45"/>
      <c r="AK7242" s="20">
        <v>2.859841581700273E-20</v>
      </c>
    </row>
    <row r="7243" spans="2:37">
      <c r="B7243" s="2">
        <v>4.0000001899898052E-3</v>
      </c>
      <c r="D7243" s="44">
        <v>0.24000001139938831</v>
      </c>
      <c r="E7243" s="44"/>
      <c r="F7243" s="45">
        <v>-0.12082140147686005</v>
      </c>
      <c r="G7243" s="45"/>
      <c r="H7243" s="45"/>
      <c r="I7243" s="45"/>
      <c r="J7243" s="45"/>
      <c r="K7243" s="45">
        <v>8.5500273853540421E-3</v>
      </c>
      <c r="L7243" s="45"/>
      <c r="M7243" s="45"/>
      <c r="N7243" s="45">
        <v>2.0551090240478516</v>
      </c>
      <c r="O7243" s="45"/>
      <c r="P7243" s="45"/>
      <c r="Q7243" s="45"/>
      <c r="R7243" s="45">
        <v>1.4471358060836792</v>
      </c>
      <c r="S7243" s="45"/>
      <c r="T7243" s="45"/>
      <c r="U7243" s="45"/>
      <c r="V7243" s="46">
        <v>0.4177757203578949</v>
      </c>
      <c r="W7243" s="46"/>
      <c r="X7243" s="45">
        <v>4.3000001460313797E-2</v>
      </c>
      <c r="Y7243" s="45"/>
      <c r="Z7243" s="44">
        <v>2.5800000876188278</v>
      </c>
      <c r="AA7243" s="44"/>
      <c r="AB7243" s="45">
        <v>1.6614024639129639</v>
      </c>
      <c r="AC7243" s="45"/>
      <c r="AD7243" s="45">
        <v>1.7068789141191114E-22</v>
      </c>
      <c r="AE7243" s="45"/>
      <c r="AF7243" s="45">
        <v>1.8896528482437134</v>
      </c>
      <c r="AG7243" s="45"/>
      <c r="AH7243" s="45">
        <v>1.336186408996582</v>
      </c>
      <c r="AI7243" s="45"/>
      <c r="AJ7243" s="45"/>
      <c r="AK7243" s="20">
        <v>9.0327638214650454E-21</v>
      </c>
    </row>
    <row r="7244" spans="2:37">
      <c r="B7244" s="2">
        <v>4.999999888241291E-3</v>
      </c>
      <c r="D7244" s="44">
        <v>0.29999999329447746</v>
      </c>
      <c r="E7244" s="44"/>
      <c r="F7244" s="45">
        <v>0.63249045610427856</v>
      </c>
      <c r="G7244" s="45"/>
      <c r="H7244" s="45"/>
      <c r="I7244" s="45"/>
      <c r="J7244" s="45"/>
      <c r="K7244" s="45">
        <v>2.5542844086885452E-3</v>
      </c>
      <c r="L7244" s="45"/>
      <c r="M7244" s="45"/>
      <c r="N7244" s="45">
        <v>2.0445613861083984</v>
      </c>
      <c r="O7244" s="45"/>
      <c r="P7244" s="45"/>
      <c r="Q7244" s="45"/>
      <c r="R7244" s="45">
        <v>1.4439170360565186</v>
      </c>
      <c r="S7244" s="45"/>
      <c r="T7244" s="45"/>
      <c r="U7244" s="45"/>
      <c r="V7244" s="46">
        <v>0.12508696317672729</v>
      </c>
      <c r="W7244" s="46"/>
      <c r="X7244" s="45">
        <v>4.3999999761581421E-2</v>
      </c>
      <c r="Y7244" s="45"/>
      <c r="Z7244" s="44">
        <v>2.6399999856948853</v>
      </c>
      <c r="AA7244" s="44"/>
      <c r="AB7244" s="45">
        <v>1.2112751007080078</v>
      </c>
      <c r="AC7244" s="45"/>
      <c r="AD7244" s="45">
        <v>5.3810985446398835E-23</v>
      </c>
      <c r="AE7244" s="45"/>
      <c r="AF7244" s="45">
        <v>1.8861271142959595</v>
      </c>
      <c r="AG7244" s="45"/>
      <c r="AH7244" s="45">
        <v>1.333693265914917</v>
      </c>
      <c r="AI7244" s="45"/>
      <c r="AJ7244" s="45"/>
      <c r="AK7244" s="20">
        <v>2.8529883418576571E-21</v>
      </c>
    </row>
    <row r="7245" spans="2:37">
      <c r="B7245" s="2">
        <v>6.0000000521540642E-3</v>
      </c>
      <c r="D7245" s="44">
        <v>0.36000000312924385</v>
      </c>
      <c r="E7245" s="44"/>
      <c r="F7245" s="45">
        <v>1.2984325885772705</v>
      </c>
      <c r="G7245" s="45"/>
      <c r="H7245" s="45"/>
      <c r="I7245" s="45"/>
      <c r="J7245" s="45"/>
      <c r="K7245" s="45">
        <v>7.6934590470045805E-4</v>
      </c>
      <c r="L7245" s="45"/>
      <c r="M7245" s="45"/>
      <c r="N7245" s="45">
        <v>2.0382552146911621</v>
      </c>
      <c r="O7245" s="45"/>
      <c r="P7245" s="45"/>
      <c r="Q7245" s="45"/>
      <c r="R7245" s="45">
        <v>1.4407200813293457</v>
      </c>
      <c r="S7245" s="45"/>
      <c r="T7245" s="45"/>
      <c r="U7245" s="45"/>
      <c r="V7245" s="46">
        <v>3.7759572267532349E-2</v>
      </c>
      <c r="W7245" s="46"/>
      <c r="X7245" s="45">
        <v>4.5000001788139343E-2</v>
      </c>
      <c r="Y7245" s="45"/>
      <c r="Z7245" s="44">
        <v>2.7000001072883606</v>
      </c>
      <c r="AA7245" s="44"/>
      <c r="AB7245" s="45">
        <v>0.59316420555114746</v>
      </c>
      <c r="AC7245" s="45"/>
      <c r="AD7245" s="45">
        <v>1.696456420730459E-23</v>
      </c>
      <c r="AE7245" s="45"/>
      <c r="AF7245" s="45">
        <v>1.8826233148574829</v>
      </c>
      <c r="AG7245" s="45"/>
      <c r="AH7245" s="45">
        <v>1.3312157392501831</v>
      </c>
      <c r="AI7245" s="45"/>
      <c r="AJ7245" s="45"/>
      <c r="AK7245" s="20">
        <v>9.0111301000002644E-22</v>
      </c>
    </row>
    <row r="7246" spans="2:37">
      <c r="B7246" s="2">
        <v>7.0000002160668373E-3</v>
      </c>
      <c r="D7246" s="44">
        <v>0.42000001296401024</v>
      </c>
      <c r="E7246" s="44"/>
      <c r="F7246" s="45">
        <v>1.7809572219848633</v>
      </c>
      <c r="G7246" s="45"/>
      <c r="H7246" s="45"/>
      <c r="I7246" s="45"/>
      <c r="J7246" s="45"/>
      <c r="K7246" s="45">
        <v>2.3334607249125838E-4</v>
      </c>
      <c r="L7246" s="45"/>
      <c r="M7246" s="45"/>
      <c r="N7246" s="45">
        <v>2.0332286357879639</v>
      </c>
      <c r="O7246" s="45"/>
      <c r="P7246" s="45"/>
      <c r="Q7246" s="45"/>
      <c r="R7246" s="45">
        <v>1.4375447034835815</v>
      </c>
      <c r="S7246" s="45"/>
      <c r="T7246" s="45"/>
      <c r="U7246" s="45"/>
      <c r="V7246" s="46">
        <v>1.1477944441139698E-2</v>
      </c>
      <c r="W7246" s="46"/>
      <c r="X7246" s="45">
        <v>4.6000000089406967E-2</v>
      </c>
      <c r="Y7246" s="45"/>
      <c r="Z7246" s="44">
        <v>2.760000005364418</v>
      </c>
      <c r="AA7246" s="44"/>
      <c r="AB7246" s="45">
        <v>-0.10573927313089371</v>
      </c>
      <c r="AC7246" s="45"/>
      <c r="AD7246" s="45">
        <v>5.3483199540783211E-24</v>
      </c>
      <c r="AE7246" s="45"/>
      <c r="AF7246" s="45">
        <v>1.8791414499282837</v>
      </c>
      <c r="AG7246" s="45"/>
      <c r="AH7246" s="45">
        <v>1.3287537097930908</v>
      </c>
      <c r="AI7246" s="45"/>
      <c r="AJ7246" s="45"/>
      <c r="AK7246" s="20">
        <v>2.846150823697338E-22</v>
      </c>
    </row>
    <row r="7247" spans="2:37">
      <c r="B7247" s="2">
        <v>8.0000003799796104E-3</v>
      </c>
      <c r="D7247" s="44">
        <v>0.48000002279877663</v>
      </c>
      <c r="E7247" s="44"/>
      <c r="F7247" s="45">
        <v>2.0123674869537354</v>
      </c>
      <c r="G7247" s="45"/>
      <c r="H7247" s="45"/>
      <c r="I7247" s="45"/>
      <c r="J7247" s="45"/>
      <c r="K7247" s="45">
        <v>7.1197035140357912E-5</v>
      </c>
      <c r="L7247" s="45"/>
      <c r="M7247" s="45"/>
      <c r="N7247" s="45">
        <v>2.0286064147949219</v>
      </c>
      <c r="O7247" s="45"/>
      <c r="P7247" s="45"/>
      <c r="Q7247" s="45"/>
      <c r="R7247" s="45">
        <v>1.4343910217285156</v>
      </c>
      <c r="S7247" s="45"/>
      <c r="T7247" s="45"/>
      <c r="U7247" s="45"/>
      <c r="V7247" s="46">
        <v>3.50977573543787E-3</v>
      </c>
      <c r="W7247" s="46"/>
      <c r="X7247" s="45">
        <v>4.6999998390674591E-2</v>
      </c>
      <c r="Y7247" s="45"/>
      <c r="Z7247" s="44">
        <v>2.8199999034404755</v>
      </c>
      <c r="AA7247" s="44"/>
      <c r="AB7247" s="45">
        <v>-0.78725409507751465</v>
      </c>
      <c r="AC7247" s="45"/>
      <c r="AD7247" s="45">
        <v>1.6861434449012784E-24</v>
      </c>
      <c r="AE7247" s="45"/>
      <c r="AF7247" s="45">
        <v>1.8756812810897827</v>
      </c>
      <c r="AG7247" s="45"/>
      <c r="AH7247" s="45">
        <v>1.326306939125061</v>
      </c>
      <c r="AI7247" s="45"/>
      <c r="AJ7247" s="45"/>
      <c r="AK7247" s="20">
        <v>8.9894985242371456E-23</v>
      </c>
    </row>
    <row r="7248" spans="2:37">
      <c r="B7248" s="2">
        <v>8.999999612569809E-3</v>
      </c>
      <c r="D7248" s="44">
        <v>0.53999997675418854</v>
      </c>
      <c r="E7248" s="44"/>
      <c r="F7248" s="45">
        <v>1.9610821008682251</v>
      </c>
      <c r="G7248" s="45"/>
      <c r="H7248" s="45"/>
      <c r="I7248" s="45"/>
      <c r="J7248" s="45"/>
      <c r="K7248" s="45">
        <v>2.1833689970662817E-5</v>
      </c>
      <c r="L7248" s="45"/>
      <c r="M7248" s="45"/>
      <c r="N7248" s="45">
        <v>2.0241270065307617</v>
      </c>
      <c r="O7248" s="45"/>
      <c r="P7248" s="45"/>
      <c r="Q7248" s="45"/>
      <c r="R7248" s="45">
        <v>1.4312584400177002</v>
      </c>
      <c r="S7248" s="45"/>
      <c r="T7248" s="45"/>
      <c r="U7248" s="45"/>
      <c r="V7248" s="46">
        <v>1.078683533705771E-3</v>
      </c>
      <c r="W7248" s="46"/>
      <c r="X7248" s="45">
        <v>4.8000000417232513E-2</v>
      </c>
      <c r="Y7248" s="45"/>
      <c r="Z7248" s="44">
        <v>2.8800000250339508</v>
      </c>
      <c r="AA7248" s="44"/>
      <c r="AB7248" s="45">
        <v>-1.3559966087341309</v>
      </c>
      <c r="AC7248" s="45"/>
      <c r="AD7248" s="45">
        <v>5.3158624693482288E-25</v>
      </c>
      <c r="AE7248" s="45"/>
      <c r="AF7248" s="45">
        <v>1.8722426891326904</v>
      </c>
      <c r="AG7248" s="45"/>
      <c r="AH7248" s="45">
        <v>1.3238755464553833</v>
      </c>
      <c r="AI7248" s="45"/>
      <c r="AJ7248" s="45"/>
      <c r="AK7248" s="20">
        <v>2.8393019333182091E-23</v>
      </c>
    </row>
    <row r="7249" spans="2:37">
      <c r="B7249" s="2">
        <v>9.9999997764825821E-3</v>
      </c>
      <c r="D7249" s="44">
        <v>0.59999998658895493</v>
      </c>
      <c r="E7249" s="44"/>
      <c r="F7249" s="45">
        <v>1.6354321241378784</v>
      </c>
      <c r="G7249" s="45"/>
      <c r="H7249" s="45"/>
      <c r="I7249" s="45"/>
      <c r="J7249" s="45"/>
      <c r="K7249" s="45">
        <v>6.7246760409034323E-6</v>
      </c>
      <c r="L7249" s="45"/>
      <c r="M7249" s="45"/>
      <c r="N7249" s="45">
        <v>2.0197117328643799</v>
      </c>
      <c r="O7249" s="45"/>
      <c r="P7249" s="45"/>
      <c r="Q7249" s="45"/>
      <c r="R7249" s="45">
        <v>1.4281470775604248</v>
      </c>
      <c r="S7249" s="45"/>
      <c r="T7249" s="45"/>
      <c r="U7249" s="45"/>
      <c r="V7249" s="46">
        <v>3.3295337925665081E-4</v>
      </c>
      <c r="W7249" s="46"/>
      <c r="X7249" s="45">
        <v>4.8999998718500137E-2</v>
      </c>
      <c r="Y7249" s="45"/>
      <c r="Z7249" s="44">
        <v>2.9399999231100082</v>
      </c>
      <c r="AA7249" s="44"/>
      <c r="AB7249" s="45">
        <v>-1.7327262163162231</v>
      </c>
      <c r="AC7249" s="45"/>
      <c r="AD7249" s="45">
        <v>1.6759252556402408E-25</v>
      </c>
      <c r="AE7249" s="45"/>
      <c r="AF7249" s="45">
        <v>1.8688253164291382</v>
      </c>
      <c r="AG7249" s="45"/>
      <c r="AH7249" s="45">
        <v>1.3214590549468994</v>
      </c>
      <c r="AI7249" s="45"/>
      <c r="AJ7249" s="45"/>
      <c r="AK7249" s="20">
        <v>8.9678007472668606E-24</v>
      </c>
    </row>
    <row r="7250" spans="2:37">
      <c r="B7250" s="2">
        <v>1.0999999940395355E-2</v>
      </c>
      <c r="D7250" s="44">
        <v>0.65999999642372131</v>
      </c>
      <c r="E7250" s="44"/>
      <c r="F7250" s="45">
        <v>1.0821820497512817</v>
      </c>
      <c r="G7250" s="45"/>
      <c r="H7250" s="45"/>
      <c r="I7250" s="45"/>
      <c r="J7250" s="45"/>
      <c r="K7250" s="45">
        <v>2.078812485706294E-6</v>
      </c>
      <c r="L7250" s="45"/>
      <c r="M7250" s="45"/>
      <c r="N7250" s="45">
        <v>2.0153365135192871</v>
      </c>
      <c r="O7250" s="45"/>
      <c r="P7250" s="45"/>
      <c r="Q7250" s="45"/>
      <c r="R7250" s="45">
        <v>1.4250565767288208</v>
      </c>
      <c r="S7250" s="45"/>
      <c r="T7250" s="45"/>
      <c r="U7250" s="45"/>
      <c r="V7250" s="46">
        <v>1.0314975224900991E-4</v>
      </c>
      <c r="W7250" s="46"/>
      <c r="X7250" s="45">
        <v>5.000000074505806E-2</v>
      </c>
      <c r="Y7250" s="45"/>
      <c r="Z7250" s="44">
        <v>3.0000000447034836</v>
      </c>
      <c r="AA7250" s="44"/>
      <c r="AB7250" s="45">
        <v>-1.8653812408447266</v>
      </c>
      <c r="AC7250" s="45"/>
      <c r="AD7250" s="45">
        <v>5.2836868051765268E-26</v>
      </c>
      <c r="AE7250" s="45"/>
      <c r="AF7250" s="45">
        <v>1.865429162979126</v>
      </c>
      <c r="AG7250" s="45"/>
      <c r="AH7250" s="45">
        <v>1.3190575838088989</v>
      </c>
      <c r="AI7250" s="45"/>
      <c r="AJ7250" s="45"/>
      <c r="AK7250" s="20">
        <v>2.8324240128577682E-24</v>
      </c>
    </row>
    <row r="7251" spans="2:37">
      <c r="B7251" s="2">
        <v>1.2000000104308128E-2</v>
      </c>
      <c r="D7251" s="44">
        <v>0.7200000062584877</v>
      </c>
      <c r="E7251" s="44"/>
      <c r="F7251" s="45">
        <v>0.37977507710456848</v>
      </c>
      <c r="G7251" s="45"/>
      <c r="H7251" s="45"/>
      <c r="I7251" s="45"/>
      <c r="J7251" s="45"/>
      <c r="K7251" s="45">
        <v>6.4464182969459216E-7</v>
      </c>
      <c r="L7251" s="45"/>
      <c r="M7251" s="45"/>
      <c r="N7251" s="45">
        <v>2.0109937191009521</v>
      </c>
      <c r="O7251" s="45"/>
      <c r="P7251" s="45"/>
      <c r="Q7251" s="45"/>
      <c r="R7251" s="45">
        <v>1.4219868183135986</v>
      </c>
      <c r="S7251" s="45"/>
      <c r="T7251" s="45"/>
      <c r="U7251" s="45"/>
      <c r="V7251" s="46">
        <v>3.2055893825599924E-5</v>
      </c>
      <c r="W7251" s="46"/>
      <c r="X7251" s="45">
        <v>5.0999999046325684E-2</v>
      </c>
      <c r="Y7251" s="45"/>
      <c r="Z7251" s="44">
        <v>3.059999942779541</v>
      </c>
      <c r="AA7251" s="44"/>
      <c r="AB7251" s="45">
        <v>-1.7362699508666992</v>
      </c>
      <c r="AC7251" s="45"/>
      <c r="AD7251" s="45">
        <v>1.6657915053109409E-26</v>
      </c>
      <c r="AE7251" s="45"/>
      <c r="AF7251" s="45">
        <v>1.8620539903640747</v>
      </c>
      <c r="AG7251" s="45"/>
      <c r="AH7251" s="45">
        <v>1.3166710138320923</v>
      </c>
      <c r="AI7251" s="45"/>
      <c r="AJ7251" s="45"/>
      <c r="AK7251" s="20">
        <v>8.9459893348831785E-25</v>
      </c>
    </row>
    <row r="7252" spans="2:37">
      <c r="B7252" s="2">
        <v>1.3000000268220901E-2</v>
      </c>
      <c r="D7252" s="44">
        <v>0.78000001609325409</v>
      </c>
      <c r="E7252" s="44"/>
      <c r="F7252" s="45">
        <v>-0.37279722094535828</v>
      </c>
      <c r="G7252" s="45"/>
      <c r="H7252" s="45"/>
      <c r="I7252" s="45"/>
      <c r="J7252" s="45"/>
      <c r="K7252" s="45">
        <v>2.0043522397372726E-7</v>
      </c>
      <c r="L7252" s="45"/>
      <c r="M7252" s="45"/>
      <c r="N7252" s="45">
        <v>2.0066812038421631</v>
      </c>
      <c r="O7252" s="45"/>
      <c r="P7252" s="45"/>
      <c r="Q7252" s="45"/>
      <c r="R7252" s="45">
        <v>1.4189376831054688</v>
      </c>
      <c r="S7252" s="45"/>
      <c r="T7252" s="45"/>
      <c r="U7252" s="45"/>
      <c r="V7252" s="46">
        <v>9.9883955044788308E-6</v>
      </c>
      <c r="W7252" s="46"/>
      <c r="X7252" s="45">
        <v>5.2000001072883606E-2</v>
      </c>
      <c r="Y7252" s="45"/>
      <c r="Z7252" s="44">
        <v>3.1200000643730164</v>
      </c>
      <c r="AA7252" s="44"/>
      <c r="AB7252" s="45">
        <v>-1.3644224405288696</v>
      </c>
      <c r="AC7252" s="45"/>
      <c r="AD7252" s="45">
        <v>5.2517652096830884E-27</v>
      </c>
      <c r="AE7252" s="45"/>
      <c r="AF7252" s="45">
        <v>1.8586996793746948</v>
      </c>
      <c r="AG7252" s="45"/>
      <c r="AH7252" s="45">
        <v>1.3142991065979004</v>
      </c>
      <c r="AI7252" s="45"/>
      <c r="AJ7252" s="45"/>
      <c r="AK7252" s="20">
        <v>2.8255050124656878E-25</v>
      </c>
    </row>
    <row r="7253" spans="2:37">
      <c r="B7253" s="2">
        <v>1.4000000432133675E-2</v>
      </c>
      <c r="D7253" s="44">
        <v>0.84000002592802048</v>
      </c>
      <c r="E7253" s="44"/>
      <c r="F7253" s="45">
        <v>-1.0699441432952881</v>
      </c>
      <c r="G7253" s="45"/>
      <c r="H7253" s="45"/>
      <c r="I7253" s="45"/>
      <c r="J7253" s="45"/>
      <c r="K7253" s="45">
        <v>6.2460365768401971E-8</v>
      </c>
      <c r="L7253" s="45"/>
      <c r="M7253" s="45"/>
      <c r="N7253" s="45">
        <v>2.0023975372314453</v>
      </c>
      <c r="O7253" s="45"/>
      <c r="P7253" s="45"/>
      <c r="Q7253" s="45"/>
      <c r="R7253" s="45">
        <v>1.4159088134765625</v>
      </c>
      <c r="S7253" s="45"/>
      <c r="T7253" s="45"/>
      <c r="U7253" s="45"/>
      <c r="V7253" s="46">
        <v>3.1192791993817082E-6</v>
      </c>
      <c r="W7253" s="46"/>
      <c r="X7253" s="45">
        <v>5.299999937415123E-2</v>
      </c>
      <c r="Y7253" s="45"/>
      <c r="Z7253" s="44">
        <v>3.1799999624490738</v>
      </c>
      <c r="AA7253" s="44"/>
      <c r="AB7253" s="45">
        <v>-0.80279278755187988</v>
      </c>
      <c r="AC7253" s="45"/>
      <c r="AD7253" s="45">
        <v>1.6557348769203341E-27</v>
      </c>
      <c r="AE7253" s="45"/>
      <c r="AF7253" s="45">
        <v>1.8553658723831177</v>
      </c>
      <c r="AG7253" s="45"/>
      <c r="AH7253" s="45">
        <v>1.3119417428970337</v>
      </c>
      <c r="AI7253" s="45"/>
      <c r="AJ7253" s="45"/>
      <c r="AK7253" s="20">
        <v>8.9240345963337791E-26</v>
      </c>
    </row>
    <row r="7254" spans="2:37">
      <c r="B7254" s="2">
        <v>1.4999999664723873E-2</v>
      </c>
      <c r="D7254" s="44">
        <v>0.89999997988343239</v>
      </c>
      <c r="E7254" s="44"/>
      <c r="F7254" s="45">
        <v>-1.6142867803573608</v>
      </c>
      <c r="G7254" s="45"/>
      <c r="H7254" s="45"/>
      <c r="I7254" s="45"/>
      <c r="J7254" s="45"/>
      <c r="K7254" s="45">
        <v>1.9501047887615641E-8</v>
      </c>
      <c r="L7254" s="45"/>
      <c r="M7254" s="45"/>
      <c r="N7254" s="45">
        <v>1.9981427192687988</v>
      </c>
      <c r="O7254" s="45"/>
      <c r="P7254" s="45"/>
      <c r="Q7254" s="45"/>
      <c r="R7254" s="45">
        <v>1.4129002094268799</v>
      </c>
      <c r="S7254" s="45"/>
      <c r="T7254" s="45"/>
      <c r="U7254" s="45"/>
      <c r="V7254" s="46">
        <v>9.7595864190225257E-7</v>
      </c>
      <c r="W7254" s="46"/>
      <c r="X7254" s="45">
        <v>5.4000001400709152E-2</v>
      </c>
      <c r="Y7254" s="45"/>
      <c r="Z7254" s="44">
        <v>3.2400000840425491</v>
      </c>
      <c r="AA7254" s="44"/>
      <c r="AB7254" s="45">
        <v>-0.1307225227355957</v>
      </c>
      <c r="AC7254" s="45"/>
      <c r="AD7254" s="45">
        <v>5.2200790398660518E-28</v>
      </c>
      <c r="AE7254" s="45"/>
      <c r="AF7254" s="45">
        <v>1.8520525693893433</v>
      </c>
      <c r="AG7254" s="45"/>
      <c r="AH7254" s="45">
        <v>1.3095989227294922</v>
      </c>
      <c r="AI7254" s="45"/>
      <c r="AJ7254" s="45"/>
      <c r="AK7254" s="20">
        <v>2.8185371520012904E-26</v>
      </c>
    </row>
    <row r="7255" spans="2:37">
      <c r="B7255" s="2">
        <v>1.6000000759959221E-2</v>
      </c>
      <c r="D7255" s="44">
        <v>0.96000004559755325</v>
      </c>
      <c r="E7255" s="44"/>
      <c r="F7255" s="45">
        <v>-1.9302539825439453</v>
      </c>
      <c r="G7255" s="45"/>
      <c r="H7255" s="45"/>
      <c r="I7255" s="45"/>
      <c r="J7255" s="45"/>
      <c r="K7255" s="45">
        <v>6.0982401350884174E-9</v>
      </c>
      <c r="L7255" s="45"/>
      <c r="M7255" s="45"/>
      <c r="N7255" s="45">
        <v>1.9939161539077759</v>
      </c>
      <c r="O7255" s="45"/>
      <c r="P7255" s="45"/>
      <c r="Q7255" s="45"/>
      <c r="R7255" s="45">
        <v>1.4099116325378418</v>
      </c>
      <c r="S7255" s="45"/>
      <c r="T7255" s="45"/>
      <c r="U7255" s="45"/>
      <c r="V7255" s="46">
        <v>3.05842348780061E-7</v>
      </c>
      <c r="W7255" s="46"/>
      <c r="X7255" s="45">
        <v>5.4999999701976776E-2</v>
      </c>
      <c r="Y7255" s="45"/>
      <c r="Z7255" s="44">
        <v>3.2999999821186066</v>
      </c>
      <c r="AA7255" s="44"/>
      <c r="AB7255" s="45">
        <v>0.55726486444473267</v>
      </c>
      <c r="AC7255" s="45"/>
      <c r="AD7255" s="45">
        <v>1.6457504709026417E-28</v>
      </c>
      <c r="AE7255" s="45"/>
      <c r="AF7255" s="45">
        <v>1.848759651184082</v>
      </c>
      <c r="AG7255" s="45"/>
      <c r="AH7255" s="45">
        <v>1.3072704076766968</v>
      </c>
      <c r="AI7255" s="45"/>
      <c r="AJ7255" s="45"/>
      <c r="AK7255" s="20">
        <v>8.9019170627780406E-27</v>
      </c>
    </row>
    <row r="7256" spans="2:37">
      <c r="B7256" s="2">
        <v>1.7000000923871994E-2</v>
      </c>
      <c r="D7256" s="44">
        <v>1.0200000554323196</v>
      </c>
      <c r="E7256" s="44"/>
      <c r="F7256" s="45">
        <v>-1.9745692014694214</v>
      </c>
      <c r="G7256" s="45"/>
      <c r="H7256" s="45"/>
      <c r="I7256" s="45"/>
      <c r="J7256" s="45"/>
      <c r="K7256" s="45">
        <v>1.9095625081178014E-9</v>
      </c>
      <c r="L7256" s="45"/>
      <c r="M7256" s="45"/>
      <c r="N7256" s="45">
        <v>1.9897177219390869</v>
      </c>
      <c r="O7256" s="45"/>
      <c r="P7256" s="45"/>
      <c r="Q7256" s="45"/>
      <c r="R7256" s="45">
        <v>1.4069428443908691</v>
      </c>
      <c r="S7256" s="45"/>
      <c r="T7256" s="45"/>
      <c r="U7256" s="45"/>
      <c r="V7256" s="46">
        <v>9.5971529390226351E-8</v>
      </c>
      <c r="W7256" s="46"/>
      <c r="X7256" s="45">
        <v>5.6000001728534698E-2</v>
      </c>
      <c r="Y7256" s="45"/>
      <c r="Z7256" s="44">
        <v>3.3600001037120819</v>
      </c>
      <c r="AA7256" s="44"/>
      <c r="AB7256" s="45">
        <v>1.164753794670105</v>
      </c>
      <c r="AC7256" s="45"/>
      <c r="AD7256" s="45">
        <v>5.1886153631058406E-29</v>
      </c>
      <c r="AE7256" s="45"/>
      <c r="AF7256" s="45">
        <v>1.8454867601394653</v>
      </c>
      <c r="AG7256" s="45"/>
      <c r="AH7256" s="45">
        <v>1.3049561977386475</v>
      </c>
      <c r="AI7256" s="45"/>
      <c r="AJ7256" s="45"/>
      <c r="AK7256" s="20">
        <v>2.8115158662402356E-27</v>
      </c>
    </row>
    <row r="7257" spans="2:37">
      <c r="B7257" s="2">
        <v>1.7999999225139618E-2</v>
      </c>
      <c r="D7257" s="44">
        <v>1.0799999535083771</v>
      </c>
      <c r="E7257" s="44"/>
      <c r="F7257" s="45">
        <v>-1.7421715259552002</v>
      </c>
      <c r="G7257" s="45"/>
      <c r="H7257" s="45"/>
      <c r="I7257" s="45"/>
      <c r="J7257" s="45"/>
      <c r="K7257" s="45">
        <v>5.9862159673684801E-10</v>
      </c>
      <c r="L7257" s="45"/>
      <c r="M7257" s="45"/>
      <c r="N7257" s="45">
        <v>1.9855470657348633</v>
      </c>
      <c r="O7257" s="45"/>
      <c r="P7257" s="45"/>
      <c r="Q7257" s="45"/>
      <c r="R7257" s="45">
        <v>1.4039938449859619</v>
      </c>
      <c r="S7257" s="45"/>
      <c r="T7257" s="45"/>
      <c r="U7257" s="45"/>
      <c r="V7257" s="46">
        <v>3.0148950003194841E-8</v>
      </c>
      <c r="W7257" s="46"/>
      <c r="X7257" s="45">
        <v>5.7000000029802322E-2</v>
      </c>
      <c r="Y7257" s="45"/>
      <c r="Z7257" s="44">
        <v>3.4200000017881393</v>
      </c>
      <c r="AA7257" s="44"/>
      <c r="AB7257" s="45">
        <v>1.6069440841674805</v>
      </c>
      <c r="AC7257" s="45"/>
      <c r="AD7257" s="45">
        <v>1.6358346400280318E-29</v>
      </c>
      <c r="AE7257" s="45"/>
      <c r="AF7257" s="45">
        <v>1.8422338962554932</v>
      </c>
      <c r="AG7257" s="45"/>
      <c r="AH7257" s="45">
        <v>1.3026560544967651</v>
      </c>
      <c r="AI7257" s="45"/>
      <c r="AJ7257" s="45"/>
      <c r="AK7257" s="20">
        <v>8.8796251940437361E-28</v>
      </c>
    </row>
    <row r="7258" spans="2:37">
      <c r="B7258" s="2">
        <v>1.8999999389052391E-2</v>
      </c>
      <c r="D7258" s="44">
        <v>1.1399999633431435</v>
      </c>
      <c r="E7258" s="44"/>
      <c r="F7258" s="45">
        <v>-1.2667630910873413</v>
      </c>
      <c r="G7258" s="45"/>
      <c r="H7258" s="45"/>
      <c r="I7258" s="45"/>
      <c r="J7258" s="45"/>
      <c r="K7258" s="45">
        <v>1.8783681554612741E-10</v>
      </c>
      <c r="L7258" s="45"/>
      <c r="M7258" s="45"/>
      <c r="N7258" s="45">
        <v>1.9814039468765259</v>
      </c>
      <c r="O7258" s="45"/>
      <c r="P7258" s="45"/>
      <c r="Q7258" s="45"/>
      <c r="R7258" s="45">
        <v>1.4010641574859619</v>
      </c>
      <c r="S7258" s="45"/>
      <c r="T7258" s="45"/>
      <c r="U7258" s="45"/>
      <c r="V7258" s="46">
        <v>9.4799856853455822E-9</v>
      </c>
      <c r="W7258" s="46"/>
      <c r="X7258" s="45">
        <v>5.7999998331069946E-2</v>
      </c>
      <c r="Y7258" s="45"/>
      <c r="Z7258" s="44">
        <v>3.4799998998641968</v>
      </c>
      <c r="AA7258" s="44"/>
      <c r="AB7258" s="45">
        <v>1.8224849700927734</v>
      </c>
      <c r="AC7258" s="45"/>
      <c r="AD7258" s="45">
        <v>5.1573635386395119E-30</v>
      </c>
      <c r="AE7258" s="45"/>
      <c r="AF7258" s="45">
        <v>1.8390008211135864</v>
      </c>
      <c r="AG7258" s="45"/>
      <c r="AH7258" s="45">
        <v>1.3003699779510498</v>
      </c>
      <c r="AI7258" s="45"/>
      <c r="AJ7258" s="45"/>
      <c r="AK7258" s="20">
        <v>2.8044380736946125E-28</v>
      </c>
    </row>
    <row r="7259" spans="2:37">
      <c r="B7259" s="2">
        <v>1.9999999552965164E-2</v>
      </c>
      <c r="D7259" s="44">
        <v>1.1999999731779099</v>
      </c>
      <c r="E7259" s="44"/>
      <c r="F7259" s="45">
        <v>-0.615928053855896</v>
      </c>
      <c r="G7259" s="45"/>
      <c r="H7259" s="45"/>
      <c r="I7259" s="45"/>
      <c r="J7259" s="45"/>
      <c r="K7259" s="45">
        <v>5.8986426854090723E-11</v>
      </c>
      <c r="L7259" s="45"/>
      <c r="M7259" s="45"/>
      <c r="N7259" s="45">
        <v>1.9772882461547852</v>
      </c>
      <c r="O7259" s="45"/>
      <c r="P7259" s="45"/>
      <c r="Q7259" s="45"/>
      <c r="R7259" s="45">
        <v>1.3981539011001587</v>
      </c>
      <c r="S7259" s="45"/>
      <c r="T7259" s="45"/>
      <c r="U7259" s="45"/>
      <c r="V7259" s="46">
        <v>2.9831981329664359E-9</v>
      </c>
      <c r="W7259" s="46"/>
      <c r="X7259" s="45">
        <v>5.9000000357627869E-2</v>
      </c>
      <c r="Y7259" s="45"/>
      <c r="Z7259" s="44">
        <v>3.5400000214576721</v>
      </c>
      <c r="AA7259" s="44"/>
      <c r="AB7259" s="45">
        <v>1.7819826602935791</v>
      </c>
      <c r="AC7259" s="45"/>
      <c r="AD7259" s="45">
        <v>1.6259847873003448E-30</v>
      </c>
      <c r="AE7259" s="45"/>
      <c r="AF7259" s="45">
        <v>1.835787296295166</v>
      </c>
      <c r="AG7259" s="45"/>
      <c r="AH7259" s="45">
        <v>1.2980976104736328</v>
      </c>
      <c r="AI7259" s="45"/>
      <c r="AJ7259" s="45"/>
      <c r="AK7259" s="20">
        <v>8.8571519990051675E-29</v>
      </c>
    </row>
    <row r="7260" spans="2:37">
      <c r="B7260" s="2">
        <v>2.0999999716877937E-2</v>
      </c>
      <c r="D7260" s="44">
        <v>1.2599999830126762</v>
      </c>
      <c r="E7260" s="44"/>
      <c r="F7260" s="45">
        <v>0.11846950650215149</v>
      </c>
      <c r="G7260" s="45"/>
      <c r="H7260" s="45"/>
      <c r="I7260" s="45"/>
      <c r="J7260" s="45"/>
      <c r="K7260" s="45">
        <v>1.8535749324311013E-11</v>
      </c>
      <c r="L7260" s="45"/>
      <c r="M7260" s="45"/>
      <c r="N7260" s="45">
        <v>1.9731996059417725</v>
      </c>
      <c r="O7260" s="45"/>
      <c r="P7260" s="45"/>
      <c r="Q7260" s="45"/>
      <c r="R7260" s="45">
        <v>1.3952628374099731</v>
      </c>
      <c r="S7260" s="45"/>
      <c r="T7260" s="45"/>
      <c r="U7260" s="45"/>
      <c r="V7260" s="46">
        <v>9.3937535527999216E-10</v>
      </c>
      <c r="W7260" s="46"/>
      <c r="X7260" s="45">
        <v>5.9999998658895493E-2</v>
      </c>
      <c r="Y7260" s="45"/>
      <c r="Z7260" s="44">
        <v>3.5999999195337296</v>
      </c>
      <c r="AA7260" s="44"/>
      <c r="AB7260" s="45">
        <v>1.4920049905776978</v>
      </c>
      <c r="AC7260" s="45"/>
      <c r="AD7260" s="45">
        <v>5.1263172282015263E-31</v>
      </c>
      <c r="AE7260" s="45"/>
      <c r="AF7260" s="45">
        <v>1.8325933218002319</v>
      </c>
      <c r="AG7260" s="45"/>
      <c r="AH7260" s="45">
        <v>1.2958391904830933</v>
      </c>
      <c r="AI7260" s="45"/>
      <c r="AJ7260" s="45"/>
      <c r="AK7260" s="20">
        <v>2.797302202324104E-29</v>
      </c>
    </row>
    <row r="7261" spans="2:37">
      <c r="B7261" s="2">
        <v>2.199999988079071E-2</v>
      </c>
      <c r="D7261" s="44">
        <v>1.3199999928474426</v>
      </c>
      <c r="E7261" s="44"/>
      <c r="F7261" s="45">
        <v>0.83324730396270752</v>
      </c>
      <c r="G7261" s="45"/>
      <c r="H7261" s="45"/>
      <c r="I7261" s="45"/>
      <c r="J7261" s="45"/>
      <c r="K7261" s="45">
        <v>5.8278399467370789E-12</v>
      </c>
      <c r="L7261" s="45"/>
      <c r="M7261" s="45"/>
      <c r="N7261" s="45">
        <v>1.9691377878189087</v>
      </c>
      <c r="O7261" s="45"/>
      <c r="P7261" s="45"/>
      <c r="Q7261" s="45"/>
      <c r="R7261" s="45">
        <v>1.3923907279968262</v>
      </c>
      <c r="S7261" s="45"/>
      <c r="T7261" s="45"/>
      <c r="U7261" s="45"/>
      <c r="V7261" s="46">
        <v>2.9595895179035381E-10</v>
      </c>
      <c r="W7261" s="46"/>
      <c r="X7261" s="45">
        <v>6.1000000685453415E-2</v>
      </c>
      <c r="Y7261" s="45"/>
      <c r="Z7261" s="44">
        <v>3.6600000411272049</v>
      </c>
      <c r="AA7261" s="44"/>
      <c r="AB7261" s="45">
        <v>0.99403530359268188</v>
      </c>
      <c r="AC7261" s="45"/>
      <c r="AD7261" s="45">
        <v>1.6161989378890713E-31</v>
      </c>
      <c r="AE7261" s="45"/>
      <c r="AF7261" s="45">
        <v>1.8294186592102051</v>
      </c>
      <c r="AG7261" s="45"/>
      <c r="AH7261" s="45">
        <v>1.2935943603515625</v>
      </c>
      <c r="AI7261" s="45"/>
      <c r="AJ7261" s="45"/>
      <c r="AK7261" s="20">
        <v>8.8344941855258362E-30</v>
      </c>
    </row>
    <row r="7262" spans="2:37">
      <c r="B7262" s="2">
        <v>2.3000000044703484E-2</v>
      </c>
      <c r="D7262" s="44">
        <v>1.380000002682209</v>
      </c>
      <c r="E7262" s="44"/>
      <c r="F7262" s="45">
        <v>1.4283959865570068</v>
      </c>
      <c r="G7262" s="45"/>
      <c r="H7262" s="45"/>
      <c r="I7262" s="45"/>
      <c r="J7262" s="45"/>
      <c r="K7262" s="45">
        <v>1.8331785742176088E-12</v>
      </c>
      <c r="L7262" s="45"/>
      <c r="M7262" s="45"/>
      <c r="N7262" s="45">
        <v>1.9651026725769043</v>
      </c>
      <c r="O7262" s="45"/>
      <c r="P7262" s="45"/>
      <c r="Q7262" s="45"/>
      <c r="R7262" s="45">
        <v>1.3895374536514282</v>
      </c>
      <c r="S7262" s="45"/>
      <c r="T7262" s="45"/>
      <c r="U7262" s="45"/>
      <c r="V7262" s="46">
        <v>9.3286656177582472E-11</v>
      </c>
      <c r="W7262" s="46"/>
      <c r="X7262" s="45">
        <v>6.1999998986721039E-2</v>
      </c>
      <c r="Y7262" s="45"/>
      <c r="Z7262" s="44">
        <v>3.7199999392032623</v>
      </c>
      <c r="AA7262" s="44"/>
      <c r="AB7262" s="45">
        <v>0.35854217410087585</v>
      </c>
      <c r="AC7262" s="45"/>
      <c r="AD7262" s="45">
        <v>5.0954711984910337E-32</v>
      </c>
      <c r="AE7262" s="45"/>
      <c r="AF7262" s="45">
        <v>1.8262631893157959</v>
      </c>
      <c r="AG7262" s="45"/>
      <c r="AH7262" s="45">
        <v>1.2913631200790405</v>
      </c>
      <c r="AI7262" s="45"/>
      <c r="AJ7262" s="45"/>
      <c r="AK7262" s="20">
        <v>2.7901078759705178E-30</v>
      </c>
    </row>
    <row r="7263" spans="2:37">
      <c r="B7263" s="2">
        <v>2.4000000208616257E-2</v>
      </c>
      <c r="D7263" s="44">
        <v>1.4400000125169754</v>
      </c>
      <c r="E7263" s="44"/>
      <c r="F7263" s="45">
        <v>1.8210670948028564</v>
      </c>
      <c r="G7263" s="45"/>
      <c r="H7263" s="45"/>
      <c r="I7263" s="45"/>
      <c r="J7263" s="45"/>
      <c r="K7263" s="45">
        <v>5.7685740949622866E-13</v>
      </c>
      <c r="L7263" s="45"/>
      <c r="M7263" s="45"/>
      <c r="N7263" s="45">
        <v>1.9610939025878906</v>
      </c>
      <c r="O7263" s="45"/>
      <c r="P7263" s="45"/>
      <c r="Q7263" s="45"/>
      <c r="R7263" s="45">
        <v>1.3867027759552002</v>
      </c>
      <c r="S7263" s="45"/>
      <c r="T7263" s="45"/>
      <c r="U7263" s="45"/>
      <c r="V7263" s="46">
        <v>2.9415081481687366E-11</v>
      </c>
      <c r="W7263" s="46"/>
      <c r="X7263" s="45">
        <v>6.3000001013278961E-2</v>
      </c>
      <c r="Y7263" s="45"/>
      <c r="Z7263" s="44">
        <v>3.7800000607967377</v>
      </c>
      <c r="AA7263" s="44"/>
      <c r="AB7263" s="45">
        <v>-0.32498946785926819</v>
      </c>
      <c r="AC7263" s="45"/>
      <c r="AD7263" s="45">
        <v>1.6064756894294509E-32</v>
      </c>
      <c r="AE7263" s="45"/>
      <c r="AF7263" s="45">
        <v>1.8231266736984253</v>
      </c>
      <c r="AG7263" s="45"/>
      <c r="AH7263" s="45">
        <v>1.2891452312469482</v>
      </c>
      <c r="AI7263" s="45"/>
      <c r="AJ7263" s="45"/>
      <c r="AK7263" s="20">
        <v>8.8116514150633691E-31</v>
      </c>
    </row>
    <row r="7264" spans="2:37">
      <c r="B7264" s="2">
        <v>2.500000037252903E-2</v>
      </c>
      <c r="D7264" s="44">
        <v>1.5000000223517418</v>
      </c>
      <c r="E7264" s="44"/>
      <c r="F7264" s="45">
        <v>1.9571003913879395</v>
      </c>
      <c r="G7264" s="45"/>
      <c r="H7264" s="45"/>
      <c r="I7264" s="45"/>
      <c r="J7264" s="45"/>
      <c r="K7264" s="45">
        <v>1.8158117696086273E-13</v>
      </c>
      <c r="L7264" s="45"/>
      <c r="M7264" s="45"/>
      <c r="N7264" s="45">
        <v>1.9571113586425781</v>
      </c>
      <c r="O7264" s="45"/>
      <c r="P7264" s="45"/>
      <c r="Q7264" s="45"/>
      <c r="R7264" s="45">
        <v>1.3838866949081421</v>
      </c>
      <c r="S7264" s="45"/>
      <c r="T7264" s="45"/>
      <c r="U7264" s="45"/>
      <c r="V7264" s="46">
        <v>9.2780201924047567E-12</v>
      </c>
      <c r="W7264" s="46"/>
      <c r="X7264" s="45">
        <v>6.4000003039836884E-2</v>
      </c>
      <c r="Y7264" s="45"/>
      <c r="Z7264" s="44">
        <v>3.840000182390213</v>
      </c>
      <c r="AA7264" s="44"/>
      <c r="AB7264" s="45">
        <v>-0.96065479516983032</v>
      </c>
      <c r="AC7264" s="45"/>
      <c r="AD7264" s="45">
        <v>5.0648220200032657E-33</v>
      </c>
      <c r="AE7264" s="45"/>
      <c r="AF7264" s="45">
        <v>1.8200091123580933</v>
      </c>
      <c r="AG7264" s="45"/>
      <c r="AH7264" s="45">
        <v>1.2869406938552856</v>
      </c>
      <c r="AI7264" s="45"/>
      <c r="AJ7264" s="45"/>
      <c r="AK7264" s="20">
        <v>2.7828554519841365E-31</v>
      </c>
    </row>
    <row r="7265" spans="2:37">
      <c r="B7265" s="2">
        <v>2.6000000536441803E-2</v>
      </c>
      <c r="D7265" s="44">
        <v>1.5600000321865082</v>
      </c>
      <c r="E7265" s="44"/>
      <c r="F7265" s="45">
        <v>1.818489670753479</v>
      </c>
      <c r="G7265" s="45"/>
      <c r="H7265" s="45"/>
      <c r="I7265" s="45"/>
      <c r="J7265" s="45"/>
      <c r="K7265" s="45">
        <v>5.7172697836855441E-14</v>
      </c>
      <c r="L7265" s="45"/>
      <c r="M7265" s="45"/>
      <c r="N7265" s="45">
        <v>1.9531546831130981</v>
      </c>
      <c r="O7265" s="45"/>
      <c r="P7265" s="45"/>
      <c r="Q7265" s="45"/>
      <c r="R7265" s="45">
        <v>1.3810889720916748</v>
      </c>
      <c r="S7265" s="45"/>
      <c r="T7265" s="45"/>
      <c r="U7265" s="45"/>
      <c r="V7265" s="46">
        <v>2.9271977636941005E-12</v>
      </c>
      <c r="W7265" s="46"/>
      <c r="X7265" s="45">
        <v>6.4999997615814209E-2</v>
      </c>
      <c r="Y7265" s="45"/>
      <c r="Z7265" s="44">
        <v>3.8999998569488525</v>
      </c>
      <c r="AA7265" s="44"/>
      <c r="AB7265" s="45">
        <v>-1.4595816135406494</v>
      </c>
      <c r="AC7265" s="45"/>
      <c r="AD7265" s="45">
        <v>1.5968141176890502E-33</v>
      </c>
      <c r="AE7265" s="45"/>
      <c r="AF7265" s="45">
        <v>1.8169101476669312</v>
      </c>
      <c r="AG7265" s="45"/>
      <c r="AH7265" s="45">
        <v>1.2847495079040527</v>
      </c>
      <c r="AI7265" s="45"/>
      <c r="AJ7265" s="45"/>
      <c r="AK7265" s="20">
        <v>8.7886252439722867E-32</v>
      </c>
    </row>
    <row r="7266" spans="2:37">
      <c r="B7266" s="2">
        <v>2.7000000700354576E-2</v>
      </c>
      <c r="D7266" s="44">
        <v>1.6200000420212746</v>
      </c>
      <c r="E7266" s="44"/>
      <c r="F7266" s="45">
        <v>1.425755500793457</v>
      </c>
      <c r="G7266" s="45"/>
      <c r="H7266" s="45"/>
      <c r="I7266" s="45"/>
      <c r="J7266" s="45"/>
      <c r="K7266" s="45">
        <v>1.8005397994509502E-14</v>
      </c>
      <c r="L7266" s="45"/>
      <c r="M7266" s="45"/>
      <c r="N7266" s="45">
        <v>1.9492237567901611</v>
      </c>
      <c r="O7266" s="45"/>
      <c r="P7266" s="45"/>
      <c r="Q7266" s="45"/>
      <c r="R7266" s="45">
        <v>1.3783093690872192</v>
      </c>
      <c r="S7266" s="45"/>
      <c r="T7266" s="45"/>
      <c r="U7266" s="45"/>
      <c r="V7266" s="46">
        <v>9.2372149426006578E-13</v>
      </c>
      <c r="W7266" s="46"/>
      <c r="X7266" s="45">
        <v>6.5999999642372131E-2</v>
      </c>
      <c r="Y7266" s="45"/>
      <c r="Z7266" s="44">
        <v>3.9599999785423279</v>
      </c>
      <c r="AA7266" s="44"/>
      <c r="AB7266" s="45">
        <v>-1.7523518800735474</v>
      </c>
      <c r="AC7266" s="45"/>
      <c r="AD7266" s="45">
        <v>5.0343658797284218E-34</v>
      </c>
      <c r="AE7266" s="45"/>
      <c r="AF7266" s="45">
        <v>1.813829779624939</v>
      </c>
      <c r="AG7266" s="45"/>
      <c r="AH7266" s="45">
        <v>1.2825713157653809</v>
      </c>
      <c r="AI7266" s="45"/>
      <c r="AJ7266" s="45"/>
      <c r="AK7266" s="20">
        <v>2.7755449350669377E-32</v>
      </c>
    </row>
    <row r="7267" spans="2:37">
      <c r="B7267" s="2">
        <v>2.8000000864267349E-2</v>
      </c>
      <c r="D7267" s="44">
        <v>1.680000051856041</v>
      </c>
      <c r="E7267" s="44"/>
      <c r="F7267" s="45">
        <v>0.83491736650466919</v>
      </c>
      <c r="G7267" s="45"/>
      <c r="H7267" s="45"/>
      <c r="I7267" s="45"/>
      <c r="J7267" s="45"/>
      <c r="K7267" s="45">
        <v>5.6714840106447759E-15</v>
      </c>
      <c r="L7267" s="45"/>
      <c r="M7267" s="45"/>
      <c r="N7267" s="45">
        <v>1.945318341255188</v>
      </c>
      <c r="O7267" s="45"/>
      <c r="P7267" s="45"/>
      <c r="Q7267" s="45"/>
      <c r="R7267" s="45">
        <v>1.3755477666854858</v>
      </c>
      <c r="S7267" s="45"/>
      <c r="T7267" s="45"/>
      <c r="U7267" s="45"/>
      <c r="V7267" s="46">
        <v>2.9154529810303254E-13</v>
      </c>
      <c r="W7267" s="46"/>
      <c r="X7267" s="45">
        <v>6.7000001668930054E-2</v>
      </c>
      <c r="Y7267" s="45"/>
      <c r="Z7267" s="44">
        <v>4.0200001001358032</v>
      </c>
      <c r="AA7267" s="44"/>
      <c r="AB7267" s="45">
        <v>-1.7986565828323364</v>
      </c>
      <c r="AC7267" s="45"/>
      <c r="AD7267" s="45">
        <v>1.5872133134964573E-34</v>
      </c>
      <c r="AE7267" s="45"/>
      <c r="AF7267" s="45">
        <v>1.8107677698135376</v>
      </c>
      <c r="AG7267" s="45"/>
      <c r="AH7267" s="45">
        <v>1.28040611743927</v>
      </c>
      <c r="AI7267" s="45"/>
      <c r="AJ7267" s="45"/>
      <c r="AK7267" s="20">
        <v>8.7654167243200331E-33</v>
      </c>
    </row>
    <row r="7268" spans="2:37">
      <c r="B7268" s="2">
        <v>2.8999999165534973E-2</v>
      </c>
      <c r="D7268" s="44">
        <v>1.7399999499320984</v>
      </c>
      <c r="E7268" s="44"/>
      <c r="F7268" s="45">
        <v>0.12950730323791504</v>
      </c>
      <c r="G7268" s="45"/>
      <c r="H7268" s="45"/>
      <c r="I7268" s="45"/>
      <c r="J7268" s="45"/>
      <c r="K7268" s="45">
        <v>1.7867230403669854E-15</v>
      </c>
      <c r="L7268" s="45"/>
      <c r="M7268" s="45"/>
      <c r="N7268" s="45">
        <v>1.9414381980895996</v>
      </c>
      <c r="O7268" s="45"/>
      <c r="P7268" s="45"/>
      <c r="Q7268" s="45"/>
      <c r="R7268" s="45">
        <v>1.3728040456771851</v>
      </c>
      <c r="S7268" s="45"/>
      <c r="T7268" s="45"/>
      <c r="U7268" s="45"/>
      <c r="V7268" s="46">
        <v>9.2030902213227628E-14</v>
      </c>
      <c r="W7268" s="46"/>
      <c r="X7268" s="45">
        <v>6.8000003695487976E-2</v>
      </c>
      <c r="Y7268" s="45"/>
      <c r="Z7268" s="44">
        <v>4.0800002217292786</v>
      </c>
      <c r="AA7268" s="44"/>
      <c r="AB7268" s="45">
        <v>-1.5928417444229126</v>
      </c>
      <c r="AC7268" s="45"/>
      <c r="AD7268" s="45">
        <v>5.0041001144371135E-35</v>
      </c>
      <c r="AE7268" s="45"/>
      <c r="AF7268" s="45">
        <v>1.8077239990234375</v>
      </c>
      <c r="AG7268" s="45"/>
      <c r="AH7268" s="45">
        <v>1.2782539129257202</v>
      </c>
      <c r="AI7268" s="45"/>
      <c r="AJ7268" s="45"/>
      <c r="AK7268" s="20">
        <v>2.7681771568811743E-33</v>
      </c>
    </row>
    <row r="7269" spans="2:37">
      <c r="B7269" s="2">
        <v>2.9999999329447746E-2</v>
      </c>
      <c r="D7269" s="44">
        <v>1.7999999597668648</v>
      </c>
      <c r="E7269" s="44"/>
      <c r="F7269" s="45">
        <v>-0.59123474359512329</v>
      </c>
      <c r="G7269" s="45"/>
      <c r="H7269" s="45"/>
      <c r="I7269" s="45"/>
      <c r="J7269" s="45"/>
      <c r="K7269" s="45">
        <v>5.6295424331076504E-16</v>
      </c>
      <c r="L7269" s="45"/>
      <c r="M7269" s="45"/>
      <c r="N7269" s="45">
        <v>1.9375830888748169</v>
      </c>
      <c r="O7269" s="45"/>
      <c r="P7269" s="45"/>
      <c r="Q7269" s="45"/>
      <c r="R7269" s="45">
        <v>1.3700780868530273</v>
      </c>
      <c r="S7269" s="45"/>
      <c r="T7269" s="45"/>
      <c r="U7269" s="45"/>
      <c r="V7269" s="46">
        <v>2.9054456594530126E-14</v>
      </c>
      <c r="W7269" s="46"/>
      <c r="X7269" s="45">
        <v>6.8999998271465302E-2</v>
      </c>
      <c r="Y7269" s="45"/>
      <c r="Z7269" s="44">
        <v>4.1399998962879181</v>
      </c>
      <c r="AA7269" s="44"/>
      <c r="AB7269" s="45">
        <v>-1.1645835638046265</v>
      </c>
      <c r="AC7269" s="45"/>
      <c r="AD7269" s="45">
        <v>1.5776725524991961E-35</v>
      </c>
      <c r="AE7269" s="45"/>
      <c r="AF7269" s="45">
        <v>1.8046983480453491</v>
      </c>
      <c r="AG7269" s="45"/>
      <c r="AH7269" s="45">
        <v>1.2761144638061523</v>
      </c>
      <c r="AI7269" s="45"/>
      <c r="AJ7269" s="45"/>
      <c r="AK7269" s="20">
        <v>8.7420293458554621E-34</v>
      </c>
    </row>
    <row r="7270" spans="2:37">
      <c r="B7270" s="2">
        <v>3.0999999493360519E-2</v>
      </c>
      <c r="D7270" s="44">
        <v>1.8599999696016312</v>
      </c>
      <c r="E7270" s="44"/>
      <c r="F7270" s="45">
        <v>-1.2263174057006836</v>
      </c>
      <c r="G7270" s="45"/>
      <c r="H7270" s="45"/>
      <c r="I7270" s="45"/>
      <c r="J7270" s="45"/>
      <c r="K7270" s="45">
        <v>1.7739237637290421E-16</v>
      </c>
      <c r="L7270" s="45"/>
      <c r="M7270" s="45"/>
      <c r="N7270" s="45">
        <v>1.9337528944015503</v>
      </c>
      <c r="O7270" s="45"/>
      <c r="P7270" s="45"/>
      <c r="Q7270" s="45"/>
      <c r="R7270" s="45">
        <v>1.3673697710037231</v>
      </c>
      <c r="S7270" s="45"/>
      <c r="T7270" s="45"/>
      <c r="U7270" s="45"/>
      <c r="V7270" s="46">
        <v>9.173477780080163E-15</v>
      </c>
      <c r="W7270" s="46"/>
      <c r="X7270" s="45">
        <v>7.0000000298023224E-2</v>
      </c>
      <c r="Y7270" s="45"/>
      <c r="Z7270" s="44">
        <v>4.2000000178813934</v>
      </c>
      <c r="AA7270" s="44"/>
      <c r="AB7270" s="45">
        <v>-0.57461339235305786</v>
      </c>
      <c r="AC7270" s="45"/>
      <c r="AD7270" s="45">
        <v>4.97402391769889E-36</v>
      </c>
      <c r="AE7270" s="45"/>
      <c r="AF7270" s="45">
        <v>1.8016905784606934</v>
      </c>
      <c r="AG7270" s="45"/>
      <c r="AH7270" s="45">
        <v>1.2739876508712769</v>
      </c>
      <c r="AI7270" s="45"/>
      <c r="AJ7270" s="45"/>
      <c r="AK7270" s="20">
        <v>2.7607534049605027E-34</v>
      </c>
    </row>
    <row r="7271" spans="2:37">
      <c r="B7271" s="2">
        <v>3.2000001519918442E-2</v>
      </c>
      <c r="D7271" s="44">
        <v>1.9200000911951065</v>
      </c>
      <c r="E7271" s="44"/>
      <c r="F7271" s="45">
        <v>-1.6871436834335327</v>
      </c>
      <c r="G7271" s="45"/>
      <c r="H7271" s="45"/>
      <c r="I7271" s="45"/>
      <c r="J7271" s="45"/>
      <c r="K7271" s="45">
        <v>5.5902996613591547E-17</v>
      </c>
      <c r="L7271" s="45"/>
      <c r="M7271" s="45"/>
      <c r="N7271" s="45">
        <v>1.9299472570419312</v>
      </c>
      <c r="O7271" s="45"/>
      <c r="P7271" s="45"/>
      <c r="Q7271" s="45"/>
      <c r="R7271" s="45">
        <v>1.3646787405014038</v>
      </c>
      <c r="S7271" s="45"/>
      <c r="T7271" s="45"/>
      <c r="U7271" s="45"/>
      <c r="V7271" s="46">
        <v>2.8966072518132402E-15</v>
      </c>
      <c r="W7271" s="46"/>
      <c r="X7271" s="45">
        <v>7.1000002324581146E-2</v>
      </c>
      <c r="Y7271" s="45"/>
      <c r="Z7271" s="44">
        <v>4.2600001394748688</v>
      </c>
      <c r="AA7271" s="44"/>
      <c r="AB7271" s="45">
        <v>9.3891352415084839E-2</v>
      </c>
      <c r="AC7271" s="45"/>
      <c r="AD7271" s="45">
        <v>1.5681911832392159E-36</v>
      </c>
      <c r="AE7271" s="45"/>
      <c r="AF7271" s="45">
        <v>1.7987008094787598</v>
      </c>
      <c r="AG7271" s="45"/>
      <c r="AH7271" s="45">
        <v>1.2718734741210938</v>
      </c>
      <c r="AI7271" s="45"/>
      <c r="AJ7271" s="45"/>
      <c r="AK7271" s="20">
        <v>8.7184659646625043E-35</v>
      </c>
    </row>
    <row r="7272" spans="2:37">
      <c r="B7272" s="2">
        <v>3.2999999821186066E-2</v>
      </c>
      <c r="D7272" s="44">
        <v>1.9799999892711639</v>
      </c>
      <c r="E7272" s="44"/>
      <c r="F7272" s="45">
        <v>-1.9098660945892334</v>
      </c>
      <c r="G7272" s="45"/>
      <c r="H7272" s="45"/>
      <c r="I7272" s="45"/>
      <c r="J7272" s="45"/>
      <c r="K7272" s="45">
        <v>1.7618420960509906E-17</v>
      </c>
      <c r="L7272" s="45"/>
      <c r="M7272" s="45"/>
      <c r="N7272" s="45">
        <v>1.9261660575866699</v>
      </c>
      <c r="O7272" s="45"/>
      <c r="P7272" s="45"/>
      <c r="Q7272" s="45"/>
      <c r="R7272" s="45">
        <v>1.3620051145553589</v>
      </c>
      <c r="S7272" s="45"/>
      <c r="T7272" s="45"/>
      <c r="U7272" s="45"/>
      <c r="V7272" s="46">
        <v>9.146885392459351E-16</v>
      </c>
      <c r="W7272" s="46"/>
      <c r="X7272" s="45">
        <v>7.1999996900558472E-2</v>
      </c>
      <c r="Y7272" s="45"/>
      <c r="Z7272" s="44">
        <v>4.3199998140335083</v>
      </c>
      <c r="AA7272" s="44"/>
      <c r="AB7272" s="45">
        <v>0.74703037738800049</v>
      </c>
      <c r="AC7272" s="45"/>
      <c r="AD7272" s="45">
        <v>4.9441343335587188E-37</v>
      </c>
      <c r="AE7272" s="45"/>
      <c r="AF7272" s="45">
        <v>1.7957285642623901</v>
      </c>
      <c r="AG7272" s="45"/>
      <c r="AH7272" s="45">
        <v>1.2697718143463135</v>
      </c>
      <c r="AI7272" s="45"/>
      <c r="AJ7272" s="45"/>
      <c r="AK7272" s="20">
        <v>2.753274953522432E-35</v>
      </c>
    </row>
    <row r="7273" spans="2:37">
      <c r="B7273" s="2">
        <v>3.4000001847743988E-2</v>
      </c>
      <c r="D7273" s="44">
        <v>2.0400001108646393</v>
      </c>
      <c r="E7273" s="44"/>
      <c r="F7273" s="45">
        <v>-1.8642277717590332</v>
      </c>
      <c r="G7273" s="45"/>
      <c r="H7273" s="45"/>
      <c r="I7273" s="45"/>
      <c r="J7273" s="45"/>
      <c r="K7273" s="45">
        <v>5.5529693311868816E-18</v>
      </c>
      <c r="L7273" s="45"/>
      <c r="M7273" s="45"/>
      <c r="N7273" s="45">
        <v>1.9224090576171875</v>
      </c>
      <c r="O7273" s="45"/>
      <c r="P7273" s="45"/>
      <c r="Q7273" s="45"/>
      <c r="R7273" s="45">
        <v>1.3593485355377197</v>
      </c>
      <c r="S7273" s="45"/>
      <c r="T7273" s="45"/>
      <c r="U7273" s="45"/>
      <c r="V7273" s="46">
        <v>2.8885472568640827E-16</v>
      </c>
      <c r="W7273" s="46"/>
      <c r="X7273" s="45">
        <v>7.2999998927116394E-2</v>
      </c>
      <c r="Y7273" s="45"/>
      <c r="Z7273" s="44">
        <v>4.3799999356269836</v>
      </c>
      <c r="AA7273" s="44"/>
      <c r="AB7273" s="45">
        <v>1.293366551399231</v>
      </c>
      <c r="AC7273" s="45"/>
      <c r="AD7273" s="45">
        <v>1.5587685384742398E-37</v>
      </c>
      <c r="AE7273" s="45"/>
      <c r="AF7273" s="45">
        <v>1.7927738428115845</v>
      </c>
      <c r="AG7273" s="45"/>
      <c r="AH7273" s="45">
        <v>1.2676825523376465</v>
      </c>
      <c r="AI7273" s="45"/>
      <c r="AJ7273" s="45"/>
      <c r="AK7273" s="20">
        <v>8.694730793694546E-36</v>
      </c>
    </row>
    <row r="7274" spans="2:37">
      <c r="B7274" s="2">
        <v>3.5000000149011612E-2</v>
      </c>
      <c r="D7274" s="44">
        <v>2.1000000089406967</v>
      </c>
      <c r="E7274" s="44"/>
      <c r="F7274" s="45">
        <v>-1.5576668977737427</v>
      </c>
      <c r="G7274" s="45"/>
      <c r="H7274" s="45"/>
      <c r="I7274" s="45"/>
      <c r="J7274" s="45"/>
      <c r="K7274" s="45">
        <v>1.7502721967461195E-18</v>
      </c>
      <c r="L7274" s="45"/>
      <c r="M7274" s="45"/>
      <c r="N7274" s="45">
        <v>1.9186761379241943</v>
      </c>
      <c r="O7274" s="45"/>
      <c r="P7274" s="45"/>
      <c r="Q7274" s="45"/>
      <c r="R7274" s="45">
        <v>1.3567088842391968</v>
      </c>
      <c r="S7274" s="45"/>
      <c r="T7274" s="45"/>
      <c r="U7274" s="45"/>
      <c r="V7274" s="46">
        <v>9.1222907320446384E-17</v>
      </c>
      <c r="W7274" s="46"/>
      <c r="X7274" s="45">
        <v>7.4000000953674316E-2</v>
      </c>
      <c r="Y7274" s="45"/>
      <c r="Z7274" s="44">
        <v>4.440000057220459</v>
      </c>
      <c r="AA7274" s="44"/>
      <c r="AB7274" s="45">
        <v>1.6567233800888062</v>
      </c>
      <c r="AC7274" s="45"/>
      <c r="AD7274" s="45">
        <v>4.9144299450235927E-38</v>
      </c>
      <c r="AE7274" s="45"/>
      <c r="AF7274" s="45">
        <v>1.7898365259170532</v>
      </c>
      <c r="AG7274" s="45"/>
      <c r="AH7274" s="45">
        <v>1.2656055688858032</v>
      </c>
      <c r="AI7274" s="45"/>
      <c r="AJ7274" s="45"/>
      <c r="AK7274" s="20">
        <v>2.7457423263162762E-36</v>
      </c>
    </row>
    <row r="7275" spans="2:37">
      <c r="B7275" s="2">
        <v>3.5999998450279236E-2</v>
      </c>
      <c r="D7275" s="44">
        <v>2.1599999070167542</v>
      </c>
      <c r="E7275" s="44"/>
      <c r="F7275" s="45">
        <v>-1.0341284275054932</v>
      </c>
      <c r="G7275" s="45"/>
      <c r="H7275" s="45"/>
      <c r="I7275" s="45"/>
      <c r="J7275" s="45"/>
      <c r="K7275" s="45">
        <v>5.5170149952840751E-19</v>
      </c>
      <c r="L7275" s="45"/>
      <c r="M7275" s="45"/>
      <c r="N7275" s="45">
        <v>1.9149670600891113</v>
      </c>
      <c r="O7275" s="45"/>
      <c r="P7275" s="45"/>
      <c r="Q7275" s="45"/>
      <c r="R7275" s="45">
        <v>1.35408616065979</v>
      </c>
      <c r="S7275" s="45"/>
      <c r="T7275" s="45"/>
      <c r="U7275" s="45"/>
      <c r="V7275" s="46">
        <v>2.8809972816282907E-17</v>
      </c>
      <c r="W7275" s="46"/>
      <c r="X7275" s="45">
        <v>7.5000002980232239E-2</v>
      </c>
      <c r="Y7275" s="45"/>
      <c r="Z7275" s="44">
        <v>4.5000001788139343</v>
      </c>
      <c r="AA7275" s="44"/>
      <c r="AB7275" s="45">
        <v>1.7868028879165649</v>
      </c>
      <c r="AC7275" s="45"/>
      <c r="AD7275" s="45">
        <v>1.5494045016162356E-38</v>
      </c>
      <c r="AE7275" s="45"/>
      <c r="AF7275" s="45">
        <v>1.7869164943695068</v>
      </c>
      <c r="AG7275" s="45"/>
      <c r="AH7275" s="45">
        <v>1.2635408639907837</v>
      </c>
      <c r="AI7275" s="45"/>
      <c r="AJ7275" s="45"/>
      <c r="AK7275" s="20">
        <v>8.6708277359601738E-37</v>
      </c>
    </row>
    <row r="7276" spans="2:37">
      <c r="B7276" s="2">
        <v>3.7000000476837158E-2</v>
      </c>
      <c r="D7276" s="44">
        <v>2.2200000286102295</v>
      </c>
      <c r="E7276" s="44"/>
      <c r="F7276" s="45">
        <v>-0.36776867508888245</v>
      </c>
      <c r="G7276" s="45"/>
      <c r="H7276" s="45"/>
      <c r="I7276" s="45"/>
      <c r="J7276" s="45"/>
      <c r="K7276" s="45">
        <v>1.7390733086254938E-19</v>
      </c>
      <c r="L7276" s="45"/>
      <c r="M7276" s="45"/>
      <c r="N7276" s="45">
        <v>1.9112814664840698</v>
      </c>
      <c r="O7276" s="45"/>
      <c r="P7276" s="45"/>
      <c r="Q7276" s="45"/>
      <c r="R7276" s="45">
        <v>1.3514801263809204</v>
      </c>
      <c r="S7276" s="45"/>
      <c r="T7276" s="45"/>
      <c r="U7276" s="45"/>
      <c r="V7276" s="46">
        <v>9.0989908739863672E-18</v>
      </c>
      <c r="W7276" s="46"/>
      <c r="X7276" s="45">
        <v>7.5999997556209564E-2</v>
      </c>
      <c r="Y7276" s="45"/>
      <c r="Z7276" s="44">
        <v>4.5599998533725739</v>
      </c>
      <c r="AA7276" s="44"/>
      <c r="AB7276" s="45">
        <v>1.666144847869873</v>
      </c>
      <c r="AC7276" s="45"/>
      <c r="AD7276" s="45">
        <v>4.8849096310547404E-39</v>
      </c>
      <c r="AE7276" s="45"/>
      <c r="AF7276" s="45">
        <v>1.7840136289596558</v>
      </c>
      <c r="AG7276" s="45"/>
      <c r="AH7276" s="45">
        <v>1.2614880800247192</v>
      </c>
      <c r="AI7276" s="45"/>
      <c r="AJ7276" s="45"/>
      <c r="AK7276" s="20">
        <v>2.7381573779885788E-37</v>
      </c>
    </row>
    <row r="7277" spans="2:37" ht="14.25" customHeight="1">
      <c r="B7277" s="2">
        <v>3.7999998778104782E-2</v>
      </c>
      <c r="D7277" s="44">
        <v>2.2799999266862869</v>
      </c>
      <c r="E7277" s="44"/>
      <c r="F7277" s="45">
        <v>0.34754312038421631</v>
      </c>
      <c r="G7277" s="45"/>
      <c r="H7277" s="45"/>
      <c r="I7277" s="45"/>
      <c r="J7277" s="45"/>
      <c r="K7277" s="45">
        <v>5.482066485156739E-20</v>
      </c>
      <c r="L7277" s="45"/>
      <c r="M7277" s="45"/>
      <c r="N7277" s="45">
        <v>1.9076193571090698</v>
      </c>
      <c r="O7277" s="45"/>
      <c r="P7277" s="45"/>
      <c r="Q7277" s="45"/>
      <c r="R7277" s="45">
        <v>1.3488905429840088</v>
      </c>
      <c r="S7277" s="45"/>
      <c r="T7277" s="45"/>
      <c r="U7277" s="45"/>
      <c r="V7277" s="46">
        <v>2.8737737201340183E-18</v>
      </c>
      <c r="W7277" s="46"/>
      <c r="X7277" s="45">
        <v>7.6999999582767487E-2</v>
      </c>
      <c r="Y7277" s="45"/>
      <c r="Z7277" s="44">
        <v>4.6199999749660492</v>
      </c>
      <c r="AA7277" s="44"/>
      <c r="AB7277" s="45">
        <v>1.3124653100967407</v>
      </c>
      <c r="AC7277" s="45"/>
      <c r="AD7277" s="45">
        <v>1.5400984785146545E-39</v>
      </c>
      <c r="AE7277" s="45"/>
      <c r="AF7277" s="45">
        <v>1.7811276912689209</v>
      </c>
      <c r="AG7277" s="45"/>
      <c r="AH7277" s="45">
        <v>1.259447455406189</v>
      </c>
      <c r="AI7277" s="45"/>
      <c r="AJ7277" s="45"/>
      <c r="AK7277" s="20">
        <v>8.6467598182640708E-38</v>
      </c>
    </row>
    <row r="7278" spans="2:37" ht="13.5" customHeight="1">
      <c r="B7278" s="47" t="s">
        <v>11</v>
      </c>
      <c r="C7278" s="47"/>
      <c r="D7278" s="47"/>
      <c r="E7278" s="47"/>
    </row>
    <row r="7279" spans="2:37" ht="12.75" customHeight="1">
      <c r="B7279" s="39" t="s">
        <v>0</v>
      </c>
      <c r="C7279" s="39"/>
      <c r="D7279" s="39"/>
      <c r="E7279" s="39"/>
      <c r="F7279" s="39"/>
      <c r="G7279" s="1" t="s">
        <v>1</v>
      </c>
      <c r="H7279" s="40" t="s">
        <v>40</v>
      </c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</row>
    <row r="7280" spans="2:37" ht="12.75" customHeight="1">
      <c r="AB7280" s="39" t="s">
        <v>2</v>
      </c>
      <c r="AC7280" s="39"/>
      <c r="AD7280" s="39"/>
      <c r="AE7280" s="39"/>
      <c r="AF7280" s="39"/>
      <c r="AG7280" s="39"/>
    </row>
    <row r="7281" spans="2:34" ht="12" customHeight="1">
      <c r="B7281" s="39" t="s">
        <v>3</v>
      </c>
      <c r="C7281" s="39"/>
      <c r="D7281" s="39"/>
      <c r="E7281" s="39"/>
      <c r="G7281" s="1" t="s">
        <v>4</v>
      </c>
      <c r="H7281" s="41">
        <v>0.2199999988079071</v>
      </c>
      <c r="I7281" s="41"/>
      <c r="J7281" s="41"/>
      <c r="K7281" s="41"/>
      <c r="L7281" s="41"/>
      <c r="M7281" s="41"/>
      <c r="N7281" s="41"/>
      <c r="O7281" s="39" t="s">
        <v>21</v>
      </c>
      <c r="P7281" s="39"/>
      <c r="Q7281" s="39"/>
      <c r="R7281" s="39"/>
      <c r="S7281" s="1" t="s">
        <v>4</v>
      </c>
      <c r="T7281" s="42" t="s">
        <v>22</v>
      </c>
      <c r="U7281" s="42"/>
      <c r="V7281" s="42"/>
      <c r="W7281" s="42"/>
      <c r="X7281" s="42"/>
      <c r="Y7281" s="42"/>
      <c r="Z7281" s="42"/>
      <c r="AA7281" s="42"/>
      <c r="AB7281" s="39"/>
      <c r="AC7281" s="39"/>
      <c r="AD7281" s="39"/>
      <c r="AE7281" s="39"/>
      <c r="AF7281" s="39"/>
      <c r="AG7281" s="39"/>
    </row>
    <row r="7282" spans="2:34" ht="10.5" customHeight="1">
      <c r="AB7282" s="39"/>
      <c r="AC7282" s="39"/>
      <c r="AD7282" s="39"/>
      <c r="AE7282" s="39"/>
      <c r="AF7282" s="39"/>
      <c r="AG7282" s="39"/>
    </row>
    <row r="7283" spans="2:34" ht="12" customHeight="1">
      <c r="AB7283" s="39"/>
      <c r="AC7283" s="39"/>
      <c r="AD7283" s="39"/>
      <c r="AE7283" s="39"/>
      <c r="AF7283" s="39"/>
      <c r="AG7283" s="39"/>
    </row>
    <row r="7284" spans="2:34" ht="12" customHeight="1">
      <c r="AB7284" s="39"/>
      <c r="AC7284" s="39"/>
      <c r="AD7284" s="39"/>
      <c r="AE7284" s="39"/>
      <c r="AF7284" s="39"/>
      <c r="AG7284" s="39"/>
    </row>
    <row r="7285" spans="2:34" ht="6" customHeight="1"/>
    <row r="7286" spans="2:34" ht="3" customHeight="1">
      <c r="B7286" s="43" t="s">
        <v>5</v>
      </c>
      <c r="D7286" s="43" t="s">
        <v>23</v>
      </c>
      <c r="E7286" s="43"/>
      <c r="G7286" s="43" t="s">
        <v>6</v>
      </c>
      <c r="H7286" s="43"/>
      <c r="J7286" s="43" t="s">
        <v>7</v>
      </c>
      <c r="K7286" s="43"/>
      <c r="L7286" s="43"/>
      <c r="M7286" s="43"/>
      <c r="N7286" s="43" t="s">
        <v>8</v>
      </c>
      <c r="O7286" s="43"/>
      <c r="Q7286" s="43" t="s">
        <v>9</v>
      </c>
      <c r="R7286" s="43"/>
      <c r="S7286" s="43"/>
      <c r="T7286" s="43" t="s">
        <v>10</v>
      </c>
      <c r="U7286" s="43"/>
      <c r="X7286" s="43" t="s">
        <v>5</v>
      </c>
      <c r="Y7286" s="43"/>
      <c r="Z7286" s="43" t="s">
        <v>23</v>
      </c>
      <c r="AA7286" s="43"/>
      <c r="AB7286" s="43" t="s">
        <v>6</v>
      </c>
      <c r="AC7286" s="43" t="s">
        <v>7</v>
      </c>
      <c r="AE7286" s="43" t="s">
        <v>8</v>
      </c>
      <c r="AF7286" s="43" t="s">
        <v>9</v>
      </c>
      <c r="AG7286" s="43" t="s">
        <v>10</v>
      </c>
      <c r="AH7286" s="43"/>
    </row>
    <row r="7287" spans="2:34" ht="14.25" customHeight="1">
      <c r="B7287" s="43"/>
      <c r="D7287" s="43"/>
      <c r="E7287" s="43"/>
      <c r="G7287" s="43"/>
      <c r="H7287" s="43"/>
      <c r="J7287" s="43"/>
      <c r="K7287" s="43"/>
      <c r="L7287" s="43"/>
      <c r="M7287" s="43"/>
      <c r="N7287" s="43"/>
      <c r="O7287" s="43"/>
      <c r="Q7287" s="43"/>
      <c r="R7287" s="43"/>
      <c r="S7287" s="43"/>
      <c r="T7287" s="43"/>
      <c r="U7287" s="43"/>
      <c r="X7287" s="43"/>
      <c r="Y7287" s="43"/>
      <c r="Z7287" s="43"/>
      <c r="AA7287" s="43"/>
      <c r="AB7287" s="43"/>
      <c r="AC7287" s="43"/>
      <c r="AE7287" s="43"/>
      <c r="AF7287" s="43"/>
      <c r="AG7287" s="43"/>
      <c r="AH7287" s="43"/>
    </row>
    <row r="7288" spans="2:34">
      <c r="B7288" s="2">
        <v>7.8000001609325409E-2</v>
      </c>
      <c r="D7288" s="44">
        <v>4.6800000965595245</v>
      </c>
      <c r="E7288" s="44"/>
      <c r="F7288" s="45">
        <v>0.77606093883514404</v>
      </c>
      <c r="G7288" s="45"/>
      <c r="H7288" s="45"/>
      <c r="I7288" s="45"/>
      <c r="J7288" s="45"/>
      <c r="K7288" s="45">
        <v>4.8555692438087074E-40</v>
      </c>
      <c r="L7288" s="45"/>
      <c r="M7288" s="45"/>
      <c r="N7288" s="45">
        <v>1.7782585620880127</v>
      </c>
      <c r="O7288" s="45"/>
      <c r="P7288" s="45"/>
      <c r="Q7288" s="45"/>
      <c r="R7288" s="45">
        <v>1.2574187517166138</v>
      </c>
      <c r="S7288" s="45"/>
      <c r="T7288" s="45"/>
      <c r="U7288" s="45"/>
      <c r="V7288" s="46">
        <v>2.7305211421370872E-38</v>
      </c>
      <c r="W7288" s="46"/>
    </row>
    <row r="7289" spans="2:34">
      <c r="B7289" s="2">
        <v>7.9000003635883331E-2</v>
      </c>
      <c r="D7289" s="44">
        <v>4.7400002181529999</v>
      </c>
      <c r="E7289" s="44"/>
      <c r="F7289" s="45">
        <v>0.13265945017337799</v>
      </c>
      <c r="G7289" s="45"/>
      <c r="H7289" s="45"/>
      <c r="I7289" s="45"/>
      <c r="J7289" s="45"/>
      <c r="K7289" s="45">
        <v>1.5308485073516464E-40</v>
      </c>
      <c r="L7289" s="45"/>
      <c r="M7289" s="45"/>
      <c r="N7289" s="45">
        <v>1.7754061222076416</v>
      </c>
      <c r="O7289" s="45"/>
      <c r="P7289" s="45"/>
      <c r="Q7289" s="45"/>
      <c r="R7289" s="45">
        <v>1.2554017305374146</v>
      </c>
      <c r="S7289" s="45"/>
      <c r="T7289" s="45"/>
      <c r="U7289" s="45"/>
      <c r="V7289" s="46">
        <v>8.622532769114359E-39</v>
      </c>
      <c r="W7289" s="46"/>
    </row>
    <row r="7290" spans="2:34">
      <c r="B7290" s="2">
        <v>7.9999998211860657E-2</v>
      </c>
      <c r="D7290" s="44">
        <v>4.7999998927116394</v>
      </c>
      <c r="E7290" s="44"/>
      <c r="F7290" s="45">
        <v>-0.52726829051971436</v>
      </c>
      <c r="G7290" s="45"/>
      <c r="H7290" s="45"/>
      <c r="I7290" s="45"/>
      <c r="J7290" s="45"/>
      <c r="K7290" s="45">
        <v>4.826352170827535E-41</v>
      </c>
      <c r="L7290" s="45"/>
      <c r="M7290" s="45"/>
      <c r="N7290" s="45">
        <v>1.7725703716278076</v>
      </c>
      <c r="O7290" s="45"/>
      <c r="P7290" s="45"/>
      <c r="Q7290" s="45"/>
      <c r="R7290" s="45">
        <v>1.2533965110778809</v>
      </c>
      <c r="S7290" s="45"/>
      <c r="T7290" s="45"/>
      <c r="U7290" s="45"/>
      <c r="V7290" s="46">
        <v>2.7228350200602656E-39</v>
      </c>
      <c r="W7290" s="46"/>
    </row>
    <row r="7291" spans="2:34">
      <c r="B7291" s="2">
        <v>8.1000000238418579E-2</v>
      </c>
      <c r="D7291" s="44">
        <v>4.8600000143051147</v>
      </c>
      <c r="E7291" s="44"/>
      <c r="F7291" s="45">
        <v>-1.1112262010574341</v>
      </c>
      <c r="G7291" s="45"/>
      <c r="H7291" s="45"/>
      <c r="I7291" s="45"/>
      <c r="J7291" s="45"/>
      <c r="K7291" s="45">
        <v>1.5216700024103189E-41</v>
      </c>
      <c r="L7291" s="45"/>
      <c r="M7291" s="45"/>
      <c r="N7291" s="45">
        <v>1.7697509527206421</v>
      </c>
      <c r="O7291" s="45"/>
      <c r="P7291" s="45"/>
      <c r="Q7291" s="45"/>
      <c r="R7291" s="45">
        <v>1.2514029741287231</v>
      </c>
      <c r="S7291" s="45"/>
      <c r="T7291" s="45"/>
      <c r="U7291" s="45"/>
      <c r="V7291" s="46">
        <v>8.5981431693427856E-40</v>
      </c>
      <c r="W7291" s="46"/>
    </row>
    <row r="7292" spans="2:34">
      <c r="B7292" s="2">
        <v>8.2000002264976501E-2</v>
      </c>
      <c r="D7292" s="44">
        <v>4.9200001358985901</v>
      </c>
      <c r="E7292" s="44"/>
      <c r="F7292" s="45">
        <v>-1.5376540422439575</v>
      </c>
      <c r="G7292" s="45"/>
      <c r="H7292" s="45"/>
      <c r="I7292" s="45"/>
      <c r="J7292" s="45"/>
      <c r="K7292" s="45">
        <v>4.7980459418481737E-42</v>
      </c>
      <c r="L7292" s="45"/>
      <c r="M7292" s="45"/>
      <c r="N7292" s="45">
        <v>1.7669479846954346</v>
      </c>
      <c r="O7292" s="45"/>
      <c r="P7292" s="45"/>
      <c r="Q7292" s="45"/>
      <c r="R7292" s="45">
        <v>1.2494208812713623</v>
      </c>
      <c r="S7292" s="45"/>
      <c r="T7292" s="45"/>
      <c r="U7292" s="45"/>
      <c r="V7292" s="46">
        <v>2.7150998525371926E-40</v>
      </c>
      <c r="W7292" s="46"/>
    </row>
    <row r="7293" spans="2:34">
      <c r="B7293" s="2">
        <v>8.2999996840953827E-2</v>
      </c>
      <c r="D7293" s="44">
        <v>4.9799998104572296</v>
      </c>
      <c r="E7293" s="44"/>
      <c r="F7293" s="45">
        <v>-1.7473156452178955</v>
      </c>
      <c r="G7293" s="45"/>
      <c r="H7293" s="45"/>
      <c r="I7293" s="45"/>
      <c r="J7293" s="45"/>
      <c r="K7293" s="45">
        <v>1.5120010430064776E-42</v>
      </c>
      <c r="L7293" s="45"/>
      <c r="M7293" s="45"/>
      <c r="N7293" s="45">
        <v>1.7641611099243164</v>
      </c>
      <c r="O7293" s="45"/>
      <c r="P7293" s="45"/>
      <c r="Q7293" s="45"/>
      <c r="R7293" s="45">
        <v>1.2474502325057983</v>
      </c>
      <c r="S7293" s="45"/>
      <c r="T7293" s="45"/>
      <c r="U7293" s="45"/>
      <c r="V7293" s="46">
        <v>8.5735643942785283E-41</v>
      </c>
      <c r="W7293" s="46"/>
    </row>
    <row r="7294" spans="2:34">
      <c r="B7294" s="2">
        <v>8.3999998867511749E-2</v>
      </c>
      <c r="D7294" s="44">
        <v>5.039999932050705</v>
      </c>
      <c r="E7294" s="44"/>
      <c r="F7294" s="45">
        <v>-1.711524486541748</v>
      </c>
      <c r="G7294" s="45"/>
      <c r="H7294" s="45"/>
      <c r="I7294" s="45"/>
      <c r="J7294" s="45"/>
      <c r="K7294" s="45">
        <v>4.764414778704378E-43</v>
      </c>
      <c r="L7294" s="45"/>
      <c r="M7294" s="45"/>
      <c r="N7294" s="45">
        <v>1.7613903284072876</v>
      </c>
      <c r="O7294" s="45"/>
      <c r="P7294" s="45"/>
      <c r="Q7294" s="45"/>
      <c r="R7294" s="45">
        <v>1.2454910278320313</v>
      </c>
      <c r="S7294" s="45"/>
      <c r="T7294" s="45"/>
      <c r="U7294" s="45"/>
      <c r="V7294" s="46">
        <v>2.7073086330755466E-41</v>
      </c>
      <c r="W7294" s="46"/>
    </row>
    <row r="7295" spans="2:34">
      <c r="B7295" s="2">
        <v>8.5000000894069672E-2</v>
      </c>
      <c r="D7295" s="44">
        <v>5.1000000536441803</v>
      </c>
      <c r="E7295" s="44"/>
      <c r="F7295" s="45">
        <v>-1.4360650777816772</v>
      </c>
      <c r="G7295" s="45"/>
      <c r="H7295" s="45"/>
      <c r="I7295" s="45"/>
      <c r="J7295" s="45"/>
      <c r="K7295" s="45">
        <v>1.4993893568275543E-43</v>
      </c>
      <c r="L7295" s="45"/>
      <c r="M7295" s="45"/>
      <c r="N7295" s="45">
        <v>1.758635401725769</v>
      </c>
      <c r="O7295" s="45"/>
      <c r="P7295" s="45"/>
      <c r="Q7295" s="45"/>
      <c r="R7295" s="45">
        <v>1.2435430288314819</v>
      </c>
      <c r="S7295" s="45"/>
      <c r="T7295" s="45"/>
      <c r="U7295" s="45"/>
      <c r="V7295" s="46">
        <v>8.5493219308457089E-42</v>
      </c>
      <c r="W7295" s="46"/>
    </row>
    <row r="7296" spans="2:34">
      <c r="B7296" s="2">
        <v>8.6000002920627594E-2</v>
      </c>
      <c r="D7296" s="44">
        <v>5.1600001752376556</v>
      </c>
      <c r="E7296" s="44"/>
      <c r="F7296" s="45">
        <v>-0.96027481555938721</v>
      </c>
      <c r="G7296" s="45"/>
      <c r="H7296" s="45"/>
      <c r="I7296" s="45"/>
      <c r="J7296" s="45"/>
      <c r="K7296" s="45">
        <v>4.764414778704378E-44</v>
      </c>
      <c r="L7296" s="45"/>
      <c r="M7296" s="45"/>
      <c r="N7296" s="45">
        <v>1.7558964490890503</v>
      </c>
      <c r="O7296" s="45"/>
      <c r="P7296" s="45"/>
      <c r="Q7296" s="45"/>
      <c r="R7296" s="45">
        <v>1.2416062355041504</v>
      </c>
      <c r="S7296" s="45"/>
      <c r="T7296" s="45"/>
      <c r="U7296" s="45"/>
      <c r="V7296" s="46">
        <v>2.6989008422895977E-42</v>
      </c>
      <c r="W7296" s="46"/>
    </row>
    <row r="7297" spans="2:23">
      <c r="B7297" s="2">
        <v>8.6999997496604919E-2</v>
      </c>
      <c r="D7297" s="44">
        <v>5.2199998497962952</v>
      </c>
      <c r="E7297" s="44"/>
      <c r="F7297" s="45">
        <v>-0.35142910480499268</v>
      </c>
      <c r="G7297" s="45"/>
      <c r="H7297" s="45"/>
      <c r="I7297" s="45"/>
      <c r="J7297" s="45"/>
      <c r="K7297" s="45">
        <v>1.5414283107572988E-44</v>
      </c>
      <c r="L7297" s="45"/>
      <c r="M7297" s="45"/>
      <c r="N7297" s="45">
        <v>1.7531729936599731</v>
      </c>
      <c r="O7297" s="45"/>
      <c r="P7297" s="45"/>
      <c r="Q7297" s="45"/>
      <c r="R7297" s="45">
        <v>1.2396805286407471</v>
      </c>
      <c r="S7297" s="45"/>
      <c r="T7297" s="45"/>
      <c r="U7297" s="45"/>
      <c r="V7297" s="46">
        <v>8.5198946630948878E-43</v>
      </c>
      <c r="W7297" s="46"/>
    </row>
    <row r="7298" spans="2:23">
      <c r="B7298" s="2">
        <v>8.7999999523162842E-2</v>
      </c>
      <c r="D7298" s="44">
        <v>5.2799999713897705</v>
      </c>
      <c r="E7298" s="44"/>
      <c r="F7298" s="45">
        <v>0.30476826429367065</v>
      </c>
      <c r="G7298" s="45"/>
      <c r="H7298" s="45"/>
      <c r="I7298" s="45"/>
      <c r="J7298" s="45"/>
      <c r="K7298" s="45">
        <v>4.2038953929744512E-45</v>
      </c>
      <c r="L7298" s="45"/>
      <c r="M7298" s="45"/>
      <c r="N7298" s="45">
        <v>1.7504652738571167</v>
      </c>
      <c r="O7298" s="45"/>
      <c r="P7298" s="45"/>
      <c r="Q7298" s="45"/>
      <c r="R7298" s="45">
        <v>1.237765908241272</v>
      </c>
      <c r="S7298" s="45"/>
      <c r="T7298" s="45"/>
      <c r="U7298" s="45"/>
      <c r="V7298" s="46">
        <v>2.6904930515036488E-43</v>
      </c>
      <c r="W7298" s="46"/>
    </row>
    <row r="7299" spans="2:23">
      <c r="B7299" s="2">
        <v>8.9000001549720764E-2</v>
      </c>
      <c r="D7299" s="44">
        <v>5.3400000929832458</v>
      </c>
      <c r="E7299" s="44"/>
      <c r="F7299" s="45">
        <v>0.91624581813812256</v>
      </c>
      <c r="G7299" s="45"/>
      <c r="H7299" s="45"/>
      <c r="I7299" s="45"/>
      <c r="J7299" s="45"/>
      <c r="K7299" s="45">
        <v>1.4012984643248171E-45</v>
      </c>
      <c r="L7299" s="45"/>
      <c r="M7299" s="45"/>
      <c r="N7299" s="45">
        <v>1.7477729320526123</v>
      </c>
      <c r="O7299" s="45"/>
      <c r="P7299" s="45"/>
      <c r="Q7299" s="45"/>
      <c r="R7299" s="45">
        <v>1.235862135887146</v>
      </c>
      <c r="S7299" s="45"/>
      <c r="T7299" s="45"/>
      <c r="U7299" s="45"/>
      <c r="V7299" s="46">
        <v>8.5479206323813841E-44</v>
      </c>
      <c r="W7299" s="46"/>
    </row>
    <row r="7300" spans="2:23">
      <c r="B7300" s="2">
        <v>9.0000003576278687E-2</v>
      </c>
      <c r="D7300" s="44">
        <v>5.4000002145767212</v>
      </c>
      <c r="E7300" s="44"/>
      <c r="F7300" s="45">
        <v>1.3974802494049072</v>
      </c>
      <c r="G7300" s="45"/>
      <c r="H7300" s="45"/>
      <c r="I7300" s="45"/>
      <c r="J7300" s="45"/>
      <c r="K7300" s="45">
        <v>0</v>
      </c>
      <c r="L7300" s="45"/>
      <c r="M7300" s="45"/>
      <c r="N7300" s="45">
        <v>1.7450958490371704</v>
      </c>
      <c r="O7300" s="45"/>
      <c r="P7300" s="45"/>
      <c r="Q7300" s="45"/>
      <c r="R7300" s="45">
        <v>1.2339690923690796</v>
      </c>
      <c r="S7300" s="45"/>
      <c r="T7300" s="45"/>
      <c r="U7300" s="45"/>
      <c r="V7300" s="46">
        <v>2.6624670822171524E-44</v>
      </c>
      <c r="W7300" s="46"/>
    </row>
    <row r="7301" spans="2:23">
      <c r="B7301" s="2">
        <v>9.0999998152256012E-2</v>
      </c>
      <c r="D7301" s="44">
        <v>5.4599998891353607</v>
      </c>
      <c r="E7301" s="44"/>
      <c r="F7301" s="45">
        <v>1.6814544200897217</v>
      </c>
      <c r="G7301" s="45"/>
      <c r="H7301" s="45"/>
      <c r="I7301" s="45"/>
      <c r="J7301" s="45"/>
      <c r="K7301" s="45">
        <v>0</v>
      </c>
      <c r="L7301" s="45"/>
      <c r="M7301" s="45"/>
      <c r="N7301" s="45">
        <v>1.7424341440200806</v>
      </c>
      <c r="O7301" s="45"/>
      <c r="P7301" s="45"/>
      <c r="Q7301" s="45"/>
      <c r="R7301" s="45">
        <v>1.2320870161056519</v>
      </c>
      <c r="S7301" s="45"/>
      <c r="T7301" s="45"/>
      <c r="U7301" s="45"/>
      <c r="V7301" s="46">
        <v>8.4077907859489024E-45</v>
      </c>
      <c r="W7301" s="46"/>
    </row>
    <row r="7302" spans="2:23">
      <c r="B7302" s="2">
        <v>9.2000000178813934E-2</v>
      </c>
      <c r="D7302" s="44">
        <v>5.5200000107288361</v>
      </c>
      <c r="E7302" s="44"/>
      <c r="F7302" s="45">
        <v>1.7289881706237793</v>
      </c>
      <c r="G7302" s="45"/>
      <c r="H7302" s="45"/>
      <c r="I7302" s="45"/>
      <c r="J7302" s="45"/>
      <c r="K7302" s="45">
        <v>0</v>
      </c>
      <c r="L7302" s="45"/>
      <c r="M7302" s="45"/>
      <c r="N7302" s="45">
        <v>1.7397873401641846</v>
      </c>
      <c r="O7302" s="45"/>
      <c r="P7302" s="45"/>
      <c r="Q7302" s="45"/>
      <c r="R7302" s="45">
        <v>1.2302154302597046</v>
      </c>
      <c r="S7302" s="45"/>
      <c r="T7302" s="45"/>
      <c r="U7302" s="45"/>
      <c r="V7302" s="46">
        <v>2.8025969286496341E-45</v>
      </c>
      <c r="W7302" s="46"/>
    </row>
    <row r="7303" spans="2:23">
      <c r="B7303" s="2">
        <v>9.3000002205371857E-2</v>
      </c>
      <c r="D7303" s="44">
        <v>5.5800001323223114</v>
      </c>
      <c r="E7303" s="44"/>
      <c r="F7303" s="45">
        <v>1.5341403484344482</v>
      </c>
      <c r="G7303" s="45"/>
      <c r="H7303" s="45"/>
      <c r="I7303" s="45"/>
      <c r="J7303" s="45"/>
      <c r="K7303" s="45">
        <v>0</v>
      </c>
      <c r="L7303" s="45"/>
      <c r="M7303" s="45"/>
      <c r="N7303" s="45">
        <v>1.7371556758880615</v>
      </c>
      <c r="O7303" s="45"/>
      <c r="P7303" s="45"/>
      <c r="Q7303" s="45"/>
      <c r="R7303" s="45">
        <v>1.2283545732498169</v>
      </c>
      <c r="S7303" s="45"/>
      <c r="T7303" s="45"/>
      <c r="U7303" s="45"/>
      <c r="V7303" s="46">
        <v>1.4012984643248171E-45</v>
      </c>
      <c r="W7303" s="46"/>
    </row>
    <row r="7304" spans="2:23">
      <c r="B7304" s="2">
        <v>9.3999996781349182E-2</v>
      </c>
      <c r="D7304" s="44">
        <v>5.6399998068809509</v>
      </c>
      <c r="E7304" s="44"/>
      <c r="F7304" s="45">
        <v>1.1249407529830933</v>
      </c>
      <c r="G7304" s="45"/>
      <c r="H7304" s="45"/>
      <c r="I7304" s="45"/>
      <c r="J7304" s="45"/>
      <c r="K7304" s="45">
        <v>0</v>
      </c>
      <c r="L7304" s="45"/>
      <c r="M7304" s="45"/>
      <c r="N7304" s="45">
        <v>1.7345387935638428</v>
      </c>
      <c r="O7304" s="45"/>
      <c r="P7304" s="45"/>
      <c r="Q7304" s="45"/>
      <c r="R7304" s="45">
        <v>1.2265040874481201</v>
      </c>
      <c r="S7304" s="45"/>
      <c r="T7304" s="45"/>
      <c r="U7304" s="45"/>
      <c r="V7304" s="46">
        <v>0</v>
      </c>
      <c r="W7304" s="46"/>
    </row>
    <row r="7305" spans="2:23">
      <c r="B7305" s="2">
        <v>9.4999998807907104E-2</v>
      </c>
      <c r="D7305" s="44">
        <v>5.6999999284744263</v>
      </c>
      <c r="E7305" s="44"/>
      <c r="F7305" s="45">
        <v>0.55936062335968018</v>
      </c>
      <c r="G7305" s="45"/>
      <c r="H7305" s="45"/>
      <c r="I7305" s="45"/>
      <c r="J7305" s="45"/>
      <c r="K7305" s="45">
        <v>0</v>
      </c>
      <c r="L7305" s="45"/>
      <c r="M7305" s="45"/>
      <c r="N7305" s="45">
        <v>1.7319366931915283</v>
      </c>
      <c r="O7305" s="45"/>
      <c r="P7305" s="45"/>
      <c r="Q7305" s="45"/>
      <c r="R7305" s="45">
        <v>1.2246642112731934</v>
      </c>
      <c r="S7305" s="45"/>
      <c r="T7305" s="45"/>
      <c r="U7305" s="45"/>
      <c r="V7305" s="46">
        <v>0</v>
      </c>
      <c r="W7305" s="46"/>
    </row>
    <row r="7306" spans="2:23">
      <c r="B7306" s="2">
        <v>9.6000000834465027E-2</v>
      </c>
      <c r="D7306" s="44">
        <v>5.7600000500679016</v>
      </c>
      <c r="E7306" s="44"/>
      <c r="F7306" s="45">
        <v>-8.2896754145622253E-2</v>
      </c>
      <c r="G7306" s="45"/>
      <c r="H7306" s="45"/>
      <c r="I7306" s="45"/>
      <c r="J7306" s="45"/>
      <c r="K7306" s="45">
        <v>0</v>
      </c>
      <c r="L7306" s="45"/>
      <c r="M7306" s="45"/>
      <c r="N7306" s="45">
        <v>1.7293491363525391</v>
      </c>
      <c r="O7306" s="45"/>
      <c r="P7306" s="45"/>
      <c r="Q7306" s="45"/>
      <c r="R7306" s="45">
        <v>1.2228344678878784</v>
      </c>
      <c r="S7306" s="45"/>
      <c r="T7306" s="45"/>
      <c r="U7306" s="45"/>
      <c r="V7306" s="46">
        <v>0</v>
      </c>
      <c r="W7306" s="46"/>
    </row>
    <row r="7307" spans="2:23">
      <c r="B7307" s="2">
        <v>9.7000002861022949E-2</v>
      </c>
      <c r="D7307" s="44">
        <v>5.820000171661377</v>
      </c>
      <c r="E7307" s="44"/>
      <c r="F7307" s="45">
        <v>-0.71162581443786621</v>
      </c>
      <c r="G7307" s="45"/>
      <c r="H7307" s="45"/>
      <c r="I7307" s="45"/>
      <c r="J7307" s="45"/>
      <c r="K7307" s="45">
        <v>0</v>
      </c>
      <c r="L7307" s="45"/>
      <c r="M7307" s="45"/>
      <c r="N7307" s="45">
        <v>1.726776123046875</v>
      </c>
      <c r="O7307" s="45"/>
      <c r="P7307" s="45"/>
      <c r="Q7307" s="45"/>
      <c r="R7307" s="45">
        <v>1.2210150957107544</v>
      </c>
      <c r="S7307" s="45"/>
      <c r="T7307" s="45"/>
      <c r="U7307" s="45"/>
      <c r="V7307" s="46">
        <v>0</v>
      </c>
      <c r="W7307" s="46"/>
    </row>
    <row r="7308" spans="2:23">
      <c r="B7308" s="2">
        <v>9.7999997437000275E-2</v>
      </c>
      <c r="D7308" s="44">
        <v>5.8799998462200165</v>
      </c>
      <c r="E7308" s="44"/>
      <c r="F7308" s="45">
        <v>-1.2387849092483521</v>
      </c>
      <c r="G7308" s="45"/>
      <c r="H7308" s="45"/>
      <c r="I7308" s="45"/>
      <c r="J7308" s="45"/>
      <c r="K7308" s="45">
        <v>0</v>
      </c>
      <c r="L7308" s="45"/>
      <c r="M7308" s="45"/>
      <c r="N7308" s="45">
        <v>1.7242176532745361</v>
      </c>
      <c r="O7308" s="45"/>
      <c r="P7308" s="45"/>
      <c r="Q7308" s="45"/>
      <c r="R7308" s="45">
        <v>1.2192059755325317</v>
      </c>
      <c r="S7308" s="45"/>
      <c r="T7308" s="45"/>
      <c r="U7308" s="45"/>
      <c r="V7308" s="46">
        <v>0</v>
      </c>
      <c r="W7308" s="46"/>
    </row>
    <row r="7309" spans="2:23">
      <c r="B7309" s="2">
        <v>9.8999999463558197E-2</v>
      </c>
      <c r="D7309" s="44">
        <v>5.9399999678134918</v>
      </c>
      <c r="E7309" s="44"/>
      <c r="F7309" s="45">
        <v>-1.5908221006393433</v>
      </c>
      <c r="G7309" s="45"/>
      <c r="H7309" s="45"/>
      <c r="I7309" s="45"/>
      <c r="J7309" s="45"/>
      <c r="K7309" s="45">
        <v>0</v>
      </c>
      <c r="L7309" s="45"/>
      <c r="M7309" s="45"/>
      <c r="N7309" s="45">
        <v>1.7216733694076538</v>
      </c>
      <c r="O7309" s="45"/>
      <c r="P7309" s="45"/>
      <c r="Q7309" s="45"/>
      <c r="R7309" s="45">
        <v>1.2174068689346313</v>
      </c>
      <c r="S7309" s="45"/>
      <c r="T7309" s="45"/>
      <c r="U7309" s="45"/>
      <c r="V7309" s="46">
        <v>0</v>
      </c>
      <c r="W7309" s="46"/>
    </row>
    <row r="7310" spans="2:23">
      <c r="B7310" s="2">
        <v>0.10000000149011612</v>
      </c>
      <c r="D7310" s="44">
        <v>6.0000000894069672</v>
      </c>
      <c r="E7310" s="44"/>
      <c r="F7310" s="45">
        <v>-1.7189347743988037</v>
      </c>
      <c r="G7310" s="45"/>
      <c r="H7310" s="45"/>
      <c r="I7310" s="45"/>
      <c r="J7310" s="45"/>
      <c r="K7310" s="45">
        <v>0</v>
      </c>
      <c r="L7310" s="45"/>
      <c r="M7310" s="45"/>
      <c r="N7310" s="45">
        <v>1.719143271446228</v>
      </c>
      <c r="O7310" s="45"/>
      <c r="P7310" s="45"/>
      <c r="Q7310" s="45"/>
      <c r="R7310" s="45">
        <v>1.2156178951263428</v>
      </c>
      <c r="S7310" s="45"/>
      <c r="T7310" s="45"/>
      <c r="U7310" s="45"/>
      <c r="V7310" s="46">
        <v>0</v>
      </c>
      <c r="W7310" s="46"/>
    </row>
    <row r="7311" spans="2:23" ht="9.75" customHeight="1">
      <c r="B7311" s="2">
        <v>0.10100000351667404</v>
      </c>
      <c r="D7311" s="44">
        <v>6.0600002110004425</v>
      </c>
      <c r="E7311" s="44"/>
      <c r="F7311" s="45">
        <v>-1.605832576751709</v>
      </c>
      <c r="G7311" s="45"/>
      <c r="H7311" s="45"/>
      <c r="I7311" s="45"/>
      <c r="J7311" s="45"/>
      <c r="K7311" s="45">
        <v>0</v>
      </c>
      <c r="L7311" s="45"/>
      <c r="M7311" s="45"/>
      <c r="N7311" s="45">
        <v>1.7166272401809692</v>
      </c>
      <c r="O7311" s="45"/>
      <c r="P7311" s="45"/>
      <c r="Q7311" s="45"/>
      <c r="R7311" s="45">
        <v>1.2138388156890869</v>
      </c>
      <c r="S7311" s="45"/>
      <c r="T7311" s="45"/>
      <c r="U7311" s="45"/>
      <c r="V7311" s="46">
        <v>0</v>
      </c>
      <c r="W7311" s="46"/>
    </row>
    <row r="7312" spans="2:23" ht="5.25" customHeight="1"/>
    <row r="7313" spans="2:37" ht="172.5" customHeight="1"/>
    <row r="7314" spans="2:37" ht="16.5" customHeight="1"/>
    <row r="7315" spans="2:37" ht="12.75" customHeight="1">
      <c r="B7315" s="39" t="s">
        <v>0</v>
      </c>
      <c r="C7315" s="39"/>
      <c r="D7315" s="39"/>
      <c r="E7315" s="39"/>
      <c r="F7315" s="39"/>
      <c r="G7315" s="1" t="s">
        <v>1</v>
      </c>
      <c r="H7315" s="40" t="s">
        <v>41</v>
      </c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</row>
    <row r="7316" spans="2:37" ht="12.75" customHeight="1">
      <c r="AB7316" s="39" t="s">
        <v>2</v>
      </c>
      <c r="AC7316" s="39"/>
      <c r="AD7316" s="39"/>
      <c r="AE7316" s="39"/>
      <c r="AF7316" s="39"/>
      <c r="AG7316" s="39"/>
    </row>
    <row r="7317" spans="2:37" ht="12" customHeight="1">
      <c r="B7317" s="39" t="s">
        <v>3</v>
      </c>
      <c r="C7317" s="39"/>
      <c r="D7317" s="39"/>
      <c r="E7317" s="39"/>
      <c r="G7317" s="1" t="s">
        <v>4</v>
      </c>
      <c r="H7317" s="41">
        <v>0.2199999988079071</v>
      </c>
      <c r="I7317" s="41"/>
      <c r="J7317" s="41"/>
      <c r="K7317" s="41"/>
      <c r="L7317" s="41"/>
      <c r="M7317" s="41"/>
      <c r="N7317" s="41"/>
      <c r="O7317" s="39" t="s">
        <v>21</v>
      </c>
      <c r="P7317" s="39"/>
      <c r="Q7317" s="39"/>
      <c r="R7317" s="39"/>
      <c r="S7317" s="1" t="s">
        <v>4</v>
      </c>
      <c r="T7317" s="42" t="s">
        <v>22</v>
      </c>
      <c r="U7317" s="42"/>
      <c r="V7317" s="42"/>
      <c r="W7317" s="42"/>
      <c r="X7317" s="42"/>
      <c r="Y7317" s="42"/>
      <c r="Z7317" s="42"/>
      <c r="AA7317" s="42"/>
      <c r="AB7317" s="39"/>
      <c r="AC7317" s="39"/>
      <c r="AD7317" s="39"/>
      <c r="AE7317" s="39"/>
      <c r="AF7317" s="39"/>
      <c r="AG7317" s="39"/>
    </row>
    <row r="7318" spans="2:37" ht="10.5" customHeight="1">
      <c r="AB7318" s="39"/>
      <c r="AC7318" s="39"/>
      <c r="AD7318" s="39"/>
      <c r="AE7318" s="39"/>
      <c r="AF7318" s="39"/>
      <c r="AG7318" s="39"/>
    </row>
    <row r="7319" spans="2:37" ht="12" customHeight="1">
      <c r="AB7319" s="39"/>
      <c r="AC7319" s="39"/>
      <c r="AD7319" s="39"/>
      <c r="AE7319" s="39"/>
      <c r="AF7319" s="39"/>
      <c r="AG7319" s="39"/>
    </row>
    <row r="7320" spans="2:37" ht="12" customHeight="1">
      <c r="AB7320" s="39"/>
      <c r="AC7320" s="39"/>
      <c r="AD7320" s="39"/>
      <c r="AE7320" s="39"/>
      <c r="AF7320" s="39"/>
      <c r="AG7320" s="39"/>
    </row>
    <row r="7321" spans="2:37" ht="6" customHeight="1"/>
    <row r="7322" spans="2:37" ht="3" customHeight="1">
      <c r="B7322" s="43" t="s">
        <v>5</v>
      </c>
      <c r="D7322" s="43" t="s">
        <v>23</v>
      </c>
      <c r="E7322" s="43"/>
      <c r="G7322" s="43" t="s">
        <v>6</v>
      </c>
      <c r="H7322" s="43"/>
      <c r="J7322" s="43" t="s">
        <v>7</v>
      </c>
      <c r="K7322" s="43"/>
      <c r="L7322" s="43"/>
      <c r="M7322" s="43"/>
      <c r="N7322" s="43" t="s">
        <v>8</v>
      </c>
      <c r="O7322" s="43"/>
      <c r="Q7322" s="43" t="s">
        <v>9</v>
      </c>
      <c r="R7322" s="43"/>
      <c r="S7322" s="43"/>
      <c r="T7322" s="43" t="s">
        <v>10</v>
      </c>
      <c r="U7322" s="43"/>
      <c r="X7322" s="43" t="s">
        <v>5</v>
      </c>
      <c r="Y7322" s="43"/>
      <c r="Z7322" s="43" t="s">
        <v>23</v>
      </c>
      <c r="AA7322" s="43"/>
      <c r="AB7322" s="43" t="s">
        <v>6</v>
      </c>
      <c r="AC7322" s="43" t="s">
        <v>7</v>
      </c>
      <c r="AE7322" s="43" t="s">
        <v>8</v>
      </c>
      <c r="AF7322" s="43" t="s">
        <v>9</v>
      </c>
      <c r="AG7322" s="43" t="s">
        <v>10</v>
      </c>
      <c r="AH7322" s="43"/>
    </row>
    <row r="7323" spans="2:37" ht="14.25" customHeight="1">
      <c r="B7323" s="43"/>
      <c r="D7323" s="43"/>
      <c r="E7323" s="43"/>
      <c r="G7323" s="43"/>
      <c r="H7323" s="43"/>
      <c r="J7323" s="43"/>
      <c r="K7323" s="43"/>
      <c r="L7323" s="43"/>
      <c r="M7323" s="43"/>
      <c r="N7323" s="43"/>
      <c r="O7323" s="43"/>
      <c r="Q7323" s="43"/>
      <c r="R7323" s="43"/>
      <c r="S7323" s="43"/>
      <c r="T7323" s="43"/>
      <c r="U7323" s="43"/>
      <c r="X7323" s="43"/>
      <c r="Y7323" s="43"/>
      <c r="Z7323" s="43"/>
      <c r="AA7323" s="43"/>
      <c r="AB7323" s="43"/>
      <c r="AC7323" s="43"/>
      <c r="AE7323" s="43"/>
      <c r="AF7323" s="43"/>
      <c r="AG7323" s="43"/>
      <c r="AH7323" s="43"/>
    </row>
    <row r="7324" spans="2:37">
      <c r="B7324" s="2">
        <v>0</v>
      </c>
      <c r="D7324" s="44">
        <v>0</v>
      </c>
      <c r="E7324" s="44"/>
      <c r="F7324" s="45">
        <v>-1.7806130927056074E-4</v>
      </c>
      <c r="G7324" s="45"/>
      <c r="H7324" s="45"/>
      <c r="I7324" s="45"/>
      <c r="J7324" s="45"/>
      <c r="K7324" s="45">
        <v>2.0649044513702393</v>
      </c>
      <c r="L7324" s="45"/>
      <c r="M7324" s="45"/>
      <c r="N7324" s="45">
        <v>4.1299867630004883</v>
      </c>
      <c r="O7324" s="45"/>
      <c r="P7324" s="45"/>
      <c r="Q7324" s="45"/>
      <c r="R7324" s="45">
        <v>1.4602338075637817</v>
      </c>
      <c r="S7324" s="45"/>
      <c r="T7324" s="45"/>
      <c r="U7324" s="45"/>
      <c r="V7324" s="46">
        <v>99.991378784179688</v>
      </c>
      <c r="W7324" s="46"/>
      <c r="X7324" s="45">
        <v>3.9000000804662704E-2</v>
      </c>
      <c r="Y7324" s="45"/>
      <c r="Z7324" s="44">
        <v>2.3400000482797623</v>
      </c>
      <c r="AA7324" s="44"/>
      <c r="AB7324" s="45">
        <v>1.0114442110061646</v>
      </c>
      <c r="AC7324" s="45"/>
      <c r="AD7324" s="45">
        <v>1.7281489669200532E-20</v>
      </c>
      <c r="AE7324" s="45"/>
      <c r="AF7324" s="45">
        <v>1.9039803743362427</v>
      </c>
      <c r="AG7324" s="45"/>
      <c r="AH7324" s="45">
        <v>1.3463174104690552</v>
      </c>
      <c r="AI7324" s="45"/>
      <c r="AJ7324" s="45"/>
      <c r="AK7324" s="20">
        <v>9.0765060369856445E-19</v>
      </c>
    </row>
    <row r="7325" spans="2:37">
      <c r="B7325" s="2">
        <v>1.0000000474974513E-3</v>
      </c>
      <c r="D7325" s="44">
        <v>6.0000002849847078E-2</v>
      </c>
      <c r="E7325" s="44"/>
      <c r="F7325" s="45">
        <v>-1.573479175567627</v>
      </c>
      <c r="G7325" s="45"/>
      <c r="H7325" s="45"/>
      <c r="I7325" s="45"/>
      <c r="J7325" s="45"/>
      <c r="K7325" s="45">
        <v>0.34226366877555847</v>
      </c>
      <c r="L7325" s="45"/>
      <c r="M7325" s="45"/>
      <c r="N7325" s="45">
        <v>2.4026675224304199</v>
      </c>
      <c r="O7325" s="45"/>
      <c r="P7325" s="45"/>
      <c r="Q7325" s="45"/>
      <c r="R7325" s="45">
        <v>1.4569255113601685</v>
      </c>
      <c r="S7325" s="45"/>
      <c r="T7325" s="45"/>
      <c r="U7325" s="45"/>
      <c r="V7325" s="46">
        <v>16.611484527587891</v>
      </c>
      <c r="W7325" s="46"/>
      <c r="X7325" s="45">
        <v>3.9999999105930328E-2</v>
      </c>
      <c r="Y7325" s="45"/>
      <c r="Z7325" s="44">
        <v>2.3999999463558197</v>
      </c>
      <c r="AA7325" s="44"/>
      <c r="AB7325" s="45">
        <v>1.5311545133590698</v>
      </c>
      <c r="AC7325" s="45"/>
      <c r="AD7325" s="45">
        <v>5.4478708871014108E-21</v>
      </c>
      <c r="AE7325" s="45"/>
      <c r="AF7325" s="45">
        <v>1.9003645181655884</v>
      </c>
      <c r="AG7325" s="45"/>
      <c r="AH7325" s="45">
        <v>1.34376060962677</v>
      </c>
      <c r="AI7325" s="45"/>
      <c r="AJ7325" s="45"/>
      <c r="AK7325" s="20">
        <v>2.8667505431431368E-19</v>
      </c>
    </row>
    <row r="7326" spans="2:37">
      <c r="B7326" s="2">
        <v>2.0000000949949026E-3</v>
      </c>
      <c r="D7326" s="44">
        <v>0.12000000569969416</v>
      </c>
      <c r="E7326" s="44"/>
      <c r="F7326" s="45">
        <v>-1.4000425338745117</v>
      </c>
      <c r="G7326" s="45"/>
      <c r="H7326" s="45"/>
      <c r="I7326" s="45"/>
      <c r="J7326" s="45"/>
      <c r="K7326" s="45">
        <v>9.8772287368774414E-2</v>
      </c>
      <c r="L7326" s="45"/>
      <c r="M7326" s="45"/>
      <c r="N7326" s="45">
        <v>2.1545295715332031</v>
      </c>
      <c r="O7326" s="45"/>
      <c r="P7326" s="45"/>
      <c r="Q7326" s="45"/>
      <c r="R7326" s="45">
        <v>1.4536398649215698</v>
      </c>
      <c r="S7326" s="45"/>
      <c r="T7326" s="45"/>
      <c r="U7326" s="45"/>
      <c r="V7326" s="46">
        <v>4.8046665191650391</v>
      </c>
      <c r="W7326" s="46"/>
      <c r="X7326" s="45">
        <v>4.1000001132488251E-2</v>
      </c>
      <c r="Y7326" s="45"/>
      <c r="Z7326" s="44">
        <v>2.460000067949295</v>
      </c>
      <c r="AA7326" s="44"/>
      <c r="AB7326" s="45">
        <v>1.8344385623931885</v>
      </c>
      <c r="AC7326" s="45"/>
      <c r="AD7326" s="45">
        <v>1.717432737071265E-21</v>
      </c>
      <c r="AE7326" s="45"/>
      <c r="AF7326" s="45">
        <v>1.8967714309692383</v>
      </c>
      <c r="AG7326" s="45"/>
      <c r="AH7326" s="45">
        <v>1.3412199020385742</v>
      </c>
      <c r="AI7326" s="45"/>
      <c r="AJ7326" s="45"/>
      <c r="AK7326" s="20">
        <v>9.0545051006432654E-20</v>
      </c>
    </row>
    <row r="7327" spans="2:37">
      <c r="B7327" s="2">
        <v>3.0000000260770321E-3</v>
      </c>
      <c r="D7327" s="44">
        <v>0.18000000156462193</v>
      </c>
      <c r="E7327" s="44"/>
      <c r="F7327" s="45">
        <v>-0.84498405456542969</v>
      </c>
      <c r="G7327" s="45"/>
      <c r="H7327" s="45"/>
      <c r="I7327" s="45"/>
      <c r="J7327" s="45"/>
      <c r="K7327" s="45">
        <v>2.8896164149045944E-2</v>
      </c>
      <c r="L7327" s="45"/>
      <c r="M7327" s="45"/>
      <c r="N7327" s="45">
        <v>2.0800385475158691</v>
      </c>
      <c r="O7327" s="45"/>
      <c r="P7327" s="45"/>
      <c r="Q7327" s="45"/>
      <c r="R7327" s="45">
        <v>1.4503767490386963</v>
      </c>
      <c r="S7327" s="45"/>
      <c r="T7327" s="45"/>
      <c r="U7327" s="45"/>
      <c r="V7327" s="46">
        <v>1.4087839126586914</v>
      </c>
      <c r="W7327" s="46"/>
      <c r="X7327" s="45">
        <v>4.1999999433755875E-2</v>
      </c>
      <c r="Y7327" s="45"/>
      <c r="Z7327" s="44">
        <v>2.5199999660253525</v>
      </c>
      <c r="AA7327" s="44"/>
      <c r="AB7327" s="45">
        <v>1.8796408176422119</v>
      </c>
      <c r="AC7327" s="45"/>
      <c r="AD7327" s="45">
        <v>5.4142545578129399E-22</v>
      </c>
      <c r="AE7327" s="45"/>
      <c r="AF7327" s="45">
        <v>1.8932008743286133</v>
      </c>
      <c r="AG7327" s="45"/>
      <c r="AH7327" s="45">
        <v>1.3386951684951782</v>
      </c>
      <c r="AI7327" s="45"/>
      <c r="AJ7327" s="45"/>
      <c r="AK7327" s="20">
        <v>2.859841581700273E-20</v>
      </c>
    </row>
    <row r="7328" spans="2:37">
      <c r="B7328" s="2">
        <v>4.0000001899898052E-3</v>
      </c>
      <c r="D7328" s="44">
        <v>0.24000001139938831</v>
      </c>
      <c r="E7328" s="44"/>
      <c r="F7328" s="45">
        <v>-0.12082140147686005</v>
      </c>
      <c r="G7328" s="45"/>
      <c r="H7328" s="45"/>
      <c r="I7328" s="45"/>
      <c r="J7328" s="45"/>
      <c r="K7328" s="45">
        <v>8.5500273853540421E-3</v>
      </c>
      <c r="L7328" s="45"/>
      <c r="M7328" s="45"/>
      <c r="N7328" s="45">
        <v>2.0551090240478516</v>
      </c>
      <c r="O7328" s="45"/>
      <c r="P7328" s="45"/>
      <c r="Q7328" s="45"/>
      <c r="R7328" s="45">
        <v>1.4471358060836792</v>
      </c>
      <c r="S7328" s="45"/>
      <c r="T7328" s="45"/>
      <c r="U7328" s="45"/>
      <c r="V7328" s="46">
        <v>0.4177757203578949</v>
      </c>
      <c r="W7328" s="46"/>
      <c r="X7328" s="45">
        <v>4.3000001460313797E-2</v>
      </c>
      <c r="Y7328" s="45"/>
      <c r="Z7328" s="44">
        <v>2.5800000876188278</v>
      </c>
      <c r="AA7328" s="44"/>
      <c r="AB7328" s="45">
        <v>1.6614024639129639</v>
      </c>
      <c r="AC7328" s="45"/>
      <c r="AD7328" s="45">
        <v>1.7068789141191114E-22</v>
      </c>
      <c r="AE7328" s="45"/>
      <c r="AF7328" s="45">
        <v>1.8896528482437134</v>
      </c>
      <c r="AG7328" s="45"/>
      <c r="AH7328" s="45">
        <v>1.336186408996582</v>
      </c>
      <c r="AI7328" s="45"/>
      <c r="AJ7328" s="45"/>
      <c r="AK7328" s="20">
        <v>9.0327638214650454E-21</v>
      </c>
    </row>
    <row r="7329" spans="2:37">
      <c r="B7329" s="2">
        <v>4.999999888241291E-3</v>
      </c>
      <c r="D7329" s="44">
        <v>0.29999999329447746</v>
      </c>
      <c r="E7329" s="44"/>
      <c r="F7329" s="45">
        <v>0.63249045610427856</v>
      </c>
      <c r="G7329" s="45"/>
      <c r="H7329" s="45"/>
      <c r="I7329" s="45"/>
      <c r="J7329" s="45"/>
      <c r="K7329" s="45">
        <v>2.5542844086885452E-3</v>
      </c>
      <c r="L7329" s="45"/>
      <c r="M7329" s="45"/>
      <c r="N7329" s="45">
        <v>2.0445613861083984</v>
      </c>
      <c r="O7329" s="45"/>
      <c r="P7329" s="45"/>
      <c r="Q7329" s="45"/>
      <c r="R7329" s="45">
        <v>1.4439170360565186</v>
      </c>
      <c r="S7329" s="45"/>
      <c r="T7329" s="45"/>
      <c r="U7329" s="45"/>
      <c r="V7329" s="46">
        <v>0.12508696317672729</v>
      </c>
      <c r="W7329" s="46"/>
      <c r="X7329" s="45">
        <v>4.3999999761581421E-2</v>
      </c>
      <c r="Y7329" s="45"/>
      <c r="Z7329" s="44">
        <v>2.6399999856948853</v>
      </c>
      <c r="AA7329" s="44"/>
      <c r="AB7329" s="45">
        <v>1.2112751007080078</v>
      </c>
      <c r="AC7329" s="45"/>
      <c r="AD7329" s="45">
        <v>5.3810985446398835E-23</v>
      </c>
      <c r="AE7329" s="45"/>
      <c r="AF7329" s="45">
        <v>1.8861271142959595</v>
      </c>
      <c r="AG7329" s="45"/>
      <c r="AH7329" s="45">
        <v>1.333693265914917</v>
      </c>
      <c r="AI7329" s="45"/>
      <c r="AJ7329" s="45"/>
      <c r="AK7329" s="20">
        <v>2.8529883418576571E-21</v>
      </c>
    </row>
    <row r="7330" spans="2:37">
      <c r="B7330" s="2">
        <v>6.0000000521540642E-3</v>
      </c>
      <c r="D7330" s="44">
        <v>0.36000000312924385</v>
      </c>
      <c r="E7330" s="44"/>
      <c r="F7330" s="45">
        <v>1.2984325885772705</v>
      </c>
      <c r="G7330" s="45"/>
      <c r="H7330" s="45"/>
      <c r="I7330" s="45"/>
      <c r="J7330" s="45"/>
      <c r="K7330" s="45">
        <v>7.6934590470045805E-4</v>
      </c>
      <c r="L7330" s="45"/>
      <c r="M7330" s="45"/>
      <c r="N7330" s="45">
        <v>2.0382552146911621</v>
      </c>
      <c r="O7330" s="45"/>
      <c r="P7330" s="45"/>
      <c r="Q7330" s="45"/>
      <c r="R7330" s="45">
        <v>1.4407200813293457</v>
      </c>
      <c r="S7330" s="45"/>
      <c r="T7330" s="45"/>
      <c r="U7330" s="45"/>
      <c r="V7330" s="46">
        <v>3.7759572267532349E-2</v>
      </c>
      <c r="W7330" s="46"/>
      <c r="X7330" s="45">
        <v>4.5000001788139343E-2</v>
      </c>
      <c r="Y7330" s="45"/>
      <c r="Z7330" s="44">
        <v>2.7000001072883606</v>
      </c>
      <c r="AA7330" s="44"/>
      <c r="AB7330" s="45">
        <v>0.59316420555114746</v>
      </c>
      <c r="AC7330" s="45"/>
      <c r="AD7330" s="45">
        <v>1.696456420730459E-23</v>
      </c>
      <c r="AE7330" s="45"/>
      <c r="AF7330" s="45">
        <v>1.8826233148574829</v>
      </c>
      <c r="AG7330" s="45"/>
      <c r="AH7330" s="45">
        <v>1.3312157392501831</v>
      </c>
      <c r="AI7330" s="45"/>
      <c r="AJ7330" s="45"/>
      <c r="AK7330" s="20">
        <v>9.0111301000002644E-22</v>
      </c>
    </row>
    <row r="7331" spans="2:37">
      <c r="B7331" s="2">
        <v>7.0000002160668373E-3</v>
      </c>
      <c r="D7331" s="44">
        <v>0.42000001296401024</v>
      </c>
      <c r="E7331" s="44"/>
      <c r="F7331" s="45">
        <v>1.7809572219848633</v>
      </c>
      <c r="G7331" s="45"/>
      <c r="H7331" s="45"/>
      <c r="I7331" s="45"/>
      <c r="J7331" s="45"/>
      <c r="K7331" s="45">
        <v>2.3334607249125838E-4</v>
      </c>
      <c r="L7331" s="45"/>
      <c r="M7331" s="45"/>
      <c r="N7331" s="45">
        <v>2.0332286357879639</v>
      </c>
      <c r="O7331" s="45"/>
      <c r="P7331" s="45"/>
      <c r="Q7331" s="45"/>
      <c r="R7331" s="45">
        <v>1.4375447034835815</v>
      </c>
      <c r="S7331" s="45"/>
      <c r="T7331" s="45"/>
      <c r="U7331" s="45"/>
      <c r="V7331" s="46">
        <v>1.1477944441139698E-2</v>
      </c>
      <c r="W7331" s="46"/>
      <c r="X7331" s="45">
        <v>4.6000000089406967E-2</v>
      </c>
      <c r="Y7331" s="45"/>
      <c r="Z7331" s="44">
        <v>2.760000005364418</v>
      </c>
      <c r="AA7331" s="44"/>
      <c r="AB7331" s="45">
        <v>-0.10573927313089371</v>
      </c>
      <c r="AC7331" s="45"/>
      <c r="AD7331" s="45">
        <v>5.3483199540783211E-24</v>
      </c>
      <c r="AE7331" s="45"/>
      <c r="AF7331" s="45">
        <v>1.8791414499282837</v>
      </c>
      <c r="AG7331" s="45"/>
      <c r="AH7331" s="45">
        <v>1.3287537097930908</v>
      </c>
      <c r="AI7331" s="45"/>
      <c r="AJ7331" s="45"/>
      <c r="AK7331" s="20">
        <v>2.846150823697338E-22</v>
      </c>
    </row>
    <row r="7332" spans="2:37">
      <c r="B7332" s="2">
        <v>8.0000003799796104E-3</v>
      </c>
      <c r="D7332" s="44">
        <v>0.48000002279877663</v>
      </c>
      <c r="E7332" s="44"/>
      <c r="F7332" s="45">
        <v>2.0123674869537354</v>
      </c>
      <c r="G7332" s="45"/>
      <c r="H7332" s="45"/>
      <c r="I7332" s="45"/>
      <c r="J7332" s="45"/>
      <c r="K7332" s="45">
        <v>7.1197035140357912E-5</v>
      </c>
      <c r="L7332" s="45"/>
      <c r="M7332" s="45"/>
      <c r="N7332" s="45">
        <v>2.0286064147949219</v>
      </c>
      <c r="O7332" s="45"/>
      <c r="P7332" s="45"/>
      <c r="Q7332" s="45"/>
      <c r="R7332" s="45">
        <v>1.4343910217285156</v>
      </c>
      <c r="S7332" s="45"/>
      <c r="T7332" s="45"/>
      <c r="U7332" s="45"/>
      <c r="V7332" s="46">
        <v>3.50977573543787E-3</v>
      </c>
      <c r="W7332" s="46"/>
      <c r="X7332" s="45">
        <v>4.6999998390674591E-2</v>
      </c>
      <c r="Y7332" s="45"/>
      <c r="Z7332" s="44">
        <v>2.8199999034404755</v>
      </c>
      <c r="AA7332" s="44"/>
      <c r="AB7332" s="45">
        <v>-0.78725409507751465</v>
      </c>
      <c r="AC7332" s="45"/>
      <c r="AD7332" s="45">
        <v>1.6861434449012784E-24</v>
      </c>
      <c r="AE7332" s="45"/>
      <c r="AF7332" s="45">
        <v>1.8756812810897827</v>
      </c>
      <c r="AG7332" s="45"/>
      <c r="AH7332" s="45">
        <v>1.326306939125061</v>
      </c>
      <c r="AI7332" s="45"/>
      <c r="AJ7332" s="45"/>
      <c r="AK7332" s="20">
        <v>8.9894985242371456E-23</v>
      </c>
    </row>
    <row r="7333" spans="2:37">
      <c r="B7333" s="2">
        <v>8.999999612569809E-3</v>
      </c>
      <c r="D7333" s="44">
        <v>0.53999997675418854</v>
      </c>
      <c r="E7333" s="44"/>
      <c r="F7333" s="45">
        <v>1.9610821008682251</v>
      </c>
      <c r="G7333" s="45"/>
      <c r="H7333" s="45"/>
      <c r="I7333" s="45"/>
      <c r="J7333" s="45"/>
      <c r="K7333" s="45">
        <v>2.1833689970662817E-5</v>
      </c>
      <c r="L7333" s="45"/>
      <c r="M7333" s="45"/>
      <c r="N7333" s="45">
        <v>2.0241270065307617</v>
      </c>
      <c r="O7333" s="45"/>
      <c r="P7333" s="45"/>
      <c r="Q7333" s="45"/>
      <c r="R7333" s="45">
        <v>1.4312584400177002</v>
      </c>
      <c r="S7333" s="45"/>
      <c r="T7333" s="45"/>
      <c r="U7333" s="45"/>
      <c r="V7333" s="46">
        <v>1.078683533705771E-3</v>
      </c>
      <c r="W7333" s="46"/>
      <c r="X7333" s="45">
        <v>4.8000000417232513E-2</v>
      </c>
      <c r="Y7333" s="45"/>
      <c r="Z7333" s="44">
        <v>2.8800000250339508</v>
      </c>
      <c r="AA7333" s="44"/>
      <c r="AB7333" s="45">
        <v>-1.3559966087341309</v>
      </c>
      <c r="AC7333" s="45"/>
      <c r="AD7333" s="45">
        <v>5.3158624693482288E-25</v>
      </c>
      <c r="AE7333" s="45"/>
      <c r="AF7333" s="45">
        <v>1.8722426891326904</v>
      </c>
      <c r="AG7333" s="45"/>
      <c r="AH7333" s="45">
        <v>1.3238755464553833</v>
      </c>
      <c r="AI7333" s="45"/>
      <c r="AJ7333" s="45"/>
      <c r="AK7333" s="20">
        <v>2.8393019333182091E-23</v>
      </c>
    </row>
    <row r="7334" spans="2:37">
      <c r="B7334" s="2">
        <v>9.9999997764825821E-3</v>
      </c>
      <c r="D7334" s="44">
        <v>0.59999998658895493</v>
      </c>
      <c r="E7334" s="44"/>
      <c r="F7334" s="45">
        <v>1.6354321241378784</v>
      </c>
      <c r="G7334" s="45"/>
      <c r="H7334" s="45"/>
      <c r="I7334" s="45"/>
      <c r="J7334" s="45"/>
      <c r="K7334" s="45">
        <v>6.7246760409034323E-6</v>
      </c>
      <c r="L7334" s="45"/>
      <c r="M7334" s="45"/>
      <c r="N7334" s="45">
        <v>2.0197117328643799</v>
      </c>
      <c r="O7334" s="45"/>
      <c r="P7334" s="45"/>
      <c r="Q7334" s="45"/>
      <c r="R7334" s="45">
        <v>1.4281470775604248</v>
      </c>
      <c r="S7334" s="45"/>
      <c r="T7334" s="45"/>
      <c r="U7334" s="45"/>
      <c r="V7334" s="46">
        <v>3.3295337925665081E-4</v>
      </c>
      <c r="W7334" s="46"/>
      <c r="X7334" s="45">
        <v>4.8999998718500137E-2</v>
      </c>
      <c r="Y7334" s="45"/>
      <c r="Z7334" s="44">
        <v>2.9399999231100082</v>
      </c>
      <c r="AA7334" s="44"/>
      <c r="AB7334" s="45">
        <v>-1.7327262163162231</v>
      </c>
      <c r="AC7334" s="45"/>
      <c r="AD7334" s="45">
        <v>1.6759252556402408E-25</v>
      </c>
      <c r="AE7334" s="45"/>
      <c r="AF7334" s="45">
        <v>1.8688253164291382</v>
      </c>
      <c r="AG7334" s="45"/>
      <c r="AH7334" s="45">
        <v>1.3214590549468994</v>
      </c>
      <c r="AI7334" s="45"/>
      <c r="AJ7334" s="45"/>
      <c r="AK7334" s="20">
        <v>8.9678007472668606E-24</v>
      </c>
    </row>
    <row r="7335" spans="2:37">
      <c r="B7335" s="2">
        <v>1.0999999940395355E-2</v>
      </c>
      <c r="D7335" s="44">
        <v>0.65999999642372131</v>
      </c>
      <c r="E7335" s="44"/>
      <c r="F7335" s="45">
        <v>1.0821820497512817</v>
      </c>
      <c r="G7335" s="45"/>
      <c r="H7335" s="45"/>
      <c r="I7335" s="45"/>
      <c r="J7335" s="45"/>
      <c r="K7335" s="45">
        <v>2.078812485706294E-6</v>
      </c>
      <c r="L7335" s="45"/>
      <c r="M7335" s="45"/>
      <c r="N7335" s="45">
        <v>2.0153365135192871</v>
      </c>
      <c r="O7335" s="45"/>
      <c r="P7335" s="45"/>
      <c r="Q7335" s="45"/>
      <c r="R7335" s="45">
        <v>1.4250565767288208</v>
      </c>
      <c r="S7335" s="45"/>
      <c r="T7335" s="45"/>
      <c r="U7335" s="45"/>
      <c r="V7335" s="46">
        <v>1.0314975224900991E-4</v>
      </c>
      <c r="W7335" s="46"/>
      <c r="X7335" s="45">
        <v>5.000000074505806E-2</v>
      </c>
      <c r="Y7335" s="45"/>
      <c r="Z7335" s="44">
        <v>3.0000000447034836</v>
      </c>
      <c r="AA7335" s="44"/>
      <c r="AB7335" s="45">
        <v>-1.8653812408447266</v>
      </c>
      <c r="AC7335" s="45"/>
      <c r="AD7335" s="45">
        <v>5.2836868051765268E-26</v>
      </c>
      <c r="AE7335" s="45"/>
      <c r="AF7335" s="45">
        <v>1.865429162979126</v>
      </c>
      <c r="AG7335" s="45"/>
      <c r="AH7335" s="45">
        <v>1.3190575838088989</v>
      </c>
      <c r="AI7335" s="45"/>
      <c r="AJ7335" s="45"/>
      <c r="AK7335" s="20">
        <v>2.8324240128577682E-24</v>
      </c>
    </row>
    <row r="7336" spans="2:37">
      <c r="B7336" s="2">
        <v>1.2000000104308128E-2</v>
      </c>
      <c r="D7336" s="44">
        <v>0.7200000062584877</v>
      </c>
      <c r="E7336" s="44"/>
      <c r="F7336" s="45">
        <v>0.37977507710456848</v>
      </c>
      <c r="G7336" s="45"/>
      <c r="H7336" s="45"/>
      <c r="I7336" s="45"/>
      <c r="J7336" s="45"/>
      <c r="K7336" s="45">
        <v>6.4464182969459216E-7</v>
      </c>
      <c r="L7336" s="45"/>
      <c r="M7336" s="45"/>
      <c r="N7336" s="45">
        <v>2.0109937191009521</v>
      </c>
      <c r="O7336" s="45"/>
      <c r="P7336" s="45"/>
      <c r="Q7336" s="45"/>
      <c r="R7336" s="45">
        <v>1.4219868183135986</v>
      </c>
      <c r="S7336" s="45"/>
      <c r="T7336" s="45"/>
      <c r="U7336" s="45"/>
      <c r="V7336" s="46">
        <v>3.2055893825599924E-5</v>
      </c>
      <c r="W7336" s="46"/>
      <c r="X7336" s="45">
        <v>5.0999999046325684E-2</v>
      </c>
      <c r="Y7336" s="45"/>
      <c r="Z7336" s="44">
        <v>3.059999942779541</v>
      </c>
      <c r="AA7336" s="44"/>
      <c r="AB7336" s="45">
        <v>-1.7362699508666992</v>
      </c>
      <c r="AC7336" s="45"/>
      <c r="AD7336" s="45">
        <v>1.6657915053109409E-26</v>
      </c>
      <c r="AE7336" s="45"/>
      <c r="AF7336" s="45">
        <v>1.8620539903640747</v>
      </c>
      <c r="AG7336" s="45"/>
      <c r="AH7336" s="45">
        <v>1.3166710138320923</v>
      </c>
      <c r="AI7336" s="45"/>
      <c r="AJ7336" s="45"/>
      <c r="AK7336" s="20">
        <v>8.9459893348831785E-25</v>
      </c>
    </row>
    <row r="7337" spans="2:37">
      <c r="B7337" s="2">
        <v>1.3000000268220901E-2</v>
      </c>
      <c r="D7337" s="44">
        <v>0.78000001609325409</v>
      </c>
      <c r="E7337" s="44"/>
      <c r="F7337" s="45">
        <v>-0.37279722094535828</v>
      </c>
      <c r="G7337" s="45"/>
      <c r="H7337" s="45"/>
      <c r="I7337" s="45"/>
      <c r="J7337" s="45"/>
      <c r="K7337" s="45">
        <v>2.0043522397372726E-7</v>
      </c>
      <c r="L7337" s="45"/>
      <c r="M7337" s="45"/>
      <c r="N7337" s="45">
        <v>2.0066812038421631</v>
      </c>
      <c r="O7337" s="45"/>
      <c r="P7337" s="45"/>
      <c r="Q7337" s="45"/>
      <c r="R7337" s="45">
        <v>1.4189376831054688</v>
      </c>
      <c r="S7337" s="45"/>
      <c r="T7337" s="45"/>
      <c r="U7337" s="45"/>
      <c r="V7337" s="46">
        <v>9.9883955044788308E-6</v>
      </c>
      <c r="W7337" s="46"/>
      <c r="X7337" s="45">
        <v>5.2000001072883606E-2</v>
      </c>
      <c r="Y7337" s="45"/>
      <c r="Z7337" s="44">
        <v>3.1200000643730164</v>
      </c>
      <c r="AA7337" s="44"/>
      <c r="AB7337" s="45">
        <v>-1.3644224405288696</v>
      </c>
      <c r="AC7337" s="45"/>
      <c r="AD7337" s="45">
        <v>5.2517652096830884E-27</v>
      </c>
      <c r="AE7337" s="45"/>
      <c r="AF7337" s="45">
        <v>1.8586996793746948</v>
      </c>
      <c r="AG7337" s="45"/>
      <c r="AH7337" s="45">
        <v>1.3142991065979004</v>
      </c>
      <c r="AI7337" s="45"/>
      <c r="AJ7337" s="45"/>
      <c r="AK7337" s="20">
        <v>2.8255050124656878E-25</v>
      </c>
    </row>
    <row r="7338" spans="2:37">
      <c r="B7338" s="2">
        <v>1.4000000432133675E-2</v>
      </c>
      <c r="D7338" s="44">
        <v>0.84000002592802048</v>
      </c>
      <c r="E7338" s="44"/>
      <c r="F7338" s="45">
        <v>-1.0699441432952881</v>
      </c>
      <c r="G7338" s="45"/>
      <c r="H7338" s="45"/>
      <c r="I7338" s="45"/>
      <c r="J7338" s="45"/>
      <c r="K7338" s="45">
        <v>6.2460365768401971E-8</v>
      </c>
      <c r="L7338" s="45"/>
      <c r="M7338" s="45"/>
      <c r="N7338" s="45">
        <v>2.0023975372314453</v>
      </c>
      <c r="O7338" s="45"/>
      <c r="P7338" s="45"/>
      <c r="Q7338" s="45"/>
      <c r="R7338" s="45">
        <v>1.4159088134765625</v>
      </c>
      <c r="S7338" s="45"/>
      <c r="T7338" s="45"/>
      <c r="U7338" s="45"/>
      <c r="V7338" s="46">
        <v>3.1192791993817082E-6</v>
      </c>
      <c r="W7338" s="46"/>
      <c r="X7338" s="45">
        <v>5.299999937415123E-2</v>
      </c>
      <c r="Y7338" s="45"/>
      <c r="Z7338" s="44">
        <v>3.1799999624490738</v>
      </c>
      <c r="AA7338" s="44"/>
      <c r="AB7338" s="45">
        <v>-0.80279278755187988</v>
      </c>
      <c r="AC7338" s="45"/>
      <c r="AD7338" s="45">
        <v>1.6557348769203341E-27</v>
      </c>
      <c r="AE7338" s="45"/>
      <c r="AF7338" s="45">
        <v>1.8553658723831177</v>
      </c>
      <c r="AG7338" s="45"/>
      <c r="AH7338" s="45">
        <v>1.3119417428970337</v>
      </c>
      <c r="AI7338" s="45"/>
      <c r="AJ7338" s="45"/>
      <c r="AK7338" s="20">
        <v>8.9240345963337791E-26</v>
      </c>
    </row>
    <row r="7339" spans="2:37">
      <c r="B7339" s="2">
        <v>1.4999999664723873E-2</v>
      </c>
      <c r="D7339" s="44">
        <v>0.89999997988343239</v>
      </c>
      <c r="E7339" s="44"/>
      <c r="F7339" s="45">
        <v>-1.6142867803573608</v>
      </c>
      <c r="G7339" s="45"/>
      <c r="H7339" s="45"/>
      <c r="I7339" s="45"/>
      <c r="J7339" s="45"/>
      <c r="K7339" s="45">
        <v>1.9501047887615641E-8</v>
      </c>
      <c r="L7339" s="45"/>
      <c r="M7339" s="45"/>
      <c r="N7339" s="45">
        <v>1.9981427192687988</v>
      </c>
      <c r="O7339" s="45"/>
      <c r="P7339" s="45"/>
      <c r="Q7339" s="45"/>
      <c r="R7339" s="45">
        <v>1.4129002094268799</v>
      </c>
      <c r="S7339" s="45"/>
      <c r="T7339" s="45"/>
      <c r="U7339" s="45"/>
      <c r="V7339" s="46">
        <v>9.7595864190225257E-7</v>
      </c>
      <c r="W7339" s="46"/>
      <c r="X7339" s="45">
        <v>5.4000001400709152E-2</v>
      </c>
      <c r="Y7339" s="45"/>
      <c r="Z7339" s="44">
        <v>3.2400000840425491</v>
      </c>
      <c r="AA7339" s="44"/>
      <c r="AB7339" s="45">
        <v>-0.1307225227355957</v>
      </c>
      <c r="AC7339" s="45"/>
      <c r="AD7339" s="45">
        <v>5.2200790398660518E-28</v>
      </c>
      <c r="AE7339" s="45"/>
      <c r="AF7339" s="45">
        <v>1.8520525693893433</v>
      </c>
      <c r="AG7339" s="45"/>
      <c r="AH7339" s="45">
        <v>1.3095989227294922</v>
      </c>
      <c r="AI7339" s="45"/>
      <c r="AJ7339" s="45"/>
      <c r="AK7339" s="20">
        <v>2.8185371520012904E-26</v>
      </c>
    </row>
    <row r="7340" spans="2:37">
      <c r="B7340" s="2">
        <v>1.6000000759959221E-2</v>
      </c>
      <c r="D7340" s="44">
        <v>0.96000004559755325</v>
      </c>
      <c r="E7340" s="44"/>
      <c r="F7340" s="45">
        <v>-1.9302539825439453</v>
      </c>
      <c r="G7340" s="45"/>
      <c r="H7340" s="45"/>
      <c r="I7340" s="45"/>
      <c r="J7340" s="45"/>
      <c r="K7340" s="45">
        <v>6.0982401350884174E-9</v>
      </c>
      <c r="L7340" s="45"/>
      <c r="M7340" s="45"/>
      <c r="N7340" s="45">
        <v>1.9939161539077759</v>
      </c>
      <c r="O7340" s="45"/>
      <c r="P7340" s="45"/>
      <c r="Q7340" s="45"/>
      <c r="R7340" s="45">
        <v>1.4099116325378418</v>
      </c>
      <c r="S7340" s="45"/>
      <c r="T7340" s="45"/>
      <c r="U7340" s="45"/>
      <c r="V7340" s="46">
        <v>3.05842348780061E-7</v>
      </c>
      <c r="W7340" s="46"/>
      <c r="X7340" s="45">
        <v>5.4999999701976776E-2</v>
      </c>
      <c r="Y7340" s="45"/>
      <c r="Z7340" s="44">
        <v>3.2999999821186066</v>
      </c>
      <c r="AA7340" s="44"/>
      <c r="AB7340" s="45">
        <v>0.55726486444473267</v>
      </c>
      <c r="AC7340" s="45"/>
      <c r="AD7340" s="45">
        <v>1.6457504709026417E-28</v>
      </c>
      <c r="AE7340" s="45"/>
      <c r="AF7340" s="45">
        <v>1.848759651184082</v>
      </c>
      <c r="AG7340" s="45"/>
      <c r="AH7340" s="45">
        <v>1.3072704076766968</v>
      </c>
      <c r="AI7340" s="45"/>
      <c r="AJ7340" s="45"/>
      <c r="AK7340" s="20">
        <v>8.9019170627780406E-27</v>
      </c>
    </row>
    <row r="7341" spans="2:37">
      <c r="B7341" s="2">
        <v>1.7000000923871994E-2</v>
      </c>
      <c r="D7341" s="44">
        <v>1.0200000554323196</v>
      </c>
      <c r="E7341" s="44"/>
      <c r="F7341" s="45">
        <v>-1.9745692014694214</v>
      </c>
      <c r="G7341" s="45"/>
      <c r="H7341" s="45"/>
      <c r="I7341" s="45"/>
      <c r="J7341" s="45"/>
      <c r="K7341" s="45">
        <v>1.9095625081178014E-9</v>
      </c>
      <c r="L7341" s="45"/>
      <c r="M7341" s="45"/>
      <c r="N7341" s="45">
        <v>1.9897177219390869</v>
      </c>
      <c r="O7341" s="45"/>
      <c r="P7341" s="45"/>
      <c r="Q7341" s="45"/>
      <c r="R7341" s="45">
        <v>1.4069428443908691</v>
      </c>
      <c r="S7341" s="45"/>
      <c r="T7341" s="45"/>
      <c r="U7341" s="45"/>
      <c r="V7341" s="46">
        <v>9.5971529390226351E-8</v>
      </c>
      <c r="W7341" s="46"/>
      <c r="X7341" s="45">
        <v>5.6000001728534698E-2</v>
      </c>
      <c r="Y7341" s="45"/>
      <c r="Z7341" s="44">
        <v>3.3600001037120819</v>
      </c>
      <c r="AA7341" s="44"/>
      <c r="AB7341" s="45">
        <v>1.164753794670105</v>
      </c>
      <c r="AC7341" s="45"/>
      <c r="AD7341" s="45">
        <v>5.1886153631058406E-29</v>
      </c>
      <c r="AE7341" s="45"/>
      <c r="AF7341" s="45">
        <v>1.8454867601394653</v>
      </c>
      <c r="AG7341" s="45"/>
      <c r="AH7341" s="45">
        <v>1.3049561977386475</v>
      </c>
      <c r="AI7341" s="45"/>
      <c r="AJ7341" s="45"/>
      <c r="AK7341" s="20">
        <v>2.8115158662402356E-27</v>
      </c>
    </row>
    <row r="7342" spans="2:37">
      <c r="B7342" s="2">
        <v>1.7999999225139618E-2</v>
      </c>
      <c r="D7342" s="44">
        <v>1.0799999535083771</v>
      </c>
      <c r="E7342" s="44"/>
      <c r="F7342" s="45">
        <v>-1.7421715259552002</v>
      </c>
      <c r="G7342" s="45"/>
      <c r="H7342" s="45"/>
      <c r="I7342" s="45"/>
      <c r="J7342" s="45"/>
      <c r="K7342" s="45">
        <v>5.9862159673684801E-10</v>
      </c>
      <c r="L7342" s="45"/>
      <c r="M7342" s="45"/>
      <c r="N7342" s="45">
        <v>1.9855470657348633</v>
      </c>
      <c r="O7342" s="45"/>
      <c r="P7342" s="45"/>
      <c r="Q7342" s="45"/>
      <c r="R7342" s="45">
        <v>1.4039938449859619</v>
      </c>
      <c r="S7342" s="45"/>
      <c r="T7342" s="45"/>
      <c r="U7342" s="45"/>
      <c r="V7342" s="46">
        <v>3.0148950003194841E-8</v>
      </c>
      <c r="W7342" s="46"/>
      <c r="X7342" s="45">
        <v>5.7000000029802322E-2</v>
      </c>
      <c r="Y7342" s="45"/>
      <c r="Z7342" s="44">
        <v>3.4200000017881393</v>
      </c>
      <c r="AA7342" s="44"/>
      <c r="AB7342" s="45">
        <v>1.6069440841674805</v>
      </c>
      <c r="AC7342" s="45"/>
      <c r="AD7342" s="45">
        <v>1.6358346400280318E-29</v>
      </c>
      <c r="AE7342" s="45"/>
      <c r="AF7342" s="45">
        <v>1.8422338962554932</v>
      </c>
      <c r="AG7342" s="45"/>
      <c r="AH7342" s="45">
        <v>1.3026560544967651</v>
      </c>
      <c r="AI7342" s="45"/>
      <c r="AJ7342" s="45"/>
      <c r="AK7342" s="20">
        <v>8.8796251940437361E-28</v>
      </c>
    </row>
    <row r="7343" spans="2:37">
      <c r="B7343" s="2">
        <v>1.8999999389052391E-2</v>
      </c>
      <c r="D7343" s="44">
        <v>1.1399999633431435</v>
      </c>
      <c r="E7343" s="44"/>
      <c r="F7343" s="45">
        <v>-1.2667630910873413</v>
      </c>
      <c r="G7343" s="45"/>
      <c r="H7343" s="45"/>
      <c r="I7343" s="45"/>
      <c r="J7343" s="45"/>
      <c r="K7343" s="45">
        <v>1.8783681554612741E-10</v>
      </c>
      <c r="L7343" s="45"/>
      <c r="M7343" s="45"/>
      <c r="N7343" s="45">
        <v>1.9814039468765259</v>
      </c>
      <c r="O7343" s="45"/>
      <c r="P7343" s="45"/>
      <c r="Q7343" s="45"/>
      <c r="R7343" s="45">
        <v>1.4010641574859619</v>
      </c>
      <c r="S7343" s="45"/>
      <c r="T7343" s="45"/>
      <c r="U7343" s="45"/>
      <c r="V7343" s="46">
        <v>9.4799856853455822E-9</v>
      </c>
      <c r="W7343" s="46"/>
      <c r="X7343" s="45">
        <v>5.7999998331069946E-2</v>
      </c>
      <c r="Y7343" s="45"/>
      <c r="Z7343" s="44">
        <v>3.4799998998641968</v>
      </c>
      <c r="AA7343" s="44"/>
      <c r="AB7343" s="45">
        <v>1.8224849700927734</v>
      </c>
      <c r="AC7343" s="45"/>
      <c r="AD7343" s="45">
        <v>5.1573635386395119E-30</v>
      </c>
      <c r="AE7343" s="45"/>
      <c r="AF7343" s="45">
        <v>1.8390008211135864</v>
      </c>
      <c r="AG7343" s="45"/>
      <c r="AH7343" s="45">
        <v>1.3003699779510498</v>
      </c>
      <c r="AI7343" s="45"/>
      <c r="AJ7343" s="45"/>
      <c r="AK7343" s="20">
        <v>2.8044380736946125E-28</v>
      </c>
    </row>
    <row r="7344" spans="2:37">
      <c r="B7344" s="2">
        <v>1.9999999552965164E-2</v>
      </c>
      <c r="D7344" s="44">
        <v>1.1999999731779099</v>
      </c>
      <c r="E7344" s="44"/>
      <c r="F7344" s="45">
        <v>-0.615928053855896</v>
      </c>
      <c r="G7344" s="45"/>
      <c r="H7344" s="45"/>
      <c r="I7344" s="45"/>
      <c r="J7344" s="45"/>
      <c r="K7344" s="45">
        <v>5.8986426854090723E-11</v>
      </c>
      <c r="L7344" s="45"/>
      <c r="M7344" s="45"/>
      <c r="N7344" s="45">
        <v>1.9772882461547852</v>
      </c>
      <c r="O7344" s="45"/>
      <c r="P7344" s="45"/>
      <c r="Q7344" s="45"/>
      <c r="R7344" s="45">
        <v>1.3981539011001587</v>
      </c>
      <c r="S7344" s="45"/>
      <c r="T7344" s="45"/>
      <c r="U7344" s="45"/>
      <c r="V7344" s="46">
        <v>2.9831981329664359E-9</v>
      </c>
      <c r="W7344" s="46"/>
      <c r="X7344" s="45">
        <v>5.9000000357627869E-2</v>
      </c>
      <c r="Y7344" s="45"/>
      <c r="Z7344" s="44">
        <v>3.5400000214576721</v>
      </c>
      <c r="AA7344" s="44"/>
      <c r="AB7344" s="45">
        <v>1.7819826602935791</v>
      </c>
      <c r="AC7344" s="45"/>
      <c r="AD7344" s="45">
        <v>1.6259847873003448E-30</v>
      </c>
      <c r="AE7344" s="45"/>
      <c r="AF7344" s="45">
        <v>1.835787296295166</v>
      </c>
      <c r="AG7344" s="45"/>
      <c r="AH7344" s="45">
        <v>1.2980976104736328</v>
      </c>
      <c r="AI7344" s="45"/>
      <c r="AJ7344" s="45"/>
      <c r="AK7344" s="20">
        <v>8.8571519990051675E-29</v>
      </c>
    </row>
    <row r="7345" spans="2:37">
      <c r="B7345" s="2">
        <v>2.0999999716877937E-2</v>
      </c>
      <c r="D7345" s="44">
        <v>1.2599999830126762</v>
      </c>
      <c r="E7345" s="44"/>
      <c r="F7345" s="45">
        <v>0.11846950650215149</v>
      </c>
      <c r="G7345" s="45"/>
      <c r="H7345" s="45"/>
      <c r="I7345" s="45"/>
      <c r="J7345" s="45"/>
      <c r="K7345" s="45">
        <v>1.8535749324311013E-11</v>
      </c>
      <c r="L7345" s="45"/>
      <c r="M7345" s="45"/>
      <c r="N7345" s="45">
        <v>1.9731996059417725</v>
      </c>
      <c r="O7345" s="45"/>
      <c r="P7345" s="45"/>
      <c r="Q7345" s="45"/>
      <c r="R7345" s="45">
        <v>1.3952628374099731</v>
      </c>
      <c r="S7345" s="45"/>
      <c r="T7345" s="45"/>
      <c r="U7345" s="45"/>
      <c r="V7345" s="46">
        <v>9.3937535527999216E-10</v>
      </c>
      <c r="W7345" s="46"/>
      <c r="X7345" s="45">
        <v>5.9999998658895493E-2</v>
      </c>
      <c r="Y7345" s="45"/>
      <c r="Z7345" s="44">
        <v>3.5999999195337296</v>
      </c>
      <c r="AA7345" s="44"/>
      <c r="AB7345" s="45">
        <v>1.4920049905776978</v>
      </c>
      <c r="AC7345" s="45"/>
      <c r="AD7345" s="45">
        <v>5.1263172282015263E-31</v>
      </c>
      <c r="AE7345" s="45"/>
      <c r="AF7345" s="45">
        <v>1.8325933218002319</v>
      </c>
      <c r="AG7345" s="45"/>
      <c r="AH7345" s="45">
        <v>1.2958391904830933</v>
      </c>
      <c r="AI7345" s="45"/>
      <c r="AJ7345" s="45"/>
      <c r="AK7345" s="20">
        <v>2.797302202324104E-29</v>
      </c>
    </row>
    <row r="7346" spans="2:37">
      <c r="B7346" s="2">
        <v>2.199999988079071E-2</v>
      </c>
      <c r="D7346" s="44">
        <v>1.3199999928474426</v>
      </c>
      <c r="E7346" s="44"/>
      <c r="F7346" s="45">
        <v>0.83324730396270752</v>
      </c>
      <c r="G7346" s="45"/>
      <c r="H7346" s="45"/>
      <c r="I7346" s="45"/>
      <c r="J7346" s="45"/>
      <c r="K7346" s="45">
        <v>5.8278399467370789E-12</v>
      </c>
      <c r="L7346" s="45"/>
      <c r="M7346" s="45"/>
      <c r="N7346" s="45">
        <v>1.9691377878189087</v>
      </c>
      <c r="O7346" s="45"/>
      <c r="P7346" s="45"/>
      <c r="Q7346" s="45"/>
      <c r="R7346" s="45">
        <v>1.3923907279968262</v>
      </c>
      <c r="S7346" s="45"/>
      <c r="T7346" s="45"/>
      <c r="U7346" s="45"/>
      <c r="V7346" s="46">
        <v>2.9595895179035381E-10</v>
      </c>
      <c r="W7346" s="46"/>
      <c r="X7346" s="45">
        <v>6.1000000685453415E-2</v>
      </c>
      <c r="Y7346" s="45"/>
      <c r="Z7346" s="44">
        <v>3.6600000411272049</v>
      </c>
      <c r="AA7346" s="44"/>
      <c r="AB7346" s="45">
        <v>0.99403530359268188</v>
      </c>
      <c r="AC7346" s="45"/>
      <c r="AD7346" s="45">
        <v>1.6161989378890713E-31</v>
      </c>
      <c r="AE7346" s="45"/>
      <c r="AF7346" s="45">
        <v>1.8294186592102051</v>
      </c>
      <c r="AG7346" s="45"/>
      <c r="AH7346" s="45">
        <v>1.2935943603515625</v>
      </c>
      <c r="AI7346" s="45"/>
      <c r="AJ7346" s="45"/>
      <c r="AK7346" s="20">
        <v>8.8344941855258362E-30</v>
      </c>
    </row>
    <row r="7347" spans="2:37">
      <c r="B7347" s="2">
        <v>2.3000000044703484E-2</v>
      </c>
      <c r="D7347" s="44">
        <v>1.380000002682209</v>
      </c>
      <c r="E7347" s="44"/>
      <c r="F7347" s="45">
        <v>1.4283959865570068</v>
      </c>
      <c r="G7347" s="45"/>
      <c r="H7347" s="45"/>
      <c r="I7347" s="45"/>
      <c r="J7347" s="45"/>
      <c r="K7347" s="45">
        <v>1.8331785742176088E-12</v>
      </c>
      <c r="L7347" s="45"/>
      <c r="M7347" s="45"/>
      <c r="N7347" s="45">
        <v>1.9651026725769043</v>
      </c>
      <c r="O7347" s="45"/>
      <c r="P7347" s="45"/>
      <c r="Q7347" s="45"/>
      <c r="R7347" s="45">
        <v>1.3895374536514282</v>
      </c>
      <c r="S7347" s="45"/>
      <c r="T7347" s="45"/>
      <c r="U7347" s="45"/>
      <c r="V7347" s="46">
        <v>9.3286656177582472E-11</v>
      </c>
      <c r="W7347" s="46"/>
      <c r="X7347" s="45">
        <v>6.1999998986721039E-2</v>
      </c>
      <c r="Y7347" s="45"/>
      <c r="Z7347" s="44">
        <v>3.7199999392032623</v>
      </c>
      <c r="AA7347" s="44"/>
      <c r="AB7347" s="45">
        <v>0.35854217410087585</v>
      </c>
      <c r="AC7347" s="45"/>
      <c r="AD7347" s="45">
        <v>5.0954711984910337E-32</v>
      </c>
      <c r="AE7347" s="45"/>
      <c r="AF7347" s="45">
        <v>1.8262631893157959</v>
      </c>
      <c r="AG7347" s="45"/>
      <c r="AH7347" s="45">
        <v>1.2913631200790405</v>
      </c>
      <c r="AI7347" s="45"/>
      <c r="AJ7347" s="45"/>
      <c r="AK7347" s="20">
        <v>2.7901078759705178E-30</v>
      </c>
    </row>
    <row r="7348" spans="2:37">
      <c r="B7348" s="2">
        <v>2.4000000208616257E-2</v>
      </c>
      <c r="D7348" s="44">
        <v>1.4400000125169754</v>
      </c>
      <c r="E7348" s="44"/>
      <c r="F7348" s="45">
        <v>1.8210670948028564</v>
      </c>
      <c r="G7348" s="45"/>
      <c r="H7348" s="45"/>
      <c r="I7348" s="45"/>
      <c r="J7348" s="45"/>
      <c r="K7348" s="45">
        <v>5.7685740949622866E-13</v>
      </c>
      <c r="L7348" s="45"/>
      <c r="M7348" s="45"/>
      <c r="N7348" s="45">
        <v>1.9610939025878906</v>
      </c>
      <c r="O7348" s="45"/>
      <c r="P7348" s="45"/>
      <c r="Q7348" s="45"/>
      <c r="R7348" s="45">
        <v>1.3867027759552002</v>
      </c>
      <c r="S7348" s="45"/>
      <c r="T7348" s="45"/>
      <c r="U7348" s="45"/>
      <c r="V7348" s="46">
        <v>2.9415081481687366E-11</v>
      </c>
      <c r="W7348" s="46"/>
      <c r="X7348" s="45">
        <v>6.3000001013278961E-2</v>
      </c>
      <c r="Y7348" s="45"/>
      <c r="Z7348" s="44">
        <v>3.7800000607967377</v>
      </c>
      <c r="AA7348" s="44"/>
      <c r="AB7348" s="45">
        <v>-0.32498946785926819</v>
      </c>
      <c r="AC7348" s="45"/>
      <c r="AD7348" s="45">
        <v>1.6064756894294509E-32</v>
      </c>
      <c r="AE7348" s="45"/>
      <c r="AF7348" s="45">
        <v>1.8231266736984253</v>
      </c>
      <c r="AG7348" s="45"/>
      <c r="AH7348" s="45">
        <v>1.2891452312469482</v>
      </c>
      <c r="AI7348" s="45"/>
      <c r="AJ7348" s="45"/>
      <c r="AK7348" s="20">
        <v>8.8116514150633691E-31</v>
      </c>
    </row>
    <row r="7349" spans="2:37">
      <c r="B7349" s="2">
        <v>2.500000037252903E-2</v>
      </c>
      <c r="D7349" s="44">
        <v>1.5000000223517418</v>
      </c>
      <c r="E7349" s="44"/>
      <c r="F7349" s="45">
        <v>1.9571003913879395</v>
      </c>
      <c r="G7349" s="45"/>
      <c r="H7349" s="45"/>
      <c r="I7349" s="45"/>
      <c r="J7349" s="45"/>
      <c r="K7349" s="45">
        <v>1.8158117696086273E-13</v>
      </c>
      <c r="L7349" s="45"/>
      <c r="M7349" s="45"/>
      <c r="N7349" s="45">
        <v>1.9571113586425781</v>
      </c>
      <c r="O7349" s="45"/>
      <c r="P7349" s="45"/>
      <c r="Q7349" s="45"/>
      <c r="R7349" s="45">
        <v>1.3838866949081421</v>
      </c>
      <c r="S7349" s="45"/>
      <c r="T7349" s="45"/>
      <c r="U7349" s="45"/>
      <c r="V7349" s="46">
        <v>9.2780201924047567E-12</v>
      </c>
      <c r="W7349" s="46"/>
      <c r="X7349" s="45">
        <v>6.4000003039836884E-2</v>
      </c>
      <c r="Y7349" s="45"/>
      <c r="Z7349" s="44">
        <v>3.840000182390213</v>
      </c>
      <c r="AA7349" s="44"/>
      <c r="AB7349" s="45">
        <v>-0.96065479516983032</v>
      </c>
      <c r="AC7349" s="45"/>
      <c r="AD7349" s="45">
        <v>5.0648220200032657E-33</v>
      </c>
      <c r="AE7349" s="45"/>
      <c r="AF7349" s="45">
        <v>1.8200091123580933</v>
      </c>
      <c r="AG7349" s="45"/>
      <c r="AH7349" s="45">
        <v>1.2869406938552856</v>
      </c>
      <c r="AI7349" s="45"/>
      <c r="AJ7349" s="45"/>
      <c r="AK7349" s="20">
        <v>2.7828554519841365E-31</v>
      </c>
    </row>
    <row r="7350" spans="2:37">
      <c r="B7350" s="2">
        <v>2.6000000536441803E-2</v>
      </c>
      <c r="D7350" s="44">
        <v>1.5600000321865082</v>
      </c>
      <c r="E7350" s="44"/>
      <c r="F7350" s="45">
        <v>1.818489670753479</v>
      </c>
      <c r="G7350" s="45"/>
      <c r="H7350" s="45"/>
      <c r="I7350" s="45"/>
      <c r="J7350" s="45"/>
      <c r="K7350" s="45">
        <v>5.7172697836855441E-14</v>
      </c>
      <c r="L7350" s="45"/>
      <c r="M7350" s="45"/>
      <c r="N7350" s="45">
        <v>1.9531546831130981</v>
      </c>
      <c r="O7350" s="45"/>
      <c r="P7350" s="45"/>
      <c r="Q7350" s="45"/>
      <c r="R7350" s="45">
        <v>1.3810889720916748</v>
      </c>
      <c r="S7350" s="45"/>
      <c r="T7350" s="45"/>
      <c r="U7350" s="45"/>
      <c r="V7350" s="46">
        <v>2.9271977636941005E-12</v>
      </c>
      <c r="W7350" s="46"/>
      <c r="X7350" s="45">
        <v>6.4999997615814209E-2</v>
      </c>
      <c r="Y7350" s="45"/>
      <c r="Z7350" s="44">
        <v>3.8999998569488525</v>
      </c>
      <c r="AA7350" s="44"/>
      <c r="AB7350" s="45">
        <v>-1.4595816135406494</v>
      </c>
      <c r="AC7350" s="45"/>
      <c r="AD7350" s="45">
        <v>1.5968141176890502E-33</v>
      </c>
      <c r="AE7350" s="45"/>
      <c r="AF7350" s="45">
        <v>1.8169101476669312</v>
      </c>
      <c r="AG7350" s="45"/>
      <c r="AH7350" s="45">
        <v>1.2847495079040527</v>
      </c>
      <c r="AI7350" s="45"/>
      <c r="AJ7350" s="45"/>
      <c r="AK7350" s="20">
        <v>8.7886252439722867E-32</v>
      </c>
    </row>
    <row r="7351" spans="2:37">
      <c r="B7351" s="2">
        <v>2.7000000700354576E-2</v>
      </c>
      <c r="D7351" s="44">
        <v>1.6200000420212746</v>
      </c>
      <c r="E7351" s="44"/>
      <c r="F7351" s="45">
        <v>1.425755500793457</v>
      </c>
      <c r="G7351" s="45"/>
      <c r="H7351" s="45"/>
      <c r="I7351" s="45"/>
      <c r="J7351" s="45"/>
      <c r="K7351" s="45">
        <v>1.8005397994509502E-14</v>
      </c>
      <c r="L7351" s="45"/>
      <c r="M7351" s="45"/>
      <c r="N7351" s="45">
        <v>1.9492237567901611</v>
      </c>
      <c r="O7351" s="45"/>
      <c r="P7351" s="45"/>
      <c r="Q7351" s="45"/>
      <c r="R7351" s="45">
        <v>1.3783093690872192</v>
      </c>
      <c r="S7351" s="45"/>
      <c r="T7351" s="45"/>
      <c r="U7351" s="45"/>
      <c r="V7351" s="46">
        <v>9.2372149426006578E-13</v>
      </c>
      <c r="W7351" s="46"/>
      <c r="X7351" s="45">
        <v>6.5999999642372131E-2</v>
      </c>
      <c r="Y7351" s="45"/>
      <c r="Z7351" s="44">
        <v>3.9599999785423279</v>
      </c>
      <c r="AA7351" s="44"/>
      <c r="AB7351" s="45">
        <v>-1.7523518800735474</v>
      </c>
      <c r="AC7351" s="45"/>
      <c r="AD7351" s="45">
        <v>5.0343658797284218E-34</v>
      </c>
      <c r="AE7351" s="45"/>
      <c r="AF7351" s="45">
        <v>1.813829779624939</v>
      </c>
      <c r="AG7351" s="45"/>
      <c r="AH7351" s="45">
        <v>1.2825713157653809</v>
      </c>
      <c r="AI7351" s="45"/>
      <c r="AJ7351" s="45"/>
      <c r="AK7351" s="20">
        <v>2.7755449350669377E-32</v>
      </c>
    </row>
    <row r="7352" spans="2:37">
      <c r="B7352" s="2">
        <v>2.8000000864267349E-2</v>
      </c>
      <c r="D7352" s="44">
        <v>1.680000051856041</v>
      </c>
      <c r="E7352" s="44"/>
      <c r="F7352" s="45">
        <v>0.83491736650466919</v>
      </c>
      <c r="G7352" s="45"/>
      <c r="H7352" s="45"/>
      <c r="I7352" s="45"/>
      <c r="J7352" s="45"/>
      <c r="K7352" s="45">
        <v>5.6714840106447759E-15</v>
      </c>
      <c r="L7352" s="45"/>
      <c r="M7352" s="45"/>
      <c r="N7352" s="45">
        <v>1.945318341255188</v>
      </c>
      <c r="O7352" s="45"/>
      <c r="P7352" s="45"/>
      <c r="Q7352" s="45"/>
      <c r="R7352" s="45">
        <v>1.3755477666854858</v>
      </c>
      <c r="S7352" s="45"/>
      <c r="T7352" s="45"/>
      <c r="U7352" s="45"/>
      <c r="V7352" s="46">
        <v>2.9154529810303254E-13</v>
      </c>
      <c r="W7352" s="46"/>
      <c r="X7352" s="45">
        <v>6.7000001668930054E-2</v>
      </c>
      <c r="Y7352" s="45"/>
      <c r="Z7352" s="44">
        <v>4.0200001001358032</v>
      </c>
      <c r="AA7352" s="44"/>
      <c r="AB7352" s="45">
        <v>-1.7986565828323364</v>
      </c>
      <c r="AC7352" s="45"/>
      <c r="AD7352" s="45">
        <v>1.5872133134964573E-34</v>
      </c>
      <c r="AE7352" s="45"/>
      <c r="AF7352" s="45">
        <v>1.8107677698135376</v>
      </c>
      <c r="AG7352" s="45"/>
      <c r="AH7352" s="45">
        <v>1.28040611743927</v>
      </c>
      <c r="AI7352" s="45"/>
      <c r="AJ7352" s="45"/>
      <c r="AK7352" s="20">
        <v>8.7654167243200331E-33</v>
      </c>
    </row>
    <row r="7353" spans="2:37">
      <c r="B7353" s="2">
        <v>2.8999999165534973E-2</v>
      </c>
      <c r="D7353" s="44">
        <v>1.7399999499320984</v>
      </c>
      <c r="E7353" s="44"/>
      <c r="F7353" s="45">
        <v>0.12950730323791504</v>
      </c>
      <c r="G7353" s="45"/>
      <c r="H7353" s="45"/>
      <c r="I7353" s="45"/>
      <c r="J7353" s="45"/>
      <c r="K7353" s="45">
        <v>1.7867230403669854E-15</v>
      </c>
      <c r="L7353" s="45"/>
      <c r="M7353" s="45"/>
      <c r="N7353" s="45">
        <v>1.9414381980895996</v>
      </c>
      <c r="O7353" s="45"/>
      <c r="P7353" s="45"/>
      <c r="Q7353" s="45"/>
      <c r="R7353" s="45">
        <v>1.3728040456771851</v>
      </c>
      <c r="S7353" s="45"/>
      <c r="T7353" s="45"/>
      <c r="U7353" s="45"/>
      <c r="V7353" s="46">
        <v>9.2030902213227628E-14</v>
      </c>
      <c r="W7353" s="46"/>
      <c r="X7353" s="45">
        <v>6.8000003695487976E-2</v>
      </c>
      <c r="Y7353" s="45"/>
      <c r="Z7353" s="44">
        <v>4.0800002217292786</v>
      </c>
      <c r="AA7353" s="44"/>
      <c r="AB7353" s="45">
        <v>-1.5928417444229126</v>
      </c>
      <c r="AC7353" s="45"/>
      <c r="AD7353" s="45">
        <v>5.0041001144371135E-35</v>
      </c>
      <c r="AE7353" s="45"/>
      <c r="AF7353" s="45">
        <v>1.8077239990234375</v>
      </c>
      <c r="AG7353" s="45"/>
      <c r="AH7353" s="45">
        <v>1.2782539129257202</v>
      </c>
      <c r="AI7353" s="45"/>
      <c r="AJ7353" s="45"/>
      <c r="AK7353" s="20">
        <v>2.7681771568811743E-33</v>
      </c>
    </row>
    <row r="7354" spans="2:37">
      <c r="B7354" s="2">
        <v>2.9999999329447746E-2</v>
      </c>
      <c r="D7354" s="44">
        <v>1.7999999597668648</v>
      </c>
      <c r="E7354" s="44"/>
      <c r="F7354" s="45">
        <v>-0.59123474359512329</v>
      </c>
      <c r="G7354" s="45"/>
      <c r="H7354" s="45"/>
      <c r="I7354" s="45"/>
      <c r="J7354" s="45"/>
      <c r="K7354" s="45">
        <v>5.6295424331076504E-16</v>
      </c>
      <c r="L7354" s="45"/>
      <c r="M7354" s="45"/>
      <c r="N7354" s="45">
        <v>1.9375830888748169</v>
      </c>
      <c r="O7354" s="45"/>
      <c r="P7354" s="45"/>
      <c r="Q7354" s="45"/>
      <c r="R7354" s="45">
        <v>1.3700780868530273</v>
      </c>
      <c r="S7354" s="45"/>
      <c r="T7354" s="45"/>
      <c r="U7354" s="45"/>
      <c r="V7354" s="46">
        <v>2.9054456594530126E-14</v>
      </c>
      <c r="W7354" s="46"/>
      <c r="X7354" s="45">
        <v>6.8999998271465302E-2</v>
      </c>
      <c r="Y7354" s="45"/>
      <c r="Z7354" s="44">
        <v>4.1399998962879181</v>
      </c>
      <c r="AA7354" s="44"/>
      <c r="AB7354" s="45">
        <v>-1.1645835638046265</v>
      </c>
      <c r="AC7354" s="45"/>
      <c r="AD7354" s="45">
        <v>1.5776725524991961E-35</v>
      </c>
      <c r="AE7354" s="45"/>
      <c r="AF7354" s="45">
        <v>1.8046983480453491</v>
      </c>
      <c r="AG7354" s="45"/>
      <c r="AH7354" s="45">
        <v>1.2761144638061523</v>
      </c>
      <c r="AI7354" s="45"/>
      <c r="AJ7354" s="45"/>
      <c r="AK7354" s="20">
        <v>8.7420293458554621E-34</v>
      </c>
    </row>
    <row r="7355" spans="2:37">
      <c r="B7355" s="2">
        <v>3.0999999493360519E-2</v>
      </c>
      <c r="D7355" s="44">
        <v>1.8599999696016312</v>
      </c>
      <c r="E7355" s="44"/>
      <c r="F7355" s="45">
        <v>-1.2263174057006836</v>
      </c>
      <c r="G7355" s="45"/>
      <c r="H7355" s="45"/>
      <c r="I7355" s="45"/>
      <c r="J7355" s="45"/>
      <c r="K7355" s="45">
        <v>1.7739237637290421E-16</v>
      </c>
      <c r="L7355" s="45"/>
      <c r="M7355" s="45"/>
      <c r="N7355" s="45">
        <v>1.9337528944015503</v>
      </c>
      <c r="O7355" s="45"/>
      <c r="P7355" s="45"/>
      <c r="Q7355" s="45"/>
      <c r="R7355" s="45">
        <v>1.3673697710037231</v>
      </c>
      <c r="S7355" s="45"/>
      <c r="T7355" s="45"/>
      <c r="U7355" s="45"/>
      <c r="V7355" s="46">
        <v>9.173477780080163E-15</v>
      </c>
      <c r="W7355" s="46"/>
      <c r="X7355" s="45">
        <v>7.0000000298023224E-2</v>
      </c>
      <c r="Y7355" s="45"/>
      <c r="Z7355" s="44">
        <v>4.2000000178813934</v>
      </c>
      <c r="AA7355" s="44"/>
      <c r="AB7355" s="45">
        <v>-0.57461339235305786</v>
      </c>
      <c r="AC7355" s="45"/>
      <c r="AD7355" s="45">
        <v>4.97402391769889E-36</v>
      </c>
      <c r="AE7355" s="45"/>
      <c r="AF7355" s="45">
        <v>1.8016905784606934</v>
      </c>
      <c r="AG7355" s="45"/>
      <c r="AH7355" s="45">
        <v>1.2739876508712769</v>
      </c>
      <c r="AI7355" s="45"/>
      <c r="AJ7355" s="45"/>
      <c r="AK7355" s="20">
        <v>2.7607534049605027E-34</v>
      </c>
    </row>
    <row r="7356" spans="2:37">
      <c r="B7356" s="2">
        <v>3.2000001519918442E-2</v>
      </c>
      <c r="D7356" s="44">
        <v>1.9200000911951065</v>
      </c>
      <c r="E7356" s="44"/>
      <c r="F7356" s="45">
        <v>-1.6871436834335327</v>
      </c>
      <c r="G7356" s="45"/>
      <c r="H7356" s="45"/>
      <c r="I7356" s="45"/>
      <c r="J7356" s="45"/>
      <c r="K7356" s="45">
        <v>5.5902996613591547E-17</v>
      </c>
      <c r="L7356" s="45"/>
      <c r="M7356" s="45"/>
      <c r="N7356" s="45">
        <v>1.9299472570419312</v>
      </c>
      <c r="O7356" s="45"/>
      <c r="P7356" s="45"/>
      <c r="Q7356" s="45"/>
      <c r="R7356" s="45">
        <v>1.3646787405014038</v>
      </c>
      <c r="S7356" s="45"/>
      <c r="T7356" s="45"/>
      <c r="U7356" s="45"/>
      <c r="V7356" s="46">
        <v>2.8966072518132402E-15</v>
      </c>
      <c r="W7356" s="46"/>
      <c r="X7356" s="45">
        <v>7.1000002324581146E-2</v>
      </c>
      <c r="Y7356" s="45"/>
      <c r="Z7356" s="44">
        <v>4.2600001394748688</v>
      </c>
      <c r="AA7356" s="44"/>
      <c r="AB7356" s="45">
        <v>9.3891352415084839E-2</v>
      </c>
      <c r="AC7356" s="45"/>
      <c r="AD7356" s="45">
        <v>1.5681911832392159E-36</v>
      </c>
      <c r="AE7356" s="45"/>
      <c r="AF7356" s="45">
        <v>1.7987008094787598</v>
      </c>
      <c r="AG7356" s="45"/>
      <c r="AH7356" s="45">
        <v>1.2718734741210938</v>
      </c>
      <c r="AI7356" s="45"/>
      <c r="AJ7356" s="45"/>
      <c r="AK7356" s="20">
        <v>8.7184659646625043E-35</v>
      </c>
    </row>
    <row r="7357" spans="2:37">
      <c r="B7357" s="2">
        <v>3.2999999821186066E-2</v>
      </c>
      <c r="D7357" s="44">
        <v>1.9799999892711639</v>
      </c>
      <c r="E7357" s="44"/>
      <c r="F7357" s="45">
        <v>-1.9098660945892334</v>
      </c>
      <c r="G7357" s="45"/>
      <c r="H7357" s="45"/>
      <c r="I7357" s="45"/>
      <c r="J7357" s="45"/>
      <c r="K7357" s="45">
        <v>1.7618420960509906E-17</v>
      </c>
      <c r="L7357" s="45"/>
      <c r="M7357" s="45"/>
      <c r="N7357" s="45">
        <v>1.9261660575866699</v>
      </c>
      <c r="O7357" s="45"/>
      <c r="P7357" s="45"/>
      <c r="Q7357" s="45"/>
      <c r="R7357" s="45">
        <v>1.3620051145553589</v>
      </c>
      <c r="S7357" s="45"/>
      <c r="T7357" s="45"/>
      <c r="U7357" s="45"/>
      <c r="V7357" s="46">
        <v>9.146885392459351E-16</v>
      </c>
      <c r="W7357" s="46"/>
      <c r="X7357" s="45">
        <v>7.1999996900558472E-2</v>
      </c>
      <c r="Y7357" s="45"/>
      <c r="Z7357" s="44">
        <v>4.3199998140335083</v>
      </c>
      <c r="AA7357" s="44"/>
      <c r="AB7357" s="45">
        <v>0.74703037738800049</v>
      </c>
      <c r="AC7357" s="45"/>
      <c r="AD7357" s="45">
        <v>4.9441343335587188E-37</v>
      </c>
      <c r="AE7357" s="45"/>
      <c r="AF7357" s="45">
        <v>1.7957285642623901</v>
      </c>
      <c r="AG7357" s="45"/>
      <c r="AH7357" s="45">
        <v>1.2697718143463135</v>
      </c>
      <c r="AI7357" s="45"/>
      <c r="AJ7357" s="45"/>
      <c r="AK7357" s="20">
        <v>2.753274953522432E-35</v>
      </c>
    </row>
    <row r="7358" spans="2:37">
      <c r="B7358" s="2">
        <v>3.4000001847743988E-2</v>
      </c>
      <c r="D7358" s="44">
        <v>2.0400001108646393</v>
      </c>
      <c r="E7358" s="44"/>
      <c r="F7358" s="45">
        <v>-1.8642277717590332</v>
      </c>
      <c r="G7358" s="45"/>
      <c r="H7358" s="45"/>
      <c r="I7358" s="45"/>
      <c r="J7358" s="45"/>
      <c r="K7358" s="45">
        <v>5.5529693311868816E-18</v>
      </c>
      <c r="L7358" s="45"/>
      <c r="M7358" s="45"/>
      <c r="N7358" s="45">
        <v>1.9224090576171875</v>
      </c>
      <c r="O7358" s="45"/>
      <c r="P7358" s="45"/>
      <c r="Q7358" s="45"/>
      <c r="R7358" s="45">
        <v>1.3593485355377197</v>
      </c>
      <c r="S7358" s="45"/>
      <c r="T7358" s="45"/>
      <c r="U7358" s="45"/>
      <c r="V7358" s="46">
        <v>2.8885472568640827E-16</v>
      </c>
      <c r="W7358" s="46"/>
      <c r="X7358" s="45">
        <v>7.2999998927116394E-2</v>
      </c>
      <c r="Y7358" s="45"/>
      <c r="Z7358" s="44">
        <v>4.3799999356269836</v>
      </c>
      <c r="AA7358" s="44"/>
      <c r="AB7358" s="45">
        <v>1.293366551399231</v>
      </c>
      <c r="AC7358" s="45"/>
      <c r="AD7358" s="45">
        <v>1.5587685384742398E-37</v>
      </c>
      <c r="AE7358" s="45"/>
      <c r="AF7358" s="45">
        <v>1.7927738428115845</v>
      </c>
      <c r="AG7358" s="45"/>
      <c r="AH7358" s="45">
        <v>1.2676825523376465</v>
      </c>
      <c r="AI7358" s="45"/>
      <c r="AJ7358" s="45"/>
      <c r="AK7358" s="20">
        <v>8.694730793694546E-36</v>
      </c>
    </row>
    <row r="7359" spans="2:37">
      <c r="B7359" s="2">
        <v>3.5000000149011612E-2</v>
      </c>
      <c r="D7359" s="44">
        <v>2.1000000089406967</v>
      </c>
      <c r="E7359" s="44"/>
      <c r="F7359" s="45">
        <v>-1.5576668977737427</v>
      </c>
      <c r="G7359" s="45"/>
      <c r="H7359" s="45"/>
      <c r="I7359" s="45"/>
      <c r="J7359" s="45"/>
      <c r="K7359" s="45">
        <v>1.7502721967461195E-18</v>
      </c>
      <c r="L7359" s="45"/>
      <c r="M7359" s="45"/>
      <c r="N7359" s="45">
        <v>1.9186761379241943</v>
      </c>
      <c r="O7359" s="45"/>
      <c r="P7359" s="45"/>
      <c r="Q7359" s="45"/>
      <c r="R7359" s="45">
        <v>1.3567088842391968</v>
      </c>
      <c r="S7359" s="45"/>
      <c r="T7359" s="45"/>
      <c r="U7359" s="45"/>
      <c r="V7359" s="46">
        <v>9.1222907320446384E-17</v>
      </c>
      <c r="W7359" s="46"/>
      <c r="X7359" s="45">
        <v>7.4000000953674316E-2</v>
      </c>
      <c r="Y7359" s="45"/>
      <c r="Z7359" s="44">
        <v>4.440000057220459</v>
      </c>
      <c r="AA7359" s="44"/>
      <c r="AB7359" s="45">
        <v>1.6567233800888062</v>
      </c>
      <c r="AC7359" s="45"/>
      <c r="AD7359" s="45">
        <v>4.9144299450235927E-38</v>
      </c>
      <c r="AE7359" s="45"/>
      <c r="AF7359" s="45">
        <v>1.7898365259170532</v>
      </c>
      <c r="AG7359" s="45"/>
      <c r="AH7359" s="45">
        <v>1.2656055688858032</v>
      </c>
      <c r="AI7359" s="45"/>
      <c r="AJ7359" s="45"/>
      <c r="AK7359" s="20">
        <v>2.7457423263162762E-36</v>
      </c>
    </row>
    <row r="7360" spans="2:37">
      <c r="B7360" s="2">
        <v>3.5999998450279236E-2</v>
      </c>
      <c r="D7360" s="44">
        <v>2.1599999070167542</v>
      </c>
      <c r="E7360" s="44"/>
      <c r="F7360" s="45">
        <v>-1.0341284275054932</v>
      </c>
      <c r="G7360" s="45"/>
      <c r="H7360" s="45"/>
      <c r="I7360" s="45"/>
      <c r="J7360" s="45"/>
      <c r="K7360" s="45">
        <v>5.5170149952840751E-19</v>
      </c>
      <c r="L7360" s="45"/>
      <c r="M7360" s="45"/>
      <c r="N7360" s="45">
        <v>1.9149670600891113</v>
      </c>
      <c r="O7360" s="45"/>
      <c r="P7360" s="45"/>
      <c r="Q7360" s="45"/>
      <c r="R7360" s="45">
        <v>1.35408616065979</v>
      </c>
      <c r="S7360" s="45"/>
      <c r="T7360" s="45"/>
      <c r="U7360" s="45"/>
      <c r="V7360" s="46">
        <v>2.8809972816282907E-17</v>
      </c>
      <c r="W7360" s="46"/>
      <c r="X7360" s="45">
        <v>7.5000002980232239E-2</v>
      </c>
      <c r="Y7360" s="45"/>
      <c r="Z7360" s="44">
        <v>4.5000001788139343</v>
      </c>
      <c r="AA7360" s="44"/>
      <c r="AB7360" s="45">
        <v>1.7868028879165649</v>
      </c>
      <c r="AC7360" s="45"/>
      <c r="AD7360" s="45">
        <v>1.5494045016162356E-38</v>
      </c>
      <c r="AE7360" s="45"/>
      <c r="AF7360" s="45">
        <v>1.7869164943695068</v>
      </c>
      <c r="AG7360" s="45"/>
      <c r="AH7360" s="45">
        <v>1.2635408639907837</v>
      </c>
      <c r="AI7360" s="45"/>
      <c r="AJ7360" s="45"/>
      <c r="AK7360" s="20">
        <v>8.6708277359601738E-37</v>
      </c>
    </row>
    <row r="7361" spans="2:37">
      <c r="B7361" s="2">
        <v>3.7000000476837158E-2</v>
      </c>
      <c r="D7361" s="44">
        <v>2.2200000286102295</v>
      </c>
      <c r="E7361" s="44"/>
      <c r="F7361" s="45">
        <v>-0.36776867508888245</v>
      </c>
      <c r="G7361" s="45"/>
      <c r="H7361" s="45"/>
      <c r="I7361" s="45"/>
      <c r="J7361" s="45"/>
      <c r="K7361" s="45">
        <v>1.7390733086254938E-19</v>
      </c>
      <c r="L7361" s="45"/>
      <c r="M7361" s="45"/>
      <c r="N7361" s="45">
        <v>1.9112814664840698</v>
      </c>
      <c r="O7361" s="45"/>
      <c r="P7361" s="45"/>
      <c r="Q7361" s="45"/>
      <c r="R7361" s="45">
        <v>1.3514801263809204</v>
      </c>
      <c r="S7361" s="45"/>
      <c r="T7361" s="45"/>
      <c r="U7361" s="45"/>
      <c r="V7361" s="46">
        <v>9.0989908739863672E-18</v>
      </c>
      <c r="W7361" s="46"/>
      <c r="X7361" s="45">
        <v>7.5999997556209564E-2</v>
      </c>
      <c r="Y7361" s="45"/>
      <c r="Z7361" s="44">
        <v>4.5599998533725739</v>
      </c>
      <c r="AA7361" s="44"/>
      <c r="AB7361" s="45">
        <v>1.666144847869873</v>
      </c>
      <c r="AC7361" s="45"/>
      <c r="AD7361" s="45">
        <v>4.8849096310547404E-39</v>
      </c>
      <c r="AE7361" s="45"/>
      <c r="AF7361" s="45">
        <v>1.7840136289596558</v>
      </c>
      <c r="AG7361" s="45"/>
      <c r="AH7361" s="45">
        <v>1.2614880800247192</v>
      </c>
      <c r="AI7361" s="45"/>
      <c r="AJ7361" s="45"/>
      <c r="AK7361" s="20">
        <v>2.7381573779885788E-37</v>
      </c>
    </row>
    <row r="7362" spans="2:37" ht="14.25" customHeight="1">
      <c r="B7362" s="2">
        <v>3.7999998778104782E-2</v>
      </c>
      <c r="D7362" s="44">
        <v>2.2799999266862869</v>
      </c>
      <c r="E7362" s="44"/>
      <c r="F7362" s="45">
        <v>0.34754312038421631</v>
      </c>
      <c r="G7362" s="45"/>
      <c r="H7362" s="45"/>
      <c r="I7362" s="45"/>
      <c r="J7362" s="45"/>
      <c r="K7362" s="45">
        <v>5.482066485156739E-20</v>
      </c>
      <c r="L7362" s="45"/>
      <c r="M7362" s="45"/>
      <c r="N7362" s="45">
        <v>1.9076193571090698</v>
      </c>
      <c r="O7362" s="45"/>
      <c r="P7362" s="45"/>
      <c r="Q7362" s="45"/>
      <c r="R7362" s="45">
        <v>1.3488905429840088</v>
      </c>
      <c r="S7362" s="45"/>
      <c r="T7362" s="45"/>
      <c r="U7362" s="45"/>
      <c r="V7362" s="46">
        <v>2.8737737201340183E-18</v>
      </c>
      <c r="W7362" s="46"/>
      <c r="X7362" s="45">
        <v>7.6999999582767487E-2</v>
      </c>
      <c r="Y7362" s="45"/>
      <c r="Z7362" s="44">
        <v>4.6199999749660492</v>
      </c>
      <c r="AA7362" s="44"/>
      <c r="AB7362" s="45">
        <v>1.3124653100967407</v>
      </c>
      <c r="AC7362" s="45"/>
      <c r="AD7362" s="45">
        <v>1.5400984785146545E-39</v>
      </c>
      <c r="AE7362" s="45"/>
      <c r="AF7362" s="45">
        <v>1.7811276912689209</v>
      </c>
      <c r="AG7362" s="45"/>
      <c r="AH7362" s="45">
        <v>1.259447455406189</v>
      </c>
      <c r="AI7362" s="45"/>
      <c r="AJ7362" s="45"/>
      <c r="AK7362" s="20">
        <v>8.6467598182640708E-38</v>
      </c>
    </row>
    <row r="7363" spans="2:37" ht="13.5" customHeight="1">
      <c r="B7363" s="47" t="s">
        <v>11</v>
      </c>
      <c r="C7363" s="47"/>
      <c r="D7363" s="47"/>
      <c r="E7363" s="47"/>
    </row>
    <row r="7364" spans="2:37" ht="12.75" customHeight="1">
      <c r="B7364" s="39" t="s">
        <v>0</v>
      </c>
      <c r="C7364" s="39"/>
      <c r="D7364" s="39"/>
      <c r="E7364" s="39"/>
      <c r="F7364" s="39"/>
      <c r="G7364" s="1" t="s">
        <v>1</v>
      </c>
      <c r="H7364" s="40" t="s">
        <v>41</v>
      </c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</row>
    <row r="7365" spans="2:37" ht="12.75" customHeight="1">
      <c r="AB7365" s="39" t="s">
        <v>2</v>
      </c>
      <c r="AC7365" s="39"/>
      <c r="AD7365" s="39"/>
      <c r="AE7365" s="39"/>
      <c r="AF7365" s="39"/>
      <c r="AG7365" s="39"/>
    </row>
    <row r="7366" spans="2:37" ht="12" customHeight="1">
      <c r="B7366" s="39" t="s">
        <v>3</v>
      </c>
      <c r="C7366" s="39"/>
      <c r="D7366" s="39"/>
      <c r="E7366" s="39"/>
      <c r="G7366" s="1" t="s">
        <v>4</v>
      </c>
      <c r="H7366" s="41">
        <v>0.2199999988079071</v>
      </c>
      <c r="I7366" s="41"/>
      <c r="J7366" s="41"/>
      <c r="K7366" s="41"/>
      <c r="L7366" s="41"/>
      <c r="M7366" s="41"/>
      <c r="N7366" s="41"/>
      <c r="O7366" s="39" t="s">
        <v>21</v>
      </c>
      <c r="P7366" s="39"/>
      <c r="Q7366" s="39"/>
      <c r="R7366" s="39"/>
      <c r="S7366" s="1" t="s">
        <v>4</v>
      </c>
      <c r="T7366" s="42" t="s">
        <v>22</v>
      </c>
      <c r="U7366" s="42"/>
      <c r="V7366" s="42"/>
      <c r="W7366" s="42"/>
      <c r="X7366" s="42"/>
      <c r="Y7366" s="42"/>
      <c r="Z7366" s="42"/>
      <c r="AA7366" s="42"/>
      <c r="AB7366" s="39"/>
      <c r="AC7366" s="39"/>
      <c r="AD7366" s="39"/>
      <c r="AE7366" s="39"/>
      <c r="AF7366" s="39"/>
      <c r="AG7366" s="39"/>
    </row>
    <row r="7367" spans="2:37" ht="10.5" customHeight="1">
      <c r="AB7367" s="39"/>
      <c r="AC7367" s="39"/>
      <c r="AD7367" s="39"/>
      <c r="AE7367" s="39"/>
      <c r="AF7367" s="39"/>
      <c r="AG7367" s="39"/>
    </row>
    <row r="7368" spans="2:37" ht="12" customHeight="1">
      <c r="AB7368" s="39"/>
      <c r="AC7368" s="39"/>
      <c r="AD7368" s="39"/>
      <c r="AE7368" s="39"/>
      <c r="AF7368" s="39"/>
      <c r="AG7368" s="39"/>
    </row>
    <row r="7369" spans="2:37" ht="12" customHeight="1">
      <c r="AB7369" s="39"/>
      <c r="AC7369" s="39"/>
      <c r="AD7369" s="39"/>
      <c r="AE7369" s="39"/>
      <c r="AF7369" s="39"/>
      <c r="AG7369" s="39"/>
    </row>
    <row r="7370" spans="2:37" ht="6" customHeight="1"/>
    <row r="7371" spans="2:37" ht="3" customHeight="1">
      <c r="B7371" s="43" t="s">
        <v>5</v>
      </c>
      <c r="D7371" s="43" t="s">
        <v>23</v>
      </c>
      <c r="E7371" s="43"/>
      <c r="G7371" s="43" t="s">
        <v>6</v>
      </c>
      <c r="H7371" s="43"/>
      <c r="J7371" s="43" t="s">
        <v>7</v>
      </c>
      <c r="K7371" s="43"/>
      <c r="L7371" s="43"/>
      <c r="M7371" s="43"/>
      <c r="N7371" s="43" t="s">
        <v>8</v>
      </c>
      <c r="O7371" s="43"/>
      <c r="Q7371" s="43" t="s">
        <v>9</v>
      </c>
      <c r="R7371" s="43"/>
      <c r="S7371" s="43"/>
      <c r="T7371" s="43" t="s">
        <v>10</v>
      </c>
      <c r="U7371" s="43"/>
      <c r="X7371" s="43" t="s">
        <v>5</v>
      </c>
      <c r="Y7371" s="43"/>
      <c r="Z7371" s="43" t="s">
        <v>23</v>
      </c>
      <c r="AA7371" s="43"/>
      <c r="AB7371" s="43" t="s">
        <v>6</v>
      </c>
      <c r="AC7371" s="43" t="s">
        <v>7</v>
      </c>
      <c r="AE7371" s="43" t="s">
        <v>8</v>
      </c>
      <c r="AF7371" s="43" t="s">
        <v>9</v>
      </c>
      <c r="AG7371" s="43" t="s">
        <v>10</v>
      </c>
      <c r="AH7371" s="43"/>
    </row>
    <row r="7372" spans="2:37" ht="14.25" customHeight="1">
      <c r="B7372" s="43"/>
      <c r="D7372" s="43"/>
      <c r="E7372" s="43"/>
      <c r="G7372" s="43"/>
      <c r="H7372" s="43"/>
      <c r="J7372" s="43"/>
      <c r="K7372" s="43"/>
      <c r="L7372" s="43"/>
      <c r="M7372" s="43"/>
      <c r="N7372" s="43"/>
      <c r="O7372" s="43"/>
      <c r="Q7372" s="43"/>
      <c r="R7372" s="43"/>
      <c r="S7372" s="43"/>
      <c r="T7372" s="43"/>
      <c r="U7372" s="43"/>
      <c r="X7372" s="43"/>
      <c r="Y7372" s="43"/>
      <c r="Z7372" s="43"/>
      <c r="AA7372" s="43"/>
      <c r="AB7372" s="43"/>
      <c r="AC7372" s="43"/>
      <c r="AE7372" s="43"/>
      <c r="AF7372" s="43"/>
      <c r="AG7372" s="43"/>
      <c r="AH7372" s="43"/>
    </row>
    <row r="7373" spans="2:37">
      <c r="B7373" s="2">
        <v>7.8000001609325409E-2</v>
      </c>
      <c r="D7373" s="44">
        <v>4.6800000965595245</v>
      </c>
      <c r="E7373" s="44"/>
      <c r="F7373" s="45">
        <v>0.77606093883514404</v>
      </c>
      <c r="G7373" s="45"/>
      <c r="H7373" s="45"/>
      <c r="I7373" s="45"/>
      <c r="J7373" s="45"/>
      <c r="K7373" s="45">
        <v>4.8555692438087074E-40</v>
      </c>
      <c r="L7373" s="45"/>
      <c r="M7373" s="45"/>
      <c r="N7373" s="45">
        <v>1.7782585620880127</v>
      </c>
      <c r="O7373" s="45"/>
      <c r="P7373" s="45"/>
      <c r="Q7373" s="45"/>
      <c r="R7373" s="45">
        <v>1.2574187517166138</v>
      </c>
      <c r="S7373" s="45"/>
      <c r="T7373" s="45"/>
      <c r="U7373" s="45"/>
      <c r="V7373" s="46">
        <v>2.7305211421370872E-38</v>
      </c>
      <c r="W7373" s="46"/>
    </row>
    <row r="7374" spans="2:37">
      <c r="B7374" s="2">
        <v>7.9000003635883331E-2</v>
      </c>
      <c r="D7374" s="44">
        <v>4.7400002181529999</v>
      </c>
      <c r="E7374" s="44"/>
      <c r="F7374" s="45">
        <v>0.13265945017337799</v>
      </c>
      <c r="G7374" s="45"/>
      <c r="H7374" s="45"/>
      <c r="I7374" s="45"/>
      <c r="J7374" s="45"/>
      <c r="K7374" s="45">
        <v>1.5308485073516464E-40</v>
      </c>
      <c r="L7374" s="45"/>
      <c r="M7374" s="45"/>
      <c r="N7374" s="45">
        <v>1.7754061222076416</v>
      </c>
      <c r="O7374" s="45"/>
      <c r="P7374" s="45"/>
      <c r="Q7374" s="45"/>
      <c r="R7374" s="45">
        <v>1.2554017305374146</v>
      </c>
      <c r="S7374" s="45"/>
      <c r="T7374" s="45"/>
      <c r="U7374" s="45"/>
      <c r="V7374" s="46">
        <v>8.622532769114359E-39</v>
      </c>
      <c r="W7374" s="46"/>
    </row>
    <row r="7375" spans="2:37">
      <c r="B7375" s="2">
        <v>7.9999998211860657E-2</v>
      </c>
      <c r="D7375" s="44">
        <v>4.7999998927116394</v>
      </c>
      <c r="E7375" s="44"/>
      <c r="F7375" s="45">
        <v>-0.52726829051971436</v>
      </c>
      <c r="G7375" s="45"/>
      <c r="H7375" s="45"/>
      <c r="I7375" s="45"/>
      <c r="J7375" s="45"/>
      <c r="K7375" s="45">
        <v>4.826352170827535E-41</v>
      </c>
      <c r="L7375" s="45"/>
      <c r="M7375" s="45"/>
      <c r="N7375" s="45">
        <v>1.7725703716278076</v>
      </c>
      <c r="O7375" s="45"/>
      <c r="P7375" s="45"/>
      <c r="Q7375" s="45"/>
      <c r="R7375" s="45">
        <v>1.2533965110778809</v>
      </c>
      <c r="S7375" s="45"/>
      <c r="T7375" s="45"/>
      <c r="U7375" s="45"/>
      <c r="V7375" s="46">
        <v>2.7228350200602656E-39</v>
      </c>
      <c r="W7375" s="46"/>
    </row>
    <row r="7376" spans="2:37">
      <c r="B7376" s="2">
        <v>8.1000000238418579E-2</v>
      </c>
      <c r="D7376" s="44">
        <v>4.8600000143051147</v>
      </c>
      <c r="E7376" s="44"/>
      <c r="F7376" s="45">
        <v>-1.1112262010574341</v>
      </c>
      <c r="G7376" s="45"/>
      <c r="H7376" s="45"/>
      <c r="I7376" s="45"/>
      <c r="J7376" s="45"/>
      <c r="K7376" s="45">
        <v>1.5216700024103189E-41</v>
      </c>
      <c r="L7376" s="45"/>
      <c r="M7376" s="45"/>
      <c r="N7376" s="45">
        <v>1.7697509527206421</v>
      </c>
      <c r="O7376" s="45"/>
      <c r="P7376" s="45"/>
      <c r="Q7376" s="45"/>
      <c r="R7376" s="45">
        <v>1.2514029741287231</v>
      </c>
      <c r="S7376" s="45"/>
      <c r="T7376" s="45"/>
      <c r="U7376" s="45"/>
      <c r="V7376" s="46">
        <v>8.5981431693427856E-40</v>
      </c>
      <c r="W7376" s="46"/>
    </row>
    <row r="7377" spans="2:23">
      <c r="B7377" s="2">
        <v>8.2000002264976501E-2</v>
      </c>
      <c r="D7377" s="44">
        <v>4.9200001358985901</v>
      </c>
      <c r="E7377" s="44"/>
      <c r="F7377" s="45">
        <v>-1.5376540422439575</v>
      </c>
      <c r="G7377" s="45"/>
      <c r="H7377" s="45"/>
      <c r="I7377" s="45"/>
      <c r="J7377" s="45"/>
      <c r="K7377" s="45">
        <v>4.7980459418481737E-42</v>
      </c>
      <c r="L7377" s="45"/>
      <c r="M7377" s="45"/>
      <c r="N7377" s="45">
        <v>1.7669479846954346</v>
      </c>
      <c r="O7377" s="45"/>
      <c r="P7377" s="45"/>
      <c r="Q7377" s="45"/>
      <c r="R7377" s="45">
        <v>1.2494208812713623</v>
      </c>
      <c r="S7377" s="45"/>
      <c r="T7377" s="45"/>
      <c r="U7377" s="45"/>
      <c r="V7377" s="46">
        <v>2.7150998525371926E-40</v>
      </c>
      <c r="W7377" s="46"/>
    </row>
    <row r="7378" spans="2:23">
      <c r="B7378" s="2">
        <v>8.2999996840953827E-2</v>
      </c>
      <c r="D7378" s="44">
        <v>4.9799998104572296</v>
      </c>
      <c r="E7378" s="44"/>
      <c r="F7378" s="45">
        <v>-1.7473156452178955</v>
      </c>
      <c r="G7378" s="45"/>
      <c r="H7378" s="45"/>
      <c r="I7378" s="45"/>
      <c r="J7378" s="45"/>
      <c r="K7378" s="45">
        <v>1.5120010430064776E-42</v>
      </c>
      <c r="L7378" s="45"/>
      <c r="M7378" s="45"/>
      <c r="N7378" s="45">
        <v>1.7641611099243164</v>
      </c>
      <c r="O7378" s="45"/>
      <c r="P7378" s="45"/>
      <c r="Q7378" s="45"/>
      <c r="R7378" s="45">
        <v>1.2474502325057983</v>
      </c>
      <c r="S7378" s="45"/>
      <c r="T7378" s="45"/>
      <c r="U7378" s="45"/>
      <c r="V7378" s="46">
        <v>8.5735643942785283E-41</v>
      </c>
      <c r="W7378" s="46"/>
    </row>
    <row r="7379" spans="2:23">
      <c r="B7379" s="2">
        <v>8.3999998867511749E-2</v>
      </c>
      <c r="D7379" s="44">
        <v>5.039999932050705</v>
      </c>
      <c r="E7379" s="44"/>
      <c r="F7379" s="45">
        <v>-1.711524486541748</v>
      </c>
      <c r="G7379" s="45"/>
      <c r="H7379" s="45"/>
      <c r="I7379" s="45"/>
      <c r="J7379" s="45"/>
      <c r="K7379" s="45">
        <v>4.764414778704378E-43</v>
      </c>
      <c r="L7379" s="45"/>
      <c r="M7379" s="45"/>
      <c r="N7379" s="45">
        <v>1.7613903284072876</v>
      </c>
      <c r="O7379" s="45"/>
      <c r="P7379" s="45"/>
      <c r="Q7379" s="45"/>
      <c r="R7379" s="45">
        <v>1.2454910278320313</v>
      </c>
      <c r="S7379" s="45"/>
      <c r="T7379" s="45"/>
      <c r="U7379" s="45"/>
      <c r="V7379" s="46">
        <v>2.7073086330755466E-41</v>
      </c>
      <c r="W7379" s="46"/>
    </row>
    <row r="7380" spans="2:23">
      <c r="B7380" s="2">
        <v>8.5000000894069672E-2</v>
      </c>
      <c r="D7380" s="44">
        <v>5.1000000536441803</v>
      </c>
      <c r="E7380" s="44"/>
      <c r="F7380" s="45">
        <v>-1.4360650777816772</v>
      </c>
      <c r="G7380" s="45"/>
      <c r="H7380" s="45"/>
      <c r="I7380" s="45"/>
      <c r="J7380" s="45"/>
      <c r="K7380" s="45">
        <v>1.4993893568275543E-43</v>
      </c>
      <c r="L7380" s="45"/>
      <c r="M7380" s="45"/>
      <c r="N7380" s="45">
        <v>1.758635401725769</v>
      </c>
      <c r="O7380" s="45"/>
      <c r="P7380" s="45"/>
      <c r="Q7380" s="45"/>
      <c r="R7380" s="45">
        <v>1.2435430288314819</v>
      </c>
      <c r="S7380" s="45"/>
      <c r="T7380" s="45"/>
      <c r="U7380" s="45"/>
      <c r="V7380" s="46">
        <v>8.5493219308457089E-42</v>
      </c>
      <c r="W7380" s="46"/>
    </row>
    <row r="7381" spans="2:23">
      <c r="B7381" s="2">
        <v>8.6000002920627594E-2</v>
      </c>
      <c r="D7381" s="44">
        <v>5.1600001752376556</v>
      </c>
      <c r="E7381" s="44"/>
      <c r="F7381" s="45">
        <v>-0.96027481555938721</v>
      </c>
      <c r="G7381" s="45"/>
      <c r="H7381" s="45"/>
      <c r="I7381" s="45"/>
      <c r="J7381" s="45"/>
      <c r="K7381" s="45">
        <v>4.764414778704378E-44</v>
      </c>
      <c r="L7381" s="45"/>
      <c r="M7381" s="45"/>
      <c r="N7381" s="45">
        <v>1.7558964490890503</v>
      </c>
      <c r="O7381" s="45"/>
      <c r="P7381" s="45"/>
      <c r="Q7381" s="45"/>
      <c r="R7381" s="45">
        <v>1.2416062355041504</v>
      </c>
      <c r="S7381" s="45"/>
      <c r="T7381" s="45"/>
      <c r="U7381" s="45"/>
      <c r="V7381" s="46">
        <v>2.6989008422895977E-42</v>
      </c>
      <c r="W7381" s="46"/>
    </row>
    <row r="7382" spans="2:23">
      <c r="B7382" s="2">
        <v>8.6999997496604919E-2</v>
      </c>
      <c r="D7382" s="44">
        <v>5.2199998497962952</v>
      </c>
      <c r="E7382" s="44"/>
      <c r="F7382" s="45">
        <v>-0.35142910480499268</v>
      </c>
      <c r="G7382" s="45"/>
      <c r="H7382" s="45"/>
      <c r="I7382" s="45"/>
      <c r="J7382" s="45"/>
      <c r="K7382" s="45">
        <v>1.5414283107572988E-44</v>
      </c>
      <c r="L7382" s="45"/>
      <c r="M7382" s="45"/>
      <c r="N7382" s="45">
        <v>1.7531729936599731</v>
      </c>
      <c r="O7382" s="45"/>
      <c r="P7382" s="45"/>
      <c r="Q7382" s="45"/>
      <c r="R7382" s="45">
        <v>1.2396805286407471</v>
      </c>
      <c r="S7382" s="45"/>
      <c r="T7382" s="45"/>
      <c r="U7382" s="45"/>
      <c r="V7382" s="46">
        <v>8.5198946630948878E-43</v>
      </c>
      <c r="W7382" s="46"/>
    </row>
    <row r="7383" spans="2:23">
      <c r="B7383" s="2">
        <v>8.7999999523162842E-2</v>
      </c>
      <c r="D7383" s="44">
        <v>5.2799999713897705</v>
      </c>
      <c r="E7383" s="44"/>
      <c r="F7383" s="45">
        <v>0.30476826429367065</v>
      </c>
      <c r="G7383" s="45"/>
      <c r="H7383" s="45"/>
      <c r="I7383" s="45"/>
      <c r="J7383" s="45"/>
      <c r="K7383" s="45">
        <v>4.2038953929744512E-45</v>
      </c>
      <c r="L7383" s="45"/>
      <c r="M7383" s="45"/>
      <c r="N7383" s="45">
        <v>1.7504652738571167</v>
      </c>
      <c r="O7383" s="45"/>
      <c r="P7383" s="45"/>
      <c r="Q7383" s="45"/>
      <c r="R7383" s="45">
        <v>1.237765908241272</v>
      </c>
      <c r="S7383" s="45"/>
      <c r="T7383" s="45"/>
      <c r="U7383" s="45"/>
      <c r="V7383" s="46">
        <v>2.6904930515036488E-43</v>
      </c>
      <c r="W7383" s="46"/>
    </row>
    <row r="7384" spans="2:23">
      <c r="B7384" s="2">
        <v>8.9000001549720764E-2</v>
      </c>
      <c r="D7384" s="44">
        <v>5.3400000929832458</v>
      </c>
      <c r="E7384" s="44"/>
      <c r="F7384" s="45">
        <v>0.91624581813812256</v>
      </c>
      <c r="G7384" s="45"/>
      <c r="H7384" s="45"/>
      <c r="I7384" s="45"/>
      <c r="J7384" s="45"/>
      <c r="K7384" s="45">
        <v>1.4012984643248171E-45</v>
      </c>
      <c r="L7384" s="45"/>
      <c r="M7384" s="45"/>
      <c r="N7384" s="45">
        <v>1.7477729320526123</v>
      </c>
      <c r="O7384" s="45"/>
      <c r="P7384" s="45"/>
      <c r="Q7384" s="45"/>
      <c r="R7384" s="45">
        <v>1.235862135887146</v>
      </c>
      <c r="S7384" s="45"/>
      <c r="T7384" s="45"/>
      <c r="U7384" s="45"/>
      <c r="V7384" s="46">
        <v>8.5479206323813841E-44</v>
      </c>
      <c r="W7384" s="46"/>
    </row>
    <row r="7385" spans="2:23">
      <c r="B7385" s="2">
        <v>9.0000003576278687E-2</v>
      </c>
      <c r="D7385" s="44">
        <v>5.4000002145767212</v>
      </c>
      <c r="E7385" s="44"/>
      <c r="F7385" s="45">
        <v>1.3974802494049072</v>
      </c>
      <c r="G7385" s="45"/>
      <c r="H7385" s="45"/>
      <c r="I7385" s="45"/>
      <c r="J7385" s="45"/>
      <c r="K7385" s="45">
        <v>0</v>
      </c>
      <c r="L7385" s="45"/>
      <c r="M7385" s="45"/>
      <c r="N7385" s="45">
        <v>1.7450958490371704</v>
      </c>
      <c r="O7385" s="45"/>
      <c r="P7385" s="45"/>
      <c r="Q7385" s="45"/>
      <c r="R7385" s="45">
        <v>1.2339690923690796</v>
      </c>
      <c r="S7385" s="45"/>
      <c r="T7385" s="45"/>
      <c r="U7385" s="45"/>
      <c r="V7385" s="46">
        <v>2.6624670822171524E-44</v>
      </c>
      <c r="W7385" s="46"/>
    </row>
    <row r="7386" spans="2:23">
      <c r="B7386" s="2">
        <v>9.0999998152256012E-2</v>
      </c>
      <c r="D7386" s="44">
        <v>5.4599998891353607</v>
      </c>
      <c r="E7386" s="44"/>
      <c r="F7386" s="45">
        <v>1.6814544200897217</v>
      </c>
      <c r="G7386" s="45"/>
      <c r="H7386" s="45"/>
      <c r="I7386" s="45"/>
      <c r="J7386" s="45"/>
      <c r="K7386" s="45">
        <v>0</v>
      </c>
      <c r="L7386" s="45"/>
      <c r="M7386" s="45"/>
      <c r="N7386" s="45">
        <v>1.7424341440200806</v>
      </c>
      <c r="O7386" s="45"/>
      <c r="P7386" s="45"/>
      <c r="Q7386" s="45"/>
      <c r="R7386" s="45">
        <v>1.2320870161056519</v>
      </c>
      <c r="S7386" s="45"/>
      <c r="T7386" s="45"/>
      <c r="U7386" s="45"/>
      <c r="V7386" s="46">
        <v>8.4077907859489024E-45</v>
      </c>
      <c r="W7386" s="46"/>
    </row>
    <row r="7387" spans="2:23">
      <c r="B7387" s="2">
        <v>9.2000000178813934E-2</v>
      </c>
      <c r="D7387" s="44">
        <v>5.5200000107288361</v>
      </c>
      <c r="E7387" s="44"/>
      <c r="F7387" s="45">
        <v>1.7289881706237793</v>
      </c>
      <c r="G7387" s="45"/>
      <c r="H7387" s="45"/>
      <c r="I7387" s="45"/>
      <c r="J7387" s="45"/>
      <c r="K7387" s="45">
        <v>0</v>
      </c>
      <c r="L7387" s="45"/>
      <c r="M7387" s="45"/>
      <c r="N7387" s="45">
        <v>1.7397873401641846</v>
      </c>
      <c r="O7387" s="45"/>
      <c r="P7387" s="45"/>
      <c r="Q7387" s="45"/>
      <c r="R7387" s="45">
        <v>1.2302154302597046</v>
      </c>
      <c r="S7387" s="45"/>
      <c r="T7387" s="45"/>
      <c r="U7387" s="45"/>
      <c r="V7387" s="46">
        <v>2.8025969286496341E-45</v>
      </c>
      <c r="W7387" s="46"/>
    </row>
    <row r="7388" spans="2:23">
      <c r="B7388" s="2">
        <v>9.3000002205371857E-2</v>
      </c>
      <c r="D7388" s="44">
        <v>5.5800001323223114</v>
      </c>
      <c r="E7388" s="44"/>
      <c r="F7388" s="45">
        <v>1.5341403484344482</v>
      </c>
      <c r="G7388" s="45"/>
      <c r="H7388" s="45"/>
      <c r="I7388" s="45"/>
      <c r="J7388" s="45"/>
      <c r="K7388" s="45">
        <v>0</v>
      </c>
      <c r="L7388" s="45"/>
      <c r="M7388" s="45"/>
      <c r="N7388" s="45">
        <v>1.7371556758880615</v>
      </c>
      <c r="O7388" s="45"/>
      <c r="P7388" s="45"/>
      <c r="Q7388" s="45"/>
      <c r="R7388" s="45">
        <v>1.2283545732498169</v>
      </c>
      <c r="S7388" s="45"/>
      <c r="T7388" s="45"/>
      <c r="U7388" s="45"/>
      <c r="V7388" s="46">
        <v>1.4012984643248171E-45</v>
      </c>
      <c r="W7388" s="46"/>
    </row>
    <row r="7389" spans="2:23">
      <c r="B7389" s="2">
        <v>9.3999996781349182E-2</v>
      </c>
      <c r="D7389" s="44">
        <v>5.6399998068809509</v>
      </c>
      <c r="E7389" s="44"/>
      <c r="F7389" s="45">
        <v>1.1249407529830933</v>
      </c>
      <c r="G7389" s="45"/>
      <c r="H7389" s="45"/>
      <c r="I7389" s="45"/>
      <c r="J7389" s="45"/>
      <c r="K7389" s="45">
        <v>0</v>
      </c>
      <c r="L7389" s="45"/>
      <c r="M7389" s="45"/>
      <c r="N7389" s="45">
        <v>1.7345387935638428</v>
      </c>
      <c r="O7389" s="45"/>
      <c r="P7389" s="45"/>
      <c r="Q7389" s="45"/>
      <c r="R7389" s="45">
        <v>1.2265040874481201</v>
      </c>
      <c r="S7389" s="45"/>
      <c r="T7389" s="45"/>
      <c r="U7389" s="45"/>
      <c r="V7389" s="46">
        <v>0</v>
      </c>
      <c r="W7389" s="46"/>
    </row>
    <row r="7390" spans="2:23">
      <c r="B7390" s="2">
        <v>9.4999998807907104E-2</v>
      </c>
      <c r="D7390" s="44">
        <v>5.6999999284744263</v>
      </c>
      <c r="E7390" s="44"/>
      <c r="F7390" s="45">
        <v>0.55936062335968018</v>
      </c>
      <c r="G7390" s="45"/>
      <c r="H7390" s="45"/>
      <c r="I7390" s="45"/>
      <c r="J7390" s="45"/>
      <c r="K7390" s="45">
        <v>0</v>
      </c>
      <c r="L7390" s="45"/>
      <c r="M7390" s="45"/>
      <c r="N7390" s="45">
        <v>1.7319366931915283</v>
      </c>
      <c r="O7390" s="45"/>
      <c r="P7390" s="45"/>
      <c r="Q7390" s="45"/>
      <c r="R7390" s="45">
        <v>1.2246642112731934</v>
      </c>
      <c r="S7390" s="45"/>
      <c r="T7390" s="45"/>
      <c r="U7390" s="45"/>
      <c r="V7390" s="46">
        <v>0</v>
      </c>
      <c r="W7390" s="46"/>
    </row>
    <row r="7391" spans="2:23">
      <c r="B7391" s="2">
        <v>9.6000000834465027E-2</v>
      </c>
      <c r="D7391" s="44">
        <v>5.7600000500679016</v>
      </c>
      <c r="E7391" s="44"/>
      <c r="F7391" s="45">
        <v>-8.2896754145622253E-2</v>
      </c>
      <c r="G7391" s="45"/>
      <c r="H7391" s="45"/>
      <c r="I7391" s="45"/>
      <c r="J7391" s="45"/>
      <c r="K7391" s="45">
        <v>0</v>
      </c>
      <c r="L7391" s="45"/>
      <c r="M7391" s="45"/>
      <c r="N7391" s="45">
        <v>1.7293491363525391</v>
      </c>
      <c r="O7391" s="45"/>
      <c r="P7391" s="45"/>
      <c r="Q7391" s="45"/>
      <c r="R7391" s="45">
        <v>1.2228344678878784</v>
      </c>
      <c r="S7391" s="45"/>
      <c r="T7391" s="45"/>
      <c r="U7391" s="45"/>
      <c r="V7391" s="46">
        <v>0</v>
      </c>
      <c r="W7391" s="46"/>
    </row>
    <row r="7392" spans="2:23">
      <c r="B7392" s="2">
        <v>9.7000002861022949E-2</v>
      </c>
      <c r="D7392" s="44">
        <v>5.820000171661377</v>
      </c>
      <c r="E7392" s="44"/>
      <c r="F7392" s="45">
        <v>-0.71162581443786621</v>
      </c>
      <c r="G7392" s="45"/>
      <c r="H7392" s="45"/>
      <c r="I7392" s="45"/>
      <c r="J7392" s="45"/>
      <c r="K7392" s="45">
        <v>0</v>
      </c>
      <c r="L7392" s="45"/>
      <c r="M7392" s="45"/>
      <c r="N7392" s="45">
        <v>1.726776123046875</v>
      </c>
      <c r="O7392" s="45"/>
      <c r="P7392" s="45"/>
      <c r="Q7392" s="45"/>
      <c r="R7392" s="45">
        <v>1.2210150957107544</v>
      </c>
      <c r="S7392" s="45"/>
      <c r="T7392" s="45"/>
      <c r="U7392" s="45"/>
      <c r="V7392" s="46">
        <v>0</v>
      </c>
      <c r="W7392" s="46"/>
    </row>
    <row r="7393" spans="2:34">
      <c r="B7393" s="2">
        <v>9.7999997437000275E-2</v>
      </c>
      <c r="D7393" s="44">
        <v>5.8799998462200165</v>
      </c>
      <c r="E7393" s="44"/>
      <c r="F7393" s="45">
        <v>-1.2387849092483521</v>
      </c>
      <c r="G7393" s="45"/>
      <c r="H7393" s="45"/>
      <c r="I7393" s="45"/>
      <c r="J7393" s="45"/>
      <c r="K7393" s="45">
        <v>0</v>
      </c>
      <c r="L7393" s="45"/>
      <c r="M7393" s="45"/>
      <c r="N7393" s="45">
        <v>1.7242176532745361</v>
      </c>
      <c r="O7393" s="45"/>
      <c r="P7393" s="45"/>
      <c r="Q7393" s="45"/>
      <c r="R7393" s="45">
        <v>1.2192059755325317</v>
      </c>
      <c r="S7393" s="45"/>
      <c r="T7393" s="45"/>
      <c r="U7393" s="45"/>
      <c r="V7393" s="46">
        <v>0</v>
      </c>
      <c r="W7393" s="46"/>
    </row>
    <row r="7394" spans="2:34">
      <c r="B7394" s="2">
        <v>9.8999999463558197E-2</v>
      </c>
      <c r="D7394" s="44">
        <v>5.9399999678134918</v>
      </c>
      <c r="E7394" s="44"/>
      <c r="F7394" s="45">
        <v>-1.5908221006393433</v>
      </c>
      <c r="G7394" s="45"/>
      <c r="H7394" s="45"/>
      <c r="I7394" s="45"/>
      <c r="J7394" s="45"/>
      <c r="K7394" s="45">
        <v>0</v>
      </c>
      <c r="L7394" s="45"/>
      <c r="M7394" s="45"/>
      <c r="N7394" s="45">
        <v>1.7216733694076538</v>
      </c>
      <c r="O7394" s="45"/>
      <c r="P7394" s="45"/>
      <c r="Q7394" s="45"/>
      <c r="R7394" s="45">
        <v>1.2174068689346313</v>
      </c>
      <c r="S7394" s="45"/>
      <c r="T7394" s="45"/>
      <c r="U7394" s="45"/>
      <c r="V7394" s="46">
        <v>0</v>
      </c>
      <c r="W7394" s="46"/>
    </row>
    <row r="7395" spans="2:34">
      <c r="B7395" s="2">
        <v>0.10000000149011612</v>
      </c>
      <c r="D7395" s="44">
        <v>6.0000000894069672</v>
      </c>
      <c r="E7395" s="44"/>
      <c r="F7395" s="45">
        <v>-1.7189347743988037</v>
      </c>
      <c r="G7395" s="45"/>
      <c r="H7395" s="45"/>
      <c r="I7395" s="45"/>
      <c r="J7395" s="45"/>
      <c r="K7395" s="45">
        <v>0</v>
      </c>
      <c r="L7395" s="45"/>
      <c r="M7395" s="45"/>
      <c r="N7395" s="45">
        <v>1.719143271446228</v>
      </c>
      <c r="O7395" s="45"/>
      <c r="P7395" s="45"/>
      <c r="Q7395" s="45"/>
      <c r="R7395" s="45">
        <v>1.2156178951263428</v>
      </c>
      <c r="S7395" s="45"/>
      <c r="T7395" s="45"/>
      <c r="U7395" s="45"/>
      <c r="V7395" s="46">
        <v>0</v>
      </c>
      <c r="W7395" s="46"/>
    </row>
    <row r="7396" spans="2:34" ht="9.75" customHeight="1">
      <c r="B7396" s="2">
        <v>0.10100000351667404</v>
      </c>
      <c r="D7396" s="44">
        <v>6.0600002110004425</v>
      </c>
      <c r="E7396" s="44"/>
      <c r="F7396" s="45">
        <v>-1.605832576751709</v>
      </c>
      <c r="G7396" s="45"/>
      <c r="H7396" s="45"/>
      <c r="I7396" s="45"/>
      <c r="J7396" s="45"/>
      <c r="K7396" s="45">
        <v>0</v>
      </c>
      <c r="L7396" s="45"/>
      <c r="M7396" s="45"/>
      <c r="N7396" s="45">
        <v>1.7166272401809692</v>
      </c>
      <c r="O7396" s="45"/>
      <c r="P7396" s="45"/>
      <c r="Q7396" s="45"/>
      <c r="R7396" s="45">
        <v>1.2138388156890869</v>
      </c>
      <c r="S7396" s="45"/>
      <c r="T7396" s="45"/>
      <c r="U7396" s="45"/>
      <c r="V7396" s="46">
        <v>0</v>
      </c>
      <c r="W7396" s="46"/>
    </row>
    <row r="7397" spans="2:34" ht="5.25" customHeight="1"/>
    <row r="7398" spans="2:34" ht="172.5" customHeight="1"/>
    <row r="7399" spans="2:34" ht="16.5" customHeight="1"/>
    <row r="7400" spans="2:34" ht="12.75" customHeight="1">
      <c r="B7400" s="39" t="s">
        <v>0</v>
      </c>
      <c r="C7400" s="39"/>
      <c r="D7400" s="39"/>
      <c r="E7400" s="39"/>
      <c r="F7400" s="39"/>
      <c r="G7400" s="1" t="s">
        <v>1</v>
      </c>
      <c r="H7400" s="40" t="s">
        <v>48</v>
      </c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</row>
    <row r="7401" spans="2:34" ht="12.75" customHeight="1">
      <c r="AB7401" s="39" t="s">
        <v>2</v>
      </c>
      <c r="AC7401" s="39"/>
      <c r="AD7401" s="39"/>
      <c r="AE7401" s="39"/>
      <c r="AF7401" s="39"/>
      <c r="AG7401" s="39"/>
    </row>
    <row r="7402" spans="2:34" ht="12" customHeight="1">
      <c r="B7402" s="39" t="s">
        <v>3</v>
      </c>
      <c r="C7402" s="39"/>
      <c r="D7402" s="39"/>
      <c r="E7402" s="39"/>
      <c r="G7402" s="1" t="s">
        <v>4</v>
      </c>
      <c r="H7402" s="41">
        <v>0.2199999988079071</v>
      </c>
      <c r="I7402" s="41"/>
      <c r="J7402" s="41"/>
      <c r="K7402" s="41"/>
      <c r="L7402" s="41"/>
      <c r="M7402" s="41"/>
      <c r="N7402" s="41"/>
      <c r="O7402" s="39" t="s">
        <v>21</v>
      </c>
      <c r="P7402" s="39"/>
      <c r="Q7402" s="39"/>
      <c r="R7402" s="39"/>
      <c r="S7402" s="1" t="s">
        <v>4</v>
      </c>
      <c r="T7402" s="42" t="s">
        <v>22</v>
      </c>
      <c r="U7402" s="42"/>
      <c r="V7402" s="42"/>
      <c r="W7402" s="42"/>
      <c r="X7402" s="42"/>
      <c r="Y7402" s="42"/>
      <c r="Z7402" s="42"/>
      <c r="AA7402" s="42"/>
      <c r="AB7402" s="39"/>
      <c r="AC7402" s="39"/>
      <c r="AD7402" s="39"/>
      <c r="AE7402" s="39"/>
      <c r="AF7402" s="39"/>
      <c r="AG7402" s="39"/>
    </row>
    <row r="7403" spans="2:34" ht="10.5" customHeight="1">
      <c r="AB7403" s="39"/>
      <c r="AC7403" s="39"/>
      <c r="AD7403" s="39"/>
      <c r="AE7403" s="39"/>
      <c r="AF7403" s="39"/>
      <c r="AG7403" s="39"/>
    </row>
    <row r="7404" spans="2:34" ht="12" customHeight="1">
      <c r="AB7404" s="39"/>
      <c r="AC7404" s="39"/>
      <c r="AD7404" s="39"/>
      <c r="AE7404" s="39"/>
      <c r="AF7404" s="39"/>
      <c r="AG7404" s="39"/>
    </row>
    <row r="7405" spans="2:34" ht="12" customHeight="1">
      <c r="AB7405" s="39"/>
      <c r="AC7405" s="39"/>
      <c r="AD7405" s="39"/>
      <c r="AE7405" s="39"/>
      <c r="AF7405" s="39"/>
      <c r="AG7405" s="39"/>
    </row>
    <row r="7406" spans="2:34" ht="6" customHeight="1"/>
    <row r="7407" spans="2:34" ht="3" customHeight="1">
      <c r="B7407" s="43" t="s">
        <v>5</v>
      </c>
      <c r="D7407" s="43" t="s">
        <v>23</v>
      </c>
      <c r="E7407" s="43"/>
      <c r="G7407" s="43" t="s">
        <v>6</v>
      </c>
      <c r="H7407" s="43"/>
      <c r="J7407" s="43" t="s">
        <v>7</v>
      </c>
      <c r="K7407" s="43"/>
      <c r="L7407" s="43"/>
      <c r="M7407" s="43"/>
      <c r="N7407" s="43" t="s">
        <v>8</v>
      </c>
      <c r="O7407" s="43"/>
      <c r="Q7407" s="43" t="s">
        <v>9</v>
      </c>
      <c r="R7407" s="43"/>
      <c r="S7407" s="43"/>
      <c r="T7407" s="43" t="s">
        <v>10</v>
      </c>
      <c r="U7407" s="43"/>
      <c r="X7407" s="43" t="s">
        <v>5</v>
      </c>
      <c r="Y7407" s="43"/>
      <c r="Z7407" s="43" t="s">
        <v>23</v>
      </c>
      <c r="AA7407" s="43"/>
      <c r="AB7407" s="43" t="s">
        <v>6</v>
      </c>
      <c r="AC7407" s="43" t="s">
        <v>7</v>
      </c>
      <c r="AE7407" s="43" t="s">
        <v>8</v>
      </c>
      <c r="AF7407" s="43" t="s">
        <v>9</v>
      </c>
      <c r="AG7407" s="43" t="s">
        <v>10</v>
      </c>
      <c r="AH7407" s="43"/>
    </row>
    <row r="7408" spans="2:34" ht="14.25" customHeight="1">
      <c r="B7408" s="43"/>
      <c r="D7408" s="43"/>
      <c r="E7408" s="43"/>
      <c r="G7408" s="43"/>
      <c r="H7408" s="43"/>
      <c r="J7408" s="43"/>
      <c r="K7408" s="43"/>
      <c r="L7408" s="43"/>
      <c r="M7408" s="43"/>
      <c r="N7408" s="43"/>
      <c r="O7408" s="43"/>
      <c r="Q7408" s="43"/>
      <c r="R7408" s="43"/>
      <c r="S7408" s="43"/>
      <c r="T7408" s="43"/>
      <c r="U7408" s="43"/>
      <c r="X7408" s="43"/>
      <c r="Y7408" s="43"/>
      <c r="Z7408" s="43"/>
      <c r="AA7408" s="43"/>
      <c r="AB7408" s="43"/>
      <c r="AC7408" s="43"/>
      <c r="AE7408" s="43"/>
      <c r="AF7408" s="43"/>
      <c r="AG7408" s="43"/>
      <c r="AH7408" s="43"/>
    </row>
    <row r="7409" spans="2:37">
      <c r="B7409" s="2">
        <v>0</v>
      </c>
      <c r="D7409" s="44">
        <v>0</v>
      </c>
      <c r="E7409" s="44"/>
      <c r="F7409" s="45">
        <v>1.3604236301034689E-4</v>
      </c>
      <c r="G7409" s="45"/>
      <c r="H7409" s="45"/>
      <c r="I7409" s="45"/>
      <c r="J7409" s="45"/>
      <c r="K7409" s="45">
        <v>3.1065177917480469</v>
      </c>
      <c r="L7409" s="45"/>
      <c r="M7409" s="45"/>
      <c r="N7409" s="45">
        <v>6.2128992080688477</v>
      </c>
      <c r="O7409" s="45"/>
      <c r="P7409" s="45"/>
      <c r="Q7409" s="45"/>
      <c r="R7409" s="45">
        <v>2.1965434551239014</v>
      </c>
      <c r="S7409" s="45"/>
      <c r="T7409" s="45"/>
      <c r="U7409" s="45"/>
      <c r="V7409" s="46">
        <v>100.00437927246094</v>
      </c>
      <c r="W7409" s="46"/>
      <c r="X7409" s="45">
        <v>3.9000000804662704E-2</v>
      </c>
      <c r="Y7409" s="45"/>
      <c r="Z7409" s="44">
        <v>2.3400000482797623</v>
      </c>
      <c r="AA7409" s="44"/>
      <c r="AB7409" s="45">
        <v>1.5959905385971069</v>
      </c>
      <c r="AC7409" s="45"/>
      <c r="AD7409" s="45">
        <v>1.0195795937197505E-15</v>
      </c>
      <c r="AE7409" s="45"/>
      <c r="AF7409" s="45">
        <v>2.9739880561828613</v>
      </c>
      <c r="AG7409" s="45"/>
      <c r="AH7409" s="45">
        <v>2.1029272079467773</v>
      </c>
      <c r="AI7409" s="45"/>
      <c r="AJ7409" s="45"/>
      <c r="AK7409" s="20">
        <v>3.4283245188039546E-14</v>
      </c>
    </row>
    <row r="7410" spans="2:37">
      <c r="B7410" s="2">
        <v>1.0000000474974513E-3</v>
      </c>
      <c r="D7410" s="44">
        <v>6.0000002849847078E-2</v>
      </c>
      <c r="E7410" s="44"/>
      <c r="F7410" s="45">
        <v>-2.1271407604217529</v>
      </c>
      <c r="G7410" s="45"/>
      <c r="H7410" s="45"/>
      <c r="I7410" s="45"/>
      <c r="J7410" s="45"/>
      <c r="K7410" s="45">
        <v>0.75741750001907349</v>
      </c>
      <c r="L7410" s="45"/>
      <c r="M7410" s="45"/>
      <c r="N7410" s="45">
        <v>3.8598387241363525</v>
      </c>
      <c r="O7410" s="45"/>
      <c r="P7410" s="45"/>
      <c r="Q7410" s="45"/>
      <c r="R7410" s="45">
        <v>2.1937429904937744</v>
      </c>
      <c r="S7410" s="45"/>
      <c r="T7410" s="45"/>
      <c r="U7410" s="45"/>
      <c r="V7410" s="46">
        <v>24.413753509521484</v>
      </c>
      <c r="W7410" s="46"/>
      <c r="X7410" s="45">
        <v>3.9999999105930328E-2</v>
      </c>
      <c r="Y7410" s="45"/>
      <c r="Z7410" s="44">
        <v>2.3999999463558197</v>
      </c>
      <c r="AA7410" s="44"/>
      <c r="AB7410" s="45">
        <v>2.4053986072540283</v>
      </c>
      <c r="AC7410" s="45"/>
      <c r="AD7410" s="45">
        <v>4.2103771111634926E-16</v>
      </c>
      <c r="AE7410" s="45"/>
      <c r="AF7410" s="45">
        <v>2.9711105823516846</v>
      </c>
      <c r="AG7410" s="45"/>
      <c r="AH7410" s="45">
        <v>2.1008923053741455</v>
      </c>
      <c r="AI7410" s="45"/>
      <c r="AJ7410" s="45"/>
      <c r="AK7410" s="20">
        <v>1.4171054331076419E-14</v>
      </c>
    </row>
    <row r="7411" spans="2:37">
      <c r="B7411" s="2">
        <v>2.0000000949949026E-3</v>
      </c>
      <c r="D7411" s="44">
        <v>0.12000000569969416</v>
      </c>
      <c r="E7411" s="44"/>
      <c r="F7411" s="45">
        <v>-1.9817240238189697</v>
      </c>
      <c r="G7411" s="45"/>
      <c r="H7411" s="45"/>
      <c r="I7411" s="45"/>
      <c r="J7411" s="45"/>
      <c r="K7411" s="45">
        <v>0.27689188718795776</v>
      </c>
      <c r="L7411" s="45"/>
      <c r="M7411" s="45"/>
      <c r="N7411" s="45">
        <v>3.3753864765167236</v>
      </c>
      <c r="O7411" s="45"/>
      <c r="P7411" s="45"/>
      <c r="Q7411" s="45"/>
      <c r="R7411" s="45">
        <v>2.1909666061401367</v>
      </c>
      <c r="S7411" s="45"/>
      <c r="T7411" s="45"/>
      <c r="U7411" s="45"/>
      <c r="V7411" s="46">
        <v>8.936335563659668</v>
      </c>
      <c r="W7411" s="46"/>
      <c r="X7411" s="45">
        <v>4.1000001132488251E-2</v>
      </c>
      <c r="Y7411" s="45"/>
      <c r="Z7411" s="44">
        <v>2.460000067949295</v>
      </c>
      <c r="AA7411" s="44"/>
      <c r="AB7411" s="45">
        <v>2.8757350444793701</v>
      </c>
      <c r="AC7411" s="45"/>
      <c r="AD7411" s="45">
        <v>1.7388805548632536E-16</v>
      </c>
      <c r="AE7411" s="45"/>
      <c r="AF7411" s="45">
        <v>2.9682552814483643</v>
      </c>
      <c r="AG7411" s="45"/>
      <c r="AH7411" s="45">
        <v>2.0988733768463135</v>
      </c>
      <c r="AI7411" s="45"/>
      <c r="AJ7411" s="45"/>
      <c r="AK7411" s="20">
        <v>5.8582581636461382E-15</v>
      </c>
    </row>
    <row r="7412" spans="2:37">
      <c r="B7412" s="2">
        <v>3.0000000260770321E-3</v>
      </c>
      <c r="D7412" s="44">
        <v>0.18000000156462193</v>
      </c>
      <c r="E7412" s="44"/>
      <c r="F7412" s="45">
        <v>-1.209805965423584</v>
      </c>
      <c r="G7412" s="45"/>
      <c r="H7412" s="45"/>
      <c r="I7412" s="45"/>
      <c r="J7412" s="45"/>
      <c r="K7412" s="45">
        <v>0.10757812112569809</v>
      </c>
      <c r="L7412" s="45"/>
      <c r="M7412" s="45"/>
      <c r="N7412" s="45">
        <v>3.2021799087524414</v>
      </c>
      <c r="O7412" s="45"/>
      <c r="P7412" s="45"/>
      <c r="Q7412" s="45"/>
      <c r="R7412" s="45">
        <v>2.1882138252258301</v>
      </c>
      <c r="S7412" s="45"/>
      <c r="T7412" s="45"/>
      <c r="U7412" s="45"/>
      <c r="V7412" s="46">
        <v>3.4763154983520508</v>
      </c>
      <c r="W7412" s="46"/>
      <c r="X7412" s="45">
        <v>4.1999999433755875E-2</v>
      </c>
      <c r="Y7412" s="45"/>
      <c r="Z7412" s="44">
        <v>2.5199999660253525</v>
      </c>
      <c r="AA7412" s="44"/>
      <c r="AB7412" s="45">
        <v>2.9416642189025879</v>
      </c>
      <c r="AC7412" s="45"/>
      <c r="AD7412" s="45">
        <v>7.182279556877891E-17</v>
      </c>
      <c r="AE7412" s="45"/>
      <c r="AF7412" s="45">
        <v>2.9654219150543213</v>
      </c>
      <c r="AG7412" s="45"/>
      <c r="AH7412" s="45">
        <v>2.096869945526123</v>
      </c>
      <c r="AI7412" s="45"/>
      <c r="AJ7412" s="45"/>
      <c r="AK7412" s="20">
        <v>2.4220091857524986E-15</v>
      </c>
    </row>
    <row r="7413" spans="2:37">
      <c r="B7413" s="2">
        <v>4.0000001899898052E-3</v>
      </c>
      <c r="D7413" s="44">
        <v>0.24000001139938831</v>
      </c>
      <c r="E7413" s="44"/>
      <c r="F7413" s="45">
        <v>-0.15135845541954041</v>
      </c>
      <c r="G7413" s="45"/>
      <c r="H7413" s="45"/>
      <c r="I7413" s="45"/>
      <c r="J7413" s="45"/>
      <c r="K7413" s="45">
        <v>4.23300601541996E-2</v>
      </c>
      <c r="L7413" s="45"/>
      <c r="M7413" s="45"/>
      <c r="N7413" s="45">
        <v>3.1330718994140625</v>
      </c>
      <c r="O7413" s="45"/>
      <c r="P7413" s="45"/>
      <c r="Q7413" s="45"/>
      <c r="R7413" s="45">
        <v>2.1854846477508545</v>
      </c>
      <c r="S7413" s="45"/>
      <c r="T7413" s="45"/>
      <c r="U7413" s="45"/>
      <c r="V7413" s="46">
        <v>1.3695759773254395</v>
      </c>
      <c r="W7413" s="46"/>
      <c r="X7413" s="45">
        <v>4.3000001460313797E-2</v>
      </c>
      <c r="Y7413" s="45"/>
      <c r="Z7413" s="44">
        <v>2.5800000876188278</v>
      </c>
      <c r="AA7413" s="44"/>
      <c r="AB7413" s="45">
        <v>2.594710111618042</v>
      </c>
      <c r="AC7413" s="45"/>
      <c r="AD7413" s="45">
        <v>2.9668394386210838E-17</v>
      </c>
      <c r="AE7413" s="45"/>
      <c r="AF7413" s="45">
        <v>2.9626102447509766</v>
      </c>
      <c r="AG7413" s="45"/>
      <c r="AH7413" s="45">
        <v>2.0948817729949951</v>
      </c>
      <c r="AI7413" s="45"/>
      <c r="AJ7413" s="45"/>
      <c r="AK7413" s="20">
        <v>1.001427465901854E-15</v>
      </c>
    </row>
    <row r="7414" spans="2:37">
      <c r="B7414" s="2">
        <v>4.999999888241291E-3</v>
      </c>
      <c r="D7414" s="44">
        <v>0.29999999329447746</v>
      </c>
      <c r="E7414" s="44"/>
      <c r="F7414" s="45">
        <v>0.97113555669784546</v>
      </c>
      <c r="G7414" s="45"/>
      <c r="H7414" s="45"/>
      <c r="I7414" s="45"/>
      <c r="J7414" s="45"/>
      <c r="K7414" s="45">
        <v>1.6749000176787376E-2</v>
      </c>
      <c r="L7414" s="45"/>
      <c r="M7414" s="45"/>
      <c r="N7414" s="45">
        <v>3.1036639213562012</v>
      </c>
      <c r="O7414" s="45"/>
      <c r="P7414" s="45"/>
      <c r="Q7414" s="45"/>
      <c r="R7414" s="45">
        <v>2.1827783584594727</v>
      </c>
      <c r="S7414" s="45"/>
      <c r="T7414" s="45"/>
      <c r="U7414" s="45"/>
      <c r="V7414" s="46">
        <v>0.54258054494857788</v>
      </c>
      <c r="W7414" s="46"/>
      <c r="X7414" s="45">
        <v>4.3999999761581421E-2</v>
      </c>
      <c r="Y7414" s="45"/>
      <c r="Z7414" s="44">
        <v>2.6399999856948853</v>
      </c>
      <c r="AA7414" s="44"/>
      <c r="AB7414" s="45">
        <v>1.8843355178833008</v>
      </c>
      <c r="AC7414" s="45"/>
      <c r="AD7414" s="45">
        <v>1.2256340926462499E-17</v>
      </c>
      <c r="AE7414" s="45"/>
      <c r="AF7414" s="45">
        <v>2.9598202705383301</v>
      </c>
      <c r="AG7414" s="45"/>
      <c r="AH7414" s="45">
        <v>2.0929088592529297</v>
      </c>
      <c r="AI7414" s="45"/>
      <c r="AJ7414" s="45"/>
      <c r="AK7414" s="20">
        <v>4.1409071745988392E-16</v>
      </c>
    </row>
    <row r="7415" spans="2:37">
      <c r="B7415" s="2">
        <v>6.0000000521540642E-3</v>
      </c>
      <c r="D7415" s="44">
        <v>0.36000000312924385</v>
      </c>
      <c r="E7415" s="44"/>
      <c r="F7415" s="45">
        <v>1.9723870754241943</v>
      </c>
      <c r="G7415" s="45"/>
      <c r="H7415" s="45"/>
      <c r="I7415" s="45"/>
      <c r="J7415" s="45"/>
      <c r="K7415" s="45">
        <v>6.6551421768963337E-3</v>
      </c>
      <c r="L7415" s="45"/>
      <c r="M7415" s="45"/>
      <c r="N7415" s="45">
        <v>3.089775562286377</v>
      </c>
      <c r="O7415" s="45"/>
      <c r="P7415" s="45"/>
      <c r="Q7415" s="45"/>
      <c r="R7415" s="45">
        <v>2.1800951957702637</v>
      </c>
      <c r="S7415" s="45"/>
      <c r="T7415" s="45"/>
      <c r="U7415" s="45"/>
      <c r="V7415" s="46">
        <v>0.21585735678672791</v>
      </c>
      <c r="W7415" s="46"/>
      <c r="X7415" s="45">
        <v>4.5000001788139343E-2</v>
      </c>
      <c r="Y7415" s="45"/>
      <c r="Z7415" s="44">
        <v>2.7000001072883606</v>
      </c>
      <c r="AA7415" s="44"/>
      <c r="AB7415" s="45">
        <v>0.91089403629302979</v>
      </c>
      <c r="AC7415" s="45"/>
      <c r="AD7415" s="45">
        <v>5.0635956323204033E-18</v>
      </c>
      <c r="AE7415" s="45"/>
      <c r="AF7415" s="45">
        <v>2.9570512771606445</v>
      </c>
      <c r="AG7415" s="45"/>
      <c r="AH7415" s="45">
        <v>2.0909509658813477</v>
      </c>
      <c r="AI7415" s="45"/>
      <c r="AJ7415" s="45"/>
      <c r="AK7415" s="20">
        <v>1.7123799379683207E-16</v>
      </c>
    </row>
    <row r="7416" spans="2:37">
      <c r="B7416" s="2">
        <v>7.0000002160668373E-3</v>
      </c>
      <c r="D7416" s="44">
        <v>0.42000001296401024</v>
      </c>
      <c r="E7416" s="44"/>
      <c r="F7416" s="45">
        <v>2.7014691829681396</v>
      </c>
      <c r="G7416" s="45"/>
      <c r="H7416" s="45"/>
      <c r="I7416" s="45"/>
      <c r="J7416" s="45"/>
      <c r="K7416" s="45">
        <v>2.654228126630187E-3</v>
      </c>
      <c r="L7416" s="45"/>
      <c r="M7416" s="45"/>
      <c r="N7416" s="45">
        <v>3.0820121765136719</v>
      </c>
      <c r="O7416" s="45"/>
      <c r="P7416" s="45"/>
      <c r="Q7416" s="45"/>
      <c r="R7416" s="45">
        <v>2.1774349212646484</v>
      </c>
      <c r="S7416" s="45"/>
      <c r="T7416" s="45"/>
      <c r="U7416" s="45"/>
      <c r="V7416" s="46">
        <v>8.619420975446701E-2</v>
      </c>
      <c r="W7416" s="46"/>
      <c r="X7416" s="45">
        <v>4.6000000089406967E-2</v>
      </c>
      <c r="Y7416" s="45"/>
      <c r="Z7416" s="44">
        <v>2.760000005364418</v>
      </c>
      <c r="AA7416" s="44"/>
      <c r="AB7416" s="45">
        <v>-0.18854416906833649</v>
      </c>
      <c r="AC7416" s="45"/>
      <c r="AD7416" s="45">
        <v>2.0921134770752431E-18</v>
      </c>
      <c r="AE7416" s="45"/>
      <c r="AF7416" s="45">
        <v>2.954303503036499</v>
      </c>
      <c r="AG7416" s="45"/>
      <c r="AH7416" s="45">
        <v>2.089008092880249</v>
      </c>
      <c r="AI7416" s="45"/>
      <c r="AJ7416" s="45"/>
      <c r="AK7416" s="20">
        <v>7.0815792508501754E-17</v>
      </c>
    </row>
    <row r="7417" spans="2:37">
      <c r="B7417" s="2">
        <v>8.0000003799796104E-3</v>
      </c>
      <c r="D7417" s="44">
        <v>0.48000002279877663</v>
      </c>
      <c r="E7417" s="44"/>
      <c r="F7417" s="45">
        <v>3.0525426864624023</v>
      </c>
      <c r="G7417" s="45"/>
      <c r="H7417" s="45"/>
      <c r="I7417" s="45"/>
      <c r="J7417" s="45"/>
      <c r="K7417" s="45">
        <v>1.0621366091072559E-3</v>
      </c>
      <c r="L7417" s="45"/>
      <c r="M7417" s="45"/>
      <c r="N7417" s="45">
        <v>3.0766892433166504</v>
      </c>
      <c r="O7417" s="45"/>
      <c r="P7417" s="45"/>
      <c r="Q7417" s="45"/>
      <c r="R7417" s="45">
        <v>2.1747968196868896</v>
      </c>
      <c r="S7417" s="45"/>
      <c r="T7417" s="45"/>
      <c r="U7417" s="45"/>
      <c r="V7417" s="46">
        <v>3.4533984959125519E-2</v>
      </c>
      <c r="W7417" s="46"/>
      <c r="X7417" s="45">
        <v>4.6999998390674591E-2</v>
      </c>
      <c r="Y7417" s="45"/>
      <c r="Z7417" s="44">
        <v>2.8199999034404755</v>
      </c>
      <c r="AA7417" s="44"/>
      <c r="AB7417" s="45">
        <v>-1.2594891786575317</v>
      </c>
      <c r="AC7417" s="45"/>
      <c r="AD7417" s="45">
        <v>8.6444344478731647E-19</v>
      </c>
      <c r="AE7417" s="45"/>
      <c r="AF7417" s="45">
        <v>2.9515764713287354</v>
      </c>
      <c r="AG7417" s="45"/>
      <c r="AH7417" s="45">
        <v>2.0870797634124756</v>
      </c>
      <c r="AI7417" s="45"/>
      <c r="AJ7417" s="45"/>
      <c r="AK7417" s="20">
        <v>2.9287517418799571E-17</v>
      </c>
    </row>
    <row r="7418" spans="2:37">
      <c r="B7418" s="2">
        <v>8.999999612569809E-3</v>
      </c>
      <c r="D7418" s="44">
        <v>0.53999997675418854</v>
      </c>
      <c r="E7418" s="44"/>
      <c r="F7418" s="45">
        <v>2.97560715675354</v>
      </c>
      <c r="G7418" s="45"/>
      <c r="H7418" s="45"/>
      <c r="I7418" s="45"/>
      <c r="J7418" s="45"/>
      <c r="K7418" s="45">
        <v>4.2633636621758342E-4</v>
      </c>
      <c r="L7418" s="45"/>
      <c r="M7418" s="45"/>
      <c r="N7418" s="45">
        <v>3.0723540782928467</v>
      </c>
      <c r="O7418" s="45"/>
      <c r="P7418" s="45"/>
      <c r="Q7418" s="45"/>
      <c r="R7418" s="45">
        <v>2.1721811294555664</v>
      </c>
      <c r="S7418" s="45"/>
      <c r="T7418" s="45"/>
      <c r="U7418" s="45"/>
      <c r="V7418" s="46">
        <v>1.3878462836146355E-2</v>
      </c>
      <c r="W7418" s="46"/>
      <c r="X7418" s="45">
        <v>4.8000000417232513E-2</v>
      </c>
      <c r="Y7418" s="45"/>
      <c r="Z7418" s="44">
        <v>2.8800000250339508</v>
      </c>
      <c r="AA7418" s="44"/>
      <c r="AB7418" s="45">
        <v>-2.1517355442047119</v>
      </c>
      <c r="AC7418" s="45"/>
      <c r="AD7418" s="45">
        <v>3.5719912917208942E-19</v>
      </c>
      <c r="AE7418" s="45"/>
      <c r="AF7418" s="45">
        <v>2.9488699436187744</v>
      </c>
      <c r="AG7418" s="45"/>
      <c r="AH7418" s="45">
        <v>2.0851659774780273</v>
      </c>
      <c r="AI7418" s="45"/>
      <c r="AJ7418" s="45"/>
      <c r="AK7418" s="20">
        <v>1.211308482489689E-17</v>
      </c>
    </row>
    <row r="7419" spans="2:37">
      <c r="B7419" s="2">
        <v>9.9999997764825821E-3</v>
      </c>
      <c r="D7419" s="44">
        <v>0.59999998658895493</v>
      </c>
      <c r="E7419" s="44"/>
      <c r="F7419" s="45">
        <v>2.4818246364593506</v>
      </c>
      <c r="G7419" s="45"/>
      <c r="H7419" s="45"/>
      <c r="I7419" s="45"/>
      <c r="J7419" s="45"/>
      <c r="K7419" s="45">
        <v>1.7160708375740796E-4</v>
      </c>
      <c r="L7419" s="45"/>
      <c r="M7419" s="45"/>
      <c r="N7419" s="45">
        <v>3.0684311389923096</v>
      </c>
      <c r="O7419" s="45"/>
      <c r="P7419" s="45"/>
      <c r="Q7419" s="45"/>
      <c r="R7419" s="45">
        <v>2.1695871353149414</v>
      </c>
      <c r="S7419" s="45"/>
      <c r="T7419" s="45"/>
      <c r="U7419" s="45"/>
      <c r="V7419" s="46">
        <v>5.5929780937731266E-3</v>
      </c>
      <c r="W7419" s="46"/>
      <c r="X7419" s="45">
        <v>4.8999998718500137E-2</v>
      </c>
      <c r="Y7419" s="45"/>
      <c r="Z7419" s="44">
        <v>2.9399999231100082</v>
      </c>
      <c r="AA7419" s="44"/>
      <c r="AB7419" s="45">
        <v>-2.7404253482818604</v>
      </c>
      <c r="AC7419" s="45"/>
      <c r="AD7419" s="45">
        <v>1.4760610223535724E-19</v>
      </c>
      <c r="AE7419" s="45"/>
      <c r="AF7419" s="45">
        <v>2.9461839199066162</v>
      </c>
      <c r="AG7419" s="45"/>
      <c r="AH7419" s="45">
        <v>2.0832667350769043</v>
      </c>
      <c r="AI7419" s="45"/>
      <c r="AJ7419" s="45"/>
      <c r="AK7419" s="20">
        <v>5.0100774602785287E-18</v>
      </c>
    </row>
    <row r="7420" spans="2:37">
      <c r="B7420" s="2">
        <v>1.0999999940395355E-2</v>
      </c>
      <c r="D7420" s="44">
        <v>0.65999999642372131</v>
      </c>
      <c r="E7420" s="44"/>
      <c r="F7420" s="45">
        <v>1.6411980390548706</v>
      </c>
      <c r="G7420" s="45"/>
      <c r="H7420" s="45"/>
      <c r="I7420" s="45"/>
      <c r="J7420" s="45"/>
      <c r="K7420" s="45">
        <v>6.9250105298124254E-5</v>
      </c>
      <c r="L7420" s="45"/>
      <c r="M7420" s="45"/>
      <c r="N7420" s="45">
        <v>3.0646913051605225</v>
      </c>
      <c r="O7420" s="45"/>
      <c r="P7420" s="45"/>
      <c r="Q7420" s="45"/>
      <c r="R7420" s="45">
        <v>2.1670150756835938</v>
      </c>
      <c r="S7420" s="45"/>
      <c r="T7420" s="45"/>
      <c r="U7420" s="45"/>
      <c r="V7420" s="46">
        <v>2.2596621420234442E-3</v>
      </c>
      <c r="W7420" s="46"/>
      <c r="X7420" s="45">
        <v>5.000000074505806E-2</v>
      </c>
      <c r="Y7420" s="45"/>
      <c r="Z7420" s="44">
        <v>3.0000000447034836</v>
      </c>
      <c r="AA7420" s="44"/>
      <c r="AB7420" s="45">
        <v>-2.9435164928436279</v>
      </c>
      <c r="AC7420" s="45"/>
      <c r="AD7420" s="45">
        <v>6.0998075515507543E-20</v>
      </c>
      <c r="AE7420" s="45"/>
      <c r="AF7420" s="45">
        <v>2.9435181617736816</v>
      </c>
      <c r="AG7420" s="45"/>
      <c r="AH7420" s="45">
        <v>2.0813815593719482</v>
      </c>
      <c r="AI7420" s="45"/>
      <c r="AJ7420" s="45"/>
      <c r="AK7420" s="20">
        <v>2.0722849238165814E-18</v>
      </c>
    </row>
    <row r="7421" spans="2:37">
      <c r="B7421" s="2">
        <v>1.2000000104308128E-2</v>
      </c>
      <c r="D7421" s="44">
        <v>0.7200000062584877</v>
      </c>
      <c r="E7421" s="44"/>
      <c r="F7421" s="45">
        <v>0.57237064838409424</v>
      </c>
      <c r="G7421" s="45"/>
      <c r="H7421" s="45"/>
      <c r="I7421" s="45"/>
      <c r="J7421" s="45"/>
      <c r="K7421" s="45">
        <v>2.8009731977363117E-5</v>
      </c>
      <c r="L7421" s="45"/>
      <c r="M7421" s="45"/>
      <c r="N7421" s="45">
        <v>3.0610430240631104</v>
      </c>
      <c r="O7421" s="45"/>
      <c r="P7421" s="45"/>
      <c r="Q7421" s="45"/>
      <c r="R7421" s="45">
        <v>2.1644644737243652</v>
      </c>
      <c r="S7421" s="45"/>
      <c r="T7421" s="45"/>
      <c r="U7421" s="45"/>
      <c r="V7421" s="46">
        <v>9.1504718875512481E-4</v>
      </c>
      <c r="W7421" s="46"/>
      <c r="X7421" s="45">
        <v>5.0999999046325684E-2</v>
      </c>
      <c r="Y7421" s="45"/>
      <c r="Z7421" s="44">
        <v>3.059999942779541</v>
      </c>
      <c r="AA7421" s="44"/>
      <c r="AB7421" s="45">
        <v>-2.7332131862640381</v>
      </c>
      <c r="AC7421" s="45"/>
      <c r="AD7421" s="45">
        <v>2.5208330783140652E-20</v>
      </c>
      <c r="AE7421" s="45"/>
      <c r="AF7421" s="45">
        <v>2.9408721923828125</v>
      </c>
      <c r="AG7421" s="45"/>
      <c r="AH7421" s="45">
        <v>2.0795106887817383</v>
      </c>
      <c r="AI7421" s="45"/>
      <c r="AJ7421" s="45"/>
      <c r="AK7421" s="20">
        <v>8.5717195851630422E-19</v>
      </c>
    </row>
    <row r="7422" spans="2:37">
      <c r="B7422" s="2">
        <v>1.3000000268220901E-2</v>
      </c>
      <c r="D7422" s="44">
        <v>0.78000001609325409</v>
      </c>
      <c r="E7422" s="44"/>
      <c r="F7422" s="45">
        <v>-0.57422357797622681</v>
      </c>
      <c r="G7422" s="45"/>
      <c r="H7422" s="45"/>
      <c r="I7422" s="45"/>
      <c r="J7422" s="45"/>
      <c r="K7422" s="45">
        <v>1.1352986803103704E-5</v>
      </c>
      <c r="L7422" s="45"/>
      <c r="M7422" s="45"/>
      <c r="N7422" s="45">
        <v>3.0574493408203125</v>
      </c>
      <c r="O7422" s="45"/>
      <c r="P7422" s="45"/>
      <c r="Q7422" s="45"/>
      <c r="R7422" s="45">
        <v>2.1619350910186768</v>
      </c>
      <c r="S7422" s="45"/>
      <c r="T7422" s="45"/>
      <c r="U7422" s="45"/>
      <c r="V7422" s="46">
        <v>3.713235491886735E-4</v>
      </c>
      <c r="W7422" s="46"/>
      <c r="X7422" s="45">
        <v>5.2000001072883606E-2</v>
      </c>
      <c r="Y7422" s="45"/>
      <c r="Z7422" s="44">
        <v>3.1200000643730164</v>
      </c>
      <c r="AA7422" s="44"/>
      <c r="AB7422" s="45">
        <v>-2.1397676467895508</v>
      </c>
      <c r="AC7422" s="45"/>
      <c r="AD7422" s="45">
        <v>1.0418048201627716E-20</v>
      </c>
      <c r="AE7422" s="45"/>
      <c r="AF7422" s="45">
        <v>2.9382457733154297</v>
      </c>
      <c r="AG7422" s="45"/>
      <c r="AH7422" s="45">
        <v>2.0776536464691162</v>
      </c>
      <c r="AI7422" s="45"/>
      <c r="AJ7422" s="45"/>
      <c r="AK7422" s="20">
        <v>3.5456693706536912E-19</v>
      </c>
    </row>
    <row r="7423" spans="2:37">
      <c r="B7423" s="2">
        <v>1.4000000432133675E-2</v>
      </c>
      <c r="D7423" s="44">
        <v>0.84000002592802048</v>
      </c>
      <c r="E7423" s="44"/>
      <c r="F7423" s="45">
        <v>-1.6375714540481567</v>
      </c>
      <c r="G7423" s="45"/>
      <c r="H7423" s="45"/>
      <c r="I7423" s="45"/>
      <c r="J7423" s="45"/>
      <c r="K7423" s="45">
        <v>4.610426003637258E-6</v>
      </c>
      <c r="L7423" s="45"/>
      <c r="M7423" s="45"/>
      <c r="N7423" s="45">
        <v>3.0538952350616455</v>
      </c>
      <c r="O7423" s="45"/>
      <c r="P7423" s="45"/>
      <c r="Q7423" s="45"/>
      <c r="R7423" s="45">
        <v>2.1594266891479492</v>
      </c>
      <c r="S7423" s="45"/>
      <c r="T7423" s="45"/>
      <c r="U7423" s="45"/>
      <c r="V7423" s="46">
        <v>1.5096893184818327E-4</v>
      </c>
      <c r="W7423" s="46"/>
      <c r="X7423" s="45">
        <v>5.299999937415123E-2</v>
      </c>
      <c r="Y7423" s="45"/>
      <c r="Z7423" s="44">
        <v>3.1799999624490738</v>
      </c>
      <c r="AA7423" s="44"/>
      <c r="AB7423" s="45">
        <v>-1.2471295595169067</v>
      </c>
      <c r="AC7423" s="45"/>
      <c r="AD7423" s="45">
        <v>4.3056778445238126E-21</v>
      </c>
      <c r="AE7423" s="45"/>
      <c r="AF7423" s="45">
        <v>2.9356391429901123</v>
      </c>
      <c r="AG7423" s="45"/>
      <c r="AH7423" s="45">
        <v>2.075810432434082</v>
      </c>
      <c r="AI7423" s="45"/>
      <c r="AJ7423" s="45"/>
      <c r="AK7423" s="20">
        <v>1.4666917801997315E-19</v>
      </c>
    </row>
    <row r="7424" spans="2:37">
      <c r="B7424" s="2">
        <v>1.4999999664723873E-2</v>
      </c>
      <c r="D7424" s="44">
        <v>0.89999997988343239</v>
      </c>
      <c r="E7424" s="44"/>
      <c r="F7424" s="45">
        <v>-2.468703031539917</v>
      </c>
      <c r="G7424" s="45"/>
      <c r="H7424" s="45"/>
      <c r="I7424" s="45"/>
      <c r="J7424" s="45"/>
      <c r="K7424" s="45">
        <v>1.8755380324364523E-6</v>
      </c>
      <c r="L7424" s="45"/>
      <c r="M7424" s="45"/>
      <c r="N7424" s="45">
        <v>3.0503745079040527</v>
      </c>
      <c r="O7424" s="45"/>
      <c r="P7424" s="45"/>
      <c r="Q7424" s="45"/>
      <c r="R7424" s="45">
        <v>2.1569392681121826</v>
      </c>
      <c r="S7424" s="45"/>
      <c r="T7424" s="45"/>
      <c r="U7424" s="45"/>
      <c r="V7424" s="46">
        <v>6.1485538026317954E-5</v>
      </c>
      <c r="W7424" s="46"/>
      <c r="X7424" s="45">
        <v>5.4000001400709152E-2</v>
      </c>
      <c r="Y7424" s="45"/>
      <c r="Z7424" s="44">
        <v>3.2400000840425491</v>
      </c>
      <c r="AA7424" s="44"/>
      <c r="AB7424" s="45">
        <v>-0.18107499182224274</v>
      </c>
      <c r="AC7424" s="45"/>
      <c r="AD7424" s="45">
        <v>1.7795415610530664E-21</v>
      </c>
      <c r="AE7424" s="45"/>
      <c r="AF7424" s="45">
        <v>2.933051586151123</v>
      </c>
      <c r="AG7424" s="45"/>
      <c r="AH7424" s="45">
        <v>2.0739808082580566</v>
      </c>
      <c r="AI7424" s="45"/>
      <c r="AJ7424" s="45"/>
      <c r="AK7424" s="20">
        <v>6.0672017720145332E-20</v>
      </c>
    </row>
    <row r="7425" spans="2:37">
      <c r="B7425" s="2">
        <v>1.6000000759959221E-2</v>
      </c>
      <c r="D7425" s="44">
        <v>0.96000004559755325</v>
      </c>
      <c r="E7425" s="44"/>
      <c r="F7425" s="45">
        <v>-2.9515624046325684</v>
      </c>
      <c r="G7425" s="45"/>
      <c r="H7425" s="45"/>
      <c r="I7425" s="45"/>
      <c r="J7425" s="45"/>
      <c r="K7425" s="45">
        <v>7.6417910577220027E-7</v>
      </c>
      <c r="L7425" s="45"/>
      <c r="M7425" s="45"/>
      <c r="N7425" s="45">
        <v>3.0468845367431641</v>
      </c>
      <c r="O7425" s="45"/>
      <c r="P7425" s="45"/>
      <c r="Q7425" s="45"/>
      <c r="R7425" s="45">
        <v>2.1544721126556396</v>
      </c>
      <c r="S7425" s="45"/>
      <c r="T7425" s="45"/>
      <c r="U7425" s="45"/>
      <c r="V7425" s="46">
        <v>2.5080677005462348E-5</v>
      </c>
      <c r="W7425" s="46"/>
      <c r="X7425" s="45">
        <v>5.4999999701976776E-2</v>
      </c>
      <c r="Y7425" s="45"/>
      <c r="Z7425" s="44">
        <v>3.2999999821186066</v>
      </c>
      <c r="AA7425" s="44"/>
      <c r="AB7425" s="45">
        <v>0.90851402282714844</v>
      </c>
      <c r="AC7425" s="45"/>
      <c r="AD7425" s="45">
        <v>7.3550401966609439E-22</v>
      </c>
      <c r="AE7425" s="45"/>
      <c r="AF7425" s="45">
        <v>2.930483341217041</v>
      </c>
      <c r="AG7425" s="45"/>
      <c r="AH7425" s="45">
        <v>2.07216477394104</v>
      </c>
      <c r="AI7425" s="45"/>
      <c r="AJ7425" s="45"/>
      <c r="AK7425" s="20">
        <v>2.5098385231917857E-20</v>
      </c>
    </row>
    <row r="7426" spans="2:37">
      <c r="B7426" s="2">
        <v>1.7000000923871994E-2</v>
      </c>
      <c r="D7426" s="44">
        <v>1.0200000554323196</v>
      </c>
      <c r="E7426" s="44"/>
      <c r="F7426" s="45">
        <v>-3.0192108154296875</v>
      </c>
      <c r="G7426" s="45"/>
      <c r="H7426" s="45"/>
      <c r="I7426" s="45"/>
      <c r="J7426" s="45"/>
      <c r="K7426" s="45">
        <v>3.1180664450403128E-7</v>
      </c>
      <c r="L7426" s="45"/>
      <c r="M7426" s="45"/>
      <c r="N7426" s="45">
        <v>3.043424129486084</v>
      </c>
      <c r="O7426" s="45"/>
      <c r="P7426" s="45"/>
      <c r="Q7426" s="45"/>
      <c r="R7426" s="45">
        <v>2.1520254611968994</v>
      </c>
      <c r="S7426" s="45"/>
      <c r="T7426" s="45"/>
      <c r="U7426" s="45"/>
      <c r="V7426" s="46">
        <v>1.0245258636132348E-5</v>
      </c>
      <c r="W7426" s="46"/>
      <c r="X7426" s="45">
        <v>5.6000001728534698E-2</v>
      </c>
      <c r="Y7426" s="45"/>
      <c r="Z7426" s="44">
        <v>3.3600001037120819</v>
      </c>
      <c r="AA7426" s="44"/>
      <c r="AB7426" s="45">
        <v>1.8687176704406738</v>
      </c>
      <c r="AC7426" s="45"/>
      <c r="AD7426" s="45">
        <v>3.0399829095700239E-22</v>
      </c>
      <c r="AE7426" s="45"/>
      <c r="AF7426" s="45">
        <v>2.927933931350708</v>
      </c>
      <c r="AG7426" s="45"/>
      <c r="AH7426" s="45">
        <v>2.070361852645874</v>
      </c>
      <c r="AI7426" s="45"/>
      <c r="AJ7426" s="45"/>
      <c r="AK7426" s="20">
        <v>1.0382689461615342E-20</v>
      </c>
    </row>
    <row r="7427" spans="2:37">
      <c r="B7427" s="2">
        <v>1.7999999225139618E-2</v>
      </c>
      <c r="D7427" s="44">
        <v>1.0799999535083771</v>
      </c>
      <c r="E7427" s="44"/>
      <c r="F7427" s="45">
        <v>-2.6631040573120117</v>
      </c>
      <c r="G7427" s="45"/>
      <c r="H7427" s="45"/>
      <c r="I7427" s="45"/>
      <c r="J7427" s="45"/>
      <c r="K7427" s="45">
        <v>1.2739089072510978E-7</v>
      </c>
      <c r="L7427" s="45"/>
      <c r="M7427" s="45"/>
      <c r="N7427" s="45">
        <v>3.0399923324584961</v>
      </c>
      <c r="O7427" s="45"/>
      <c r="P7427" s="45"/>
      <c r="Q7427" s="45"/>
      <c r="R7427" s="45">
        <v>2.1495990753173828</v>
      </c>
      <c r="S7427" s="45"/>
      <c r="T7427" s="45"/>
      <c r="U7427" s="45"/>
      <c r="V7427" s="46">
        <v>4.1905004763975739E-6</v>
      </c>
      <c r="W7427" s="46"/>
      <c r="X7427" s="45">
        <v>5.7000000029802322E-2</v>
      </c>
      <c r="Y7427" s="45"/>
      <c r="Z7427" s="44">
        <v>3.4200000017881393</v>
      </c>
      <c r="AA7427" s="44"/>
      <c r="AB7427" s="45">
        <v>2.5650365352630615</v>
      </c>
      <c r="AC7427" s="45"/>
      <c r="AD7427" s="45">
        <v>1.2565086307798283E-22</v>
      </c>
      <c r="AE7427" s="45"/>
      <c r="AF7427" s="45">
        <v>2.925403356552124</v>
      </c>
      <c r="AG7427" s="45"/>
      <c r="AH7427" s="45">
        <v>2.0685725212097168</v>
      </c>
      <c r="AI7427" s="45"/>
      <c r="AJ7427" s="45"/>
      <c r="AK7427" s="20">
        <v>4.2951636034564393E-21</v>
      </c>
    </row>
    <row r="7428" spans="2:37">
      <c r="B7428" s="2">
        <v>1.8999999389052391E-2</v>
      </c>
      <c r="D7428" s="44">
        <v>1.1399999633431435</v>
      </c>
      <c r="E7428" s="44"/>
      <c r="F7428" s="45">
        <v>-1.9341568946838379</v>
      </c>
      <c r="G7428" s="45"/>
      <c r="H7428" s="45"/>
      <c r="I7428" s="45"/>
      <c r="J7428" s="45"/>
      <c r="K7428" s="45">
        <v>5.2107601788975444E-8</v>
      </c>
      <c r="L7428" s="45"/>
      <c r="M7428" s="45"/>
      <c r="N7428" s="45">
        <v>3.0365886688232422</v>
      </c>
      <c r="O7428" s="45"/>
      <c r="P7428" s="45"/>
      <c r="Q7428" s="45"/>
      <c r="R7428" s="45">
        <v>2.1471924781799316</v>
      </c>
      <c r="S7428" s="45"/>
      <c r="T7428" s="45"/>
      <c r="U7428" s="45"/>
      <c r="V7428" s="46">
        <v>1.7159915159936645E-6</v>
      </c>
      <c r="W7428" s="46"/>
      <c r="X7428" s="45">
        <v>5.7999998331069946E-2</v>
      </c>
      <c r="Y7428" s="45"/>
      <c r="Z7428" s="44">
        <v>3.4799998998641968</v>
      </c>
      <c r="AA7428" s="44"/>
      <c r="AB7428" s="45">
        <v>2.9002277851104736</v>
      </c>
      <c r="AC7428" s="45"/>
      <c r="AD7428" s="45">
        <v>5.1935837831139523E-23</v>
      </c>
      <c r="AE7428" s="45"/>
      <c r="AF7428" s="45">
        <v>2.9228911399841309</v>
      </c>
      <c r="AG7428" s="45"/>
      <c r="AH7428" s="45">
        <v>2.0667960643768311</v>
      </c>
      <c r="AI7428" s="45"/>
      <c r="AJ7428" s="45"/>
      <c r="AK7428" s="20">
        <v>1.7768653409657733E-21</v>
      </c>
    </row>
    <row r="7429" spans="2:37">
      <c r="B7429" s="2">
        <v>1.9999999552965164E-2</v>
      </c>
      <c r="D7429" s="44">
        <v>1.1999999731779099</v>
      </c>
      <c r="E7429" s="44"/>
      <c r="F7429" s="45">
        <v>-0.93546831607818604</v>
      </c>
      <c r="G7429" s="45"/>
      <c r="H7429" s="45"/>
      <c r="I7429" s="45"/>
      <c r="J7429" s="45"/>
      <c r="K7429" s="45">
        <v>2.1336592936904708E-8</v>
      </c>
      <c r="L7429" s="45"/>
      <c r="M7429" s="45"/>
      <c r="N7429" s="45">
        <v>3.0332131385803223</v>
      </c>
      <c r="O7429" s="45"/>
      <c r="P7429" s="45"/>
      <c r="Q7429" s="45"/>
      <c r="R7429" s="45">
        <v>2.1448056697845459</v>
      </c>
      <c r="S7429" s="45"/>
      <c r="T7429" s="45"/>
      <c r="U7429" s="45"/>
      <c r="V7429" s="46">
        <v>7.0343202196454513E-7</v>
      </c>
      <c r="W7429" s="46"/>
      <c r="X7429" s="45">
        <v>5.9000000357627869E-2</v>
      </c>
      <c r="Y7429" s="45"/>
      <c r="Z7429" s="44">
        <v>3.5400000214576721</v>
      </c>
      <c r="AA7429" s="44"/>
      <c r="AB7429" s="45">
        <v>2.8278820514678955</v>
      </c>
      <c r="AC7429" s="45"/>
      <c r="AD7429" s="45">
        <v>2.1467197660854303E-23</v>
      </c>
      <c r="AE7429" s="45"/>
      <c r="AF7429" s="45">
        <v>2.9203970432281494</v>
      </c>
      <c r="AG7429" s="45"/>
      <c r="AH7429" s="45">
        <v>2.0650327205657959</v>
      </c>
      <c r="AI7429" s="45"/>
      <c r="AJ7429" s="45"/>
      <c r="AK7429" s="20">
        <v>7.3507806002082401E-22</v>
      </c>
    </row>
    <row r="7430" spans="2:37">
      <c r="B7430" s="2">
        <v>2.0999999716877937E-2</v>
      </c>
      <c r="D7430" s="44">
        <v>1.2599999830126762</v>
      </c>
      <c r="E7430" s="44"/>
      <c r="F7430" s="45">
        <v>0.19225664436817169</v>
      </c>
      <c r="G7430" s="45"/>
      <c r="H7430" s="45"/>
      <c r="I7430" s="45"/>
      <c r="J7430" s="45"/>
      <c r="K7430" s="45">
        <v>8.745126400810932E-9</v>
      </c>
      <c r="L7430" s="45"/>
      <c r="M7430" s="45"/>
      <c r="N7430" s="45">
        <v>3.029865026473999</v>
      </c>
      <c r="O7430" s="45"/>
      <c r="P7430" s="45"/>
      <c r="Q7430" s="45"/>
      <c r="R7430" s="45">
        <v>2.1424381732940674</v>
      </c>
      <c r="S7430" s="45"/>
      <c r="T7430" s="45"/>
      <c r="U7430" s="45"/>
      <c r="V7430" s="46">
        <v>2.886308720917441E-7</v>
      </c>
      <c r="W7430" s="46"/>
      <c r="X7430" s="45">
        <v>5.9999998658895493E-2</v>
      </c>
      <c r="Y7430" s="45"/>
      <c r="Z7430" s="44">
        <v>3.5999999195337296</v>
      </c>
      <c r="AA7430" s="44"/>
      <c r="AB7430" s="45">
        <v>2.3588473796844482</v>
      </c>
      <c r="AC7430" s="45"/>
      <c r="AD7430" s="45">
        <v>8.8733882964081995E-24</v>
      </c>
      <c r="AE7430" s="45"/>
      <c r="AF7430" s="45">
        <v>2.9179213047027588</v>
      </c>
      <c r="AG7430" s="45"/>
      <c r="AH7430" s="45">
        <v>2.0632820129394531</v>
      </c>
      <c r="AI7430" s="45"/>
      <c r="AJ7430" s="45"/>
      <c r="AK7430" s="20">
        <v>3.0409964380610518E-22</v>
      </c>
    </row>
    <row r="7431" spans="2:37">
      <c r="B7431" s="2">
        <v>2.199999988079071E-2</v>
      </c>
      <c r="D7431" s="44">
        <v>1.3199999928474426</v>
      </c>
      <c r="E7431" s="44"/>
      <c r="F7431" s="45">
        <v>1.2905254364013672</v>
      </c>
      <c r="G7431" s="45"/>
      <c r="H7431" s="45"/>
      <c r="I7431" s="45"/>
      <c r="J7431" s="45"/>
      <c r="K7431" s="45">
        <v>3.5874332393603936E-9</v>
      </c>
      <c r="L7431" s="45"/>
      <c r="M7431" s="45"/>
      <c r="N7431" s="45">
        <v>3.0265443325042725</v>
      </c>
      <c r="O7431" s="45"/>
      <c r="P7431" s="45"/>
      <c r="Q7431" s="45"/>
      <c r="R7431" s="45">
        <v>2.1400899887084961</v>
      </c>
      <c r="S7431" s="45"/>
      <c r="T7431" s="45"/>
      <c r="U7431" s="45"/>
      <c r="V7431" s="46">
        <v>1.1853231995928581E-7</v>
      </c>
      <c r="W7431" s="46"/>
      <c r="X7431" s="45">
        <v>6.1000000685453415E-2</v>
      </c>
      <c r="Y7431" s="45"/>
      <c r="Z7431" s="44">
        <v>3.6600000411272049</v>
      </c>
      <c r="AA7431" s="44"/>
      <c r="AB7431" s="45">
        <v>1.5596082210540771</v>
      </c>
      <c r="AC7431" s="45"/>
      <c r="AD7431" s="45">
        <v>3.6678273170563671E-24</v>
      </c>
      <c r="AE7431" s="45"/>
      <c r="AF7431" s="45">
        <v>2.9154634475708008</v>
      </c>
      <c r="AG7431" s="45"/>
      <c r="AH7431" s="45">
        <v>2.0615439414978027</v>
      </c>
      <c r="AI7431" s="45"/>
      <c r="AJ7431" s="45"/>
      <c r="AK7431" s="20">
        <v>1.25805972064611E-22</v>
      </c>
    </row>
    <row r="7432" spans="2:37">
      <c r="B7432" s="2">
        <v>2.3000000044703484E-2</v>
      </c>
      <c r="D7432" s="44">
        <v>1.380000002682209</v>
      </c>
      <c r="E7432" s="44"/>
      <c r="F7432" s="45">
        <v>2.2053272724151611</v>
      </c>
      <c r="G7432" s="45"/>
      <c r="H7432" s="45"/>
      <c r="I7432" s="45"/>
      <c r="J7432" s="45"/>
      <c r="K7432" s="45">
        <v>1.472792665602185E-9</v>
      </c>
      <c r="L7432" s="45"/>
      <c r="M7432" s="45"/>
      <c r="N7432" s="45">
        <v>3.0232505798339844</v>
      </c>
      <c r="O7432" s="45"/>
      <c r="P7432" s="45"/>
      <c r="Q7432" s="45"/>
      <c r="R7432" s="45">
        <v>2.1377608776092529</v>
      </c>
      <c r="S7432" s="45"/>
      <c r="T7432" s="45"/>
      <c r="U7432" s="45"/>
      <c r="V7432" s="46">
        <v>4.8715534717302944E-8</v>
      </c>
      <c r="W7432" s="46"/>
      <c r="X7432" s="45">
        <v>6.1999998986721039E-2</v>
      </c>
      <c r="Y7432" s="45"/>
      <c r="Z7432" s="44">
        <v>3.7199999392032623</v>
      </c>
      <c r="AA7432" s="44"/>
      <c r="AB7432" s="45">
        <v>0.54286438226699829</v>
      </c>
      <c r="AC7432" s="45"/>
      <c r="AD7432" s="45">
        <v>1.5161177888086649E-24</v>
      </c>
      <c r="AE7432" s="45"/>
      <c r="AF7432" s="45">
        <v>2.9130234718322754</v>
      </c>
      <c r="AG7432" s="45"/>
      <c r="AH7432" s="45">
        <v>2.0598185062408447</v>
      </c>
      <c r="AI7432" s="45"/>
      <c r="AJ7432" s="45"/>
      <c r="AK7432" s="20">
        <v>5.2046193160892701E-23</v>
      </c>
    </row>
    <row r="7433" spans="2:37">
      <c r="B7433" s="2">
        <v>2.4000000208616257E-2</v>
      </c>
      <c r="D7433" s="44">
        <v>1.4400000125169754</v>
      </c>
      <c r="E7433" s="44"/>
      <c r="F7433" s="45">
        <v>2.8087248802185059</v>
      </c>
      <c r="G7433" s="45"/>
      <c r="H7433" s="45"/>
      <c r="I7433" s="45"/>
      <c r="J7433" s="45"/>
      <c r="K7433" s="45">
        <v>6.0507066024229061E-10</v>
      </c>
      <c r="L7433" s="45"/>
      <c r="M7433" s="45"/>
      <c r="N7433" s="45">
        <v>3.0199832916259766</v>
      </c>
      <c r="O7433" s="45"/>
      <c r="P7433" s="45"/>
      <c r="Q7433" s="45"/>
      <c r="R7433" s="45">
        <v>2.1354506015777588</v>
      </c>
      <c r="S7433" s="45"/>
      <c r="T7433" s="45"/>
      <c r="U7433" s="45"/>
      <c r="V7433" s="46">
        <v>2.0035562542375374E-8</v>
      </c>
      <c r="W7433" s="46"/>
      <c r="X7433" s="45">
        <v>6.3000001013278961E-2</v>
      </c>
      <c r="Y7433" s="45"/>
      <c r="Z7433" s="44">
        <v>3.7800000607967377</v>
      </c>
      <c r="AA7433" s="44"/>
      <c r="AB7433" s="45">
        <v>-0.54835820198059082</v>
      </c>
      <c r="AC7433" s="45"/>
      <c r="AD7433" s="45">
        <v>6.2670221380952143E-25</v>
      </c>
      <c r="AE7433" s="45"/>
      <c r="AF7433" s="45">
        <v>2.9106009006500244</v>
      </c>
      <c r="AG7433" s="45"/>
      <c r="AH7433" s="45">
        <v>2.05810546875</v>
      </c>
      <c r="AI7433" s="45"/>
      <c r="AJ7433" s="45"/>
      <c r="AK7433" s="20">
        <v>2.1531713861126899E-23</v>
      </c>
    </row>
    <row r="7434" spans="2:37">
      <c r="B7434" s="2">
        <v>2.500000037252903E-2</v>
      </c>
      <c r="D7434" s="44">
        <v>1.5000000223517418</v>
      </c>
      <c r="E7434" s="44"/>
      <c r="F7434" s="45">
        <v>3.0167417526245117</v>
      </c>
      <c r="G7434" s="45"/>
      <c r="H7434" s="45"/>
      <c r="I7434" s="45"/>
      <c r="J7434" s="45"/>
      <c r="K7434" s="45">
        <v>2.487408057305629E-10</v>
      </c>
      <c r="L7434" s="45"/>
      <c r="M7434" s="45"/>
      <c r="N7434" s="45">
        <v>3.016742467880249</v>
      </c>
      <c r="O7434" s="45"/>
      <c r="P7434" s="45"/>
      <c r="Q7434" s="45"/>
      <c r="R7434" s="45">
        <v>2.1331591606140137</v>
      </c>
      <c r="S7434" s="45"/>
      <c r="T7434" s="45"/>
      <c r="U7434" s="45"/>
      <c r="V7434" s="46">
        <v>8.245343963153573E-9</v>
      </c>
      <c r="W7434" s="46"/>
      <c r="X7434" s="45">
        <v>6.4000003039836884E-2</v>
      </c>
      <c r="Y7434" s="45"/>
      <c r="Z7434" s="44">
        <v>3.840000182390213</v>
      </c>
      <c r="AA7434" s="44"/>
      <c r="AB7434" s="45">
        <v>-1.5608235597610474</v>
      </c>
      <c r="AC7434" s="45"/>
      <c r="AD7434" s="45">
        <v>2.5905578295066153E-25</v>
      </c>
      <c r="AE7434" s="45"/>
      <c r="AF7434" s="45">
        <v>2.9081954956054688</v>
      </c>
      <c r="AG7434" s="45"/>
      <c r="AH7434" s="45">
        <v>2.0564048290252686</v>
      </c>
      <c r="AI7434" s="45"/>
      <c r="AJ7434" s="45"/>
      <c r="AK7434" s="20">
        <v>8.907784209597646E-24</v>
      </c>
    </row>
    <row r="7435" spans="2:37">
      <c r="B7435" s="2">
        <v>2.6000000536441803E-2</v>
      </c>
      <c r="D7435" s="44">
        <v>1.5600000321865082</v>
      </c>
      <c r="E7435" s="44"/>
      <c r="F7435" s="45">
        <v>2.8010454177856445</v>
      </c>
      <c r="G7435" s="45"/>
      <c r="H7435" s="45"/>
      <c r="I7435" s="45"/>
      <c r="J7435" s="45"/>
      <c r="K7435" s="45">
        <v>1.0231443470232193E-10</v>
      </c>
      <c r="L7435" s="45"/>
      <c r="M7435" s="45"/>
      <c r="N7435" s="45">
        <v>3.0135278701782227</v>
      </c>
      <c r="O7435" s="45"/>
      <c r="P7435" s="45"/>
      <c r="Q7435" s="45"/>
      <c r="R7435" s="45">
        <v>2.1308860778808594</v>
      </c>
      <c r="S7435" s="45"/>
      <c r="T7435" s="45"/>
      <c r="U7435" s="45"/>
      <c r="V7435" s="46">
        <v>3.3951714772939567E-9</v>
      </c>
      <c r="W7435" s="46"/>
      <c r="X7435" s="45">
        <v>6.4999997615814209E-2</v>
      </c>
      <c r="Y7435" s="45"/>
      <c r="Z7435" s="44">
        <v>3.8999998569488525</v>
      </c>
      <c r="AA7435" s="44"/>
      <c r="AB7435" s="45">
        <v>-2.3526003360748291</v>
      </c>
      <c r="AC7435" s="45"/>
      <c r="AD7435" s="45">
        <v>1.0708502058892257E-25</v>
      </c>
      <c r="AE7435" s="45"/>
      <c r="AF7435" s="45">
        <v>2.9058074951171875</v>
      </c>
      <c r="AG7435" s="45"/>
      <c r="AH7435" s="45">
        <v>2.0547161102294922</v>
      </c>
      <c r="AI7435" s="45"/>
      <c r="AJ7435" s="45"/>
      <c r="AK7435" s="20">
        <v>3.6852067116592912E-24</v>
      </c>
    </row>
    <row r="7436" spans="2:37">
      <c r="B7436" s="2">
        <v>2.7000000700354576E-2</v>
      </c>
      <c r="D7436" s="44">
        <v>1.6200000420212746</v>
      </c>
      <c r="E7436" s="44"/>
      <c r="F7436" s="45">
        <v>2.1928012371063232</v>
      </c>
      <c r="G7436" s="45"/>
      <c r="H7436" s="45"/>
      <c r="I7436" s="45"/>
      <c r="J7436" s="45"/>
      <c r="K7436" s="45">
        <v>4.2106668846075834E-11</v>
      </c>
      <c r="L7436" s="45"/>
      <c r="M7436" s="45"/>
      <c r="N7436" s="45">
        <v>3.0103390216827393</v>
      </c>
      <c r="O7436" s="45"/>
      <c r="P7436" s="45"/>
      <c r="Q7436" s="45"/>
      <c r="R7436" s="45">
        <v>2.1286311149597168</v>
      </c>
      <c r="S7436" s="45"/>
      <c r="T7436" s="45"/>
      <c r="U7436" s="45"/>
      <c r="V7436" s="46">
        <v>1.3987351277222615E-9</v>
      </c>
      <c r="W7436" s="46"/>
      <c r="X7436" s="45">
        <v>6.5999999642372131E-2</v>
      </c>
      <c r="Y7436" s="45"/>
      <c r="Z7436" s="44">
        <v>3.9599999785423279</v>
      </c>
      <c r="AA7436" s="44"/>
      <c r="AB7436" s="45">
        <v>-2.812955379486084</v>
      </c>
      <c r="AC7436" s="45"/>
      <c r="AD7436" s="45">
        <v>4.4265681693873115E-26</v>
      </c>
      <c r="AE7436" s="45"/>
      <c r="AF7436" s="45">
        <v>2.9034364223480225</v>
      </c>
      <c r="AG7436" s="45"/>
      <c r="AH7436" s="45">
        <v>2.05303955078125</v>
      </c>
      <c r="AI7436" s="45"/>
      <c r="AJ7436" s="45"/>
      <c r="AK7436" s="20">
        <v>1.5245961699951409E-24</v>
      </c>
    </row>
    <row r="7437" spans="2:37">
      <c r="B7437" s="2">
        <v>2.8000000864267349E-2</v>
      </c>
      <c r="D7437" s="44">
        <v>1.680000051856041</v>
      </c>
      <c r="E7437" s="44"/>
      <c r="F7437" s="45">
        <v>1.2781742811203003</v>
      </c>
      <c r="G7437" s="45"/>
      <c r="H7437" s="45"/>
      <c r="I7437" s="45"/>
      <c r="J7437" s="45"/>
      <c r="K7437" s="45">
        <v>1.7336699784098464E-11</v>
      </c>
      <c r="L7437" s="45"/>
      <c r="M7437" s="45"/>
      <c r="N7437" s="45">
        <v>3.0071756839752197</v>
      </c>
      <c r="O7437" s="45"/>
      <c r="P7437" s="45"/>
      <c r="Q7437" s="45"/>
      <c r="R7437" s="45">
        <v>2.1263942718505859</v>
      </c>
      <c r="S7437" s="45"/>
      <c r="T7437" s="45"/>
      <c r="U7437" s="45"/>
      <c r="V7437" s="46">
        <v>5.7651106111222816E-10</v>
      </c>
      <c r="W7437" s="46"/>
      <c r="X7437" s="45">
        <v>6.7000001668930054E-2</v>
      </c>
      <c r="Y7437" s="45"/>
      <c r="Z7437" s="44">
        <v>4.0200001001358032</v>
      </c>
      <c r="AA7437" s="44"/>
      <c r="AB7437" s="45">
        <v>-2.8778362274169922</v>
      </c>
      <c r="AC7437" s="45"/>
      <c r="AD7437" s="45">
        <v>1.8298195690376996E-26</v>
      </c>
      <c r="AE7437" s="45"/>
      <c r="AF7437" s="45">
        <v>2.9010822772979736</v>
      </c>
      <c r="AG7437" s="45"/>
      <c r="AH7437" s="45">
        <v>2.0513749122619629</v>
      </c>
      <c r="AI7437" s="45"/>
      <c r="AJ7437" s="45"/>
      <c r="AK7437" s="20">
        <v>6.3073689221308087E-25</v>
      </c>
    </row>
    <row r="7438" spans="2:37">
      <c r="B7438" s="2">
        <v>2.8999999165534973E-2</v>
      </c>
      <c r="D7438" s="44">
        <v>1.7399999499320984</v>
      </c>
      <c r="E7438" s="44"/>
      <c r="F7438" s="45">
        <v>0.18612569570541382</v>
      </c>
      <c r="G7438" s="45"/>
      <c r="H7438" s="45"/>
      <c r="I7438" s="45"/>
      <c r="J7438" s="45"/>
      <c r="K7438" s="45">
        <v>7.1410681187766833E-12</v>
      </c>
      <c r="L7438" s="45"/>
      <c r="M7438" s="45"/>
      <c r="N7438" s="45">
        <v>3.004037618637085</v>
      </c>
      <c r="O7438" s="45"/>
      <c r="P7438" s="45"/>
      <c r="Q7438" s="45"/>
      <c r="R7438" s="45">
        <v>2.1241753101348877</v>
      </c>
      <c r="S7438" s="45"/>
      <c r="T7438" s="45"/>
      <c r="U7438" s="45"/>
      <c r="V7438" s="46">
        <v>2.3771568047337155E-10</v>
      </c>
      <c r="W7438" s="46"/>
      <c r="X7438" s="45">
        <v>6.8000003695487976E-2</v>
      </c>
      <c r="Y7438" s="45"/>
      <c r="Z7438" s="44">
        <v>4.0800002217292786</v>
      </c>
      <c r="AA7438" s="44"/>
      <c r="AB7438" s="45">
        <v>-2.5387818813323975</v>
      </c>
      <c r="AC7438" s="45"/>
      <c r="AD7438" s="45">
        <v>7.5640058860352935E-27</v>
      </c>
      <c r="AE7438" s="45"/>
      <c r="AF7438" s="45">
        <v>2.8987448215484619</v>
      </c>
      <c r="AG7438" s="45"/>
      <c r="AH7438" s="45">
        <v>2.0497219562530518</v>
      </c>
      <c r="AI7438" s="45"/>
      <c r="AJ7438" s="45"/>
      <c r="AK7438" s="20">
        <v>2.6094071677988056E-25</v>
      </c>
    </row>
    <row r="7439" spans="2:37">
      <c r="B7439" s="2">
        <v>2.9999999329447746E-2</v>
      </c>
      <c r="D7439" s="44">
        <v>1.7999999597668648</v>
      </c>
      <c r="E7439" s="44"/>
      <c r="F7439" s="45">
        <v>-0.92976564168930054</v>
      </c>
      <c r="G7439" s="45"/>
      <c r="H7439" s="45"/>
      <c r="I7439" s="45"/>
      <c r="J7439" s="45"/>
      <c r="K7439" s="45">
        <v>2.9425424770412878E-12</v>
      </c>
      <c r="L7439" s="45"/>
      <c r="M7439" s="45"/>
      <c r="N7439" s="45">
        <v>3.0009245872497559</v>
      </c>
      <c r="O7439" s="45"/>
      <c r="P7439" s="45"/>
      <c r="Q7439" s="45"/>
      <c r="R7439" s="45">
        <v>2.1219742298126221</v>
      </c>
      <c r="S7439" s="45"/>
      <c r="T7439" s="45"/>
      <c r="U7439" s="45"/>
      <c r="V7439" s="46">
        <v>9.8054529773516919E-11</v>
      </c>
      <c r="W7439" s="46"/>
      <c r="X7439" s="45">
        <v>6.8999998271465302E-2</v>
      </c>
      <c r="Y7439" s="45"/>
      <c r="Z7439" s="44">
        <v>4.1399998962879181</v>
      </c>
      <c r="AA7439" s="44"/>
      <c r="AB7439" s="45">
        <v>-1.8440190553665161</v>
      </c>
      <c r="AC7439" s="45"/>
      <c r="AD7439" s="45">
        <v>3.1267817388586819E-27</v>
      </c>
      <c r="AE7439" s="45"/>
      <c r="AF7439" s="45">
        <v>2.8964235782623291</v>
      </c>
      <c r="AG7439" s="45"/>
      <c r="AH7439" s="45">
        <v>2.0480806827545166</v>
      </c>
      <c r="AI7439" s="45"/>
      <c r="AJ7439" s="45"/>
      <c r="AK7439" s="20">
        <v>1.0795318666702158E-25</v>
      </c>
    </row>
    <row r="7440" spans="2:37">
      <c r="B7440" s="2">
        <v>3.0999999493360519E-2</v>
      </c>
      <c r="D7440" s="44">
        <v>1.8599999696016312</v>
      </c>
      <c r="E7440" s="44"/>
      <c r="F7440" s="45">
        <v>-1.9128968715667725</v>
      </c>
      <c r="G7440" s="45"/>
      <c r="H7440" s="45"/>
      <c r="I7440" s="45"/>
      <c r="J7440" s="45"/>
      <c r="K7440" s="45">
        <v>1.2129097639451691E-12</v>
      </c>
      <c r="L7440" s="45"/>
      <c r="M7440" s="45"/>
      <c r="N7440" s="45">
        <v>2.9978361129760742</v>
      </c>
      <c r="O7440" s="45"/>
      <c r="P7440" s="45"/>
      <c r="Q7440" s="45"/>
      <c r="R7440" s="45">
        <v>2.1197903156280518</v>
      </c>
      <c r="S7440" s="45"/>
      <c r="T7440" s="45"/>
      <c r="U7440" s="45"/>
      <c r="V7440" s="46">
        <v>4.0459507272272432E-11</v>
      </c>
      <c r="W7440" s="46"/>
      <c r="X7440" s="45">
        <v>7.0000000298023224E-2</v>
      </c>
      <c r="Y7440" s="45"/>
      <c r="Z7440" s="44">
        <v>4.2000000178813934</v>
      </c>
      <c r="AA7440" s="44"/>
      <c r="AB7440" s="45">
        <v>-0.89160388708114624</v>
      </c>
      <c r="AC7440" s="45"/>
      <c r="AD7440" s="45">
        <v>1.2925435857867724E-27</v>
      </c>
      <c r="AE7440" s="45"/>
      <c r="AF7440" s="45">
        <v>2.8941187858581543</v>
      </c>
      <c r="AG7440" s="45"/>
      <c r="AH7440" s="45">
        <v>2.0464510917663574</v>
      </c>
      <c r="AI7440" s="45"/>
      <c r="AJ7440" s="45"/>
      <c r="AK7440" s="20">
        <v>4.4661042755832748E-26</v>
      </c>
    </row>
    <row r="7441" spans="2:37">
      <c r="B7441" s="2">
        <v>3.2000001519918442E-2</v>
      </c>
      <c r="D7441" s="44">
        <v>1.9200000911951065</v>
      </c>
      <c r="E7441" s="44"/>
      <c r="F7441" s="45">
        <v>-2.6256132125854492</v>
      </c>
      <c r="G7441" s="45"/>
      <c r="H7441" s="45"/>
      <c r="I7441" s="45"/>
      <c r="J7441" s="45"/>
      <c r="K7441" s="45">
        <v>5.0010993610238863E-13</v>
      </c>
      <c r="L7441" s="45"/>
      <c r="M7441" s="45"/>
      <c r="N7441" s="45">
        <v>2.9947724342346191</v>
      </c>
      <c r="O7441" s="45"/>
      <c r="P7441" s="45"/>
      <c r="Q7441" s="45"/>
      <c r="R7441" s="45">
        <v>2.1176238059997559</v>
      </c>
      <c r="S7441" s="45"/>
      <c r="T7441" s="45"/>
      <c r="U7441" s="45"/>
      <c r="V7441" s="46">
        <v>1.6699431767963624E-11</v>
      </c>
      <c r="W7441" s="46"/>
      <c r="X7441" s="45">
        <v>7.1000002324581146E-2</v>
      </c>
      <c r="Y7441" s="45"/>
      <c r="Z7441" s="44">
        <v>4.2600001394748688</v>
      </c>
      <c r="AA7441" s="44"/>
      <c r="AB7441" s="45">
        <v>0.18441405892372131</v>
      </c>
      <c r="AC7441" s="45"/>
      <c r="AD7441" s="45">
        <v>5.3431161113982582E-28</v>
      </c>
      <c r="AE7441" s="45"/>
      <c r="AF7441" s="45">
        <v>2.8918302059173584</v>
      </c>
      <c r="AG7441" s="45"/>
      <c r="AH7441" s="45">
        <v>2.044832706451416</v>
      </c>
      <c r="AI7441" s="45"/>
      <c r="AJ7441" s="45"/>
      <c r="AK7441" s="20">
        <v>1.8476590729265697E-26</v>
      </c>
    </row>
    <row r="7442" spans="2:37">
      <c r="B7442" s="2">
        <v>3.2999999821186066E-2</v>
      </c>
      <c r="D7442" s="44">
        <v>1.9799999892711639</v>
      </c>
      <c r="E7442" s="44"/>
      <c r="F7442" s="45">
        <v>-2.9684779644012451</v>
      </c>
      <c r="G7442" s="45"/>
      <c r="H7442" s="45"/>
      <c r="I7442" s="45"/>
      <c r="J7442" s="45"/>
      <c r="K7442" s="45">
        <v>2.06262497316409E-13</v>
      </c>
      <c r="L7442" s="45"/>
      <c r="M7442" s="45"/>
      <c r="N7442" s="45">
        <v>2.9917325973510742</v>
      </c>
      <c r="O7442" s="45"/>
      <c r="P7442" s="45"/>
      <c r="Q7442" s="45"/>
      <c r="R7442" s="45">
        <v>2.1154744625091553</v>
      </c>
      <c r="S7442" s="45"/>
      <c r="T7442" s="45"/>
      <c r="U7442" s="45"/>
      <c r="V7442" s="46">
        <v>6.894416027664052E-12</v>
      </c>
      <c r="W7442" s="46"/>
      <c r="X7442" s="45">
        <v>7.1999996900558472E-2</v>
      </c>
      <c r="Y7442" s="45"/>
      <c r="Z7442" s="44">
        <v>4.3199998140335083</v>
      </c>
      <c r="AA7442" s="44"/>
      <c r="AB7442" s="45">
        <v>1.2328567504882813</v>
      </c>
      <c r="AC7442" s="45"/>
      <c r="AD7442" s="45">
        <v>2.2087448122594808E-28</v>
      </c>
      <c r="AE7442" s="45"/>
      <c r="AF7442" s="45">
        <v>2.8895573616027832</v>
      </c>
      <c r="AG7442" s="45"/>
      <c r="AH7442" s="45">
        <v>2.0432257652282715</v>
      </c>
      <c r="AI7442" s="45"/>
      <c r="AJ7442" s="45"/>
      <c r="AK7442" s="20">
        <v>7.6438865267806763E-27</v>
      </c>
    </row>
    <row r="7443" spans="2:37">
      <c r="B7443" s="2">
        <v>3.4000001847743988E-2</v>
      </c>
      <c r="D7443" s="44">
        <v>2.0400001108646393</v>
      </c>
      <c r="E7443" s="44"/>
      <c r="F7443" s="45">
        <v>-2.8941404819488525</v>
      </c>
      <c r="G7443" s="45"/>
      <c r="H7443" s="45"/>
      <c r="I7443" s="45"/>
      <c r="J7443" s="45"/>
      <c r="K7443" s="45">
        <v>8.5090415887379561E-14</v>
      </c>
      <c r="L7443" s="45"/>
      <c r="M7443" s="45"/>
      <c r="N7443" s="45">
        <v>2.9887168407440186</v>
      </c>
      <c r="O7443" s="45"/>
      <c r="P7443" s="45"/>
      <c r="Q7443" s="45"/>
      <c r="R7443" s="45">
        <v>2.1133420467376709</v>
      </c>
      <c r="S7443" s="45"/>
      <c r="T7443" s="45"/>
      <c r="U7443" s="45"/>
      <c r="V7443" s="46">
        <v>2.8470552738274479E-12</v>
      </c>
      <c r="W7443" s="46"/>
      <c r="X7443" s="45">
        <v>7.2999998927116394E-2</v>
      </c>
      <c r="Y7443" s="45"/>
      <c r="Z7443" s="44">
        <v>4.3799999356269836</v>
      </c>
      <c r="AA7443" s="44"/>
      <c r="AB7443" s="45">
        <v>2.1066539287567139</v>
      </c>
      <c r="AC7443" s="45"/>
      <c r="AD7443" s="45">
        <v>9.1305702546787472E-29</v>
      </c>
      <c r="AE7443" s="45"/>
      <c r="AF7443" s="45">
        <v>2.8873004913330078</v>
      </c>
      <c r="AG7443" s="45"/>
      <c r="AH7443" s="45">
        <v>2.0416297912597656</v>
      </c>
      <c r="AI7443" s="45"/>
      <c r="AJ7443" s="45"/>
      <c r="AK7443" s="20">
        <v>3.1623207315294652E-27</v>
      </c>
    </row>
    <row r="7444" spans="2:37">
      <c r="B7444" s="2">
        <v>3.5000000149011612E-2</v>
      </c>
      <c r="D7444" s="44">
        <v>2.1000000089406967</v>
      </c>
      <c r="E7444" s="44"/>
      <c r="F7444" s="45">
        <v>-2.4138731956481934</v>
      </c>
      <c r="G7444" s="45"/>
      <c r="H7444" s="45"/>
      <c r="I7444" s="45"/>
      <c r="J7444" s="45"/>
      <c r="K7444" s="45">
        <v>3.5110396577955894E-14</v>
      </c>
      <c r="L7444" s="45"/>
      <c r="M7444" s="45"/>
      <c r="N7444" s="45">
        <v>2.9857246875762939</v>
      </c>
      <c r="O7444" s="45"/>
      <c r="P7444" s="45"/>
      <c r="Q7444" s="45"/>
      <c r="R7444" s="45">
        <v>2.1112263202667236</v>
      </c>
      <c r="S7444" s="45"/>
      <c r="T7444" s="45"/>
      <c r="U7444" s="45"/>
      <c r="V7444" s="46">
        <v>1.1759422645710171E-12</v>
      </c>
      <c r="W7444" s="46"/>
      <c r="X7444" s="45">
        <v>7.4000000953674316E-2</v>
      </c>
      <c r="Y7444" s="45"/>
      <c r="Z7444" s="44">
        <v>4.440000057220459</v>
      </c>
      <c r="AA7444" s="44"/>
      <c r="AB7444" s="45">
        <v>2.6834707260131836</v>
      </c>
      <c r="AC7444" s="45"/>
      <c r="AD7444" s="45">
        <v>3.774430884625921E-29</v>
      </c>
      <c r="AE7444" s="45"/>
      <c r="AF7444" s="45">
        <v>2.885059118270874</v>
      </c>
      <c r="AG7444" s="45"/>
      <c r="AH7444" s="45">
        <v>2.0400450229644775</v>
      </c>
      <c r="AI7444" s="45"/>
      <c r="AJ7444" s="45"/>
      <c r="AK7444" s="20">
        <v>1.3082681297072137E-27</v>
      </c>
    </row>
    <row r="7445" spans="2:37">
      <c r="B7445" s="2">
        <v>3.5999998450279236E-2</v>
      </c>
      <c r="D7445" s="44">
        <v>2.1599999070167542</v>
      </c>
      <c r="E7445" s="44"/>
      <c r="F7445" s="45">
        <v>-1.5958713293075562</v>
      </c>
      <c r="G7445" s="45"/>
      <c r="H7445" s="45"/>
      <c r="I7445" s="45"/>
      <c r="J7445" s="45"/>
      <c r="K7445" s="45">
        <v>1.4490245144722046E-14</v>
      </c>
      <c r="L7445" s="45"/>
      <c r="M7445" s="45"/>
      <c r="N7445" s="45">
        <v>2.9827561378479004</v>
      </c>
      <c r="O7445" s="45"/>
      <c r="P7445" s="45"/>
      <c r="Q7445" s="45"/>
      <c r="R7445" s="45">
        <v>2.1091270446777344</v>
      </c>
      <c r="S7445" s="45"/>
      <c r="T7445" s="45"/>
      <c r="U7445" s="45"/>
      <c r="V7445" s="46">
        <v>4.8580052740970769E-13</v>
      </c>
      <c r="W7445" s="46"/>
      <c r="X7445" s="45">
        <v>7.5000002980232239E-2</v>
      </c>
      <c r="Y7445" s="45"/>
      <c r="Z7445" s="44">
        <v>4.5000001788139343</v>
      </c>
      <c r="AA7445" s="44"/>
      <c r="AB7445" s="45">
        <v>2.8828320503234863</v>
      </c>
      <c r="AC7445" s="45"/>
      <c r="AD7445" s="45">
        <v>1.5602931976882575E-29</v>
      </c>
      <c r="AE7445" s="45"/>
      <c r="AF7445" s="45">
        <v>2.8828334808349609</v>
      </c>
      <c r="AG7445" s="45"/>
      <c r="AH7445" s="45">
        <v>2.038470983505249</v>
      </c>
      <c r="AI7445" s="45"/>
      <c r="AJ7445" s="45"/>
      <c r="AK7445" s="20">
        <v>5.4123600336537847E-28</v>
      </c>
    </row>
    <row r="7446" spans="2:37">
      <c r="B7446" s="2">
        <v>3.7000000476837158E-2</v>
      </c>
      <c r="D7446" s="44">
        <v>2.2200000286102295</v>
      </c>
      <c r="E7446" s="44"/>
      <c r="F7446" s="45">
        <v>-0.55557167530059814</v>
      </c>
      <c r="G7446" s="45"/>
      <c r="H7446" s="45"/>
      <c r="I7446" s="45"/>
      <c r="J7446" s="45"/>
      <c r="K7446" s="45">
        <v>5.9812473475874626E-15</v>
      </c>
      <c r="L7446" s="45"/>
      <c r="M7446" s="45"/>
      <c r="N7446" s="45">
        <v>2.9798104763031006</v>
      </c>
      <c r="O7446" s="45"/>
      <c r="P7446" s="45"/>
      <c r="Q7446" s="45"/>
      <c r="R7446" s="45">
        <v>2.1070442199707031</v>
      </c>
      <c r="S7446" s="45"/>
      <c r="T7446" s="45"/>
      <c r="U7446" s="45"/>
      <c r="V7446" s="46">
        <v>2.0072576142459581E-13</v>
      </c>
      <c r="W7446" s="46"/>
      <c r="X7446" s="45">
        <v>7.5999997556209564E-2</v>
      </c>
      <c r="Y7446" s="45"/>
      <c r="Z7446" s="44">
        <v>4.5599998533725739</v>
      </c>
      <c r="AA7446" s="44"/>
      <c r="AB7446" s="45">
        <v>2.6773474216461182</v>
      </c>
      <c r="AC7446" s="45"/>
      <c r="AD7446" s="45">
        <v>6.4500326709845341E-30</v>
      </c>
      <c r="AE7446" s="45"/>
      <c r="AF7446" s="45">
        <v>2.8806228637695313</v>
      </c>
      <c r="AG7446" s="45"/>
      <c r="AH7446" s="45">
        <v>2.0369079113006592</v>
      </c>
      <c r="AI7446" s="45"/>
      <c r="AJ7446" s="45"/>
      <c r="AK7446" s="20">
        <v>2.2391104682101483E-28</v>
      </c>
    </row>
    <row r="7447" spans="2:37" ht="14.25" customHeight="1">
      <c r="B7447" s="2">
        <v>3.7999998778104782E-2</v>
      </c>
      <c r="D7447" s="44">
        <v>2.2799999266862869</v>
      </c>
      <c r="E7447" s="44"/>
      <c r="F7447" s="45">
        <v>0.56063294410705566</v>
      </c>
      <c r="G7447" s="45"/>
      <c r="H7447" s="45"/>
      <c r="I7447" s="45"/>
      <c r="J7447" s="45"/>
      <c r="K7447" s="45">
        <v>2.4693119524501518E-15</v>
      </c>
      <c r="L7447" s="45"/>
      <c r="M7447" s="45"/>
      <c r="N7447" s="45">
        <v>2.9768879413604736</v>
      </c>
      <c r="O7447" s="45"/>
      <c r="P7447" s="45"/>
      <c r="Q7447" s="45"/>
      <c r="R7447" s="45">
        <v>2.1049776077270508</v>
      </c>
      <c r="S7447" s="45"/>
      <c r="T7447" s="45"/>
      <c r="U7447" s="45"/>
      <c r="V7447" s="46">
        <v>8.2949441857372436E-14</v>
      </c>
      <c r="W7447" s="46"/>
      <c r="X7447" s="45">
        <v>7.6999999582767487E-2</v>
      </c>
      <c r="Y7447" s="45"/>
      <c r="Z7447" s="44">
        <v>4.6199999749660492</v>
      </c>
      <c r="AA7447" s="44"/>
      <c r="AB7447" s="45">
        <v>2.0964722633361816</v>
      </c>
      <c r="AC7447" s="45"/>
      <c r="AD7447" s="45">
        <v>2.6663586015634081E-30</v>
      </c>
      <c r="AE7447" s="45"/>
      <c r="AF7447" s="45">
        <v>2.8784275054931641</v>
      </c>
      <c r="AG7447" s="45"/>
      <c r="AH7447" s="45">
        <v>2.0353555679321289</v>
      </c>
      <c r="AI7447" s="45"/>
      <c r="AJ7447" s="45"/>
      <c r="AK7447" s="20">
        <v>9.2632475685475839E-29</v>
      </c>
    </row>
    <row r="7448" spans="2:37" ht="13.5" customHeight="1">
      <c r="B7448" s="47" t="s">
        <v>11</v>
      </c>
      <c r="C7448" s="47"/>
      <c r="D7448" s="47"/>
      <c r="E7448" s="47"/>
    </row>
    <row r="7449" spans="2:37" ht="12.75" customHeight="1">
      <c r="B7449" s="39" t="s">
        <v>0</v>
      </c>
      <c r="C7449" s="39"/>
      <c r="D7449" s="39"/>
      <c r="E7449" s="39"/>
      <c r="F7449" s="39"/>
      <c r="G7449" s="1" t="s">
        <v>1</v>
      </c>
      <c r="H7449" s="40" t="s">
        <v>48</v>
      </c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</row>
    <row r="7450" spans="2:37" ht="12.75" customHeight="1">
      <c r="AB7450" s="39" t="s">
        <v>2</v>
      </c>
      <c r="AC7450" s="39"/>
      <c r="AD7450" s="39"/>
      <c r="AE7450" s="39"/>
      <c r="AF7450" s="39"/>
      <c r="AG7450" s="39"/>
    </row>
    <row r="7451" spans="2:37" ht="12" customHeight="1">
      <c r="B7451" s="39" t="s">
        <v>3</v>
      </c>
      <c r="C7451" s="39"/>
      <c r="D7451" s="39"/>
      <c r="E7451" s="39"/>
      <c r="G7451" s="1" t="s">
        <v>4</v>
      </c>
      <c r="H7451" s="41">
        <v>0.2199999988079071</v>
      </c>
      <c r="I7451" s="41"/>
      <c r="J7451" s="41"/>
      <c r="K7451" s="41"/>
      <c r="L7451" s="41"/>
      <c r="M7451" s="41"/>
      <c r="N7451" s="41"/>
      <c r="O7451" s="39" t="s">
        <v>21</v>
      </c>
      <c r="P7451" s="39"/>
      <c r="Q7451" s="39"/>
      <c r="R7451" s="39"/>
      <c r="S7451" s="1" t="s">
        <v>4</v>
      </c>
      <c r="T7451" s="42" t="s">
        <v>22</v>
      </c>
      <c r="U7451" s="42"/>
      <c r="V7451" s="42"/>
      <c r="W7451" s="42"/>
      <c r="X7451" s="42"/>
      <c r="Y7451" s="42"/>
      <c r="Z7451" s="42"/>
      <c r="AA7451" s="42"/>
      <c r="AB7451" s="39"/>
      <c r="AC7451" s="39"/>
      <c r="AD7451" s="39"/>
      <c r="AE7451" s="39"/>
      <c r="AF7451" s="39"/>
      <c r="AG7451" s="39"/>
    </row>
    <row r="7452" spans="2:37" ht="10.5" customHeight="1">
      <c r="AB7452" s="39"/>
      <c r="AC7452" s="39"/>
      <c r="AD7452" s="39"/>
      <c r="AE7452" s="39"/>
      <c r="AF7452" s="39"/>
      <c r="AG7452" s="39"/>
    </row>
    <row r="7453" spans="2:37" ht="12" customHeight="1">
      <c r="AB7453" s="39"/>
      <c r="AC7453" s="39"/>
      <c r="AD7453" s="39"/>
      <c r="AE7453" s="39"/>
      <c r="AF7453" s="39"/>
      <c r="AG7453" s="39"/>
    </row>
    <row r="7454" spans="2:37" ht="12" customHeight="1">
      <c r="AB7454" s="39"/>
      <c r="AC7454" s="39"/>
      <c r="AD7454" s="39"/>
      <c r="AE7454" s="39"/>
      <c r="AF7454" s="39"/>
      <c r="AG7454" s="39"/>
    </row>
    <row r="7455" spans="2:37" ht="6" customHeight="1"/>
    <row r="7456" spans="2:37" ht="3" customHeight="1">
      <c r="B7456" s="43" t="s">
        <v>5</v>
      </c>
      <c r="D7456" s="43" t="s">
        <v>23</v>
      </c>
      <c r="E7456" s="43"/>
      <c r="G7456" s="43" t="s">
        <v>6</v>
      </c>
      <c r="H7456" s="43"/>
      <c r="J7456" s="43" t="s">
        <v>7</v>
      </c>
      <c r="K7456" s="43"/>
      <c r="L7456" s="43"/>
      <c r="M7456" s="43"/>
      <c r="N7456" s="43" t="s">
        <v>8</v>
      </c>
      <c r="O7456" s="43"/>
      <c r="Q7456" s="43" t="s">
        <v>9</v>
      </c>
      <c r="R7456" s="43"/>
      <c r="S7456" s="43"/>
      <c r="T7456" s="43" t="s">
        <v>10</v>
      </c>
      <c r="U7456" s="43"/>
      <c r="X7456" s="43" t="s">
        <v>5</v>
      </c>
      <c r="Y7456" s="43"/>
      <c r="Z7456" s="43" t="s">
        <v>23</v>
      </c>
      <c r="AA7456" s="43"/>
      <c r="AB7456" s="43" t="s">
        <v>6</v>
      </c>
      <c r="AC7456" s="43" t="s">
        <v>7</v>
      </c>
      <c r="AE7456" s="43" t="s">
        <v>8</v>
      </c>
      <c r="AF7456" s="43" t="s">
        <v>9</v>
      </c>
      <c r="AG7456" s="43" t="s">
        <v>10</v>
      </c>
      <c r="AH7456" s="43"/>
    </row>
    <row r="7457" spans="2:34" ht="14.25" customHeight="1">
      <c r="B7457" s="43"/>
      <c r="D7457" s="43"/>
      <c r="E7457" s="43"/>
      <c r="G7457" s="43"/>
      <c r="H7457" s="43"/>
      <c r="J7457" s="43"/>
      <c r="K7457" s="43"/>
      <c r="L7457" s="43"/>
      <c r="M7457" s="43"/>
      <c r="N7457" s="43"/>
      <c r="O7457" s="43"/>
      <c r="Q7457" s="43"/>
      <c r="R7457" s="43"/>
      <c r="S7457" s="43"/>
      <c r="T7457" s="43"/>
      <c r="U7457" s="43"/>
      <c r="X7457" s="43"/>
      <c r="Y7457" s="43"/>
      <c r="Z7457" s="43"/>
      <c r="AA7457" s="43"/>
      <c r="AB7457" s="43"/>
      <c r="AC7457" s="43"/>
      <c r="AE7457" s="43"/>
      <c r="AF7457" s="43"/>
      <c r="AG7457" s="43"/>
      <c r="AH7457" s="43"/>
    </row>
    <row r="7458" spans="2:34">
      <c r="B7458" s="2">
        <v>7.8000001609325409E-2</v>
      </c>
      <c r="D7458" s="44">
        <v>4.6800000965595245</v>
      </c>
      <c r="E7458" s="44"/>
      <c r="F7458" s="45">
        <v>1.2222870588302612</v>
      </c>
      <c r="G7458" s="45"/>
      <c r="H7458" s="45"/>
      <c r="I7458" s="45"/>
      <c r="J7458" s="45"/>
      <c r="K7458" s="45">
        <v>1.1022396117491E-30</v>
      </c>
      <c r="L7458" s="45"/>
      <c r="M7458" s="45"/>
      <c r="N7458" s="45">
        <v>2.8762469291687012</v>
      </c>
      <c r="O7458" s="45"/>
      <c r="P7458" s="45"/>
      <c r="Q7458" s="45"/>
      <c r="R7458" s="45">
        <v>2.0338137149810791</v>
      </c>
      <c r="S7458" s="45"/>
      <c r="T7458" s="45"/>
      <c r="U7458" s="45"/>
      <c r="V7458" s="46">
        <v>3.8322148014886143E-29</v>
      </c>
      <c r="W7458" s="46"/>
    </row>
    <row r="7459" spans="2:34">
      <c r="B7459" s="2">
        <v>7.9000003635883331E-2</v>
      </c>
      <c r="D7459" s="44">
        <v>4.7400002181529999</v>
      </c>
      <c r="E7459" s="44"/>
      <c r="F7459" s="45">
        <v>0.17790190875530243</v>
      </c>
      <c r="G7459" s="45"/>
      <c r="H7459" s="45"/>
      <c r="I7459" s="45"/>
      <c r="J7459" s="45"/>
      <c r="K7459" s="45">
        <v>4.5565297256799858E-31</v>
      </c>
      <c r="L7459" s="45"/>
      <c r="M7459" s="45"/>
      <c r="N7459" s="45">
        <v>2.8740813732147217</v>
      </c>
      <c r="O7459" s="45"/>
      <c r="P7459" s="45"/>
      <c r="Q7459" s="45"/>
      <c r="R7459" s="45">
        <v>2.0322823524475098</v>
      </c>
      <c r="S7459" s="45"/>
      <c r="T7459" s="45"/>
      <c r="U7459" s="45"/>
      <c r="V7459" s="46">
        <v>1.5853864097675772E-29</v>
      </c>
      <c r="W7459" s="46"/>
    </row>
    <row r="7460" spans="2:34">
      <c r="B7460" s="2">
        <v>7.9999998211860657E-2</v>
      </c>
      <c r="D7460" s="44">
        <v>4.7999998927116394</v>
      </c>
      <c r="E7460" s="44"/>
      <c r="F7460" s="45">
        <v>-0.88987934589385986</v>
      </c>
      <c r="G7460" s="45"/>
      <c r="H7460" s="45"/>
      <c r="I7460" s="45"/>
      <c r="J7460" s="45"/>
      <c r="K7460" s="45">
        <v>1.8836188480754332E-31</v>
      </c>
      <c r="L7460" s="45"/>
      <c r="M7460" s="45"/>
      <c r="N7460" s="45">
        <v>2.8719305992126465</v>
      </c>
      <c r="O7460" s="45"/>
      <c r="P7460" s="45"/>
      <c r="Q7460" s="45"/>
      <c r="R7460" s="45">
        <v>2.0307614803314209</v>
      </c>
      <c r="S7460" s="45"/>
      <c r="T7460" s="45"/>
      <c r="U7460" s="45"/>
      <c r="V7460" s="46">
        <v>6.5587198190570435E-30</v>
      </c>
      <c r="W7460" s="46"/>
    </row>
    <row r="7461" spans="2:34">
      <c r="B7461" s="2">
        <v>8.1000000238418579E-2</v>
      </c>
      <c r="D7461" s="44">
        <v>4.8600000143051147</v>
      </c>
      <c r="E7461" s="44"/>
      <c r="F7461" s="45">
        <v>-1.8311909437179565</v>
      </c>
      <c r="G7461" s="45"/>
      <c r="H7461" s="45"/>
      <c r="I7461" s="45"/>
      <c r="J7461" s="45"/>
      <c r="K7461" s="45">
        <v>7.7866820545997526E-32</v>
      </c>
      <c r="L7461" s="45"/>
      <c r="M7461" s="45"/>
      <c r="N7461" s="45">
        <v>2.8697941303253174</v>
      </c>
      <c r="O7461" s="45"/>
      <c r="P7461" s="45"/>
      <c r="Q7461" s="45"/>
      <c r="R7461" s="45">
        <v>2.0292508602142334</v>
      </c>
      <c r="S7461" s="45"/>
      <c r="T7461" s="45"/>
      <c r="U7461" s="45"/>
      <c r="V7461" s="46">
        <v>2.7133243968957098E-30</v>
      </c>
      <c r="W7461" s="46"/>
    </row>
    <row r="7462" spans="2:34">
      <c r="B7462" s="2">
        <v>8.2000002264976501E-2</v>
      </c>
      <c r="D7462" s="44">
        <v>4.9200001358985901</v>
      </c>
      <c r="E7462" s="44"/>
      <c r="F7462" s="45">
        <v>-2.514136791229248</v>
      </c>
      <c r="G7462" s="45"/>
      <c r="H7462" s="45"/>
      <c r="I7462" s="45"/>
      <c r="J7462" s="45"/>
      <c r="K7462" s="45">
        <v>3.2189364083461135E-32</v>
      </c>
      <c r="L7462" s="45"/>
      <c r="M7462" s="45"/>
      <c r="N7462" s="45">
        <v>2.8676719665527344</v>
      </c>
      <c r="O7462" s="45"/>
      <c r="P7462" s="45"/>
      <c r="Q7462" s="45"/>
      <c r="R7462" s="45">
        <v>2.0277502536773682</v>
      </c>
      <c r="S7462" s="45"/>
      <c r="T7462" s="45"/>
      <c r="U7462" s="45"/>
      <c r="V7462" s="46">
        <v>1.1224911224646144E-30</v>
      </c>
      <c r="W7462" s="46"/>
    </row>
    <row r="7463" spans="2:34">
      <c r="B7463" s="2">
        <v>8.2999996840953827E-2</v>
      </c>
      <c r="D7463" s="44">
        <v>4.9799998104572296</v>
      </c>
      <c r="E7463" s="44"/>
      <c r="F7463" s="45">
        <v>-2.8432681560516357</v>
      </c>
      <c r="G7463" s="45"/>
      <c r="H7463" s="45"/>
      <c r="I7463" s="45"/>
      <c r="J7463" s="45"/>
      <c r="K7463" s="45">
        <v>1.3306776783564734E-32</v>
      </c>
      <c r="L7463" s="45"/>
      <c r="M7463" s="45"/>
      <c r="N7463" s="45">
        <v>2.8655643463134766</v>
      </c>
      <c r="O7463" s="45"/>
      <c r="P7463" s="45"/>
      <c r="Q7463" s="45"/>
      <c r="R7463" s="45">
        <v>2.0262598991394043</v>
      </c>
      <c r="S7463" s="45"/>
      <c r="T7463" s="45"/>
      <c r="U7463" s="45"/>
      <c r="V7463" s="46">
        <v>4.6436846384318728E-31</v>
      </c>
      <c r="W7463" s="46"/>
    </row>
    <row r="7464" spans="2:34">
      <c r="B7464" s="2">
        <v>8.3999998867511749E-2</v>
      </c>
      <c r="D7464" s="44">
        <v>5.039999932050705</v>
      </c>
      <c r="E7464" s="44"/>
      <c r="F7464" s="45">
        <v>-2.7729227542877197</v>
      </c>
      <c r="G7464" s="45"/>
      <c r="H7464" s="45"/>
      <c r="I7464" s="45"/>
      <c r="J7464" s="45"/>
      <c r="K7464" s="45">
        <v>5.5008995674316253E-33</v>
      </c>
      <c r="L7464" s="45"/>
      <c r="M7464" s="45"/>
      <c r="N7464" s="45">
        <v>2.8634705543518066</v>
      </c>
      <c r="O7464" s="45"/>
      <c r="P7464" s="45"/>
      <c r="Q7464" s="45"/>
      <c r="R7464" s="45">
        <v>2.0247793197631836</v>
      </c>
      <c r="S7464" s="45"/>
      <c r="T7464" s="45"/>
      <c r="U7464" s="45"/>
      <c r="V7464" s="46">
        <v>1.9210603414895194E-31</v>
      </c>
      <c r="W7464" s="46"/>
    </row>
    <row r="7465" spans="2:34">
      <c r="B7465" s="2">
        <v>8.5000000894069672E-2</v>
      </c>
      <c r="D7465" s="44">
        <v>5.1000000536441803</v>
      </c>
      <c r="E7465" s="44"/>
      <c r="F7465" s="45">
        <v>-2.3135559558868408</v>
      </c>
      <c r="G7465" s="45"/>
      <c r="H7465" s="45"/>
      <c r="I7465" s="45"/>
      <c r="J7465" s="45"/>
      <c r="K7465" s="45">
        <v>2.2740237600374627E-33</v>
      </c>
      <c r="L7465" s="45"/>
      <c r="M7465" s="45"/>
      <c r="N7465" s="45">
        <v>2.8613908290863037</v>
      </c>
      <c r="O7465" s="45"/>
      <c r="P7465" s="45"/>
      <c r="Q7465" s="45"/>
      <c r="R7465" s="45">
        <v>2.0233087539672852</v>
      </c>
      <c r="S7465" s="45"/>
      <c r="T7465" s="45"/>
      <c r="U7465" s="45"/>
      <c r="V7465" s="46">
        <v>7.9472675133599361E-32</v>
      </c>
      <c r="W7465" s="46"/>
    </row>
    <row r="7466" spans="2:34">
      <c r="B7466" s="2">
        <v>8.6000002920627594E-2</v>
      </c>
      <c r="D7466" s="44">
        <v>5.1600001752376556</v>
      </c>
      <c r="E7466" s="44"/>
      <c r="F7466" s="45">
        <v>-1.5301930904388428</v>
      </c>
      <c r="G7466" s="45"/>
      <c r="H7466" s="45"/>
      <c r="I7466" s="45"/>
      <c r="J7466" s="45"/>
      <c r="K7466" s="45">
        <v>9.4006230147776881E-34</v>
      </c>
      <c r="L7466" s="45"/>
      <c r="M7466" s="45"/>
      <c r="N7466" s="45">
        <v>2.8593246936798096</v>
      </c>
      <c r="O7466" s="45"/>
      <c r="P7466" s="45"/>
      <c r="Q7466" s="45"/>
      <c r="R7466" s="45">
        <v>2.0218479633331299</v>
      </c>
      <c r="S7466" s="45"/>
      <c r="T7466" s="45"/>
      <c r="U7466" s="45"/>
      <c r="V7466" s="46">
        <v>3.2877072359730329E-32</v>
      </c>
      <c r="W7466" s="46"/>
    </row>
    <row r="7467" spans="2:34">
      <c r="B7467" s="2">
        <v>8.6999997496604919E-2</v>
      </c>
      <c r="D7467" s="44">
        <v>5.2199998497962952</v>
      </c>
      <c r="E7467" s="44"/>
      <c r="F7467" s="45">
        <v>-0.53322601318359375</v>
      </c>
      <c r="G7467" s="45"/>
      <c r="H7467" s="45"/>
      <c r="I7467" s="45"/>
      <c r="J7467" s="45"/>
      <c r="K7467" s="45">
        <v>3.8861411611352882E-34</v>
      </c>
      <c r="L7467" s="45"/>
      <c r="M7467" s="45"/>
      <c r="N7467" s="45">
        <v>2.8572723865509033</v>
      </c>
      <c r="O7467" s="45"/>
      <c r="P7467" s="45"/>
      <c r="Q7467" s="45"/>
      <c r="R7467" s="45">
        <v>2.0203967094421387</v>
      </c>
      <c r="S7467" s="45"/>
      <c r="T7467" s="45"/>
      <c r="U7467" s="45"/>
      <c r="V7467" s="46">
        <v>1.3600878123300777E-32</v>
      </c>
      <c r="W7467" s="46"/>
    </row>
    <row r="7468" spans="2:34">
      <c r="B7468" s="2">
        <v>8.7999999523162842E-2</v>
      </c>
      <c r="D7468" s="44">
        <v>5.2799999713897705</v>
      </c>
      <c r="E7468" s="44"/>
      <c r="F7468" s="45">
        <v>0.53714144229888916</v>
      </c>
      <c r="G7468" s="45"/>
      <c r="H7468" s="45"/>
      <c r="I7468" s="45"/>
      <c r="J7468" s="45"/>
      <c r="K7468" s="45">
        <v>1.6065003748108182E-34</v>
      </c>
      <c r="L7468" s="45"/>
      <c r="M7468" s="45"/>
      <c r="N7468" s="45">
        <v>2.8552334308624268</v>
      </c>
      <c r="O7468" s="45"/>
      <c r="P7468" s="45"/>
      <c r="Q7468" s="45"/>
      <c r="R7468" s="45">
        <v>2.0189549922943115</v>
      </c>
      <c r="S7468" s="45"/>
      <c r="T7468" s="45"/>
      <c r="U7468" s="45"/>
      <c r="V7468" s="46">
        <v>5.6265114243925564E-33</v>
      </c>
      <c r="W7468" s="46"/>
    </row>
    <row r="7469" spans="2:34">
      <c r="B7469" s="2">
        <v>8.9000001549720764E-2</v>
      </c>
      <c r="D7469" s="44">
        <v>5.3400000929832458</v>
      </c>
      <c r="E7469" s="44"/>
      <c r="F7469" s="45">
        <v>1.5306075811386108</v>
      </c>
      <c r="G7469" s="45"/>
      <c r="H7469" s="45"/>
      <c r="I7469" s="45"/>
      <c r="J7469" s="45"/>
      <c r="K7469" s="45">
        <v>6.641150485399849E-35</v>
      </c>
      <c r="L7469" s="45"/>
      <c r="M7469" s="45"/>
      <c r="N7469" s="45">
        <v>2.8532078266143799</v>
      </c>
      <c r="O7469" s="45"/>
      <c r="P7469" s="45"/>
      <c r="Q7469" s="45"/>
      <c r="R7469" s="45">
        <v>2.0175225734710693</v>
      </c>
      <c r="S7469" s="45"/>
      <c r="T7469" s="45"/>
      <c r="U7469" s="45"/>
      <c r="V7469" s="46">
        <v>2.327608302677712E-33</v>
      </c>
      <c r="W7469" s="46"/>
    </row>
    <row r="7470" spans="2:34">
      <c r="B7470" s="2">
        <v>9.0000003576278687E-2</v>
      </c>
      <c r="D7470" s="44">
        <v>5.4000002145767212</v>
      </c>
      <c r="E7470" s="44"/>
      <c r="F7470" s="45">
        <v>2.307875394821167</v>
      </c>
      <c r="G7470" s="45"/>
      <c r="H7470" s="45"/>
      <c r="I7470" s="45"/>
      <c r="J7470" s="45"/>
      <c r="K7470" s="45">
        <v>2.7454029295861392E-35</v>
      </c>
      <c r="L7470" s="45"/>
      <c r="M7470" s="45"/>
      <c r="N7470" s="45">
        <v>2.8511955738067627</v>
      </c>
      <c r="O7470" s="45"/>
      <c r="P7470" s="45"/>
      <c r="Q7470" s="45"/>
      <c r="R7470" s="45">
        <v>2.0160996913909912</v>
      </c>
      <c r="S7470" s="45"/>
      <c r="T7470" s="45"/>
      <c r="U7470" s="45"/>
      <c r="V7470" s="46">
        <v>9.6289526905203401E-34</v>
      </c>
      <c r="W7470" s="46"/>
    </row>
    <row r="7471" spans="2:34">
      <c r="B7471" s="2">
        <v>9.0999998152256012E-2</v>
      </c>
      <c r="D7471" s="44">
        <v>5.4599998891353607</v>
      </c>
      <c r="E7471" s="44"/>
      <c r="F7471" s="45">
        <v>2.7601816654205322</v>
      </c>
      <c r="G7471" s="45"/>
      <c r="H7471" s="45"/>
      <c r="I7471" s="45"/>
      <c r="J7471" s="45"/>
      <c r="K7471" s="45">
        <v>1.1349298947044891E-35</v>
      </c>
      <c r="L7471" s="45"/>
      <c r="M7471" s="45"/>
      <c r="N7471" s="45">
        <v>2.8491964340209961</v>
      </c>
      <c r="O7471" s="45"/>
      <c r="P7471" s="45"/>
      <c r="Q7471" s="45"/>
      <c r="R7471" s="45">
        <v>2.014686107635498</v>
      </c>
      <c r="S7471" s="45"/>
      <c r="T7471" s="45"/>
      <c r="U7471" s="45"/>
      <c r="V7471" s="46">
        <v>3.9833334217841751E-34</v>
      </c>
      <c r="W7471" s="46"/>
    </row>
    <row r="7472" spans="2:34">
      <c r="B7472" s="2">
        <v>9.2000000178813934E-2</v>
      </c>
      <c r="D7472" s="44">
        <v>5.5200000107288361</v>
      </c>
      <c r="E7472" s="44"/>
      <c r="F7472" s="45">
        <v>2.8245139122009277</v>
      </c>
      <c r="G7472" s="45"/>
      <c r="H7472" s="45"/>
      <c r="I7472" s="45"/>
      <c r="J7472" s="45"/>
      <c r="K7472" s="45">
        <v>4.691721602509225E-36</v>
      </c>
      <c r="L7472" s="45"/>
      <c r="M7472" s="45"/>
      <c r="N7472" s="45">
        <v>2.847210168838501</v>
      </c>
      <c r="O7472" s="45"/>
      <c r="P7472" s="45"/>
      <c r="Q7472" s="45"/>
      <c r="R7472" s="45">
        <v>2.0132815837860107</v>
      </c>
      <c r="S7472" s="45"/>
      <c r="T7472" s="45"/>
      <c r="U7472" s="45"/>
      <c r="V7472" s="46">
        <v>1.6478311694454625E-34</v>
      </c>
      <c r="W7472" s="46"/>
    </row>
    <row r="7473" spans="2:33">
      <c r="B7473" s="2">
        <v>9.3000002205371857E-2</v>
      </c>
      <c r="D7473" s="44">
        <v>5.5800001323223114</v>
      </c>
      <c r="E7473" s="44"/>
      <c r="F7473" s="45">
        <v>2.4923861026763916</v>
      </c>
      <c r="G7473" s="45"/>
      <c r="H7473" s="45"/>
      <c r="I7473" s="45"/>
      <c r="J7473" s="45"/>
      <c r="K7473" s="45">
        <v>1.9395258595596121E-36</v>
      </c>
      <c r="L7473" s="45"/>
      <c r="M7473" s="45"/>
      <c r="N7473" s="45">
        <v>2.8452367782592773</v>
      </c>
      <c r="O7473" s="45"/>
      <c r="P7473" s="45"/>
      <c r="Q7473" s="45"/>
      <c r="R7473" s="45">
        <v>2.0118861198425293</v>
      </c>
      <c r="S7473" s="45"/>
      <c r="T7473" s="45"/>
      <c r="U7473" s="45"/>
      <c r="V7473" s="46">
        <v>6.816747415687991E-35</v>
      </c>
      <c r="W7473" s="46"/>
    </row>
    <row r="7474" spans="2:33">
      <c r="B7474" s="2">
        <v>9.3999996781349182E-2</v>
      </c>
      <c r="D7474" s="44">
        <v>5.6399998068809509</v>
      </c>
      <c r="E7474" s="44"/>
      <c r="F7474" s="45">
        <v>1.8109549283981323</v>
      </c>
      <c r="G7474" s="45"/>
      <c r="H7474" s="45"/>
      <c r="I7474" s="45"/>
      <c r="J7474" s="45"/>
      <c r="K7474" s="45">
        <v>8.0178719772907533E-37</v>
      </c>
      <c r="L7474" s="45"/>
      <c r="M7474" s="45"/>
      <c r="N7474" s="45">
        <v>2.8432760238647461</v>
      </c>
      <c r="O7474" s="45"/>
      <c r="P7474" s="45"/>
      <c r="Q7474" s="45"/>
      <c r="R7474" s="45">
        <v>2.0104997158050537</v>
      </c>
      <c r="S7474" s="45"/>
      <c r="T7474" s="45"/>
      <c r="U7474" s="45"/>
      <c r="V7474" s="46">
        <v>2.8199414970286983E-35</v>
      </c>
      <c r="W7474" s="46"/>
    </row>
    <row r="7475" spans="2:33">
      <c r="B7475" s="2">
        <v>9.4999998807907104E-2</v>
      </c>
      <c r="D7475" s="44">
        <v>5.6999999284744263</v>
      </c>
      <c r="E7475" s="44"/>
      <c r="F7475" s="45">
        <v>0.87632429599761963</v>
      </c>
      <c r="G7475" s="45"/>
      <c r="H7475" s="45"/>
      <c r="I7475" s="45"/>
      <c r="J7475" s="45"/>
      <c r="K7475" s="45">
        <v>3.3145365476338568E-37</v>
      </c>
      <c r="L7475" s="45"/>
      <c r="M7475" s="45"/>
      <c r="N7475" s="45">
        <v>2.8413276672363281</v>
      </c>
      <c r="O7475" s="45"/>
      <c r="P7475" s="45"/>
      <c r="Q7475" s="45"/>
      <c r="R7475" s="45">
        <v>2.0091221332550049</v>
      </c>
      <c r="S7475" s="45"/>
      <c r="T7475" s="45"/>
      <c r="U7475" s="45"/>
      <c r="V7475" s="46">
        <v>1.1665449099752099E-35</v>
      </c>
      <c r="W7475" s="46"/>
    </row>
    <row r="7476" spans="2:33">
      <c r="B7476" s="2">
        <v>9.6000000834465027E-2</v>
      </c>
      <c r="D7476" s="44">
        <v>5.7600000500679016</v>
      </c>
      <c r="E7476" s="44"/>
      <c r="F7476" s="45">
        <v>-0.18000587821006775</v>
      </c>
      <c r="G7476" s="45"/>
      <c r="H7476" s="45"/>
      <c r="I7476" s="45"/>
      <c r="J7476" s="45"/>
      <c r="K7476" s="45">
        <v>1.3702084718681667E-37</v>
      </c>
      <c r="L7476" s="45"/>
      <c r="M7476" s="45"/>
      <c r="N7476" s="45">
        <v>2.8393919467926025</v>
      </c>
      <c r="O7476" s="45"/>
      <c r="P7476" s="45"/>
      <c r="Q7476" s="45"/>
      <c r="R7476" s="45">
        <v>2.0077533721923828</v>
      </c>
      <c r="S7476" s="45"/>
      <c r="T7476" s="45"/>
      <c r="U7476" s="45"/>
      <c r="V7476" s="46">
        <v>4.8257106676009548E-36</v>
      </c>
      <c r="W7476" s="46"/>
    </row>
    <row r="7477" spans="2:33">
      <c r="B7477" s="2">
        <v>9.7000002861022949E-2</v>
      </c>
      <c r="D7477" s="44">
        <v>5.820000171661377</v>
      </c>
      <c r="E7477" s="44"/>
      <c r="F7477" s="45">
        <v>-1.2096394300460815</v>
      </c>
      <c r="G7477" s="45"/>
      <c r="H7477" s="45"/>
      <c r="I7477" s="45"/>
      <c r="J7477" s="45"/>
      <c r="K7477" s="45">
        <v>5.6643566784630621E-38</v>
      </c>
      <c r="L7477" s="45"/>
      <c r="M7477" s="45"/>
      <c r="N7477" s="45">
        <v>2.8374683856964111</v>
      </c>
      <c r="O7477" s="45"/>
      <c r="P7477" s="45"/>
      <c r="Q7477" s="45"/>
      <c r="R7477" s="45">
        <v>2.0063931941986084</v>
      </c>
      <c r="S7477" s="45"/>
      <c r="T7477" s="45"/>
      <c r="U7477" s="45"/>
      <c r="V7477" s="46">
        <v>1.996271227875079E-36</v>
      </c>
      <c r="W7477" s="46"/>
    </row>
    <row r="7478" spans="2:33">
      <c r="B7478" s="2">
        <v>9.7999997437000275E-2</v>
      </c>
      <c r="D7478" s="44">
        <v>5.8799998462200165</v>
      </c>
      <c r="E7478" s="44"/>
      <c r="F7478" s="45">
        <v>-2.0681283473968506</v>
      </c>
      <c r="G7478" s="45"/>
      <c r="H7478" s="45"/>
      <c r="I7478" s="45"/>
      <c r="J7478" s="45"/>
      <c r="K7478" s="45">
        <v>2.3416106518019276E-38</v>
      </c>
      <c r="L7478" s="45"/>
      <c r="M7478" s="45"/>
      <c r="N7478" s="45">
        <v>2.835557222366333</v>
      </c>
      <c r="O7478" s="45"/>
      <c r="P7478" s="45"/>
      <c r="Q7478" s="45"/>
      <c r="R7478" s="45">
        <v>2.0050415992736816</v>
      </c>
      <c r="S7478" s="45"/>
      <c r="T7478" s="45"/>
      <c r="U7478" s="45"/>
      <c r="V7478" s="46">
        <v>8.2580262838989862E-37</v>
      </c>
      <c r="W7478" s="46"/>
    </row>
    <row r="7479" spans="2:33">
      <c r="B7479" s="2">
        <v>9.8999999463558197E-2</v>
      </c>
      <c r="D7479" s="44">
        <v>5.9399999678134918</v>
      </c>
      <c r="E7479" s="44"/>
      <c r="F7479" s="45">
        <v>-2.6352348327636719</v>
      </c>
      <c r="G7479" s="45"/>
      <c r="H7479" s="45"/>
      <c r="I7479" s="45"/>
      <c r="J7479" s="45"/>
      <c r="K7479" s="45">
        <v>9.6800787071556552E-39</v>
      </c>
      <c r="L7479" s="45"/>
      <c r="M7479" s="45"/>
      <c r="N7479" s="45">
        <v>2.83365797996521</v>
      </c>
      <c r="O7479" s="45"/>
      <c r="P7479" s="45"/>
      <c r="Q7479" s="45"/>
      <c r="R7479" s="45">
        <v>2.0036988258361816</v>
      </c>
      <c r="S7479" s="45"/>
      <c r="T7479" s="45"/>
      <c r="U7479" s="45"/>
      <c r="V7479" s="46">
        <v>3.4161071444832054E-37</v>
      </c>
      <c r="W7479" s="46"/>
    </row>
    <row r="7480" spans="2:33">
      <c r="B7480" s="2">
        <v>0.10000000149011612</v>
      </c>
      <c r="D7480" s="44">
        <v>6.0000000894069672</v>
      </c>
      <c r="E7480" s="44"/>
      <c r="F7480" s="45">
        <v>-2.8317701816558838</v>
      </c>
      <c r="G7480" s="45"/>
      <c r="H7480" s="45"/>
      <c r="I7480" s="45"/>
      <c r="J7480" s="45"/>
      <c r="K7480" s="45">
        <v>4.0016880245723801E-39</v>
      </c>
      <c r="L7480" s="45"/>
      <c r="M7480" s="45"/>
      <c r="N7480" s="45">
        <v>2.831770658493042</v>
      </c>
      <c r="O7480" s="45"/>
      <c r="P7480" s="45"/>
      <c r="Q7480" s="45"/>
      <c r="R7480" s="45">
        <v>2.0023641586303711</v>
      </c>
      <c r="S7480" s="45"/>
      <c r="T7480" s="45"/>
      <c r="U7480" s="45"/>
      <c r="V7480" s="46">
        <v>1.4131398847638704E-37</v>
      </c>
      <c r="W7480" s="46"/>
    </row>
    <row r="7481" spans="2:33" ht="9.75" customHeight="1">
      <c r="B7481" s="2">
        <v>0.10100000351667404</v>
      </c>
      <c r="D7481" s="44">
        <v>6.0600002110004425</v>
      </c>
      <c r="E7481" s="44"/>
      <c r="F7481" s="45">
        <v>-2.6306493282318115</v>
      </c>
      <c r="G7481" s="45"/>
      <c r="H7481" s="45"/>
      <c r="I7481" s="45"/>
      <c r="J7481" s="45"/>
      <c r="K7481" s="45">
        <v>1.6542748760893763E-39</v>
      </c>
      <c r="L7481" s="45"/>
      <c r="M7481" s="45"/>
      <c r="N7481" s="45">
        <v>2.82989501953125</v>
      </c>
      <c r="O7481" s="45"/>
      <c r="P7481" s="45"/>
      <c r="Q7481" s="45"/>
      <c r="R7481" s="45">
        <v>2.0010380744934082</v>
      </c>
      <c r="S7481" s="45"/>
      <c r="T7481" s="45"/>
      <c r="U7481" s="45"/>
      <c r="V7481" s="46">
        <v>5.845710483638437E-38</v>
      </c>
      <c r="W7481" s="46"/>
    </row>
    <row r="7482" spans="2:33" ht="5.25" customHeight="1"/>
    <row r="7483" spans="2:33" ht="172.5" customHeight="1"/>
    <row r="7484" spans="2:33" ht="16.5" customHeight="1"/>
    <row r="7485" spans="2:33" ht="12.75" customHeight="1">
      <c r="B7485" s="39" t="s">
        <v>0</v>
      </c>
      <c r="C7485" s="39"/>
      <c r="D7485" s="39"/>
      <c r="E7485" s="39"/>
      <c r="F7485" s="39"/>
      <c r="G7485" s="1" t="s">
        <v>1</v>
      </c>
      <c r="H7485" s="40" t="s">
        <v>75</v>
      </c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</row>
    <row r="7486" spans="2:33" ht="12.75" customHeight="1">
      <c r="AB7486" s="39" t="s">
        <v>2</v>
      </c>
      <c r="AC7486" s="39"/>
      <c r="AD7486" s="39"/>
      <c r="AE7486" s="39"/>
      <c r="AF7486" s="39"/>
      <c r="AG7486" s="39"/>
    </row>
    <row r="7487" spans="2:33" ht="12" customHeight="1">
      <c r="B7487" s="39" t="s">
        <v>3</v>
      </c>
      <c r="C7487" s="39"/>
      <c r="D7487" s="39"/>
      <c r="E7487" s="39"/>
      <c r="G7487" s="1" t="s">
        <v>4</v>
      </c>
      <c r="H7487" s="41">
        <v>0.43999999761581421</v>
      </c>
      <c r="I7487" s="41"/>
      <c r="J7487" s="41"/>
      <c r="K7487" s="41"/>
      <c r="L7487" s="41"/>
      <c r="M7487" s="41"/>
      <c r="N7487" s="41"/>
      <c r="O7487" s="39" t="s">
        <v>21</v>
      </c>
      <c r="P7487" s="39"/>
      <c r="Q7487" s="39"/>
      <c r="R7487" s="39"/>
      <c r="S7487" s="1" t="s">
        <v>4</v>
      </c>
      <c r="T7487" s="42" t="s">
        <v>22</v>
      </c>
      <c r="U7487" s="42"/>
      <c r="V7487" s="42"/>
      <c r="W7487" s="42"/>
      <c r="X7487" s="42"/>
      <c r="Y7487" s="42"/>
      <c r="Z7487" s="42"/>
      <c r="AA7487" s="42"/>
      <c r="AB7487" s="39"/>
      <c r="AC7487" s="39"/>
      <c r="AD7487" s="39"/>
      <c r="AE7487" s="39"/>
      <c r="AF7487" s="39"/>
      <c r="AG7487" s="39"/>
    </row>
    <row r="7488" spans="2:33" ht="10.5" customHeight="1">
      <c r="AB7488" s="39"/>
      <c r="AC7488" s="39"/>
      <c r="AD7488" s="39"/>
      <c r="AE7488" s="39"/>
      <c r="AF7488" s="39"/>
      <c r="AG7488" s="39"/>
    </row>
    <row r="7489" spans="2:37" ht="12" customHeight="1">
      <c r="AB7489" s="39"/>
      <c r="AC7489" s="39"/>
      <c r="AD7489" s="39"/>
      <c r="AE7489" s="39"/>
      <c r="AF7489" s="39"/>
      <c r="AG7489" s="39"/>
    </row>
    <row r="7490" spans="2:37" ht="12" customHeight="1">
      <c r="AB7490" s="39"/>
      <c r="AC7490" s="39"/>
      <c r="AD7490" s="39"/>
      <c r="AE7490" s="39"/>
      <c r="AF7490" s="39"/>
      <c r="AG7490" s="39"/>
    </row>
    <row r="7491" spans="2:37" ht="6" customHeight="1"/>
    <row r="7492" spans="2:37" ht="3" customHeight="1">
      <c r="B7492" s="43" t="s">
        <v>5</v>
      </c>
      <c r="D7492" s="43" t="s">
        <v>23</v>
      </c>
      <c r="E7492" s="43"/>
      <c r="G7492" s="43" t="s">
        <v>6</v>
      </c>
      <c r="H7492" s="43"/>
      <c r="J7492" s="43" t="s">
        <v>7</v>
      </c>
      <c r="K7492" s="43"/>
      <c r="L7492" s="43"/>
      <c r="M7492" s="43"/>
      <c r="N7492" s="43" t="s">
        <v>8</v>
      </c>
      <c r="O7492" s="43"/>
      <c r="Q7492" s="43" t="s">
        <v>9</v>
      </c>
      <c r="R7492" s="43"/>
      <c r="S7492" s="43"/>
      <c r="T7492" s="43" t="s">
        <v>10</v>
      </c>
      <c r="U7492" s="43"/>
      <c r="X7492" s="43" t="s">
        <v>5</v>
      </c>
      <c r="Y7492" s="43"/>
      <c r="Z7492" s="43" t="s">
        <v>23</v>
      </c>
      <c r="AA7492" s="43"/>
      <c r="AB7492" s="43" t="s">
        <v>6</v>
      </c>
      <c r="AC7492" s="43" t="s">
        <v>7</v>
      </c>
      <c r="AE7492" s="43" t="s">
        <v>8</v>
      </c>
      <c r="AF7492" s="43" t="s">
        <v>9</v>
      </c>
      <c r="AG7492" s="43" t="s">
        <v>10</v>
      </c>
      <c r="AH7492" s="43"/>
    </row>
    <row r="7493" spans="2:37" ht="14.25" customHeight="1">
      <c r="B7493" s="43"/>
      <c r="D7493" s="43"/>
      <c r="E7493" s="43"/>
      <c r="G7493" s="43"/>
      <c r="H7493" s="43"/>
      <c r="J7493" s="43"/>
      <c r="K7493" s="43"/>
      <c r="L7493" s="43"/>
      <c r="M7493" s="43"/>
      <c r="N7493" s="43"/>
      <c r="O7493" s="43"/>
      <c r="Q7493" s="43"/>
      <c r="R7493" s="43"/>
      <c r="S7493" s="43"/>
      <c r="T7493" s="43"/>
      <c r="U7493" s="43"/>
      <c r="X7493" s="43"/>
      <c r="Y7493" s="43"/>
      <c r="Z7493" s="43"/>
      <c r="AA7493" s="43"/>
      <c r="AB7493" s="43"/>
      <c r="AC7493" s="43"/>
      <c r="AE7493" s="43"/>
      <c r="AF7493" s="43"/>
      <c r="AG7493" s="43"/>
      <c r="AH7493" s="43"/>
    </row>
    <row r="7494" spans="2:37">
      <c r="B7494" s="2">
        <v>0</v>
      </c>
      <c r="D7494" s="44">
        <v>0</v>
      </c>
      <c r="E7494" s="44"/>
      <c r="F7494" s="45">
        <v>-4.2626350477803499E-5</v>
      </c>
      <c r="G7494" s="45"/>
      <c r="H7494" s="45"/>
      <c r="I7494" s="45"/>
      <c r="J7494" s="45"/>
      <c r="K7494" s="45">
        <v>23.556854248046875</v>
      </c>
      <c r="L7494" s="45"/>
      <c r="M7494" s="45"/>
      <c r="N7494" s="45">
        <v>47.113750457763672</v>
      </c>
      <c r="O7494" s="45"/>
      <c r="P7494" s="45"/>
      <c r="Q7494" s="45"/>
      <c r="R7494" s="45">
        <v>16.657241821289063</v>
      </c>
      <c r="S7494" s="45"/>
      <c r="T7494" s="45"/>
      <c r="U7494" s="45"/>
      <c r="V7494" s="46">
        <v>99.99981689453125</v>
      </c>
      <c r="W7494" s="46"/>
      <c r="X7494" s="45">
        <v>3.9000000804662704E-2</v>
      </c>
      <c r="Y7494" s="45"/>
      <c r="Z7494" s="44">
        <v>2.3400000482797623</v>
      </c>
      <c r="AA7494" s="44"/>
      <c r="AB7494" s="45">
        <v>11.765727043151855</v>
      </c>
      <c r="AC7494" s="45"/>
      <c r="AD7494" s="45">
        <v>3.0834837816655636E-3</v>
      </c>
      <c r="AE7494" s="45"/>
      <c r="AF7494" s="45">
        <v>22.021835327148438</v>
      </c>
      <c r="AG7494" s="45"/>
      <c r="AH7494" s="45">
        <v>15.569608688354492</v>
      </c>
      <c r="AI7494" s="45"/>
      <c r="AJ7494" s="45"/>
      <c r="AK7494" s="20">
        <v>1.4003898948431015E-2</v>
      </c>
    </row>
    <row r="7495" spans="2:37">
      <c r="B7495" s="2">
        <v>1.0000000474974513E-3</v>
      </c>
      <c r="D7495" s="44">
        <v>6.0000002849847078E-2</v>
      </c>
      <c r="E7495" s="44"/>
      <c r="F7495" s="45">
        <v>-4.0919270515441895</v>
      </c>
      <c r="G7495" s="45"/>
      <c r="H7495" s="45"/>
      <c r="I7495" s="45"/>
      <c r="J7495" s="45"/>
      <c r="K7495" s="45">
        <v>17.768901824951172</v>
      </c>
      <c r="L7495" s="45"/>
      <c r="M7495" s="45"/>
      <c r="N7495" s="45">
        <v>41.280525207519531</v>
      </c>
      <c r="O7495" s="45"/>
      <c r="P7495" s="45"/>
      <c r="Q7495" s="45"/>
      <c r="R7495" s="45">
        <v>16.62523078918457</v>
      </c>
      <c r="S7495" s="45"/>
      <c r="T7495" s="45"/>
      <c r="U7495" s="45"/>
      <c r="V7495" s="46">
        <v>75.574958801269531</v>
      </c>
      <c r="W7495" s="46"/>
      <c r="X7495" s="45">
        <v>3.9999999105930328E-2</v>
      </c>
      <c r="Y7495" s="45"/>
      <c r="Z7495" s="44">
        <v>2.3999999463558197</v>
      </c>
      <c r="AA7495" s="44"/>
      <c r="AB7495" s="45">
        <v>17.762920379638672</v>
      </c>
      <c r="AC7495" s="45"/>
      <c r="AD7495" s="45">
        <v>2.4919386487454176E-3</v>
      </c>
      <c r="AE7495" s="45"/>
      <c r="AF7495" s="45">
        <v>21.987218856811523</v>
      </c>
      <c r="AG7495" s="45"/>
      <c r="AH7495" s="45">
        <v>15.545549392700195</v>
      </c>
      <c r="AI7495" s="45"/>
      <c r="AJ7495" s="45"/>
      <c r="AK7495" s="20">
        <v>1.1334862560033798E-2</v>
      </c>
    </row>
    <row r="7496" spans="2:37">
      <c r="B7496" s="2">
        <v>2.0000000949949026E-3</v>
      </c>
      <c r="D7496" s="44">
        <v>0.12000000569969416</v>
      </c>
      <c r="E7496" s="44"/>
      <c r="F7496" s="45">
        <v>-3.6205558776855469</v>
      </c>
      <c r="G7496" s="45"/>
      <c r="H7496" s="45"/>
      <c r="I7496" s="45"/>
      <c r="J7496" s="45"/>
      <c r="K7496" s="45">
        <v>13.48697566986084</v>
      </c>
      <c r="L7496" s="45"/>
      <c r="M7496" s="45"/>
      <c r="N7496" s="45">
        <v>36.95367431640625</v>
      </c>
      <c r="O7496" s="45"/>
      <c r="P7496" s="45"/>
      <c r="Q7496" s="45"/>
      <c r="R7496" s="45">
        <v>16.593461990356445</v>
      </c>
      <c r="S7496" s="45"/>
      <c r="T7496" s="45"/>
      <c r="U7496" s="45"/>
      <c r="V7496" s="46">
        <v>57.472824096679688</v>
      </c>
      <c r="W7496" s="46"/>
      <c r="X7496" s="45">
        <v>4.1000001132488251E-2</v>
      </c>
      <c r="Y7496" s="45"/>
      <c r="Z7496" s="44">
        <v>2.460000067949295</v>
      </c>
      <c r="AA7496" s="44"/>
      <c r="AB7496" s="45">
        <v>21.252130508422852</v>
      </c>
      <c r="AC7496" s="45"/>
      <c r="AD7496" s="45">
        <v>2.0141631830483675E-3</v>
      </c>
      <c r="AE7496" s="45"/>
      <c r="AF7496" s="45">
        <v>21.952953338623047</v>
      </c>
      <c r="AG7496" s="45"/>
      <c r="AH7496" s="45">
        <v>15.521657943725586</v>
      </c>
      <c r="AI7496" s="45"/>
      <c r="AJ7496" s="45"/>
      <c r="AK7496" s="20">
        <v>9.1757485643029213E-3</v>
      </c>
    </row>
    <row r="7497" spans="2:37">
      <c r="B7497" s="2">
        <v>3.0000000260770321E-3</v>
      </c>
      <c r="D7497" s="44">
        <v>0.18000000156462193</v>
      </c>
      <c r="E7497" s="44"/>
      <c r="F7497" s="45">
        <v>0.32328429818153381</v>
      </c>
      <c r="G7497" s="45"/>
      <c r="H7497" s="45"/>
      <c r="I7497" s="45"/>
      <c r="J7497" s="45"/>
      <c r="K7497" s="45">
        <v>10.298044204711914</v>
      </c>
      <c r="L7497" s="45"/>
      <c r="M7497" s="45"/>
      <c r="N7497" s="45">
        <v>33.720161437988281</v>
      </c>
      <c r="O7497" s="45"/>
      <c r="P7497" s="45"/>
      <c r="Q7497" s="45"/>
      <c r="R7497" s="45">
        <v>16.56193733215332</v>
      </c>
      <c r="S7497" s="45"/>
      <c r="T7497" s="45"/>
      <c r="U7497" s="45"/>
      <c r="V7497" s="46">
        <v>43.967182159423828</v>
      </c>
      <c r="W7497" s="46"/>
      <c r="X7497" s="45">
        <v>4.1999999433755875E-2</v>
      </c>
      <c r="Y7497" s="45"/>
      <c r="Z7497" s="44">
        <v>2.5199999660253525</v>
      </c>
      <c r="AA7497" s="44"/>
      <c r="AB7497" s="45">
        <v>21.751932144165039</v>
      </c>
      <c r="AC7497" s="45"/>
      <c r="AD7497" s="45">
        <v>1.6282112337648869E-3</v>
      </c>
      <c r="AE7497" s="45"/>
      <c r="AF7497" s="45">
        <v>21.919015884399414</v>
      </c>
      <c r="AG7497" s="45"/>
      <c r="AH7497" s="45">
        <v>15.497932434082031</v>
      </c>
      <c r="AI7497" s="45"/>
      <c r="AJ7497" s="45"/>
      <c r="AK7497" s="20">
        <v>7.4288570322096348E-3</v>
      </c>
    </row>
    <row r="7498" spans="2:37">
      <c r="B7498" s="2">
        <v>4.0000001899898052E-3</v>
      </c>
      <c r="D7498" s="44">
        <v>0.24000001139938831</v>
      </c>
      <c r="E7498" s="44"/>
      <c r="F7498" s="45">
        <v>6.4363861083984375</v>
      </c>
      <c r="G7498" s="45"/>
      <c r="H7498" s="45"/>
      <c r="I7498" s="45"/>
      <c r="J7498" s="45"/>
      <c r="K7498" s="45">
        <v>7.9074440002441406</v>
      </c>
      <c r="L7498" s="45"/>
      <c r="M7498" s="45"/>
      <c r="N7498" s="45">
        <v>31.285312652587891</v>
      </c>
      <c r="O7498" s="45"/>
      <c r="P7498" s="45"/>
      <c r="Q7498" s="45"/>
      <c r="R7498" s="45">
        <v>16.530649185180664</v>
      </c>
      <c r="S7498" s="45"/>
      <c r="T7498" s="45"/>
      <c r="U7498" s="45"/>
      <c r="V7498" s="46">
        <v>33.824485778808594</v>
      </c>
      <c r="W7498" s="46"/>
      <c r="X7498" s="45">
        <v>4.3000001460313797E-2</v>
      </c>
      <c r="Y7498" s="45"/>
      <c r="Z7498" s="44">
        <v>2.5800000876188278</v>
      </c>
      <c r="AA7498" s="44"/>
      <c r="AB7498" s="45">
        <v>19.201345443725586</v>
      </c>
      <c r="AC7498" s="45"/>
      <c r="AD7498" s="45">
        <v>1.316386042162776E-3</v>
      </c>
      <c r="AE7498" s="45"/>
      <c r="AF7498" s="45">
        <v>21.885383605957031</v>
      </c>
      <c r="AG7498" s="45"/>
      <c r="AH7498" s="45">
        <v>15.474371910095215</v>
      </c>
      <c r="AI7498" s="45"/>
      <c r="AJ7498" s="45"/>
      <c r="AK7498" s="20">
        <v>6.0152714140713215E-3</v>
      </c>
    </row>
    <row r="7499" spans="2:37">
      <c r="B7499" s="2">
        <v>4.999999888241291E-3</v>
      </c>
      <c r="D7499" s="44">
        <v>0.29999999329447746</v>
      </c>
      <c r="E7499" s="44"/>
      <c r="F7499" s="45">
        <v>13.310563087463379</v>
      </c>
      <c r="G7499" s="45"/>
      <c r="H7499" s="45"/>
      <c r="I7499" s="45"/>
      <c r="J7499" s="45"/>
      <c r="K7499" s="45">
        <v>6.1037783622741699</v>
      </c>
      <c r="L7499" s="45"/>
      <c r="M7499" s="45"/>
      <c r="N7499" s="45">
        <v>29.437736511230469</v>
      </c>
      <c r="O7499" s="45"/>
      <c r="P7499" s="45"/>
      <c r="Q7499" s="45"/>
      <c r="R7499" s="45">
        <v>16.499599456787109</v>
      </c>
      <c r="S7499" s="45"/>
      <c r="T7499" s="45"/>
      <c r="U7499" s="45"/>
      <c r="V7499" s="46">
        <v>26.158349990844727</v>
      </c>
      <c r="W7499" s="46"/>
      <c r="X7499" s="45">
        <v>4.3999999761581421E-2</v>
      </c>
      <c r="Y7499" s="45"/>
      <c r="Z7499" s="44">
        <v>2.6399999856948853</v>
      </c>
      <c r="AA7499" s="44"/>
      <c r="AB7499" s="45">
        <v>13.967094421386719</v>
      </c>
      <c r="AC7499" s="45"/>
      <c r="AD7499" s="45">
        <v>1.0644124122336507E-3</v>
      </c>
      <c r="AE7499" s="45"/>
      <c r="AF7499" s="45">
        <v>21.852041244506836</v>
      </c>
      <c r="AG7499" s="45"/>
      <c r="AH7499" s="45">
        <v>15.450973510742188</v>
      </c>
      <c r="AI7499" s="45"/>
      <c r="AJ7499" s="45"/>
      <c r="AK7499" s="20">
        <v>4.8712347634136677E-3</v>
      </c>
    </row>
    <row r="7500" spans="2:37">
      <c r="B7500" s="2">
        <v>6.0000000521540642E-3</v>
      </c>
      <c r="D7500" s="44">
        <v>0.36000000312924385</v>
      </c>
      <c r="E7500" s="44"/>
      <c r="F7500" s="45">
        <v>19.576591491699219</v>
      </c>
      <c r="G7500" s="45"/>
      <c r="H7500" s="45"/>
      <c r="I7500" s="45"/>
      <c r="J7500" s="45"/>
      <c r="K7500" s="45">
        <v>4.7344932556152344</v>
      </c>
      <c r="L7500" s="45"/>
      <c r="M7500" s="45"/>
      <c r="N7500" s="45">
        <v>28.024871826171875</v>
      </c>
      <c r="O7500" s="45"/>
      <c r="P7500" s="45"/>
      <c r="Q7500" s="45"/>
      <c r="R7500" s="45">
        <v>16.468784332275391</v>
      </c>
      <c r="S7500" s="45"/>
      <c r="T7500" s="45"/>
      <c r="U7500" s="45"/>
      <c r="V7500" s="46">
        <v>20.328107833862305</v>
      </c>
      <c r="W7500" s="46"/>
      <c r="X7500" s="45">
        <v>4.5000001788139343E-2</v>
      </c>
      <c r="Y7500" s="45"/>
      <c r="Z7500" s="44">
        <v>2.7000001072883606</v>
      </c>
      <c r="AA7500" s="44"/>
      <c r="AB7500" s="45">
        <v>6.7909083366394043</v>
      </c>
      <c r="AC7500" s="45"/>
      <c r="AD7500" s="45">
        <v>8.6077325977385044E-4</v>
      </c>
      <c r="AE7500" s="45"/>
      <c r="AF7500" s="45">
        <v>21.818973541259766</v>
      </c>
      <c r="AG7500" s="45"/>
      <c r="AH7500" s="45">
        <v>15.427736282348633</v>
      </c>
      <c r="AI7500" s="45"/>
      <c r="AJ7500" s="45"/>
      <c r="AK7500" s="20">
        <v>3.9452230557799339E-3</v>
      </c>
    </row>
    <row r="7501" spans="2:37">
      <c r="B7501" s="2">
        <v>7.0000002160668373E-3</v>
      </c>
      <c r="D7501" s="44">
        <v>0.42000001296401024</v>
      </c>
      <c r="E7501" s="44"/>
      <c r="F7501" s="45">
        <v>24.057661056518555</v>
      </c>
      <c r="G7501" s="45"/>
      <c r="H7501" s="45"/>
      <c r="I7501" s="45"/>
      <c r="J7501" s="45"/>
      <c r="K7501" s="45">
        <v>3.6888175010681152</v>
      </c>
      <c r="L7501" s="45"/>
      <c r="M7501" s="45"/>
      <c r="N7501" s="45">
        <v>26.935945510864258</v>
      </c>
      <c r="O7501" s="45"/>
      <c r="P7501" s="45"/>
      <c r="Q7501" s="45"/>
      <c r="R7501" s="45">
        <v>16.438201904296875</v>
      </c>
      <c r="S7501" s="45"/>
      <c r="T7501" s="45"/>
      <c r="U7501" s="45"/>
      <c r="V7501" s="46">
        <v>15.867842674255371</v>
      </c>
      <c r="W7501" s="46"/>
      <c r="X7501" s="45">
        <v>4.6000000089406967E-2</v>
      </c>
      <c r="Y7501" s="45"/>
      <c r="Z7501" s="44">
        <v>2.760000005364418</v>
      </c>
      <c r="AA7501" s="44"/>
      <c r="AB7501" s="45">
        <v>-1.3155554533004761</v>
      </c>
      <c r="AC7501" s="45"/>
      <c r="AD7501" s="45">
        <v>6.9617427652701735E-4</v>
      </c>
      <c r="AE7501" s="45"/>
      <c r="AF7501" s="45">
        <v>21.786172866821289</v>
      </c>
      <c r="AG7501" s="45"/>
      <c r="AH7501" s="45">
        <v>15.404658317565918</v>
      </c>
      <c r="AI7501" s="45"/>
      <c r="AJ7501" s="45"/>
      <c r="AK7501" s="20">
        <v>3.195588942617178E-3</v>
      </c>
    </row>
    <row r="7502" spans="2:37">
      <c r="B7502" s="2">
        <v>8.0000003799796104E-3</v>
      </c>
      <c r="D7502" s="44">
        <v>0.48000002279877663</v>
      </c>
      <c r="E7502" s="44"/>
      <c r="F7502" s="45">
        <v>25.906200408935547</v>
      </c>
      <c r="G7502" s="45"/>
      <c r="H7502" s="45"/>
      <c r="I7502" s="45"/>
      <c r="J7502" s="45"/>
      <c r="K7502" s="45">
        <v>2.8858063220977783</v>
      </c>
      <c r="L7502" s="45"/>
      <c r="M7502" s="45"/>
      <c r="N7502" s="45">
        <v>26.090007781982422</v>
      </c>
      <c r="O7502" s="45"/>
      <c r="P7502" s="45"/>
      <c r="Q7502" s="45"/>
      <c r="R7502" s="45">
        <v>16.407848358154297</v>
      </c>
      <c r="S7502" s="45"/>
      <c r="T7502" s="45"/>
      <c r="U7502" s="45"/>
      <c r="V7502" s="46">
        <v>12.436568260192871</v>
      </c>
      <c r="W7502" s="46"/>
      <c r="X7502" s="45">
        <v>4.6999998390674591E-2</v>
      </c>
      <c r="Y7502" s="45"/>
      <c r="Z7502" s="44">
        <v>2.8199999034404755</v>
      </c>
      <c r="AA7502" s="44"/>
      <c r="AB7502" s="45">
        <v>-9.213292121887207</v>
      </c>
      <c r="AC7502" s="45"/>
      <c r="AD7502" s="45">
        <v>5.6311354273930192E-4</v>
      </c>
      <c r="AE7502" s="45"/>
      <c r="AF7502" s="45">
        <v>21.753627777099609</v>
      </c>
      <c r="AG7502" s="45"/>
      <c r="AH7502" s="45">
        <v>15.381739616394043</v>
      </c>
      <c r="AI7502" s="45"/>
      <c r="AJ7502" s="45"/>
      <c r="AK7502" s="20">
        <v>2.5886630173772573E-3</v>
      </c>
    </row>
    <row r="7503" spans="2:37">
      <c r="B7503" s="2">
        <v>8.999999612569809E-3</v>
      </c>
      <c r="D7503" s="44">
        <v>0.53999997675418854</v>
      </c>
      <c r="E7503" s="44"/>
      <c r="F7503" s="45">
        <v>24.701736450195313</v>
      </c>
      <c r="G7503" s="45"/>
      <c r="H7503" s="45"/>
      <c r="I7503" s="45"/>
      <c r="J7503" s="45"/>
      <c r="K7503" s="45">
        <v>2.2659237384796143</v>
      </c>
      <c r="L7503" s="45"/>
      <c r="M7503" s="45"/>
      <c r="N7503" s="45">
        <v>25.427520751953125</v>
      </c>
      <c r="O7503" s="45"/>
      <c r="P7503" s="45"/>
      <c r="Q7503" s="45"/>
      <c r="R7503" s="45">
        <v>16.377721786499023</v>
      </c>
      <c r="S7503" s="45"/>
      <c r="T7503" s="45"/>
      <c r="U7503" s="45"/>
      <c r="V7503" s="46">
        <v>9.783106803894043</v>
      </c>
      <c r="W7503" s="46"/>
      <c r="X7503" s="45">
        <v>4.8000000417232513E-2</v>
      </c>
      <c r="Y7503" s="45"/>
      <c r="Z7503" s="44">
        <v>2.8800000250339508</v>
      </c>
      <c r="AA7503" s="44"/>
      <c r="AB7503" s="45">
        <v>-15.79594898223877</v>
      </c>
      <c r="AC7503" s="45"/>
      <c r="AD7503" s="45">
        <v>4.5553443487733603E-4</v>
      </c>
      <c r="AE7503" s="45"/>
      <c r="AF7503" s="45">
        <v>21.721328735351563</v>
      </c>
      <c r="AG7503" s="45"/>
      <c r="AH7503" s="45">
        <v>15.358977317810059</v>
      </c>
      <c r="AI7503" s="45"/>
      <c r="AJ7503" s="45"/>
      <c r="AK7503" s="20">
        <v>2.0972196944057941E-3</v>
      </c>
    </row>
    <row r="7504" spans="2:37">
      <c r="B7504" s="2">
        <v>9.9999997764825821E-3</v>
      </c>
      <c r="D7504" s="44">
        <v>0.59999998658895493</v>
      </c>
      <c r="E7504" s="44"/>
      <c r="F7504" s="45">
        <v>20.494003295898438</v>
      </c>
      <c r="G7504" s="45"/>
      <c r="H7504" s="45"/>
      <c r="I7504" s="45"/>
      <c r="J7504" s="45"/>
      <c r="K7504" s="45">
        <v>1.7850922346115112</v>
      </c>
      <c r="L7504" s="45"/>
      <c r="M7504" s="45"/>
      <c r="N7504" s="45">
        <v>24.904403686523438</v>
      </c>
      <c r="O7504" s="45"/>
      <c r="P7504" s="45"/>
      <c r="Q7504" s="45"/>
      <c r="R7504" s="45">
        <v>16.347822189331055</v>
      </c>
      <c r="S7504" s="45"/>
      <c r="T7504" s="45"/>
      <c r="U7504" s="45"/>
      <c r="V7504" s="46">
        <v>7.721217155456543</v>
      </c>
      <c r="W7504" s="46"/>
      <c r="X7504" s="45">
        <v>4.8999998718500137E-2</v>
      </c>
      <c r="Y7504" s="45"/>
      <c r="Z7504" s="44">
        <v>2.9399999231100082</v>
      </c>
      <c r="AA7504" s="44"/>
      <c r="AB7504" s="45">
        <v>-20.144765853881836</v>
      </c>
      <c r="AC7504" s="45"/>
      <c r="AD7504" s="45">
        <v>3.6854657810181379E-4</v>
      </c>
      <c r="AE7504" s="45"/>
      <c r="AF7504" s="45">
        <v>21.689271926879883</v>
      </c>
      <c r="AG7504" s="45"/>
      <c r="AH7504" s="45">
        <v>15.336370468139648</v>
      </c>
      <c r="AI7504" s="45"/>
      <c r="AJ7504" s="45"/>
      <c r="AK7504" s="20">
        <v>1.6992402961477637E-3</v>
      </c>
    </row>
    <row r="7505" spans="2:37">
      <c r="B7505" s="2">
        <v>1.0999999940395355E-2</v>
      </c>
      <c r="D7505" s="44">
        <v>0.65999999642372131</v>
      </c>
      <c r="E7505" s="44"/>
      <c r="F7505" s="45">
        <v>13.783902168273926</v>
      </c>
      <c r="G7505" s="45"/>
      <c r="H7505" s="45"/>
      <c r="I7505" s="45"/>
      <c r="J7505" s="45"/>
      <c r="K7505" s="45">
        <v>1.4104636907577515</v>
      </c>
      <c r="L7505" s="45"/>
      <c r="M7505" s="45"/>
      <c r="N7505" s="45">
        <v>24.487804412841797</v>
      </c>
      <c r="O7505" s="45"/>
      <c r="P7505" s="45"/>
      <c r="Q7505" s="45"/>
      <c r="R7505" s="45">
        <v>16.318143844604492</v>
      </c>
      <c r="S7505" s="45"/>
      <c r="T7505" s="45"/>
      <c r="U7505" s="45"/>
      <c r="V7505" s="46">
        <v>6.1118988990783691</v>
      </c>
      <c r="W7505" s="46"/>
      <c r="X7505" s="45">
        <v>5.000000074505806E-2</v>
      </c>
      <c r="Y7505" s="45"/>
      <c r="Z7505" s="44">
        <v>3.0000000447034836</v>
      </c>
      <c r="AA7505" s="44"/>
      <c r="AB7505" s="45">
        <v>-21.656774520874023</v>
      </c>
      <c r="AC7505" s="45"/>
      <c r="AD7505" s="45">
        <v>2.9820040799677372E-4</v>
      </c>
      <c r="AE7505" s="45"/>
      <c r="AF7505" s="45">
        <v>21.657447814941406</v>
      </c>
      <c r="AG7505" s="45"/>
      <c r="AH7505" s="45">
        <v>15.31391716003418</v>
      </c>
      <c r="AI7505" s="45"/>
      <c r="AJ7505" s="45"/>
      <c r="AK7505" s="20">
        <v>1.3769143261015415E-3</v>
      </c>
    </row>
    <row r="7506" spans="2:37">
      <c r="B7506" s="2">
        <v>1.2000000104308128E-2</v>
      </c>
      <c r="D7506" s="44">
        <v>0.7200000062584877</v>
      </c>
      <c r="E7506" s="44"/>
      <c r="F7506" s="45">
        <v>5.444094181060791</v>
      </c>
      <c r="G7506" s="45"/>
      <c r="H7506" s="45"/>
      <c r="I7506" s="45"/>
      <c r="J7506" s="45"/>
      <c r="K7506" s="45">
        <v>1.1173996925354004</v>
      </c>
      <c r="L7506" s="45"/>
      <c r="M7506" s="45"/>
      <c r="N7506" s="45">
        <v>24.153083801269531</v>
      </c>
      <c r="O7506" s="45"/>
      <c r="P7506" s="45"/>
      <c r="Q7506" s="45"/>
      <c r="R7506" s="45">
        <v>16.288688659667969</v>
      </c>
      <c r="S7506" s="45"/>
      <c r="T7506" s="45"/>
      <c r="U7506" s="45"/>
      <c r="V7506" s="46">
        <v>4.850733757019043</v>
      </c>
      <c r="W7506" s="46"/>
      <c r="X7506" s="45">
        <v>5.0999999046325684E-2</v>
      </c>
      <c r="Y7506" s="45"/>
      <c r="Z7506" s="44">
        <v>3.059999942779541</v>
      </c>
      <c r="AA7506" s="44"/>
      <c r="AB7506" s="45">
        <v>-20.128362655639648</v>
      </c>
      <c r="AC7506" s="45"/>
      <c r="AD7506" s="45">
        <v>2.4130567908287048E-4</v>
      </c>
      <c r="AE7506" s="45"/>
      <c r="AF7506" s="45">
        <v>21.625852584838867</v>
      </c>
      <c r="AG7506" s="45"/>
      <c r="AH7506" s="45">
        <v>15.291617393493652</v>
      </c>
      <c r="AI7506" s="45"/>
      <c r="AJ7506" s="45"/>
      <c r="AK7506" s="20">
        <v>1.1158328270539641E-3</v>
      </c>
    </row>
    <row r="7507" spans="2:37">
      <c r="B7507" s="2">
        <v>1.3000000268220901E-2</v>
      </c>
      <c r="D7507" s="44">
        <v>0.78000001609325409</v>
      </c>
      <c r="E7507" s="44"/>
      <c r="F7507" s="45">
        <v>-3.4101982116699219</v>
      </c>
      <c r="G7507" s="45"/>
      <c r="H7507" s="45"/>
      <c r="I7507" s="45"/>
      <c r="J7507" s="45"/>
      <c r="K7507" s="45">
        <v>0.88730233907699585</v>
      </c>
      <c r="L7507" s="45"/>
      <c r="M7507" s="45"/>
      <c r="N7507" s="45">
        <v>23.881637573242188</v>
      </c>
      <c r="O7507" s="45"/>
      <c r="P7507" s="45"/>
      <c r="Q7507" s="45"/>
      <c r="R7507" s="45">
        <v>16.259450912475586</v>
      </c>
      <c r="S7507" s="45"/>
      <c r="T7507" s="45"/>
      <c r="U7507" s="45"/>
      <c r="V7507" s="46">
        <v>3.8587865829467773</v>
      </c>
      <c r="W7507" s="46"/>
      <c r="X7507" s="45">
        <v>5.2000001072883606E-2</v>
      </c>
      <c r="Y7507" s="45"/>
      <c r="Z7507" s="44">
        <v>3.1200000643730164</v>
      </c>
      <c r="AA7507" s="44"/>
      <c r="AB7507" s="45">
        <v>-15.78264045715332</v>
      </c>
      <c r="AC7507" s="45"/>
      <c r="AD7507" s="45">
        <v>1.9528517441358417E-4</v>
      </c>
      <c r="AE7507" s="45"/>
      <c r="AF7507" s="45">
        <v>21.594484329223633</v>
      </c>
      <c r="AG7507" s="45"/>
      <c r="AH7507" s="45">
        <v>15.269467353820801</v>
      </c>
      <c r="AI7507" s="45"/>
      <c r="AJ7507" s="45"/>
      <c r="AK7507" s="20">
        <v>9.0433715377002954E-4</v>
      </c>
    </row>
    <row r="7508" spans="2:37">
      <c r="B7508" s="2">
        <v>1.4000000432133675E-2</v>
      </c>
      <c r="D7508" s="44">
        <v>0.84000002592802048</v>
      </c>
      <c r="E7508" s="44"/>
      <c r="F7508" s="45">
        <v>-11.582459449768066</v>
      </c>
      <c r="G7508" s="45"/>
      <c r="H7508" s="45"/>
      <c r="I7508" s="45"/>
      <c r="J7508" s="45"/>
      <c r="K7508" s="45">
        <v>0.70604783296585083</v>
      </c>
      <c r="L7508" s="45"/>
      <c r="M7508" s="45"/>
      <c r="N7508" s="45">
        <v>23.659341812133789</v>
      </c>
      <c r="O7508" s="45"/>
      <c r="P7508" s="45"/>
      <c r="Q7508" s="45"/>
      <c r="R7508" s="45">
        <v>16.230430603027344</v>
      </c>
      <c r="S7508" s="45"/>
      <c r="T7508" s="45"/>
      <c r="U7508" s="45"/>
      <c r="V7508" s="46">
        <v>3.0760195255279541</v>
      </c>
      <c r="W7508" s="46"/>
      <c r="X7508" s="45">
        <v>5.299999937415123E-2</v>
      </c>
      <c r="Y7508" s="45"/>
      <c r="Z7508" s="44">
        <v>3.1799999624490738</v>
      </c>
      <c r="AA7508" s="44"/>
      <c r="AB7508" s="45">
        <v>-9.2369260787963867</v>
      </c>
      <c r="AC7508" s="45"/>
      <c r="AD7508" s="45">
        <v>1.5805651491973549E-4</v>
      </c>
      <c r="AE7508" s="45"/>
      <c r="AF7508" s="45">
        <v>21.563333511352539</v>
      </c>
      <c r="AG7508" s="45"/>
      <c r="AH7508" s="45">
        <v>15.247467994689941</v>
      </c>
      <c r="AI7508" s="45"/>
      <c r="AJ7508" s="45"/>
      <c r="AK7508" s="20">
        <v>7.3299277573823929E-4</v>
      </c>
    </row>
    <row r="7509" spans="2:37">
      <c r="B7509" s="2">
        <v>1.4999999664723873E-2</v>
      </c>
      <c r="D7509" s="44">
        <v>0.89999997988343239</v>
      </c>
      <c r="E7509" s="44"/>
      <c r="F7509" s="45">
        <v>-17.965902328491211</v>
      </c>
      <c r="G7509" s="45"/>
      <c r="H7509" s="45"/>
      <c r="I7509" s="45"/>
      <c r="J7509" s="45"/>
      <c r="K7509" s="45">
        <v>0.56284725666046143</v>
      </c>
      <c r="L7509" s="45"/>
      <c r="M7509" s="45"/>
      <c r="N7509" s="45">
        <v>23.475404739379883</v>
      </c>
      <c r="O7509" s="45"/>
      <c r="P7509" s="45"/>
      <c r="Q7509" s="45"/>
      <c r="R7509" s="45">
        <v>16.201623916625977</v>
      </c>
      <c r="S7509" s="45"/>
      <c r="T7509" s="45"/>
      <c r="U7509" s="45"/>
      <c r="V7509" s="46">
        <v>2.4565012454986572</v>
      </c>
      <c r="W7509" s="46"/>
      <c r="X7509" s="45">
        <v>5.4000001400709152E-2</v>
      </c>
      <c r="Y7509" s="45"/>
      <c r="Z7509" s="44">
        <v>3.2400000840425491</v>
      </c>
      <c r="AA7509" s="44"/>
      <c r="AB7509" s="45">
        <v>-1.4150927066802979</v>
      </c>
      <c r="AC7509" s="45"/>
      <c r="AD7509" s="45">
        <v>1.2793696078006178E-4</v>
      </c>
      <c r="AE7509" s="45"/>
      <c r="AF7509" s="45">
        <v>21.532402038574219</v>
      </c>
      <c r="AG7509" s="45"/>
      <c r="AH7509" s="45">
        <v>15.225616455078125</v>
      </c>
      <c r="AI7509" s="45"/>
      <c r="AJ7509" s="45"/>
      <c r="AK7509" s="20">
        <v>5.9416372096166015E-4</v>
      </c>
    </row>
    <row r="7510" spans="2:37">
      <c r="B7510" s="2">
        <v>1.6000000759959221E-2</v>
      </c>
      <c r="D7510" s="44">
        <v>0.96000004559755325</v>
      </c>
      <c r="E7510" s="44"/>
      <c r="F7510" s="45">
        <v>-21.700534820556641</v>
      </c>
      <c r="G7510" s="45"/>
      <c r="H7510" s="45"/>
      <c r="I7510" s="45"/>
      <c r="J7510" s="45"/>
      <c r="K7510" s="45">
        <v>0.44941416382789612</v>
      </c>
      <c r="L7510" s="45"/>
      <c r="M7510" s="45"/>
      <c r="N7510" s="45">
        <v>23.321535110473633</v>
      </c>
      <c r="O7510" s="45"/>
      <c r="P7510" s="45"/>
      <c r="Q7510" s="45"/>
      <c r="R7510" s="45">
        <v>16.173030853271484</v>
      </c>
      <c r="S7510" s="45"/>
      <c r="T7510" s="45"/>
      <c r="U7510" s="45"/>
      <c r="V7510" s="46">
        <v>1.9648994207382202</v>
      </c>
      <c r="W7510" s="46"/>
      <c r="X7510" s="45">
        <v>5.4999999701976776E-2</v>
      </c>
      <c r="Y7510" s="45"/>
      <c r="Z7510" s="44">
        <v>3.2999999821186066</v>
      </c>
      <c r="AA7510" s="44"/>
      <c r="AB7510" s="45">
        <v>6.5827879905700684</v>
      </c>
      <c r="AC7510" s="45"/>
      <c r="AD7510" s="45">
        <v>1.0356646816944703E-4</v>
      </c>
      <c r="AE7510" s="45"/>
      <c r="AF7510" s="45">
        <v>21.501682281494141</v>
      </c>
      <c r="AG7510" s="45"/>
      <c r="AH7510" s="45">
        <v>15.203912734985352</v>
      </c>
      <c r="AI7510" s="45"/>
      <c r="AJ7510" s="45"/>
      <c r="AK7510" s="20">
        <v>4.8166912165470421E-4</v>
      </c>
    </row>
    <row r="7511" spans="2:37">
      <c r="B7511" s="2">
        <v>1.7000000923871994E-2</v>
      </c>
      <c r="D7511" s="44">
        <v>1.0200000554323196</v>
      </c>
      <c r="E7511" s="44"/>
      <c r="F7511" s="45">
        <v>-22.294532775878906</v>
      </c>
      <c r="G7511" s="45"/>
      <c r="H7511" s="45"/>
      <c r="I7511" s="45"/>
      <c r="J7511" s="45"/>
      <c r="K7511" s="45">
        <v>0.35935112833976746</v>
      </c>
      <c r="L7511" s="45"/>
      <c r="M7511" s="45"/>
      <c r="N7511" s="45">
        <v>23.19133186340332</v>
      </c>
      <c r="O7511" s="45"/>
      <c r="P7511" s="45"/>
      <c r="Q7511" s="45"/>
      <c r="R7511" s="45">
        <v>16.144649505615234</v>
      </c>
      <c r="S7511" s="45"/>
      <c r="T7511" s="45"/>
      <c r="U7511" s="45"/>
      <c r="V7511" s="46">
        <v>1.5738937854766846</v>
      </c>
      <c r="W7511" s="46"/>
      <c r="X7511" s="45">
        <v>5.6000001728534698E-2</v>
      </c>
      <c r="Y7511" s="45"/>
      <c r="Z7511" s="44">
        <v>3.3600001037120819</v>
      </c>
      <c r="AA7511" s="44"/>
      <c r="AB7511" s="45">
        <v>13.635122299194336</v>
      </c>
      <c r="AC7511" s="45"/>
      <c r="AD7511" s="45">
        <v>8.3845741755794734E-5</v>
      </c>
      <c r="AE7511" s="45"/>
      <c r="AF7511" s="45">
        <v>21.471174240112305</v>
      </c>
      <c r="AG7511" s="45"/>
      <c r="AH7511" s="45">
        <v>15.182353973388672</v>
      </c>
      <c r="AI7511" s="45"/>
      <c r="AJ7511" s="45"/>
      <c r="AK7511" s="20">
        <v>3.9050527266226709E-4</v>
      </c>
    </row>
    <row r="7512" spans="2:37">
      <c r="B7512" s="2">
        <v>1.7999999225139618E-2</v>
      </c>
      <c r="D7512" s="44">
        <v>1.0799999535083771</v>
      </c>
      <c r="E7512" s="44"/>
      <c r="F7512" s="45">
        <v>-19.693191528320313</v>
      </c>
      <c r="G7512" s="45"/>
      <c r="H7512" s="45"/>
      <c r="I7512" s="45"/>
      <c r="J7512" s="45"/>
      <c r="K7512" s="45">
        <v>0.28769573569297791</v>
      </c>
      <c r="L7512" s="45"/>
      <c r="M7512" s="45"/>
      <c r="N7512" s="45">
        <v>23.079832077026367</v>
      </c>
      <c r="O7512" s="45"/>
      <c r="P7512" s="45"/>
      <c r="Q7512" s="45"/>
      <c r="R7512" s="45">
        <v>16.116474151611328</v>
      </c>
      <c r="S7512" s="45"/>
      <c r="T7512" s="45"/>
      <c r="U7512" s="45"/>
      <c r="V7512" s="46">
        <v>1.2622586488723755</v>
      </c>
      <c r="W7512" s="46"/>
      <c r="X7512" s="45">
        <v>5.7000000029802322E-2</v>
      </c>
      <c r="Y7512" s="45"/>
      <c r="Z7512" s="44">
        <v>3.4200000017881393</v>
      </c>
      <c r="AA7512" s="44"/>
      <c r="AB7512" s="45">
        <v>18.756034851074219</v>
      </c>
      <c r="AC7512" s="45"/>
      <c r="AD7512" s="45">
        <v>6.7886088800150901E-5</v>
      </c>
      <c r="AE7512" s="45"/>
      <c r="AF7512" s="45">
        <v>21.440874099731445</v>
      </c>
      <c r="AG7512" s="45"/>
      <c r="AH7512" s="45">
        <v>15.160940170288086</v>
      </c>
      <c r="AI7512" s="45"/>
      <c r="AJ7512" s="45"/>
      <c r="AK7512" s="20">
        <v>3.166209498886019E-4</v>
      </c>
    </row>
    <row r="7513" spans="2:37">
      <c r="B7513" s="2">
        <v>1.8999999389052391E-2</v>
      </c>
      <c r="D7513" s="44">
        <v>1.1399999633431435</v>
      </c>
      <c r="E7513" s="44"/>
      <c r="F7513" s="45">
        <v>-14.28607177734375</v>
      </c>
      <c r="G7513" s="45"/>
      <c r="H7513" s="45"/>
      <c r="I7513" s="45"/>
      <c r="J7513" s="45"/>
      <c r="K7513" s="45">
        <v>0.23058170080184937</v>
      </c>
      <c r="L7513" s="45"/>
      <c r="M7513" s="45"/>
      <c r="N7513" s="45">
        <v>22.983165740966797</v>
      </c>
      <c r="O7513" s="45"/>
      <c r="P7513" s="45"/>
      <c r="Q7513" s="45"/>
      <c r="R7513" s="45">
        <v>16.088506698608398</v>
      </c>
      <c r="S7513" s="45"/>
      <c r="T7513" s="45"/>
      <c r="U7513" s="45"/>
      <c r="V7513" s="46">
        <v>1.0134308338165283</v>
      </c>
      <c r="W7513" s="46"/>
      <c r="X7513" s="45">
        <v>5.7999998331069946E-2</v>
      </c>
      <c r="Y7513" s="45"/>
      <c r="Z7513" s="44">
        <v>3.4799998998641968</v>
      </c>
      <c r="AA7513" s="44"/>
      <c r="AB7513" s="45">
        <v>21.233152389526367</v>
      </c>
      <c r="AC7513" s="45"/>
      <c r="AD7513" s="45">
        <v>5.4968975746305659E-5</v>
      </c>
      <c r="AE7513" s="45"/>
      <c r="AF7513" s="45">
        <v>21.41077995300293</v>
      </c>
      <c r="AG7513" s="45"/>
      <c r="AH7513" s="45">
        <v>15.139668464660645</v>
      </c>
      <c r="AI7513" s="45"/>
      <c r="AJ7513" s="45"/>
      <c r="AK7513" s="20">
        <v>2.5673568597994745E-4</v>
      </c>
    </row>
    <row r="7514" spans="2:37">
      <c r="B7514" s="2">
        <v>1.9999999552965164E-2</v>
      </c>
      <c r="D7514" s="44">
        <v>1.1999999731779099</v>
      </c>
      <c r="E7514" s="44"/>
      <c r="F7514" s="45">
        <v>-6.8516626358032227</v>
      </c>
      <c r="G7514" s="45"/>
      <c r="H7514" s="45"/>
      <c r="I7514" s="45"/>
      <c r="J7514" s="45"/>
      <c r="K7514" s="45">
        <v>0.18498493731021881</v>
      </c>
      <c r="L7514" s="45"/>
      <c r="M7514" s="45"/>
      <c r="N7514" s="45">
        <v>22.898305892944336</v>
      </c>
      <c r="O7514" s="45"/>
      <c r="P7514" s="45"/>
      <c r="Q7514" s="45"/>
      <c r="R7514" s="45">
        <v>16.06074333190918</v>
      </c>
      <c r="S7514" s="45"/>
      <c r="T7514" s="45"/>
      <c r="U7514" s="45"/>
      <c r="V7514" s="46">
        <v>0.81443363428115845</v>
      </c>
      <c r="W7514" s="46"/>
      <c r="X7514" s="45">
        <v>5.9000000357627869E-2</v>
      </c>
      <c r="Y7514" s="45"/>
      <c r="Z7514" s="44">
        <v>3.5400000214576721</v>
      </c>
      <c r="AA7514" s="44"/>
      <c r="AB7514" s="45">
        <v>20.726665496826172</v>
      </c>
      <c r="AC7514" s="45"/>
      <c r="AD7514" s="45">
        <v>4.4513410102808848E-5</v>
      </c>
      <c r="AE7514" s="45"/>
      <c r="AF7514" s="45">
        <v>21.380887985229492</v>
      </c>
      <c r="AG7514" s="45"/>
      <c r="AH7514" s="45">
        <v>15.118538856506348</v>
      </c>
      <c r="AI7514" s="45"/>
      <c r="AJ7514" s="45"/>
      <c r="AK7514" s="20">
        <v>2.0819297060370445E-4</v>
      </c>
    </row>
    <row r="7515" spans="2:37">
      <c r="B7515" s="2">
        <v>2.0999999716877937E-2</v>
      </c>
      <c r="D7515" s="44">
        <v>1.2599999830126762</v>
      </c>
      <c r="E7515" s="44"/>
      <c r="F7515" s="45">
        <v>1.5524262189865112</v>
      </c>
      <c r="G7515" s="45"/>
      <c r="H7515" s="45"/>
      <c r="I7515" s="45"/>
      <c r="J7515" s="45"/>
      <c r="K7515" s="45">
        <v>0.14853134751319885</v>
      </c>
      <c r="L7515" s="45"/>
      <c r="M7515" s="45"/>
      <c r="N7515" s="45">
        <v>22.8228759765625</v>
      </c>
      <c r="O7515" s="45"/>
      <c r="P7515" s="45"/>
      <c r="Q7515" s="45"/>
      <c r="R7515" s="45">
        <v>16.033184051513672</v>
      </c>
      <c r="S7515" s="45"/>
      <c r="T7515" s="45"/>
      <c r="U7515" s="45"/>
      <c r="V7515" s="46">
        <v>0.6550634503364563</v>
      </c>
      <c r="W7515" s="46"/>
      <c r="X7515" s="45">
        <v>5.9999998658895493E-2</v>
      </c>
      <c r="Y7515" s="45"/>
      <c r="Z7515" s="44">
        <v>3.5999999195337296</v>
      </c>
      <c r="AA7515" s="44"/>
      <c r="AB7515" s="45">
        <v>17.31590461730957</v>
      </c>
      <c r="AC7515" s="45"/>
      <c r="AD7515" s="45">
        <v>3.6049546906724572E-5</v>
      </c>
      <c r="AE7515" s="45"/>
      <c r="AF7515" s="45">
        <v>21.3511962890625</v>
      </c>
      <c r="AG7515" s="45"/>
      <c r="AH7515" s="45">
        <v>15.097550392150879</v>
      </c>
      <c r="AI7515" s="45"/>
      <c r="AJ7515" s="45"/>
      <c r="AK7515" s="20">
        <v>1.6884115757420659E-4</v>
      </c>
    </row>
    <row r="7516" spans="2:37">
      <c r="B7516" s="2">
        <v>2.199999988079071E-2</v>
      </c>
      <c r="D7516" s="44">
        <v>1.3199999928474426</v>
      </c>
      <c r="E7516" s="44"/>
      <c r="F7516" s="45">
        <v>9.7381343841552734</v>
      </c>
      <c r="G7516" s="45"/>
      <c r="H7516" s="45"/>
      <c r="I7516" s="45"/>
      <c r="J7516" s="45"/>
      <c r="K7516" s="45">
        <v>0.11935120075941086</v>
      </c>
      <c r="L7516" s="45"/>
      <c r="M7516" s="45"/>
      <c r="N7516" s="45">
        <v>22.755002975463867</v>
      </c>
      <c r="O7516" s="45"/>
      <c r="P7516" s="45"/>
      <c r="Q7516" s="45"/>
      <c r="R7516" s="45">
        <v>16.005823135375977</v>
      </c>
      <c r="S7516" s="45"/>
      <c r="T7516" s="45"/>
      <c r="U7516" s="45"/>
      <c r="V7516" s="46">
        <v>0.52727091312408447</v>
      </c>
      <c r="W7516" s="46"/>
      <c r="X7516" s="45">
        <v>6.1000000685453415E-2</v>
      </c>
      <c r="Y7516" s="45"/>
      <c r="Z7516" s="44">
        <v>3.6600000411272049</v>
      </c>
      <c r="AA7516" s="44"/>
      <c r="AB7516" s="45">
        <v>11.487044334411621</v>
      </c>
      <c r="AC7516" s="45"/>
      <c r="AD7516" s="45">
        <v>2.9197366529842839E-5</v>
      </c>
      <c r="AE7516" s="45"/>
      <c r="AF7516" s="45">
        <v>21.32170295715332</v>
      </c>
      <c r="AG7516" s="45"/>
      <c r="AH7516" s="45">
        <v>15.076700210571289</v>
      </c>
      <c r="AI7516" s="45"/>
      <c r="AJ7516" s="45"/>
      <c r="AK7516" s="20">
        <v>1.3693749497178942E-4</v>
      </c>
    </row>
    <row r="7517" spans="2:37">
      <c r="B7517" s="2">
        <v>2.3000000044703484E-2</v>
      </c>
      <c r="D7517" s="44">
        <v>1.380000002682209</v>
      </c>
      <c r="E7517" s="44"/>
      <c r="F7517" s="45">
        <v>16.55348014831543</v>
      </c>
      <c r="G7517" s="45"/>
      <c r="H7517" s="45"/>
      <c r="I7517" s="45"/>
      <c r="J7517" s="45"/>
      <c r="K7517" s="45">
        <v>9.5967598259449005E-2</v>
      </c>
      <c r="L7517" s="45"/>
      <c r="M7517" s="45"/>
      <c r="N7517" s="45">
        <v>22.693208694458008</v>
      </c>
      <c r="O7517" s="45"/>
      <c r="P7517" s="45"/>
      <c r="Q7517" s="45"/>
      <c r="R7517" s="45">
        <v>15.97866153717041</v>
      </c>
      <c r="S7517" s="45"/>
      <c r="T7517" s="45"/>
      <c r="U7517" s="45"/>
      <c r="V7517" s="46">
        <v>0.42468723654747009</v>
      </c>
      <c r="W7517" s="46"/>
      <c r="X7517" s="45">
        <v>6.1999998986721039E-2</v>
      </c>
      <c r="Y7517" s="45"/>
      <c r="Z7517" s="44">
        <v>3.7199999392032623</v>
      </c>
      <c r="AA7517" s="44"/>
      <c r="AB7517" s="45">
        <v>4.0638470649719238</v>
      </c>
      <c r="AC7517" s="45"/>
      <c r="AD7517" s="45">
        <v>2.3649496142752469E-5</v>
      </c>
      <c r="AE7517" s="45"/>
      <c r="AF7517" s="45">
        <v>21.29240608215332</v>
      </c>
      <c r="AG7517" s="45"/>
      <c r="AH7517" s="45">
        <v>15.055988311767578</v>
      </c>
      <c r="AI7517" s="45"/>
      <c r="AJ7517" s="45"/>
      <c r="AK7517" s="20">
        <v>1.1107022146461532E-4</v>
      </c>
    </row>
    <row r="7518" spans="2:37">
      <c r="B7518" s="2">
        <v>2.4000000208616257E-2</v>
      </c>
      <c r="D7518" s="44">
        <v>1.4400000125169754</v>
      </c>
      <c r="E7518" s="44"/>
      <c r="F7518" s="45">
        <v>21.043550491333008</v>
      </c>
      <c r="G7518" s="45"/>
      <c r="H7518" s="45"/>
      <c r="I7518" s="45"/>
      <c r="J7518" s="45"/>
      <c r="K7518" s="45">
        <v>7.7210940420627594E-2</v>
      </c>
      <c r="L7518" s="45"/>
      <c r="M7518" s="45"/>
      <c r="N7518" s="45">
        <v>22.636318206787109</v>
      </c>
      <c r="O7518" s="45"/>
      <c r="P7518" s="45"/>
      <c r="Q7518" s="45"/>
      <c r="R7518" s="45">
        <v>15.95169734954834</v>
      </c>
      <c r="S7518" s="45"/>
      <c r="T7518" s="45"/>
      <c r="U7518" s="45"/>
      <c r="V7518" s="46">
        <v>0.34226062893867493</v>
      </c>
      <c r="W7518" s="46"/>
      <c r="X7518" s="45">
        <v>6.3000001013278961E-2</v>
      </c>
      <c r="Y7518" s="45"/>
      <c r="Z7518" s="44">
        <v>3.7800000607967377</v>
      </c>
      <c r="AA7518" s="44"/>
      <c r="AB7518" s="45">
        <v>-3.9087321758270264</v>
      </c>
      <c r="AC7518" s="45"/>
      <c r="AD7518" s="45">
        <v>1.9157276256009936E-5</v>
      </c>
      <c r="AE7518" s="45"/>
      <c r="AF7518" s="45">
        <v>21.263303756713867</v>
      </c>
      <c r="AG7518" s="45"/>
      <c r="AH7518" s="45">
        <v>15.035412788391113</v>
      </c>
      <c r="AI7518" s="45"/>
      <c r="AJ7518" s="45"/>
      <c r="AK7518" s="20">
        <v>9.0095563791692257E-5</v>
      </c>
    </row>
    <row r="7519" spans="2:37">
      <c r="B7519" s="2">
        <v>2.500000037252903E-2</v>
      </c>
      <c r="D7519" s="44">
        <v>1.5000000223517418</v>
      </c>
      <c r="E7519" s="44"/>
      <c r="F7519" s="45">
        <v>22.58338737487793</v>
      </c>
      <c r="G7519" s="45"/>
      <c r="H7519" s="45"/>
      <c r="I7519" s="45"/>
      <c r="J7519" s="45"/>
      <c r="K7519" s="45">
        <v>6.2152847647666931E-2</v>
      </c>
      <c r="L7519" s="45"/>
      <c r="M7519" s="45"/>
      <c r="N7519" s="45">
        <v>22.583400726318359</v>
      </c>
      <c r="O7519" s="45"/>
      <c r="P7519" s="45"/>
      <c r="Q7519" s="45"/>
      <c r="R7519" s="45">
        <v>15.924927711486816</v>
      </c>
      <c r="S7519" s="45"/>
      <c r="T7519" s="45"/>
      <c r="U7519" s="45"/>
      <c r="V7519" s="46">
        <v>0.27597424387931824</v>
      </c>
      <c r="W7519" s="46"/>
      <c r="X7519" s="45">
        <v>6.4000003039836884E-2</v>
      </c>
      <c r="Y7519" s="45"/>
      <c r="Z7519" s="44">
        <v>3.840000182390213</v>
      </c>
      <c r="AA7519" s="44"/>
      <c r="AB7519" s="45">
        <v>-11.311599731445313</v>
      </c>
      <c r="AC7519" s="45"/>
      <c r="AD7519" s="45">
        <v>1.5519535736530088E-5</v>
      </c>
      <c r="AE7519" s="45"/>
      <c r="AF7519" s="45">
        <v>21.234394073486328</v>
      </c>
      <c r="AG7519" s="45"/>
      <c r="AH7519" s="45">
        <v>15.014973640441895</v>
      </c>
      <c r="AI7519" s="45"/>
      <c r="AJ7519" s="45"/>
      <c r="AK7519" s="20">
        <v>7.3086834163405001E-5</v>
      </c>
    </row>
    <row r="7520" spans="2:37">
      <c r="B7520" s="2">
        <v>2.6000000536441803E-2</v>
      </c>
      <c r="D7520" s="44">
        <v>1.5600000321865082</v>
      </c>
      <c r="E7520" s="44"/>
      <c r="F7520" s="45">
        <v>20.964263916015625</v>
      </c>
      <c r="G7520" s="45"/>
      <c r="H7520" s="45"/>
      <c r="I7520" s="45"/>
      <c r="J7520" s="45"/>
      <c r="K7520" s="45">
        <v>5.0054904073476791E-2</v>
      </c>
      <c r="L7520" s="45"/>
      <c r="M7520" s="45"/>
      <c r="N7520" s="45">
        <v>22.533718109130859</v>
      </c>
      <c r="O7520" s="45"/>
      <c r="P7520" s="45"/>
      <c r="Q7520" s="45"/>
      <c r="R7520" s="45">
        <v>15.898350715637207</v>
      </c>
      <c r="S7520" s="45"/>
      <c r="T7520" s="45"/>
      <c r="U7520" s="45"/>
      <c r="V7520" s="46">
        <v>0.22262789309024811</v>
      </c>
      <c r="W7520" s="46"/>
      <c r="X7520" s="45">
        <v>6.4999997615814209E-2</v>
      </c>
      <c r="Y7520" s="45"/>
      <c r="Z7520" s="44">
        <v>3.8999998569488525</v>
      </c>
      <c r="AA7520" s="44"/>
      <c r="AB7520" s="45">
        <v>-17.108570098876953</v>
      </c>
      <c r="AC7520" s="45"/>
      <c r="AD7520" s="45">
        <v>1.2573496860568412E-5</v>
      </c>
      <c r="AE7520" s="45"/>
      <c r="AF7520" s="45">
        <v>21.20567512512207</v>
      </c>
      <c r="AG7520" s="45"/>
      <c r="AH7520" s="45">
        <v>14.994668006896973</v>
      </c>
      <c r="AI7520" s="45"/>
      <c r="AJ7520" s="45"/>
      <c r="AK7520" s="20">
        <v>5.929311373620294E-5</v>
      </c>
    </row>
    <row r="7521" spans="2:37">
      <c r="B7521" s="2">
        <v>2.7000000700354576E-2</v>
      </c>
      <c r="D7521" s="44">
        <v>1.6200000420212746</v>
      </c>
      <c r="E7521" s="44"/>
      <c r="F7521" s="45">
        <v>16.421375274658203</v>
      </c>
      <c r="G7521" s="45"/>
      <c r="H7521" s="45"/>
      <c r="I7521" s="45"/>
      <c r="J7521" s="45"/>
      <c r="K7521" s="45">
        <v>4.0328711271286011E-2</v>
      </c>
      <c r="L7521" s="45"/>
      <c r="M7521" s="45"/>
      <c r="N7521" s="45">
        <v>22.486677169799805</v>
      </c>
      <c r="O7521" s="45"/>
      <c r="P7521" s="45"/>
      <c r="Q7521" s="45"/>
      <c r="R7521" s="45">
        <v>15.871965408325195</v>
      </c>
      <c r="S7521" s="45"/>
      <c r="T7521" s="45"/>
      <c r="U7521" s="45"/>
      <c r="V7521" s="46">
        <v>0.1796671450138092</v>
      </c>
      <c r="W7521" s="46"/>
      <c r="X7521" s="45">
        <v>6.5999999642372131E-2</v>
      </c>
      <c r="Y7521" s="45"/>
      <c r="Z7521" s="44">
        <v>3.9599999785423279</v>
      </c>
      <c r="AA7521" s="44"/>
      <c r="AB7521" s="45">
        <v>-20.491363525390625</v>
      </c>
      <c r="AC7521" s="45"/>
      <c r="AD7521" s="45">
        <v>1.018744569591945E-5</v>
      </c>
      <c r="AE7521" s="45"/>
      <c r="AF7521" s="45">
        <v>21.177143096923828</v>
      </c>
      <c r="AG7521" s="45"/>
      <c r="AH7521" s="45">
        <v>14.974494934082031</v>
      </c>
      <c r="AI7521" s="45"/>
      <c r="AJ7521" s="45"/>
      <c r="AK7521" s="20">
        <v>4.8105877795023844E-5</v>
      </c>
    </row>
    <row r="7522" spans="2:37">
      <c r="B7522" s="2">
        <v>2.8000000864267349E-2</v>
      </c>
      <c r="D7522" s="44">
        <v>1.680000051856041</v>
      </c>
      <c r="E7522" s="44"/>
      <c r="F7522" s="45">
        <v>9.5992946624755859</v>
      </c>
      <c r="G7522" s="45"/>
      <c r="H7522" s="45"/>
      <c r="I7522" s="45"/>
      <c r="J7522" s="45"/>
      <c r="K7522" s="45">
        <v>3.2504666596651077E-2</v>
      </c>
      <c r="L7522" s="45"/>
      <c r="M7522" s="45"/>
      <c r="N7522" s="45">
        <v>22.441806793212891</v>
      </c>
      <c r="O7522" s="45"/>
      <c r="P7522" s="45"/>
      <c r="Q7522" s="45"/>
      <c r="R7522" s="45">
        <v>15.845768928527832</v>
      </c>
      <c r="S7522" s="45"/>
      <c r="T7522" s="45"/>
      <c r="U7522" s="45"/>
      <c r="V7522" s="46">
        <v>0.14504989981651306</v>
      </c>
      <c r="W7522" s="46"/>
      <c r="X7522" s="45">
        <v>6.7000001668930054E-2</v>
      </c>
      <c r="Y7522" s="45"/>
      <c r="Z7522" s="44">
        <v>4.0200001001358032</v>
      </c>
      <c r="AA7522" s="44"/>
      <c r="AB7522" s="45">
        <v>-20.992277145385742</v>
      </c>
      <c r="AC7522" s="45"/>
      <c r="AD7522" s="45">
        <v>8.2547858255566098E-6</v>
      </c>
      <c r="AE7522" s="45"/>
      <c r="AF7522" s="45">
        <v>21.148799896240234</v>
      </c>
      <c r="AG7522" s="45"/>
      <c r="AH7522" s="45">
        <v>14.95445442199707</v>
      </c>
      <c r="AI7522" s="45"/>
      <c r="AJ7522" s="45"/>
      <c r="AK7522" s="20">
        <v>3.9031951018841937E-5</v>
      </c>
    </row>
    <row r="7523" spans="2:37">
      <c r="B7523" s="2">
        <v>2.8999999165534973E-2</v>
      </c>
      <c r="D7523" s="44">
        <v>1.7399999499320984</v>
      </c>
      <c r="E7523" s="44"/>
      <c r="F7523" s="45">
        <v>1.4602012634277344</v>
      </c>
      <c r="G7523" s="45"/>
      <c r="H7523" s="45"/>
      <c r="I7523" s="45"/>
      <c r="J7523" s="45"/>
      <c r="K7523" s="45">
        <v>2.620745450258255E-2</v>
      </c>
      <c r="L7523" s="45"/>
      <c r="M7523" s="45"/>
      <c r="N7523" s="45">
        <v>22.398727416992188</v>
      </c>
      <c r="O7523" s="45"/>
      <c r="P7523" s="45"/>
      <c r="Q7523" s="45"/>
      <c r="R7523" s="45">
        <v>15.819760322570801</v>
      </c>
      <c r="S7523" s="45"/>
      <c r="T7523" s="45"/>
      <c r="U7523" s="45"/>
      <c r="V7523" s="46">
        <v>0.11714126914739609</v>
      </c>
      <c r="W7523" s="46"/>
      <c r="X7523" s="45">
        <v>6.8000003695487976E-2</v>
      </c>
      <c r="Y7523" s="45"/>
      <c r="Z7523" s="44">
        <v>4.0800002217292786</v>
      </c>
      <c r="AA7523" s="44"/>
      <c r="AB7523" s="45">
        <v>-18.548809051513672</v>
      </c>
      <c r="AC7523" s="45"/>
      <c r="AD7523" s="45">
        <v>6.6892434915644117E-6</v>
      </c>
      <c r="AE7523" s="45"/>
      <c r="AF7523" s="45">
        <v>21.120641708374023</v>
      </c>
      <c r="AG7523" s="45"/>
      <c r="AH7523" s="45">
        <v>14.934543609619141</v>
      </c>
      <c r="AI7523" s="45"/>
      <c r="AJ7523" s="45"/>
      <c r="AK7523" s="20">
        <v>3.1671603210270405E-5</v>
      </c>
    </row>
    <row r="7524" spans="2:37">
      <c r="B7524" s="2">
        <v>2.9999999329447746E-2</v>
      </c>
      <c r="D7524" s="44">
        <v>1.7999999597668648</v>
      </c>
      <c r="E7524" s="44"/>
      <c r="F7524" s="45">
        <v>-6.8520503044128418</v>
      </c>
      <c r="G7524" s="45"/>
      <c r="H7524" s="45"/>
      <c r="I7524" s="45"/>
      <c r="J7524" s="45"/>
      <c r="K7524" s="45">
        <v>2.1136730909347534E-2</v>
      </c>
      <c r="L7524" s="45"/>
      <c r="M7524" s="45"/>
      <c r="N7524" s="45">
        <v>22.357137680053711</v>
      </c>
      <c r="O7524" s="45"/>
      <c r="P7524" s="45"/>
      <c r="Q7524" s="45"/>
      <c r="R7524" s="45">
        <v>15.793937683105469</v>
      </c>
      <c r="S7524" s="45"/>
      <c r="T7524" s="45"/>
      <c r="U7524" s="45"/>
      <c r="V7524" s="46">
        <v>9.4630777835845947E-2</v>
      </c>
      <c r="W7524" s="46"/>
      <c r="X7524" s="45">
        <v>6.8999998271465302E-2</v>
      </c>
      <c r="Y7524" s="45"/>
      <c r="Z7524" s="44">
        <v>4.1399998962879181</v>
      </c>
      <c r="AA7524" s="44"/>
      <c r="AB7524" s="45">
        <v>-13.511336326599121</v>
      </c>
      <c r="AC7524" s="45"/>
      <c r="AD7524" s="45">
        <v>5.4209872359933797E-6</v>
      </c>
      <c r="AE7524" s="45"/>
      <c r="AF7524" s="45">
        <v>21.09266471862793</v>
      </c>
      <c r="AG7524" s="45"/>
      <c r="AH7524" s="45">
        <v>14.914763450622559</v>
      </c>
      <c r="AI7524" s="45"/>
      <c r="AJ7524" s="45"/>
      <c r="AK7524" s="20">
        <v>2.5700823243823834E-5</v>
      </c>
    </row>
    <row r="7525" spans="2:37">
      <c r="B7525" s="2">
        <v>3.0999999493360519E-2</v>
      </c>
      <c r="D7525" s="44">
        <v>1.8599999696016312</v>
      </c>
      <c r="E7525" s="44"/>
      <c r="F7525" s="45">
        <v>-14.17286205291748</v>
      </c>
      <c r="G7525" s="45"/>
      <c r="H7525" s="45"/>
      <c r="I7525" s="45"/>
      <c r="J7525" s="45"/>
      <c r="K7525" s="45">
        <v>1.7051899805665016E-2</v>
      </c>
      <c r="L7525" s="45"/>
      <c r="M7525" s="45"/>
      <c r="N7525" s="45">
        <v>22.316795349121094</v>
      </c>
      <c r="O7525" s="45"/>
      <c r="P7525" s="45"/>
      <c r="Q7525" s="45"/>
      <c r="R7525" s="45">
        <v>15.768299102783203</v>
      </c>
      <c r="S7525" s="45"/>
      <c r="T7525" s="45"/>
      <c r="U7525" s="45"/>
      <c r="V7525" s="46">
        <v>7.6466798782348633E-2</v>
      </c>
      <c r="W7525" s="46"/>
      <c r="X7525" s="45">
        <v>7.0000000298023224E-2</v>
      </c>
      <c r="Y7525" s="45"/>
      <c r="Z7525" s="44">
        <v>4.2000000178813934</v>
      </c>
      <c r="AA7525" s="44"/>
      <c r="AB7525" s="45">
        <v>-6.5929098129272461</v>
      </c>
      <c r="AC7525" s="45"/>
      <c r="AD7525" s="45">
        <v>4.3934874156548176E-6</v>
      </c>
      <c r="AE7525" s="45"/>
      <c r="AF7525" s="45">
        <v>21.064872741699219</v>
      </c>
      <c r="AG7525" s="45"/>
      <c r="AH7525" s="45">
        <v>14.895111083984375</v>
      </c>
      <c r="AI7525" s="45"/>
      <c r="AJ7525" s="45"/>
      <c r="AK7525" s="20">
        <v>2.0856941773672588E-5</v>
      </c>
    </row>
    <row r="7526" spans="2:37">
      <c r="B7526" s="2">
        <v>3.2000001519918442E-2</v>
      </c>
      <c r="D7526" s="44">
        <v>1.9200000911951065</v>
      </c>
      <c r="E7526" s="44"/>
      <c r="F7526" s="45">
        <v>-19.480182647705078</v>
      </c>
      <c r="G7526" s="45"/>
      <c r="H7526" s="45"/>
      <c r="I7526" s="45"/>
      <c r="J7526" s="45"/>
      <c r="K7526" s="45">
        <v>1.376002561300993E-2</v>
      </c>
      <c r="L7526" s="45"/>
      <c r="M7526" s="45"/>
      <c r="N7526" s="45">
        <v>22.277502059936523</v>
      </c>
      <c r="O7526" s="45"/>
      <c r="P7526" s="45"/>
      <c r="Q7526" s="45"/>
      <c r="R7526" s="45">
        <v>15.742842674255371</v>
      </c>
      <c r="S7526" s="45"/>
      <c r="T7526" s="45"/>
      <c r="U7526" s="45"/>
      <c r="V7526" s="46">
        <v>6.1804641038179398E-2</v>
      </c>
      <c r="W7526" s="46"/>
      <c r="X7526" s="45">
        <v>7.1000002324581146E-2</v>
      </c>
      <c r="Y7526" s="45"/>
      <c r="Z7526" s="44">
        <v>4.2600001394748688</v>
      </c>
      <c r="AA7526" s="44"/>
      <c r="AB7526" s="45">
        <v>1.2316527366638184</v>
      </c>
      <c r="AC7526" s="45"/>
      <c r="AD7526" s="45">
        <v>3.5609793940238887E-6</v>
      </c>
      <c r="AE7526" s="45"/>
      <c r="AF7526" s="45">
        <v>21.037258148193359</v>
      </c>
      <c r="AG7526" s="45"/>
      <c r="AH7526" s="45">
        <v>14.875585556030273</v>
      </c>
      <c r="AI7526" s="45"/>
      <c r="AJ7526" s="45"/>
      <c r="AK7526" s="20">
        <v>1.6927015167311765E-5</v>
      </c>
    </row>
    <row r="7527" spans="2:37">
      <c r="B7527" s="2">
        <v>3.2999999821186066E-2</v>
      </c>
      <c r="D7527" s="44">
        <v>1.9799999892711639</v>
      </c>
      <c r="E7527" s="44"/>
      <c r="F7527" s="45">
        <v>-22.03729248046875</v>
      </c>
      <c r="G7527" s="45"/>
      <c r="H7527" s="45"/>
      <c r="I7527" s="45"/>
      <c r="J7527" s="45"/>
      <c r="K7527" s="45">
        <v>1.1106272228062153E-2</v>
      </c>
      <c r="L7527" s="45"/>
      <c r="M7527" s="45"/>
      <c r="N7527" s="45">
        <v>22.239103317260742</v>
      </c>
      <c r="O7527" s="45"/>
      <c r="P7527" s="45"/>
      <c r="Q7527" s="45"/>
      <c r="R7527" s="45">
        <v>15.71756649017334</v>
      </c>
      <c r="S7527" s="45"/>
      <c r="T7527" s="45"/>
      <c r="U7527" s="45"/>
      <c r="V7527" s="46">
        <v>4.9965240061283112E-2</v>
      </c>
      <c r="W7527" s="46"/>
      <c r="X7527" s="45">
        <v>7.1999996900558472E-2</v>
      </c>
      <c r="Y7527" s="45"/>
      <c r="Z7527" s="44">
        <v>4.3199998140335083</v>
      </c>
      <c r="AA7527" s="44"/>
      <c r="AB7527" s="45">
        <v>8.8630828857421875</v>
      </c>
      <c r="AC7527" s="45"/>
      <c r="AD7527" s="45">
        <v>2.8864105843240395E-6</v>
      </c>
      <c r="AE7527" s="45"/>
      <c r="AF7527" s="45">
        <v>21.009822845458984</v>
      </c>
      <c r="AG7527" s="45"/>
      <c r="AH7527" s="45">
        <v>14.856185913085938</v>
      </c>
      <c r="AI7527" s="45"/>
      <c r="AJ7527" s="45"/>
      <c r="AK7527" s="20">
        <v>1.3738387679040898E-5</v>
      </c>
    </row>
    <row r="7528" spans="2:37">
      <c r="B7528" s="2">
        <v>3.4000001847743988E-2</v>
      </c>
      <c r="D7528" s="44">
        <v>2.0400001108646393</v>
      </c>
      <c r="E7528" s="44"/>
      <c r="F7528" s="45">
        <v>-21.495134353637695</v>
      </c>
      <c r="G7528" s="45"/>
      <c r="H7528" s="45"/>
      <c r="I7528" s="45"/>
      <c r="J7528" s="45"/>
      <c r="K7528" s="45">
        <v>8.9662754908204079E-3</v>
      </c>
      <c r="L7528" s="45"/>
      <c r="M7528" s="45"/>
      <c r="N7528" s="45">
        <v>22.201469421386719</v>
      </c>
      <c r="O7528" s="45"/>
      <c r="P7528" s="45"/>
      <c r="Q7528" s="45"/>
      <c r="R7528" s="45">
        <v>15.692469596862793</v>
      </c>
      <c r="S7528" s="45"/>
      <c r="T7528" s="45"/>
      <c r="U7528" s="45"/>
      <c r="V7528" s="46">
        <v>4.040227085351944E-2</v>
      </c>
      <c r="W7528" s="46"/>
      <c r="X7528" s="45">
        <v>7.2999998927116394E-2</v>
      </c>
      <c r="Y7528" s="45"/>
      <c r="Z7528" s="44">
        <v>4.3799999356269836</v>
      </c>
      <c r="AA7528" s="44"/>
      <c r="AB7528" s="45">
        <v>15.232063293457031</v>
      </c>
      <c r="AC7528" s="45"/>
      <c r="AD7528" s="45">
        <v>2.3397790300805354E-6</v>
      </c>
      <c r="AE7528" s="45"/>
      <c r="AF7528" s="45">
        <v>20.982564926147461</v>
      </c>
      <c r="AG7528" s="45"/>
      <c r="AH7528" s="45">
        <v>14.836911201477051</v>
      </c>
      <c r="AI7528" s="45"/>
      <c r="AJ7528" s="45"/>
      <c r="AK7528" s="20">
        <v>1.1151064427394886E-5</v>
      </c>
    </row>
    <row r="7529" spans="2:37">
      <c r="B7529" s="2">
        <v>3.5000000149011612E-2</v>
      </c>
      <c r="D7529" s="44">
        <v>2.1000000089406967</v>
      </c>
      <c r="E7529" s="44"/>
      <c r="F7529" s="45">
        <v>-17.939996719360352</v>
      </c>
      <c r="G7529" s="45"/>
      <c r="H7529" s="45"/>
      <c r="I7529" s="45"/>
      <c r="J7529" s="45"/>
      <c r="K7529" s="45">
        <v>7.2400872595608234E-3</v>
      </c>
      <c r="L7529" s="45"/>
      <c r="M7529" s="45"/>
      <c r="N7529" s="45">
        <v>22.164501190185547</v>
      </c>
      <c r="O7529" s="45"/>
      <c r="P7529" s="45"/>
      <c r="Q7529" s="45"/>
      <c r="R7529" s="45">
        <v>15.667550086975098</v>
      </c>
      <c r="S7529" s="45"/>
      <c r="T7529" s="45"/>
      <c r="U7529" s="45"/>
      <c r="V7529" s="46">
        <v>3.2675910741090775E-2</v>
      </c>
      <c r="W7529" s="46"/>
      <c r="X7529" s="45">
        <v>7.4000000953674316E-2</v>
      </c>
      <c r="Y7529" s="45"/>
      <c r="Z7529" s="44">
        <v>4.440000057220459</v>
      </c>
      <c r="AA7529" s="44"/>
      <c r="AB7529" s="45">
        <v>19.44902229309082</v>
      </c>
      <c r="AC7529" s="45"/>
      <c r="AD7529" s="45">
        <v>1.8967893993249163E-6</v>
      </c>
      <c r="AE7529" s="45"/>
      <c r="AF7529" s="45">
        <v>20.955480575561523</v>
      </c>
      <c r="AG7529" s="45"/>
      <c r="AH7529" s="45">
        <v>14.817761421203613</v>
      </c>
      <c r="AI7529" s="45"/>
      <c r="AJ7529" s="45"/>
      <c r="AK7529" s="20">
        <v>9.0515204647090286E-6</v>
      </c>
    </row>
    <row r="7530" spans="2:37">
      <c r="B7530" s="2">
        <v>3.5999998450279236E-2</v>
      </c>
      <c r="D7530" s="44">
        <v>2.1599999070167542</v>
      </c>
      <c r="E7530" s="44"/>
      <c r="F7530" s="45">
        <v>-11.88005256652832</v>
      </c>
      <c r="G7530" s="45"/>
      <c r="H7530" s="45"/>
      <c r="I7530" s="45"/>
      <c r="J7530" s="45"/>
      <c r="K7530" s="45">
        <v>5.8473283424973488E-3</v>
      </c>
      <c r="L7530" s="45"/>
      <c r="M7530" s="45"/>
      <c r="N7530" s="45">
        <v>22.128114700317383</v>
      </c>
      <c r="O7530" s="45"/>
      <c r="P7530" s="45"/>
      <c r="Q7530" s="45"/>
      <c r="R7530" s="45">
        <v>15.642805099487305</v>
      </c>
      <c r="S7530" s="45"/>
      <c r="T7530" s="45"/>
      <c r="U7530" s="45"/>
      <c r="V7530" s="46">
        <v>2.6431867852807045E-2</v>
      </c>
      <c r="W7530" s="46"/>
      <c r="X7530" s="45">
        <v>7.5000002980232239E-2</v>
      </c>
      <c r="Y7530" s="45"/>
      <c r="Z7530" s="44">
        <v>4.5000001788139343</v>
      </c>
      <c r="AA7530" s="44"/>
      <c r="AB7530" s="45">
        <v>20.928350448608398</v>
      </c>
      <c r="AC7530" s="45"/>
      <c r="AD7530" s="45">
        <v>1.5377668205474038E-6</v>
      </c>
      <c r="AE7530" s="45"/>
      <c r="AF7530" s="45">
        <v>20.928571701049805</v>
      </c>
      <c r="AG7530" s="45"/>
      <c r="AH7530" s="45">
        <v>14.798732757568359</v>
      </c>
      <c r="AI7530" s="45"/>
      <c r="AJ7530" s="45"/>
      <c r="AK7530" s="20">
        <v>7.3476921897963621E-6</v>
      </c>
    </row>
    <row r="7531" spans="2:37">
      <c r="B7531" s="2">
        <v>3.7000000476837158E-2</v>
      </c>
      <c r="D7531" s="44">
        <v>2.2200000286102295</v>
      </c>
      <c r="E7531" s="44"/>
      <c r="F7531" s="45">
        <v>-4.1728277206420898</v>
      </c>
      <c r="G7531" s="45"/>
      <c r="H7531" s="45"/>
      <c r="I7531" s="45"/>
      <c r="J7531" s="45"/>
      <c r="K7531" s="45">
        <v>4.7233263030648232E-3</v>
      </c>
      <c r="L7531" s="45"/>
      <c r="M7531" s="45"/>
      <c r="N7531" s="45">
        <v>22.092243194580078</v>
      </c>
      <c r="O7531" s="45"/>
      <c r="P7531" s="45"/>
      <c r="Q7531" s="45"/>
      <c r="R7531" s="45">
        <v>15.618234634399414</v>
      </c>
      <c r="S7531" s="45"/>
      <c r="T7531" s="45"/>
      <c r="U7531" s="45"/>
      <c r="V7531" s="46">
        <v>2.1384594962000847E-2</v>
      </c>
      <c r="W7531" s="46"/>
      <c r="X7531" s="45">
        <v>7.5999997556209564E-2</v>
      </c>
      <c r="Y7531" s="45"/>
      <c r="Z7531" s="44">
        <v>4.5599998533725739</v>
      </c>
      <c r="AA7531" s="44"/>
      <c r="AB7531" s="45">
        <v>19.469699859619141</v>
      </c>
      <c r="AC7531" s="45"/>
      <c r="AD7531" s="45">
        <v>1.2467760370782344E-6</v>
      </c>
      <c r="AE7531" s="45"/>
      <c r="AF7531" s="45">
        <v>20.901832580566406</v>
      </c>
      <c r="AG7531" s="45"/>
      <c r="AH7531" s="45">
        <v>14.779827117919922</v>
      </c>
      <c r="AI7531" s="45"/>
      <c r="AJ7531" s="45"/>
      <c r="AK7531" s="20">
        <v>5.9649128161254339E-6</v>
      </c>
    </row>
    <row r="7532" spans="2:37" ht="14.25" customHeight="1">
      <c r="B7532" s="2">
        <v>3.7999998778104782E-2</v>
      </c>
      <c r="D7532" s="44">
        <v>2.2799999266862869</v>
      </c>
      <c r="E7532" s="44"/>
      <c r="F7532" s="45">
        <v>4.0960602760314941</v>
      </c>
      <c r="G7532" s="45"/>
      <c r="H7532" s="45"/>
      <c r="I7532" s="45"/>
      <c r="J7532" s="45"/>
      <c r="K7532" s="45">
        <v>3.8160204421728849E-3</v>
      </c>
      <c r="L7532" s="45"/>
      <c r="M7532" s="45"/>
      <c r="N7532" s="45">
        <v>22.056831359863281</v>
      </c>
      <c r="O7532" s="45"/>
      <c r="P7532" s="45"/>
      <c r="Q7532" s="45"/>
      <c r="R7532" s="45">
        <v>15.593836784362793</v>
      </c>
      <c r="S7532" s="45"/>
      <c r="T7532" s="45"/>
      <c r="U7532" s="45"/>
      <c r="V7532" s="46">
        <v>1.7303848639130592E-2</v>
      </c>
      <c r="W7532" s="46"/>
      <c r="X7532" s="45">
        <v>7.6999999582767487E-2</v>
      </c>
      <c r="Y7532" s="45"/>
      <c r="Z7532" s="44">
        <v>4.6199999749660492</v>
      </c>
      <c r="AA7532" s="44"/>
      <c r="AB7532" s="45">
        <v>15.285067558288574</v>
      </c>
      <c r="AC7532" s="45"/>
      <c r="AD7532" s="45">
        <v>1.010910182230873E-6</v>
      </c>
      <c r="AE7532" s="45"/>
      <c r="AF7532" s="45">
        <v>20.875265121459961</v>
      </c>
      <c r="AG7532" s="45"/>
      <c r="AH7532" s="45">
        <v>14.761041641235352</v>
      </c>
      <c r="AI7532" s="45"/>
      <c r="AJ7532" s="45"/>
      <c r="AK7532" s="20">
        <v>4.8426218199892901E-6</v>
      </c>
    </row>
    <row r="7533" spans="2:37" ht="13.5" customHeight="1">
      <c r="B7533" s="47" t="s">
        <v>11</v>
      </c>
      <c r="C7533" s="47"/>
      <c r="D7533" s="47"/>
      <c r="E7533" s="47"/>
    </row>
    <row r="7534" spans="2:37" ht="12.75" customHeight="1">
      <c r="B7534" s="39" t="s">
        <v>0</v>
      </c>
      <c r="C7534" s="39"/>
      <c r="D7534" s="39"/>
      <c r="E7534" s="39"/>
      <c r="F7534" s="39"/>
      <c r="G7534" s="1" t="s">
        <v>1</v>
      </c>
      <c r="H7534" s="40" t="s">
        <v>75</v>
      </c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</row>
    <row r="7535" spans="2:37" ht="12.75" customHeight="1">
      <c r="AB7535" s="39" t="s">
        <v>2</v>
      </c>
      <c r="AC7535" s="39"/>
      <c r="AD7535" s="39"/>
      <c r="AE7535" s="39"/>
      <c r="AF7535" s="39"/>
      <c r="AG7535" s="39"/>
    </row>
    <row r="7536" spans="2:37" ht="12" customHeight="1">
      <c r="B7536" s="39" t="s">
        <v>3</v>
      </c>
      <c r="C7536" s="39"/>
      <c r="D7536" s="39"/>
      <c r="E7536" s="39"/>
      <c r="G7536" s="1" t="s">
        <v>4</v>
      </c>
      <c r="H7536" s="41">
        <v>0.43999999761581421</v>
      </c>
      <c r="I7536" s="41"/>
      <c r="J7536" s="41"/>
      <c r="K7536" s="41"/>
      <c r="L7536" s="41"/>
      <c r="M7536" s="41"/>
      <c r="N7536" s="41"/>
      <c r="O7536" s="39" t="s">
        <v>21</v>
      </c>
      <c r="P7536" s="39"/>
      <c r="Q7536" s="39"/>
      <c r="R7536" s="39"/>
      <c r="S7536" s="1" t="s">
        <v>4</v>
      </c>
      <c r="T7536" s="42" t="s">
        <v>22</v>
      </c>
      <c r="U7536" s="42"/>
      <c r="V7536" s="42"/>
      <c r="W7536" s="42"/>
      <c r="X7536" s="42"/>
      <c r="Y7536" s="42"/>
      <c r="Z7536" s="42"/>
      <c r="AA7536" s="42"/>
      <c r="AB7536" s="39"/>
      <c r="AC7536" s="39"/>
      <c r="AD7536" s="39"/>
      <c r="AE7536" s="39"/>
      <c r="AF7536" s="39"/>
      <c r="AG7536" s="39"/>
    </row>
    <row r="7537" spans="2:34" ht="10.5" customHeight="1">
      <c r="AB7537" s="39"/>
      <c r="AC7537" s="39"/>
      <c r="AD7537" s="39"/>
      <c r="AE7537" s="39"/>
      <c r="AF7537" s="39"/>
      <c r="AG7537" s="39"/>
    </row>
    <row r="7538" spans="2:34" ht="12" customHeight="1">
      <c r="AB7538" s="39"/>
      <c r="AC7538" s="39"/>
      <c r="AD7538" s="39"/>
      <c r="AE7538" s="39"/>
      <c r="AF7538" s="39"/>
      <c r="AG7538" s="39"/>
    </row>
    <row r="7539" spans="2:34" ht="12" customHeight="1">
      <c r="AB7539" s="39"/>
      <c r="AC7539" s="39"/>
      <c r="AD7539" s="39"/>
      <c r="AE7539" s="39"/>
      <c r="AF7539" s="39"/>
      <c r="AG7539" s="39"/>
    </row>
    <row r="7540" spans="2:34" ht="6" customHeight="1"/>
    <row r="7541" spans="2:34" ht="3" customHeight="1">
      <c r="B7541" s="43" t="s">
        <v>5</v>
      </c>
      <c r="D7541" s="43" t="s">
        <v>23</v>
      </c>
      <c r="E7541" s="43"/>
      <c r="G7541" s="43" t="s">
        <v>6</v>
      </c>
      <c r="H7541" s="43"/>
      <c r="J7541" s="43" t="s">
        <v>7</v>
      </c>
      <c r="K7541" s="43"/>
      <c r="L7541" s="43"/>
      <c r="M7541" s="43"/>
      <c r="N7541" s="43" t="s">
        <v>8</v>
      </c>
      <c r="O7541" s="43"/>
      <c r="Q7541" s="43" t="s">
        <v>9</v>
      </c>
      <c r="R7541" s="43"/>
      <c r="S7541" s="43"/>
      <c r="T7541" s="43" t="s">
        <v>10</v>
      </c>
      <c r="U7541" s="43"/>
      <c r="X7541" s="43" t="s">
        <v>5</v>
      </c>
      <c r="Y7541" s="43"/>
      <c r="Z7541" s="43" t="s">
        <v>23</v>
      </c>
      <c r="AA7541" s="43"/>
      <c r="AB7541" s="43" t="s">
        <v>6</v>
      </c>
      <c r="AC7541" s="43" t="s">
        <v>7</v>
      </c>
      <c r="AE7541" s="43" t="s">
        <v>8</v>
      </c>
      <c r="AF7541" s="43" t="s">
        <v>9</v>
      </c>
      <c r="AG7541" s="43" t="s">
        <v>10</v>
      </c>
      <c r="AH7541" s="43"/>
    </row>
    <row r="7542" spans="2:34" ht="14.25" customHeight="1">
      <c r="B7542" s="43"/>
      <c r="D7542" s="43"/>
      <c r="E7542" s="43"/>
      <c r="G7542" s="43"/>
      <c r="H7542" s="43"/>
      <c r="J7542" s="43"/>
      <c r="K7542" s="43"/>
      <c r="L7542" s="43"/>
      <c r="M7542" s="43"/>
      <c r="N7542" s="43"/>
      <c r="O7542" s="43"/>
      <c r="Q7542" s="43"/>
      <c r="R7542" s="43"/>
      <c r="S7542" s="43"/>
      <c r="T7542" s="43"/>
      <c r="U7542" s="43"/>
      <c r="X7542" s="43"/>
      <c r="Y7542" s="43"/>
      <c r="Z7542" s="43"/>
      <c r="AA7542" s="43"/>
      <c r="AB7542" s="43"/>
      <c r="AC7542" s="43"/>
      <c r="AE7542" s="43"/>
      <c r="AF7542" s="43"/>
      <c r="AG7542" s="43"/>
      <c r="AH7542" s="43"/>
    </row>
    <row r="7543" spans="2:34">
      <c r="B7543" s="2">
        <v>7.8000001609325409E-2</v>
      </c>
      <c r="D7543" s="44">
        <v>4.6800000965595245</v>
      </c>
      <c r="E7543" s="44"/>
      <c r="F7543" s="45">
        <v>8.9680290222167969</v>
      </c>
      <c r="G7543" s="45"/>
      <c r="H7543" s="45"/>
      <c r="I7543" s="45"/>
      <c r="J7543" s="45"/>
      <c r="K7543" s="45">
        <v>8.1971393228741363E-7</v>
      </c>
      <c r="L7543" s="45"/>
      <c r="M7543" s="45"/>
      <c r="N7543" s="45">
        <v>20.848867416381836</v>
      </c>
      <c r="O7543" s="45"/>
      <c r="P7543" s="45"/>
      <c r="Q7543" s="45"/>
      <c r="R7543" s="45">
        <v>14.742375373840332</v>
      </c>
      <c r="S7543" s="45"/>
      <c r="T7543" s="45"/>
      <c r="U7543" s="45"/>
      <c r="V7543" s="46">
        <v>3.9316955735557713E-6</v>
      </c>
      <c r="W7543" s="46"/>
    </row>
    <row r="7544" spans="2:34">
      <c r="B7544" s="2">
        <v>7.9000003635883331E-2</v>
      </c>
      <c r="D7544" s="44">
        <v>4.7400002181529999</v>
      </c>
      <c r="E7544" s="44"/>
      <c r="F7544" s="45">
        <v>1.4095721244812012</v>
      </c>
      <c r="G7544" s="45"/>
      <c r="H7544" s="45"/>
      <c r="I7544" s="45"/>
      <c r="J7544" s="45"/>
      <c r="K7544" s="45">
        <v>6.6471778836785234E-7</v>
      </c>
      <c r="L7544" s="45"/>
      <c r="M7544" s="45"/>
      <c r="N7544" s="45">
        <v>20.822637557983398</v>
      </c>
      <c r="O7544" s="45"/>
      <c r="P7544" s="45"/>
      <c r="Q7544" s="45"/>
      <c r="R7544" s="45">
        <v>14.723827362060547</v>
      </c>
      <c r="S7544" s="45"/>
      <c r="T7544" s="45"/>
      <c r="U7544" s="45"/>
      <c r="V7544" s="46">
        <v>3.1922845664666966E-6</v>
      </c>
      <c r="W7544" s="46"/>
    </row>
    <row r="7545" spans="2:34">
      <c r="B7545" s="2">
        <v>7.9999998211860657E-2</v>
      </c>
      <c r="D7545" s="44">
        <v>4.7999998927116394</v>
      </c>
      <c r="E7545" s="44"/>
      <c r="F7545" s="45">
        <v>-6.3275465965270996</v>
      </c>
      <c r="G7545" s="45"/>
      <c r="H7545" s="45"/>
      <c r="I7545" s="45"/>
      <c r="J7545" s="45"/>
      <c r="K7545" s="45">
        <v>5.3905989716440672E-7</v>
      </c>
      <c r="L7545" s="45"/>
      <c r="M7545" s="45"/>
      <c r="N7545" s="45">
        <v>20.796571731567383</v>
      </c>
      <c r="O7545" s="45"/>
      <c r="P7545" s="45"/>
      <c r="Q7545" s="45"/>
      <c r="R7545" s="45">
        <v>14.70539665222168</v>
      </c>
      <c r="S7545" s="45"/>
      <c r="T7545" s="45"/>
      <c r="U7545" s="45"/>
      <c r="V7545" s="46">
        <v>2.5920614916685736E-6</v>
      </c>
      <c r="W7545" s="46"/>
    </row>
    <row r="7546" spans="2:34">
      <c r="B7546" s="2">
        <v>8.1000000238418579E-2</v>
      </c>
      <c r="D7546" s="44">
        <v>4.8600000143051147</v>
      </c>
      <c r="E7546" s="44"/>
      <c r="F7546" s="45">
        <v>-13.158195495605469</v>
      </c>
      <c r="G7546" s="45"/>
      <c r="H7546" s="45"/>
      <c r="I7546" s="45"/>
      <c r="J7546" s="45"/>
      <c r="K7546" s="45">
        <v>4.3718080178223317E-7</v>
      </c>
      <c r="L7546" s="45"/>
      <c r="M7546" s="45"/>
      <c r="N7546" s="45">
        <v>20.770671844482422</v>
      </c>
      <c r="O7546" s="45"/>
      <c r="P7546" s="45"/>
      <c r="Q7546" s="45"/>
      <c r="R7546" s="45">
        <v>14.68708324432373</v>
      </c>
      <c r="S7546" s="45"/>
      <c r="T7546" s="45"/>
      <c r="U7546" s="45"/>
      <c r="V7546" s="46">
        <v>2.1047985683253501E-6</v>
      </c>
      <c r="W7546" s="46"/>
    </row>
    <row r="7547" spans="2:34">
      <c r="B7547" s="2">
        <v>8.2000002264976501E-2</v>
      </c>
      <c r="D7547" s="44">
        <v>4.9200001358985901</v>
      </c>
      <c r="E7547" s="44"/>
      <c r="F7547" s="45">
        <v>-18.127025604248047</v>
      </c>
      <c r="G7547" s="45"/>
      <c r="H7547" s="45"/>
      <c r="I7547" s="45"/>
      <c r="J7547" s="45"/>
      <c r="K7547" s="45">
        <v>3.5457574654174095E-7</v>
      </c>
      <c r="L7547" s="45"/>
      <c r="M7547" s="45"/>
      <c r="N7547" s="45">
        <v>20.744935989379883</v>
      </c>
      <c r="O7547" s="45"/>
      <c r="P7547" s="45"/>
      <c r="Q7547" s="45"/>
      <c r="R7547" s="45">
        <v>14.66888427734375</v>
      </c>
      <c r="S7547" s="45"/>
      <c r="T7547" s="45"/>
      <c r="U7547" s="45"/>
      <c r="V7547" s="46">
        <v>1.7092160078391316E-6</v>
      </c>
      <c r="W7547" s="46"/>
    </row>
    <row r="7548" spans="2:34">
      <c r="B7548" s="2">
        <v>8.2999996840953827E-2</v>
      </c>
      <c r="D7548" s="44">
        <v>4.9799998104572296</v>
      </c>
      <c r="E7548" s="44"/>
      <c r="F7548" s="45">
        <v>-20.54205322265625</v>
      </c>
      <c r="G7548" s="45"/>
      <c r="H7548" s="45"/>
      <c r="I7548" s="45"/>
      <c r="J7548" s="45"/>
      <c r="K7548" s="45">
        <v>2.8759438919223612E-7</v>
      </c>
      <c r="L7548" s="45"/>
      <c r="M7548" s="45"/>
      <c r="N7548" s="45">
        <v>20.7193603515625</v>
      </c>
      <c r="O7548" s="45"/>
      <c r="P7548" s="45"/>
      <c r="Q7548" s="45"/>
      <c r="R7548" s="45">
        <v>14.650799751281738</v>
      </c>
      <c r="S7548" s="45"/>
      <c r="T7548" s="45"/>
      <c r="U7548" s="45"/>
      <c r="V7548" s="46">
        <v>1.3880467122362461E-6</v>
      </c>
      <c r="W7548" s="46"/>
    </row>
    <row r="7549" spans="2:34">
      <c r="B7549" s="2">
        <v>8.3999998867511749E-2</v>
      </c>
      <c r="D7549" s="44">
        <v>5.039999932050705</v>
      </c>
      <c r="E7549" s="44"/>
      <c r="F7549" s="45">
        <v>-20.071004867553711</v>
      </c>
      <c r="G7549" s="45"/>
      <c r="H7549" s="45"/>
      <c r="I7549" s="45"/>
      <c r="J7549" s="45"/>
      <c r="K7549" s="45">
        <v>2.3327858400534751E-7</v>
      </c>
      <c r="L7549" s="45"/>
      <c r="M7549" s="45"/>
      <c r="N7549" s="45">
        <v>20.693944931030273</v>
      </c>
      <c r="O7549" s="45"/>
      <c r="P7549" s="45"/>
      <c r="Q7549" s="45"/>
      <c r="R7549" s="45">
        <v>14.632828712463379</v>
      </c>
      <c r="S7549" s="45"/>
      <c r="T7549" s="45"/>
      <c r="U7549" s="45"/>
      <c r="V7549" s="46">
        <v>1.1272793472016929E-6</v>
      </c>
      <c r="W7549" s="46"/>
    </row>
    <row r="7550" spans="2:34">
      <c r="B7550" s="2">
        <v>8.5000000894069672E-2</v>
      </c>
      <c r="D7550" s="44">
        <v>5.1000000536441803</v>
      </c>
      <c r="E7550" s="44"/>
      <c r="F7550" s="45">
        <v>-16.787002563476563</v>
      </c>
      <c r="G7550" s="45"/>
      <c r="H7550" s="45"/>
      <c r="I7550" s="45"/>
      <c r="J7550" s="45"/>
      <c r="K7550" s="45">
        <v>1.8923084610378282E-7</v>
      </c>
      <c r="L7550" s="45"/>
      <c r="M7550" s="45"/>
      <c r="N7550" s="45">
        <v>20.668689727783203</v>
      </c>
      <c r="O7550" s="45"/>
      <c r="P7550" s="45"/>
      <c r="Q7550" s="45"/>
      <c r="R7550" s="45">
        <v>14.614970207214355</v>
      </c>
      <c r="S7550" s="45"/>
      <c r="T7550" s="45"/>
      <c r="U7550" s="45"/>
      <c r="V7550" s="46">
        <v>9.1554352366074454E-7</v>
      </c>
      <c r="W7550" s="46"/>
    </row>
    <row r="7551" spans="2:34">
      <c r="B7551" s="2">
        <v>8.6000002920627594E-2</v>
      </c>
      <c r="D7551" s="44">
        <v>5.1600001752376556</v>
      </c>
      <c r="E7551" s="44"/>
      <c r="F7551" s="45">
        <v>-11.157319068908691</v>
      </c>
      <c r="G7551" s="45"/>
      <c r="H7551" s="45"/>
      <c r="I7551" s="45"/>
      <c r="J7551" s="45"/>
      <c r="K7551" s="45">
        <v>1.5350806847891363E-7</v>
      </c>
      <c r="L7551" s="45"/>
      <c r="M7551" s="45"/>
      <c r="N7551" s="45">
        <v>20.643590927124023</v>
      </c>
      <c r="O7551" s="45"/>
      <c r="P7551" s="45"/>
      <c r="Q7551" s="45"/>
      <c r="R7551" s="45">
        <v>14.597223281860352</v>
      </c>
      <c r="S7551" s="45"/>
      <c r="T7551" s="45"/>
      <c r="U7551" s="45"/>
      <c r="V7551" s="46">
        <v>7.4361128099553753E-7</v>
      </c>
      <c r="W7551" s="46"/>
    </row>
    <row r="7552" spans="2:34">
      <c r="B7552" s="2">
        <v>8.6999997496604919E-2</v>
      </c>
      <c r="D7552" s="44">
        <v>5.2199998497962952</v>
      </c>
      <c r="E7552" s="44"/>
      <c r="F7552" s="45">
        <v>-3.9769163131713867</v>
      </c>
      <c r="G7552" s="45"/>
      <c r="H7552" s="45"/>
      <c r="I7552" s="45"/>
      <c r="J7552" s="45"/>
      <c r="K7552" s="45">
        <v>1.2453526210265409E-7</v>
      </c>
      <c r="L7552" s="45"/>
      <c r="M7552" s="45"/>
      <c r="N7552" s="45">
        <v>20.618648529052734</v>
      </c>
      <c r="O7552" s="45"/>
      <c r="P7552" s="45"/>
      <c r="Q7552" s="45"/>
      <c r="R7552" s="45">
        <v>14.579586029052734</v>
      </c>
      <c r="S7552" s="45"/>
      <c r="T7552" s="45"/>
      <c r="U7552" s="45"/>
      <c r="V7552" s="46">
        <v>6.0399332824090379E-7</v>
      </c>
      <c r="W7552" s="46"/>
    </row>
    <row r="7553" spans="2:23">
      <c r="B7553" s="2">
        <v>8.7999999523162842E-2</v>
      </c>
      <c r="D7553" s="44">
        <v>5.2799999713897705</v>
      </c>
      <c r="E7553" s="44"/>
      <c r="F7553" s="45">
        <v>3.7437844276428223</v>
      </c>
      <c r="G7553" s="45"/>
      <c r="H7553" s="45"/>
      <c r="I7553" s="45"/>
      <c r="J7553" s="45"/>
      <c r="K7553" s="45">
        <v>1.0103570247110838E-7</v>
      </c>
      <c r="L7553" s="45"/>
      <c r="M7553" s="45"/>
      <c r="N7553" s="45">
        <v>20.593860626220703</v>
      </c>
      <c r="O7553" s="45"/>
      <c r="P7553" s="45"/>
      <c r="Q7553" s="45"/>
      <c r="R7553" s="45">
        <v>14.56205940246582</v>
      </c>
      <c r="S7553" s="45"/>
      <c r="T7553" s="45"/>
      <c r="U7553" s="45"/>
      <c r="V7553" s="46">
        <v>4.9061077334044967E-7</v>
      </c>
      <c r="W7553" s="46"/>
    </row>
    <row r="7554" spans="2:23">
      <c r="B7554" s="2">
        <v>8.9000001549720764E-2</v>
      </c>
      <c r="D7554" s="44">
        <v>5.3400000929832458</v>
      </c>
      <c r="E7554" s="44"/>
      <c r="F7554" s="45">
        <v>10.921056747436523</v>
      </c>
      <c r="G7554" s="45"/>
      <c r="H7554" s="45"/>
      <c r="I7554" s="45"/>
      <c r="J7554" s="45"/>
      <c r="K7554" s="45">
        <v>8.1974441457077774E-8</v>
      </c>
      <c r="L7554" s="45"/>
      <c r="M7554" s="45"/>
      <c r="N7554" s="45">
        <v>20.56922721862793</v>
      </c>
      <c r="O7554" s="45"/>
      <c r="P7554" s="45"/>
      <c r="Q7554" s="45"/>
      <c r="R7554" s="45">
        <v>14.54464054107666</v>
      </c>
      <c r="S7554" s="45"/>
      <c r="T7554" s="45"/>
      <c r="U7554" s="45"/>
      <c r="V7554" s="46">
        <v>3.985294938502193E-7</v>
      </c>
      <c r="W7554" s="46"/>
    </row>
    <row r="7555" spans="2:23">
      <c r="B7555" s="2">
        <v>9.0000003576278687E-2</v>
      </c>
      <c r="D7555" s="44">
        <v>5.4000002145767212</v>
      </c>
      <c r="E7555" s="44"/>
      <c r="F7555" s="45">
        <v>16.549955368041992</v>
      </c>
      <c r="G7555" s="45"/>
      <c r="H7555" s="45"/>
      <c r="I7555" s="45"/>
      <c r="J7555" s="45"/>
      <c r="K7555" s="45">
        <v>6.6512413354757882E-8</v>
      </c>
      <c r="L7555" s="45"/>
      <c r="M7555" s="45"/>
      <c r="N7555" s="45">
        <v>20.544746398925781</v>
      </c>
      <c r="O7555" s="45"/>
      <c r="P7555" s="45"/>
      <c r="Q7555" s="45"/>
      <c r="R7555" s="45">
        <v>14.527329444885254</v>
      </c>
      <c r="S7555" s="45"/>
      <c r="T7555" s="45"/>
      <c r="U7555" s="45"/>
      <c r="V7555" s="46">
        <v>3.2374416036873299E-7</v>
      </c>
      <c r="W7555" s="46"/>
    </row>
    <row r="7556" spans="2:23">
      <c r="B7556" s="2">
        <v>9.0999998152256012E-2</v>
      </c>
      <c r="D7556" s="44">
        <v>5.4599998891353607</v>
      </c>
      <c r="E7556" s="44"/>
      <c r="F7556" s="45">
        <v>19.845003128051758</v>
      </c>
      <c r="G7556" s="45"/>
      <c r="H7556" s="45"/>
      <c r="I7556" s="45"/>
      <c r="J7556" s="45"/>
      <c r="K7556" s="45">
        <v>5.3969355207073022E-8</v>
      </c>
      <c r="L7556" s="45"/>
      <c r="M7556" s="45"/>
      <c r="N7556" s="45">
        <v>20.520414352416992</v>
      </c>
      <c r="O7556" s="45"/>
      <c r="P7556" s="45"/>
      <c r="Q7556" s="45"/>
      <c r="R7556" s="45">
        <v>14.510124206542969</v>
      </c>
      <c r="S7556" s="45"/>
      <c r="T7556" s="45"/>
      <c r="U7556" s="45"/>
      <c r="V7556" s="46">
        <v>2.6300324407202424E-7</v>
      </c>
      <c r="W7556" s="46"/>
    </row>
    <row r="7557" spans="2:23">
      <c r="B7557" s="2">
        <v>9.2000000178813934E-2</v>
      </c>
      <c r="D7557" s="44">
        <v>5.5200000107288361</v>
      </c>
      <c r="E7557" s="44"/>
      <c r="F7557" s="45">
        <v>20.349760055541992</v>
      </c>
      <c r="G7557" s="45"/>
      <c r="H7557" s="45"/>
      <c r="I7557" s="45"/>
      <c r="J7557" s="45"/>
      <c r="K7557" s="45">
        <v>4.3793704662675736E-8</v>
      </c>
      <c r="L7557" s="45"/>
      <c r="M7557" s="45"/>
      <c r="N7557" s="45">
        <v>20.496232986450195</v>
      </c>
      <c r="O7557" s="45"/>
      <c r="P7557" s="45"/>
      <c r="Q7557" s="45"/>
      <c r="R7557" s="45">
        <v>14.493025779724121</v>
      </c>
      <c r="S7557" s="45"/>
      <c r="T7557" s="45"/>
      <c r="U7557" s="45"/>
      <c r="V7557" s="46">
        <v>2.13667092907599E-7</v>
      </c>
      <c r="W7557" s="46"/>
    </row>
    <row r="7558" spans="2:23">
      <c r="B7558" s="2">
        <v>9.3000002205371857E-2</v>
      </c>
      <c r="D7558" s="44">
        <v>5.5800001323223114</v>
      </c>
      <c r="E7558" s="44"/>
      <c r="F7558" s="45">
        <v>18.000040054321289</v>
      </c>
      <c r="G7558" s="45"/>
      <c r="H7558" s="45"/>
      <c r="I7558" s="45"/>
      <c r="J7558" s="45"/>
      <c r="K7558" s="45">
        <v>3.5538224807396546E-8</v>
      </c>
      <c r="L7558" s="45"/>
      <c r="M7558" s="45"/>
      <c r="N7558" s="45">
        <v>20.472200393676758</v>
      </c>
      <c r="O7558" s="45"/>
      <c r="P7558" s="45"/>
      <c r="Q7558" s="45"/>
      <c r="R7558" s="45">
        <v>14.476031303405762</v>
      </c>
      <c r="S7558" s="45"/>
      <c r="T7558" s="45"/>
      <c r="U7558" s="45"/>
      <c r="V7558" s="46">
        <v>1.7359259629756707E-7</v>
      </c>
      <c r="W7558" s="46"/>
    </row>
    <row r="7559" spans="2:23">
      <c r="B7559" s="2">
        <v>9.3999996781349182E-2</v>
      </c>
      <c r="D7559" s="44">
        <v>5.6399998068809509</v>
      </c>
      <c r="E7559" s="44"/>
      <c r="F7559" s="45">
        <v>13.131973266601563</v>
      </c>
      <c r="G7559" s="45"/>
      <c r="H7559" s="45"/>
      <c r="I7559" s="45"/>
      <c r="J7559" s="45"/>
      <c r="K7559" s="45">
        <v>2.8840245747119297E-8</v>
      </c>
      <c r="L7559" s="45"/>
      <c r="M7559" s="45"/>
      <c r="N7559" s="45">
        <v>20.448314666748047</v>
      </c>
      <c r="O7559" s="45"/>
      <c r="P7559" s="45"/>
      <c r="Q7559" s="45"/>
      <c r="R7559" s="45">
        <v>14.459141731262207</v>
      </c>
      <c r="S7559" s="45"/>
      <c r="T7559" s="45"/>
      <c r="U7559" s="45"/>
      <c r="V7559" s="46">
        <v>1.4103972034718026E-7</v>
      </c>
      <c r="W7559" s="46"/>
    </row>
    <row r="7560" spans="2:23">
      <c r="B7560" s="2">
        <v>9.4999998807907104E-2</v>
      </c>
      <c r="D7560" s="44">
        <v>5.6999999284744263</v>
      </c>
      <c r="E7560" s="44"/>
      <c r="F7560" s="45">
        <v>6.4339513778686523</v>
      </c>
      <c r="G7560" s="45"/>
      <c r="H7560" s="45"/>
      <c r="I7560" s="45"/>
      <c r="J7560" s="45"/>
      <c r="K7560" s="45">
        <v>2.3405666738085529E-8</v>
      </c>
      <c r="L7560" s="45"/>
      <c r="M7560" s="45"/>
      <c r="N7560" s="45">
        <v>20.42457389831543</v>
      </c>
      <c r="O7560" s="45"/>
      <c r="P7560" s="45"/>
      <c r="Q7560" s="45"/>
      <c r="R7560" s="45">
        <v>14.442355155944824</v>
      </c>
      <c r="S7560" s="45"/>
      <c r="T7560" s="45"/>
      <c r="U7560" s="45"/>
      <c r="V7560" s="46">
        <v>1.145956218806532E-7</v>
      </c>
      <c r="W7560" s="46"/>
    </row>
    <row r="7561" spans="2:23">
      <c r="B7561" s="2">
        <v>9.6000000834465027E-2</v>
      </c>
      <c r="D7561" s="44">
        <v>5.7600000500679016</v>
      </c>
      <c r="E7561" s="44"/>
      <c r="F7561" s="45">
        <v>-1.1506928205490112</v>
      </c>
      <c r="G7561" s="45"/>
      <c r="H7561" s="45"/>
      <c r="I7561" s="45"/>
      <c r="J7561" s="45"/>
      <c r="K7561" s="45">
        <v>1.8995976347468968E-8</v>
      </c>
      <c r="L7561" s="45"/>
      <c r="M7561" s="45"/>
      <c r="N7561" s="45">
        <v>20.400978088378906</v>
      </c>
      <c r="O7561" s="45"/>
      <c r="P7561" s="45"/>
      <c r="Q7561" s="45"/>
      <c r="R7561" s="45">
        <v>14.42566967010498</v>
      </c>
      <c r="S7561" s="45"/>
      <c r="T7561" s="45"/>
      <c r="U7561" s="45"/>
      <c r="V7561" s="46">
        <v>9.3113065702254971E-8</v>
      </c>
      <c r="W7561" s="46"/>
    </row>
    <row r="7562" spans="2:23">
      <c r="B7562" s="2">
        <v>9.7000002861022949E-2</v>
      </c>
      <c r="D7562" s="44">
        <v>5.820000171661377</v>
      </c>
      <c r="E7562" s="44"/>
      <c r="F7562" s="45">
        <v>-8.5565156936645508</v>
      </c>
      <c r="G7562" s="45"/>
      <c r="H7562" s="45"/>
      <c r="I7562" s="45"/>
      <c r="J7562" s="45"/>
      <c r="K7562" s="45">
        <v>1.5417727539102088E-8</v>
      </c>
      <c r="L7562" s="45"/>
      <c r="M7562" s="45"/>
      <c r="N7562" s="45">
        <v>20.377525329589844</v>
      </c>
      <c r="O7562" s="45"/>
      <c r="P7562" s="45"/>
      <c r="Q7562" s="45"/>
      <c r="R7562" s="45">
        <v>14.409086227416992</v>
      </c>
      <c r="S7562" s="45"/>
      <c r="T7562" s="45"/>
      <c r="U7562" s="45"/>
      <c r="V7562" s="46">
        <v>7.5660452125703159E-8</v>
      </c>
      <c r="W7562" s="46"/>
    </row>
    <row r="7563" spans="2:23">
      <c r="B7563" s="2">
        <v>9.7999997437000275E-2</v>
      </c>
      <c r="D7563" s="44">
        <v>5.8799998462200165</v>
      </c>
      <c r="E7563" s="44"/>
      <c r="F7563" s="45">
        <v>-14.745600700378418</v>
      </c>
      <c r="G7563" s="45"/>
      <c r="H7563" s="45"/>
      <c r="I7563" s="45"/>
      <c r="J7563" s="45"/>
      <c r="K7563" s="45">
        <v>1.2514023595144863E-8</v>
      </c>
      <c r="L7563" s="45"/>
      <c r="M7563" s="45"/>
      <c r="N7563" s="45">
        <v>20.354215621948242</v>
      </c>
      <c r="O7563" s="45"/>
      <c r="P7563" s="45"/>
      <c r="Q7563" s="45"/>
      <c r="R7563" s="45">
        <v>14.392603874206543</v>
      </c>
      <c r="S7563" s="45"/>
      <c r="T7563" s="45"/>
      <c r="U7563" s="45"/>
      <c r="V7563" s="46">
        <v>6.1481237878524553E-8</v>
      </c>
      <c r="W7563" s="46"/>
    </row>
    <row r="7564" spans="2:23">
      <c r="B7564" s="2">
        <v>9.8999999463558197E-2</v>
      </c>
      <c r="D7564" s="44">
        <v>5.9399999678134918</v>
      </c>
      <c r="E7564" s="44"/>
      <c r="F7564" s="45">
        <v>-18.852991104125977</v>
      </c>
      <c r="G7564" s="45"/>
      <c r="H7564" s="45"/>
      <c r="I7564" s="45"/>
      <c r="J7564" s="45"/>
      <c r="K7564" s="45">
        <v>1.01575992061953E-8</v>
      </c>
      <c r="L7564" s="45"/>
      <c r="M7564" s="45"/>
      <c r="N7564" s="45">
        <v>20.331045150756836</v>
      </c>
      <c r="O7564" s="45"/>
      <c r="P7564" s="45"/>
      <c r="Q7564" s="45"/>
      <c r="R7564" s="45">
        <v>14.376219749450684</v>
      </c>
      <c r="S7564" s="45"/>
      <c r="T7564" s="45"/>
      <c r="U7564" s="45"/>
      <c r="V7564" s="46">
        <v>4.996102731524843E-8</v>
      </c>
      <c r="W7564" s="46"/>
    </row>
    <row r="7565" spans="2:23">
      <c r="B7565" s="2">
        <v>0.10000000149011612</v>
      </c>
      <c r="D7565" s="44">
        <v>6.0000000894069672</v>
      </c>
      <c r="E7565" s="44"/>
      <c r="F7565" s="45">
        <v>-20.307550430297852</v>
      </c>
      <c r="G7565" s="45"/>
      <c r="H7565" s="45"/>
      <c r="I7565" s="45"/>
      <c r="J7565" s="45"/>
      <c r="K7565" s="45">
        <v>8.2452222827100741E-9</v>
      </c>
      <c r="L7565" s="45"/>
      <c r="M7565" s="45"/>
      <c r="N7565" s="45">
        <v>20.308015823364258</v>
      </c>
      <c r="O7565" s="45"/>
      <c r="P7565" s="45"/>
      <c r="Q7565" s="45"/>
      <c r="R7565" s="45">
        <v>14.359935760498047</v>
      </c>
      <c r="S7565" s="45"/>
      <c r="T7565" s="45"/>
      <c r="U7565" s="45"/>
      <c r="V7565" s="46">
        <v>4.0600827588832544E-8</v>
      </c>
      <c r="W7565" s="46"/>
    </row>
    <row r="7566" spans="2:23" ht="9.75" customHeight="1">
      <c r="B7566" s="2">
        <v>0.10100000351667404</v>
      </c>
      <c r="D7566" s="44">
        <v>6.0600002110004425</v>
      </c>
      <c r="E7566" s="44"/>
      <c r="F7566" s="45">
        <v>-18.911352157592773</v>
      </c>
      <c r="G7566" s="45"/>
      <c r="H7566" s="45"/>
      <c r="I7566" s="45"/>
      <c r="J7566" s="45"/>
      <c r="K7566" s="45">
        <v>6.6931495901201288E-9</v>
      </c>
      <c r="L7566" s="45"/>
      <c r="M7566" s="45"/>
      <c r="N7566" s="45">
        <v>20.285123825073242</v>
      </c>
      <c r="O7566" s="45"/>
      <c r="P7566" s="45"/>
      <c r="Q7566" s="45"/>
      <c r="R7566" s="45">
        <v>14.343748092651367</v>
      </c>
      <c r="S7566" s="45"/>
      <c r="T7566" s="45"/>
      <c r="U7566" s="45"/>
      <c r="V7566" s="46">
        <v>3.2995359333654051E-8</v>
      </c>
      <c r="W7566" s="46"/>
    </row>
    <row r="7567" spans="2:23" ht="5.25" customHeight="1"/>
    <row r="7568" spans="2:23" ht="172.5" customHeight="1"/>
    <row r="7569" spans="2:37" ht="16.5" customHeight="1"/>
    <row r="7570" spans="2:37" ht="12.75" customHeight="1">
      <c r="B7570" s="39" t="s">
        <v>0</v>
      </c>
      <c r="C7570" s="39"/>
      <c r="D7570" s="39"/>
      <c r="E7570" s="39"/>
      <c r="F7570" s="39"/>
      <c r="G7570" s="1" t="s">
        <v>1</v>
      </c>
      <c r="H7570" s="40" t="s">
        <v>42</v>
      </c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</row>
    <row r="7571" spans="2:37" ht="12.75" customHeight="1">
      <c r="AB7571" s="39" t="s">
        <v>2</v>
      </c>
      <c r="AC7571" s="39"/>
      <c r="AD7571" s="39"/>
      <c r="AE7571" s="39"/>
      <c r="AF7571" s="39"/>
      <c r="AG7571" s="39"/>
    </row>
    <row r="7572" spans="2:37" ht="12" customHeight="1">
      <c r="B7572" s="39" t="s">
        <v>3</v>
      </c>
      <c r="C7572" s="39"/>
      <c r="D7572" s="39"/>
      <c r="E7572" s="39"/>
      <c r="G7572" s="1" t="s">
        <v>4</v>
      </c>
      <c r="H7572" s="41">
        <v>0.2199999988079071</v>
      </c>
      <c r="I7572" s="41"/>
      <c r="J7572" s="41"/>
      <c r="K7572" s="41"/>
      <c r="L7572" s="41"/>
      <c r="M7572" s="41"/>
      <c r="N7572" s="41"/>
      <c r="O7572" s="39" t="s">
        <v>21</v>
      </c>
      <c r="P7572" s="39"/>
      <c r="Q7572" s="39"/>
      <c r="R7572" s="39"/>
      <c r="S7572" s="1" t="s">
        <v>4</v>
      </c>
      <c r="T7572" s="42" t="s">
        <v>22</v>
      </c>
      <c r="U7572" s="42"/>
      <c r="V7572" s="42"/>
      <c r="W7572" s="42"/>
      <c r="X7572" s="42"/>
      <c r="Y7572" s="42"/>
      <c r="Z7572" s="42"/>
      <c r="AA7572" s="42"/>
      <c r="AB7572" s="39"/>
      <c r="AC7572" s="39"/>
      <c r="AD7572" s="39"/>
      <c r="AE7572" s="39"/>
      <c r="AF7572" s="39"/>
      <c r="AG7572" s="39"/>
    </row>
    <row r="7573" spans="2:37" ht="10.5" customHeight="1">
      <c r="AB7573" s="39"/>
      <c r="AC7573" s="39"/>
      <c r="AD7573" s="39"/>
      <c r="AE7573" s="39"/>
      <c r="AF7573" s="39"/>
      <c r="AG7573" s="39"/>
    </row>
    <row r="7574" spans="2:37" ht="12" customHeight="1">
      <c r="AB7574" s="39"/>
      <c r="AC7574" s="39"/>
      <c r="AD7574" s="39"/>
      <c r="AE7574" s="39"/>
      <c r="AF7574" s="39"/>
      <c r="AG7574" s="39"/>
    </row>
    <row r="7575" spans="2:37" ht="12" customHeight="1">
      <c r="AB7575" s="39"/>
      <c r="AC7575" s="39"/>
      <c r="AD7575" s="39"/>
      <c r="AE7575" s="39"/>
      <c r="AF7575" s="39"/>
      <c r="AG7575" s="39"/>
    </row>
    <row r="7576" spans="2:37" ht="6" customHeight="1"/>
    <row r="7577" spans="2:37" ht="3" customHeight="1">
      <c r="B7577" s="43" t="s">
        <v>5</v>
      </c>
      <c r="D7577" s="43" t="s">
        <v>23</v>
      </c>
      <c r="E7577" s="43"/>
      <c r="G7577" s="43" t="s">
        <v>6</v>
      </c>
      <c r="H7577" s="43"/>
      <c r="J7577" s="43" t="s">
        <v>7</v>
      </c>
      <c r="K7577" s="43"/>
      <c r="L7577" s="43"/>
      <c r="M7577" s="43"/>
      <c r="N7577" s="43" t="s">
        <v>8</v>
      </c>
      <c r="O7577" s="43"/>
      <c r="Q7577" s="43" t="s">
        <v>9</v>
      </c>
      <c r="R7577" s="43"/>
      <c r="S7577" s="43"/>
      <c r="T7577" s="43" t="s">
        <v>10</v>
      </c>
      <c r="U7577" s="43"/>
      <c r="X7577" s="43" t="s">
        <v>5</v>
      </c>
      <c r="Y7577" s="43"/>
      <c r="Z7577" s="43" t="s">
        <v>23</v>
      </c>
      <c r="AA7577" s="43"/>
      <c r="AB7577" s="43" t="s">
        <v>6</v>
      </c>
      <c r="AC7577" s="43" t="s">
        <v>7</v>
      </c>
      <c r="AE7577" s="43" t="s">
        <v>8</v>
      </c>
      <c r="AF7577" s="43" t="s">
        <v>9</v>
      </c>
      <c r="AG7577" s="43" t="s">
        <v>10</v>
      </c>
      <c r="AH7577" s="43"/>
    </row>
    <row r="7578" spans="2:37" ht="14.25" customHeight="1">
      <c r="B7578" s="43"/>
      <c r="D7578" s="43"/>
      <c r="E7578" s="43"/>
      <c r="G7578" s="43"/>
      <c r="H7578" s="43"/>
      <c r="J7578" s="43"/>
      <c r="K7578" s="43"/>
      <c r="L7578" s="43"/>
      <c r="M7578" s="43"/>
      <c r="N7578" s="43"/>
      <c r="O7578" s="43"/>
      <c r="Q7578" s="43"/>
      <c r="R7578" s="43"/>
      <c r="S7578" s="43"/>
      <c r="T7578" s="43"/>
      <c r="U7578" s="43"/>
      <c r="X7578" s="43"/>
      <c r="Y7578" s="43"/>
      <c r="Z7578" s="43"/>
      <c r="AA7578" s="43"/>
      <c r="AB7578" s="43"/>
      <c r="AC7578" s="43"/>
      <c r="AE7578" s="43"/>
      <c r="AF7578" s="43"/>
      <c r="AG7578" s="43"/>
      <c r="AH7578" s="43"/>
    </row>
    <row r="7579" spans="2:37">
      <c r="B7579" s="2">
        <v>0</v>
      </c>
      <c r="D7579" s="44">
        <v>0</v>
      </c>
      <c r="E7579" s="44"/>
      <c r="F7579" s="45">
        <v>-1.7806130927056074E-4</v>
      </c>
      <c r="G7579" s="45"/>
      <c r="H7579" s="45"/>
      <c r="I7579" s="45"/>
      <c r="J7579" s="45"/>
      <c r="K7579" s="45">
        <v>2.0649044513702393</v>
      </c>
      <c r="L7579" s="45"/>
      <c r="M7579" s="45"/>
      <c r="N7579" s="45">
        <v>4.1299867630004883</v>
      </c>
      <c r="O7579" s="45"/>
      <c r="P7579" s="45"/>
      <c r="Q7579" s="45"/>
      <c r="R7579" s="45">
        <v>1.4602338075637817</v>
      </c>
      <c r="S7579" s="45"/>
      <c r="T7579" s="45"/>
      <c r="U7579" s="45"/>
      <c r="V7579" s="46">
        <v>99.991378784179688</v>
      </c>
      <c r="W7579" s="46"/>
      <c r="X7579" s="45">
        <v>3.9000000804662704E-2</v>
      </c>
      <c r="Y7579" s="45"/>
      <c r="Z7579" s="44">
        <v>2.3400000482797623</v>
      </c>
      <c r="AA7579" s="44"/>
      <c r="AB7579" s="45">
        <v>1.0114442110061646</v>
      </c>
      <c r="AC7579" s="45"/>
      <c r="AD7579" s="45">
        <v>1.7281489669200532E-20</v>
      </c>
      <c r="AE7579" s="45"/>
      <c r="AF7579" s="45">
        <v>1.9039803743362427</v>
      </c>
      <c r="AG7579" s="45"/>
      <c r="AH7579" s="45">
        <v>1.3463174104690552</v>
      </c>
      <c r="AI7579" s="45"/>
      <c r="AJ7579" s="45"/>
      <c r="AK7579" s="20">
        <v>9.0765060369856445E-19</v>
      </c>
    </row>
    <row r="7580" spans="2:37">
      <c r="B7580" s="2">
        <v>1.0000000474974513E-3</v>
      </c>
      <c r="D7580" s="44">
        <v>6.0000002849847078E-2</v>
      </c>
      <c r="E7580" s="44"/>
      <c r="F7580" s="45">
        <v>-1.573479175567627</v>
      </c>
      <c r="G7580" s="45"/>
      <c r="H7580" s="45"/>
      <c r="I7580" s="45"/>
      <c r="J7580" s="45"/>
      <c r="K7580" s="45">
        <v>0.34226366877555847</v>
      </c>
      <c r="L7580" s="45"/>
      <c r="M7580" s="45"/>
      <c r="N7580" s="45">
        <v>2.4026675224304199</v>
      </c>
      <c r="O7580" s="45"/>
      <c r="P7580" s="45"/>
      <c r="Q7580" s="45"/>
      <c r="R7580" s="45">
        <v>1.4569255113601685</v>
      </c>
      <c r="S7580" s="45"/>
      <c r="T7580" s="45"/>
      <c r="U7580" s="45"/>
      <c r="V7580" s="46">
        <v>16.611484527587891</v>
      </c>
      <c r="W7580" s="46"/>
      <c r="X7580" s="45">
        <v>3.9999999105930328E-2</v>
      </c>
      <c r="Y7580" s="45"/>
      <c r="Z7580" s="44">
        <v>2.3999999463558197</v>
      </c>
      <c r="AA7580" s="44"/>
      <c r="AB7580" s="45">
        <v>1.5311545133590698</v>
      </c>
      <c r="AC7580" s="45"/>
      <c r="AD7580" s="45">
        <v>5.4478708871014108E-21</v>
      </c>
      <c r="AE7580" s="45"/>
      <c r="AF7580" s="45">
        <v>1.9003645181655884</v>
      </c>
      <c r="AG7580" s="45"/>
      <c r="AH7580" s="45">
        <v>1.34376060962677</v>
      </c>
      <c r="AI7580" s="45"/>
      <c r="AJ7580" s="45"/>
      <c r="AK7580" s="20">
        <v>2.8667505431431368E-19</v>
      </c>
    </row>
    <row r="7581" spans="2:37">
      <c r="B7581" s="2">
        <v>2.0000000949949026E-3</v>
      </c>
      <c r="D7581" s="44">
        <v>0.12000000569969416</v>
      </c>
      <c r="E7581" s="44"/>
      <c r="F7581" s="45">
        <v>-1.4000425338745117</v>
      </c>
      <c r="G7581" s="45"/>
      <c r="H7581" s="45"/>
      <c r="I7581" s="45"/>
      <c r="J7581" s="45"/>
      <c r="K7581" s="45">
        <v>9.8772287368774414E-2</v>
      </c>
      <c r="L7581" s="45"/>
      <c r="M7581" s="45"/>
      <c r="N7581" s="45">
        <v>2.1545295715332031</v>
      </c>
      <c r="O7581" s="45"/>
      <c r="P7581" s="45"/>
      <c r="Q7581" s="45"/>
      <c r="R7581" s="45">
        <v>1.4536398649215698</v>
      </c>
      <c r="S7581" s="45"/>
      <c r="T7581" s="45"/>
      <c r="U7581" s="45"/>
      <c r="V7581" s="46">
        <v>4.8046665191650391</v>
      </c>
      <c r="W7581" s="46"/>
      <c r="X7581" s="45">
        <v>4.1000001132488251E-2</v>
      </c>
      <c r="Y7581" s="45"/>
      <c r="Z7581" s="44">
        <v>2.460000067949295</v>
      </c>
      <c r="AA7581" s="44"/>
      <c r="AB7581" s="45">
        <v>1.8344385623931885</v>
      </c>
      <c r="AC7581" s="45"/>
      <c r="AD7581" s="45">
        <v>1.717432737071265E-21</v>
      </c>
      <c r="AE7581" s="45"/>
      <c r="AF7581" s="45">
        <v>1.8967714309692383</v>
      </c>
      <c r="AG7581" s="45"/>
      <c r="AH7581" s="45">
        <v>1.3412199020385742</v>
      </c>
      <c r="AI7581" s="45"/>
      <c r="AJ7581" s="45"/>
      <c r="AK7581" s="20">
        <v>9.0545051006432654E-20</v>
      </c>
    </row>
    <row r="7582" spans="2:37">
      <c r="B7582" s="2">
        <v>3.0000000260770321E-3</v>
      </c>
      <c r="D7582" s="44">
        <v>0.18000000156462193</v>
      </c>
      <c r="E7582" s="44"/>
      <c r="F7582" s="45">
        <v>-0.84498405456542969</v>
      </c>
      <c r="G7582" s="45"/>
      <c r="H7582" s="45"/>
      <c r="I7582" s="45"/>
      <c r="J7582" s="45"/>
      <c r="K7582" s="45">
        <v>2.8896164149045944E-2</v>
      </c>
      <c r="L7582" s="45"/>
      <c r="M7582" s="45"/>
      <c r="N7582" s="45">
        <v>2.0800385475158691</v>
      </c>
      <c r="O7582" s="45"/>
      <c r="P7582" s="45"/>
      <c r="Q7582" s="45"/>
      <c r="R7582" s="45">
        <v>1.4503767490386963</v>
      </c>
      <c r="S7582" s="45"/>
      <c r="T7582" s="45"/>
      <c r="U7582" s="45"/>
      <c r="V7582" s="46">
        <v>1.4087839126586914</v>
      </c>
      <c r="W7582" s="46"/>
      <c r="X7582" s="45">
        <v>4.1999999433755875E-2</v>
      </c>
      <c r="Y7582" s="45"/>
      <c r="Z7582" s="44">
        <v>2.5199999660253525</v>
      </c>
      <c r="AA7582" s="44"/>
      <c r="AB7582" s="45">
        <v>1.8796408176422119</v>
      </c>
      <c r="AC7582" s="45"/>
      <c r="AD7582" s="45">
        <v>5.4142545578129399E-22</v>
      </c>
      <c r="AE7582" s="45"/>
      <c r="AF7582" s="45">
        <v>1.8932008743286133</v>
      </c>
      <c r="AG7582" s="45"/>
      <c r="AH7582" s="45">
        <v>1.3386951684951782</v>
      </c>
      <c r="AI7582" s="45"/>
      <c r="AJ7582" s="45"/>
      <c r="AK7582" s="20">
        <v>2.859841581700273E-20</v>
      </c>
    </row>
    <row r="7583" spans="2:37">
      <c r="B7583" s="2">
        <v>4.0000001899898052E-3</v>
      </c>
      <c r="D7583" s="44">
        <v>0.24000001139938831</v>
      </c>
      <c r="E7583" s="44"/>
      <c r="F7583" s="45">
        <v>-0.12082140147686005</v>
      </c>
      <c r="G7583" s="45"/>
      <c r="H7583" s="45"/>
      <c r="I7583" s="45"/>
      <c r="J7583" s="45"/>
      <c r="K7583" s="45">
        <v>8.5500273853540421E-3</v>
      </c>
      <c r="L7583" s="45"/>
      <c r="M7583" s="45"/>
      <c r="N7583" s="45">
        <v>2.0551090240478516</v>
      </c>
      <c r="O7583" s="45"/>
      <c r="P7583" s="45"/>
      <c r="Q7583" s="45"/>
      <c r="R7583" s="45">
        <v>1.4471358060836792</v>
      </c>
      <c r="S7583" s="45"/>
      <c r="T7583" s="45"/>
      <c r="U7583" s="45"/>
      <c r="V7583" s="46">
        <v>0.4177757203578949</v>
      </c>
      <c r="W7583" s="46"/>
      <c r="X7583" s="45">
        <v>4.3000001460313797E-2</v>
      </c>
      <c r="Y7583" s="45"/>
      <c r="Z7583" s="44">
        <v>2.5800000876188278</v>
      </c>
      <c r="AA7583" s="44"/>
      <c r="AB7583" s="45">
        <v>1.6614024639129639</v>
      </c>
      <c r="AC7583" s="45"/>
      <c r="AD7583" s="45">
        <v>1.7068789141191114E-22</v>
      </c>
      <c r="AE7583" s="45"/>
      <c r="AF7583" s="45">
        <v>1.8896528482437134</v>
      </c>
      <c r="AG7583" s="45"/>
      <c r="AH7583" s="45">
        <v>1.336186408996582</v>
      </c>
      <c r="AI7583" s="45"/>
      <c r="AJ7583" s="45"/>
      <c r="AK7583" s="20">
        <v>9.0327638214650454E-21</v>
      </c>
    </row>
    <row r="7584" spans="2:37">
      <c r="B7584" s="2">
        <v>4.999999888241291E-3</v>
      </c>
      <c r="D7584" s="44">
        <v>0.29999999329447746</v>
      </c>
      <c r="E7584" s="44"/>
      <c r="F7584" s="45">
        <v>0.63249045610427856</v>
      </c>
      <c r="G7584" s="45"/>
      <c r="H7584" s="45"/>
      <c r="I7584" s="45"/>
      <c r="J7584" s="45"/>
      <c r="K7584" s="45">
        <v>2.5542844086885452E-3</v>
      </c>
      <c r="L7584" s="45"/>
      <c r="M7584" s="45"/>
      <c r="N7584" s="45">
        <v>2.0445613861083984</v>
      </c>
      <c r="O7584" s="45"/>
      <c r="P7584" s="45"/>
      <c r="Q7584" s="45"/>
      <c r="R7584" s="45">
        <v>1.4439170360565186</v>
      </c>
      <c r="S7584" s="45"/>
      <c r="T7584" s="45"/>
      <c r="U7584" s="45"/>
      <c r="V7584" s="46">
        <v>0.12508696317672729</v>
      </c>
      <c r="W7584" s="46"/>
      <c r="X7584" s="45">
        <v>4.3999999761581421E-2</v>
      </c>
      <c r="Y7584" s="45"/>
      <c r="Z7584" s="44">
        <v>2.6399999856948853</v>
      </c>
      <c r="AA7584" s="44"/>
      <c r="AB7584" s="45">
        <v>1.2112751007080078</v>
      </c>
      <c r="AC7584" s="45"/>
      <c r="AD7584" s="45">
        <v>5.3810985446398835E-23</v>
      </c>
      <c r="AE7584" s="45"/>
      <c r="AF7584" s="45">
        <v>1.8861271142959595</v>
      </c>
      <c r="AG7584" s="45"/>
      <c r="AH7584" s="45">
        <v>1.333693265914917</v>
      </c>
      <c r="AI7584" s="45"/>
      <c r="AJ7584" s="45"/>
      <c r="AK7584" s="20">
        <v>2.8529883418576571E-21</v>
      </c>
    </row>
    <row r="7585" spans="2:37">
      <c r="B7585" s="2">
        <v>6.0000000521540642E-3</v>
      </c>
      <c r="D7585" s="44">
        <v>0.36000000312924385</v>
      </c>
      <c r="E7585" s="44"/>
      <c r="F7585" s="45">
        <v>1.2984325885772705</v>
      </c>
      <c r="G7585" s="45"/>
      <c r="H7585" s="45"/>
      <c r="I7585" s="45"/>
      <c r="J7585" s="45"/>
      <c r="K7585" s="45">
        <v>7.6934590470045805E-4</v>
      </c>
      <c r="L7585" s="45"/>
      <c r="M7585" s="45"/>
      <c r="N7585" s="45">
        <v>2.0382552146911621</v>
      </c>
      <c r="O7585" s="45"/>
      <c r="P7585" s="45"/>
      <c r="Q7585" s="45"/>
      <c r="R7585" s="45">
        <v>1.4407200813293457</v>
      </c>
      <c r="S7585" s="45"/>
      <c r="T7585" s="45"/>
      <c r="U7585" s="45"/>
      <c r="V7585" s="46">
        <v>3.7759572267532349E-2</v>
      </c>
      <c r="W7585" s="46"/>
      <c r="X7585" s="45">
        <v>4.5000001788139343E-2</v>
      </c>
      <c r="Y7585" s="45"/>
      <c r="Z7585" s="44">
        <v>2.7000001072883606</v>
      </c>
      <c r="AA7585" s="44"/>
      <c r="AB7585" s="45">
        <v>0.59316420555114746</v>
      </c>
      <c r="AC7585" s="45"/>
      <c r="AD7585" s="45">
        <v>1.696456420730459E-23</v>
      </c>
      <c r="AE7585" s="45"/>
      <c r="AF7585" s="45">
        <v>1.8826233148574829</v>
      </c>
      <c r="AG7585" s="45"/>
      <c r="AH7585" s="45">
        <v>1.3312157392501831</v>
      </c>
      <c r="AI7585" s="45"/>
      <c r="AJ7585" s="45"/>
      <c r="AK7585" s="20">
        <v>9.0111301000002644E-22</v>
      </c>
    </row>
    <row r="7586" spans="2:37">
      <c r="B7586" s="2">
        <v>7.0000002160668373E-3</v>
      </c>
      <c r="D7586" s="44">
        <v>0.42000001296401024</v>
      </c>
      <c r="E7586" s="44"/>
      <c r="F7586" s="45">
        <v>1.7809572219848633</v>
      </c>
      <c r="G7586" s="45"/>
      <c r="H7586" s="45"/>
      <c r="I7586" s="45"/>
      <c r="J7586" s="45"/>
      <c r="K7586" s="45">
        <v>2.3334607249125838E-4</v>
      </c>
      <c r="L7586" s="45"/>
      <c r="M7586" s="45"/>
      <c r="N7586" s="45">
        <v>2.0332286357879639</v>
      </c>
      <c r="O7586" s="45"/>
      <c r="P7586" s="45"/>
      <c r="Q7586" s="45"/>
      <c r="R7586" s="45">
        <v>1.4375447034835815</v>
      </c>
      <c r="S7586" s="45"/>
      <c r="T7586" s="45"/>
      <c r="U7586" s="45"/>
      <c r="V7586" s="46">
        <v>1.1477944441139698E-2</v>
      </c>
      <c r="W7586" s="46"/>
      <c r="X7586" s="45">
        <v>4.6000000089406967E-2</v>
      </c>
      <c r="Y7586" s="45"/>
      <c r="Z7586" s="44">
        <v>2.760000005364418</v>
      </c>
      <c r="AA7586" s="44"/>
      <c r="AB7586" s="45">
        <v>-0.10573927313089371</v>
      </c>
      <c r="AC7586" s="45"/>
      <c r="AD7586" s="45">
        <v>5.3483199540783211E-24</v>
      </c>
      <c r="AE7586" s="45"/>
      <c r="AF7586" s="45">
        <v>1.8791414499282837</v>
      </c>
      <c r="AG7586" s="45"/>
      <c r="AH7586" s="45">
        <v>1.3287537097930908</v>
      </c>
      <c r="AI7586" s="45"/>
      <c r="AJ7586" s="45"/>
      <c r="AK7586" s="20">
        <v>2.846150823697338E-22</v>
      </c>
    </row>
    <row r="7587" spans="2:37">
      <c r="B7587" s="2">
        <v>8.0000003799796104E-3</v>
      </c>
      <c r="D7587" s="44">
        <v>0.48000002279877663</v>
      </c>
      <c r="E7587" s="44"/>
      <c r="F7587" s="45">
        <v>2.0123674869537354</v>
      </c>
      <c r="G7587" s="45"/>
      <c r="H7587" s="45"/>
      <c r="I7587" s="45"/>
      <c r="J7587" s="45"/>
      <c r="K7587" s="45">
        <v>7.1197035140357912E-5</v>
      </c>
      <c r="L7587" s="45"/>
      <c r="M7587" s="45"/>
      <c r="N7587" s="45">
        <v>2.0286064147949219</v>
      </c>
      <c r="O7587" s="45"/>
      <c r="P7587" s="45"/>
      <c r="Q7587" s="45"/>
      <c r="R7587" s="45">
        <v>1.4343910217285156</v>
      </c>
      <c r="S7587" s="45"/>
      <c r="T7587" s="45"/>
      <c r="U7587" s="45"/>
      <c r="V7587" s="46">
        <v>3.50977573543787E-3</v>
      </c>
      <c r="W7587" s="46"/>
      <c r="X7587" s="45">
        <v>4.6999998390674591E-2</v>
      </c>
      <c r="Y7587" s="45"/>
      <c r="Z7587" s="44">
        <v>2.8199999034404755</v>
      </c>
      <c r="AA7587" s="44"/>
      <c r="AB7587" s="45">
        <v>-0.78725409507751465</v>
      </c>
      <c r="AC7587" s="45"/>
      <c r="AD7587" s="45">
        <v>1.6861434449012784E-24</v>
      </c>
      <c r="AE7587" s="45"/>
      <c r="AF7587" s="45">
        <v>1.8756812810897827</v>
      </c>
      <c r="AG7587" s="45"/>
      <c r="AH7587" s="45">
        <v>1.326306939125061</v>
      </c>
      <c r="AI7587" s="45"/>
      <c r="AJ7587" s="45"/>
      <c r="AK7587" s="20">
        <v>8.9894985242371456E-23</v>
      </c>
    </row>
    <row r="7588" spans="2:37">
      <c r="B7588" s="2">
        <v>8.999999612569809E-3</v>
      </c>
      <c r="D7588" s="44">
        <v>0.53999997675418854</v>
      </c>
      <c r="E7588" s="44"/>
      <c r="F7588" s="45">
        <v>1.9610821008682251</v>
      </c>
      <c r="G7588" s="45"/>
      <c r="H7588" s="45"/>
      <c r="I7588" s="45"/>
      <c r="J7588" s="45"/>
      <c r="K7588" s="45">
        <v>2.1833689970662817E-5</v>
      </c>
      <c r="L7588" s="45"/>
      <c r="M7588" s="45"/>
      <c r="N7588" s="45">
        <v>2.0241270065307617</v>
      </c>
      <c r="O7588" s="45"/>
      <c r="P7588" s="45"/>
      <c r="Q7588" s="45"/>
      <c r="R7588" s="45">
        <v>1.4312584400177002</v>
      </c>
      <c r="S7588" s="45"/>
      <c r="T7588" s="45"/>
      <c r="U7588" s="45"/>
      <c r="V7588" s="46">
        <v>1.078683533705771E-3</v>
      </c>
      <c r="W7588" s="46"/>
      <c r="X7588" s="45">
        <v>4.8000000417232513E-2</v>
      </c>
      <c r="Y7588" s="45"/>
      <c r="Z7588" s="44">
        <v>2.8800000250339508</v>
      </c>
      <c r="AA7588" s="44"/>
      <c r="AB7588" s="45">
        <v>-1.3559966087341309</v>
      </c>
      <c r="AC7588" s="45"/>
      <c r="AD7588" s="45">
        <v>5.3158624693482288E-25</v>
      </c>
      <c r="AE7588" s="45"/>
      <c r="AF7588" s="45">
        <v>1.8722426891326904</v>
      </c>
      <c r="AG7588" s="45"/>
      <c r="AH7588" s="45">
        <v>1.3238755464553833</v>
      </c>
      <c r="AI7588" s="45"/>
      <c r="AJ7588" s="45"/>
      <c r="AK7588" s="20">
        <v>2.8393019333182091E-23</v>
      </c>
    </row>
    <row r="7589" spans="2:37">
      <c r="B7589" s="2">
        <v>9.9999997764825821E-3</v>
      </c>
      <c r="D7589" s="44">
        <v>0.59999998658895493</v>
      </c>
      <c r="E7589" s="44"/>
      <c r="F7589" s="45">
        <v>1.6354321241378784</v>
      </c>
      <c r="G7589" s="45"/>
      <c r="H7589" s="45"/>
      <c r="I7589" s="45"/>
      <c r="J7589" s="45"/>
      <c r="K7589" s="45">
        <v>6.7246760409034323E-6</v>
      </c>
      <c r="L7589" s="45"/>
      <c r="M7589" s="45"/>
      <c r="N7589" s="45">
        <v>2.0197117328643799</v>
      </c>
      <c r="O7589" s="45"/>
      <c r="P7589" s="45"/>
      <c r="Q7589" s="45"/>
      <c r="R7589" s="45">
        <v>1.4281470775604248</v>
      </c>
      <c r="S7589" s="45"/>
      <c r="T7589" s="45"/>
      <c r="U7589" s="45"/>
      <c r="V7589" s="46">
        <v>3.3295337925665081E-4</v>
      </c>
      <c r="W7589" s="46"/>
      <c r="X7589" s="45">
        <v>4.8999998718500137E-2</v>
      </c>
      <c r="Y7589" s="45"/>
      <c r="Z7589" s="44">
        <v>2.9399999231100082</v>
      </c>
      <c r="AA7589" s="44"/>
      <c r="AB7589" s="45">
        <v>-1.7327262163162231</v>
      </c>
      <c r="AC7589" s="45"/>
      <c r="AD7589" s="45">
        <v>1.6759252556402408E-25</v>
      </c>
      <c r="AE7589" s="45"/>
      <c r="AF7589" s="45">
        <v>1.8688253164291382</v>
      </c>
      <c r="AG7589" s="45"/>
      <c r="AH7589" s="45">
        <v>1.3214590549468994</v>
      </c>
      <c r="AI7589" s="45"/>
      <c r="AJ7589" s="45"/>
      <c r="AK7589" s="20">
        <v>8.9678007472668606E-24</v>
      </c>
    </row>
    <row r="7590" spans="2:37">
      <c r="B7590" s="2">
        <v>1.0999999940395355E-2</v>
      </c>
      <c r="D7590" s="44">
        <v>0.65999999642372131</v>
      </c>
      <c r="E7590" s="44"/>
      <c r="F7590" s="45">
        <v>1.0821820497512817</v>
      </c>
      <c r="G7590" s="45"/>
      <c r="H7590" s="45"/>
      <c r="I7590" s="45"/>
      <c r="J7590" s="45"/>
      <c r="K7590" s="45">
        <v>2.078812485706294E-6</v>
      </c>
      <c r="L7590" s="45"/>
      <c r="M7590" s="45"/>
      <c r="N7590" s="45">
        <v>2.0153365135192871</v>
      </c>
      <c r="O7590" s="45"/>
      <c r="P7590" s="45"/>
      <c r="Q7590" s="45"/>
      <c r="R7590" s="45">
        <v>1.4250565767288208</v>
      </c>
      <c r="S7590" s="45"/>
      <c r="T7590" s="45"/>
      <c r="U7590" s="45"/>
      <c r="V7590" s="46">
        <v>1.0314975224900991E-4</v>
      </c>
      <c r="W7590" s="46"/>
      <c r="X7590" s="45">
        <v>5.000000074505806E-2</v>
      </c>
      <c r="Y7590" s="45"/>
      <c r="Z7590" s="44">
        <v>3.0000000447034836</v>
      </c>
      <c r="AA7590" s="44"/>
      <c r="AB7590" s="45">
        <v>-1.8653812408447266</v>
      </c>
      <c r="AC7590" s="45"/>
      <c r="AD7590" s="45">
        <v>5.2836868051765268E-26</v>
      </c>
      <c r="AE7590" s="45"/>
      <c r="AF7590" s="45">
        <v>1.865429162979126</v>
      </c>
      <c r="AG7590" s="45"/>
      <c r="AH7590" s="45">
        <v>1.3190575838088989</v>
      </c>
      <c r="AI7590" s="45"/>
      <c r="AJ7590" s="45"/>
      <c r="AK7590" s="20">
        <v>2.8324240128577682E-24</v>
      </c>
    </row>
    <row r="7591" spans="2:37">
      <c r="B7591" s="2">
        <v>1.2000000104308128E-2</v>
      </c>
      <c r="D7591" s="44">
        <v>0.7200000062584877</v>
      </c>
      <c r="E7591" s="44"/>
      <c r="F7591" s="45">
        <v>0.37977507710456848</v>
      </c>
      <c r="G7591" s="45"/>
      <c r="H7591" s="45"/>
      <c r="I7591" s="45"/>
      <c r="J7591" s="45"/>
      <c r="K7591" s="45">
        <v>6.4464182969459216E-7</v>
      </c>
      <c r="L7591" s="45"/>
      <c r="M7591" s="45"/>
      <c r="N7591" s="45">
        <v>2.0109937191009521</v>
      </c>
      <c r="O7591" s="45"/>
      <c r="P7591" s="45"/>
      <c r="Q7591" s="45"/>
      <c r="R7591" s="45">
        <v>1.4219868183135986</v>
      </c>
      <c r="S7591" s="45"/>
      <c r="T7591" s="45"/>
      <c r="U7591" s="45"/>
      <c r="V7591" s="46">
        <v>3.2055893825599924E-5</v>
      </c>
      <c r="W7591" s="46"/>
      <c r="X7591" s="45">
        <v>5.0999999046325684E-2</v>
      </c>
      <c r="Y7591" s="45"/>
      <c r="Z7591" s="44">
        <v>3.059999942779541</v>
      </c>
      <c r="AA7591" s="44"/>
      <c r="AB7591" s="45">
        <v>-1.7362699508666992</v>
      </c>
      <c r="AC7591" s="45"/>
      <c r="AD7591" s="45">
        <v>1.6657915053109409E-26</v>
      </c>
      <c r="AE7591" s="45"/>
      <c r="AF7591" s="45">
        <v>1.8620539903640747</v>
      </c>
      <c r="AG7591" s="45"/>
      <c r="AH7591" s="45">
        <v>1.3166710138320923</v>
      </c>
      <c r="AI7591" s="45"/>
      <c r="AJ7591" s="45"/>
      <c r="AK7591" s="20">
        <v>8.9459893348831785E-25</v>
      </c>
    </row>
    <row r="7592" spans="2:37">
      <c r="B7592" s="2">
        <v>1.3000000268220901E-2</v>
      </c>
      <c r="D7592" s="44">
        <v>0.78000001609325409</v>
      </c>
      <c r="E7592" s="44"/>
      <c r="F7592" s="45">
        <v>-0.37279722094535828</v>
      </c>
      <c r="G7592" s="45"/>
      <c r="H7592" s="45"/>
      <c r="I7592" s="45"/>
      <c r="J7592" s="45"/>
      <c r="K7592" s="45">
        <v>2.0043522397372726E-7</v>
      </c>
      <c r="L7592" s="45"/>
      <c r="M7592" s="45"/>
      <c r="N7592" s="45">
        <v>2.0066812038421631</v>
      </c>
      <c r="O7592" s="45"/>
      <c r="P7592" s="45"/>
      <c r="Q7592" s="45"/>
      <c r="R7592" s="45">
        <v>1.4189376831054688</v>
      </c>
      <c r="S7592" s="45"/>
      <c r="T7592" s="45"/>
      <c r="U7592" s="45"/>
      <c r="V7592" s="46">
        <v>9.9883955044788308E-6</v>
      </c>
      <c r="W7592" s="46"/>
      <c r="X7592" s="45">
        <v>5.2000001072883606E-2</v>
      </c>
      <c r="Y7592" s="45"/>
      <c r="Z7592" s="44">
        <v>3.1200000643730164</v>
      </c>
      <c r="AA7592" s="44"/>
      <c r="AB7592" s="45">
        <v>-1.3644224405288696</v>
      </c>
      <c r="AC7592" s="45"/>
      <c r="AD7592" s="45">
        <v>5.2517652096830884E-27</v>
      </c>
      <c r="AE7592" s="45"/>
      <c r="AF7592" s="45">
        <v>1.8586996793746948</v>
      </c>
      <c r="AG7592" s="45"/>
      <c r="AH7592" s="45">
        <v>1.3142991065979004</v>
      </c>
      <c r="AI7592" s="45"/>
      <c r="AJ7592" s="45"/>
      <c r="AK7592" s="20">
        <v>2.8255050124656878E-25</v>
      </c>
    </row>
    <row r="7593" spans="2:37">
      <c r="B7593" s="2">
        <v>1.4000000432133675E-2</v>
      </c>
      <c r="D7593" s="44">
        <v>0.84000002592802048</v>
      </c>
      <c r="E7593" s="44"/>
      <c r="F7593" s="45">
        <v>-1.0699441432952881</v>
      </c>
      <c r="G7593" s="45"/>
      <c r="H7593" s="45"/>
      <c r="I7593" s="45"/>
      <c r="J7593" s="45"/>
      <c r="K7593" s="45">
        <v>6.2460365768401971E-8</v>
      </c>
      <c r="L7593" s="45"/>
      <c r="M7593" s="45"/>
      <c r="N7593" s="45">
        <v>2.0023975372314453</v>
      </c>
      <c r="O7593" s="45"/>
      <c r="P7593" s="45"/>
      <c r="Q7593" s="45"/>
      <c r="R7593" s="45">
        <v>1.4159088134765625</v>
      </c>
      <c r="S7593" s="45"/>
      <c r="T7593" s="45"/>
      <c r="U7593" s="45"/>
      <c r="V7593" s="46">
        <v>3.1192791993817082E-6</v>
      </c>
      <c r="W7593" s="46"/>
      <c r="X7593" s="45">
        <v>5.299999937415123E-2</v>
      </c>
      <c r="Y7593" s="45"/>
      <c r="Z7593" s="44">
        <v>3.1799999624490738</v>
      </c>
      <c r="AA7593" s="44"/>
      <c r="AB7593" s="45">
        <v>-0.80279278755187988</v>
      </c>
      <c r="AC7593" s="45"/>
      <c r="AD7593" s="45">
        <v>1.6557348769203341E-27</v>
      </c>
      <c r="AE7593" s="45"/>
      <c r="AF7593" s="45">
        <v>1.8553658723831177</v>
      </c>
      <c r="AG7593" s="45"/>
      <c r="AH7593" s="45">
        <v>1.3119417428970337</v>
      </c>
      <c r="AI7593" s="45"/>
      <c r="AJ7593" s="45"/>
      <c r="AK7593" s="20">
        <v>8.9240345963337791E-26</v>
      </c>
    </row>
    <row r="7594" spans="2:37">
      <c r="B7594" s="2">
        <v>1.4999999664723873E-2</v>
      </c>
      <c r="D7594" s="44">
        <v>0.89999997988343239</v>
      </c>
      <c r="E7594" s="44"/>
      <c r="F7594" s="45">
        <v>-1.6142867803573608</v>
      </c>
      <c r="G7594" s="45"/>
      <c r="H7594" s="45"/>
      <c r="I7594" s="45"/>
      <c r="J7594" s="45"/>
      <c r="K7594" s="45">
        <v>1.9501047887615641E-8</v>
      </c>
      <c r="L7594" s="45"/>
      <c r="M7594" s="45"/>
      <c r="N7594" s="45">
        <v>1.9981427192687988</v>
      </c>
      <c r="O7594" s="45"/>
      <c r="P7594" s="45"/>
      <c r="Q7594" s="45"/>
      <c r="R7594" s="45">
        <v>1.4129002094268799</v>
      </c>
      <c r="S7594" s="45"/>
      <c r="T7594" s="45"/>
      <c r="U7594" s="45"/>
      <c r="V7594" s="46">
        <v>9.7595864190225257E-7</v>
      </c>
      <c r="W7594" s="46"/>
      <c r="X7594" s="45">
        <v>5.4000001400709152E-2</v>
      </c>
      <c r="Y7594" s="45"/>
      <c r="Z7594" s="44">
        <v>3.2400000840425491</v>
      </c>
      <c r="AA7594" s="44"/>
      <c r="AB7594" s="45">
        <v>-0.1307225227355957</v>
      </c>
      <c r="AC7594" s="45"/>
      <c r="AD7594" s="45">
        <v>5.2200790398660518E-28</v>
      </c>
      <c r="AE7594" s="45"/>
      <c r="AF7594" s="45">
        <v>1.8520525693893433</v>
      </c>
      <c r="AG7594" s="45"/>
      <c r="AH7594" s="45">
        <v>1.3095989227294922</v>
      </c>
      <c r="AI7594" s="45"/>
      <c r="AJ7594" s="45"/>
      <c r="AK7594" s="20">
        <v>2.8185371520012904E-26</v>
      </c>
    </row>
    <row r="7595" spans="2:37">
      <c r="B7595" s="2">
        <v>1.6000000759959221E-2</v>
      </c>
      <c r="D7595" s="44">
        <v>0.96000004559755325</v>
      </c>
      <c r="E7595" s="44"/>
      <c r="F7595" s="45">
        <v>-1.9302539825439453</v>
      </c>
      <c r="G7595" s="45"/>
      <c r="H7595" s="45"/>
      <c r="I7595" s="45"/>
      <c r="J7595" s="45"/>
      <c r="K7595" s="45">
        <v>6.0982401350884174E-9</v>
      </c>
      <c r="L7595" s="45"/>
      <c r="M7595" s="45"/>
      <c r="N7595" s="45">
        <v>1.9939161539077759</v>
      </c>
      <c r="O7595" s="45"/>
      <c r="P7595" s="45"/>
      <c r="Q7595" s="45"/>
      <c r="R7595" s="45">
        <v>1.4099116325378418</v>
      </c>
      <c r="S7595" s="45"/>
      <c r="T7595" s="45"/>
      <c r="U7595" s="45"/>
      <c r="V7595" s="46">
        <v>3.05842348780061E-7</v>
      </c>
      <c r="W7595" s="46"/>
      <c r="X7595" s="45">
        <v>5.4999999701976776E-2</v>
      </c>
      <c r="Y7595" s="45"/>
      <c r="Z7595" s="44">
        <v>3.2999999821186066</v>
      </c>
      <c r="AA7595" s="44"/>
      <c r="AB7595" s="45">
        <v>0.55726486444473267</v>
      </c>
      <c r="AC7595" s="45"/>
      <c r="AD7595" s="45">
        <v>1.6457504709026417E-28</v>
      </c>
      <c r="AE7595" s="45"/>
      <c r="AF7595" s="45">
        <v>1.848759651184082</v>
      </c>
      <c r="AG7595" s="45"/>
      <c r="AH7595" s="45">
        <v>1.3072704076766968</v>
      </c>
      <c r="AI7595" s="45"/>
      <c r="AJ7595" s="45"/>
      <c r="AK7595" s="20">
        <v>8.9019170627780406E-27</v>
      </c>
    </row>
    <row r="7596" spans="2:37">
      <c r="B7596" s="2">
        <v>1.7000000923871994E-2</v>
      </c>
      <c r="D7596" s="44">
        <v>1.0200000554323196</v>
      </c>
      <c r="E7596" s="44"/>
      <c r="F7596" s="45">
        <v>-1.9745692014694214</v>
      </c>
      <c r="G7596" s="45"/>
      <c r="H7596" s="45"/>
      <c r="I7596" s="45"/>
      <c r="J7596" s="45"/>
      <c r="K7596" s="45">
        <v>1.9095625081178014E-9</v>
      </c>
      <c r="L7596" s="45"/>
      <c r="M7596" s="45"/>
      <c r="N7596" s="45">
        <v>1.9897177219390869</v>
      </c>
      <c r="O7596" s="45"/>
      <c r="P7596" s="45"/>
      <c r="Q7596" s="45"/>
      <c r="R7596" s="45">
        <v>1.4069428443908691</v>
      </c>
      <c r="S7596" s="45"/>
      <c r="T7596" s="45"/>
      <c r="U7596" s="45"/>
      <c r="V7596" s="46">
        <v>9.5971529390226351E-8</v>
      </c>
      <c r="W7596" s="46"/>
      <c r="X7596" s="45">
        <v>5.6000001728534698E-2</v>
      </c>
      <c r="Y7596" s="45"/>
      <c r="Z7596" s="44">
        <v>3.3600001037120819</v>
      </c>
      <c r="AA7596" s="44"/>
      <c r="AB7596" s="45">
        <v>1.164753794670105</v>
      </c>
      <c r="AC7596" s="45"/>
      <c r="AD7596" s="45">
        <v>5.1886153631058406E-29</v>
      </c>
      <c r="AE7596" s="45"/>
      <c r="AF7596" s="45">
        <v>1.8454867601394653</v>
      </c>
      <c r="AG7596" s="45"/>
      <c r="AH7596" s="45">
        <v>1.3049561977386475</v>
      </c>
      <c r="AI7596" s="45"/>
      <c r="AJ7596" s="45"/>
      <c r="AK7596" s="20">
        <v>2.8115158662402356E-27</v>
      </c>
    </row>
    <row r="7597" spans="2:37">
      <c r="B7597" s="2">
        <v>1.7999999225139618E-2</v>
      </c>
      <c r="D7597" s="44">
        <v>1.0799999535083771</v>
      </c>
      <c r="E7597" s="44"/>
      <c r="F7597" s="45">
        <v>-1.7421715259552002</v>
      </c>
      <c r="G7597" s="45"/>
      <c r="H7597" s="45"/>
      <c r="I7597" s="45"/>
      <c r="J7597" s="45"/>
      <c r="K7597" s="45">
        <v>5.9862159673684801E-10</v>
      </c>
      <c r="L7597" s="45"/>
      <c r="M7597" s="45"/>
      <c r="N7597" s="45">
        <v>1.9855470657348633</v>
      </c>
      <c r="O7597" s="45"/>
      <c r="P7597" s="45"/>
      <c r="Q7597" s="45"/>
      <c r="R7597" s="45">
        <v>1.4039938449859619</v>
      </c>
      <c r="S7597" s="45"/>
      <c r="T7597" s="45"/>
      <c r="U7597" s="45"/>
      <c r="V7597" s="46">
        <v>3.0148950003194841E-8</v>
      </c>
      <c r="W7597" s="46"/>
      <c r="X7597" s="45">
        <v>5.7000000029802322E-2</v>
      </c>
      <c r="Y7597" s="45"/>
      <c r="Z7597" s="44">
        <v>3.4200000017881393</v>
      </c>
      <c r="AA7597" s="44"/>
      <c r="AB7597" s="45">
        <v>1.6069440841674805</v>
      </c>
      <c r="AC7597" s="45"/>
      <c r="AD7597" s="45">
        <v>1.6358346400280318E-29</v>
      </c>
      <c r="AE7597" s="45"/>
      <c r="AF7597" s="45">
        <v>1.8422338962554932</v>
      </c>
      <c r="AG7597" s="45"/>
      <c r="AH7597" s="45">
        <v>1.3026560544967651</v>
      </c>
      <c r="AI7597" s="45"/>
      <c r="AJ7597" s="45"/>
      <c r="AK7597" s="20">
        <v>8.8796251940437361E-28</v>
      </c>
    </row>
    <row r="7598" spans="2:37">
      <c r="B7598" s="2">
        <v>1.8999999389052391E-2</v>
      </c>
      <c r="D7598" s="44">
        <v>1.1399999633431435</v>
      </c>
      <c r="E7598" s="44"/>
      <c r="F7598" s="45">
        <v>-1.2667630910873413</v>
      </c>
      <c r="G7598" s="45"/>
      <c r="H7598" s="45"/>
      <c r="I7598" s="45"/>
      <c r="J7598" s="45"/>
      <c r="K7598" s="45">
        <v>1.8783681554612741E-10</v>
      </c>
      <c r="L7598" s="45"/>
      <c r="M7598" s="45"/>
      <c r="N7598" s="45">
        <v>1.9814039468765259</v>
      </c>
      <c r="O7598" s="45"/>
      <c r="P7598" s="45"/>
      <c r="Q7598" s="45"/>
      <c r="R7598" s="45">
        <v>1.4010641574859619</v>
      </c>
      <c r="S7598" s="45"/>
      <c r="T7598" s="45"/>
      <c r="U7598" s="45"/>
      <c r="V7598" s="46">
        <v>9.4799856853455822E-9</v>
      </c>
      <c r="W7598" s="46"/>
      <c r="X7598" s="45">
        <v>5.7999998331069946E-2</v>
      </c>
      <c r="Y7598" s="45"/>
      <c r="Z7598" s="44">
        <v>3.4799998998641968</v>
      </c>
      <c r="AA7598" s="44"/>
      <c r="AB7598" s="45">
        <v>1.8224849700927734</v>
      </c>
      <c r="AC7598" s="45"/>
      <c r="AD7598" s="45">
        <v>5.1573635386395119E-30</v>
      </c>
      <c r="AE7598" s="45"/>
      <c r="AF7598" s="45">
        <v>1.8390008211135864</v>
      </c>
      <c r="AG7598" s="45"/>
      <c r="AH7598" s="45">
        <v>1.3003699779510498</v>
      </c>
      <c r="AI7598" s="45"/>
      <c r="AJ7598" s="45"/>
      <c r="AK7598" s="20">
        <v>2.8044380736946125E-28</v>
      </c>
    </row>
    <row r="7599" spans="2:37">
      <c r="B7599" s="2">
        <v>1.9999999552965164E-2</v>
      </c>
      <c r="D7599" s="44">
        <v>1.1999999731779099</v>
      </c>
      <c r="E7599" s="44"/>
      <c r="F7599" s="45">
        <v>-0.615928053855896</v>
      </c>
      <c r="G7599" s="45"/>
      <c r="H7599" s="45"/>
      <c r="I7599" s="45"/>
      <c r="J7599" s="45"/>
      <c r="K7599" s="45">
        <v>5.8986426854090723E-11</v>
      </c>
      <c r="L7599" s="45"/>
      <c r="M7599" s="45"/>
      <c r="N7599" s="45">
        <v>1.9772882461547852</v>
      </c>
      <c r="O7599" s="45"/>
      <c r="P7599" s="45"/>
      <c r="Q7599" s="45"/>
      <c r="R7599" s="45">
        <v>1.3981539011001587</v>
      </c>
      <c r="S7599" s="45"/>
      <c r="T7599" s="45"/>
      <c r="U7599" s="45"/>
      <c r="V7599" s="46">
        <v>2.9831981329664359E-9</v>
      </c>
      <c r="W7599" s="46"/>
      <c r="X7599" s="45">
        <v>5.9000000357627869E-2</v>
      </c>
      <c r="Y7599" s="45"/>
      <c r="Z7599" s="44">
        <v>3.5400000214576721</v>
      </c>
      <c r="AA7599" s="44"/>
      <c r="AB7599" s="45">
        <v>1.7819826602935791</v>
      </c>
      <c r="AC7599" s="45"/>
      <c r="AD7599" s="45">
        <v>1.6259847873003448E-30</v>
      </c>
      <c r="AE7599" s="45"/>
      <c r="AF7599" s="45">
        <v>1.835787296295166</v>
      </c>
      <c r="AG7599" s="45"/>
      <c r="AH7599" s="45">
        <v>1.2980976104736328</v>
      </c>
      <c r="AI7599" s="45"/>
      <c r="AJ7599" s="45"/>
      <c r="AK7599" s="20">
        <v>8.8571519990051675E-29</v>
      </c>
    </row>
    <row r="7600" spans="2:37">
      <c r="B7600" s="2">
        <v>2.0999999716877937E-2</v>
      </c>
      <c r="D7600" s="44">
        <v>1.2599999830126762</v>
      </c>
      <c r="E7600" s="44"/>
      <c r="F7600" s="45">
        <v>0.11846950650215149</v>
      </c>
      <c r="G7600" s="45"/>
      <c r="H7600" s="45"/>
      <c r="I7600" s="45"/>
      <c r="J7600" s="45"/>
      <c r="K7600" s="45">
        <v>1.8535749324311013E-11</v>
      </c>
      <c r="L7600" s="45"/>
      <c r="M7600" s="45"/>
      <c r="N7600" s="45">
        <v>1.9731996059417725</v>
      </c>
      <c r="O7600" s="45"/>
      <c r="P7600" s="45"/>
      <c r="Q7600" s="45"/>
      <c r="R7600" s="45">
        <v>1.3952628374099731</v>
      </c>
      <c r="S7600" s="45"/>
      <c r="T7600" s="45"/>
      <c r="U7600" s="45"/>
      <c r="V7600" s="46">
        <v>9.3937535527999216E-10</v>
      </c>
      <c r="W7600" s="46"/>
      <c r="X7600" s="45">
        <v>5.9999998658895493E-2</v>
      </c>
      <c r="Y7600" s="45"/>
      <c r="Z7600" s="44">
        <v>3.5999999195337296</v>
      </c>
      <c r="AA7600" s="44"/>
      <c r="AB7600" s="45">
        <v>1.4920049905776978</v>
      </c>
      <c r="AC7600" s="45"/>
      <c r="AD7600" s="45">
        <v>5.1263172282015263E-31</v>
      </c>
      <c r="AE7600" s="45"/>
      <c r="AF7600" s="45">
        <v>1.8325933218002319</v>
      </c>
      <c r="AG7600" s="45"/>
      <c r="AH7600" s="45">
        <v>1.2958391904830933</v>
      </c>
      <c r="AI7600" s="45"/>
      <c r="AJ7600" s="45"/>
      <c r="AK7600" s="20">
        <v>2.797302202324104E-29</v>
      </c>
    </row>
    <row r="7601" spans="2:37">
      <c r="B7601" s="2">
        <v>2.199999988079071E-2</v>
      </c>
      <c r="D7601" s="44">
        <v>1.3199999928474426</v>
      </c>
      <c r="E7601" s="44"/>
      <c r="F7601" s="45">
        <v>0.83324730396270752</v>
      </c>
      <c r="G7601" s="45"/>
      <c r="H7601" s="45"/>
      <c r="I7601" s="45"/>
      <c r="J7601" s="45"/>
      <c r="K7601" s="45">
        <v>5.8278399467370789E-12</v>
      </c>
      <c r="L7601" s="45"/>
      <c r="M7601" s="45"/>
      <c r="N7601" s="45">
        <v>1.9691377878189087</v>
      </c>
      <c r="O7601" s="45"/>
      <c r="P7601" s="45"/>
      <c r="Q7601" s="45"/>
      <c r="R7601" s="45">
        <v>1.3923907279968262</v>
      </c>
      <c r="S7601" s="45"/>
      <c r="T7601" s="45"/>
      <c r="U7601" s="45"/>
      <c r="V7601" s="46">
        <v>2.9595895179035381E-10</v>
      </c>
      <c r="W7601" s="46"/>
      <c r="X7601" s="45">
        <v>6.1000000685453415E-2</v>
      </c>
      <c r="Y7601" s="45"/>
      <c r="Z7601" s="44">
        <v>3.6600000411272049</v>
      </c>
      <c r="AA7601" s="44"/>
      <c r="AB7601" s="45">
        <v>0.99403530359268188</v>
      </c>
      <c r="AC7601" s="45"/>
      <c r="AD7601" s="45">
        <v>1.6161989378890713E-31</v>
      </c>
      <c r="AE7601" s="45"/>
      <c r="AF7601" s="45">
        <v>1.8294186592102051</v>
      </c>
      <c r="AG7601" s="45"/>
      <c r="AH7601" s="45">
        <v>1.2935943603515625</v>
      </c>
      <c r="AI7601" s="45"/>
      <c r="AJ7601" s="45"/>
      <c r="AK7601" s="20">
        <v>8.8344941855258362E-30</v>
      </c>
    </row>
    <row r="7602" spans="2:37">
      <c r="B7602" s="2">
        <v>2.3000000044703484E-2</v>
      </c>
      <c r="D7602" s="44">
        <v>1.380000002682209</v>
      </c>
      <c r="E7602" s="44"/>
      <c r="F7602" s="45">
        <v>1.4283959865570068</v>
      </c>
      <c r="G7602" s="45"/>
      <c r="H7602" s="45"/>
      <c r="I7602" s="45"/>
      <c r="J7602" s="45"/>
      <c r="K7602" s="45">
        <v>1.8331785742176088E-12</v>
      </c>
      <c r="L7602" s="45"/>
      <c r="M7602" s="45"/>
      <c r="N7602" s="45">
        <v>1.9651026725769043</v>
      </c>
      <c r="O7602" s="45"/>
      <c r="P7602" s="45"/>
      <c r="Q7602" s="45"/>
      <c r="R7602" s="45">
        <v>1.3895374536514282</v>
      </c>
      <c r="S7602" s="45"/>
      <c r="T7602" s="45"/>
      <c r="U7602" s="45"/>
      <c r="V7602" s="46">
        <v>9.3286656177582472E-11</v>
      </c>
      <c r="W7602" s="46"/>
      <c r="X7602" s="45">
        <v>6.1999998986721039E-2</v>
      </c>
      <c r="Y7602" s="45"/>
      <c r="Z7602" s="44">
        <v>3.7199999392032623</v>
      </c>
      <c r="AA7602" s="44"/>
      <c r="AB7602" s="45">
        <v>0.35854217410087585</v>
      </c>
      <c r="AC7602" s="45"/>
      <c r="AD7602" s="45">
        <v>5.0954711984910337E-32</v>
      </c>
      <c r="AE7602" s="45"/>
      <c r="AF7602" s="45">
        <v>1.8262631893157959</v>
      </c>
      <c r="AG7602" s="45"/>
      <c r="AH7602" s="45">
        <v>1.2913631200790405</v>
      </c>
      <c r="AI7602" s="45"/>
      <c r="AJ7602" s="45"/>
      <c r="AK7602" s="20">
        <v>2.7901078759705178E-30</v>
      </c>
    </row>
    <row r="7603" spans="2:37">
      <c r="B7603" s="2">
        <v>2.4000000208616257E-2</v>
      </c>
      <c r="D7603" s="44">
        <v>1.4400000125169754</v>
      </c>
      <c r="E7603" s="44"/>
      <c r="F7603" s="45">
        <v>1.8210670948028564</v>
      </c>
      <c r="G7603" s="45"/>
      <c r="H7603" s="45"/>
      <c r="I7603" s="45"/>
      <c r="J7603" s="45"/>
      <c r="K7603" s="45">
        <v>5.7685740949622866E-13</v>
      </c>
      <c r="L7603" s="45"/>
      <c r="M7603" s="45"/>
      <c r="N7603" s="45">
        <v>1.9610939025878906</v>
      </c>
      <c r="O7603" s="45"/>
      <c r="P7603" s="45"/>
      <c r="Q7603" s="45"/>
      <c r="R7603" s="45">
        <v>1.3867027759552002</v>
      </c>
      <c r="S7603" s="45"/>
      <c r="T7603" s="45"/>
      <c r="U7603" s="45"/>
      <c r="V7603" s="46">
        <v>2.9415081481687366E-11</v>
      </c>
      <c r="W7603" s="46"/>
      <c r="X7603" s="45">
        <v>6.3000001013278961E-2</v>
      </c>
      <c r="Y7603" s="45"/>
      <c r="Z7603" s="44">
        <v>3.7800000607967377</v>
      </c>
      <c r="AA7603" s="44"/>
      <c r="AB7603" s="45">
        <v>-0.32498946785926819</v>
      </c>
      <c r="AC7603" s="45"/>
      <c r="AD7603" s="45">
        <v>1.6064756894294509E-32</v>
      </c>
      <c r="AE7603" s="45"/>
      <c r="AF7603" s="45">
        <v>1.8231266736984253</v>
      </c>
      <c r="AG7603" s="45"/>
      <c r="AH7603" s="45">
        <v>1.2891452312469482</v>
      </c>
      <c r="AI7603" s="45"/>
      <c r="AJ7603" s="45"/>
      <c r="AK7603" s="20">
        <v>8.8116514150633691E-31</v>
      </c>
    </row>
    <row r="7604" spans="2:37">
      <c r="B7604" s="2">
        <v>2.500000037252903E-2</v>
      </c>
      <c r="D7604" s="44">
        <v>1.5000000223517418</v>
      </c>
      <c r="E7604" s="44"/>
      <c r="F7604" s="45">
        <v>1.9571003913879395</v>
      </c>
      <c r="G7604" s="45"/>
      <c r="H7604" s="45"/>
      <c r="I7604" s="45"/>
      <c r="J7604" s="45"/>
      <c r="K7604" s="45">
        <v>1.8158117696086273E-13</v>
      </c>
      <c r="L7604" s="45"/>
      <c r="M7604" s="45"/>
      <c r="N7604" s="45">
        <v>1.9571113586425781</v>
      </c>
      <c r="O7604" s="45"/>
      <c r="P7604" s="45"/>
      <c r="Q7604" s="45"/>
      <c r="R7604" s="45">
        <v>1.3838866949081421</v>
      </c>
      <c r="S7604" s="45"/>
      <c r="T7604" s="45"/>
      <c r="U7604" s="45"/>
      <c r="V7604" s="46">
        <v>9.2780201924047567E-12</v>
      </c>
      <c r="W7604" s="46"/>
      <c r="X7604" s="45">
        <v>6.4000003039836884E-2</v>
      </c>
      <c r="Y7604" s="45"/>
      <c r="Z7604" s="44">
        <v>3.840000182390213</v>
      </c>
      <c r="AA7604" s="44"/>
      <c r="AB7604" s="45">
        <v>-0.96065479516983032</v>
      </c>
      <c r="AC7604" s="45"/>
      <c r="AD7604" s="45">
        <v>5.0648220200032657E-33</v>
      </c>
      <c r="AE7604" s="45"/>
      <c r="AF7604" s="45">
        <v>1.8200091123580933</v>
      </c>
      <c r="AG7604" s="45"/>
      <c r="AH7604" s="45">
        <v>1.2869406938552856</v>
      </c>
      <c r="AI7604" s="45"/>
      <c r="AJ7604" s="45"/>
      <c r="AK7604" s="20">
        <v>2.7828554519841365E-31</v>
      </c>
    </row>
    <row r="7605" spans="2:37">
      <c r="B7605" s="2">
        <v>2.6000000536441803E-2</v>
      </c>
      <c r="D7605" s="44">
        <v>1.5600000321865082</v>
      </c>
      <c r="E7605" s="44"/>
      <c r="F7605" s="45">
        <v>1.818489670753479</v>
      </c>
      <c r="G7605" s="45"/>
      <c r="H7605" s="45"/>
      <c r="I7605" s="45"/>
      <c r="J7605" s="45"/>
      <c r="K7605" s="45">
        <v>5.7172697836855441E-14</v>
      </c>
      <c r="L7605" s="45"/>
      <c r="M7605" s="45"/>
      <c r="N7605" s="45">
        <v>1.9531546831130981</v>
      </c>
      <c r="O7605" s="45"/>
      <c r="P7605" s="45"/>
      <c r="Q7605" s="45"/>
      <c r="R7605" s="45">
        <v>1.3810889720916748</v>
      </c>
      <c r="S7605" s="45"/>
      <c r="T7605" s="45"/>
      <c r="U7605" s="45"/>
      <c r="V7605" s="46">
        <v>2.9271977636941005E-12</v>
      </c>
      <c r="W7605" s="46"/>
      <c r="X7605" s="45">
        <v>6.4999997615814209E-2</v>
      </c>
      <c r="Y7605" s="45"/>
      <c r="Z7605" s="44">
        <v>3.8999998569488525</v>
      </c>
      <c r="AA7605" s="44"/>
      <c r="AB7605" s="45">
        <v>-1.4595816135406494</v>
      </c>
      <c r="AC7605" s="45"/>
      <c r="AD7605" s="45">
        <v>1.5968141176890502E-33</v>
      </c>
      <c r="AE7605" s="45"/>
      <c r="AF7605" s="45">
        <v>1.8169101476669312</v>
      </c>
      <c r="AG7605" s="45"/>
      <c r="AH7605" s="45">
        <v>1.2847495079040527</v>
      </c>
      <c r="AI7605" s="45"/>
      <c r="AJ7605" s="45"/>
      <c r="AK7605" s="20">
        <v>8.7886252439722867E-32</v>
      </c>
    </row>
    <row r="7606" spans="2:37">
      <c r="B7606" s="2">
        <v>2.7000000700354576E-2</v>
      </c>
      <c r="D7606" s="44">
        <v>1.6200000420212746</v>
      </c>
      <c r="E7606" s="44"/>
      <c r="F7606" s="45">
        <v>1.425755500793457</v>
      </c>
      <c r="G7606" s="45"/>
      <c r="H7606" s="45"/>
      <c r="I7606" s="45"/>
      <c r="J7606" s="45"/>
      <c r="K7606" s="45">
        <v>1.8005397994509502E-14</v>
      </c>
      <c r="L7606" s="45"/>
      <c r="M7606" s="45"/>
      <c r="N7606" s="45">
        <v>1.9492237567901611</v>
      </c>
      <c r="O7606" s="45"/>
      <c r="P7606" s="45"/>
      <c r="Q7606" s="45"/>
      <c r="R7606" s="45">
        <v>1.3783093690872192</v>
      </c>
      <c r="S7606" s="45"/>
      <c r="T7606" s="45"/>
      <c r="U7606" s="45"/>
      <c r="V7606" s="46">
        <v>9.2372149426006578E-13</v>
      </c>
      <c r="W7606" s="46"/>
      <c r="X7606" s="45">
        <v>6.5999999642372131E-2</v>
      </c>
      <c r="Y7606" s="45"/>
      <c r="Z7606" s="44">
        <v>3.9599999785423279</v>
      </c>
      <c r="AA7606" s="44"/>
      <c r="AB7606" s="45">
        <v>-1.7523518800735474</v>
      </c>
      <c r="AC7606" s="45"/>
      <c r="AD7606" s="45">
        <v>5.0343658797284218E-34</v>
      </c>
      <c r="AE7606" s="45"/>
      <c r="AF7606" s="45">
        <v>1.813829779624939</v>
      </c>
      <c r="AG7606" s="45"/>
      <c r="AH7606" s="45">
        <v>1.2825713157653809</v>
      </c>
      <c r="AI7606" s="45"/>
      <c r="AJ7606" s="45"/>
      <c r="AK7606" s="20">
        <v>2.7755449350669377E-32</v>
      </c>
    </row>
    <row r="7607" spans="2:37">
      <c r="B7607" s="2">
        <v>2.8000000864267349E-2</v>
      </c>
      <c r="D7607" s="44">
        <v>1.680000051856041</v>
      </c>
      <c r="E7607" s="44"/>
      <c r="F7607" s="45">
        <v>0.83491736650466919</v>
      </c>
      <c r="G7607" s="45"/>
      <c r="H7607" s="45"/>
      <c r="I7607" s="45"/>
      <c r="J7607" s="45"/>
      <c r="K7607" s="45">
        <v>5.6714840106447759E-15</v>
      </c>
      <c r="L7607" s="45"/>
      <c r="M7607" s="45"/>
      <c r="N7607" s="45">
        <v>1.945318341255188</v>
      </c>
      <c r="O7607" s="45"/>
      <c r="P7607" s="45"/>
      <c r="Q7607" s="45"/>
      <c r="R7607" s="45">
        <v>1.3755477666854858</v>
      </c>
      <c r="S7607" s="45"/>
      <c r="T7607" s="45"/>
      <c r="U7607" s="45"/>
      <c r="V7607" s="46">
        <v>2.9154529810303254E-13</v>
      </c>
      <c r="W7607" s="46"/>
      <c r="X7607" s="45">
        <v>6.7000001668930054E-2</v>
      </c>
      <c r="Y7607" s="45"/>
      <c r="Z7607" s="44">
        <v>4.0200001001358032</v>
      </c>
      <c r="AA7607" s="44"/>
      <c r="AB7607" s="45">
        <v>-1.7986565828323364</v>
      </c>
      <c r="AC7607" s="45"/>
      <c r="AD7607" s="45">
        <v>1.5872133134964573E-34</v>
      </c>
      <c r="AE7607" s="45"/>
      <c r="AF7607" s="45">
        <v>1.8107677698135376</v>
      </c>
      <c r="AG7607" s="45"/>
      <c r="AH7607" s="45">
        <v>1.28040611743927</v>
      </c>
      <c r="AI7607" s="45"/>
      <c r="AJ7607" s="45"/>
      <c r="AK7607" s="20">
        <v>8.7654167243200331E-33</v>
      </c>
    </row>
    <row r="7608" spans="2:37">
      <c r="B7608" s="2">
        <v>2.8999999165534973E-2</v>
      </c>
      <c r="D7608" s="44">
        <v>1.7399999499320984</v>
      </c>
      <c r="E7608" s="44"/>
      <c r="F7608" s="45">
        <v>0.12950730323791504</v>
      </c>
      <c r="G7608" s="45"/>
      <c r="H7608" s="45"/>
      <c r="I7608" s="45"/>
      <c r="J7608" s="45"/>
      <c r="K7608" s="45">
        <v>1.7867230403669854E-15</v>
      </c>
      <c r="L7608" s="45"/>
      <c r="M7608" s="45"/>
      <c r="N7608" s="45">
        <v>1.9414381980895996</v>
      </c>
      <c r="O7608" s="45"/>
      <c r="P7608" s="45"/>
      <c r="Q7608" s="45"/>
      <c r="R7608" s="45">
        <v>1.3728040456771851</v>
      </c>
      <c r="S7608" s="45"/>
      <c r="T7608" s="45"/>
      <c r="U7608" s="45"/>
      <c r="V7608" s="46">
        <v>9.2030902213227628E-14</v>
      </c>
      <c r="W7608" s="46"/>
      <c r="X7608" s="45">
        <v>6.8000003695487976E-2</v>
      </c>
      <c r="Y7608" s="45"/>
      <c r="Z7608" s="44">
        <v>4.0800002217292786</v>
      </c>
      <c r="AA7608" s="44"/>
      <c r="AB7608" s="45">
        <v>-1.5928417444229126</v>
      </c>
      <c r="AC7608" s="45"/>
      <c r="AD7608" s="45">
        <v>5.0041001144371135E-35</v>
      </c>
      <c r="AE7608" s="45"/>
      <c r="AF7608" s="45">
        <v>1.8077239990234375</v>
      </c>
      <c r="AG7608" s="45"/>
      <c r="AH7608" s="45">
        <v>1.2782539129257202</v>
      </c>
      <c r="AI7608" s="45"/>
      <c r="AJ7608" s="45"/>
      <c r="AK7608" s="20">
        <v>2.7681771568811743E-33</v>
      </c>
    </row>
    <row r="7609" spans="2:37">
      <c r="B7609" s="2">
        <v>2.9999999329447746E-2</v>
      </c>
      <c r="D7609" s="44">
        <v>1.7999999597668648</v>
      </c>
      <c r="E7609" s="44"/>
      <c r="F7609" s="45">
        <v>-0.59123474359512329</v>
      </c>
      <c r="G7609" s="45"/>
      <c r="H7609" s="45"/>
      <c r="I7609" s="45"/>
      <c r="J7609" s="45"/>
      <c r="K7609" s="45">
        <v>5.6295424331076504E-16</v>
      </c>
      <c r="L7609" s="45"/>
      <c r="M7609" s="45"/>
      <c r="N7609" s="45">
        <v>1.9375830888748169</v>
      </c>
      <c r="O7609" s="45"/>
      <c r="P7609" s="45"/>
      <c r="Q7609" s="45"/>
      <c r="R7609" s="45">
        <v>1.3700780868530273</v>
      </c>
      <c r="S7609" s="45"/>
      <c r="T7609" s="45"/>
      <c r="U7609" s="45"/>
      <c r="V7609" s="46">
        <v>2.9054456594530126E-14</v>
      </c>
      <c r="W7609" s="46"/>
      <c r="X7609" s="45">
        <v>6.8999998271465302E-2</v>
      </c>
      <c r="Y7609" s="45"/>
      <c r="Z7609" s="44">
        <v>4.1399998962879181</v>
      </c>
      <c r="AA7609" s="44"/>
      <c r="AB7609" s="45">
        <v>-1.1645835638046265</v>
      </c>
      <c r="AC7609" s="45"/>
      <c r="AD7609" s="45">
        <v>1.5776725524991961E-35</v>
      </c>
      <c r="AE7609" s="45"/>
      <c r="AF7609" s="45">
        <v>1.8046983480453491</v>
      </c>
      <c r="AG7609" s="45"/>
      <c r="AH7609" s="45">
        <v>1.2761144638061523</v>
      </c>
      <c r="AI7609" s="45"/>
      <c r="AJ7609" s="45"/>
      <c r="AK7609" s="20">
        <v>8.7420293458554621E-34</v>
      </c>
    </row>
    <row r="7610" spans="2:37">
      <c r="B7610" s="2">
        <v>3.0999999493360519E-2</v>
      </c>
      <c r="D7610" s="44">
        <v>1.8599999696016312</v>
      </c>
      <c r="E7610" s="44"/>
      <c r="F7610" s="45">
        <v>-1.2263174057006836</v>
      </c>
      <c r="G7610" s="45"/>
      <c r="H7610" s="45"/>
      <c r="I7610" s="45"/>
      <c r="J7610" s="45"/>
      <c r="K7610" s="45">
        <v>1.7739237637290421E-16</v>
      </c>
      <c r="L7610" s="45"/>
      <c r="M7610" s="45"/>
      <c r="N7610" s="45">
        <v>1.9337528944015503</v>
      </c>
      <c r="O7610" s="45"/>
      <c r="P7610" s="45"/>
      <c r="Q7610" s="45"/>
      <c r="R7610" s="45">
        <v>1.3673697710037231</v>
      </c>
      <c r="S7610" s="45"/>
      <c r="T7610" s="45"/>
      <c r="U7610" s="45"/>
      <c r="V7610" s="46">
        <v>9.173477780080163E-15</v>
      </c>
      <c r="W7610" s="46"/>
      <c r="X7610" s="45">
        <v>7.0000000298023224E-2</v>
      </c>
      <c r="Y7610" s="45"/>
      <c r="Z7610" s="44">
        <v>4.2000000178813934</v>
      </c>
      <c r="AA7610" s="44"/>
      <c r="AB7610" s="45">
        <v>-0.57461339235305786</v>
      </c>
      <c r="AC7610" s="45"/>
      <c r="AD7610" s="45">
        <v>4.97402391769889E-36</v>
      </c>
      <c r="AE7610" s="45"/>
      <c r="AF7610" s="45">
        <v>1.8016905784606934</v>
      </c>
      <c r="AG7610" s="45"/>
      <c r="AH7610" s="45">
        <v>1.2739876508712769</v>
      </c>
      <c r="AI7610" s="45"/>
      <c r="AJ7610" s="45"/>
      <c r="AK7610" s="20">
        <v>2.7607534049605027E-34</v>
      </c>
    </row>
    <row r="7611" spans="2:37">
      <c r="B7611" s="2">
        <v>3.2000001519918442E-2</v>
      </c>
      <c r="D7611" s="44">
        <v>1.9200000911951065</v>
      </c>
      <c r="E7611" s="44"/>
      <c r="F7611" s="45">
        <v>-1.6871436834335327</v>
      </c>
      <c r="G7611" s="45"/>
      <c r="H7611" s="45"/>
      <c r="I7611" s="45"/>
      <c r="J7611" s="45"/>
      <c r="K7611" s="45">
        <v>5.5902996613591547E-17</v>
      </c>
      <c r="L7611" s="45"/>
      <c r="M7611" s="45"/>
      <c r="N7611" s="45">
        <v>1.9299472570419312</v>
      </c>
      <c r="O7611" s="45"/>
      <c r="P7611" s="45"/>
      <c r="Q7611" s="45"/>
      <c r="R7611" s="45">
        <v>1.3646787405014038</v>
      </c>
      <c r="S7611" s="45"/>
      <c r="T7611" s="45"/>
      <c r="U7611" s="45"/>
      <c r="V7611" s="46">
        <v>2.8966072518132402E-15</v>
      </c>
      <c r="W7611" s="46"/>
      <c r="X7611" s="45">
        <v>7.1000002324581146E-2</v>
      </c>
      <c r="Y7611" s="45"/>
      <c r="Z7611" s="44">
        <v>4.2600001394748688</v>
      </c>
      <c r="AA7611" s="44"/>
      <c r="AB7611" s="45">
        <v>9.3891352415084839E-2</v>
      </c>
      <c r="AC7611" s="45"/>
      <c r="AD7611" s="45">
        <v>1.5681911832392159E-36</v>
      </c>
      <c r="AE7611" s="45"/>
      <c r="AF7611" s="45">
        <v>1.7987008094787598</v>
      </c>
      <c r="AG7611" s="45"/>
      <c r="AH7611" s="45">
        <v>1.2718734741210938</v>
      </c>
      <c r="AI7611" s="45"/>
      <c r="AJ7611" s="45"/>
      <c r="AK7611" s="20">
        <v>8.7184659646625043E-35</v>
      </c>
    </row>
    <row r="7612" spans="2:37">
      <c r="B7612" s="2">
        <v>3.2999999821186066E-2</v>
      </c>
      <c r="D7612" s="44">
        <v>1.9799999892711639</v>
      </c>
      <c r="E7612" s="44"/>
      <c r="F7612" s="45">
        <v>-1.9098660945892334</v>
      </c>
      <c r="G7612" s="45"/>
      <c r="H7612" s="45"/>
      <c r="I7612" s="45"/>
      <c r="J7612" s="45"/>
      <c r="K7612" s="45">
        <v>1.7618420960509906E-17</v>
      </c>
      <c r="L7612" s="45"/>
      <c r="M7612" s="45"/>
      <c r="N7612" s="45">
        <v>1.9261660575866699</v>
      </c>
      <c r="O7612" s="45"/>
      <c r="P7612" s="45"/>
      <c r="Q7612" s="45"/>
      <c r="R7612" s="45">
        <v>1.3620051145553589</v>
      </c>
      <c r="S7612" s="45"/>
      <c r="T7612" s="45"/>
      <c r="U7612" s="45"/>
      <c r="V7612" s="46">
        <v>9.146885392459351E-16</v>
      </c>
      <c r="W7612" s="46"/>
      <c r="X7612" s="45">
        <v>7.1999996900558472E-2</v>
      </c>
      <c r="Y7612" s="45"/>
      <c r="Z7612" s="44">
        <v>4.3199998140335083</v>
      </c>
      <c r="AA7612" s="44"/>
      <c r="AB7612" s="45">
        <v>0.74703037738800049</v>
      </c>
      <c r="AC7612" s="45"/>
      <c r="AD7612" s="45">
        <v>4.9441343335587188E-37</v>
      </c>
      <c r="AE7612" s="45"/>
      <c r="AF7612" s="45">
        <v>1.7957285642623901</v>
      </c>
      <c r="AG7612" s="45"/>
      <c r="AH7612" s="45">
        <v>1.2697718143463135</v>
      </c>
      <c r="AI7612" s="45"/>
      <c r="AJ7612" s="45"/>
      <c r="AK7612" s="20">
        <v>2.753274953522432E-35</v>
      </c>
    </row>
    <row r="7613" spans="2:37">
      <c r="B7613" s="2">
        <v>3.4000001847743988E-2</v>
      </c>
      <c r="D7613" s="44">
        <v>2.0400001108646393</v>
      </c>
      <c r="E7613" s="44"/>
      <c r="F7613" s="45">
        <v>-1.8642277717590332</v>
      </c>
      <c r="G7613" s="45"/>
      <c r="H7613" s="45"/>
      <c r="I7613" s="45"/>
      <c r="J7613" s="45"/>
      <c r="K7613" s="45">
        <v>5.5529693311868816E-18</v>
      </c>
      <c r="L7613" s="45"/>
      <c r="M7613" s="45"/>
      <c r="N7613" s="45">
        <v>1.9224090576171875</v>
      </c>
      <c r="O7613" s="45"/>
      <c r="P7613" s="45"/>
      <c r="Q7613" s="45"/>
      <c r="R7613" s="45">
        <v>1.3593485355377197</v>
      </c>
      <c r="S7613" s="45"/>
      <c r="T7613" s="45"/>
      <c r="U7613" s="45"/>
      <c r="V7613" s="46">
        <v>2.8885472568640827E-16</v>
      </c>
      <c r="W7613" s="46"/>
      <c r="X7613" s="45">
        <v>7.2999998927116394E-2</v>
      </c>
      <c r="Y7613" s="45"/>
      <c r="Z7613" s="44">
        <v>4.3799999356269836</v>
      </c>
      <c r="AA7613" s="44"/>
      <c r="AB7613" s="45">
        <v>1.293366551399231</v>
      </c>
      <c r="AC7613" s="45"/>
      <c r="AD7613" s="45">
        <v>1.5587685384742398E-37</v>
      </c>
      <c r="AE7613" s="45"/>
      <c r="AF7613" s="45">
        <v>1.7927738428115845</v>
      </c>
      <c r="AG7613" s="45"/>
      <c r="AH7613" s="45">
        <v>1.2676825523376465</v>
      </c>
      <c r="AI7613" s="45"/>
      <c r="AJ7613" s="45"/>
      <c r="AK7613" s="20">
        <v>8.694730793694546E-36</v>
      </c>
    </row>
    <row r="7614" spans="2:37">
      <c r="B7614" s="2">
        <v>3.5000000149011612E-2</v>
      </c>
      <c r="D7614" s="44">
        <v>2.1000000089406967</v>
      </c>
      <c r="E7614" s="44"/>
      <c r="F7614" s="45">
        <v>-1.5576668977737427</v>
      </c>
      <c r="G7614" s="45"/>
      <c r="H7614" s="45"/>
      <c r="I7614" s="45"/>
      <c r="J7614" s="45"/>
      <c r="K7614" s="45">
        <v>1.7502721967461195E-18</v>
      </c>
      <c r="L7614" s="45"/>
      <c r="M7614" s="45"/>
      <c r="N7614" s="45">
        <v>1.9186761379241943</v>
      </c>
      <c r="O7614" s="45"/>
      <c r="P7614" s="45"/>
      <c r="Q7614" s="45"/>
      <c r="R7614" s="45">
        <v>1.3567088842391968</v>
      </c>
      <c r="S7614" s="45"/>
      <c r="T7614" s="45"/>
      <c r="U7614" s="45"/>
      <c r="V7614" s="46">
        <v>9.1222907320446384E-17</v>
      </c>
      <c r="W7614" s="46"/>
      <c r="X7614" s="45">
        <v>7.4000000953674316E-2</v>
      </c>
      <c r="Y7614" s="45"/>
      <c r="Z7614" s="44">
        <v>4.440000057220459</v>
      </c>
      <c r="AA7614" s="44"/>
      <c r="AB7614" s="45">
        <v>1.6567233800888062</v>
      </c>
      <c r="AC7614" s="45"/>
      <c r="AD7614" s="45">
        <v>4.9144299450235927E-38</v>
      </c>
      <c r="AE7614" s="45"/>
      <c r="AF7614" s="45">
        <v>1.7898365259170532</v>
      </c>
      <c r="AG7614" s="45"/>
      <c r="AH7614" s="45">
        <v>1.2656055688858032</v>
      </c>
      <c r="AI7614" s="45"/>
      <c r="AJ7614" s="45"/>
      <c r="AK7614" s="20">
        <v>2.7457423263162762E-36</v>
      </c>
    </row>
    <row r="7615" spans="2:37">
      <c r="B7615" s="2">
        <v>3.5999998450279236E-2</v>
      </c>
      <c r="D7615" s="44">
        <v>2.1599999070167542</v>
      </c>
      <c r="E7615" s="44"/>
      <c r="F7615" s="45">
        <v>-1.0341284275054932</v>
      </c>
      <c r="G7615" s="45"/>
      <c r="H7615" s="45"/>
      <c r="I7615" s="45"/>
      <c r="J7615" s="45"/>
      <c r="K7615" s="45">
        <v>5.5170149952840751E-19</v>
      </c>
      <c r="L7615" s="45"/>
      <c r="M7615" s="45"/>
      <c r="N7615" s="45">
        <v>1.9149670600891113</v>
      </c>
      <c r="O7615" s="45"/>
      <c r="P7615" s="45"/>
      <c r="Q7615" s="45"/>
      <c r="R7615" s="45">
        <v>1.35408616065979</v>
      </c>
      <c r="S7615" s="45"/>
      <c r="T7615" s="45"/>
      <c r="U7615" s="45"/>
      <c r="V7615" s="46">
        <v>2.8809972816282907E-17</v>
      </c>
      <c r="W7615" s="46"/>
      <c r="X7615" s="45">
        <v>7.5000002980232239E-2</v>
      </c>
      <c r="Y7615" s="45"/>
      <c r="Z7615" s="44">
        <v>4.5000001788139343</v>
      </c>
      <c r="AA7615" s="44"/>
      <c r="AB7615" s="45">
        <v>1.7868028879165649</v>
      </c>
      <c r="AC7615" s="45"/>
      <c r="AD7615" s="45">
        <v>1.5494045016162356E-38</v>
      </c>
      <c r="AE7615" s="45"/>
      <c r="AF7615" s="45">
        <v>1.7869164943695068</v>
      </c>
      <c r="AG7615" s="45"/>
      <c r="AH7615" s="45">
        <v>1.2635408639907837</v>
      </c>
      <c r="AI7615" s="45"/>
      <c r="AJ7615" s="45"/>
      <c r="AK7615" s="20">
        <v>8.6708277359601738E-37</v>
      </c>
    </row>
    <row r="7616" spans="2:37">
      <c r="B7616" s="2">
        <v>3.7000000476837158E-2</v>
      </c>
      <c r="D7616" s="44">
        <v>2.2200000286102295</v>
      </c>
      <c r="E7616" s="44"/>
      <c r="F7616" s="45">
        <v>-0.36776867508888245</v>
      </c>
      <c r="G7616" s="45"/>
      <c r="H7616" s="45"/>
      <c r="I7616" s="45"/>
      <c r="J7616" s="45"/>
      <c r="K7616" s="45">
        <v>1.7390733086254938E-19</v>
      </c>
      <c r="L7616" s="45"/>
      <c r="M7616" s="45"/>
      <c r="N7616" s="45">
        <v>1.9112814664840698</v>
      </c>
      <c r="O7616" s="45"/>
      <c r="P7616" s="45"/>
      <c r="Q7616" s="45"/>
      <c r="R7616" s="45">
        <v>1.3514801263809204</v>
      </c>
      <c r="S7616" s="45"/>
      <c r="T7616" s="45"/>
      <c r="U7616" s="45"/>
      <c r="V7616" s="46">
        <v>9.0989908739863672E-18</v>
      </c>
      <c r="W7616" s="46"/>
      <c r="X7616" s="45">
        <v>7.5999997556209564E-2</v>
      </c>
      <c r="Y7616" s="45"/>
      <c r="Z7616" s="44">
        <v>4.5599998533725739</v>
      </c>
      <c r="AA7616" s="44"/>
      <c r="AB7616" s="45">
        <v>1.666144847869873</v>
      </c>
      <c r="AC7616" s="45"/>
      <c r="AD7616" s="45">
        <v>4.8849096310547404E-39</v>
      </c>
      <c r="AE7616" s="45"/>
      <c r="AF7616" s="45">
        <v>1.7840136289596558</v>
      </c>
      <c r="AG7616" s="45"/>
      <c r="AH7616" s="45">
        <v>1.2614880800247192</v>
      </c>
      <c r="AI7616" s="45"/>
      <c r="AJ7616" s="45"/>
      <c r="AK7616" s="20">
        <v>2.7381573779885788E-37</v>
      </c>
    </row>
    <row r="7617" spans="2:37" ht="14.25" customHeight="1">
      <c r="B7617" s="2">
        <v>3.7999998778104782E-2</v>
      </c>
      <c r="D7617" s="44">
        <v>2.2799999266862869</v>
      </c>
      <c r="E7617" s="44"/>
      <c r="F7617" s="45">
        <v>0.34754312038421631</v>
      </c>
      <c r="G7617" s="45"/>
      <c r="H7617" s="45"/>
      <c r="I7617" s="45"/>
      <c r="J7617" s="45"/>
      <c r="K7617" s="45">
        <v>5.482066485156739E-20</v>
      </c>
      <c r="L7617" s="45"/>
      <c r="M7617" s="45"/>
      <c r="N7617" s="45">
        <v>1.9076193571090698</v>
      </c>
      <c r="O7617" s="45"/>
      <c r="P7617" s="45"/>
      <c r="Q7617" s="45"/>
      <c r="R7617" s="45">
        <v>1.3488905429840088</v>
      </c>
      <c r="S7617" s="45"/>
      <c r="T7617" s="45"/>
      <c r="U7617" s="45"/>
      <c r="V7617" s="46">
        <v>2.8737737201340183E-18</v>
      </c>
      <c r="W7617" s="46"/>
      <c r="X7617" s="45">
        <v>7.6999999582767487E-2</v>
      </c>
      <c r="Y7617" s="45"/>
      <c r="Z7617" s="44">
        <v>4.6199999749660492</v>
      </c>
      <c r="AA7617" s="44"/>
      <c r="AB7617" s="45">
        <v>1.3124653100967407</v>
      </c>
      <c r="AC7617" s="45"/>
      <c r="AD7617" s="45">
        <v>1.5400984785146545E-39</v>
      </c>
      <c r="AE7617" s="45"/>
      <c r="AF7617" s="45">
        <v>1.7811276912689209</v>
      </c>
      <c r="AG7617" s="45"/>
      <c r="AH7617" s="45">
        <v>1.259447455406189</v>
      </c>
      <c r="AI7617" s="45"/>
      <c r="AJ7617" s="45"/>
      <c r="AK7617" s="20">
        <v>8.6467598182640708E-38</v>
      </c>
    </row>
    <row r="7618" spans="2:37" ht="13.5" customHeight="1">
      <c r="B7618" s="47" t="s">
        <v>11</v>
      </c>
      <c r="C7618" s="47"/>
      <c r="D7618" s="47"/>
      <c r="E7618" s="47"/>
    </row>
    <row r="7619" spans="2:37" ht="12.75" customHeight="1">
      <c r="B7619" s="39" t="s">
        <v>0</v>
      </c>
      <c r="C7619" s="39"/>
      <c r="D7619" s="39"/>
      <c r="E7619" s="39"/>
      <c r="F7619" s="39"/>
      <c r="G7619" s="1" t="s">
        <v>1</v>
      </c>
      <c r="H7619" s="40" t="s">
        <v>42</v>
      </c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</row>
    <row r="7620" spans="2:37" ht="12.75" customHeight="1">
      <c r="AB7620" s="39" t="s">
        <v>2</v>
      </c>
      <c r="AC7620" s="39"/>
      <c r="AD7620" s="39"/>
      <c r="AE7620" s="39"/>
      <c r="AF7620" s="39"/>
      <c r="AG7620" s="39"/>
    </row>
    <row r="7621" spans="2:37" ht="12" customHeight="1">
      <c r="B7621" s="39" t="s">
        <v>3</v>
      </c>
      <c r="C7621" s="39"/>
      <c r="D7621" s="39"/>
      <c r="E7621" s="39"/>
      <c r="G7621" s="1" t="s">
        <v>4</v>
      </c>
      <c r="H7621" s="41">
        <v>0.2199999988079071</v>
      </c>
      <c r="I7621" s="41"/>
      <c r="J7621" s="41"/>
      <c r="K7621" s="41"/>
      <c r="L7621" s="41"/>
      <c r="M7621" s="41"/>
      <c r="N7621" s="41"/>
      <c r="O7621" s="39" t="s">
        <v>21</v>
      </c>
      <c r="P7621" s="39"/>
      <c r="Q7621" s="39"/>
      <c r="R7621" s="39"/>
      <c r="S7621" s="1" t="s">
        <v>4</v>
      </c>
      <c r="T7621" s="42" t="s">
        <v>22</v>
      </c>
      <c r="U7621" s="42"/>
      <c r="V7621" s="42"/>
      <c r="W7621" s="42"/>
      <c r="X7621" s="42"/>
      <c r="Y7621" s="42"/>
      <c r="Z7621" s="42"/>
      <c r="AA7621" s="42"/>
      <c r="AB7621" s="39"/>
      <c r="AC7621" s="39"/>
      <c r="AD7621" s="39"/>
      <c r="AE7621" s="39"/>
      <c r="AF7621" s="39"/>
      <c r="AG7621" s="39"/>
    </row>
    <row r="7622" spans="2:37" ht="10.5" customHeight="1">
      <c r="AB7622" s="39"/>
      <c r="AC7622" s="39"/>
      <c r="AD7622" s="39"/>
      <c r="AE7622" s="39"/>
      <c r="AF7622" s="39"/>
      <c r="AG7622" s="39"/>
    </row>
    <row r="7623" spans="2:37" ht="12" customHeight="1">
      <c r="AB7623" s="39"/>
      <c r="AC7623" s="39"/>
      <c r="AD7623" s="39"/>
      <c r="AE7623" s="39"/>
      <c r="AF7623" s="39"/>
      <c r="AG7623" s="39"/>
    </row>
    <row r="7624" spans="2:37" ht="12" customHeight="1">
      <c r="AB7624" s="39"/>
      <c r="AC7624" s="39"/>
      <c r="AD7624" s="39"/>
      <c r="AE7624" s="39"/>
      <c r="AF7624" s="39"/>
      <c r="AG7624" s="39"/>
    </row>
    <row r="7625" spans="2:37" ht="6" customHeight="1"/>
    <row r="7626" spans="2:37" ht="3" customHeight="1">
      <c r="B7626" s="43" t="s">
        <v>5</v>
      </c>
      <c r="D7626" s="43" t="s">
        <v>23</v>
      </c>
      <c r="E7626" s="43"/>
      <c r="G7626" s="43" t="s">
        <v>6</v>
      </c>
      <c r="H7626" s="43"/>
      <c r="J7626" s="43" t="s">
        <v>7</v>
      </c>
      <c r="K7626" s="43"/>
      <c r="L7626" s="43"/>
      <c r="M7626" s="43"/>
      <c r="N7626" s="43" t="s">
        <v>8</v>
      </c>
      <c r="O7626" s="43"/>
      <c r="Q7626" s="43" t="s">
        <v>9</v>
      </c>
      <c r="R7626" s="43"/>
      <c r="S7626" s="43"/>
      <c r="T7626" s="43" t="s">
        <v>10</v>
      </c>
      <c r="U7626" s="43"/>
      <c r="X7626" s="43" t="s">
        <v>5</v>
      </c>
      <c r="Y7626" s="43"/>
      <c r="Z7626" s="43" t="s">
        <v>23</v>
      </c>
      <c r="AA7626" s="43"/>
      <c r="AB7626" s="43" t="s">
        <v>6</v>
      </c>
      <c r="AC7626" s="43" t="s">
        <v>7</v>
      </c>
      <c r="AE7626" s="43" t="s">
        <v>8</v>
      </c>
      <c r="AF7626" s="43" t="s">
        <v>9</v>
      </c>
      <c r="AG7626" s="43" t="s">
        <v>10</v>
      </c>
      <c r="AH7626" s="43"/>
    </row>
    <row r="7627" spans="2:37" ht="14.25" customHeight="1">
      <c r="B7627" s="43"/>
      <c r="D7627" s="43"/>
      <c r="E7627" s="43"/>
      <c r="G7627" s="43"/>
      <c r="H7627" s="43"/>
      <c r="J7627" s="43"/>
      <c r="K7627" s="43"/>
      <c r="L7627" s="43"/>
      <c r="M7627" s="43"/>
      <c r="N7627" s="43"/>
      <c r="O7627" s="43"/>
      <c r="Q7627" s="43"/>
      <c r="R7627" s="43"/>
      <c r="S7627" s="43"/>
      <c r="T7627" s="43"/>
      <c r="U7627" s="43"/>
      <c r="X7627" s="43"/>
      <c r="Y7627" s="43"/>
      <c r="Z7627" s="43"/>
      <c r="AA7627" s="43"/>
      <c r="AB7627" s="43"/>
      <c r="AC7627" s="43"/>
      <c r="AE7627" s="43"/>
      <c r="AF7627" s="43"/>
      <c r="AG7627" s="43"/>
      <c r="AH7627" s="43"/>
    </row>
    <row r="7628" spans="2:37">
      <c r="B7628" s="2">
        <v>7.8000001609325409E-2</v>
      </c>
      <c r="D7628" s="44">
        <v>4.6800000965595245</v>
      </c>
      <c r="E7628" s="44"/>
      <c r="F7628" s="45">
        <v>0.77606093883514404</v>
      </c>
      <c r="G7628" s="45"/>
      <c r="H7628" s="45"/>
      <c r="I7628" s="45"/>
      <c r="J7628" s="45"/>
      <c r="K7628" s="45">
        <v>4.8555692438087074E-40</v>
      </c>
      <c r="L7628" s="45"/>
      <c r="M7628" s="45"/>
      <c r="N7628" s="45">
        <v>1.7782585620880127</v>
      </c>
      <c r="O7628" s="45"/>
      <c r="P7628" s="45"/>
      <c r="Q7628" s="45"/>
      <c r="R7628" s="45">
        <v>1.2574187517166138</v>
      </c>
      <c r="S7628" s="45"/>
      <c r="T7628" s="45"/>
      <c r="U7628" s="45"/>
      <c r="V7628" s="46">
        <v>2.7305211421370872E-38</v>
      </c>
      <c r="W7628" s="46"/>
    </row>
    <row r="7629" spans="2:37">
      <c r="B7629" s="2">
        <v>7.9000003635883331E-2</v>
      </c>
      <c r="D7629" s="44">
        <v>4.7400002181529999</v>
      </c>
      <c r="E7629" s="44"/>
      <c r="F7629" s="45">
        <v>0.13265945017337799</v>
      </c>
      <c r="G7629" s="45"/>
      <c r="H7629" s="45"/>
      <c r="I7629" s="45"/>
      <c r="J7629" s="45"/>
      <c r="K7629" s="45">
        <v>1.5308485073516464E-40</v>
      </c>
      <c r="L7629" s="45"/>
      <c r="M7629" s="45"/>
      <c r="N7629" s="45">
        <v>1.7754061222076416</v>
      </c>
      <c r="O7629" s="45"/>
      <c r="P7629" s="45"/>
      <c r="Q7629" s="45"/>
      <c r="R7629" s="45">
        <v>1.2554017305374146</v>
      </c>
      <c r="S7629" s="45"/>
      <c r="T7629" s="45"/>
      <c r="U7629" s="45"/>
      <c r="V7629" s="46">
        <v>8.622532769114359E-39</v>
      </c>
      <c r="W7629" s="46"/>
    </row>
    <row r="7630" spans="2:37">
      <c r="B7630" s="2">
        <v>7.9999998211860657E-2</v>
      </c>
      <c r="D7630" s="44">
        <v>4.7999998927116394</v>
      </c>
      <c r="E7630" s="44"/>
      <c r="F7630" s="45">
        <v>-0.52726829051971436</v>
      </c>
      <c r="G7630" s="45"/>
      <c r="H7630" s="45"/>
      <c r="I7630" s="45"/>
      <c r="J7630" s="45"/>
      <c r="K7630" s="45">
        <v>4.826352170827535E-41</v>
      </c>
      <c r="L7630" s="45"/>
      <c r="M7630" s="45"/>
      <c r="N7630" s="45">
        <v>1.7725703716278076</v>
      </c>
      <c r="O7630" s="45"/>
      <c r="P7630" s="45"/>
      <c r="Q7630" s="45"/>
      <c r="R7630" s="45">
        <v>1.2533965110778809</v>
      </c>
      <c r="S7630" s="45"/>
      <c r="T7630" s="45"/>
      <c r="U7630" s="45"/>
      <c r="V7630" s="46">
        <v>2.7228350200602656E-39</v>
      </c>
      <c r="W7630" s="46"/>
    </row>
    <row r="7631" spans="2:37">
      <c r="B7631" s="2">
        <v>8.1000000238418579E-2</v>
      </c>
      <c r="D7631" s="44">
        <v>4.8600000143051147</v>
      </c>
      <c r="E7631" s="44"/>
      <c r="F7631" s="45">
        <v>-1.1112262010574341</v>
      </c>
      <c r="G7631" s="45"/>
      <c r="H7631" s="45"/>
      <c r="I7631" s="45"/>
      <c r="J7631" s="45"/>
      <c r="K7631" s="45">
        <v>1.5216700024103189E-41</v>
      </c>
      <c r="L7631" s="45"/>
      <c r="M7631" s="45"/>
      <c r="N7631" s="45">
        <v>1.7697509527206421</v>
      </c>
      <c r="O7631" s="45"/>
      <c r="P7631" s="45"/>
      <c r="Q7631" s="45"/>
      <c r="R7631" s="45">
        <v>1.2514029741287231</v>
      </c>
      <c r="S7631" s="45"/>
      <c r="T7631" s="45"/>
      <c r="U7631" s="45"/>
      <c r="V7631" s="46">
        <v>8.5981431693427856E-40</v>
      </c>
      <c r="W7631" s="46"/>
    </row>
    <row r="7632" spans="2:37">
      <c r="B7632" s="2">
        <v>8.2000002264976501E-2</v>
      </c>
      <c r="D7632" s="44">
        <v>4.9200001358985901</v>
      </c>
      <c r="E7632" s="44"/>
      <c r="F7632" s="45">
        <v>-1.5376540422439575</v>
      </c>
      <c r="G7632" s="45"/>
      <c r="H7632" s="45"/>
      <c r="I7632" s="45"/>
      <c r="J7632" s="45"/>
      <c r="K7632" s="45">
        <v>4.7980459418481737E-42</v>
      </c>
      <c r="L7632" s="45"/>
      <c r="M7632" s="45"/>
      <c r="N7632" s="45">
        <v>1.7669479846954346</v>
      </c>
      <c r="O7632" s="45"/>
      <c r="P7632" s="45"/>
      <c r="Q7632" s="45"/>
      <c r="R7632" s="45">
        <v>1.2494208812713623</v>
      </c>
      <c r="S7632" s="45"/>
      <c r="T7632" s="45"/>
      <c r="U7632" s="45"/>
      <c r="V7632" s="46">
        <v>2.7150998525371926E-40</v>
      </c>
      <c r="W7632" s="46"/>
    </row>
    <row r="7633" spans="2:23">
      <c r="B7633" s="2">
        <v>8.2999996840953827E-2</v>
      </c>
      <c r="D7633" s="44">
        <v>4.9799998104572296</v>
      </c>
      <c r="E7633" s="44"/>
      <c r="F7633" s="45">
        <v>-1.7473156452178955</v>
      </c>
      <c r="G7633" s="45"/>
      <c r="H7633" s="45"/>
      <c r="I7633" s="45"/>
      <c r="J7633" s="45"/>
      <c r="K7633" s="45">
        <v>1.5120010430064776E-42</v>
      </c>
      <c r="L7633" s="45"/>
      <c r="M7633" s="45"/>
      <c r="N7633" s="45">
        <v>1.7641611099243164</v>
      </c>
      <c r="O7633" s="45"/>
      <c r="P7633" s="45"/>
      <c r="Q7633" s="45"/>
      <c r="R7633" s="45">
        <v>1.2474502325057983</v>
      </c>
      <c r="S7633" s="45"/>
      <c r="T7633" s="45"/>
      <c r="U7633" s="45"/>
      <c r="V7633" s="46">
        <v>8.5735643942785283E-41</v>
      </c>
      <c r="W7633" s="46"/>
    </row>
    <row r="7634" spans="2:23">
      <c r="B7634" s="2">
        <v>8.3999998867511749E-2</v>
      </c>
      <c r="D7634" s="44">
        <v>5.039999932050705</v>
      </c>
      <c r="E7634" s="44"/>
      <c r="F7634" s="45">
        <v>-1.711524486541748</v>
      </c>
      <c r="G7634" s="45"/>
      <c r="H7634" s="45"/>
      <c r="I7634" s="45"/>
      <c r="J7634" s="45"/>
      <c r="K7634" s="45">
        <v>4.764414778704378E-43</v>
      </c>
      <c r="L7634" s="45"/>
      <c r="M7634" s="45"/>
      <c r="N7634" s="45">
        <v>1.7613903284072876</v>
      </c>
      <c r="O7634" s="45"/>
      <c r="P7634" s="45"/>
      <c r="Q7634" s="45"/>
      <c r="R7634" s="45">
        <v>1.2454910278320313</v>
      </c>
      <c r="S7634" s="45"/>
      <c r="T7634" s="45"/>
      <c r="U7634" s="45"/>
      <c r="V7634" s="46">
        <v>2.7073086330755466E-41</v>
      </c>
      <c r="W7634" s="46"/>
    </row>
    <row r="7635" spans="2:23">
      <c r="B7635" s="2">
        <v>8.5000000894069672E-2</v>
      </c>
      <c r="D7635" s="44">
        <v>5.1000000536441803</v>
      </c>
      <c r="E7635" s="44"/>
      <c r="F7635" s="45">
        <v>-1.4360650777816772</v>
      </c>
      <c r="G7635" s="45"/>
      <c r="H7635" s="45"/>
      <c r="I7635" s="45"/>
      <c r="J7635" s="45"/>
      <c r="K7635" s="45">
        <v>1.4993893568275543E-43</v>
      </c>
      <c r="L7635" s="45"/>
      <c r="M7635" s="45"/>
      <c r="N7635" s="45">
        <v>1.758635401725769</v>
      </c>
      <c r="O7635" s="45"/>
      <c r="P7635" s="45"/>
      <c r="Q7635" s="45"/>
      <c r="R7635" s="45">
        <v>1.2435430288314819</v>
      </c>
      <c r="S7635" s="45"/>
      <c r="T7635" s="45"/>
      <c r="U7635" s="45"/>
      <c r="V7635" s="46">
        <v>8.5493219308457089E-42</v>
      </c>
      <c r="W7635" s="46"/>
    </row>
    <row r="7636" spans="2:23">
      <c r="B7636" s="2">
        <v>8.6000002920627594E-2</v>
      </c>
      <c r="D7636" s="44">
        <v>5.1600001752376556</v>
      </c>
      <c r="E7636" s="44"/>
      <c r="F7636" s="45">
        <v>-0.96027481555938721</v>
      </c>
      <c r="G7636" s="45"/>
      <c r="H7636" s="45"/>
      <c r="I7636" s="45"/>
      <c r="J7636" s="45"/>
      <c r="K7636" s="45">
        <v>4.764414778704378E-44</v>
      </c>
      <c r="L7636" s="45"/>
      <c r="M7636" s="45"/>
      <c r="N7636" s="45">
        <v>1.7558964490890503</v>
      </c>
      <c r="O7636" s="45"/>
      <c r="P7636" s="45"/>
      <c r="Q7636" s="45"/>
      <c r="R7636" s="45">
        <v>1.2416062355041504</v>
      </c>
      <c r="S7636" s="45"/>
      <c r="T7636" s="45"/>
      <c r="U7636" s="45"/>
      <c r="V7636" s="46">
        <v>2.6989008422895977E-42</v>
      </c>
      <c r="W7636" s="46"/>
    </row>
    <row r="7637" spans="2:23">
      <c r="B7637" s="2">
        <v>8.6999997496604919E-2</v>
      </c>
      <c r="D7637" s="44">
        <v>5.2199998497962952</v>
      </c>
      <c r="E7637" s="44"/>
      <c r="F7637" s="45">
        <v>-0.35142910480499268</v>
      </c>
      <c r="G7637" s="45"/>
      <c r="H7637" s="45"/>
      <c r="I7637" s="45"/>
      <c r="J7637" s="45"/>
      <c r="K7637" s="45">
        <v>1.5414283107572988E-44</v>
      </c>
      <c r="L7637" s="45"/>
      <c r="M7637" s="45"/>
      <c r="N7637" s="45">
        <v>1.7531729936599731</v>
      </c>
      <c r="O7637" s="45"/>
      <c r="P7637" s="45"/>
      <c r="Q7637" s="45"/>
      <c r="R7637" s="45">
        <v>1.2396805286407471</v>
      </c>
      <c r="S7637" s="45"/>
      <c r="T7637" s="45"/>
      <c r="U7637" s="45"/>
      <c r="V7637" s="46">
        <v>8.5198946630948878E-43</v>
      </c>
      <c r="W7637" s="46"/>
    </row>
    <row r="7638" spans="2:23">
      <c r="B7638" s="2">
        <v>8.7999999523162842E-2</v>
      </c>
      <c r="D7638" s="44">
        <v>5.2799999713897705</v>
      </c>
      <c r="E7638" s="44"/>
      <c r="F7638" s="45">
        <v>0.30476826429367065</v>
      </c>
      <c r="G7638" s="45"/>
      <c r="H7638" s="45"/>
      <c r="I7638" s="45"/>
      <c r="J7638" s="45"/>
      <c r="K7638" s="45">
        <v>4.2038953929744512E-45</v>
      </c>
      <c r="L7638" s="45"/>
      <c r="M7638" s="45"/>
      <c r="N7638" s="45">
        <v>1.7504652738571167</v>
      </c>
      <c r="O7638" s="45"/>
      <c r="P7638" s="45"/>
      <c r="Q7638" s="45"/>
      <c r="R7638" s="45">
        <v>1.237765908241272</v>
      </c>
      <c r="S7638" s="45"/>
      <c r="T7638" s="45"/>
      <c r="U7638" s="45"/>
      <c r="V7638" s="46">
        <v>2.6904930515036488E-43</v>
      </c>
      <c r="W7638" s="46"/>
    </row>
    <row r="7639" spans="2:23">
      <c r="B7639" s="2">
        <v>8.9000001549720764E-2</v>
      </c>
      <c r="D7639" s="44">
        <v>5.3400000929832458</v>
      </c>
      <c r="E7639" s="44"/>
      <c r="F7639" s="45">
        <v>0.91624581813812256</v>
      </c>
      <c r="G7639" s="45"/>
      <c r="H7639" s="45"/>
      <c r="I7639" s="45"/>
      <c r="J7639" s="45"/>
      <c r="K7639" s="45">
        <v>1.4012984643248171E-45</v>
      </c>
      <c r="L7639" s="45"/>
      <c r="M7639" s="45"/>
      <c r="N7639" s="45">
        <v>1.7477729320526123</v>
      </c>
      <c r="O7639" s="45"/>
      <c r="P7639" s="45"/>
      <c r="Q7639" s="45"/>
      <c r="R7639" s="45">
        <v>1.235862135887146</v>
      </c>
      <c r="S7639" s="45"/>
      <c r="T7639" s="45"/>
      <c r="U7639" s="45"/>
      <c r="V7639" s="46">
        <v>8.5479206323813841E-44</v>
      </c>
      <c r="W7639" s="46"/>
    </row>
    <row r="7640" spans="2:23">
      <c r="B7640" s="2">
        <v>9.0000003576278687E-2</v>
      </c>
      <c r="D7640" s="44">
        <v>5.4000002145767212</v>
      </c>
      <c r="E7640" s="44"/>
      <c r="F7640" s="45">
        <v>1.3974802494049072</v>
      </c>
      <c r="G7640" s="45"/>
      <c r="H7640" s="45"/>
      <c r="I7640" s="45"/>
      <c r="J7640" s="45"/>
      <c r="K7640" s="45">
        <v>0</v>
      </c>
      <c r="L7640" s="45"/>
      <c r="M7640" s="45"/>
      <c r="N7640" s="45">
        <v>1.7450958490371704</v>
      </c>
      <c r="O7640" s="45"/>
      <c r="P7640" s="45"/>
      <c r="Q7640" s="45"/>
      <c r="R7640" s="45">
        <v>1.2339690923690796</v>
      </c>
      <c r="S7640" s="45"/>
      <c r="T7640" s="45"/>
      <c r="U7640" s="45"/>
      <c r="V7640" s="46">
        <v>2.6624670822171524E-44</v>
      </c>
      <c r="W7640" s="46"/>
    </row>
    <row r="7641" spans="2:23">
      <c r="B7641" s="2">
        <v>9.0999998152256012E-2</v>
      </c>
      <c r="D7641" s="44">
        <v>5.4599998891353607</v>
      </c>
      <c r="E7641" s="44"/>
      <c r="F7641" s="45">
        <v>1.6814544200897217</v>
      </c>
      <c r="G7641" s="45"/>
      <c r="H7641" s="45"/>
      <c r="I7641" s="45"/>
      <c r="J7641" s="45"/>
      <c r="K7641" s="45">
        <v>0</v>
      </c>
      <c r="L7641" s="45"/>
      <c r="M7641" s="45"/>
      <c r="N7641" s="45">
        <v>1.7424341440200806</v>
      </c>
      <c r="O7641" s="45"/>
      <c r="P7641" s="45"/>
      <c r="Q7641" s="45"/>
      <c r="R7641" s="45">
        <v>1.2320870161056519</v>
      </c>
      <c r="S7641" s="45"/>
      <c r="T7641" s="45"/>
      <c r="U7641" s="45"/>
      <c r="V7641" s="46">
        <v>8.4077907859489024E-45</v>
      </c>
      <c r="W7641" s="46"/>
    </row>
    <row r="7642" spans="2:23">
      <c r="B7642" s="2">
        <v>9.2000000178813934E-2</v>
      </c>
      <c r="D7642" s="44">
        <v>5.5200000107288361</v>
      </c>
      <c r="E7642" s="44"/>
      <c r="F7642" s="45">
        <v>1.7289881706237793</v>
      </c>
      <c r="G7642" s="45"/>
      <c r="H7642" s="45"/>
      <c r="I7642" s="45"/>
      <c r="J7642" s="45"/>
      <c r="K7642" s="45">
        <v>0</v>
      </c>
      <c r="L7642" s="45"/>
      <c r="M7642" s="45"/>
      <c r="N7642" s="45">
        <v>1.7397873401641846</v>
      </c>
      <c r="O7642" s="45"/>
      <c r="P7642" s="45"/>
      <c r="Q7642" s="45"/>
      <c r="R7642" s="45">
        <v>1.2302154302597046</v>
      </c>
      <c r="S7642" s="45"/>
      <c r="T7642" s="45"/>
      <c r="U7642" s="45"/>
      <c r="V7642" s="46">
        <v>2.8025969286496341E-45</v>
      </c>
      <c r="W7642" s="46"/>
    </row>
    <row r="7643" spans="2:23">
      <c r="B7643" s="2">
        <v>9.3000002205371857E-2</v>
      </c>
      <c r="D7643" s="44">
        <v>5.5800001323223114</v>
      </c>
      <c r="E7643" s="44"/>
      <c r="F7643" s="45">
        <v>1.5341403484344482</v>
      </c>
      <c r="G7643" s="45"/>
      <c r="H7643" s="45"/>
      <c r="I7643" s="45"/>
      <c r="J7643" s="45"/>
      <c r="K7643" s="45">
        <v>0</v>
      </c>
      <c r="L7643" s="45"/>
      <c r="M7643" s="45"/>
      <c r="N7643" s="45">
        <v>1.7371556758880615</v>
      </c>
      <c r="O7643" s="45"/>
      <c r="P7643" s="45"/>
      <c r="Q7643" s="45"/>
      <c r="R7643" s="45">
        <v>1.2283545732498169</v>
      </c>
      <c r="S7643" s="45"/>
      <c r="T7643" s="45"/>
      <c r="U7643" s="45"/>
      <c r="V7643" s="46">
        <v>1.4012984643248171E-45</v>
      </c>
      <c r="W7643" s="46"/>
    </row>
    <row r="7644" spans="2:23">
      <c r="B7644" s="2">
        <v>9.3999996781349182E-2</v>
      </c>
      <c r="D7644" s="44">
        <v>5.6399998068809509</v>
      </c>
      <c r="E7644" s="44"/>
      <c r="F7644" s="45">
        <v>1.1249407529830933</v>
      </c>
      <c r="G7644" s="45"/>
      <c r="H7644" s="45"/>
      <c r="I7644" s="45"/>
      <c r="J7644" s="45"/>
      <c r="K7644" s="45">
        <v>0</v>
      </c>
      <c r="L7644" s="45"/>
      <c r="M7644" s="45"/>
      <c r="N7644" s="45">
        <v>1.7345387935638428</v>
      </c>
      <c r="O7644" s="45"/>
      <c r="P7644" s="45"/>
      <c r="Q7644" s="45"/>
      <c r="R7644" s="45">
        <v>1.2265040874481201</v>
      </c>
      <c r="S7644" s="45"/>
      <c r="T7644" s="45"/>
      <c r="U7644" s="45"/>
      <c r="V7644" s="46">
        <v>0</v>
      </c>
      <c r="W7644" s="46"/>
    </row>
    <row r="7645" spans="2:23">
      <c r="B7645" s="2">
        <v>9.4999998807907104E-2</v>
      </c>
      <c r="D7645" s="44">
        <v>5.6999999284744263</v>
      </c>
      <c r="E7645" s="44"/>
      <c r="F7645" s="45">
        <v>0.55936062335968018</v>
      </c>
      <c r="G7645" s="45"/>
      <c r="H7645" s="45"/>
      <c r="I7645" s="45"/>
      <c r="J7645" s="45"/>
      <c r="K7645" s="45">
        <v>0</v>
      </c>
      <c r="L7645" s="45"/>
      <c r="M7645" s="45"/>
      <c r="N7645" s="45">
        <v>1.7319366931915283</v>
      </c>
      <c r="O7645" s="45"/>
      <c r="P7645" s="45"/>
      <c r="Q7645" s="45"/>
      <c r="R7645" s="45">
        <v>1.2246642112731934</v>
      </c>
      <c r="S7645" s="45"/>
      <c r="T7645" s="45"/>
      <c r="U7645" s="45"/>
      <c r="V7645" s="46">
        <v>0</v>
      </c>
      <c r="W7645" s="46"/>
    </row>
    <row r="7646" spans="2:23">
      <c r="B7646" s="2">
        <v>9.6000000834465027E-2</v>
      </c>
      <c r="D7646" s="44">
        <v>5.7600000500679016</v>
      </c>
      <c r="E7646" s="44"/>
      <c r="F7646" s="45">
        <v>-8.2896754145622253E-2</v>
      </c>
      <c r="G7646" s="45"/>
      <c r="H7646" s="45"/>
      <c r="I7646" s="45"/>
      <c r="J7646" s="45"/>
      <c r="K7646" s="45">
        <v>0</v>
      </c>
      <c r="L7646" s="45"/>
      <c r="M7646" s="45"/>
      <c r="N7646" s="45">
        <v>1.7293491363525391</v>
      </c>
      <c r="O7646" s="45"/>
      <c r="P7646" s="45"/>
      <c r="Q7646" s="45"/>
      <c r="R7646" s="45">
        <v>1.2228344678878784</v>
      </c>
      <c r="S7646" s="45"/>
      <c r="T7646" s="45"/>
      <c r="U7646" s="45"/>
      <c r="V7646" s="46">
        <v>0</v>
      </c>
      <c r="W7646" s="46"/>
    </row>
    <row r="7647" spans="2:23">
      <c r="B7647" s="2">
        <v>9.7000002861022949E-2</v>
      </c>
      <c r="D7647" s="44">
        <v>5.820000171661377</v>
      </c>
      <c r="E7647" s="44"/>
      <c r="F7647" s="45">
        <v>-0.71162581443786621</v>
      </c>
      <c r="G7647" s="45"/>
      <c r="H7647" s="45"/>
      <c r="I7647" s="45"/>
      <c r="J7647" s="45"/>
      <c r="K7647" s="45">
        <v>0</v>
      </c>
      <c r="L7647" s="45"/>
      <c r="M7647" s="45"/>
      <c r="N7647" s="45">
        <v>1.726776123046875</v>
      </c>
      <c r="O7647" s="45"/>
      <c r="P7647" s="45"/>
      <c r="Q7647" s="45"/>
      <c r="R7647" s="45">
        <v>1.2210150957107544</v>
      </c>
      <c r="S7647" s="45"/>
      <c r="T7647" s="45"/>
      <c r="U7647" s="45"/>
      <c r="V7647" s="46">
        <v>0</v>
      </c>
      <c r="W7647" s="46"/>
    </row>
    <row r="7648" spans="2:23">
      <c r="B7648" s="2">
        <v>9.7999997437000275E-2</v>
      </c>
      <c r="D7648" s="44">
        <v>5.8799998462200165</v>
      </c>
      <c r="E7648" s="44"/>
      <c r="F7648" s="45">
        <v>-1.2387849092483521</v>
      </c>
      <c r="G7648" s="45"/>
      <c r="H7648" s="45"/>
      <c r="I7648" s="45"/>
      <c r="J7648" s="45"/>
      <c r="K7648" s="45">
        <v>0</v>
      </c>
      <c r="L7648" s="45"/>
      <c r="M7648" s="45"/>
      <c r="N7648" s="45">
        <v>1.7242176532745361</v>
      </c>
      <c r="O7648" s="45"/>
      <c r="P7648" s="45"/>
      <c r="Q7648" s="45"/>
      <c r="R7648" s="45">
        <v>1.2192059755325317</v>
      </c>
      <c r="S7648" s="45"/>
      <c r="T7648" s="45"/>
      <c r="U7648" s="45"/>
      <c r="V7648" s="46">
        <v>0</v>
      </c>
      <c r="W7648" s="46"/>
    </row>
    <row r="7649" spans="2:37">
      <c r="B7649" s="2">
        <v>9.8999999463558197E-2</v>
      </c>
      <c r="D7649" s="44">
        <v>5.9399999678134918</v>
      </c>
      <c r="E7649" s="44"/>
      <c r="F7649" s="45">
        <v>-1.5908221006393433</v>
      </c>
      <c r="G7649" s="45"/>
      <c r="H7649" s="45"/>
      <c r="I7649" s="45"/>
      <c r="J7649" s="45"/>
      <c r="K7649" s="45">
        <v>0</v>
      </c>
      <c r="L7649" s="45"/>
      <c r="M7649" s="45"/>
      <c r="N7649" s="45">
        <v>1.7216733694076538</v>
      </c>
      <c r="O7649" s="45"/>
      <c r="P7649" s="45"/>
      <c r="Q7649" s="45"/>
      <c r="R7649" s="45">
        <v>1.2174068689346313</v>
      </c>
      <c r="S7649" s="45"/>
      <c r="T7649" s="45"/>
      <c r="U7649" s="45"/>
      <c r="V7649" s="46">
        <v>0</v>
      </c>
      <c r="W7649" s="46"/>
    </row>
    <row r="7650" spans="2:37">
      <c r="B7650" s="2">
        <v>0.10000000149011612</v>
      </c>
      <c r="D7650" s="44">
        <v>6.0000000894069672</v>
      </c>
      <c r="E7650" s="44"/>
      <c r="F7650" s="45">
        <v>-1.7189347743988037</v>
      </c>
      <c r="G7650" s="45"/>
      <c r="H7650" s="45"/>
      <c r="I7650" s="45"/>
      <c r="J7650" s="45"/>
      <c r="K7650" s="45">
        <v>0</v>
      </c>
      <c r="L7650" s="45"/>
      <c r="M7650" s="45"/>
      <c r="N7650" s="45">
        <v>1.719143271446228</v>
      </c>
      <c r="O7650" s="45"/>
      <c r="P7650" s="45"/>
      <c r="Q7650" s="45"/>
      <c r="R7650" s="45">
        <v>1.2156178951263428</v>
      </c>
      <c r="S7650" s="45"/>
      <c r="T7650" s="45"/>
      <c r="U7650" s="45"/>
      <c r="V7650" s="46">
        <v>0</v>
      </c>
      <c r="W7650" s="46"/>
    </row>
    <row r="7651" spans="2:37" ht="9.75" customHeight="1">
      <c r="B7651" s="2">
        <v>0.10100000351667404</v>
      </c>
      <c r="D7651" s="44">
        <v>6.0600002110004425</v>
      </c>
      <c r="E7651" s="44"/>
      <c r="F7651" s="45">
        <v>-1.605832576751709</v>
      </c>
      <c r="G7651" s="45"/>
      <c r="H7651" s="45"/>
      <c r="I7651" s="45"/>
      <c r="J7651" s="45"/>
      <c r="K7651" s="45">
        <v>0</v>
      </c>
      <c r="L7651" s="45"/>
      <c r="M7651" s="45"/>
      <c r="N7651" s="45">
        <v>1.7166272401809692</v>
      </c>
      <c r="O7651" s="45"/>
      <c r="P7651" s="45"/>
      <c r="Q7651" s="45"/>
      <c r="R7651" s="45">
        <v>1.2138388156890869</v>
      </c>
      <c r="S7651" s="45"/>
      <c r="T7651" s="45"/>
      <c r="U7651" s="45"/>
      <c r="V7651" s="46">
        <v>0</v>
      </c>
      <c r="W7651" s="46"/>
    </row>
    <row r="7652" spans="2:37" ht="5.25" customHeight="1"/>
    <row r="7653" spans="2:37" ht="172.5" customHeight="1"/>
    <row r="7654" spans="2:37" ht="16.5" customHeight="1"/>
    <row r="7655" spans="2:37" ht="12.75" customHeight="1">
      <c r="B7655" s="39" t="s">
        <v>0</v>
      </c>
      <c r="C7655" s="39"/>
      <c r="D7655" s="39"/>
      <c r="E7655" s="39"/>
      <c r="F7655" s="39"/>
      <c r="G7655" s="1" t="s">
        <v>1</v>
      </c>
      <c r="H7655" s="40" t="s">
        <v>43</v>
      </c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</row>
    <row r="7656" spans="2:37" ht="12.75" customHeight="1">
      <c r="AB7656" s="39" t="s">
        <v>2</v>
      </c>
      <c r="AC7656" s="39"/>
      <c r="AD7656" s="39"/>
      <c r="AE7656" s="39"/>
      <c r="AF7656" s="39"/>
      <c r="AG7656" s="39"/>
    </row>
    <row r="7657" spans="2:37" ht="12" customHeight="1">
      <c r="B7657" s="39" t="s">
        <v>3</v>
      </c>
      <c r="C7657" s="39"/>
      <c r="D7657" s="39"/>
      <c r="E7657" s="39"/>
      <c r="G7657" s="1" t="s">
        <v>4</v>
      </c>
      <c r="H7657" s="41">
        <v>0.2199999988079071</v>
      </c>
      <c r="I7657" s="41"/>
      <c r="J7657" s="41"/>
      <c r="K7657" s="41"/>
      <c r="L7657" s="41"/>
      <c r="M7657" s="41"/>
      <c r="N7657" s="41"/>
      <c r="O7657" s="39" t="s">
        <v>21</v>
      </c>
      <c r="P7657" s="39"/>
      <c r="Q7657" s="39"/>
      <c r="R7657" s="39"/>
      <c r="S7657" s="1" t="s">
        <v>4</v>
      </c>
      <c r="T7657" s="42" t="s">
        <v>22</v>
      </c>
      <c r="U7657" s="42"/>
      <c r="V7657" s="42"/>
      <c r="W7657" s="42"/>
      <c r="X7657" s="42"/>
      <c r="Y7657" s="42"/>
      <c r="Z7657" s="42"/>
      <c r="AA7657" s="42"/>
      <c r="AB7657" s="39"/>
      <c r="AC7657" s="39"/>
      <c r="AD7657" s="39"/>
      <c r="AE7657" s="39"/>
      <c r="AF7657" s="39"/>
      <c r="AG7657" s="39"/>
    </row>
    <row r="7658" spans="2:37" ht="10.5" customHeight="1">
      <c r="AB7658" s="39"/>
      <c r="AC7658" s="39"/>
      <c r="AD7658" s="39"/>
      <c r="AE7658" s="39"/>
      <c r="AF7658" s="39"/>
      <c r="AG7658" s="39"/>
    </row>
    <row r="7659" spans="2:37" ht="12" customHeight="1">
      <c r="AB7659" s="39"/>
      <c r="AC7659" s="39"/>
      <c r="AD7659" s="39"/>
      <c r="AE7659" s="39"/>
      <c r="AF7659" s="39"/>
      <c r="AG7659" s="39"/>
    </row>
    <row r="7660" spans="2:37" ht="12" customHeight="1">
      <c r="AB7660" s="39"/>
      <c r="AC7660" s="39"/>
      <c r="AD7660" s="39"/>
      <c r="AE7660" s="39"/>
      <c r="AF7660" s="39"/>
      <c r="AG7660" s="39"/>
    </row>
    <row r="7661" spans="2:37" ht="6" customHeight="1"/>
    <row r="7662" spans="2:37" ht="3" customHeight="1">
      <c r="B7662" s="43" t="s">
        <v>5</v>
      </c>
      <c r="D7662" s="43" t="s">
        <v>23</v>
      </c>
      <c r="E7662" s="43"/>
      <c r="G7662" s="43" t="s">
        <v>6</v>
      </c>
      <c r="H7662" s="43"/>
      <c r="J7662" s="43" t="s">
        <v>7</v>
      </c>
      <c r="K7662" s="43"/>
      <c r="L7662" s="43"/>
      <c r="M7662" s="43"/>
      <c r="N7662" s="43" t="s">
        <v>8</v>
      </c>
      <c r="O7662" s="43"/>
      <c r="Q7662" s="43" t="s">
        <v>9</v>
      </c>
      <c r="R7662" s="43"/>
      <c r="S7662" s="43"/>
      <c r="T7662" s="43" t="s">
        <v>10</v>
      </c>
      <c r="U7662" s="43"/>
      <c r="X7662" s="43" t="s">
        <v>5</v>
      </c>
      <c r="Y7662" s="43"/>
      <c r="Z7662" s="43" t="s">
        <v>23</v>
      </c>
      <c r="AA7662" s="43"/>
      <c r="AB7662" s="43" t="s">
        <v>6</v>
      </c>
      <c r="AC7662" s="43" t="s">
        <v>7</v>
      </c>
      <c r="AE7662" s="43" t="s">
        <v>8</v>
      </c>
      <c r="AF7662" s="43" t="s">
        <v>9</v>
      </c>
      <c r="AG7662" s="43" t="s">
        <v>10</v>
      </c>
      <c r="AH7662" s="43"/>
    </row>
    <row r="7663" spans="2:37" ht="14.25" customHeight="1">
      <c r="B7663" s="43"/>
      <c r="D7663" s="43"/>
      <c r="E7663" s="43"/>
      <c r="G7663" s="43"/>
      <c r="H7663" s="43"/>
      <c r="J7663" s="43"/>
      <c r="K7663" s="43"/>
      <c r="L7663" s="43"/>
      <c r="M7663" s="43"/>
      <c r="N7663" s="43"/>
      <c r="O7663" s="43"/>
      <c r="Q7663" s="43"/>
      <c r="R7663" s="43"/>
      <c r="S7663" s="43"/>
      <c r="T7663" s="43"/>
      <c r="U7663" s="43"/>
      <c r="X7663" s="43"/>
      <c r="Y7663" s="43"/>
      <c r="Z7663" s="43"/>
      <c r="AA7663" s="43"/>
      <c r="AB7663" s="43"/>
      <c r="AC7663" s="43"/>
      <c r="AE7663" s="43"/>
      <c r="AF7663" s="43"/>
      <c r="AG7663" s="43"/>
      <c r="AH7663" s="43"/>
    </row>
    <row r="7664" spans="2:37">
      <c r="B7664" s="2">
        <v>0</v>
      </c>
      <c r="D7664" s="44">
        <v>0</v>
      </c>
      <c r="E7664" s="44"/>
      <c r="F7664" s="45">
        <v>-1.7806130927056074E-4</v>
      </c>
      <c r="G7664" s="45"/>
      <c r="H7664" s="45"/>
      <c r="I7664" s="45"/>
      <c r="J7664" s="45"/>
      <c r="K7664" s="45">
        <v>2.0649044513702393</v>
      </c>
      <c r="L7664" s="45"/>
      <c r="M7664" s="45"/>
      <c r="N7664" s="45">
        <v>4.1299867630004883</v>
      </c>
      <c r="O7664" s="45"/>
      <c r="P7664" s="45"/>
      <c r="Q7664" s="45"/>
      <c r="R7664" s="45">
        <v>1.4602338075637817</v>
      </c>
      <c r="S7664" s="45"/>
      <c r="T7664" s="45"/>
      <c r="U7664" s="45"/>
      <c r="V7664" s="46">
        <v>99.991378784179688</v>
      </c>
      <c r="W7664" s="46"/>
      <c r="X7664" s="45">
        <v>3.9000000804662704E-2</v>
      </c>
      <c r="Y7664" s="45"/>
      <c r="Z7664" s="44">
        <v>2.3400000482797623</v>
      </c>
      <c r="AA7664" s="44"/>
      <c r="AB7664" s="45">
        <v>1.0114442110061646</v>
      </c>
      <c r="AC7664" s="45"/>
      <c r="AD7664" s="45">
        <v>1.7281489669200532E-20</v>
      </c>
      <c r="AE7664" s="45"/>
      <c r="AF7664" s="45">
        <v>1.9039803743362427</v>
      </c>
      <c r="AG7664" s="45"/>
      <c r="AH7664" s="45">
        <v>1.3463174104690552</v>
      </c>
      <c r="AI7664" s="45"/>
      <c r="AJ7664" s="45"/>
      <c r="AK7664" s="20">
        <v>9.0765060369856445E-19</v>
      </c>
    </row>
    <row r="7665" spans="2:37">
      <c r="B7665" s="2">
        <v>1.0000000474974513E-3</v>
      </c>
      <c r="D7665" s="44">
        <v>6.0000002849847078E-2</v>
      </c>
      <c r="E7665" s="44"/>
      <c r="F7665" s="45">
        <v>-1.573479175567627</v>
      </c>
      <c r="G7665" s="45"/>
      <c r="H7665" s="45"/>
      <c r="I7665" s="45"/>
      <c r="J7665" s="45"/>
      <c r="K7665" s="45">
        <v>0.34226366877555847</v>
      </c>
      <c r="L7665" s="45"/>
      <c r="M7665" s="45"/>
      <c r="N7665" s="45">
        <v>2.4026675224304199</v>
      </c>
      <c r="O7665" s="45"/>
      <c r="P7665" s="45"/>
      <c r="Q7665" s="45"/>
      <c r="R7665" s="45">
        <v>1.4569255113601685</v>
      </c>
      <c r="S7665" s="45"/>
      <c r="T7665" s="45"/>
      <c r="U7665" s="45"/>
      <c r="V7665" s="46">
        <v>16.611484527587891</v>
      </c>
      <c r="W7665" s="46"/>
      <c r="X7665" s="45">
        <v>3.9999999105930328E-2</v>
      </c>
      <c r="Y7665" s="45"/>
      <c r="Z7665" s="44">
        <v>2.3999999463558197</v>
      </c>
      <c r="AA7665" s="44"/>
      <c r="AB7665" s="45">
        <v>1.5311545133590698</v>
      </c>
      <c r="AC7665" s="45"/>
      <c r="AD7665" s="45">
        <v>5.4478708871014108E-21</v>
      </c>
      <c r="AE7665" s="45"/>
      <c r="AF7665" s="45">
        <v>1.9003645181655884</v>
      </c>
      <c r="AG7665" s="45"/>
      <c r="AH7665" s="45">
        <v>1.34376060962677</v>
      </c>
      <c r="AI7665" s="45"/>
      <c r="AJ7665" s="45"/>
      <c r="AK7665" s="20">
        <v>2.8667505431431368E-19</v>
      </c>
    </row>
    <row r="7666" spans="2:37">
      <c r="B7666" s="2">
        <v>2.0000000949949026E-3</v>
      </c>
      <c r="D7666" s="44">
        <v>0.12000000569969416</v>
      </c>
      <c r="E7666" s="44"/>
      <c r="F7666" s="45">
        <v>-1.4000425338745117</v>
      </c>
      <c r="G7666" s="45"/>
      <c r="H7666" s="45"/>
      <c r="I7666" s="45"/>
      <c r="J7666" s="45"/>
      <c r="K7666" s="45">
        <v>9.8772287368774414E-2</v>
      </c>
      <c r="L7666" s="45"/>
      <c r="M7666" s="45"/>
      <c r="N7666" s="45">
        <v>2.1545295715332031</v>
      </c>
      <c r="O7666" s="45"/>
      <c r="P7666" s="45"/>
      <c r="Q7666" s="45"/>
      <c r="R7666" s="45">
        <v>1.4536398649215698</v>
      </c>
      <c r="S7666" s="45"/>
      <c r="T7666" s="45"/>
      <c r="U7666" s="45"/>
      <c r="V7666" s="46">
        <v>4.8046665191650391</v>
      </c>
      <c r="W7666" s="46"/>
      <c r="X7666" s="45">
        <v>4.1000001132488251E-2</v>
      </c>
      <c r="Y7666" s="45"/>
      <c r="Z7666" s="44">
        <v>2.460000067949295</v>
      </c>
      <c r="AA7666" s="44"/>
      <c r="AB7666" s="45">
        <v>1.8344385623931885</v>
      </c>
      <c r="AC7666" s="45"/>
      <c r="AD7666" s="45">
        <v>1.717432737071265E-21</v>
      </c>
      <c r="AE7666" s="45"/>
      <c r="AF7666" s="45">
        <v>1.8967714309692383</v>
      </c>
      <c r="AG7666" s="45"/>
      <c r="AH7666" s="45">
        <v>1.3412199020385742</v>
      </c>
      <c r="AI7666" s="45"/>
      <c r="AJ7666" s="45"/>
      <c r="AK7666" s="20">
        <v>9.0545051006432654E-20</v>
      </c>
    </row>
    <row r="7667" spans="2:37">
      <c r="B7667" s="2">
        <v>3.0000000260770321E-3</v>
      </c>
      <c r="D7667" s="44">
        <v>0.18000000156462193</v>
      </c>
      <c r="E7667" s="44"/>
      <c r="F7667" s="45">
        <v>-0.84498405456542969</v>
      </c>
      <c r="G7667" s="45"/>
      <c r="H7667" s="45"/>
      <c r="I7667" s="45"/>
      <c r="J7667" s="45"/>
      <c r="K7667" s="45">
        <v>2.8896164149045944E-2</v>
      </c>
      <c r="L7667" s="45"/>
      <c r="M7667" s="45"/>
      <c r="N7667" s="45">
        <v>2.0800385475158691</v>
      </c>
      <c r="O7667" s="45"/>
      <c r="P7667" s="45"/>
      <c r="Q7667" s="45"/>
      <c r="R7667" s="45">
        <v>1.4503767490386963</v>
      </c>
      <c r="S7667" s="45"/>
      <c r="T7667" s="45"/>
      <c r="U7667" s="45"/>
      <c r="V7667" s="46">
        <v>1.4087839126586914</v>
      </c>
      <c r="W7667" s="46"/>
      <c r="X7667" s="45">
        <v>4.1999999433755875E-2</v>
      </c>
      <c r="Y7667" s="45"/>
      <c r="Z7667" s="44">
        <v>2.5199999660253525</v>
      </c>
      <c r="AA7667" s="44"/>
      <c r="AB7667" s="45">
        <v>1.8796408176422119</v>
      </c>
      <c r="AC7667" s="45"/>
      <c r="AD7667" s="45">
        <v>5.4142545578129399E-22</v>
      </c>
      <c r="AE7667" s="45"/>
      <c r="AF7667" s="45">
        <v>1.8932008743286133</v>
      </c>
      <c r="AG7667" s="45"/>
      <c r="AH7667" s="45">
        <v>1.3386951684951782</v>
      </c>
      <c r="AI7667" s="45"/>
      <c r="AJ7667" s="45"/>
      <c r="AK7667" s="20">
        <v>2.859841581700273E-20</v>
      </c>
    </row>
    <row r="7668" spans="2:37">
      <c r="B7668" s="2">
        <v>4.0000001899898052E-3</v>
      </c>
      <c r="D7668" s="44">
        <v>0.24000001139938831</v>
      </c>
      <c r="E7668" s="44"/>
      <c r="F7668" s="45">
        <v>-0.12082140147686005</v>
      </c>
      <c r="G7668" s="45"/>
      <c r="H7668" s="45"/>
      <c r="I7668" s="45"/>
      <c r="J7668" s="45"/>
      <c r="K7668" s="45">
        <v>8.5500273853540421E-3</v>
      </c>
      <c r="L7668" s="45"/>
      <c r="M7668" s="45"/>
      <c r="N7668" s="45">
        <v>2.0551090240478516</v>
      </c>
      <c r="O7668" s="45"/>
      <c r="P7668" s="45"/>
      <c r="Q7668" s="45"/>
      <c r="R7668" s="45">
        <v>1.4471358060836792</v>
      </c>
      <c r="S7668" s="45"/>
      <c r="T7668" s="45"/>
      <c r="U7668" s="45"/>
      <c r="V7668" s="46">
        <v>0.4177757203578949</v>
      </c>
      <c r="W7668" s="46"/>
      <c r="X7668" s="45">
        <v>4.3000001460313797E-2</v>
      </c>
      <c r="Y7668" s="45"/>
      <c r="Z7668" s="44">
        <v>2.5800000876188278</v>
      </c>
      <c r="AA7668" s="44"/>
      <c r="AB7668" s="45">
        <v>1.6614024639129639</v>
      </c>
      <c r="AC7668" s="45"/>
      <c r="AD7668" s="45">
        <v>1.7068789141191114E-22</v>
      </c>
      <c r="AE7668" s="45"/>
      <c r="AF7668" s="45">
        <v>1.8896528482437134</v>
      </c>
      <c r="AG7668" s="45"/>
      <c r="AH7668" s="45">
        <v>1.336186408996582</v>
      </c>
      <c r="AI7668" s="45"/>
      <c r="AJ7668" s="45"/>
      <c r="AK7668" s="20">
        <v>9.0327638214650454E-21</v>
      </c>
    </row>
    <row r="7669" spans="2:37">
      <c r="B7669" s="2">
        <v>4.999999888241291E-3</v>
      </c>
      <c r="D7669" s="44">
        <v>0.29999999329447746</v>
      </c>
      <c r="E7669" s="44"/>
      <c r="F7669" s="45">
        <v>0.63249045610427856</v>
      </c>
      <c r="G7669" s="45"/>
      <c r="H7669" s="45"/>
      <c r="I7669" s="45"/>
      <c r="J7669" s="45"/>
      <c r="K7669" s="45">
        <v>2.5542844086885452E-3</v>
      </c>
      <c r="L7669" s="45"/>
      <c r="M7669" s="45"/>
      <c r="N7669" s="45">
        <v>2.0445613861083984</v>
      </c>
      <c r="O7669" s="45"/>
      <c r="P7669" s="45"/>
      <c r="Q7669" s="45"/>
      <c r="R7669" s="45">
        <v>1.4439170360565186</v>
      </c>
      <c r="S7669" s="45"/>
      <c r="T7669" s="45"/>
      <c r="U7669" s="45"/>
      <c r="V7669" s="46">
        <v>0.12508696317672729</v>
      </c>
      <c r="W7669" s="46"/>
      <c r="X7669" s="45">
        <v>4.3999999761581421E-2</v>
      </c>
      <c r="Y7669" s="45"/>
      <c r="Z7669" s="44">
        <v>2.6399999856948853</v>
      </c>
      <c r="AA7669" s="44"/>
      <c r="AB7669" s="45">
        <v>1.2112751007080078</v>
      </c>
      <c r="AC7669" s="45"/>
      <c r="AD7669" s="45">
        <v>5.3810985446398835E-23</v>
      </c>
      <c r="AE7669" s="45"/>
      <c r="AF7669" s="45">
        <v>1.8861271142959595</v>
      </c>
      <c r="AG7669" s="45"/>
      <c r="AH7669" s="45">
        <v>1.333693265914917</v>
      </c>
      <c r="AI7669" s="45"/>
      <c r="AJ7669" s="45"/>
      <c r="AK7669" s="20">
        <v>2.8529883418576571E-21</v>
      </c>
    </row>
    <row r="7670" spans="2:37">
      <c r="B7670" s="2">
        <v>6.0000000521540642E-3</v>
      </c>
      <c r="D7670" s="44">
        <v>0.36000000312924385</v>
      </c>
      <c r="E7670" s="44"/>
      <c r="F7670" s="45">
        <v>1.2984325885772705</v>
      </c>
      <c r="G7670" s="45"/>
      <c r="H7670" s="45"/>
      <c r="I7670" s="45"/>
      <c r="J7670" s="45"/>
      <c r="K7670" s="45">
        <v>7.6934590470045805E-4</v>
      </c>
      <c r="L7670" s="45"/>
      <c r="M7670" s="45"/>
      <c r="N7670" s="45">
        <v>2.0382552146911621</v>
      </c>
      <c r="O7670" s="45"/>
      <c r="P7670" s="45"/>
      <c r="Q7670" s="45"/>
      <c r="R7670" s="45">
        <v>1.4407200813293457</v>
      </c>
      <c r="S7670" s="45"/>
      <c r="T7670" s="45"/>
      <c r="U7670" s="45"/>
      <c r="V7670" s="46">
        <v>3.7759572267532349E-2</v>
      </c>
      <c r="W7670" s="46"/>
      <c r="X7670" s="45">
        <v>4.5000001788139343E-2</v>
      </c>
      <c r="Y7670" s="45"/>
      <c r="Z7670" s="44">
        <v>2.7000001072883606</v>
      </c>
      <c r="AA7670" s="44"/>
      <c r="AB7670" s="45">
        <v>0.59316420555114746</v>
      </c>
      <c r="AC7670" s="45"/>
      <c r="AD7670" s="45">
        <v>1.696456420730459E-23</v>
      </c>
      <c r="AE7670" s="45"/>
      <c r="AF7670" s="45">
        <v>1.8826233148574829</v>
      </c>
      <c r="AG7670" s="45"/>
      <c r="AH7670" s="45">
        <v>1.3312157392501831</v>
      </c>
      <c r="AI7670" s="45"/>
      <c r="AJ7670" s="45"/>
      <c r="AK7670" s="20">
        <v>9.0111301000002644E-22</v>
      </c>
    </row>
    <row r="7671" spans="2:37">
      <c r="B7671" s="2">
        <v>7.0000002160668373E-3</v>
      </c>
      <c r="D7671" s="44">
        <v>0.42000001296401024</v>
      </c>
      <c r="E7671" s="44"/>
      <c r="F7671" s="45">
        <v>1.7809572219848633</v>
      </c>
      <c r="G7671" s="45"/>
      <c r="H7671" s="45"/>
      <c r="I7671" s="45"/>
      <c r="J7671" s="45"/>
      <c r="K7671" s="45">
        <v>2.3334607249125838E-4</v>
      </c>
      <c r="L7671" s="45"/>
      <c r="M7671" s="45"/>
      <c r="N7671" s="45">
        <v>2.0332286357879639</v>
      </c>
      <c r="O7671" s="45"/>
      <c r="P7671" s="45"/>
      <c r="Q7671" s="45"/>
      <c r="R7671" s="45">
        <v>1.4375447034835815</v>
      </c>
      <c r="S7671" s="45"/>
      <c r="T7671" s="45"/>
      <c r="U7671" s="45"/>
      <c r="V7671" s="46">
        <v>1.1477944441139698E-2</v>
      </c>
      <c r="W7671" s="46"/>
      <c r="X7671" s="45">
        <v>4.6000000089406967E-2</v>
      </c>
      <c r="Y7671" s="45"/>
      <c r="Z7671" s="44">
        <v>2.760000005364418</v>
      </c>
      <c r="AA7671" s="44"/>
      <c r="AB7671" s="45">
        <v>-0.10573927313089371</v>
      </c>
      <c r="AC7671" s="45"/>
      <c r="AD7671" s="45">
        <v>5.3483199540783211E-24</v>
      </c>
      <c r="AE7671" s="45"/>
      <c r="AF7671" s="45">
        <v>1.8791414499282837</v>
      </c>
      <c r="AG7671" s="45"/>
      <c r="AH7671" s="45">
        <v>1.3287537097930908</v>
      </c>
      <c r="AI7671" s="45"/>
      <c r="AJ7671" s="45"/>
      <c r="AK7671" s="20">
        <v>2.846150823697338E-22</v>
      </c>
    </row>
    <row r="7672" spans="2:37">
      <c r="B7672" s="2">
        <v>8.0000003799796104E-3</v>
      </c>
      <c r="D7672" s="44">
        <v>0.48000002279877663</v>
      </c>
      <c r="E7672" s="44"/>
      <c r="F7672" s="45">
        <v>2.0123674869537354</v>
      </c>
      <c r="G7672" s="45"/>
      <c r="H7672" s="45"/>
      <c r="I7672" s="45"/>
      <c r="J7672" s="45"/>
      <c r="K7672" s="45">
        <v>7.1197035140357912E-5</v>
      </c>
      <c r="L7672" s="45"/>
      <c r="M7672" s="45"/>
      <c r="N7672" s="45">
        <v>2.0286064147949219</v>
      </c>
      <c r="O7672" s="45"/>
      <c r="P7672" s="45"/>
      <c r="Q7672" s="45"/>
      <c r="R7672" s="45">
        <v>1.4343910217285156</v>
      </c>
      <c r="S7672" s="45"/>
      <c r="T7672" s="45"/>
      <c r="U7672" s="45"/>
      <c r="V7672" s="46">
        <v>3.50977573543787E-3</v>
      </c>
      <c r="W7672" s="46"/>
      <c r="X7672" s="45">
        <v>4.6999998390674591E-2</v>
      </c>
      <c r="Y7672" s="45"/>
      <c r="Z7672" s="44">
        <v>2.8199999034404755</v>
      </c>
      <c r="AA7672" s="44"/>
      <c r="AB7672" s="45">
        <v>-0.78725409507751465</v>
      </c>
      <c r="AC7672" s="45"/>
      <c r="AD7672" s="45">
        <v>1.6861434449012784E-24</v>
      </c>
      <c r="AE7672" s="45"/>
      <c r="AF7672" s="45">
        <v>1.8756812810897827</v>
      </c>
      <c r="AG7672" s="45"/>
      <c r="AH7672" s="45">
        <v>1.326306939125061</v>
      </c>
      <c r="AI7672" s="45"/>
      <c r="AJ7672" s="45"/>
      <c r="AK7672" s="20">
        <v>8.9894985242371456E-23</v>
      </c>
    </row>
    <row r="7673" spans="2:37">
      <c r="B7673" s="2">
        <v>8.999999612569809E-3</v>
      </c>
      <c r="D7673" s="44">
        <v>0.53999997675418854</v>
      </c>
      <c r="E7673" s="44"/>
      <c r="F7673" s="45">
        <v>1.9610821008682251</v>
      </c>
      <c r="G7673" s="45"/>
      <c r="H7673" s="45"/>
      <c r="I7673" s="45"/>
      <c r="J7673" s="45"/>
      <c r="K7673" s="45">
        <v>2.1833689970662817E-5</v>
      </c>
      <c r="L7673" s="45"/>
      <c r="M7673" s="45"/>
      <c r="N7673" s="45">
        <v>2.0241270065307617</v>
      </c>
      <c r="O7673" s="45"/>
      <c r="P7673" s="45"/>
      <c r="Q7673" s="45"/>
      <c r="R7673" s="45">
        <v>1.4312584400177002</v>
      </c>
      <c r="S7673" s="45"/>
      <c r="T7673" s="45"/>
      <c r="U7673" s="45"/>
      <c r="V7673" s="46">
        <v>1.078683533705771E-3</v>
      </c>
      <c r="W7673" s="46"/>
      <c r="X7673" s="45">
        <v>4.8000000417232513E-2</v>
      </c>
      <c r="Y7673" s="45"/>
      <c r="Z7673" s="44">
        <v>2.8800000250339508</v>
      </c>
      <c r="AA7673" s="44"/>
      <c r="AB7673" s="45">
        <v>-1.3559966087341309</v>
      </c>
      <c r="AC7673" s="45"/>
      <c r="AD7673" s="45">
        <v>5.3158624693482288E-25</v>
      </c>
      <c r="AE7673" s="45"/>
      <c r="AF7673" s="45">
        <v>1.8722426891326904</v>
      </c>
      <c r="AG7673" s="45"/>
      <c r="AH7673" s="45">
        <v>1.3238755464553833</v>
      </c>
      <c r="AI7673" s="45"/>
      <c r="AJ7673" s="45"/>
      <c r="AK7673" s="20">
        <v>2.8393019333182091E-23</v>
      </c>
    </row>
    <row r="7674" spans="2:37">
      <c r="B7674" s="2">
        <v>9.9999997764825821E-3</v>
      </c>
      <c r="D7674" s="44">
        <v>0.59999998658895493</v>
      </c>
      <c r="E7674" s="44"/>
      <c r="F7674" s="45">
        <v>1.6354321241378784</v>
      </c>
      <c r="G7674" s="45"/>
      <c r="H7674" s="45"/>
      <c r="I7674" s="45"/>
      <c r="J7674" s="45"/>
      <c r="K7674" s="45">
        <v>6.7246760409034323E-6</v>
      </c>
      <c r="L7674" s="45"/>
      <c r="M7674" s="45"/>
      <c r="N7674" s="45">
        <v>2.0197117328643799</v>
      </c>
      <c r="O7674" s="45"/>
      <c r="P7674" s="45"/>
      <c r="Q7674" s="45"/>
      <c r="R7674" s="45">
        <v>1.4281470775604248</v>
      </c>
      <c r="S7674" s="45"/>
      <c r="T7674" s="45"/>
      <c r="U7674" s="45"/>
      <c r="V7674" s="46">
        <v>3.3295337925665081E-4</v>
      </c>
      <c r="W7674" s="46"/>
      <c r="X7674" s="45">
        <v>4.8999998718500137E-2</v>
      </c>
      <c r="Y7674" s="45"/>
      <c r="Z7674" s="44">
        <v>2.9399999231100082</v>
      </c>
      <c r="AA7674" s="44"/>
      <c r="AB7674" s="45">
        <v>-1.7327262163162231</v>
      </c>
      <c r="AC7674" s="45"/>
      <c r="AD7674" s="45">
        <v>1.6759252556402408E-25</v>
      </c>
      <c r="AE7674" s="45"/>
      <c r="AF7674" s="45">
        <v>1.8688253164291382</v>
      </c>
      <c r="AG7674" s="45"/>
      <c r="AH7674" s="45">
        <v>1.3214590549468994</v>
      </c>
      <c r="AI7674" s="45"/>
      <c r="AJ7674" s="45"/>
      <c r="AK7674" s="20">
        <v>8.9678007472668606E-24</v>
      </c>
    </row>
    <row r="7675" spans="2:37">
      <c r="B7675" s="2">
        <v>1.0999999940395355E-2</v>
      </c>
      <c r="D7675" s="44">
        <v>0.65999999642372131</v>
      </c>
      <c r="E7675" s="44"/>
      <c r="F7675" s="45">
        <v>1.0821820497512817</v>
      </c>
      <c r="G7675" s="45"/>
      <c r="H7675" s="45"/>
      <c r="I7675" s="45"/>
      <c r="J7675" s="45"/>
      <c r="K7675" s="45">
        <v>2.078812485706294E-6</v>
      </c>
      <c r="L7675" s="45"/>
      <c r="M7675" s="45"/>
      <c r="N7675" s="45">
        <v>2.0153365135192871</v>
      </c>
      <c r="O7675" s="45"/>
      <c r="P7675" s="45"/>
      <c r="Q7675" s="45"/>
      <c r="R7675" s="45">
        <v>1.4250565767288208</v>
      </c>
      <c r="S7675" s="45"/>
      <c r="T7675" s="45"/>
      <c r="U7675" s="45"/>
      <c r="V7675" s="46">
        <v>1.0314975224900991E-4</v>
      </c>
      <c r="W7675" s="46"/>
      <c r="X7675" s="45">
        <v>5.000000074505806E-2</v>
      </c>
      <c r="Y7675" s="45"/>
      <c r="Z7675" s="44">
        <v>3.0000000447034836</v>
      </c>
      <c r="AA7675" s="44"/>
      <c r="AB7675" s="45">
        <v>-1.8653812408447266</v>
      </c>
      <c r="AC7675" s="45"/>
      <c r="AD7675" s="45">
        <v>5.2836868051765268E-26</v>
      </c>
      <c r="AE7675" s="45"/>
      <c r="AF7675" s="45">
        <v>1.865429162979126</v>
      </c>
      <c r="AG7675" s="45"/>
      <c r="AH7675" s="45">
        <v>1.3190575838088989</v>
      </c>
      <c r="AI7675" s="45"/>
      <c r="AJ7675" s="45"/>
      <c r="AK7675" s="20">
        <v>2.8324240128577682E-24</v>
      </c>
    </row>
    <row r="7676" spans="2:37">
      <c r="B7676" s="2">
        <v>1.2000000104308128E-2</v>
      </c>
      <c r="D7676" s="44">
        <v>0.7200000062584877</v>
      </c>
      <c r="E7676" s="44"/>
      <c r="F7676" s="45">
        <v>0.37977507710456848</v>
      </c>
      <c r="G7676" s="45"/>
      <c r="H7676" s="45"/>
      <c r="I7676" s="45"/>
      <c r="J7676" s="45"/>
      <c r="K7676" s="45">
        <v>6.4464182969459216E-7</v>
      </c>
      <c r="L7676" s="45"/>
      <c r="M7676" s="45"/>
      <c r="N7676" s="45">
        <v>2.0109937191009521</v>
      </c>
      <c r="O7676" s="45"/>
      <c r="P7676" s="45"/>
      <c r="Q7676" s="45"/>
      <c r="R7676" s="45">
        <v>1.4219868183135986</v>
      </c>
      <c r="S7676" s="45"/>
      <c r="T7676" s="45"/>
      <c r="U7676" s="45"/>
      <c r="V7676" s="46">
        <v>3.2055893825599924E-5</v>
      </c>
      <c r="W7676" s="46"/>
      <c r="X7676" s="45">
        <v>5.0999999046325684E-2</v>
      </c>
      <c r="Y7676" s="45"/>
      <c r="Z7676" s="44">
        <v>3.059999942779541</v>
      </c>
      <c r="AA7676" s="44"/>
      <c r="AB7676" s="45">
        <v>-1.7362699508666992</v>
      </c>
      <c r="AC7676" s="45"/>
      <c r="AD7676" s="45">
        <v>1.6657915053109409E-26</v>
      </c>
      <c r="AE7676" s="45"/>
      <c r="AF7676" s="45">
        <v>1.8620539903640747</v>
      </c>
      <c r="AG7676" s="45"/>
      <c r="AH7676" s="45">
        <v>1.3166710138320923</v>
      </c>
      <c r="AI7676" s="45"/>
      <c r="AJ7676" s="45"/>
      <c r="AK7676" s="20">
        <v>8.9459893348831785E-25</v>
      </c>
    </row>
    <row r="7677" spans="2:37">
      <c r="B7677" s="2">
        <v>1.3000000268220901E-2</v>
      </c>
      <c r="D7677" s="44">
        <v>0.78000001609325409</v>
      </c>
      <c r="E7677" s="44"/>
      <c r="F7677" s="45">
        <v>-0.37279722094535828</v>
      </c>
      <c r="G7677" s="45"/>
      <c r="H7677" s="45"/>
      <c r="I7677" s="45"/>
      <c r="J7677" s="45"/>
      <c r="K7677" s="45">
        <v>2.0043522397372726E-7</v>
      </c>
      <c r="L7677" s="45"/>
      <c r="M7677" s="45"/>
      <c r="N7677" s="45">
        <v>2.0066812038421631</v>
      </c>
      <c r="O7677" s="45"/>
      <c r="P7677" s="45"/>
      <c r="Q7677" s="45"/>
      <c r="R7677" s="45">
        <v>1.4189376831054688</v>
      </c>
      <c r="S7677" s="45"/>
      <c r="T7677" s="45"/>
      <c r="U7677" s="45"/>
      <c r="V7677" s="46">
        <v>9.9883955044788308E-6</v>
      </c>
      <c r="W7677" s="46"/>
      <c r="X7677" s="45">
        <v>5.2000001072883606E-2</v>
      </c>
      <c r="Y7677" s="45"/>
      <c r="Z7677" s="44">
        <v>3.1200000643730164</v>
      </c>
      <c r="AA7677" s="44"/>
      <c r="AB7677" s="45">
        <v>-1.3644224405288696</v>
      </c>
      <c r="AC7677" s="45"/>
      <c r="AD7677" s="45">
        <v>5.2517652096830884E-27</v>
      </c>
      <c r="AE7677" s="45"/>
      <c r="AF7677" s="45">
        <v>1.8586996793746948</v>
      </c>
      <c r="AG7677" s="45"/>
      <c r="AH7677" s="45">
        <v>1.3142991065979004</v>
      </c>
      <c r="AI7677" s="45"/>
      <c r="AJ7677" s="45"/>
      <c r="AK7677" s="20">
        <v>2.8255050124656878E-25</v>
      </c>
    </row>
    <row r="7678" spans="2:37">
      <c r="B7678" s="2">
        <v>1.4000000432133675E-2</v>
      </c>
      <c r="D7678" s="44">
        <v>0.84000002592802048</v>
      </c>
      <c r="E7678" s="44"/>
      <c r="F7678" s="45">
        <v>-1.0699441432952881</v>
      </c>
      <c r="G7678" s="45"/>
      <c r="H7678" s="45"/>
      <c r="I7678" s="45"/>
      <c r="J7678" s="45"/>
      <c r="K7678" s="45">
        <v>6.2460365768401971E-8</v>
      </c>
      <c r="L7678" s="45"/>
      <c r="M7678" s="45"/>
      <c r="N7678" s="45">
        <v>2.0023975372314453</v>
      </c>
      <c r="O7678" s="45"/>
      <c r="P7678" s="45"/>
      <c r="Q7678" s="45"/>
      <c r="R7678" s="45">
        <v>1.4159088134765625</v>
      </c>
      <c r="S7678" s="45"/>
      <c r="T7678" s="45"/>
      <c r="U7678" s="45"/>
      <c r="V7678" s="46">
        <v>3.1192791993817082E-6</v>
      </c>
      <c r="W7678" s="46"/>
      <c r="X7678" s="45">
        <v>5.299999937415123E-2</v>
      </c>
      <c r="Y7678" s="45"/>
      <c r="Z7678" s="44">
        <v>3.1799999624490738</v>
      </c>
      <c r="AA7678" s="44"/>
      <c r="AB7678" s="45">
        <v>-0.80279278755187988</v>
      </c>
      <c r="AC7678" s="45"/>
      <c r="AD7678" s="45">
        <v>1.6557348769203341E-27</v>
      </c>
      <c r="AE7678" s="45"/>
      <c r="AF7678" s="45">
        <v>1.8553658723831177</v>
      </c>
      <c r="AG7678" s="45"/>
      <c r="AH7678" s="45">
        <v>1.3119417428970337</v>
      </c>
      <c r="AI7678" s="45"/>
      <c r="AJ7678" s="45"/>
      <c r="AK7678" s="20">
        <v>8.9240345963337791E-26</v>
      </c>
    </row>
    <row r="7679" spans="2:37">
      <c r="B7679" s="2">
        <v>1.4999999664723873E-2</v>
      </c>
      <c r="D7679" s="44">
        <v>0.89999997988343239</v>
      </c>
      <c r="E7679" s="44"/>
      <c r="F7679" s="45">
        <v>-1.6142867803573608</v>
      </c>
      <c r="G7679" s="45"/>
      <c r="H7679" s="45"/>
      <c r="I7679" s="45"/>
      <c r="J7679" s="45"/>
      <c r="K7679" s="45">
        <v>1.9501047887615641E-8</v>
      </c>
      <c r="L7679" s="45"/>
      <c r="M7679" s="45"/>
      <c r="N7679" s="45">
        <v>1.9981427192687988</v>
      </c>
      <c r="O7679" s="45"/>
      <c r="P7679" s="45"/>
      <c r="Q7679" s="45"/>
      <c r="R7679" s="45">
        <v>1.4129002094268799</v>
      </c>
      <c r="S7679" s="45"/>
      <c r="T7679" s="45"/>
      <c r="U7679" s="45"/>
      <c r="V7679" s="46">
        <v>9.7595864190225257E-7</v>
      </c>
      <c r="W7679" s="46"/>
      <c r="X7679" s="45">
        <v>5.4000001400709152E-2</v>
      </c>
      <c r="Y7679" s="45"/>
      <c r="Z7679" s="44">
        <v>3.2400000840425491</v>
      </c>
      <c r="AA7679" s="44"/>
      <c r="AB7679" s="45">
        <v>-0.1307225227355957</v>
      </c>
      <c r="AC7679" s="45"/>
      <c r="AD7679" s="45">
        <v>5.2200790398660518E-28</v>
      </c>
      <c r="AE7679" s="45"/>
      <c r="AF7679" s="45">
        <v>1.8520525693893433</v>
      </c>
      <c r="AG7679" s="45"/>
      <c r="AH7679" s="45">
        <v>1.3095989227294922</v>
      </c>
      <c r="AI7679" s="45"/>
      <c r="AJ7679" s="45"/>
      <c r="AK7679" s="20">
        <v>2.8185371520012904E-26</v>
      </c>
    </row>
    <row r="7680" spans="2:37">
      <c r="B7680" s="2">
        <v>1.6000000759959221E-2</v>
      </c>
      <c r="D7680" s="44">
        <v>0.96000004559755325</v>
      </c>
      <c r="E7680" s="44"/>
      <c r="F7680" s="45">
        <v>-1.9302539825439453</v>
      </c>
      <c r="G7680" s="45"/>
      <c r="H7680" s="45"/>
      <c r="I7680" s="45"/>
      <c r="J7680" s="45"/>
      <c r="K7680" s="45">
        <v>6.0982401350884174E-9</v>
      </c>
      <c r="L7680" s="45"/>
      <c r="M7680" s="45"/>
      <c r="N7680" s="45">
        <v>1.9939161539077759</v>
      </c>
      <c r="O7680" s="45"/>
      <c r="P7680" s="45"/>
      <c r="Q7680" s="45"/>
      <c r="R7680" s="45">
        <v>1.4099116325378418</v>
      </c>
      <c r="S7680" s="45"/>
      <c r="T7680" s="45"/>
      <c r="U7680" s="45"/>
      <c r="V7680" s="46">
        <v>3.05842348780061E-7</v>
      </c>
      <c r="W7680" s="46"/>
      <c r="X7680" s="45">
        <v>5.4999999701976776E-2</v>
      </c>
      <c r="Y7680" s="45"/>
      <c r="Z7680" s="44">
        <v>3.2999999821186066</v>
      </c>
      <c r="AA7680" s="44"/>
      <c r="AB7680" s="45">
        <v>0.55726486444473267</v>
      </c>
      <c r="AC7680" s="45"/>
      <c r="AD7680" s="45">
        <v>1.6457504709026417E-28</v>
      </c>
      <c r="AE7680" s="45"/>
      <c r="AF7680" s="45">
        <v>1.848759651184082</v>
      </c>
      <c r="AG7680" s="45"/>
      <c r="AH7680" s="45">
        <v>1.3072704076766968</v>
      </c>
      <c r="AI7680" s="45"/>
      <c r="AJ7680" s="45"/>
      <c r="AK7680" s="20">
        <v>8.9019170627780406E-27</v>
      </c>
    </row>
    <row r="7681" spans="2:37">
      <c r="B7681" s="2">
        <v>1.7000000923871994E-2</v>
      </c>
      <c r="D7681" s="44">
        <v>1.0200000554323196</v>
      </c>
      <c r="E7681" s="44"/>
      <c r="F7681" s="45">
        <v>-1.9745692014694214</v>
      </c>
      <c r="G7681" s="45"/>
      <c r="H7681" s="45"/>
      <c r="I7681" s="45"/>
      <c r="J7681" s="45"/>
      <c r="K7681" s="45">
        <v>1.9095625081178014E-9</v>
      </c>
      <c r="L7681" s="45"/>
      <c r="M7681" s="45"/>
      <c r="N7681" s="45">
        <v>1.9897177219390869</v>
      </c>
      <c r="O7681" s="45"/>
      <c r="P7681" s="45"/>
      <c r="Q7681" s="45"/>
      <c r="R7681" s="45">
        <v>1.4069428443908691</v>
      </c>
      <c r="S7681" s="45"/>
      <c r="T7681" s="45"/>
      <c r="U7681" s="45"/>
      <c r="V7681" s="46">
        <v>9.5971529390226351E-8</v>
      </c>
      <c r="W7681" s="46"/>
      <c r="X7681" s="45">
        <v>5.6000001728534698E-2</v>
      </c>
      <c r="Y7681" s="45"/>
      <c r="Z7681" s="44">
        <v>3.3600001037120819</v>
      </c>
      <c r="AA7681" s="44"/>
      <c r="AB7681" s="45">
        <v>1.164753794670105</v>
      </c>
      <c r="AC7681" s="45"/>
      <c r="AD7681" s="45">
        <v>5.1886153631058406E-29</v>
      </c>
      <c r="AE7681" s="45"/>
      <c r="AF7681" s="45">
        <v>1.8454867601394653</v>
      </c>
      <c r="AG7681" s="45"/>
      <c r="AH7681" s="45">
        <v>1.3049561977386475</v>
      </c>
      <c r="AI7681" s="45"/>
      <c r="AJ7681" s="45"/>
      <c r="AK7681" s="20">
        <v>2.8115158662402356E-27</v>
      </c>
    </row>
    <row r="7682" spans="2:37">
      <c r="B7682" s="2">
        <v>1.7999999225139618E-2</v>
      </c>
      <c r="D7682" s="44">
        <v>1.0799999535083771</v>
      </c>
      <c r="E7682" s="44"/>
      <c r="F7682" s="45">
        <v>-1.7421715259552002</v>
      </c>
      <c r="G7682" s="45"/>
      <c r="H7682" s="45"/>
      <c r="I7682" s="45"/>
      <c r="J7682" s="45"/>
      <c r="K7682" s="45">
        <v>5.9862159673684801E-10</v>
      </c>
      <c r="L7682" s="45"/>
      <c r="M7682" s="45"/>
      <c r="N7682" s="45">
        <v>1.9855470657348633</v>
      </c>
      <c r="O7682" s="45"/>
      <c r="P7682" s="45"/>
      <c r="Q7682" s="45"/>
      <c r="R7682" s="45">
        <v>1.4039938449859619</v>
      </c>
      <c r="S7682" s="45"/>
      <c r="T7682" s="45"/>
      <c r="U7682" s="45"/>
      <c r="V7682" s="46">
        <v>3.0148950003194841E-8</v>
      </c>
      <c r="W7682" s="46"/>
      <c r="X7682" s="45">
        <v>5.7000000029802322E-2</v>
      </c>
      <c r="Y7682" s="45"/>
      <c r="Z7682" s="44">
        <v>3.4200000017881393</v>
      </c>
      <c r="AA7682" s="44"/>
      <c r="AB7682" s="45">
        <v>1.6069440841674805</v>
      </c>
      <c r="AC7682" s="45"/>
      <c r="AD7682" s="45">
        <v>1.6358346400280318E-29</v>
      </c>
      <c r="AE7682" s="45"/>
      <c r="AF7682" s="45">
        <v>1.8422338962554932</v>
      </c>
      <c r="AG7682" s="45"/>
      <c r="AH7682" s="45">
        <v>1.3026560544967651</v>
      </c>
      <c r="AI7682" s="45"/>
      <c r="AJ7682" s="45"/>
      <c r="AK7682" s="20">
        <v>8.8796251940437361E-28</v>
      </c>
    </row>
    <row r="7683" spans="2:37">
      <c r="B7683" s="2">
        <v>1.8999999389052391E-2</v>
      </c>
      <c r="D7683" s="44">
        <v>1.1399999633431435</v>
      </c>
      <c r="E7683" s="44"/>
      <c r="F7683" s="45">
        <v>-1.2667630910873413</v>
      </c>
      <c r="G7683" s="45"/>
      <c r="H7683" s="45"/>
      <c r="I7683" s="45"/>
      <c r="J7683" s="45"/>
      <c r="K7683" s="45">
        <v>1.8783681554612741E-10</v>
      </c>
      <c r="L7683" s="45"/>
      <c r="M7683" s="45"/>
      <c r="N7683" s="45">
        <v>1.9814039468765259</v>
      </c>
      <c r="O7683" s="45"/>
      <c r="P7683" s="45"/>
      <c r="Q7683" s="45"/>
      <c r="R7683" s="45">
        <v>1.4010641574859619</v>
      </c>
      <c r="S7683" s="45"/>
      <c r="T7683" s="45"/>
      <c r="U7683" s="45"/>
      <c r="V7683" s="46">
        <v>9.4799856853455822E-9</v>
      </c>
      <c r="W7683" s="46"/>
      <c r="X7683" s="45">
        <v>5.7999998331069946E-2</v>
      </c>
      <c r="Y7683" s="45"/>
      <c r="Z7683" s="44">
        <v>3.4799998998641968</v>
      </c>
      <c r="AA7683" s="44"/>
      <c r="AB7683" s="45">
        <v>1.8224849700927734</v>
      </c>
      <c r="AC7683" s="45"/>
      <c r="AD7683" s="45">
        <v>5.1573635386395119E-30</v>
      </c>
      <c r="AE7683" s="45"/>
      <c r="AF7683" s="45">
        <v>1.8390008211135864</v>
      </c>
      <c r="AG7683" s="45"/>
      <c r="AH7683" s="45">
        <v>1.3003699779510498</v>
      </c>
      <c r="AI7683" s="45"/>
      <c r="AJ7683" s="45"/>
      <c r="AK7683" s="20">
        <v>2.8044380736946125E-28</v>
      </c>
    </row>
    <row r="7684" spans="2:37">
      <c r="B7684" s="2">
        <v>1.9999999552965164E-2</v>
      </c>
      <c r="D7684" s="44">
        <v>1.1999999731779099</v>
      </c>
      <c r="E7684" s="44"/>
      <c r="F7684" s="45">
        <v>-0.615928053855896</v>
      </c>
      <c r="G7684" s="45"/>
      <c r="H7684" s="45"/>
      <c r="I7684" s="45"/>
      <c r="J7684" s="45"/>
      <c r="K7684" s="45">
        <v>5.8986426854090723E-11</v>
      </c>
      <c r="L7684" s="45"/>
      <c r="M7684" s="45"/>
      <c r="N7684" s="45">
        <v>1.9772882461547852</v>
      </c>
      <c r="O7684" s="45"/>
      <c r="P7684" s="45"/>
      <c r="Q7684" s="45"/>
      <c r="R7684" s="45">
        <v>1.3981539011001587</v>
      </c>
      <c r="S7684" s="45"/>
      <c r="T7684" s="45"/>
      <c r="U7684" s="45"/>
      <c r="V7684" s="46">
        <v>2.9831981329664359E-9</v>
      </c>
      <c r="W7684" s="46"/>
      <c r="X7684" s="45">
        <v>5.9000000357627869E-2</v>
      </c>
      <c r="Y7684" s="45"/>
      <c r="Z7684" s="44">
        <v>3.5400000214576721</v>
      </c>
      <c r="AA7684" s="44"/>
      <c r="AB7684" s="45">
        <v>1.7819826602935791</v>
      </c>
      <c r="AC7684" s="45"/>
      <c r="AD7684" s="45">
        <v>1.6259847873003448E-30</v>
      </c>
      <c r="AE7684" s="45"/>
      <c r="AF7684" s="45">
        <v>1.835787296295166</v>
      </c>
      <c r="AG7684" s="45"/>
      <c r="AH7684" s="45">
        <v>1.2980976104736328</v>
      </c>
      <c r="AI7684" s="45"/>
      <c r="AJ7684" s="45"/>
      <c r="AK7684" s="20">
        <v>8.8571519990051675E-29</v>
      </c>
    </row>
    <row r="7685" spans="2:37">
      <c r="B7685" s="2">
        <v>2.0999999716877937E-2</v>
      </c>
      <c r="D7685" s="44">
        <v>1.2599999830126762</v>
      </c>
      <c r="E7685" s="44"/>
      <c r="F7685" s="45">
        <v>0.11846950650215149</v>
      </c>
      <c r="G7685" s="45"/>
      <c r="H7685" s="45"/>
      <c r="I7685" s="45"/>
      <c r="J7685" s="45"/>
      <c r="K7685" s="45">
        <v>1.8535749324311013E-11</v>
      </c>
      <c r="L7685" s="45"/>
      <c r="M7685" s="45"/>
      <c r="N7685" s="45">
        <v>1.9731996059417725</v>
      </c>
      <c r="O7685" s="45"/>
      <c r="P7685" s="45"/>
      <c r="Q7685" s="45"/>
      <c r="R7685" s="45">
        <v>1.3952628374099731</v>
      </c>
      <c r="S7685" s="45"/>
      <c r="T7685" s="45"/>
      <c r="U7685" s="45"/>
      <c r="V7685" s="46">
        <v>9.3937535527999216E-10</v>
      </c>
      <c r="W7685" s="46"/>
      <c r="X7685" s="45">
        <v>5.9999998658895493E-2</v>
      </c>
      <c r="Y7685" s="45"/>
      <c r="Z7685" s="44">
        <v>3.5999999195337296</v>
      </c>
      <c r="AA7685" s="44"/>
      <c r="AB7685" s="45">
        <v>1.4920049905776978</v>
      </c>
      <c r="AC7685" s="45"/>
      <c r="AD7685" s="45">
        <v>5.1263172282015263E-31</v>
      </c>
      <c r="AE7685" s="45"/>
      <c r="AF7685" s="45">
        <v>1.8325933218002319</v>
      </c>
      <c r="AG7685" s="45"/>
      <c r="AH7685" s="45">
        <v>1.2958391904830933</v>
      </c>
      <c r="AI7685" s="45"/>
      <c r="AJ7685" s="45"/>
      <c r="AK7685" s="20">
        <v>2.797302202324104E-29</v>
      </c>
    </row>
    <row r="7686" spans="2:37">
      <c r="B7686" s="2">
        <v>2.199999988079071E-2</v>
      </c>
      <c r="D7686" s="44">
        <v>1.3199999928474426</v>
      </c>
      <c r="E7686" s="44"/>
      <c r="F7686" s="45">
        <v>0.83324730396270752</v>
      </c>
      <c r="G7686" s="45"/>
      <c r="H7686" s="45"/>
      <c r="I7686" s="45"/>
      <c r="J7686" s="45"/>
      <c r="K7686" s="45">
        <v>5.8278399467370789E-12</v>
      </c>
      <c r="L7686" s="45"/>
      <c r="M7686" s="45"/>
      <c r="N7686" s="45">
        <v>1.9691377878189087</v>
      </c>
      <c r="O7686" s="45"/>
      <c r="P7686" s="45"/>
      <c r="Q7686" s="45"/>
      <c r="R7686" s="45">
        <v>1.3923907279968262</v>
      </c>
      <c r="S7686" s="45"/>
      <c r="T7686" s="45"/>
      <c r="U7686" s="45"/>
      <c r="V7686" s="46">
        <v>2.9595895179035381E-10</v>
      </c>
      <c r="W7686" s="46"/>
      <c r="X7686" s="45">
        <v>6.1000000685453415E-2</v>
      </c>
      <c r="Y7686" s="45"/>
      <c r="Z7686" s="44">
        <v>3.6600000411272049</v>
      </c>
      <c r="AA7686" s="44"/>
      <c r="AB7686" s="45">
        <v>0.99403530359268188</v>
      </c>
      <c r="AC7686" s="45"/>
      <c r="AD7686" s="45">
        <v>1.6161989378890713E-31</v>
      </c>
      <c r="AE7686" s="45"/>
      <c r="AF7686" s="45">
        <v>1.8294186592102051</v>
      </c>
      <c r="AG7686" s="45"/>
      <c r="AH7686" s="45">
        <v>1.2935943603515625</v>
      </c>
      <c r="AI7686" s="45"/>
      <c r="AJ7686" s="45"/>
      <c r="AK7686" s="20">
        <v>8.8344941855258362E-30</v>
      </c>
    </row>
    <row r="7687" spans="2:37">
      <c r="B7687" s="2">
        <v>2.3000000044703484E-2</v>
      </c>
      <c r="D7687" s="44">
        <v>1.380000002682209</v>
      </c>
      <c r="E7687" s="44"/>
      <c r="F7687" s="45">
        <v>1.4283959865570068</v>
      </c>
      <c r="G7687" s="45"/>
      <c r="H7687" s="45"/>
      <c r="I7687" s="45"/>
      <c r="J7687" s="45"/>
      <c r="K7687" s="45">
        <v>1.8331785742176088E-12</v>
      </c>
      <c r="L7687" s="45"/>
      <c r="M7687" s="45"/>
      <c r="N7687" s="45">
        <v>1.9651026725769043</v>
      </c>
      <c r="O7687" s="45"/>
      <c r="P7687" s="45"/>
      <c r="Q7687" s="45"/>
      <c r="R7687" s="45">
        <v>1.3895374536514282</v>
      </c>
      <c r="S7687" s="45"/>
      <c r="T7687" s="45"/>
      <c r="U7687" s="45"/>
      <c r="V7687" s="46">
        <v>9.3286656177582472E-11</v>
      </c>
      <c r="W7687" s="46"/>
      <c r="X7687" s="45">
        <v>6.1999998986721039E-2</v>
      </c>
      <c r="Y7687" s="45"/>
      <c r="Z7687" s="44">
        <v>3.7199999392032623</v>
      </c>
      <c r="AA7687" s="44"/>
      <c r="AB7687" s="45">
        <v>0.35854217410087585</v>
      </c>
      <c r="AC7687" s="45"/>
      <c r="AD7687" s="45">
        <v>5.0954711984910337E-32</v>
      </c>
      <c r="AE7687" s="45"/>
      <c r="AF7687" s="45">
        <v>1.8262631893157959</v>
      </c>
      <c r="AG7687" s="45"/>
      <c r="AH7687" s="45">
        <v>1.2913631200790405</v>
      </c>
      <c r="AI7687" s="45"/>
      <c r="AJ7687" s="45"/>
      <c r="AK7687" s="20">
        <v>2.7901078759705178E-30</v>
      </c>
    </row>
    <row r="7688" spans="2:37">
      <c r="B7688" s="2">
        <v>2.4000000208616257E-2</v>
      </c>
      <c r="D7688" s="44">
        <v>1.4400000125169754</v>
      </c>
      <c r="E7688" s="44"/>
      <c r="F7688" s="45">
        <v>1.8210670948028564</v>
      </c>
      <c r="G7688" s="45"/>
      <c r="H7688" s="45"/>
      <c r="I7688" s="45"/>
      <c r="J7688" s="45"/>
      <c r="K7688" s="45">
        <v>5.7685740949622866E-13</v>
      </c>
      <c r="L7688" s="45"/>
      <c r="M7688" s="45"/>
      <c r="N7688" s="45">
        <v>1.9610939025878906</v>
      </c>
      <c r="O7688" s="45"/>
      <c r="P7688" s="45"/>
      <c r="Q7688" s="45"/>
      <c r="R7688" s="45">
        <v>1.3867027759552002</v>
      </c>
      <c r="S7688" s="45"/>
      <c r="T7688" s="45"/>
      <c r="U7688" s="45"/>
      <c r="V7688" s="46">
        <v>2.9415081481687366E-11</v>
      </c>
      <c r="W7688" s="46"/>
      <c r="X7688" s="45">
        <v>6.3000001013278961E-2</v>
      </c>
      <c r="Y7688" s="45"/>
      <c r="Z7688" s="44">
        <v>3.7800000607967377</v>
      </c>
      <c r="AA7688" s="44"/>
      <c r="AB7688" s="45">
        <v>-0.32498946785926819</v>
      </c>
      <c r="AC7688" s="45"/>
      <c r="AD7688" s="45">
        <v>1.6064756894294509E-32</v>
      </c>
      <c r="AE7688" s="45"/>
      <c r="AF7688" s="45">
        <v>1.8231266736984253</v>
      </c>
      <c r="AG7688" s="45"/>
      <c r="AH7688" s="45">
        <v>1.2891452312469482</v>
      </c>
      <c r="AI7688" s="45"/>
      <c r="AJ7688" s="45"/>
      <c r="AK7688" s="20">
        <v>8.8116514150633691E-31</v>
      </c>
    </row>
    <row r="7689" spans="2:37">
      <c r="B7689" s="2">
        <v>2.500000037252903E-2</v>
      </c>
      <c r="D7689" s="44">
        <v>1.5000000223517418</v>
      </c>
      <c r="E7689" s="44"/>
      <c r="F7689" s="45">
        <v>1.9571003913879395</v>
      </c>
      <c r="G7689" s="45"/>
      <c r="H7689" s="45"/>
      <c r="I7689" s="45"/>
      <c r="J7689" s="45"/>
      <c r="K7689" s="45">
        <v>1.8158117696086273E-13</v>
      </c>
      <c r="L7689" s="45"/>
      <c r="M7689" s="45"/>
      <c r="N7689" s="45">
        <v>1.9571113586425781</v>
      </c>
      <c r="O7689" s="45"/>
      <c r="P7689" s="45"/>
      <c r="Q7689" s="45"/>
      <c r="R7689" s="45">
        <v>1.3838866949081421</v>
      </c>
      <c r="S7689" s="45"/>
      <c r="T7689" s="45"/>
      <c r="U7689" s="45"/>
      <c r="V7689" s="46">
        <v>9.2780201924047567E-12</v>
      </c>
      <c r="W7689" s="46"/>
      <c r="X7689" s="45">
        <v>6.4000003039836884E-2</v>
      </c>
      <c r="Y7689" s="45"/>
      <c r="Z7689" s="44">
        <v>3.840000182390213</v>
      </c>
      <c r="AA7689" s="44"/>
      <c r="AB7689" s="45">
        <v>-0.96065479516983032</v>
      </c>
      <c r="AC7689" s="45"/>
      <c r="AD7689" s="45">
        <v>5.0648220200032657E-33</v>
      </c>
      <c r="AE7689" s="45"/>
      <c r="AF7689" s="45">
        <v>1.8200091123580933</v>
      </c>
      <c r="AG7689" s="45"/>
      <c r="AH7689" s="45">
        <v>1.2869406938552856</v>
      </c>
      <c r="AI7689" s="45"/>
      <c r="AJ7689" s="45"/>
      <c r="AK7689" s="20">
        <v>2.7828554519841365E-31</v>
      </c>
    </row>
    <row r="7690" spans="2:37">
      <c r="B7690" s="2">
        <v>2.6000000536441803E-2</v>
      </c>
      <c r="D7690" s="44">
        <v>1.5600000321865082</v>
      </c>
      <c r="E7690" s="44"/>
      <c r="F7690" s="45">
        <v>1.818489670753479</v>
      </c>
      <c r="G7690" s="45"/>
      <c r="H7690" s="45"/>
      <c r="I7690" s="45"/>
      <c r="J7690" s="45"/>
      <c r="K7690" s="45">
        <v>5.7172697836855441E-14</v>
      </c>
      <c r="L7690" s="45"/>
      <c r="M7690" s="45"/>
      <c r="N7690" s="45">
        <v>1.9531546831130981</v>
      </c>
      <c r="O7690" s="45"/>
      <c r="P7690" s="45"/>
      <c r="Q7690" s="45"/>
      <c r="R7690" s="45">
        <v>1.3810889720916748</v>
      </c>
      <c r="S7690" s="45"/>
      <c r="T7690" s="45"/>
      <c r="U7690" s="45"/>
      <c r="V7690" s="46">
        <v>2.9271977636941005E-12</v>
      </c>
      <c r="W7690" s="46"/>
      <c r="X7690" s="45">
        <v>6.4999997615814209E-2</v>
      </c>
      <c r="Y7690" s="45"/>
      <c r="Z7690" s="44">
        <v>3.8999998569488525</v>
      </c>
      <c r="AA7690" s="44"/>
      <c r="AB7690" s="45">
        <v>-1.4595816135406494</v>
      </c>
      <c r="AC7690" s="45"/>
      <c r="AD7690" s="45">
        <v>1.5968141176890502E-33</v>
      </c>
      <c r="AE7690" s="45"/>
      <c r="AF7690" s="45">
        <v>1.8169101476669312</v>
      </c>
      <c r="AG7690" s="45"/>
      <c r="AH7690" s="45">
        <v>1.2847495079040527</v>
      </c>
      <c r="AI7690" s="45"/>
      <c r="AJ7690" s="45"/>
      <c r="AK7690" s="20">
        <v>8.7886252439722867E-32</v>
      </c>
    </row>
    <row r="7691" spans="2:37">
      <c r="B7691" s="2">
        <v>2.7000000700354576E-2</v>
      </c>
      <c r="D7691" s="44">
        <v>1.6200000420212746</v>
      </c>
      <c r="E7691" s="44"/>
      <c r="F7691" s="45">
        <v>1.425755500793457</v>
      </c>
      <c r="G7691" s="45"/>
      <c r="H7691" s="45"/>
      <c r="I7691" s="45"/>
      <c r="J7691" s="45"/>
      <c r="K7691" s="45">
        <v>1.8005397994509502E-14</v>
      </c>
      <c r="L7691" s="45"/>
      <c r="M7691" s="45"/>
      <c r="N7691" s="45">
        <v>1.9492237567901611</v>
      </c>
      <c r="O7691" s="45"/>
      <c r="P7691" s="45"/>
      <c r="Q7691" s="45"/>
      <c r="R7691" s="45">
        <v>1.3783093690872192</v>
      </c>
      <c r="S7691" s="45"/>
      <c r="T7691" s="45"/>
      <c r="U7691" s="45"/>
      <c r="V7691" s="46">
        <v>9.2372149426006578E-13</v>
      </c>
      <c r="W7691" s="46"/>
      <c r="X7691" s="45">
        <v>6.5999999642372131E-2</v>
      </c>
      <c r="Y7691" s="45"/>
      <c r="Z7691" s="44">
        <v>3.9599999785423279</v>
      </c>
      <c r="AA7691" s="44"/>
      <c r="AB7691" s="45">
        <v>-1.7523518800735474</v>
      </c>
      <c r="AC7691" s="45"/>
      <c r="AD7691" s="45">
        <v>5.0343658797284218E-34</v>
      </c>
      <c r="AE7691" s="45"/>
      <c r="AF7691" s="45">
        <v>1.813829779624939</v>
      </c>
      <c r="AG7691" s="45"/>
      <c r="AH7691" s="45">
        <v>1.2825713157653809</v>
      </c>
      <c r="AI7691" s="45"/>
      <c r="AJ7691" s="45"/>
      <c r="AK7691" s="20">
        <v>2.7755449350669377E-32</v>
      </c>
    </row>
    <row r="7692" spans="2:37">
      <c r="B7692" s="2">
        <v>2.8000000864267349E-2</v>
      </c>
      <c r="D7692" s="44">
        <v>1.680000051856041</v>
      </c>
      <c r="E7692" s="44"/>
      <c r="F7692" s="45">
        <v>0.83491736650466919</v>
      </c>
      <c r="G7692" s="45"/>
      <c r="H7692" s="45"/>
      <c r="I7692" s="45"/>
      <c r="J7692" s="45"/>
      <c r="K7692" s="45">
        <v>5.6714840106447759E-15</v>
      </c>
      <c r="L7692" s="45"/>
      <c r="M7692" s="45"/>
      <c r="N7692" s="45">
        <v>1.945318341255188</v>
      </c>
      <c r="O7692" s="45"/>
      <c r="P7692" s="45"/>
      <c r="Q7692" s="45"/>
      <c r="R7692" s="45">
        <v>1.3755477666854858</v>
      </c>
      <c r="S7692" s="45"/>
      <c r="T7692" s="45"/>
      <c r="U7692" s="45"/>
      <c r="V7692" s="46">
        <v>2.9154529810303254E-13</v>
      </c>
      <c r="W7692" s="46"/>
      <c r="X7692" s="45">
        <v>6.7000001668930054E-2</v>
      </c>
      <c r="Y7692" s="45"/>
      <c r="Z7692" s="44">
        <v>4.0200001001358032</v>
      </c>
      <c r="AA7692" s="44"/>
      <c r="AB7692" s="45">
        <v>-1.7986565828323364</v>
      </c>
      <c r="AC7692" s="45"/>
      <c r="AD7692" s="45">
        <v>1.5872133134964573E-34</v>
      </c>
      <c r="AE7692" s="45"/>
      <c r="AF7692" s="45">
        <v>1.8107677698135376</v>
      </c>
      <c r="AG7692" s="45"/>
      <c r="AH7692" s="45">
        <v>1.28040611743927</v>
      </c>
      <c r="AI7692" s="45"/>
      <c r="AJ7692" s="45"/>
      <c r="AK7692" s="20">
        <v>8.7654167243200331E-33</v>
      </c>
    </row>
    <row r="7693" spans="2:37">
      <c r="B7693" s="2">
        <v>2.8999999165534973E-2</v>
      </c>
      <c r="D7693" s="44">
        <v>1.7399999499320984</v>
      </c>
      <c r="E7693" s="44"/>
      <c r="F7693" s="45">
        <v>0.12950730323791504</v>
      </c>
      <c r="G7693" s="45"/>
      <c r="H7693" s="45"/>
      <c r="I7693" s="45"/>
      <c r="J7693" s="45"/>
      <c r="K7693" s="45">
        <v>1.7867230403669854E-15</v>
      </c>
      <c r="L7693" s="45"/>
      <c r="M7693" s="45"/>
      <c r="N7693" s="45">
        <v>1.9414381980895996</v>
      </c>
      <c r="O7693" s="45"/>
      <c r="P7693" s="45"/>
      <c r="Q7693" s="45"/>
      <c r="R7693" s="45">
        <v>1.3728040456771851</v>
      </c>
      <c r="S7693" s="45"/>
      <c r="T7693" s="45"/>
      <c r="U7693" s="45"/>
      <c r="V7693" s="46">
        <v>9.2030902213227628E-14</v>
      </c>
      <c r="W7693" s="46"/>
      <c r="X7693" s="45">
        <v>6.8000003695487976E-2</v>
      </c>
      <c r="Y7693" s="45"/>
      <c r="Z7693" s="44">
        <v>4.0800002217292786</v>
      </c>
      <c r="AA7693" s="44"/>
      <c r="AB7693" s="45">
        <v>-1.5928417444229126</v>
      </c>
      <c r="AC7693" s="45"/>
      <c r="AD7693" s="45">
        <v>5.0041001144371135E-35</v>
      </c>
      <c r="AE7693" s="45"/>
      <c r="AF7693" s="45">
        <v>1.8077239990234375</v>
      </c>
      <c r="AG7693" s="45"/>
      <c r="AH7693" s="45">
        <v>1.2782539129257202</v>
      </c>
      <c r="AI7693" s="45"/>
      <c r="AJ7693" s="45"/>
      <c r="AK7693" s="20">
        <v>2.7681771568811743E-33</v>
      </c>
    </row>
    <row r="7694" spans="2:37">
      <c r="B7694" s="2">
        <v>2.9999999329447746E-2</v>
      </c>
      <c r="D7694" s="44">
        <v>1.7999999597668648</v>
      </c>
      <c r="E7694" s="44"/>
      <c r="F7694" s="45">
        <v>-0.59123474359512329</v>
      </c>
      <c r="G7694" s="45"/>
      <c r="H7694" s="45"/>
      <c r="I7694" s="45"/>
      <c r="J7694" s="45"/>
      <c r="K7694" s="45">
        <v>5.6295424331076504E-16</v>
      </c>
      <c r="L7694" s="45"/>
      <c r="M7694" s="45"/>
      <c r="N7694" s="45">
        <v>1.9375830888748169</v>
      </c>
      <c r="O7694" s="45"/>
      <c r="P7694" s="45"/>
      <c r="Q7694" s="45"/>
      <c r="R7694" s="45">
        <v>1.3700780868530273</v>
      </c>
      <c r="S7694" s="45"/>
      <c r="T7694" s="45"/>
      <c r="U7694" s="45"/>
      <c r="V7694" s="46">
        <v>2.9054456594530126E-14</v>
      </c>
      <c r="W7694" s="46"/>
      <c r="X7694" s="45">
        <v>6.8999998271465302E-2</v>
      </c>
      <c r="Y7694" s="45"/>
      <c r="Z7694" s="44">
        <v>4.1399998962879181</v>
      </c>
      <c r="AA7694" s="44"/>
      <c r="AB7694" s="45">
        <v>-1.1645835638046265</v>
      </c>
      <c r="AC7694" s="45"/>
      <c r="AD7694" s="45">
        <v>1.5776725524991961E-35</v>
      </c>
      <c r="AE7694" s="45"/>
      <c r="AF7694" s="45">
        <v>1.8046983480453491</v>
      </c>
      <c r="AG7694" s="45"/>
      <c r="AH7694" s="45">
        <v>1.2761144638061523</v>
      </c>
      <c r="AI7694" s="45"/>
      <c r="AJ7694" s="45"/>
      <c r="AK7694" s="20">
        <v>8.7420293458554621E-34</v>
      </c>
    </row>
    <row r="7695" spans="2:37">
      <c r="B7695" s="2">
        <v>3.0999999493360519E-2</v>
      </c>
      <c r="D7695" s="44">
        <v>1.8599999696016312</v>
      </c>
      <c r="E7695" s="44"/>
      <c r="F7695" s="45">
        <v>-1.2263174057006836</v>
      </c>
      <c r="G7695" s="45"/>
      <c r="H7695" s="45"/>
      <c r="I7695" s="45"/>
      <c r="J7695" s="45"/>
      <c r="K7695" s="45">
        <v>1.7739237637290421E-16</v>
      </c>
      <c r="L7695" s="45"/>
      <c r="M7695" s="45"/>
      <c r="N7695" s="45">
        <v>1.9337528944015503</v>
      </c>
      <c r="O7695" s="45"/>
      <c r="P7695" s="45"/>
      <c r="Q7695" s="45"/>
      <c r="R7695" s="45">
        <v>1.3673697710037231</v>
      </c>
      <c r="S7695" s="45"/>
      <c r="T7695" s="45"/>
      <c r="U7695" s="45"/>
      <c r="V7695" s="46">
        <v>9.173477780080163E-15</v>
      </c>
      <c r="W7695" s="46"/>
      <c r="X7695" s="45">
        <v>7.0000000298023224E-2</v>
      </c>
      <c r="Y7695" s="45"/>
      <c r="Z7695" s="44">
        <v>4.2000000178813934</v>
      </c>
      <c r="AA7695" s="44"/>
      <c r="AB7695" s="45">
        <v>-0.57461339235305786</v>
      </c>
      <c r="AC7695" s="45"/>
      <c r="AD7695" s="45">
        <v>4.97402391769889E-36</v>
      </c>
      <c r="AE7695" s="45"/>
      <c r="AF7695" s="45">
        <v>1.8016905784606934</v>
      </c>
      <c r="AG7695" s="45"/>
      <c r="AH7695" s="45">
        <v>1.2739876508712769</v>
      </c>
      <c r="AI7695" s="45"/>
      <c r="AJ7695" s="45"/>
      <c r="AK7695" s="20">
        <v>2.7607534049605027E-34</v>
      </c>
    </row>
    <row r="7696" spans="2:37">
      <c r="B7696" s="2">
        <v>3.2000001519918442E-2</v>
      </c>
      <c r="D7696" s="44">
        <v>1.9200000911951065</v>
      </c>
      <c r="E7696" s="44"/>
      <c r="F7696" s="45">
        <v>-1.6871436834335327</v>
      </c>
      <c r="G7696" s="45"/>
      <c r="H7696" s="45"/>
      <c r="I7696" s="45"/>
      <c r="J7696" s="45"/>
      <c r="K7696" s="45">
        <v>5.5902996613591547E-17</v>
      </c>
      <c r="L7696" s="45"/>
      <c r="M7696" s="45"/>
      <c r="N7696" s="45">
        <v>1.9299472570419312</v>
      </c>
      <c r="O7696" s="45"/>
      <c r="P7696" s="45"/>
      <c r="Q7696" s="45"/>
      <c r="R7696" s="45">
        <v>1.3646787405014038</v>
      </c>
      <c r="S7696" s="45"/>
      <c r="T7696" s="45"/>
      <c r="U7696" s="45"/>
      <c r="V7696" s="46">
        <v>2.8966072518132402E-15</v>
      </c>
      <c r="W7696" s="46"/>
      <c r="X7696" s="45">
        <v>7.1000002324581146E-2</v>
      </c>
      <c r="Y7696" s="45"/>
      <c r="Z7696" s="44">
        <v>4.2600001394748688</v>
      </c>
      <c r="AA7696" s="44"/>
      <c r="AB7696" s="45">
        <v>9.3891352415084839E-2</v>
      </c>
      <c r="AC7696" s="45"/>
      <c r="AD7696" s="45">
        <v>1.5681911832392159E-36</v>
      </c>
      <c r="AE7696" s="45"/>
      <c r="AF7696" s="45">
        <v>1.7987008094787598</v>
      </c>
      <c r="AG7696" s="45"/>
      <c r="AH7696" s="45">
        <v>1.2718734741210938</v>
      </c>
      <c r="AI7696" s="45"/>
      <c r="AJ7696" s="45"/>
      <c r="AK7696" s="20">
        <v>8.7184659646625043E-35</v>
      </c>
    </row>
    <row r="7697" spans="2:37">
      <c r="B7697" s="2">
        <v>3.2999999821186066E-2</v>
      </c>
      <c r="D7697" s="44">
        <v>1.9799999892711639</v>
      </c>
      <c r="E7697" s="44"/>
      <c r="F7697" s="45">
        <v>-1.9098660945892334</v>
      </c>
      <c r="G7697" s="45"/>
      <c r="H7697" s="45"/>
      <c r="I7697" s="45"/>
      <c r="J7697" s="45"/>
      <c r="K7697" s="45">
        <v>1.7618420960509906E-17</v>
      </c>
      <c r="L7697" s="45"/>
      <c r="M7697" s="45"/>
      <c r="N7697" s="45">
        <v>1.9261660575866699</v>
      </c>
      <c r="O7697" s="45"/>
      <c r="P7697" s="45"/>
      <c r="Q7697" s="45"/>
      <c r="R7697" s="45">
        <v>1.3620051145553589</v>
      </c>
      <c r="S7697" s="45"/>
      <c r="T7697" s="45"/>
      <c r="U7697" s="45"/>
      <c r="V7697" s="46">
        <v>9.146885392459351E-16</v>
      </c>
      <c r="W7697" s="46"/>
      <c r="X7697" s="45">
        <v>7.1999996900558472E-2</v>
      </c>
      <c r="Y7697" s="45"/>
      <c r="Z7697" s="44">
        <v>4.3199998140335083</v>
      </c>
      <c r="AA7697" s="44"/>
      <c r="AB7697" s="45">
        <v>0.74703037738800049</v>
      </c>
      <c r="AC7697" s="45"/>
      <c r="AD7697" s="45">
        <v>4.9441343335587188E-37</v>
      </c>
      <c r="AE7697" s="45"/>
      <c r="AF7697" s="45">
        <v>1.7957285642623901</v>
      </c>
      <c r="AG7697" s="45"/>
      <c r="AH7697" s="45">
        <v>1.2697718143463135</v>
      </c>
      <c r="AI7697" s="45"/>
      <c r="AJ7697" s="45"/>
      <c r="AK7697" s="20">
        <v>2.753274953522432E-35</v>
      </c>
    </row>
    <row r="7698" spans="2:37">
      <c r="B7698" s="2">
        <v>3.4000001847743988E-2</v>
      </c>
      <c r="D7698" s="44">
        <v>2.0400001108646393</v>
      </c>
      <c r="E7698" s="44"/>
      <c r="F7698" s="45">
        <v>-1.8642277717590332</v>
      </c>
      <c r="G7698" s="45"/>
      <c r="H7698" s="45"/>
      <c r="I7698" s="45"/>
      <c r="J7698" s="45"/>
      <c r="K7698" s="45">
        <v>5.5529693311868816E-18</v>
      </c>
      <c r="L7698" s="45"/>
      <c r="M7698" s="45"/>
      <c r="N7698" s="45">
        <v>1.9224090576171875</v>
      </c>
      <c r="O7698" s="45"/>
      <c r="P7698" s="45"/>
      <c r="Q7698" s="45"/>
      <c r="R7698" s="45">
        <v>1.3593485355377197</v>
      </c>
      <c r="S7698" s="45"/>
      <c r="T7698" s="45"/>
      <c r="U7698" s="45"/>
      <c r="V7698" s="46">
        <v>2.8885472568640827E-16</v>
      </c>
      <c r="W7698" s="46"/>
      <c r="X7698" s="45">
        <v>7.2999998927116394E-2</v>
      </c>
      <c r="Y7698" s="45"/>
      <c r="Z7698" s="44">
        <v>4.3799999356269836</v>
      </c>
      <c r="AA7698" s="44"/>
      <c r="AB7698" s="45">
        <v>1.293366551399231</v>
      </c>
      <c r="AC7698" s="45"/>
      <c r="AD7698" s="45">
        <v>1.5587685384742398E-37</v>
      </c>
      <c r="AE7698" s="45"/>
      <c r="AF7698" s="45">
        <v>1.7927738428115845</v>
      </c>
      <c r="AG7698" s="45"/>
      <c r="AH7698" s="45">
        <v>1.2676825523376465</v>
      </c>
      <c r="AI7698" s="45"/>
      <c r="AJ7698" s="45"/>
      <c r="AK7698" s="20">
        <v>8.694730793694546E-36</v>
      </c>
    </row>
    <row r="7699" spans="2:37">
      <c r="B7699" s="2">
        <v>3.5000000149011612E-2</v>
      </c>
      <c r="D7699" s="44">
        <v>2.1000000089406967</v>
      </c>
      <c r="E7699" s="44"/>
      <c r="F7699" s="45">
        <v>-1.5576668977737427</v>
      </c>
      <c r="G7699" s="45"/>
      <c r="H7699" s="45"/>
      <c r="I7699" s="45"/>
      <c r="J7699" s="45"/>
      <c r="K7699" s="45">
        <v>1.7502721967461195E-18</v>
      </c>
      <c r="L7699" s="45"/>
      <c r="M7699" s="45"/>
      <c r="N7699" s="45">
        <v>1.9186761379241943</v>
      </c>
      <c r="O7699" s="45"/>
      <c r="P7699" s="45"/>
      <c r="Q7699" s="45"/>
      <c r="R7699" s="45">
        <v>1.3567088842391968</v>
      </c>
      <c r="S7699" s="45"/>
      <c r="T7699" s="45"/>
      <c r="U7699" s="45"/>
      <c r="V7699" s="46">
        <v>9.1222907320446384E-17</v>
      </c>
      <c r="W7699" s="46"/>
      <c r="X7699" s="45">
        <v>7.4000000953674316E-2</v>
      </c>
      <c r="Y7699" s="45"/>
      <c r="Z7699" s="44">
        <v>4.440000057220459</v>
      </c>
      <c r="AA7699" s="44"/>
      <c r="AB7699" s="45">
        <v>1.6567233800888062</v>
      </c>
      <c r="AC7699" s="45"/>
      <c r="AD7699" s="45">
        <v>4.9144299450235927E-38</v>
      </c>
      <c r="AE7699" s="45"/>
      <c r="AF7699" s="45">
        <v>1.7898365259170532</v>
      </c>
      <c r="AG7699" s="45"/>
      <c r="AH7699" s="45">
        <v>1.2656055688858032</v>
      </c>
      <c r="AI7699" s="45"/>
      <c r="AJ7699" s="45"/>
      <c r="AK7699" s="20">
        <v>2.7457423263162762E-36</v>
      </c>
    </row>
    <row r="7700" spans="2:37">
      <c r="B7700" s="2">
        <v>3.5999998450279236E-2</v>
      </c>
      <c r="D7700" s="44">
        <v>2.1599999070167542</v>
      </c>
      <c r="E7700" s="44"/>
      <c r="F7700" s="45">
        <v>-1.0341284275054932</v>
      </c>
      <c r="G7700" s="45"/>
      <c r="H7700" s="45"/>
      <c r="I7700" s="45"/>
      <c r="J7700" s="45"/>
      <c r="K7700" s="45">
        <v>5.5170149952840751E-19</v>
      </c>
      <c r="L7700" s="45"/>
      <c r="M7700" s="45"/>
      <c r="N7700" s="45">
        <v>1.9149670600891113</v>
      </c>
      <c r="O7700" s="45"/>
      <c r="P7700" s="45"/>
      <c r="Q7700" s="45"/>
      <c r="R7700" s="45">
        <v>1.35408616065979</v>
      </c>
      <c r="S7700" s="45"/>
      <c r="T7700" s="45"/>
      <c r="U7700" s="45"/>
      <c r="V7700" s="46">
        <v>2.8809972816282907E-17</v>
      </c>
      <c r="W7700" s="46"/>
      <c r="X7700" s="45">
        <v>7.5000002980232239E-2</v>
      </c>
      <c r="Y7700" s="45"/>
      <c r="Z7700" s="44">
        <v>4.5000001788139343</v>
      </c>
      <c r="AA7700" s="44"/>
      <c r="AB7700" s="45">
        <v>1.7868028879165649</v>
      </c>
      <c r="AC7700" s="45"/>
      <c r="AD7700" s="45">
        <v>1.5494045016162356E-38</v>
      </c>
      <c r="AE7700" s="45"/>
      <c r="AF7700" s="45">
        <v>1.7869164943695068</v>
      </c>
      <c r="AG7700" s="45"/>
      <c r="AH7700" s="45">
        <v>1.2635408639907837</v>
      </c>
      <c r="AI7700" s="45"/>
      <c r="AJ7700" s="45"/>
      <c r="AK7700" s="20">
        <v>8.6708277359601738E-37</v>
      </c>
    </row>
    <row r="7701" spans="2:37">
      <c r="B7701" s="2">
        <v>3.7000000476837158E-2</v>
      </c>
      <c r="D7701" s="44">
        <v>2.2200000286102295</v>
      </c>
      <c r="E7701" s="44"/>
      <c r="F7701" s="45">
        <v>-0.36776867508888245</v>
      </c>
      <c r="G7701" s="45"/>
      <c r="H7701" s="45"/>
      <c r="I7701" s="45"/>
      <c r="J7701" s="45"/>
      <c r="K7701" s="45">
        <v>1.7390733086254938E-19</v>
      </c>
      <c r="L7701" s="45"/>
      <c r="M7701" s="45"/>
      <c r="N7701" s="45">
        <v>1.9112814664840698</v>
      </c>
      <c r="O7701" s="45"/>
      <c r="P7701" s="45"/>
      <c r="Q7701" s="45"/>
      <c r="R7701" s="45">
        <v>1.3514801263809204</v>
      </c>
      <c r="S7701" s="45"/>
      <c r="T7701" s="45"/>
      <c r="U7701" s="45"/>
      <c r="V7701" s="46">
        <v>9.0989908739863672E-18</v>
      </c>
      <c r="W7701" s="46"/>
      <c r="X7701" s="45">
        <v>7.5999997556209564E-2</v>
      </c>
      <c r="Y7701" s="45"/>
      <c r="Z7701" s="44">
        <v>4.5599998533725739</v>
      </c>
      <c r="AA7701" s="44"/>
      <c r="AB7701" s="45">
        <v>1.666144847869873</v>
      </c>
      <c r="AC7701" s="45"/>
      <c r="AD7701" s="45">
        <v>4.8849096310547404E-39</v>
      </c>
      <c r="AE7701" s="45"/>
      <c r="AF7701" s="45">
        <v>1.7840136289596558</v>
      </c>
      <c r="AG7701" s="45"/>
      <c r="AH7701" s="45">
        <v>1.2614880800247192</v>
      </c>
      <c r="AI7701" s="45"/>
      <c r="AJ7701" s="45"/>
      <c r="AK7701" s="20">
        <v>2.7381573779885788E-37</v>
      </c>
    </row>
    <row r="7702" spans="2:37" ht="14.25" customHeight="1">
      <c r="B7702" s="2">
        <v>3.7999998778104782E-2</v>
      </c>
      <c r="D7702" s="44">
        <v>2.2799999266862869</v>
      </c>
      <c r="E7702" s="44"/>
      <c r="F7702" s="45">
        <v>0.34754312038421631</v>
      </c>
      <c r="G7702" s="45"/>
      <c r="H7702" s="45"/>
      <c r="I7702" s="45"/>
      <c r="J7702" s="45"/>
      <c r="K7702" s="45">
        <v>5.482066485156739E-20</v>
      </c>
      <c r="L7702" s="45"/>
      <c r="M7702" s="45"/>
      <c r="N7702" s="45">
        <v>1.9076193571090698</v>
      </c>
      <c r="O7702" s="45"/>
      <c r="P7702" s="45"/>
      <c r="Q7702" s="45"/>
      <c r="R7702" s="45">
        <v>1.3488905429840088</v>
      </c>
      <c r="S7702" s="45"/>
      <c r="T7702" s="45"/>
      <c r="U7702" s="45"/>
      <c r="V7702" s="46">
        <v>2.8737737201340183E-18</v>
      </c>
      <c r="W7702" s="46"/>
      <c r="X7702" s="45">
        <v>7.6999999582767487E-2</v>
      </c>
      <c r="Y7702" s="45"/>
      <c r="Z7702" s="44">
        <v>4.6199999749660492</v>
      </c>
      <c r="AA7702" s="44"/>
      <c r="AB7702" s="45">
        <v>1.3124653100967407</v>
      </c>
      <c r="AC7702" s="45"/>
      <c r="AD7702" s="45">
        <v>1.5400984785146545E-39</v>
      </c>
      <c r="AE7702" s="45"/>
      <c r="AF7702" s="45">
        <v>1.7811276912689209</v>
      </c>
      <c r="AG7702" s="45"/>
      <c r="AH7702" s="45">
        <v>1.259447455406189</v>
      </c>
      <c r="AI7702" s="45"/>
      <c r="AJ7702" s="45"/>
      <c r="AK7702" s="20">
        <v>8.6467598182640708E-38</v>
      </c>
    </row>
    <row r="7703" spans="2:37" ht="13.5" customHeight="1">
      <c r="B7703" s="47" t="s">
        <v>11</v>
      </c>
      <c r="C7703" s="47"/>
      <c r="D7703" s="47"/>
      <c r="E7703" s="47"/>
    </row>
    <row r="7704" spans="2:37" ht="12.75" customHeight="1">
      <c r="B7704" s="39" t="s">
        <v>0</v>
      </c>
      <c r="C7704" s="39"/>
      <c r="D7704" s="39"/>
      <c r="E7704" s="39"/>
      <c r="F7704" s="39"/>
      <c r="G7704" s="1" t="s">
        <v>1</v>
      </c>
      <c r="H7704" s="40" t="s">
        <v>43</v>
      </c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</row>
    <row r="7705" spans="2:37" ht="12.75" customHeight="1">
      <c r="AB7705" s="39" t="s">
        <v>2</v>
      </c>
      <c r="AC7705" s="39"/>
      <c r="AD7705" s="39"/>
      <c r="AE7705" s="39"/>
      <c r="AF7705" s="39"/>
      <c r="AG7705" s="39"/>
    </row>
    <row r="7706" spans="2:37" ht="12" customHeight="1">
      <c r="B7706" s="39" t="s">
        <v>3</v>
      </c>
      <c r="C7706" s="39"/>
      <c r="D7706" s="39"/>
      <c r="E7706" s="39"/>
      <c r="G7706" s="1" t="s">
        <v>4</v>
      </c>
      <c r="H7706" s="41">
        <v>0.2199999988079071</v>
      </c>
      <c r="I7706" s="41"/>
      <c r="J7706" s="41"/>
      <c r="K7706" s="41"/>
      <c r="L7706" s="41"/>
      <c r="M7706" s="41"/>
      <c r="N7706" s="41"/>
      <c r="O7706" s="39" t="s">
        <v>21</v>
      </c>
      <c r="P7706" s="39"/>
      <c r="Q7706" s="39"/>
      <c r="R7706" s="39"/>
      <c r="S7706" s="1" t="s">
        <v>4</v>
      </c>
      <c r="T7706" s="42" t="s">
        <v>22</v>
      </c>
      <c r="U7706" s="42"/>
      <c r="V7706" s="42"/>
      <c r="W7706" s="42"/>
      <c r="X7706" s="42"/>
      <c r="Y7706" s="42"/>
      <c r="Z7706" s="42"/>
      <c r="AA7706" s="42"/>
      <c r="AB7706" s="39"/>
      <c r="AC7706" s="39"/>
      <c r="AD7706" s="39"/>
      <c r="AE7706" s="39"/>
      <c r="AF7706" s="39"/>
      <c r="AG7706" s="39"/>
    </row>
    <row r="7707" spans="2:37" ht="10.5" customHeight="1">
      <c r="AB7707" s="39"/>
      <c r="AC7707" s="39"/>
      <c r="AD7707" s="39"/>
      <c r="AE7707" s="39"/>
      <c r="AF7707" s="39"/>
      <c r="AG7707" s="39"/>
    </row>
    <row r="7708" spans="2:37" ht="12" customHeight="1">
      <c r="AB7708" s="39"/>
      <c r="AC7708" s="39"/>
      <c r="AD7708" s="39"/>
      <c r="AE7708" s="39"/>
      <c r="AF7708" s="39"/>
      <c r="AG7708" s="39"/>
    </row>
    <row r="7709" spans="2:37" ht="12" customHeight="1">
      <c r="AB7709" s="39"/>
      <c r="AC7709" s="39"/>
      <c r="AD7709" s="39"/>
      <c r="AE7709" s="39"/>
      <c r="AF7709" s="39"/>
      <c r="AG7709" s="39"/>
    </row>
    <row r="7710" spans="2:37" ht="6" customHeight="1"/>
    <row r="7711" spans="2:37" ht="3" customHeight="1">
      <c r="B7711" s="43" t="s">
        <v>5</v>
      </c>
      <c r="D7711" s="43" t="s">
        <v>23</v>
      </c>
      <c r="E7711" s="43"/>
      <c r="G7711" s="43" t="s">
        <v>6</v>
      </c>
      <c r="H7711" s="43"/>
      <c r="J7711" s="43" t="s">
        <v>7</v>
      </c>
      <c r="K7711" s="43"/>
      <c r="L7711" s="43"/>
      <c r="M7711" s="43"/>
      <c r="N7711" s="43" t="s">
        <v>8</v>
      </c>
      <c r="O7711" s="43"/>
      <c r="Q7711" s="43" t="s">
        <v>9</v>
      </c>
      <c r="R7711" s="43"/>
      <c r="S7711" s="43"/>
      <c r="T7711" s="43" t="s">
        <v>10</v>
      </c>
      <c r="U7711" s="43"/>
      <c r="X7711" s="43" t="s">
        <v>5</v>
      </c>
      <c r="Y7711" s="43"/>
      <c r="Z7711" s="43" t="s">
        <v>23</v>
      </c>
      <c r="AA7711" s="43"/>
      <c r="AB7711" s="43" t="s">
        <v>6</v>
      </c>
      <c r="AC7711" s="43" t="s">
        <v>7</v>
      </c>
      <c r="AE7711" s="43" t="s">
        <v>8</v>
      </c>
      <c r="AF7711" s="43" t="s">
        <v>9</v>
      </c>
      <c r="AG7711" s="43" t="s">
        <v>10</v>
      </c>
      <c r="AH7711" s="43"/>
    </row>
    <row r="7712" spans="2:37" ht="14.25" customHeight="1">
      <c r="B7712" s="43"/>
      <c r="D7712" s="43"/>
      <c r="E7712" s="43"/>
      <c r="G7712" s="43"/>
      <c r="H7712" s="43"/>
      <c r="J7712" s="43"/>
      <c r="K7712" s="43"/>
      <c r="L7712" s="43"/>
      <c r="M7712" s="43"/>
      <c r="N7712" s="43"/>
      <c r="O7712" s="43"/>
      <c r="Q7712" s="43"/>
      <c r="R7712" s="43"/>
      <c r="S7712" s="43"/>
      <c r="T7712" s="43"/>
      <c r="U7712" s="43"/>
      <c r="X7712" s="43"/>
      <c r="Y7712" s="43"/>
      <c r="Z7712" s="43"/>
      <c r="AA7712" s="43"/>
      <c r="AB7712" s="43"/>
      <c r="AC7712" s="43"/>
      <c r="AE7712" s="43"/>
      <c r="AF7712" s="43"/>
      <c r="AG7712" s="43"/>
      <c r="AH7712" s="43"/>
    </row>
    <row r="7713" spans="2:23">
      <c r="B7713" s="2">
        <v>7.8000001609325409E-2</v>
      </c>
      <c r="D7713" s="44">
        <v>4.6800000965595245</v>
      </c>
      <c r="E7713" s="44"/>
      <c r="F7713" s="45">
        <v>0.77606093883514404</v>
      </c>
      <c r="G7713" s="45"/>
      <c r="H7713" s="45"/>
      <c r="I7713" s="45"/>
      <c r="J7713" s="45"/>
      <c r="K7713" s="45">
        <v>4.8555692438087074E-40</v>
      </c>
      <c r="L7713" s="45"/>
      <c r="M7713" s="45"/>
      <c r="N7713" s="45">
        <v>1.7782585620880127</v>
      </c>
      <c r="O7713" s="45"/>
      <c r="P7713" s="45"/>
      <c r="Q7713" s="45"/>
      <c r="R7713" s="45">
        <v>1.2574187517166138</v>
      </c>
      <c r="S7713" s="45"/>
      <c r="T7713" s="45"/>
      <c r="U7713" s="45"/>
      <c r="V7713" s="46">
        <v>2.7305211421370872E-38</v>
      </c>
      <c r="W7713" s="46"/>
    </row>
    <row r="7714" spans="2:23">
      <c r="B7714" s="2">
        <v>7.9000003635883331E-2</v>
      </c>
      <c r="D7714" s="44">
        <v>4.7400002181529999</v>
      </c>
      <c r="E7714" s="44"/>
      <c r="F7714" s="45">
        <v>0.13265945017337799</v>
      </c>
      <c r="G7714" s="45"/>
      <c r="H7714" s="45"/>
      <c r="I7714" s="45"/>
      <c r="J7714" s="45"/>
      <c r="K7714" s="45">
        <v>1.5308485073516464E-40</v>
      </c>
      <c r="L7714" s="45"/>
      <c r="M7714" s="45"/>
      <c r="N7714" s="45">
        <v>1.7754061222076416</v>
      </c>
      <c r="O7714" s="45"/>
      <c r="P7714" s="45"/>
      <c r="Q7714" s="45"/>
      <c r="R7714" s="45">
        <v>1.2554017305374146</v>
      </c>
      <c r="S7714" s="45"/>
      <c r="T7714" s="45"/>
      <c r="U7714" s="45"/>
      <c r="V7714" s="46">
        <v>8.622532769114359E-39</v>
      </c>
      <c r="W7714" s="46"/>
    </row>
    <row r="7715" spans="2:23">
      <c r="B7715" s="2">
        <v>7.9999998211860657E-2</v>
      </c>
      <c r="D7715" s="44">
        <v>4.7999998927116394</v>
      </c>
      <c r="E7715" s="44"/>
      <c r="F7715" s="45">
        <v>-0.52726829051971436</v>
      </c>
      <c r="G7715" s="45"/>
      <c r="H7715" s="45"/>
      <c r="I7715" s="45"/>
      <c r="J7715" s="45"/>
      <c r="K7715" s="45">
        <v>4.826352170827535E-41</v>
      </c>
      <c r="L7715" s="45"/>
      <c r="M7715" s="45"/>
      <c r="N7715" s="45">
        <v>1.7725703716278076</v>
      </c>
      <c r="O7715" s="45"/>
      <c r="P7715" s="45"/>
      <c r="Q7715" s="45"/>
      <c r="R7715" s="45">
        <v>1.2533965110778809</v>
      </c>
      <c r="S7715" s="45"/>
      <c r="T7715" s="45"/>
      <c r="U7715" s="45"/>
      <c r="V7715" s="46">
        <v>2.7228350200602656E-39</v>
      </c>
      <c r="W7715" s="46"/>
    </row>
    <row r="7716" spans="2:23">
      <c r="B7716" s="2">
        <v>8.1000000238418579E-2</v>
      </c>
      <c r="D7716" s="44">
        <v>4.8600000143051147</v>
      </c>
      <c r="E7716" s="44"/>
      <c r="F7716" s="45">
        <v>-1.1112262010574341</v>
      </c>
      <c r="G7716" s="45"/>
      <c r="H7716" s="45"/>
      <c r="I7716" s="45"/>
      <c r="J7716" s="45"/>
      <c r="K7716" s="45">
        <v>1.5216700024103189E-41</v>
      </c>
      <c r="L7716" s="45"/>
      <c r="M7716" s="45"/>
      <c r="N7716" s="45">
        <v>1.7697509527206421</v>
      </c>
      <c r="O7716" s="45"/>
      <c r="P7716" s="45"/>
      <c r="Q7716" s="45"/>
      <c r="R7716" s="45">
        <v>1.2514029741287231</v>
      </c>
      <c r="S7716" s="45"/>
      <c r="T7716" s="45"/>
      <c r="U7716" s="45"/>
      <c r="V7716" s="46">
        <v>8.5981431693427856E-40</v>
      </c>
      <c r="W7716" s="46"/>
    </row>
    <row r="7717" spans="2:23">
      <c r="B7717" s="2">
        <v>8.2000002264976501E-2</v>
      </c>
      <c r="D7717" s="44">
        <v>4.9200001358985901</v>
      </c>
      <c r="E7717" s="44"/>
      <c r="F7717" s="45">
        <v>-1.5376540422439575</v>
      </c>
      <c r="G7717" s="45"/>
      <c r="H7717" s="45"/>
      <c r="I7717" s="45"/>
      <c r="J7717" s="45"/>
      <c r="K7717" s="45">
        <v>4.7980459418481737E-42</v>
      </c>
      <c r="L7717" s="45"/>
      <c r="M7717" s="45"/>
      <c r="N7717" s="45">
        <v>1.7669479846954346</v>
      </c>
      <c r="O7717" s="45"/>
      <c r="P7717" s="45"/>
      <c r="Q7717" s="45"/>
      <c r="R7717" s="45">
        <v>1.2494208812713623</v>
      </c>
      <c r="S7717" s="45"/>
      <c r="T7717" s="45"/>
      <c r="U7717" s="45"/>
      <c r="V7717" s="46">
        <v>2.7150998525371926E-40</v>
      </c>
      <c r="W7717" s="46"/>
    </row>
    <row r="7718" spans="2:23">
      <c r="B7718" s="2">
        <v>8.2999996840953827E-2</v>
      </c>
      <c r="D7718" s="44">
        <v>4.9799998104572296</v>
      </c>
      <c r="E7718" s="44"/>
      <c r="F7718" s="45">
        <v>-1.7473156452178955</v>
      </c>
      <c r="G7718" s="45"/>
      <c r="H7718" s="45"/>
      <c r="I7718" s="45"/>
      <c r="J7718" s="45"/>
      <c r="K7718" s="45">
        <v>1.5120010430064776E-42</v>
      </c>
      <c r="L7718" s="45"/>
      <c r="M7718" s="45"/>
      <c r="N7718" s="45">
        <v>1.7641611099243164</v>
      </c>
      <c r="O7718" s="45"/>
      <c r="P7718" s="45"/>
      <c r="Q7718" s="45"/>
      <c r="R7718" s="45">
        <v>1.2474502325057983</v>
      </c>
      <c r="S7718" s="45"/>
      <c r="T7718" s="45"/>
      <c r="U7718" s="45"/>
      <c r="V7718" s="46">
        <v>8.5735643942785283E-41</v>
      </c>
      <c r="W7718" s="46"/>
    </row>
    <row r="7719" spans="2:23">
      <c r="B7719" s="2">
        <v>8.3999998867511749E-2</v>
      </c>
      <c r="D7719" s="44">
        <v>5.039999932050705</v>
      </c>
      <c r="E7719" s="44"/>
      <c r="F7719" s="45">
        <v>-1.711524486541748</v>
      </c>
      <c r="G7719" s="45"/>
      <c r="H7719" s="45"/>
      <c r="I7719" s="45"/>
      <c r="J7719" s="45"/>
      <c r="K7719" s="45">
        <v>4.764414778704378E-43</v>
      </c>
      <c r="L7719" s="45"/>
      <c r="M7719" s="45"/>
      <c r="N7719" s="45">
        <v>1.7613903284072876</v>
      </c>
      <c r="O7719" s="45"/>
      <c r="P7719" s="45"/>
      <c r="Q7719" s="45"/>
      <c r="R7719" s="45">
        <v>1.2454910278320313</v>
      </c>
      <c r="S7719" s="45"/>
      <c r="T7719" s="45"/>
      <c r="U7719" s="45"/>
      <c r="V7719" s="46">
        <v>2.7073086330755466E-41</v>
      </c>
      <c r="W7719" s="46"/>
    </row>
    <row r="7720" spans="2:23">
      <c r="B7720" s="2">
        <v>8.5000000894069672E-2</v>
      </c>
      <c r="D7720" s="44">
        <v>5.1000000536441803</v>
      </c>
      <c r="E7720" s="44"/>
      <c r="F7720" s="45">
        <v>-1.4360650777816772</v>
      </c>
      <c r="G7720" s="45"/>
      <c r="H7720" s="45"/>
      <c r="I7720" s="45"/>
      <c r="J7720" s="45"/>
      <c r="K7720" s="45">
        <v>1.4993893568275543E-43</v>
      </c>
      <c r="L7720" s="45"/>
      <c r="M7720" s="45"/>
      <c r="N7720" s="45">
        <v>1.758635401725769</v>
      </c>
      <c r="O7720" s="45"/>
      <c r="P7720" s="45"/>
      <c r="Q7720" s="45"/>
      <c r="R7720" s="45">
        <v>1.2435430288314819</v>
      </c>
      <c r="S7720" s="45"/>
      <c r="T7720" s="45"/>
      <c r="U7720" s="45"/>
      <c r="V7720" s="46">
        <v>8.5493219308457089E-42</v>
      </c>
      <c r="W7720" s="46"/>
    </row>
    <row r="7721" spans="2:23">
      <c r="B7721" s="2">
        <v>8.6000002920627594E-2</v>
      </c>
      <c r="D7721" s="44">
        <v>5.1600001752376556</v>
      </c>
      <c r="E7721" s="44"/>
      <c r="F7721" s="45">
        <v>-0.96027481555938721</v>
      </c>
      <c r="G7721" s="45"/>
      <c r="H7721" s="45"/>
      <c r="I7721" s="45"/>
      <c r="J7721" s="45"/>
      <c r="K7721" s="45">
        <v>4.764414778704378E-44</v>
      </c>
      <c r="L7721" s="45"/>
      <c r="M7721" s="45"/>
      <c r="N7721" s="45">
        <v>1.7558964490890503</v>
      </c>
      <c r="O7721" s="45"/>
      <c r="P7721" s="45"/>
      <c r="Q7721" s="45"/>
      <c r="R7721" s="45">
        <v>1.2416062355041504</v>
      </c>
      <c r="S7721" s="45"/>
      <c r="T7721" s="45"/>
      <c r="U7721" s="45"/>
      <c r="V7721" s="46">
        <v>2.6989008422895977E-42</v>
      </c>
      <c r="W7721" s="46"/>
    </row>
    <row r="7722" spans="2:23">
      <c r="B7722" s="2">
        <v>8.6999997496604919E-2</v>
      </c>
      <c r="D7722" s="44">
        <v>5.2199998497962952</v>
      </c>
      <c r="E7722" s="44"/>
      <c r="F7722" s="45">
        <v>-0.35142910480499268</v>
      </c>
      <c r="G7722" s="45"/>
      <c r="H7722" s="45"/>
      <c r="I7722" s="45"/>
      <c r="J7722" s="45"/>
      <c r="K7722" s="45">
        <v>1.5414283107572988E-44</v>
      </c>
      <c r="L7722" s="45"/>
      <c r="M7722" s="45"/>
      <c r="N7722" s="45">
        <v>1.7531729936599731</v>
      </c>
      <c r="O7722" s="45"/>
      <c r="P7722" s="45"/>
      <c r="Q7722" s="45"/>
      <c r="R7722" s="45">
        <v>1.2396805286407471</v>
      </c>
      <c r="S7722" s="45"/>
      <c r="T7722" s="45"/>
      <c r="U7722" s="45"/>
      <c r="V7722" s="46">
        <v>8.5198946630948878E-43</v>
      </c>
      <c r="W7722" s="46"/>
    </row>
    <row r="7723" spans="2:23">
      <c r="B7723" s="2">
        <v>8.7999999523162842E-2</v>
      </c>
      <c r="D7723" s="44">
        <v>5.2799999713897705</v>
      </c>
      <c r="E7723" s="44"/>
      <c r="F7723" s="45">
        <v>0.30476826429367065</v>
      </c>
      <c r="G7723" s="45"/>
      <c r="H7723" s="45"/>
      <c r="I7723" s="45"/>
      <c r="J7723" s="45"/>
      <c r="K7723" s="45">
        <v>4.2038953929744512E-45</v>
      </c>
      <c r="L7723" s="45"/>
      <c r="M7723" s="45"/>
      <c r="N7723" s="45">
        <v>1.7504652738571167</v>
      </c>
      <c r="O7723" s="45"/>
      <c r="P7723" s="45"/>
      <c r="Q7723" s="45"/>
      <c r="R7723" s="45">
        <v>1.237765908241272</v>
      </c>
      <c r="S7723" s="45"/>
      <c r="T7723" s="45"/>
      <c r="U7723" s="45"/>
      <c r="V7723" s="46">
        <v>2.6904930515036488E-43</v>
      </c>
      <c r="W7723" s="46"/>
    </row>
    <row r="7724" spans="2:23">
      <c r="B7724" s="2">
        <v>8.9000001549720764E-2</v>
      </c>
      <c r="D7724" s="44">
        <v>5.3400000929832458</v>
      </c>
      <c r="E7724" s="44"/>
      <c r="F7724" s="45">
        <v>0.91624581813812256</v>
      </c>
      <c r="G7724" s="45"/>
      <c r="H7724" s="45"/>
      <c r="I7724" s="45"/>
      <c r="J7724" s="45"/>
      <c r="K7724" s="45">
        <v>1.4012984643248171E-45</v>
      </c>
      <c r="L7724" s="45"/>
      <c r="M7724" s="45"/>
      <c r="N7724" s="45">
        <v>1.7477729320526123</v>
      </c>
      <c r="O7724" s="45"/>
      <c r="P7724" s="45"/>
      <c r="Q7724" s="45"/>
      <c r="R7724" s="45">
        <v>1.235862135887146</v>
      </c>
      <c r="S7724" s="45"/>
      <c r="T7724" s="45"/>
      <c r="U7724" s="45"/>
      <c r="V7724" s="46">
        <v>8.5479206323813841E-44</v>
      </c>
      <c r="W7724" s="46"/>
    </row>
    <row r="7725" spans="2:23">
      <c r="B7725" s="2">
        <v>9.0000003576278687E-2</v>
      </c>
      <c r="D7725" s="44">
        <v>5.4000002145767212</v>
      </c>
      <c r="E7725" s="44"/>
      <c r="F7725" s="45">
        <v>1.3974802494049072</v>
      </c>
      <c r="G7725" s="45"/>
      <c r="H7725" s="45"/>
      <c r="I7725" s="45"/>
      <c r="J7725" s="45"/>
      <c r="K7725" s="45">
        <v>0</v>
      </c>
      <c r="L7725" s="45"/>
      <c r="M7725" s="45"/>
      <c r="N7725" s="45">
        <v>1.7450958490371704</v>
      </c>
      <c r="O7725" s="45"/>
      <c r="P7725" s="45"/>
      <c r="Q7725" s="45"/>
      <c r="R7725" s="45">
        <v>1.2339690923690796</v>
      </c>
      <c r="S7725" s="45"/>
      <c r="T7725" s="45"/>
      <c r="U7725" s="45"/>
      <c r="V7725" s="46">
        <v>2.6624670822171524E-44</v>
      </c>
      <c r="W7725" s="46"/>
    </row>
    <row r="7726" spans="2:23">
      <c r="B7726" s="2">
        <v>9.0999998152256012E-2</v>
      </c>
      <c r="D7726" s="44">
        <v>5.4599998891353607</v>
      </c>
      <c r="E7726" s="44"/>
      <c r="F7726" s="45">
        <v>1.6814544200897217</v>
      </c>
      <c r="G7726" s="45"/>
      <c r="H7726" s="45"/>
      <c r="I7726" s="45"/>
      <c r="J7726" s="45"/>
      <c r="K7726" s="45">
        <v>0</v>
      </c>
      <c r="L7726" s="45"/>
      <c r="M7726" s="45"/>
      <c r="N7726" s="45">
        <v>1.7424341440200806</v>
      </c>
      <c r="O7726" s="45"/>
      <c r="P7726" s="45"/>
      <c r="Q7726" s="45"/>
      <c r="R7726" s="45">
        <v>1.2320870161056519</v>
      </c>
      <c r="S7726" s="45"/>
      <c r="T7726" s="45"/>
      <c r="U7726" s="45"/>
      <c r="V7726" s="46">
        <v>8.4077907859489024E-45</v>
      </c>
      <c r="W7726" s="46"/>
    </row>
    <row r="7727" spans="2:23">
      <c r="B7727" s="2">
        <v>9.2000000178813934E-2</v>
      </c>
      <c r="D7727" s="44">
        <v>5.5200000107288361</v>
      </c>
      <c r="E7727" s="44"/>
      <c r="F7727" s="45">
        <v>1.7289881706237793</v>
      </c>
      <c r="G7727" s="45"/>
      <c r="H7727" s="45"/>
      <c r="I7727" s="45"/>
      <c r="J7727" s="45"/>
      <c r="K7727" s="45">
        <v>0</v>
      </c>
      <c r="L7727" s="45"/>
      <c r="M7727" s="45"/>
      <c r="N7727" s="45">
        <v>1.7397873401641846</v>
      </c>
      <c r="O7727" s="45"/>
      <c r="P7727" s="45"/>
      <c r="Q7727" s="45"/>
      <c r="R7727" s="45">
        <v>1.2302154302597046</v>
      </c>
      <c r="S7727" s="45"/>
      <c r="T7727" s="45"/>
      <c r="U7727" s="45"/>
      <c r="V7727" s="46">
        <v>2.8025969286496341E-45</v>
      </c>
      <c r="W7727" s="46"/>
    </row>
    <row r="7728" spans="2:23">
      <c r="B7728" s="2">
        <v>9.3000002205371857E-2</v>
      </c>
      <c r="D7728" s="44">
        <v>5.5800001323223114</v>
      </c>
      <c r="E7728" s="44"/>
      <c r="F7728" s="45">
        <v>1.5341403484344482</v>
      </c>
      <c r="G7728" s="45"/>
      <c r="H7728" s="45"/>
      <c r="I7728" s="45"/>
      <c r="J7728" s="45"/>
      <c r="K7728" s="45">
        <v>0</v>
      </c>
      <c r="L7728" s="45"/>
      <c r="M7728" s="45"/>
      <c r="N7728" s="45">
        <v>1.7371556758880615</v>
      </c>
      <c r="O7728" s="45"/>
      <c r="P7728" s="45"/>
      <c r="Q7728" s="45"/>
      <c r="R7728" s="45">
        <v>1.2283545732498169</v>
      </c>
      <c r="S7728" s="45"/>
      <c r="T7728" s="45"/>
      <c r="U7728" s="45"/>
      <c r="V7728" s="46">
        <v>1.4012984643248171E-45</v>
      </c>
      <c r="W7728" s="46"/>
    </row>
    <row r="7729" spans="2:33">
      <c r="B7729" s="2">
        <v>9.3999996781349182E-2</v>
      </c>
      <c r="D7729" s="44">
        <v>5.6399998068809509</v>
      </c>
      <c r="E7729" s="44"/>
      <c r="F7729" s="45">
        <v>1.1249407529830933</v>
      </c>
      <c r="G7729" s="45"/>
      <c r="H7729" s="45"/>
      <c r="I7729" s="45"/>
      <c r="J7729" s="45"/>
      <c r="K7729" s="45">
        <v>0</v>
      </c>
      <c r="L7729" s="45"/>
      <c r="M7729" s="45"/>
      <c r="N7729" s="45">
        <v>1.7345387935638428</v>
      </c>
      <c r="O7729" s="45"/>
      <c r="P7729" s="45"/>
      <c r="Q7729" s="45"/>
      <c r="R7729" s="45">
        <v>1.2265040874481201</v>
      </c>
      <c r="S7729" s="45"/>
      <c r="T7729" s="45"/>
      <c r="U7729" s="45"/>
      <c r="V7729" s="46">
        <v>0</v>
      </c>
      <c r="W7729" s="46"/>
    </row>
    <row r="7730" spans="2:33">
      <c r="B7730" s="2">
        <v>9.4999998807907104E-2</v>
      </c>
      <c r="D7730" s="44">
        <v>5.6999999284744263</v>
      </c>
      <c r="E7730" s="44"/>
      <c r="F7730" s="45">
        <v>0.55936062335968018</v>
      </c>
      <c r="G7730" s="45"/>
      <c r="H7730" s="45"/>
      <c r="I7730" s="45"/>
      <c r="J7730" s="45"/>
      <c r="K7730" s="45">
        <v>0</v>
      </c>
      <c r="L7730" s="45"/>
      <c r="M7730" s="45"/>
      <c r="N7730" s="45">
        <v>1.7319366931915283</v>
      </c>
      <c r="O7730" s="45"/>
      <c r="P7730" s="45"/>
      <c r="Q7730" s="45"/>
      <c r="R7730" s="45">
        <v>1.2246642112731934</v>
      </c>
      <c r="S7730" s="45"/>
      <c r="T7730" s="45"/>
      <c r="U7730" s="45"/>
      <c r="V7730" s="46">
        <v>0</v>
      </c>
      <c r="W7730" s="46"/>
    </row>
    <row r="7731" spans="2:33">
      <c r="B7731" s="2">
        <v>9.6000000834465027E-2</v>
      </c>
      <c r="D7731" s="44">
        <v>5.7600000500679016</v>
      </c>
      <c r="E7731" s="44"/>
      <c r="F7731" s="45">
        <v>-8.2896754145622253E-2</v>
      </c>
      <c r="G7731" s="45"/>
      <c r="H7731" s="45"/>
      <c r="I7731" s="45"/>
      <c r="J7731" s="45"/>
      <c r="K7731" s="45">
        <v>0</v>
      </c>
      <c r="L7731" s="45"/>
      <c r="M7731" s="45"/>
      <c r="N7731" s="45">
        <v>1.7293491363525391</v>
      </c>
      <c r="O7731" s="45"/>
      <c r="P7731" s="45"/>
      <c r="Q7731" s="45"/>
      <c r="R7731" s="45">
        <v>1.2228344678878784</v>
      </c>
      <c r="S7731" s="45"/>
      <c r="T7731" s="45"/>
      <c r="U7731" s="45"/>
      <c r="V7731" s="46">
        <v>0</v>
      </c>
      <c r="W7731" s="46"/>
    </row>
    <row r="7732" spans="2:33">
      <c r="B7732" s="2">
        <v>9.7000002861022949E-2</v>
      </c>
      <c r="D7732" s="44">
        <v>5.820000171661377</v>
      </c>
      <c r="E7732" s="44"/>
      <c r="F7732" s="45">
        <v>-0.71162581443786621</v>
      </c>
      <c r="G7732" s="45"/>
      <c r="H7732" s="45"/>
      <c r="I7732" s="45"/>
      <c r="J7732" s="45"/>
      <c r="K7732" s="45">
        <v>0</v>
      </c>
      <c r="L7732" s="45"/>
      <c r="M7732" s="45"/>
      <c r="N7732" s="45">
        <v>1.726776123046875</v>
      </c>
      <c r="O7732" s="45"/>
      <c r="P7732" s="45"/>
      <c r="Q7732" s="45"/>
      <c r="R7732" s="45">
        <v>1.2210150957107544</v>
      </c>
      <c r="S7732" s="45"/>
      <c r="T7732" s="45"/>
      <c r="U7732" s="45"/>
      <c r="V7732" s="46">
        <v>0</v>
      </c>
      <c r="W7732" s="46"/>
    </row>
    <row r="7733" spans="2:33">
      <c r="B7733" s="2">
        <v>9.7999997437000275E-2</v>
      </c>
      <c r="D7733" s="44">
        <v>5.8799998462200165</v>
      </c>
      <c r="E7733" s="44"/>
      <c r="F7733" s="45">
        <v>-1.2387849092483521</v>
      </c>
      <c r="G7733" s="45"/>
      <c r="H7733" s="45"/>
      <c r="I7733" s="45"/>
      <c r="J7733" s="45"/>
      <c r="K7733" s="45">
        <v>0</v>
      </c>
      <c r="L7733" s="45"/>
      <c r="M7733" s="45"/>
      <c r="N7733" s="45">
        <v>1.7242176532745361</v>
      </c>
      <c r="O7733" s="45"/>
      <c r="P7733" s="45"/>
      <c r="Q7733" s="45"/>
      <c r="R7733" s="45">
        <v>1.2192059755325317</v>
      </c>
      <c r="S7733" s="45"/>
      <c r="T7733" s="45"/>
      <c r="U7733" s="45"/>
      <c r="V7733" s="46">
        <v>0</v>
      </c>
      <c r="W7733" s="46"/>
    </row>
    <row r="7734" spans="2:33">
      <c r="B7734" s="2">
        <v>9.8999999463558197E-2</v>
      </c>
      <c r="D7734" s="44">
        <v>5.9399999678134918</v>
      </c>
      <c r="E7734" s="44"/>
      <c r="F7734" s="45">
        <v>-1.5908221006393433</v>
      </c>
      <c r="G7734" s="45"/>
      <c r="H7734" s="45"/>
      <c r="I7734" s="45"/>
      <c r="J7734" s="45"/>
      <c r="K7734" s="45">
        <v>0</v>
      </c>
      <c r="L7734" s="45"/>
      <c r="M7734" s="45"/>
      <c r="N7734" s="45">
        <v>1.7216733694076538</v>
      </c>
      <c r="O7734" s="45"/>
      <c r="P7734" s="45"/>
      <c r="Q7734" s="45"/>
      <c r="R7734" s="45">
        <v>1.2174068689346313</v>
      </c>
      <c r="S7734" s="45"/>
      <c r="T7734" s="45"/>
      <c r="U7734" s="45"/>
      <c r="V7734" s="46">
        <v>0</v>
      </c>
      <c r="W7734" s="46"/>
    </row>
    <row r="7735" spans="2:33">
      <c r="B7735" s="2">
        <v>0.10000000149011612</v>
      </c>
      <c r="D7735" s="44">
        <v>6.0000000894069672</v>
      </c>
      <c r="E7735" s="44"/>
      <c r="F7735" s="45">
        <v>-1.7189347743988037</v>
      </c>
      <c r="G7735" s="45"/>
      <c r="H7735" s="45"/>
      <c r="I7735" s="45"/>
      <c r="J7735" s="45"/>
      <c r="K7735" s="45">
        <v>0</v>
      </c>
      <c r="L7735" s="45"/>
      <c r="M7735" s="45"/>
      <c r="N7735" s="45">
        <v>1.719143271446228</v>
      </c>
      <c r="O7735" s="45"/>
      <c r="P7735" s="45"/>
      <c r="Q7735" s="45"/>
      <c r="R7735" s="45">
        <v>1.2156178951263428</v>
      </c>
      <c r="S7735" s="45"/>
      <c r="T7735" s="45"/>
      <c r="U7735" s="45"/>
      <c r="V7735" s="46">
        <v>0</v>
      </c>
      <c r="W7735" s="46"/>
    </row>
    <row r="7736" spans="2:33" ht="9.75" customHeight="1">
      <c r="B7736" s="2">
        <v>0.10100000351667404</v>
      </c>
      <c r="D7736" s="44">
        <v>6.0600002110004425</v>
      </c>
      <c r="E7736" s="44"/>
      <c r="F7736" s="45">
        <v>-1.605832576751709</v>
      </c>
      <c r="G7736" s="45"/>
      <c r="H7736" s="45"/>
      <c r="I7736" s="45"/>
      <c r="J7736" s="45"/>
      <c r="K7736" s="45">
        <v>0</v>
      </c>
      <c r="L7736" s="45"/>
      <c r="M7736" s="45"/>
      <c r="N7736" s="45">
        <v>1.7166272401809692</v>
      </c>
      <c r="O7736" s="45"/>
      <c r="P7736" s="45"/>
      <c r="Q7736" s="45"/>
      <c r="R7736" s="45">
        <v>1.2138388156890869</v>
      </c>
      <c r="S7736" s="45"/>
      <c r="T7736" s="45"/>
      <c r="U7736" s="45"/>
      <c r="V7736" s="46">
        <v>0</v>
      </c>
      <c r="W7736" s="46"/>
    </row>
    <row r="7737" spans="2:33" ht="5.25" customHeight="1"/>
    <row r="7738" spans="2:33" ht="172.5" customHeight="1"/>
    <row r="7739" spans="2:33" ht="16.5" customHeight="1"/>
    <row r="7740" spans="2:33" ht="12.75" customHeight="1">
      <c r="B7740" s="39" t="s">
        <v>0</v>
      </c>
      <c r="C7740" s="39"/>
      <c r="D7740" s="39"/>
      <c r="E7740" s="39"/>
      <c r="F7740" s="39"/>
      <c r="G7740" s="1" t="s">
        <v>1</v>
      </c>
      <c r="H7740" s="40" t="s">
        <v>136</v>
      </c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</row>
    <row r="7741" spans="2:33" ht="12.75" customHeight="1">
      <c r="AB7741" s="39" t="s">
        <v>2</v>
      </c>
      <c r="AC7741" s="39"/>
      <c r="AD7741" s="39"/>
      <c r="AE7741" s="39"/>
      <c r="AF7741" s="39"/>
      <c r="AG7741" s="39"/>
    </row>
    <row r="7742" spans="2:33" ht="12" customHeight="1">
      <c r="B7742" s="39" t="s">
        <v>3</v>
      </c>
      <c r="C7742" s="39"/>
      <c r="D7742" s="39"/>
      <c r="E7742" s="39"/>
      <c r="G7742" s="1" t="s">
        <v>4</v>
      </c>
      <c r="H7742" s="41">
        <v>0.43999999761581421</v>
      </c>
      <c r="I7742" s="41"/>
      <c r="J7742" s="41"/>
      <c r="K7742" s="41"/>
      <c r="L7742" s="41"/>
      <c r="M7742" s="41"/>
      <c r="N7742" s="41"/>
      <c r="O7742" s="39" t="s">
        <v>21</v>
      </c>
      <c r="P7742" s="39"/>
      <c r="Q7742" s="39"/>
      <c r="R7742" s="39"/>
      <c r="S7742" s="1" t="s">
        <v>4</v>
      </c>
      <c r="T7742" s="42" t="s">
        <v>22</v>
      </c>
      <c r="U7742" s="42"/>
      <c r="V7742" s="42"/>
      <c r="W7742" s="42"/>
      <c r="X7742" s="42"/>
      <c r="Y7742" s="42"/>
      <c r="Z7742" s="42"/>
      <c r="AA7742" s="42"/>
      <c r="AB7742" s="39"/>
      <c r="AC7742" s="39"/>
      <c r="AD7742" s="39"/>
      <c r="AE7742" s="39"/>
      <c r="AF7742" s="39"/>
      <c r="AG7742" s="39"/>
    </row>
    <row r="7743" spans="2:33" ht="10.5" customHeight="1">
      <c r="AB7743" s="39"/>
      <c r="AC7743" s="39"/>
      <c r="AD7743" s="39"/>
      <c r="AE7743" s="39"/>
      <c r="AF7743" s="39"/>
      <c r="AG7743" s="39"/>
    </row>
    <row r="7744" spans="2:33" ht="12" customHeight="1">
      <c r="AB7744" s="39"/>
      <c r="AC7744" s="39"/>
      <c r="AD7744" s="39"/>
      <c r="AE7744" s="39"/>
      <c r="AF7744" s="39"/>
      <c r="AG7744" s="39"/>
    </row>
    <row r="7745" spans="2:37" ht="12" customHeight="1">
      <c r="AB7745" s="39"/>
      <c r="AC7745" s="39"/>
      <c r="AD7745" s="39"/>
      <c r="AE7745" s="39"/>
      <c r="AF7745" s="39"/>
      <c r="AG7745" s="39"/>
    </row>
    <row r="7746" spans="2:37" ht="6" customHeight="1"/>
    <row r="7747" spans="2:37" ht="3" customHeight="1">
      <c r="B7747" s="43" t="s">
        <v>5</v>
      </c>
      <c r="D7747" s="43" t="s">
        <v>23</v>
      </c>
      <c r="E7747" s="43"/>
      <c r="G7747" s="43" t="s">
        <v>6</v>
      </c>
      <c r="H7747" s="43"/>
      <c r="J7747" s="43" t="s">
        <v>7</v>
      </c>
      <c r="K7747" s="43"/>
      <c r="L7747" s="43"/>
      <c r="M7747" s="43"/>
      <c r="N7747" s="43" t="s">
        <v>8</v>
      </c>
      <c r="O7747" s="43"/>
      <c r="Q7747" s="43" t="s">
        <v>9</v>
      </c>
      <c r="R7747" s="43"/>
      <c r="S7747" s="43"/>
      <c r="T7747" s="43" t="s">
        <v>10</v>
      </c>
      <c r="U7747" s="43"/>
      <c r="X7747" s="43" t="s">
        <v>5</v>
      </c>
      <c r="Y7747" s="43"/>
      <c r="Z7747" s="43" t="s">
        <v>23</v>
      </c>
      <c r="AA7747" s="43"/>
      <c r="AB7747" s="43" t="s">
        <v>6</v>
      </c>
      <c r="AC7747" s="43" t="s">
        <v>7</v>
      </c>
      <c r="AE7747" s="43" t="s">
        <v>8</v>
      </c>
      <c r="AF7747" s="43" t="s">
        <v>9</v>
      </c>
      <c r="AG7747" s="43" t="s">
        <v>10</v>
      </c>
      <c r="AH7747" s="43"/>
    </row>
    <row r="7748" spans="2:37" ht="14.25" customHeight="1">
      <c r="B7748" s="43"/>
      <c r="D7748" s="43"/>
      <c r="E7748" s="43"/>
      <c r="G7748" s="43"/>
      <c r="H7748" s="43"/>
      <c r="J7748" s="43"/>
      <c r="K7748" s="43"/>
      <c r="L7748" s="43"/>
      <c r="M7748" s="43"/>
      <c r="N7748" s="43"/>
      <c r="O7748" s="43"/>
      <c r="Q7748" s="43"/>
      <c r="R7748" s="43"/>
      <c r="S7748" s="43"/>
      <c r="T7748" s="43"/>
      <c r="U7748" s="43"/>
      <c r="X7748" s="43"/>
      <c r="Y7748" s="43"/>
      <c r="Z7748" s="43"/>
      <c r="AA7748" s="43"/>
      <c r="AB7748" s="43"/>
      <c r="AC7748" s="43"/>
      <c r="AE7748" s="43"/>
      <c r="AF7748" s="43"/>
      <c r="AG7748" s="43"/>
      <c r="AH7748" s="43"/>
    </row>
    <row r="7749" spans="2:37">
      <c r="B7749" s="2">
        <v>0</v>
      </c>
      <c r="D7749" s="44">
        <v>0</v>
      </c>
      <c r="E7749" s="44"/>
      <c r="F7749" s="45">
        <v>7.1094742452260107E-5</v>
      </c>
      <c r="G7749" s="45"/>
      <c r="H7749" s="45"/>
      <c r="I7749" s="45"/>
      <c r="J7749" s="45"/>
      <c r="K7749" s="45">
        <v>20.854089736938477</v>
      </c>
      <c r="L7749" s="45"/>
      <c r="M7749" s="45"/>
      <c r="N7749" s="45">
        <v>41.708106994628906</v>
      </c>
      <c r="O7749" s="45"/>
      <c r="P7749" s="45"/>
      <c r="Q7749" s="45"/>
      <c r="R7749" s="45">
        <v>14.746017456054688</v>
      </c>
      <c r="S7749" s="45"/>
      <c r="T7749" s="45"/>
      <c r="U7749" s="45"/>
      <c r="V7749" s="46">
        <v>100.00034332275391</v>
      </c>
      <c r="W7749" s="46"/>
      <c r="X7749" s="45">
        <v>3.9000000804662704E-2</v>
      </c>
      <c r="Y7749" s="45"/>
      <c r="Z7749" s="44">
        <v>2.3400000482797623</v>
      </c>
      <c r="AA7749" s="44"/>
      <c r="AB7749" s="45">
        <v>10.37120246887207</v>
      </c>
      <c r="AC7749" s="45"/>
      <c r="AD7749" s="45">
        <v>5.2864394092466682E-5</v>
      </c>
      <c r="AE7749" s="45"/>
      <c r="AF7749" s="45">
        <v>19.430416107177734</v>
      </c>
      <c r="AG7749" s="45"/>
      <c r="AH7749" s="45">
        <v>13.739341735839844</v>
      </c>
      <c r="AI7749" s="45"/>
      <c r="AJ7749" s="45"/>
      <c r="AK7749" s="20">
        <v>2.7207104722037911E-4</v>
      </c>
    </row>
    <row r="7750" spans="2:37">
      <c r="B7750" s="2">
        <v>1.0000000474974513E-3</v>
      </c>
      <c r="D7750" s="44">
        <v>6.0000002849847078E-2</v>
      </c>
      <c r="E7750" s="44"/>
      <c r="F7750" s="45">
        <v>-5.5092363357543945</v>
      </c>
      <c r="G7750" s="45"/>
      <c r="H7750" s="45"/>
      <c r="I7750" s="45"/>
      <c r="J7750" s="45"/>
      <c r="K7750" s="45">
        <v>13.841802597045898</v>
      </c>
      <c r="L7750" s="45"/>
      <c r="M7750" s="45"/>
      <c r="N7750" s="45">
        <v>34.653999328613281</v>
      </c>
      <c r="O7750" s="45"/>
      <c r="P7750" s="45"/>
      <c r="Q7750" s="45"/>
      <c r="R7750" s="45">
        <v>14.716445922851563</v>
      </c>
      <c r="S7750" s="45"/>
      <c r="T7750" s="45"/>
      <c r="U7750" s="45"/>
      <c r="V7750" s="46">
        <v>66.508125305175781</v>
      </c>
      <c r="W7750" s="46"/>
      <c r="X7750" s="45">
        <v>3.9999999105930328E-2</v>
      </c>
      <c r="Y7750" s="45"/>
      <c r="Z7750" s="44">
        <v>2.3999999463558197</v>
      </c>
      <c r="AA7750" s="44"/>
      <c r="AB7750" s="45">
        <v>15.665191650390625</v>
      </c>
      <c r="AC7750" s="45"/>
      <c r="AD7750" s="45">
        <v>3.8674843381159008E-5</v>
      </c>
      <c r="AE7750" s="45"/>
      <c r="AF7750" s="45">
        <v>19.398853302001953</v>
      </c>
      <c r="AG7750" s="45"/>
      <c r="AH7750" s="45">
        <v>13.717033386230469</v>
      </c>
      <c r="AI7750" s="45"/>
      <c r="AJ7750" s="45"/>
      <c r="AK7750" s="20">
        <v>1.9936703029088676E-4</v>
      </c>
    </row>
    <row r="7751" spans="2:37">
      <c r="B7751" s="2">
        <v>2.0000000949949026E-3</v>
      </c>
      <c r="D7751" s="44">
        <v>0.12000000569969416</v>
      </c>
      <c r="E7751" s="44"/>
      <c r="F7751" s="45">
        <v>-5.8405971527099609</v>
      </c>
      <c r="G7751" s="45"/>
      <c r="H7751" s="45"/>
      <c r="I7751" s="45"/>
      <c r="J7751" s="45"/>
      <c r="K7751" s="45">
        <v>9.3019123077392578</v>
      </c>
      <c r="L7751" s="45"/>
      <c r="M7751" s="45"/>
      <c r="N7751" s="45">
        <v>30.072603225708008</v>
      </c>
      <c r="O7751" s="45"/>
      <c r="P7751" s="45"/>
      <c r="Q7751" s="45"/>
      <c r="R7751" s="45">
        <v>14.68709659576416</v>
      </c>
      <c r="S7751" s="45"/>
      <c r="T7751" s="45"/>
      <c r="U7751" s="45"/>
      <c r="V7751" s="46">
        <v>44.783836364746094</v>
      </c>
      <c r="W7751" s="46"/>
      <c r="X7751" s="45">
        <v>4.1000001132488251E-2</v>
      </c>
      <c r="Y7751" s="45"/>
      <c r="Z7751" s="44">
        <v>2.460000067949295</v>
      </c>
      <c r="AA7751" s="44"/>
      <c r="AB7751" s="45">
        <v>18.746458053588867</v>
      </c>
      <c r="AC7751" s="45"/>
      <c r="AD7751" s="45">
        <v>2.8298391043790616E-5</v>
      </c>
      <c r="AE7751" s="45"/>
      <c r="AF7751" s="45">
        <v>19.367511749267578</v>
      </c>
      <c r="AG7751" s="45"/>
      <c r="AH7751" s="45">
        <v>13.694879531860352</v>
      </c>
      <c r="AI7751" s="45"/>
      <c r="AJ7751" s="45"/>
      <c r="AK7751" s="20">
        <v>1.4611289952881634E-4</v>
      </c>
    </row>
    <row r="7752" spans="2:37">
      <c r="B7752" s="2">
        <v>3.0000000260770321E-3</v>
      </c>
      <c r="D7752" s="44">
        <v>0.18000000156462193</v>
      </c>
      <c r="E7752" s="44"/>
      <c r="F7752" s="45">
        <v>-2.5058717727661133</v>
      </c>
      <c r="G7752" s="45"/>
      <c r="H7752" s="45"/>
      <c r="I7752" s="45"/>
      <c r="J7752" s="45"/>
      <c r="K7752" s="45">
        <v>6.3229889869689941</v>
      </c>
      <c r="L7752" s="45"/>
      <c r="M7752" s="45"/>
      <c r="N7752" s="45">
        <v>27.052484512329102</v>
      </c>
      <c r="O7752" s="45"/>
      <c r="P7752" s="45"/>
      <c r="Q7752" s="45"/>
      <c r="R7752" s="45">
        <v>14.657966613769531</v>
      </c>
      <c r="S7752" s="45"/>
      <c r="T7752" s="45"/>
      <c r="U7752" s="45"/>
      <c r="V7752" s="46">
        <v>30.502378463745117</v>
      </c>
      <c r="W7752" s="46"/>
      <c r="X7752" s="45">
        <v>4.1999999433755875E-2</v>
      </c>
      <c r="Y7752" s="45"/>
      <c r="Z7752" s="44">
        <v>2.5199999660253525</v>
      </c>
      <c r="AA7752" s="44"/>
      <c r="AB7752" s="45">
        <v>19.190338134765625</v>
      </c>
      <c r="AC7752" s="45"/>
      <c r="AD7752" s="45">
        <v>2.0709092495962977E-5</v>
      </c>
      <c r="AE7752" s="45"/>
      <c r="AF7752" s="45">
        <v>19.336389541625977</v>
      </c>
      <c r="AG7752" s="45"/>
      <c r="AH7752" s="45">
        <v>13.672877311706543</v>
      </c>
      <c r="AI7752" s="45"/>
      <c r="AJ7752" s="45"/>
      <c r="AK7752" s="20">
        <v>1.0709917842177674E-4</v>
      </c>
    </row>
    <row r="7753" spans="2:37">
      <c r="B7753" s="2">
        <v>4.0000001899898052E-3</v>
      </c>
      <c r="D7753" s="44">
        <v>0.24000001139938831</v>
      </c>
      <c r="E7753" s="44"/>
      <c r="F7753" s="45">
        <v>3.0398225784301758</v>
      </c>
      <c r="G7753" s="45"/>
      <c r="H7753" s="45"/>
      <c r="I7753" s="45"/>
      <c r="J7753" s="45"/>
      <c r="K7753" s="45">
        <v>4.3428425788879395</v>
      </c>
      <c r="L7753" s="45"/>
      <c r="M7753" s="45"/>
      <c r="N7753" s="45">
        <v>25.031448364257813</v>
      </c>
      <c r="O7753" s="45"/>
      <c r="P7753" s="45"/>
      <c r="Q7753" s="45"/>
      <c r="R7753" s="45">
        <v>14.629054069519043</v>
      </c>
      <c r="S7753" s="45"/>
      <c r="T7753" s="45"/>
      <c r="U7753" s="45"/>
      <c r="V7753" s="46">
        <v>20.991470336914063</v>
      </c>
      <c r="W7753" s="46"/>
      <c r="X7753" s="45">
        <v>4.3000001460313797E-2</v>
      </c>
      <c r="Y7753" s="45"/>
      <c r="Z7753" s="44">
        <v>2.5800000876188278</v>
      </c>
      <c r="AA7753" s="44"/>
      <c r="AB7753" s="45">
        <v>16.943105697631836</v>
      </c>
      <c r="AC7753" s="45"/>
      <c r="AD7753" s="45">
        <v>1.5157400412135758E-5</v>
      </c>
      <c r="AE7753" s="45"/>
      <c r="AF7753" s="45">
        <v>19.30548095703125</v>
      </c>
      <c r="AG7753" s="45"/>
      <c r="AH7753" s="45">
        <v>13.651025772094727</v>
      </c>
      <c r="AI7753" s="45"/>
      <c r="AJ7753" s="45"/>
      <c r="AK7753" s="20">
        <v>7.8513519838452339E-5</v>
      </c>
    </row>
    <row r="7754" spans="2:37">
      <c r="B7754" s="2">
        <v>4.999999888241291E-3</v>
      </c>
      <c r="D7754" s="44">
        <v>0.29999999329447746</v>
      </c>
      <c r="E7754" s="44"/>
      <c r="F7754" s="45">
        <v>9.3862466812133789</v>
      </c>
      <c r="G7754" s="45"/>
      <c r="H7754" s="45"/>
      <c r="I7754" s="45"/>
      <c r="J7754" s="45"/>
      <c r="K7754" s="45">
        <v>3.0104334354400635</v>
      </c>
      <c r="L7754" s="45"/>
      <c r="M7754" s="45"/>
      <c r="N7754" s="45">
        <v>23.658454895019531</v>
      </c>
      <c r="O7754" s="45"/>
      <c r="P7754" s="45"/>
      <c r="Q7754" s="45"/>
      <c r="R7754" s="45">
        <v>14.600356101989746</v>
      </c>
      <c r="S7754" s="45"/>
      <c r="T7754" s="45"/>
      <c r="U7754" s="45"/>
      <c r="V7754" s="46">
        <v>14.579767227172852</v>
      </c>
      <c r="W7754" s="46"/>
      <c r="X7754" s="45">
        <v>4.3999999761581421E-2</v>
      </c>
      <c r="Y7754" s="45"/>
      <c r="Z7754" s="44">
        <v>2.6399999856948853</v>
      </c>
      <c r="AA7754" s="44"/>
      <c r="AB7754" s="45">
        <v>12.328295707702637</v>
      </c>
      <c r="AC7754" s="45"/>
      <c r="AD7754" s="45">
        <v>1.1095609806943685E-5</v>
      </c>
      <c r="AE7754" s="45"/>
      <c r="AF7754" s="45">
        <v>19.274785995483398</v>
      </c>
      <c r="AG7754" s="45"/>
      <c r="AH7754" s="45">
        <v>13.629323959350586</v>
      </c>
      <c r="AI7754" s="45"/>
      <c r="AJ7754" s="45"/>
      <c r="AK7754" s="20">
        <v>5.75654448766727E-5</v>
      </c>
    </row>
    <row r="7755" spans="2:37">
      <c r="B7755" s="2">
        <v>6.0000000521540642E-3</v>
      </c>
      <c r="D7755" s="44">
        <v>0.36000000312924385</v>
      </c>
      <c r="E7755" s="44"/>
      <c r="F7755" s="45">
        <v>15.234903335571289</v>
      </c>
      <c r="G7755" s="45"/>
      <c r="H7755" s="45"/>
      <c r="I7755" s="45"/>
      <c r="J7755" s="45"/>
      <c r="K7755" s="45">
        <v>2.1037201881408691</v>
      </c>
      <c r="L7755" s="45"/>
      <c r="M7755" s="45"/>
      <c r="N7755" s="45">
        <v>22.711460113525391</v>
      </c>
      <c r="O7755" s="45"/>
      <c r="P7755" s="45"/>
      <c r="Q7755" s="45"/>
      <c r="R7755" s="45">
        <v>14.571871757507324</v>
      </c>
      <c r="S7755" s="45"/>
      <c r="T7755" s="45"/>
      <c r="U7755" s="45"/>
      <c r="V7755" s="46">
        <v>10.208398818969727</v>
      </c>
      <c r="W7755" s="46"/>
      <c r="X7755" s="45">
        <v>4.5000001788139343E-2</v>
      </c>
      <c r="Y7755" s="45"/>
      <c r="Z7755" s="44">
        <v>2.7000001072883606</v>
      </c>
      <c r="AA7755" s="44"/>
      <c r="AB7755" s="45">
        <v>6.0001773834228516</v>
      </c>
      <c r="AC7755" s="45"/>
      <c r="AD7755" s="45">
        <v>8.1234193203272298E-6</v>
      </c>
      <c r="AE7755" s="45"/>
      <c r="AF7755" s="45">
        <v>19.244302749633789</v>
      </c>
      <c r="AG7755" s="45"/>
      <c r="AH7755" s="45">
        <v>13.607770919799805</v>
      </c>
      <c r="AI7755" s="45"/>
      <c r="AJ7755" s="45"/>
      <c r="AK7755" s="20">
        <v>4.2212090193061158E-5</v>
      </c>
    </row>
    <row r="7756" spans="2:37">
      <c r="B7756" s="2">
        <v>7.0000002160668373E-3</v>
      </c>
      <c r="D7756" s="44">
        <v>0.42000001296401024</v>
      </c>
      <c r="E7756" s="44"/>
      <c r="F7756" s="45">
        <v>19.500595092773438</v>
      </c>
      <c r="G7756" s="45"/>
      <c r="H7756" s="45"/>
      <c r="I7756" s="45"/>
      <c r="J7756" s="45"/>
      <c r="K7756" s="45">
        <v>1.480378270149231</v>
      </c>
      <c r="L7756" s="45"/>
      <c r="M7756" s="45"/>
      <c r="N7756" s="45">
        <v>22.048133850097656</v>
      </c>
      <c r="O7756" s="45"/>
      <c r="P7756" s="45"/>
      <c r="Q7756" s="45"/>
      <c r="R7756" s="45">
        <v>14.543599128723145</v>
      </c>
      <c r="S7756" s="45"/>
      <c r="T7756" s="45"/>
      <c r="U7756" s="45"/>
      <c r="V7756" s="46">
        <v>7.197568416595459</v>
      </c>
      <c r="W7756" s="46"/>
      <c r="X7756" s="45">
        <v>4.6000000089406967E-2</v>
      </c>
      <c r="Y7756" s="45"/>
      <c r="Z7756" s="44">
        <v>2.760000005364418</v>
      </c>
      <c r="AA7756" s="44"/>
      <c r="AB7756" s="45">
        <v>-1.1489759683609009</v>
      </c>
      <c r="AC7756" s="45"/>
      <c r="AD7756" s="45">
        <v>5.948210400674725E-6</v>
      </c>
      <c r="AE7756" s="45"/>
      <c r="AF7756" s="45">
        <v>19.214027404785156</v>
      </c>
      <c r="AG7756" s="45"/>
      <c r="AH7756" s="45">
        <v>13.58636474609375</v>
      </c>
      <c r="AI7756" s="45"/>
      <c r="AJ7756" s="45"/>
      <c r="AK7756" s="20">
        <v>3.0957653507357463E-5</v>
      </c>
    </row>
    <row r="7757" spans="2:37">
      <c r="B7757" s="2">
        <v>8.0000003799796104E-3</v>
      </c>
      <c r="D7757" s="44">
        <v>0.48000002279877663</v>
      </c>
      <c r="E7757" s="44"/>
      <c r="F7757" s="45">
        <v>21.413114547729492</v>
      </c>
      <c r="G7757" s="45"/>
      <c r="H7757" s="45"/>
      <c r="I7757" s="45"/>
      <c r="J7757" s="45"/>
      <c r="K7757" s="45">
        <v>1.0479511022567749</v>
      </c>
      <c r="L7757" s="45"/>
      <c r="M7757" s="45"/>
      <c r="N7757" s="45">
        <v>21.576019287109375</v>
      </c>
      <c r="O7757" s="45"/>
      <c r="P7757" s="45"/>
      <c r="Q7757" s="45"/>
      <c r="R7757" s="45">
        <v>14.515535354614258</v>
      </c>
      <c r="S7757" s="45"/>
      <c r="T7757" s="45"/>
      <c r="U7757" s="45"/>
      <c r="V7757" s="46">
        <v>5.1049675941467285</v>
      </c>
      <c r="W7757" s="46"/>
      <c r="X7757" s="45">
        <v>4.6999998390674591E-2</v>
      </c>
      <c r="Y7757" s="45"/>
      <c r="Z7757" s="44">
        <v>2.8199999034404755</v>
      </c>
      <c r="AA7757" s="44"/>
      <c r="AB7757" s="45">
        <v>-8.114659309387207</v>
      </c>
      <c r="AC7757" s="45"/>
      <c r="AD7757" s="45">
        <v>4.3560426092881244E-6</v>
      </c>
      <c r="AE7757" s="45"/>
      <c r="AF7757" s="45">
        <v>19.1839599609375</v>
      </c>
      <c r="AG7757" s="45"/>
      <c r="AH7757" s="45">
        <v>13.565104484558105</v>
      </c>
      <c r="AI7757" s="45"/>
      <c r="AJ7757" s="45"/>
      <c r="AK7757" s="20">
        <v>2.2706697563990019E-5</v>
      </c>
    </row>
    <row r="7758" spans="2:37">
      <c r="B7758" s="2">
        <v>8.999999612569809E-3</v>
      </c>
      <c r="D7758" s="44">
        <v>0.53999997675418854</v>
      </c>
      <c r="E7758" s="44"/>
      <c r="F7758" s="45">
        <v>20.592884063720703</v>
      </c>
      <c r="G7758" s="45"/>
      <c r="H7758" s="45"/>
      <c r="I7758" s="45"/>
      <c r="J7758" s="45"/>
      <c r="K7758" s="45">
        <v>0.74558258056640625</v>
      </c>
      <c r="L7758" s="45"/>
      <c r="M7758" s="45"/>
      <c r="N7758" s="45">
        <v>21.234254837036133</v>
      </c>
      <c r="O7758" s="45"/>
      <c r="P7758" s="45"/>
      <c r="Q7758" s="45"/>
      <c r="R7758" s="45">
        <v>14.487679481506348</v>
      </c>
      <c r="S7758" s="45"/>
      <c r="T7758" s="45"/>
      <c r="U7758" s="45"/>
      <c r="V7758" s="46">
        <v>3.6389987468719482</v>
      </c>
      <c r="W7758" s="46"/>
      <c r="X7758" s="45">
        <v>4.8000000417232513E-2</v>
      </c>
      <c r="Y7758" s="45"/>
      <c r="Z7758" s="44">
        <v>2.8800000250339508</v>
      </c>
      <c r="AA7758" s="44"/>
      <c r="AB7758" s="45">
        <v>-13.921232223510742</v>
      </c>
      <c r="AC7758" s="45"/>
      <c r="AD7758" s="45">
        <v>3.1904717161523877E-6</v>
      </c>
      <c r="AE7758" s="45"/>
      <c r="AF7758" s="45">
        <v>19.154094696044922</v>
      </c>
      <c r="AG7758" s="45"/>
      <c r="AH7758" s="45">
        <v>13.543988227844238</v>
      </c>
      <c r="AI7758" s="45"/>
      <c r="AJ7758" s="45"/>
      <c r="AK7758" s="20">
        <v>1.6656866137054749E-5</v>
      </c>
    </row>
    <row r="7759" spans="2:37">
      <c r="B7759" s="2">
        <v>9.9999997764825821E-3</v>
      </c>
      <c r="D7759" s="44">
        <v>0.59999998658895493</v>
      </c>
      <c r="E7759" s="44"/>
      <c r="F7759" s="45">
        <v>17.082891464233398</v>
      </c>
      <c r="G7759" s="45"/>
      <c r="H7759" s="45"/>
      <c r="I7759" s="45"/>
      <c r="J7759" s="45"/>
      <c r="K7759" s="45">
        <v>0.53270626068115234</v>
      </c>
      <c r="L7759" s="45"/>
      <c r="M7759" s="45"/>
      <c r="N7759" s="45">
        <v>20.982275009155273</v>
      </c>
      <c r="O7759" s="45"/>
      <c r="P7759" s="45"/>
      <c r="Q7759" s="45"/>
      <c r="R7759" s="45">
        <v>14.460028648376465</v>
      </c>
      <c r="S7759" s="45"/>
      <c r="T7759" s="45"/>
      <c r="U7759" s="45"/>
      <c r="V7759" s="46">
        <v>2.6049754619598389</v>
      </c>
      <c r="W7759" s="46"/>
      <c r="X7759" s="45">
        <v>4.8999998718500137E-2</v>
      </c>
      <c r="Y7759" s="45"/>
      <c r="Z7759" s="44">
        <v>2.9399999231100082</v>
      </c>
      <c r="AA7759" s="44"/>
      <c r="AB7759" s="45">
        <v>-17.758529663085938</v>
      </c>
      <c r="AC7759" s="45"/>
      <c r="AD7759" s="45">
        <v>2.3370787403109716E-6</v>
      </c>
      <c r="AE7759" s="45"/>
      <c r="AF7759" s="45">
        <v>19.124433517456055</v>
      </c>
      <c r="AG7759" s="45"/>
      <c r="AH7759" s="45">
        <v>13.523015975952148</v>
      </c>
      <c r="AI7759" s="45"/>
      <c r="AJ7759" s="45"/>
      <c r="AK7759" s="20">
        <v>1.2220382814120967E-5</v>
      </c>
    </row>
    <row r="7760" spans="2:37">
      <c r="B7760" s="2">
        <v>1.0999999940395355E-2</v>
      </c>
      <c r="D7760" s="44">
        <v>0.65999999642372131</v>
      </c>
      <c r="E7760" s="44"/>
      <c r="F7760" s="45">
        <v>11.328351974487305</v>
      </c>
      <c r="G7760" s="45"/>
      <c r="H7760" s="45"/>
      <c r="I7760" s="45"/>
      <c r="J7760" s="45"/>
      <c r="K7760" s="45">
        <v>0.38195845484733582</v>
      </c>
      <c r="L7760" s="45"/>
      <c r="M7760" s="45"/>
      <c r="N7760" s="45">
        <v>20.792709350585938</v>
      </c>
      <c r="O7760" s="45"/>
      <c r="P7760" s="45"/>
      <c r="Q7760" s="45"/>
      <c r="R7760" s="45">
        <v>14.432580947875977</v>
      </c>
      <c r="S7760" s="45"/>
      <c r="T7760" s="45"/>
      <c r="U7760" s="45"/>
      <c r="V7760" s="46">
        <v>1.87135910987854</v>
      </c>
      <c r="W7760" s="46"/>
      <c r="X7760" s="45">
        <v>5.000000074505806E-2</v>
      </c>
      <c r="Y7760" s="45"/>
      <c r="Z7760" s="44">
        <v>3.0000000447034836</v>
      </c>
      <c r="AA7760" s="44"/>
      <c r="AB7760" s="45">
        <v>-19.094865798950195</v>
      </c>
      <c r="AC7760" s="45"/>
      <c r="AD7760" s="45">
        <v>1.7121673181463848E-6</v>
      </c>
      <c r="AE7760" s="45"/>
      <c r="AF7760" s="45">
        <v>19.094974517822266</v>
      </c>
      <c r="AG7760" s="45"/>
      <c r="AH7760" s="45">
        <v>13.502184867858887</v>
      </c>
      <c r="AI7760" s="45"/>
      <c r="AJ7760" s="45"/>
      <c r="AK7760" s="20">
        <v>8.9665873019839637E-6</v>
      </c>
    </row>
    <row r="7761" spans="2:37">
      <c r="B7761" s="2">
        <v>1.2000000104308128E-2</v>
      </c>
      <c r="D7761" s="44">
        <v>0.7200000062584877</v>
      </c>
      <c r="E7761" s="44"/>
      <c r="F7761" s="45">
        <v>4.1045331954956055</v>
      </c>
      <c r="G7761" s="45"/>
      <c r="H7761" s="45"/>
      <c r="I7761" s="45"/>
      <c r="J7761" s="45"/>
      <c r="K7761" s="45">
        <v>0.27467864751815796</v>
      </c>
      <c r="L7761" s="45"/>
      <c r="M7761" s="45"/>
      <c r="N7761" s="45">
        <v>20.64689826965332</v>
      </c>
      <c r="O7761" s="45"/>
      <c r="P7761" s="45"/>
      <c r="Q7761" s="45"/>
      <c r="R7761" s="45">
        <v>14.40533447265625</v>
      </c>
      <c r="S7761" s="45"/>
      <c r="T7761" s="45"/>
      <c r="U7761" s="45"/>
      <c r="V7761" s="46">
        <v>1.3483000993728638</v>
      </c>
      <c r="W7761" s="46"/>
      <c r="X7761" s="45">
        <v>5.0999999046325684E-2</v>
      </c>
      <c r="Y7761" s="45"/>
      <c r="Z7761" s="44">
        <v>3.059999942779541</v>
      </c>
      <c r="AA7761" s="44"/>
      <c r="AB7761" s="45">
        <v>-17.750659942626953</v>
      </c>
      <c r="AC7761" s="45"/>
      <c r="AD7761" s="45">
        <v>1.2545044683065498E-6</v>
      </c>
      <c r="AE7761" s="45"/>
      <c r="AF7761" s="45">
        <v>19.065711975097656</v>
      </c>
      <c r="AG7761" s="45"/>
      <c r="AH7761" s="45">
        <v>13.481493949890137</v>
      </c>
      <c r="AI7761" s="45"/>
      <c r="AJ7761" s="45"/>
      <c r="AK7761" s="20">
        <v>6.5798985815490596E-6</v>
      </c>
    </row>
    <row r="7762" spans="2:37">
      <c r="B7762" s="2">
        <v>1.3000000268220901E-2</v>
      </c>
      <c r="D7762" s="44">
        <v>0.78000001609325409</v>
      </c>
      <c r="E7762" s="44"/>
      <c r="F7762" s="45">
        <v>-3.5985777378082275</v>
      </c>
      <c r="G7762" s="45"/>
      <c r="H7762" s="45"/>
      <c r="I7762" s="45"/>
      <c r="J7762" s="45"/>
      <c r="K7762" s="45">
        <v>0.19801545143127441</v>
      </c>
      <c r="L7762" s="45"/>
      <c r="M7762" s="45"/>
      <c r="N7762" s="45">
        <v>20.531984329223633</v>
      </c>
      <c r="O7762" s="45"/>
      <c r="P7762" s="45"/>
      <c r="Q7762" s="45"/>
      <c r="R7762" s="45">
        <v>14.378288269042969</v>
      </c>
      <c r="S7762" s="45"/>
      <c r="T7762" s="45"/>
      <c r="U7762" s="45"/>
      <c r="V7762" s="46">
        <v>0.97381597757339478</v>
      </c>
      <c r="W7762" s="46"/>
      <c r="X7762" s="45">
        <v>5.2000001072883606E-2</v>
      </c>
      <c r="Y7762" s="45"/>
      <c r="Z7762" s="44">
        <v>3.1200000643730164</v>
      </c>
      <c r="AA7762" s="44"/>
      <c r="AB7762" s="45">
        <v>-13.922525405883789</v>
      </c>
      <c r="AC7762" s="45"/>
      <c r="AD7762" s="45">
        <v>9.1928501433358178E-7</v>
      </c>
      <c r="AE7762" s="45"/>
      <c r="AF7762" s="45">
        <v>19.036647796630859</v>
      </c>
      <c r="AG7762" s="45"/>
      <c r="AH7762" s="45">
        <v>13.460942268371582</v>
      </c>
      <c r="AI7762" s="45"/>
      <c r="AJ7762" s="45"/>
      <c r="AK7762" s="20">
        <v>4.829028057429241E-6</v>
      </c>
    </row>
    <row r="7763" spans="2:37">
      <c r="B7763" s="2">
        <v>1.4000000432133675E-2</v>
      </c>
      <c r="D7763" s="44">
        <v>0.84000002592802048</v>
      </c>
      <c r="E7763" s="44"/>
      <c r="F7763" s="45">
        <v>-10.719414710998535</v>
      </c>
      <c r="G7763" s="45"/>
      <c r="H7763" s="45"/>
      <c r="I7763" s="45"/>
      <c r="J7763" s="45"/>
      <c r="K7763" s="45">
        <v>0.14304068684577942</v>
      </c>
      <c r="L7763" s="45"/>
      <c r="M7763" s="45"/>
      <c r="N7763" s="45">
        <v>20.43903923034668</v>
      </c>
      <c r="O7763" s="45"/>
      <c r="P7763" s="45"/>
      <c r="Q7763" s="45"/>
      <c r="R7763" s="45">
        <v>14.351438522338867</v>
      </c>
      <c r="S7763" s="45"/>
      <c r="T7763" s="45"/>
      <c r="U7763" s="45"/>
      <c r="V7763" s="46">
        <v>0.70477277040481567</v>
      </c>
      <c r="W7763" s="46"/>
      <c r="X7763" s="45">
        <v>5.299999937415123E-2</v>
      </c>
      <c r="Y7763" s="45"/>
      <c r="Z7763" s="44">
        <v>3.1799999624490738</v>
      </c>
      <c r="AA7763" s="44"/>
      <c r="AB7763" s="45">
        <v>-8.1545534133911133</v>
      </c>
      <c r="AC7763" s="45"/>
      <c r="AD7763" s="45">
        <v>6.7371917111813673E-7</v>
      </c>
      <c r="AE7763" s="45"/>
      <c r="AF7763" s="45">
        <v>19.007778167724609</v>
      </c>
      <c r="AG7763" s="45"/>
      <c r="AH7763" s="45">
        <v>13.440528869628906</v>
      </c>
      <c r="AI7763" s="45"/>
      <c r="AJ7763" s="45"/>
      <c r="AK7763" s="20">
        <v>3.5444393233774463E-6</v>
      </c>
    </row>
    <row r="7764" spans="2:37">
      <c r="B7764" s="2">
        <v>1.4999999664723873E-2</v>
      </c>
      <c r="D7764" s="44">
        <v>0.89999997988343239</v>
      </c>
      <c r="E7764" s="44"/>
      <c r="F7764" s="45">
        <v>-16.276285171508789</v>
      </c>
      <c r="G7764" s="45"/>
      <c r="H7764" s="45"/>
      <c r="I7764" s="45"/>
      <c r="J7764" s="45"/>
      <c r="K7764" s="45">
        <v>0.10350430011749268</v>
      </c>
      <c r="L7764" s="45"/>
      <c r="M7764" s="45"/>
      <c r="N7764" s="45">
        <v>20.361810684204102</v>
      </c>
      <c r="O7764" s="45"/>
      <c r="P7764" s="45"/>
      <c r="Q7764" s="45"/>
      <c r="R7764" s="45">
        <v>14.324785232543945</v>
      </c>
      <c r="S7764" s="45"/>
      <c r="T7764" s="45"/>
      <c r="U7764" s="45"/>
      <c r="V7764" s="46">
        <v>0.51092278957366943</v>
      </c>
      <c r="W7764" s="46"/>
      <c r="X7764" s="45">
        <v>5.4000001400709152E-2</v>
      </c>
      <c r="Y7764" s="45"/>
      <c r="Z7764" s="44">
        <v>3.2400000840425491</v>
      </c>
      <c r="AA7764" s="44"/>
      <c r="AB7764" s="45">
        <v>-1.2610210180282593</v>
      </c>
      <c r="AC7764" s="45"/>
      <c r="AD7764" s="45">
        <v>4.9380702193957404E-7</v>
      </c>
      <c r="AE7764" s="45"/>
      <c r="AF7764" s="45">
        <v>18.979103088378906</v>
      </c>
      <c r="AG7764" s="45"/>
      <c r="AH7764" s="45">
        <v>13.420251846313477</v>
      </c>
      <c r="AI7764" s="45"/>
      <c r="AJ7764" s="45"/>
      <c r="AK7764" s="20">
        <v>2.6018458356702467E-6</v>
      </c>
    </row>
    <row r="7765" spans="2:37">
      <c r="B7765" s="2">
        <v>1.6000000759959221E-2</v>
      </c>
      <c r="D7765" s="44">
        <v>0.96000004559755325</v>
      </c>
      <c r="E7765" s="44"/>
      <c r="F7765" s="45">
        <v>-19.506278991699219</v>
      </c>
      <c r="G7765" s="45"/>
      <c r="H7765" s="45"/>
      <c r="I7765" s="45"/>
      <c r="J7765" s="45"/>
      <c r="K7765" s="45">
        <v>7.5002178549766541E-2</v>
      </c>
      <c r="L7765" s="45"/>
      <c r="M7765" s="45"/>
      <c r="N7765" s="45">
        <v>20.295888900756836</v>
      </c>
      <c r="O7765" s="45"/>
      <c r="P7765" s="45"/>
      <c r="Q7765" s="45"/>
      <c r="R7765" s="45">
        <v>14.29832649230957</v>
      </c>
      <c r="S7765" s="45"/>
      <c r="T7765" s="45"/>
      <c r="U7765" s="45"/>
      <c r="V7765" s="46">
        <v>0.37091436982154846</v>
      </c>
      <c r="W7765" s="46"/>
      <c r="X7765" s="45">
        <v>5.4999999701976776E-2</v>
      </c>
      <c r="Y7765" s="45"/>
      <c r="Z7765" s="44">
        <v>3.2999999821186066</v>
      </c>
      <c r="AA7765" s="44"/>
      <c r="AB7765" s="45">
        <v>5.7885279655456543</v>
      </c>
      <c r="AC7765" s="45"/>
      <c r="AD7765" s="45">
        <v>3.619796018483612E-7</v>
      </c>
      <c r="AE7765" s="45"/>
      <c r="AF7765" s="45">
        <v>18.950618743896484</v>
      </c>
      <c r="AG7765" s="45"/>
      <c r="AH7765" s="45">
        <v>13.400111198425293</v>
      </c>
      <c r="AI7765" s="45"/>
      <c r="AJ7765" s="45"/>
      <c r="AK7765" s="20">
        <v>1.9101200905424776E-6</v>
      </c>
    </row>
    <row r="7766" spans="2:37">
      <c r="B7766" s="2">
        <v>1.7000000923871994E-2</v>
      </c>
      <c r="D7766" s="44">
        <v>1.0200000554323196</v>
      </c>
      <c r="E7766" s="44"/>
      <c r="F7766" s="45">
        <v>-19.972492218017578</v>
      </c>
      <c r="G7766" s="45"/>
      <c r="H7766" s="45"/>
      <c r="I7766" s="45"/>
      <c r="J7766" s="45"/>
      <c r="K7766" s="45">
        <v>5.4413460195064545E-2</v>
      </c>
      <c r="L7766" s="45"/>
      <c r="M7766" s="45"/>
      <c r="N7766" s="45">
        <v>20.238153457641602</v>
      </c>
      <c r="O7766" s="45"/>
      <c r="P7766" s="45"/>
      <c r="Q7766" s="45"/>
      <c r="R7766" s="45">
        <v>14.272059440612793</v>
      </c>
      <c r="S7766" s="45"/>
      <c r="T7766" s="45"/>
      <c r="U7766" s="45"/>
      <c r="V7766" s="46">
        <v>0.26959055662155151</v>
      </c>
      <c r="W7766" s="46"/>
      <c r="X7766" s="45">
        <v>5.6000001728534698E-2</v>
      </c>
      <c r="Y7766" s="45"/>
      <c r="Z7766" s="44">
        <v>3.3600001037120819</v>
      </c>
      <c r="AA7766" s="44"/>
      <c r="AB7766" s="45">
        <v>12.005606651306152</v>
      </c>
      <c r="AC7766" s="45"/>
      <c r="AD7766" s="45">
        <v>2.6537398412074253E-7</v>
      </c>
      <c r="AE7766" s="45"/>
      <c r="AF7766" s="45">
        <v>18.922325134277344</v>
      </c>
      <c r="AG7766" s="45"/>
      <c r="AH7766" s="45">
        <v>13.380105018615723</v>
      </c>
      <c r="AI7766" s="45"/>
      <c r="AJ7766" s="45"/>
      <c r="AK7766" s="20">
        <v>1.4024385563971009E-6</v>
      </c>
    </row>
    <row r="7767" spans="2:37">
      <c r="B7767" s="2">
        <v>1.7999999225139618E-2</v>
      </c>
      <c r="D7767" s="44">
        <v>1.0799999535083771</v>
      </c>
      <c r="E7767" s="44"/>
      <c r="F7767" s="45">
        <v>-17.624839782714844</v>
      </c>
      <c r="G7767" s="45"/>
      <c r="H7767" s="45"/>
      <c r="I7767" s="45"/>
      <c r="J7767" s="45"/>
      <c r="K7767" s="45">
        <v>3.9516132324934006E-2</v>
      </c>
      <c r="L7767" s="45"/>
      <c r="M7767" s="45"/>
      <c r="N7767" s="45">
        <v>20.186378479003906</v>
      </c>
      <c r="O7767" s="45"/>
      <c r="P7767" s="45"/>
      <c r="Q7767" s="45"/>
      <c r="R7767" s="45">
        <v>14.24598217010498</v>
      </c>
      <c r="S7767" s="45"/>
      <c r="T7767" s="45"/>
      <c r="U7767" s="45"/>
      <c r="V7767" s="46">
        <v>0.19614037871360779</v>
      </c>
      <c r="W7767" s="46"/>
      <c r="X7767" s="45">
        <v>5.7000000029802322E-2</v>
      </c>
      <c r="Y7767" s="45"/>
      <c r="Z7767" s="44">
        <v>3.4200000017881393</v>
      </c>
      <c r="AA7767" s="44"/>
      <c r="AB7767" s="45">
        <v>16.521354675292969</v>
      </c>
      <c r="AC7767" s="45"/>
      <c r="AD7767" s="45">
        <v>1.9457138478173874E-7</v>
      </c>
      <c r="AE7767" s="45"/>
      <c r="AF7767" s="45">
        <v>18.894220352172852</v>
      </c>
      <c r="AG7767" s="45"/>
      <c r="AH7767" s="45">
        <v>13.360231399536133</v>
      </c>
      <c r="AI7767" s="45"/>
      <c r="AJ7767" s="45"/>
      <c r="AK7767" s="20">
        <v>1.0297931112290826E-6</v>
      </c>
    </row>
    <row r="7768" spans="2:37">
      <c r="B7768" s="2">
        <v>1.8999999389052391E-2</v>
      </c>
      <c r="D7768" s="44">
        <v>1.1399999633431435</v>
      </c>
      <c r="E7768" s="44"/>
      <c r="F7768" s="45">
        <v>-12.806218147277832</v>
      </c>
      <c r="G7768" s="45"/>
      <c r="H7768" s="45"/>
      <c r="I7768" s="45"/>
      <c r="J7768" s="45"/>
      <c r="K7768" s="45">
        <v>2.872181124985218E-2</v>
      </c>
      <c r="L7768" s="45"/>
      <c r="M7768" s="45"/>
      <c r="N7768" s="45">
        <v>20.138971328735352</v>
      </c>
      <c r="O7768" s="45"/>
      <c r="P7768" s="45"/>
      <c r="Q7768" s="45"/>
      <c r="R7768" s="45">
        <v>14.220093727111816</v>
      </c>
      <c r="S7768" s="45"/>
      <c r="T7768" s="45"/>
      <c r="U7768" s="45"/>
      <c r="V7768" s="46">
        <v>0.14282175898551941</v>
      </c>
      <c r="W7768" s="46"/>
      <c r="X7768" s="45">
        <v>5.7999998331069946E-2</v>
      </c>
      <c r="Y7768" s="45"/>
      <c r="Z7768" s="44">
        <v>3.4799998998641968</v>
      </c>
      <c r="AA7768" s="44"/>
      <c r="AB7768" s="45">
        <v>18.707920074462891</v>
      </c>
      <c r="AC7768" s="45"/>
      <c r="AD7768" s="45">
        <v>1.4267399706113792E-7</v>
      </c>
      <c r="AE7768" s="45"/>
      <c r="AF7768" s="45">
        <v>18.866302490234375</v>
      </c>
      <c r="AG7768" s="45"/>
      <c r="AH7768" s="45">
        <v>13.340489387512207</v>
      </c>
      <c r="AI7768" s="45"/>
      <c r="AJ7768" s="45"/>
      <c r="AK7768" s="20">
        <v>7.5623722750606248E-7</v>
      </c>
    </row>
    <row r="7769" spans="2:37">
      <c r="B7769" s="2">
        <v>1.9999999552965164E-2</v>
      </c>
      <c r="D7769" s="44">
        <v>1.1999999731779099</v>
      </c>
      <c r="E7769" s="44"/>
      <c r="F7769" s="45">
        <v>-6.2034392356872559</v>
      </c>
      <c r="G7769" s="45"/>
      <c r="H7769" s="45"/>
      <c r="I7769" s="45"/>
      <c r="J7769" s="45"/>
      <c r="K7769" s="45">
        <v>2.0891258493065834E-2</v>
      </c>
      <c r="L7769" s="45"/>
      <c r="M7769" s="45"/>
      <c r="N7769" s="45">
        <v>20.094793319702148</v>
      </c>
      <c r="O7769" s="45"/>
      <c r="P7769" s="45"/>
      <c r="Q7769" s="45"/>
      <c r="R7769" s="45">
        <v>14.194393157958984</v>
      </c>
      <c r="S7769" s="45"/>
      <c r="T7769" s="45"/>
      <c r="U7769" s="45"/>
      <c r="V7769" s="46">
        <v>0.10407173633575439</v>
      </c>
      <c r="W7769" s="46"/>
      <c r="X7769" s="45">
        <v>5.9000000357627869E-2</v>
      </c>
      <c r="Y7769" s="45"/>
      <c r="Z7769" s="44">
        <v>3.5400000214576721</v>
      </c>
      <c r="AA7769" s="44"/>
      <c r="AB7769" s="45">
        <v>18.265729904174805</v>
      </c>
      <c r="AC7769" s="45"/>
      <c r="AD7769" s="45">
        <v>1.0462969868285654E-7</v>
      </c>
      <c r="AE7769" s="45"/>
      <c r="AF7769" s="45">
        <v>18.838567733764648</v>
      </c>
      <c r="AG7769" s="45"/>
      <c r="AH7769" s="45">
        <v>13.320878982543945</v>
      </c>
      <c r="AI7769" s="45"/>
      <c r="AJ7769" s="45"/>
      <c r="AK7769" s="20">
        <v>5.5540158427902497E-7</v>
      </c>
    </row>
    <row r="7770" spans="2:37">
      <c r="B7770" s="2">
        <v>2.0999999716877937E-2</v>
      </c>
      <c r="D7770" s="44">
        <v>1.2599999830126762</v>
      </c>
      <c r="E7770" s="44"/>
      <c r="F7770" s="45">
        <v>1.2499454021453857</v>
      </c>
      <c r="G7770" s="45"/>
      <c r="H7770" s="45"/>
      <c r="I7770" s="45"/>
      <c r="J7770" s="45"/>
      <c r="K7770" s="45">
        <v>1.5205086208879948E-2</v>
      </c>
      <c r="L7770" s="45"/>
      <c r="M7770" s="45"/>
      <c r="N7770" s="45">
        <v>20.053022384643555</v>
      </c>
      <c r="O7770" s="45"/>
      <c r="P7770" s="45"/>
      <c r="Q7770" s="45"/>
      <c r="R7770" s="45">
        <v>14.168876647949219</v>
      </c>
      <c r="S7770" s="45"/>
      <c r="T7770" s="45"/>
      <c r="U7770" s="45"/>
      <c r="V7770" s="46">
        <v>7.5881950557231903E-2</v>
      </c>
      <c r="W7770" s="46"/>
      <c r="X7770" s="45">
        <v>5.9999998658895493E-2</v>
      </c>
      <c r="Y7770" s="45"/>
      <c r="Z7770" s="44">
        <v>3.5999999195337296</v>
      </c>
      <c r="AA7770" s="44"/>
      <c r="AB7770" s="45">
        <v>15.264493942260742</v>
      </c>
      <c r="AC7770" s="45"/>
      <c r="AD7770" s="45">
        <v>7.6737634913115471E-8</v>
      </c>
      <c r="AE7770" s="45"/>
      <c r="AF7770" s="45">
        <v>18.811017990112305</v>
      </c>
      <c r="AG7770" s="45"/>
      <c r="AH7770" s="45">
        <v>13.301398277282715</v>
      </c>
      <c r="AI7770" s="45"/>
      <c r="AJ7770" s="45"/>
      <c r="AK7770" s="20">
        <v>4.0793980815578834E-7</v>
      </c>
    </row>
    <row r="7771" spans="2:37">
      <c r="B7771" s="2">
        <v>2.199999988079071E-2</v>
      </c>
      <c r="D7771" s="44">
        <v>1.3199999928474426</v>
      </c>
      <c r="E7771" s="44"/>
      <c r="F7771" s="45">
        <v>8.5051097869873047</v>
      </c>
      <c r="G7771" s="45"/>
      <c r="H7771" s="45"/>
      <c r="I7771" s="45"/>
      <c r="J7771" s="45"/>
      <c r="K7771" s="45">
        <v>1.1072580702602863E-2</v>
      </c>
      <c r="L7771" s="45"/>
      <c r="M7771" s="45"/>
      <c r="N7771" s="45">
        <v>20.013063430786133</v>
      </c>
      <c r="O7771" s="45"/>
      <c r="P7771" s="45"/>
      <c r="Q7771" s="45"/>
      <c r="R7771" s="45">
        <v>14.143543243408203</v>
      </c>
      <c r="S7771" s="45"/>
      <c r="T7771" s="45"/>
      <c r="U7771" s="45"/>
      <c r="V7771" s="46">
        <v>5.5357392877340317E-2</v>
      </c>
      <c r="W7771" s="46"/>
      <c r="X7771" s="45">
        <v>6.1000000685453415E-2</v>
      </c>
      <c r="Y7771" s="45"/>
      <c r="Z7771" s="44">
        <v>3.6600000411272049</v>
      </c>
      <c r="AA7771" s="44"/>
      <c r="AB7771" s="45">
        <v>10.132345199584961</v>
      </c>
      <c r="AC7771" s="45"/>
      <c r="AD7771" s="45">
        <v>5.6286477700950854E-8</v>
      </c>
      <c r="AE7771" s="45"/>
      <c r="AF7771" s="45">
        <v>18.783649444580078</v>
      </c>
      <c r="AG7771" s="45"/>
      <c r="AH7771" s="45">
        <v>13.282046318054199</v>
      </c>
      <c r="AI7771" s="45"/>
      <c r="AJ7771" s="45"/>
      <c r="AK7771" s="20">
        <v>2.996567616264656E-7</v>
      </c>
    </row>
    <row r="7772" spans="2:37">
      <c r="B7772" s="2">
        <v>2.3000000044703484E-2</v>
      </c>
      <c r="D7772" s="44">
        <v>1.380000002682209</v>
      </c>
      <c r="E7772" s="44"/>
      <c r="F7772" s="45">
        <v>14.545144081115723</v>
      </c>
      <c r="G7772" s="45"/>
      <c r="H7772" s="45"/>
      <c r="I7772" s="45"/>
      <c r="J7772" s="45"/>
      <c r="K7772" s="45">
        <v>8.0670630559325218E-3</v>
      </c>
      <c r="L7772" s="45"/>
      <c r="M7772" s="45"/>
      <c r="N7772" s="45">
        <v>19.9744873046875</v>
      </c>
      <c r="O7772" s="45"/>
      <c r="P7772" s="45"/>
      <c r="Q7772" s="45"/>
      <c r="R7772" s="45">
        <v>14.118391990661621</v>
      </c>
      <c r="S7772" s="45"/>
      <c r="T7772" s="45"/>
      <c r="U7772" s="45"/>
      <c r="V7772" s="46">
        <v>4.0403150022029877E-2</v>
      </c>
      <c r="W7772" s="46"/>
      <c r="X7772" s="45">
        <v>6.1999998986721039E-2</v>
      </c>
      <c r="Y7772" s="45"/>
      <c r="Z7772" s="44">
        <v>3.7199999392032623</v>
      </c>
      <c r="AA7772" s="44"/>
      <c r="AB7772" s="45">
        <v>3.5948011875152588</v>
      </c>
      <c r="AC7772" s="45"/>
      <c r="AD7772" s="45">
        <v>4.1289638375019422E-8</v>
      </c>
      <c r="AE7772" s="45"/>
      <c r="AF7772" s="45">
        <v>18.756462097167969</v>
      </c>
      <c r="AG7772" s="45"/>
      <c r="AH7772" s="45">
        <v>13.262821197509766</v>
      </c>
      <c r="AI7772" s="45"/>
      <c r="AJ7772" s="45"/>
      <c r="AK7772" s="20">
        <v>2.201355471243005E-7</v>
      </c>
    </row>
    <row r="7773" spans="2:37">
      <c r="B7773" s="2">
        <v>2.4000000208616257E-2</v>
      </c>
      <c r="D7773" s="44">
        <v>1.4400000125169754</v>
      </c>
      <c r="E7773" s="44"/>
      <c r="F7773" s="45">
        <v>18.527292251586914</v>
      </c>
      <c r="G7773" s="45"/>
      <c r="H7773" s="45"/>
      <c r="I7773" s="45"/>
      <c r="J7773" s="45"/>
      <c r="K7773" s="45">
        <v>5.879831500351429E-3</v>
      </c>
      <c r="L7773" s="45"/>
      <c r="M7773" s="45"/>
      <c r="N7773" s="45">
        <v>19.936985015869141</v>
      </c>
      <c r="O7773" s="45"/>
      <c r="P7773" s="45"/>
      <c r="Q7773" s="45"/>
      <c r="R7773" s="45">
        <v>14.093420028686523</v>
      </c>
      <c r="S7773" s="45"/>
      <c r="T7773" s="45"/>
      <c r="U7773" s="45"/>
      <c r="V7773" s="46">
        <v>2.9500778764486313E-2</v>
      </c>
      <c r="W7773" s="46"/>
      <c r="X7773" s="45">
        <v>6.3000001013278961E-2</v>
      </c>
      <c r="Y7773" s="45"/>
      <c r="Z7773" s="44">
        <v>3.7800000607967377</v>
      </c>
      <c r="AA7773" s="44"/>
      <c r="AB7773" s="45">
        <v>-3.4277713298797607</v>
      </c>
      <c r="AC7773" s="45"/>
      <c r="AD7773" s="45">
        <v>3.0291339214727486E-8</v>
      </c>
      <c r="AE7773" s="45"/>
      <c r="AF7773" s="45">
        <v>18.729452133178711</v>
      </c>
      <c r="AG7773" s="45"/>
      <c r="AH7773" s="45">
        <v>13.243722915649414</v>
      </c>
      <c r="AI7773" s="45"/>
      <c r="AJ7773" s="45"/>
      <c r="AK7773" s="20">
        <v>1.6173103745131812E-7</v>
      </c>
    </row>
    <row r="7774" spans="2:37">
      <c r="B7774" s="2">
        <v>2.500000037252903E-2</v>
      </c>
      <c r="D7774" s="44">
        <v>1.5000000223517418</v>
      </c>
      <c r="E7774" s="44"/>
      <c r="F7774" s="45">
        <v>19.900310516357422</v>
      </c>
      <c r="G7774" s="45"/>
      <c r="H7774" s="45"/>
      <c r="I7774" s="45"/>
      <c r="J7774" s="45"/>
      <c r="K7774" s="45">
        <v>4.2872386984527111E-3</v>
      </c>
      <c r="L7774" s="45"/>
      <c r="M7774" s="45"/>
      <c r="N7774" s="45">
        <v>19.90032958984375</v>
      </c>
      <c r="O7774" s="45"/>
      <c r="P7774" s="45"/>
      <c r="Q7774" s="45"/>
      <c r="R7774" s="45">
        <v>14.068626403808594</v>
      </c>
      <c r="S7774" s="45"/>
      <c r="T7774" s="45"/>
      <c r="U7774" s="45"/>
      <c r="V7774" s="46">
        <v>2.1548198536038399E-2</v>
      </c>
      <c r="W7774" s="46"/>
      <c r="X7774" s="45">
        <v>6.4000003039836884E-2</v>
      </c>
      <c r="Y7774" s="45"/>
      <c r="Z7774" s="44">
        <v>3.840000182390213</v>
      </c>
      <c r="AA7774" s="44"/>
      <c r="AB7774" s="45">
        <v>-9.9496898651123047</v>
      </c>
      <c r="AC7774" s="45"/>
      <c r="AD7774" s="45">
        <v>2.2224668327908148E-8</v>
      </c>
      <c r="AE7774" s="45"/>
      <c r="AF7774" s="45">
        <v>18.702619552612305</v>
      </c>
      <c r="AG7774" s="45"/>
      <c r="AH7774" s="45">
        <v>13.224749565124512</v>
      </c>
      <c r="AI7774" s="45"/>
      <c r="AJ7774" s="45"/>
      <c r="AK7774" s="20">
        <v>1.1883184214411813E-7</v>
      </c>
    </row>
    <row r="7775" spans="2:37">
      <c r="B7775" s="2">
        <v>2.6000000536441803E-2</v>
      </c>
      <c r="D7775" s="44">
        <v>1.5600000321865082</v>
      </c>
      <c r="E7775" s="44"/>
      <c r="F7775" s="45">
        <v>18.48060417175293</v>
      </c>
      <c r="G7775" s="45"/>
      <c r="H7775" s="45"/>
      <c r="I7775" s="45"/>
      <c r="J7775" s="45"/>
      <c r="K7775" s="45">
        <v>3.1270722392946482E-3</v>
      </c>
      <c r="L7775" s="45"/>
      <c r="M7775" s="45"/>
      <c r="N7775" s="45">
        <v>19.864356994628906</v>
      </c>
      <c r="O7775" s="45"/>
      <c r="P7775" s="45"/>
      <c r="Q7775" s="45"/>
      <c r="R7775" s="45">
        <v>14.044010162353516</v>
      </c>
      <c r="S7775" s="45"/>
      <c r="T7775" s="45"/>
      <c r="U7775" s="45"/>
      <c r="V7775" s="46">
        <v>1.5744606032967567E-2</v>
      </c>
      <c r="W7775" s="46"/>
      <c r="X7775" s="45">
        <v>6.4999997615814209E-2</v>
      </c>
      <c r="Y7775" s="45"/>
      <c r="Z7775" s="44">
        <v>3.8999998569488525</v>
      </c>
      <c r="AA7775" s="44"/>
      <c r="AB7775" s="45">
        <v>-15.058270454406738</v>
      </c>
      <c r="AC7775" s="45"/>
      <c r="AD7775" s="45">
        <v>1.6307621919509074E-8</v>
      </c>
      <c r="AE7775" s="45"/>
      <c r="AF7775" s="45">
        <v>18.67596435546875</v>
      </c>
      <c r="AG7775" s="45"/>
      <c r="AH7775" s="45">
        <v>13.205900192260742</v>
      </c>
      <c r="AI7775" s="45"/>
      <c r="AJ7775" s="45"/>
      <c r="AK7775" s="20">
        <v>8.7318774433242652E-8</v>
      </c>
    </row>
    <row r="7776" spans="2:37">
      <c r="B7776" s="2">
        <v>2.7000000700354576E-2</v>
      </c>
      <c r="D7776" s="44">
        <v>1.6200000420212746</v>
      </c>
      <c r="E7776" s="44"/>
      <c r="F7776" s="45">
        <v>14.476617813110352</v>
      </c>
      <c r="G7776" s="45"/>
      <c r="H7776" s="45"/>
      <c r="I7776" s="45"/>
      <c r="J7776" s="45"/>
      <c r="K7776" s="45">
        <v>2.2815626580268145E-3</v>
      </c>
      <c r="L7776" s="45"/>
      <c r="M7776" s="45"/>
      <c r="N7776" s="45">
        <v>19.828945159912109</v>
      </c>
      <c r="O7776" s="45"/>
      <c r="P7776" s="45"/>
      <c r="Q7776" s="45"/>
      <c r="R7776" s="45">
        <v>14.01956844329834</v>
      </c>
      <c r="S7776" s="45"/>
      <c r="T7776" s="45"/>
      <c r="U7776" s="45"/>
      <c r="V7776" s="46">
        <v>1.1507547460496426E-2</v>
      </c>
      <c r="W7776" s="46"/>
      <c r="X7776" s="45">
        <v>6.5999999642372131E-2</v>
      </c>
      <c r="Y7776" s="45"/>
      <c r="Z7776" s="44">
        <v>3.9599999785423279</v>
      </c>
      <c r="AA7776" s="44"/>
      <c r="AB7776" s="45">
        <v>-18.04151725769043</v>
      </c>
      <c r="AC7776" s="45"/>
      <c r="AD7776" s="45">
        <v>1.1966955426601089E-8</v>
      </c>
      <c r="AE7776" s="45"/>
      <c r="AF7776" s="45">
        <v>18.649480819702148</v>
      </c>
      <c r="AG7776" s="45"/>
      <c r="AH7776" s="45">
        <v>13.187174797058105</v>
      </c>
      <c r="AI7776" s="45"/>
      <c r="AJ7776" s="45"/>
      <c r="AK7776" s="20">
        <v>6.4167764435296704E-8</v>
      </c>
    </row>
    <row r="7777" spans="2:37">
      <c r="B7777" s="2">
        <v>2.8000000864267349E-2</v>
      </c>
      <c r="D7777" s="44">
        <v>1.680000051856041</v>
      </c>
      <c r="E7777" s="44"/>
      <c r="F7777" s="45">
        <v>8.4582176208496094</v>
      </c>
      <c r="G7777" s="45"/>
      <c r="H7777" s="45"/>
      <c r="I7777" s="45"/>
      <c r="J7777" s="45"/>
      <c r="K7777" s="45">
        <v>1.6651381738483906E-3</v>
      </c>
      <c r="L7777" s="45"/>
      <c r="M7777" s="45"/>
      <c r="N7777" s="45">
        <v>19.794008255004883</v>
      </c>
      <c r="O7777" s="45"/>
      <c r="P7777" s="45"/>
      <c r="Q7777" s="45"/>
      <c r="R7777" s="45">
        <v>13.99530029296875</v>
      </c>
      <c r="S7777" s="45"/>
      <c r="T7777" s="45"/>
      <c r="U7777" s="45"/>
      <c r="V7777" s="46">
        <v>8.4130419418215752E-3</v>
      </c>
      <c r="W7777" s="46"/>
      <c r="X7777" s="45">
        <v>6.7000001668930054E-2</v>
      </c>
      <c r="Y7777" s="45"/>
      <c r="Z7777" s="44">
        <v>4.0200001001358032</v>
      </c>
      <c r="AA7777" s="44"/>
      <c r="AB7777" s="45">
        <v>-18.48731803894043</v>
      </c>
      <c r="AC7777" s="45"/>
      <c r="AD7777" s="45">
        <v>8.7824059136210053E-9</v>
      </c>
      <c r="AE7777" s="45"/>
      <c r="AF7777" s="45">
        <v>18.623170852661133</v>
      </c>
      <c r="AG7777" s="45"/>
      <c r="AH7777" s="45">
        <v>13.168570518493652</v>
      </c>
      <c r="AI7777" s="45"/>
      <c r="AJ7777" s="45"/>
      <c r="AK7777" s="20">
        <v>4.7158486893295049E-8</v>
      </c>
    </row>
    <row r="7778" spans="2:37">
      <c r="B7778" s="2">
        <v>2.8999999165534973E-2</v>
      </c>
      <c r="D7778" s="44">
        <v>1.7399999499320984</v>
      </c>
      <c r="E7778" s="44"/>
      <c r="F7778" s="45">
        <v>1.2755893468856812</v>
      </c>
      <c r="G7778" s="45"/>
      <c r="H7778" s="45"/>
      <c r="I7778" s="45"/>
      <c r="J7778" s="45"/>
      <c r="K7778" s="45">
        <v>1.2155768927186728E-3</v>
      </c>
      <c r="L7778" s="45"/>
      <c r="M7778" s="45"/>
      <c r="N7778" s="45">
        <v>19.759481430053711</v>
      </c>
      <c r="O7778" s="45"/>
      <c r="P7778" s="45"/>
      <c r="Q7778" s="45"/>
      <c r="R7778" s="45">
        <v>13.971202850341797</v>
      </c>
      <c r="S7778" s="45"/>
      <c r="T7778" s="45"/>
      <c r="U7778" s="45"/>
      <c r="V7778" s="46">
        <v>6.1522452160716057E-3</v>
      </c>
      <c r="W7778" s="46"/>
      <c r="X7778" s="45">
        <v>6.8000003695487976E-2</v>
      </c>
      <c r="Y7778" s="45"/>
      <c r="Z7778" s="44">
        <v>4.0800002217292786</v>
      </c>
      <c r="AA7778" s="44"/>
      <c r="AB7778" s="45">
        <v>-16.340353012084961</v>
      </c>
      <c r="AC7778" s="45"/>
      <c r="AD7778" s="45">
        <v>6.4458358650654191E-9</v>
      </c>
      <c r="AE7778" s="45"/>
      <c r="AF7778" s="45">
        <v>18.597030639648438</v>
      </c>
      <c r="AG7778" s="45"/>
      <c r="AH7778" s="45">
        <v>13.150087356567383</v>
      </c>
      <c r="AI7778" s="45"/>
      <c r="AJ7778" s="45"/>
      <c r="AK7778" s="20">
        <v>3.4660565972899349E-8</v>
      </c>
    </row>
    <row r="7779" spans="2:37">
      <c r="B7779" s="2">
        <v>2.9999999329447746E-2</v>
      </c>
      <c r="D7779" s="44">
        <v>1.7999999597668648</v>
      </c>
      <c r="E7779" s="44"/>
      <c r="F7779" s="45">
        <v>-6.0608625411987305</v>
      </c>
      <c r="G7779" s="45"/>
      <c r="H7779" s="45"/>
      <c r="I7779" s="45"/>
      <c r="J7779" s="45"/>
      <c r="K7779" s="45">
        <v>8.8760827202349901E-4</v>
      </c>
      <c r="L7779" s="45"/>
      <c r="M7779" s="45"/>
      <c r="N7779" s="45">
        <v>19.725315093994141</v>
      </c>
      <c r="O7779" s="45"/>
      <c r="P7779" s="45"/>
      <c r="Q7779" s="45"/>
      <c r="R7779" s="45">
        <v>13.947277069091797</v>
      </c>
      <c r="S7779" s="45"/>
      <c r="T7779" s="45"/>
      <c r="U7779" s="45"/>
      <c r="V7779" s="46">
        <v>4.5000454410910606E-3</v>
      </c>
      <c r="W7779" s="46"/>
      <c r="X7779" s="45">
        <v>6.8999998271465302E-2</v>
      </c>
      <c r="Y7779" s="45"/>
      <c r="Z7779" s="44">
        <v>4.1399998962879181</v>
      </c>
      <c r="AA7779" s="44"/>
      <c r="AB7779" s="45">
        <v>-11.908828735351563</v>
      </c>
      <c r="AC7779" s="45"/>
      <c r="AD7779" s="45">
        <v>4.7312957995870875E-9</v>
      </c>
      <c r="AE7779" s="45"/>
      <c r="AF7779" s="45">
        <v>18.571062088012695</v>
      </c>
      <c r="AG7779" s="45"/>
      <c r="AH7779" s="45">
        <v>13.131723403930664</v>
      </c>
      <c r="AI7779" s="45"/>
      <c r="AJ7779" s="45"/>
      <c r="AK7779" s="20">
        <v>2.5476712295358084E-8</v>
      </c>
    </row>
    <row r="7780" spans="2:37">
      <c r="B7780" s="2">
        <v>3.0999999493360519E-2</v>
      </c>
      <c r="D7780" s="44">
        <v>1.8599999696016312</v>
      </c>
      <c r="E7780" s="44"/>
      <c r="F7780" s="45">
        <v>-12.522624015808105</v>
      </c>
      <c r="G7780" s="45"/>
      <c r="H7780" s="45"/>
      <c r="I7780" s="45"/>
      <c r="J7780" s="45"/>
      <c r="K7780" s="45">
        <v>6.4827688038349152E-4</v>
      </c>
      <c r="L7780" s="45"/>
      <c r="M7780" s="45"/>
      <c r="N7780" s="45">
        <v>19.691476821899414</v>
      </c>
      <c r="O7780" s="45"/>
      <c r="P7780" s="45"/>
      <c r="Q7780" s="45"/>
      <c r="R7780" s="45">
        <v>13.923519134521484</v>
      </c>
      <c r="S7780" s="45"/>
      <c r="T7780" s="45"/>
      <c r="U7780" s="45"/>
      <c r="V7780" s="46">
        <v>3.292278153821826E-3</v>
      </c>
      <c r="W7780" s="46"/>
      <c r="X7780" s="45">
        <v>7.0000000298023224E-2</v>
      </c>
      <c r="Y7780" s="45"/>
      <c r="Z7780" s="44">
        <v>4.2000000178813934</v>
      </c>
      <c r="AA7780" s="44"/>
      <c r="AB7780" s="45">
        <v>-5.8202743530273438</v>
      </c>
      <c r="AC7780" s="45"/>
      <c r="AD7780" s="45">
        <v>3.4730840425822862E-9</v>
      </c>
      <c r="AE7780" s="45"/>
      <c r="AF7780" s="45">
        <v>18.545259475708008</v>
      </c>
      <c r="AG7780" s="45"/>
      <c r="AH7780" s="45">
        <v>13.113478660583496</v>
      </c>
      <c r="AI7780" s="45"/>
      <c r="AJ7780" s="45"/>
      <c r="AK7780" s="20">
        <v>1.8727609685242896E-8</v>
      </c>
    </row>
    <row r="7781" spans="2:37">
      <c r="B7781" s="2">
        <v>3.2000001519918442E-2</v>
      </c>
      <c r="D7781" s="44">
        <v>1.9200000911951065</v>
      </c>
      <c r="E7781" s="44"/>
      <c r="F7781" s="45">
        <v>-17.207235336303711</v>
      </c>
      <c r="G7781" s="45"/>
      <c r="H7781" s="45"/>
      <c r="I7781" s="45"/>
      <c r="J7781" s="45"/>
      <c r="K7781" s="45">
        <v>4.7358137089759111E-4</v>
      </c>
      <c r="L7781" s="45"/>
      <c r="M7781" s="45"/>
      <c r="N7781" s="45">
        <v>19.657939910888672</v>
      </c>
      <c r="O7781" s="45"/>
      <c r="P7781" s="45"/>
      <c r="Q7781" s="45"/>
      <c r="R7781" s="45">
        <v>13.899928092956543</v>
      </c>
      <c r="S7781" s="45"/>
      <c r="T7781" s="45"/>
      <c r="U7781" s="45"/>
      <c r="V7781" s="46">
        <v>2.4091678205877542E-3</v>
      </c>
      <c r="W7781" s="46"/>
      <c r="X7781" s="45">
        <v>7.1000002324581146E-2</v>
      </c>
      <c r="Y7781" s="45"/>
      <c r="Z7781" s="44">
        <v>4.2600001394748688</v>
      </c>
      <c r="AA7781" s="44"/>
      <c r="AB7781" s="45">
        <v>1.0672972202301025</v>
      </c>
      <c r="AC7781" s="45"/>
      <c r="AD7781" s="45">
        <v>2.5496698086158176E-9</v>
      </c>
      <c r="AE7781" s="45"/>
      <c r="AF7781" s="45">
        <v>18.519624710083008</v>
      </c>
      <c r="AG7781" s="45"/>
      <c r="AH7781" s="45">
        <v>13.095352172851563</v>
      </c>
      <c r="AI7781" s="45"/>
      <c r="AJ7781" s="45"/>
      <c r="AK7781" s="20">
        <v>1.3767394335673089E-8</v>
      </c>
    </row>
    <row r="7782" spans="2:37">
      <c r="B7782" s="2">
        <v>3.2999999821186066E-2</v>
      </c>
      <c r="D7782" s="44">
        <v>1.9799999892711639</v>
      </c>
      <c r="E7782" s="44"/>
      <c r="F7782" s="45">
        <v>-19.464296340942383</v>
      </c>
      <c r="G7782" s="45"/>
      <c r="H7782" s="45"/>
      <c r="I7782" s="45"/>
      <c r="J7782" s="45"/>
      <c r="K7782" s="45">
        <v>3.4603409585542977E-4</v>
      </c>
      <c r="L7782" s="45"/>
      <c r="M7782" s="45"/>
      <c r="N7782" s="45">
        <v>19.624683380126953</v>
      </c>
      <c r="O7782" s="45"/>
      <c r="P7782" s="45"/>
      <c r="Q7782" s="45"/>
      <c r="R7782" s="45">
        <v>13.876502990722656</v>
      </c>
      <c r="S7782" s="45"/>
      <c r="T7782" s="45"/>
      <c r="U7782" s="45"/>
      <c r="V7782" s="46">
        <v>1.7632904928177595E-3</v>
      </c>
      <c r="W7782" s="46"/>
      <c r="X7782" s="45">
        <v>7.1999996900558472E-2</v>
      </c>
      <c r="Y7782" s="45"/>
      <c r="Z7782" s="44">
        <v>4.3199998140335083</v>
      </c>
      <c r="AA7782" s="44"/>
      <c r="AB7782" s="45">
        <v>7.7862672805786133</v>
      </c>
      <c r="AC7782" s="45"/>
      <c r="AD7782" s="45">
        <v>1.8719115146836884E-9</v>
      </c>
      <c r="AE7782" s="45"/>
      <c r="AF7782" s="45">
        <v>18.49415397644043</v>
      </c>
      <c r="AG7782" s="45"/>
      <c r="AH7782" s="45">
        <v>13.07734203338623</v>
      </c>
      <c r="AI7782" s="45"/>
      <c r="AJ7782" s="45"/>
      <c r="AK7782" s="20">
        <v>1.0121638638338482E-8</v>
      </c>
    </row>
    <row r="7783" spans="2:37">
      <c r="B7783" s="2">
        <v>3.4000001847743988E-2</v>
      </c>
      <c r="D7783" s="44">
        <v>2.0400001108646393</v>
      </c>
      <c r="E7783" s="44"/>
      <c r="F7783" s="45">
        <v>-18.985734939575195</v>
      </c>
      <c r="G7783" s="45"/>
      <c r="H7783" s="45"/>
      <c r="I7783" s="45"/>
      <c r="J7783" s="45"/>
      <c r="K7783" s="45">
        <v>2.5288865435868502E-4</v>
      </c>
      <c r="L7783" s="45"/>
      <c r="M7783" s="45"/>
      <c r="N7783" s="45">
        <v>19.591693878173828</v>
      </c>
      <c r="O7783" s="45"/>
      <c r="P7783" s="45"/>
      <c r="Q7783" s="45"/>
      <c r="R7783" s="45">
        <v>13.853240966796875</v>
      </c>
      <c r="S7783" s="45"/>
      <c r="T7783" s="45"/>
      <c r="U7783" s="45"/>
      <c r="V7783" s="46">
        <v>1.2908118078485131E-3</v>
      </c>
      <c r="W7783" s="46"/>
      <c r="X7783" s="45">
        <v>7.2999998927116394E-2</v>
      </c>
      <c r="Y7783" s="45"/>
      <c r="Z7783" s="44">
        <v>4.3799999356269836</v>
      </c>
      <c r="AA7783" s="44"/>
      <c r="AB7783" s="45">
        <v>13.395318984985352</v>
      </c>
      <c r="AC7783" s="45"/>
      <c r="AD7783" s="45">
        <v>1.3744174687246868E-9</v>
      </c>
      <c r="AE7783" s="45"/>
      <c r="AF7783" s="45">
        <v>18.468849182128906</v>
      </c>
      <c r="AG7783" s="45"/>
      <c r="AH7783" s="45">
        <v>13.0594482421875</v>
      </c>
      <c r="AI7783" s="45"/>
      <c r="AJ7783" s="45"/>
      <c r="AK7783" s="20">
        <v>7.4418142759213879E-9</v>
      </c>
    </row>
    <row r="7784" spans="2:37">
      <c r="B7784" s="2">
        <v>3.5000000149011612E-2</v>
      </c>
      <c r="D7784" s="44">
        <v>2.1000000089406967</v>
      </c>
      <c r="E7784" s="44"/>
      <c r="F7784" s="45">
        <v>-15.847812652587891</v>
      </c>
      <c r="G7784" s="45"/>
      <c r="H7784" s="45"/>
      <c r="I7784" s="45"/>
      <c r="J7784" s="45"/>
      <c r="K7784" s="45">
        <v>1.8485124746803194E-4</v>
      </c>
      <c r="L7784" s="45"/>
      <c r="M7784" s="45"/>
      <c r="N7784" s="45">
        <v>19.5589599609375</v>
      </c>
      <c r="O7784" s="45"/>
      <c r="P7784" s="45"/>
      <c r="Q7784" s="45"/>
      <c r="R7784" s="45">
        <v>13.830142021179199</v>
      </c>
      <c r="S7784" s="45"/>
      <c r="T7784" s="45"/>
      <c r="U7784" s="45"/>
      <c r="V7784" s="46">
        <v>9.4510649796575308E-4</v>
      </c>
      <c r="W7784" s="46"/>
      <c r="X7784" s="45">
        <v>7.4000000953674316E-2</v>
      </c>
      <c r="Y7784" s="45"/>
      <c r="Z7784" s="44">
        <v>4.440000057220459</v>
      </c>
      <c r="AA7784" s="44"/>
      <c r="AB7784" s="45">
        <v>17.111278533935547</v>
      </c>
      <c r="AC7784" s="45"/>
      <c r="AD7784" s="45">
        <v>1.0092138236217352E-9</v>
      </c>
      <c r="AE7784" s="45"/>
      <c r="AF7784" s="45">
        <v>18.443704605102539</v>
      </c>
      <c r="AG7784" s="45"/>
      <c r="AH7784" s="45">
        <v>13.041668891906738</v>
      </c>
      <c r="AI7784" s="45"/>
      <c r="AJ7784" s="45"/>
      <c r="AK7784" s="20">
        <v>5.4718602982006814E-9</v>
      </c>
    </row>
    <row r="7785" spans="2:37">
      <c r="B7785" s="2">
        <v>3.5999998450279236E-2</v>
      </c>
      <c r="D7785" s="44">
        <v>2.1599999070167542</v>
      </c>
      <c r="E7785" s="44"/>
      <c r="F7785" s="45">
        <v>-10.499155044555664</v>
      </c>
      <c r="G7785" s="45"/>
      <c r="H7785" s="45"/>
      <c r="I7785" s="45"/>
      <c r="J7785" s="45"/>
      <c r="K7785" s="45">
        <v>1.3514343299902976E-4</v>
      </c>
      <c r="L7785" s="45"/>
      <c r="M7785" s="45"/>
      <c r="N7785" s="45">
        <v>19.526470184326172</v>
      </c>
      <c r="O7785" s="45"/>
      <c r="P7785" s="45"/>
      <c r="Q7785" s="45"/>
      <c r="R7785" s="45">
        <v>13.807204246520996</v>
      </c>
      <c r="S7785" s="45"/>
      <c r="T7785" s="45"/>
      <c r="U7785" s="45"/>
      <c r="V7785" s="46">
        <v>6.9210852961987257E-4</v>
      </c>
      <c r="W7785" s="46"/>
      <c r="X7785" s="45">
        <v>7.5000002980232239E-2</v>
      </c>
      <c r="Y7785" s="45"/>
      <c r="Z7785" s="44">
        <v>4.5000001788139343</v>
      </c>
      <c r="AA7785" s="44"/>
      <c r="AB7785" s="45">
        <v>18.418439865112305</v>
      </c>
      <c r="AC7785" s="45"/>
      <c r="AD7785" s="45">
        <v>7.4110234615787363E-10</v>
      </c>
      <c r="AE7785" s="45"/>
      <c r="AF7785" s="45">
        <v>18.418722152709961</v>
      </c>
      <c r="AG7785" s="45"/>
      <c r="AH7785" s="45">
        <v>13.024003028869629</v>
      </c>
      <c r="AI7785" s="45"/>
      <c r="AJ7785" s="45"/>
      <c r="AK7785" s="20">
        <v>4.0236360909773339E-9</v>
      </c>
    </row>
    <row r="7786" spans="2:37">
      <c r="B7786" s="2">
        <v>3.7000000476837158E-2</v>
      </c>
      <c r="D7786" s="44">
        <v>2.2200000286102295</v>
      </c>
      <c r="E7786" s="44"/>
      <c r="F7786" s="45">
        <v>-3.6966533660888672</v>
      </c>
      <c r="G7786" s="45"/>
      <c r="H7786" s="45"/>
      <c r="I7786" s="45"/>
      <c r="J7786" s="45"/>
      <c r="K7786" s="45">
        <v>9.8819866252597421E-5</v>
      </c>
      <c r="L7786" s="45"/>
      <c r="M7786" s="45"/>
      <c r="N7786" s="45">
        <v>19.494220733642578</v>
      </c>
      <c r="O7786" s="45"/>
      <c r="P7786" s="45"/>
      <c r="Q7786" s="45"/>
      <c r="R7786" s="45">
        <v>13.784425735473633</v>
      </c>
      <c r="S7786" s="45"/>
      <c r="T7786" s="45"/>
      <c r="U7786" s="45"/>
      <c r="V7786" s="46">
        <v>5.0692138029262424E-4</v>
      </c>
      <c r="W7786" s="46"/>
      <c r="X7786" s="45">
        <v>7.5999997556209564E-2</v>
      </c>
      <c r="Y7786" s="45"/>
      <c r="Z7786" s="44">
        <v>4.5599998533725739</v>
      </c>
      <c r="AA7786" s="44"/>
      <c r="AB7786" s="45">
        <v>17.140104293823242</v>
      </c>
      <c r="AC7786" s="45"/>
      <c r="AD7786" s="45">
        <v>5.4425564055549103E-10</v>
      </c>
      <c r="AE7786" s="45"/>
      <c r="AF7786" s="45">
        <v>18.393898010253906</v>
      </c>
      <c r="AG7786" s="45"/>
      <c r="AH7786" s="45">
        <v>13.006450653076172</v>
      </c>
      <c r="AI7786" s="45"/>
      <c r="AJ7786" s="45"/>
      <c r="AK7786" s="20">
        <v>2.9588922423329223E-9</v>
      </c>
    </row>
    <row r="7787" spans="2:37" ht="14.25" customHeight="1">
      <c r="B7787" s="2">
        <v>3.7999998778104782E-2</v>
      </c>
      <c r="D7787" s="44">
        <v>2.2799999266862869</v>
      </c>
      <c r="E7787" s="44"/>
      <c r="F7787" s="45">
        <v>3.6015989780426025</v>
      </c>
      <c r="G7787" s="45"/>
      <c r="H7787" s="45"/>
      <c r="I7787" s="45"/>
      <c r="J7787" s="45"/>
      <c r="K7787" s="45">
        <v>7.2271621320396662E-5</v>
      </c>
      <c r="L7787" s="45"/>
      <c r="M7787" s="45"/>
      <c r="N7787" s="45">
        <v>19.462203979492188</v>
      </c>
      <c r="O7787" s="45"/>
      <c r="P7787" s="45"/>
      <c r="Q7787" s="45"/>
      <c r="R7787" s="45">
        <v>13.761805534362793</v>
      </c>
      <c r="S7787" s="45"/>
      <c r="T7787" s="45"/>
      <c r="U7787" s="45"/>
      <c r="V7787" s="46">
        <v>3.7134482408873737E-4</v>
      </c>
      <c r="W7787" s="46"/>
      <c r="X7787" s="45">
        <v>7.6999999582767487E-2</v>
      </c>
      <c r="Y7787" s="45"/>
      <c r="Z7787" s="44">
        <v>4.6199999749660492</v>
      </c>
      <c r="AA7787" s="44"/>
      <c r="AB7787" s="45">
        <v>13.462430000305176</v>
      </c>
      <c r="AC7787" s="45"/>
      <c r="AD7787" s="45">
        <v>3.9972075649430394E-10</v>
      </c>
      <c r="AE7787" s="45"/>
      <c r="AF7787" s="45">
        <v>18.369234085083008</v>
      </c>
      <c r="AG7787" s="45"/>
      <c r="AH7787" s="45">
        <v>12.989008903503418</v>
      </c>
      <c r="AI7787" s="45"/>
      <c r="AJ7787" s="45"/>
      <c r="AK7787" s="20">
        <v>2.1760340196408379E-9</v>
      </c>
    </row>
    <row r="7788" spans="2:37" ht="13.5" customHeight="1">
      <c r="B7788" s="47" t="s">
        <v>11</v>
      </c>
      <c r="C7788" s="47"/>
      <c r="D7788" s="47"/>
      <c r="E7788" s="47"/>
    </row>
    <row r="7789" spans="2:37" ht="12.75" customHeight="1">
      <c r="B7789" s="39" t="s">
        <v>0</v>
      </c>
      <c r="C7789" s="39"/>
      <c r="D7789" s="39"/>
      <c r="E7789" s="39"/>
      <c r="F7789" s="39"/>
      <c r="G7789" s="1" t="s">
        <v>1</v>
      </c>
      <c r="H7789" s="40" t="s">
        <v>136</v>
      </c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</row>
    <row r="7790" spans="2:37" ht="12.75" customHeight="1">
      <c r="AB7790" s="39" t="s">
        <v>2</v>
      </c>
      <c r="AC7790" s="39"/>
      <c r="AD7790" s="39"/>
      <c r="AE7790" s="39"/>
      <c r="AF7790" s="39"/>
      <c r="AG7790" s="39"/>
    </row>
    <row r="7791" spans="2:37" ht="12" customHeight="1">
      <c r="B7791" s="39" t="s">
        <v>3</v>
      </c>
      <c r="C7791" s="39"/>
      <c r="D7791" s="39"/>
      <c r="E7791" s="39"/>
      <c r="G7791" s="1" t="s">
        <v>4</v>
      </c>
      <c r="H7791" s="41">
        <v>0.43999999761581421</v>
      </c>
      <c r="I7791" s="41"/>
      <c r="J7791" s="41"/>
      <c r="K7791" s="41"/>
      <c r="L7791" s="41"/>
      <c r="M7791" s="41"/>
      <c r="N7791" s="41"/>
      <c r="O7791" s="39" t="s">
        <v>21</v>
      </c>
      <c r="P7791" s="39"/>
      <c r="Q7791" s="39"/>
      <c r="R7791" s="39"/>
      <c r="S7791" s="1" t="s">
        <v>4</v>
      </c>
      <c r="T7791" s="42" t="s">
        <v>22</v>
      </c>
      <c r="U7791" s="42"/>
      <c r="V7791" s="42"/>
      <c r="W7791" s="42"/>
      <c r="X7791" s="42"/>
      <c r="Y7791" s="42"/>
      <c r="Z7791" s="42"/>
      <c r="AA7791" s="42"/>
      <c r="AB7791" s="39"/>
      <c r="AC7791" s="39"/>
      <c r="AD7791" s="39"/>
      <c r="AE7791" s="39"/>
      <c r="AF7791" s="39"/>
      <c r="AG7791" s="39"/>
    </row>
    <row r="7792" spans="2:37" ht="10.5" customHeight="1">
      <c r="AB7792" s="39"/>
      <c r="AC7792" s="39"/>
      <c r="AD7792" s="39"/>
      <c r="AE7792" s="39"/>
      <c r="AF7792" s="39"/>
      <c r="AG7792" s="39"/>
    </row>
    <row r="7793" spans="2:34" ht="12" customHeight="1">
      <c r="AB7793" s="39"/>
      <c r="AC7793" s="39"/>
      <c r="AD7793" s="39"/>
      <c r="AE7793" s="39"/>
      <c r="AF7793" s="39"/>
      <c r="AG7793" s="39"/>
    </row>
    <row r="7794" spans="2:34" ht="12" customHeight="1">
      <c r="AB7794" s="39"/>
      <c r="AC7794" s="39"/>
      <c r="AD7794" s="39"/>
      <c r="AE7794" s="39"/>
      <c r="AF7794" s="39"/>
      <c r="AG7794" s="39"/>
    </row>
    <row r="7795" spans="2:34" ht="6" customHeight="1"/>
    <row r="7796" spans="2:34" ht="3" customHeight="1">
      <c r="B7796" s="43" t="s">
        <v>5</v>
      </c>
      <c r="D7796" s="43" t="s">
        <v>23</v>
      </c>
      <c r="E7796" s="43"/>
      <c r="G7796" s="43" t="s">
        <v>6</v>
      </c>
      <c r="H7796" s="43"/>
      <c r="J7796" s="43" t="s">
        <v>7</v>
      </c>
      <c r="K7796" s="43"/>
      <c r="L7796" s="43"/>
      <c r="M7796" s="43"/>
      <c r="N7796" s="43" t="s">
        <v>8</v>
      </c>
      <c r="O7796" s="43"/>
      <c r="Q7796" s="43" t="s">
        <v>9</v>
      </c>
      <c r="R7796" s="43"/>
      <c r="S7796" s="43"/>
      <c r="T7796" s="43" t="s">
        <v>10</v>
      </c>
      <c r="U7796" s="43"/>
      <c r="X7796" s="43" t="s">
        <v>5</v>
      </c>
      <c r="Y7796" s="43"/>
      <c r="Z7796" s="43" t="s">
        <v>23</v>
      </c>
      <c r="AA7796" s="43"/>
      <c r="AB7796" s="43" t="s">
        <v>6</v>
      </c>
      <c r="AC7796" s="43" t="s">
        <v>7</v>
      </c>
      <c r="AE7796" s="43" t="s">
        <v>8</v>
      </c>
      <c r="AF7796" s="43" t="s">
        <v>9</v>
      </c>
      <c r="AG7796" s="43" t="s">
        <v>10</v>
      </c>
      <c r="AH7796" s="43"/>
    </row>
    <row r="7797" spans="2:34" ht="14.25" customHeight="1">
      <c r="B7797" s="43"/>
      <c r="D7797" s="43"/>
      <c r="E7797" s="43"/>
      <c r="G7797" s="43"/>
      <c r="H7797" s="43"/>
      <c r="J7797" s="43"/>
      <c r="K7797" s="43"/>
      <c r="L7797" s="43"/>
      <c r="M7797" s="43"/>
      <c r="N7797" s="43"/>
      <c r="O7797" s="43"/>
      <c r="Q7797" s="43"/>
      <c r="R7797" s="43"/>
      <c r="S7797" s="43"/>
      <c r="T7797" s="43"/>
      <c r="U7797" s="43"/>
      <c r="X7797" s="43"/>
      <c r="Y7797" s="43"/>
      <c r="Z7797" s="43"/>
      <c r="AA7797" s="43"/>
      <c r="AB7797" s="43"/>
      <c r="AC7797" s="43"/>
      <c r="AE7797" s="43"/>
      <c r="AF7797" s="43"/>
      <c r="AG7797" s="43"/>
      <c r="AH7797" s="43"/>
    </row>
    <row r="7798" spans="2:34">
      <c r="B7798" s="2">
        <v>7.8000001609325409E-2</v>
      </c>
      <c r="D7798" s="44">
        <v>4.6800000965595245</v>
      </c>
      <c r="E7798" s="44"/>
      <c r="F7798" s="45">
        <v>7.9073591232299805</v>
      </c>
      <c r="G7798" s="45"/>
      <c r="H7798" s="45"/>
      <c r="I7798" s="45"/>
      <c r="J7798" s="45"/>
      <c r="K7798" s="45">
        <v>2.9358837583259856E-10</v>
      </c>
      <c r="L7798" s="45"/>
      <c r="M7798" s="45"/>
      <c r="N7798" s="45">
        <v>18.344724655151367</v>
      </c>
      <c r="O7798" s="45"/>
      <c r="P7798" s="45"/>
      <c r="Q7798" s="45"/>
      <c r="R7798" s="45">
        <v>12.9716796875</v>
      </c>
      <c r="S7798" s="45"/>
      <c r="T7798" s="45"/>
      <c r="U7798" s="45"/>
      <c r="V7798" s="46">
        <v>1.6003968150712922E-9</v>
      </c>
      <c r="W7798" s="46"/>
    </row>
    <row r="7799" spans="2:34">
      <c r="B7799" s="2">
        <v>7.9000003635883331E-2</v>
      </c>
      <c r="D7799" s="44">
        <v>4.7400002181529999</v>
      </c>
      <c r="E7799" s="44"/>
      <c r="F7799" s="45">
        <v>1.2585693597793579</v>
      </c>
      <c r="G7799" s="45"/>
      <c r="H7799" s="45"/>
      <c r="I7799" s="45"/>
      <c r="J7799" s="45"/>
      <c r="K7799" s="45">
        <v>2.1564962315867575E-10</v>
      </c>
      <c r="L7799" s="45"/>
      <c r="M7799" s="45"/>
      <c r="N7799" s="45">
        <v>18.320371627807617</v>
      </c>
      <c r="O7799" s="45"/>
      <c r="P7799" s="45"/>
      <c r="Q7799" s="45"/>
      <c r="R7799" s="45">
        <v>12.954459190368652</v>
      </c>
      <c r="S7799" s="45"/>
      <c r="T7799" s="45"/>
      <c r="U7799" s="45"/>
      <c r="V7799" s="46">
        <v>1.177102859628576E-9</v>
      </c>
      <c r="W7799" s="46"/>
    </row>
    <row r="7800" spans="2:34">
      <c r="B7800" s="2">
        <v>7.9999998211860657E-2</v>
      </c>
      <c r="D7800" s="44">
        <v>4.7999998927116394</v>
      </c>
      <c r="E7800" s="44"/>
      <c r="F7800" s="45">
        <v>-5.5490522384643555</v>
      </c>
      <c r="G7800" s="45"/>
      <c r="H7800" s="45"/>
      <c r="I7800" s="45"/>
      <c r="J7800" s="45"/>
      <c r="K7800" s="45">
        <v>1.5841108980119145E-10</v>
      </c>
      <c r="L7800" s="45"/>
      <c r="M7800" s="45"/>
      <c r="N7800" s="45">
        <v>18.296173095703125</v>
      </c>
      <c r="O7800" s="45"/>
      <c r="P7800" s="45"/>
      <c r="Q7800" s="45"/>
      <c r="R7800" s="45">
        <v>12.937348365783691</v>
      </c>
      <c r="S7800" s="45"/>
      <c r="T7800" s="45"/>
      <c r="U7800" s="45"/>
      <c r="V7800" s="46">
        <v>8.6581541935970563E-10</v>
      </c>
      <c r="W7800" s="46"/>
    </row>
    <row r="7801" spans="2:34">
      <c r="B7801" s="2">
        <v>8.1000000238418579E-2</v>
      </c>
      <c r="D7801" s="44">
        <v>4.8600000143051147</v>
      </c>
      <c r="E7801" s="44"/>
      <c r="F7801" s="45">
        <v>-11.560834884643555</v>
      </c>
      <c r="G7801" s="45"/>
      <c r="H7801" s="45"/>
      <c r="I7801" s="45"/>
      <c r="J7801" s="45"/>
      <c r="K7801" s="45">
        <v>1.1637209251791347E-10</v>
      </c>
      <c r="L7801" s="45"/>
      <c r="M7801" s="45"/>
      <c r="N7801" s="45">
        <v>18.272127151489258</v>
      </c>
      <c r="O7801" s="45"/>
      <c r="P7801" s="45"/>
      <c r="Q7801" s="45"/>
      <c r="R7801" s="45">
        <v>12.920345306396484</v>
      </c>
      <c r="S7801" s="45"/>
      <c r="T7801" s="45"/>
      <c r="U7801" s="45"/>
      <c r="V7801" s="46">
        <v>6.3688310181220231E-10</v>
      </c>
      <c r="W7801" s="46"/>
    </row>
    <row r="7802" spans="2:34">
      <c r="B7802" s="2">
        <v>8.2000002264976501E-2</v>
      </c>
      <c r="D7802" s="44">
        <v>4.9200001358985901</v>
      </c>
      <c r="E7802" s="44"/>
      <c r="F7802" s="45">
        <v>-15.93617057800293</v>
      </c>
      <c r="G7802" s="45"/>
      <c r="H7802" s="45"/>
      <c r="I7802" s="45"/>
      <c r="J7802" s="45"/>
      <c r="K7802" s="45">
        <v>8.5494430979160541E-11</v>
      </c>
      <c r="L7802" s="45"/>
      <c r="M7802" s="45"/>
      <c r="N7802" s="45">
        <v>18.248233795166016</v>
      </c>
      <c r="O7802" s="45"/>
      <c r="P7802" s="45"/>
      <c r="Q7802" s="45"/>
      <c r="R7802" s="45">
        <v>12.903449058532715</v>
      </c>
      <c r="S7802" s="45"/>
      <c r="T7802" s="45"/>
      <c r="U7802" s="45"/>
      <c r="V7802" s="46">
        <v>4.6850801016518062E-10</v>
      </c>
      <c r="W7802" s="46"/>
    </row>
    <row r="7803" spans="2:34">
      <c r="B7803" s="2">
        <v>8.2999996840953827E-2</v>
      </c>
      <c r="D7803" s="44">
        <v>4.9799998104572296</v>
      </c>
      <c r="E7803" s="44"/>
      <c r="F7803" s="45">
        <v>-18.066024780273438</v>
      </c>
      <c r="G7803" s="45"/>
      <c r="H7803" s="45"/>
      <c r="I7803" s="45"/>
      <c r="J7803" s="45"/>
      <c r="K7803" s="45">
        <v>6.281335174218583E-11</v>
      </c>
      <c r="L7803" s="45"/>
      <c r="M7803" s="45"/>
      <c r="N7803" s="45">
        <v>18.224489212036133</v>
      </c>
      <c r="O7803" s="45"/>
      <c r="P7803" s="45"/>
      <c r="Q7803" s="45"/>
      <c r="R7803" s="45">
        <v>12.886659622192383</v>
      </c>
      <c r="S7803" s="45"/>
      <c r="T7803" s="45"/>
      <c r="U7803" s="45"/>
      <c r="V7803" s="46">
        <v>3.4466454690296189E-10</v>
      </c>
      <c r="W7803" s="46"/>
    </row>
    <row r="7804" spans="2:34">
      <c r="B7804" s="2">
        <v>8.3999998867511749E-2</v>
      </c>
      <c r="D7804" s="44">
        <v>5.039999932050705</v>
      </c>
      <c r="E7804" s="44"/>
      <c r="F7804" s="45">
        <v>-17.657690048217773</v>
      </c>
      <c r="G7804" s="45"/>
      <c r="H7804" s="45"/>
      <c r="I7804" s="45"/>
      <c r="J7804" s="45"/>
      <c r="K7804" s="45">
        <v>4.6152016236478133E-11</v>
      </c>
      <c r="L7804" s="45"/>
      <c r="M7804" s="45"/>
      <c r="N7804" s="45">
        <v>18.200893402099609</v>
      </c>
      <c r="O7804" s="45"/>
      <c r="P7804" s="45"/>
      <c r="Q7804" s="45"/>
      <c r="R7804" s="45">
        <v>12.869975090026855</v>
      </c>
      <c r="S7804" s="45"/>
      <c r="T7804" s="45"/>
      <c r="U7804" s="45"/>
      <c r="V7804" s="46">
        <v>2.535700538430774E-10</v>
      </c>
      <c r="W7804" s="46"/>
    </row>
    <row r="7805" spans="2:34">
      <c r="B7805" s="2">
        <v>8.5000000894069672E-2</v>
      </c>
      <c r="D7805" s="44">
        <v>5.1000000536441803</v>
      </c>
      <c r="E7805" s="44"/>
      <c r="F7805" s="45">
        <v>-14.774974822998047</v>
      </c>
      <c r="G7805" s="45"/>
      <c r="H7805" s="45"/>
      <c r="I7805" s="45"/>
      <c r="J7805" s="45"/>
      <c r="K7805" s="45">
        <v>3.3911991270674235E-11</v>
      </c>
      <c r="L7805" s="45"/>
      <c r="M7805" s="45"/>
      <c r="N7805" s="45">
        <v>18.177446365356445</v>
      </c>
      <c r="O7805" s="45"/>
      <c r="P7805" s="45"/>
      <c r="Q7805" s="45"/>
      <c r="R7805" s="45">
        <v>12.853395462036133</v>
      </c>
      <c r="S7805" s="45"/>
      <c r="T7805" s="45"/>
      <c r="U7805" s="45"/>
      <c r="V7805" s="46">
        <v>1.865608084683501E-10</v>
      </c>
      <c r="W7805" s="46"/>
    </row>
    <row r="7806" spans="2:34">
      <c r="B7806" s="2">
        <v>8.6000002920627594E-2</v>
      </c>
      <c r="D7806" s="44">
        <v>5.1600001752376556</v>
      </c>
      <c r="E7806" s="44"/>
      <c r="F7806" s="45">
        <v>-9.8283519744873047</v>
      </c>
      <c r="G7806" s="45"/>
      <c r="H7806" s="45"/>
      <c r="I7806" s="45"/>
      <c r="J7806" s="45"/>
      <c r="K7806" s="45">
        <v>2.4919497021436143E-11</v>
      </c>
      <c r="L7806" s="45"/>
      <c r="M7806" s="45"/>
      <c r="N7806" s="45">
        <v>18.154146194458008</v>
      </c>
      <c r="O7806" s="45"/>
      <c r="P7806" s="45"/>
      <c r="Q7806" s="45"/>
      <c r="R7806" s="45">
        <v>12.836919784545898</v>
      </c>
      <c r="S7806" s="45"/>
      <c r="T7806" s="45"/>
      <c r="U7806" s="45"/>
      <c r="V7806" s="46">
        <v>1.3726615677445153E-10</v>
      </c>
      <c r="W7806" s="46"/>
    </row>
    <row r="7807" spans="2:34">
      <c r="B7807" s="2">
        <v>8.6999997496604919E-2</v>
      </c>
      <c r="D7807" s="44">
        <v>5.2199998497962952</v>
      </c>
      <c r="E7807" s="44"/>
      <c r="F7807" s="45">
        <v>-3.5165245532989502</v>
      </c>
      <c r="G7807" s="45"/>
      <c r="H7807" s="45"/>
      <c r="I7807" s="45"/>
      <c r="J7807" s="45"/>
      <c r="K7807" s="45">
        <v>1.8312518168528413E-11</v>
      </c>
      <c r="L7807" s="45"/>
      <c r="M7807" s="45"/>
      <c r="N7807" s="45">
        <v>18.130990982055664</v>
      </c>
      <c r="O7807" s="45"/>
      <c r="P7807" s="45"/>
      <c r="Q7807" s="45"/>
      <c r="R7807" s="45">
        <v>12.82054615020752</v>
      </c>
      <c r="S7807" s="45"/>
      <c r="T7807" s="45"/>
      <c r="U7807" s="45"/>
      <c r="V7807" s="46">
        <v>1.0100120045875016E-10</v>
      </c>
      <c r="W7807" s="46"/>
    </row>
    <row r="7808" spans="2:34">
      <c r="B7808" s="2">
        <v>8.7999999523162842E-2</v>
      </c>
      <c r="D7808" s="44">
        <v>5.2799999713897705</v>
      </c>
      <c r="E7808" s="44"/>
      <c r="F7808" s="45">
        <v>3.2722363471984863</v>
      </c>
      <c r="G7808" s="45"/>
      <c r="H7808" s="45"/>
      <c r="I7808" s="45"/>
      <c r="J7808" s="45"/>
      <c r="K7808" s="45">
        <v>1.3457956103690716E-11</v>
      </c>
      <c r="L7808" s="45"/>
      <c r="M7808" s="45"/>
      <c r="N7808" s="45">
        <v>18.107978820800781</v>
      </c>
      <c r="O7808" s="45"/>
      <c r="P7808" s="45"/>
      <c r="Q7808" s="45"/>
      <c r="R7808" s="45">
        <v>12.804274559020996</v>
      </c>
      <c r="S7808" s="45"/>
      <c r="T7808" s="45"/>
      <c r="U7808" s="45"/>
      <c r="V7808" s="46">
        <v>7.4320584408926749E-11</v>
      </c>
      <c r="W7808" s="46"/>
    </row>
    <row r="7809" spans="2:23">
      <c r="B7809" s="2">
        <v>8.9000001549720764E-2</v>
      </c>
      <c r="D7809" s="44">
        <v>5.3400000929832458</v>
      </c>
      <c r="E7809" s="44"/>
      <c r="F7809" s="45">
        <v>9.5850696563720703</v>
      </c>
      <c r="G7809" s="45"/>
      <c r="H7809" s="45"/>
      <c r="I7809" s="45"/>
      <c r="J7809" s="45"/>
      <c r="K7809" s="45">
        <v>9.8908103929318258E-12</v>
      </c>
      <c r="L7809" s="45"/>
      <c r="M7809" s="45"/>
      <c r="N7809" s="45">
        <v>18.085109710693359</v>
      </c>
      <c r="O7809" s="45"/>
      <c r="P7809" s="45"/>
      <c r="Q7809" s="45"/>
      <c r="R7809" s="45">
        <v>12.788104057312012</v>
      </c>
      <c r="S7809" s="45"/>
      <c r="T7809" s="45"/>
      <c r="U7809" s="45"/>
      <c r="V7809" s="46">
        <v>5.4690349471364641E-11</v>
      </c>
      <c r="W7809" s="46"/>
    </row>
    <row r="7810" spans="2:23">
      <c r="B7810" s="2">
        <v>9.0000003576278687E-2</v>
      </c>
      <c r="D7810" s="44">
        <v>5.4000002145767212</v>
      </c>
      <c r="E7810" s="44"/>
      <c r="F7810" s="45">
        <v>14.538237571716309</v>
      </c>
      <c r="G7810" s="45"/>
      <c r="H7810" s="45"/>
      <c r="I7810" s="45"/>
      <c r="J7810" s="45"/>
      <c r="K7810" s="45">
        <v>7.269521356406683E-12</v>
      </c>
      <c r="L7810" s="45"/>
      <c r="M7810" s="45"/>
      <c r="N7810" s="45">
        <v>18.062383651733398</v>
      </c>
      <c r="O7810" s="45"/>
      <c r="P7810" s="45"/>
      <c r="Q7810" s="45"/>
      <c r="R7810" s="45">
        <v>12.77203369140625</v>
      </c>
      <c r="S7810" s="45"/>
      <c r="T7810" s="45"/>
      <c r="U7810" s="45"/>
      <c r="V7810" s="46">
        <v>4.0246743437943877E-11</v>
      </c>
      <c r="W7810" s="46"/>
    </row>
    <row r="7811" spans="2:23">
      <c r="B7811" s="2">
        <v>9.0999998152256012E-2</v>
      </c>
      <c r="D7811" s="44">
        <v>5.4599998891353607</v>
      </c>
      <c r="E7811" s="44"/>
      <c r="F7811" s="45">
        <v>17.440814971923828</v>
      </c>
      <c r="G7811" s="45"/>
      <c r="H7811" s="45"/>
      <c r="I7811" s="45"/>
      <c r="J7811" s="45"/>
      <c r="K7811" s="45">
        <v>5.3431876978482507E-12</v>
      </c>
      <c r="L7811" s="45"/>
      <c r="M7811" s="45"/>
      <c r="N7811" s="45">
        <v>18.039796829223633</v>
      </c>
      <c r="O7811" s="45"/>
      <c r="P7811" s="45"/>
      <c r="Q7811" s="45"/>
      <c r="R7811" s="45">
        <v>12.756062507629395</v>
      </c>
      <c r="S7811" s="45"/>
      <c r="T7811" s="45"/>
      <c r="U7811" s="45"/>
      <c r="V7811" s="46">
        <v>2.9618890673432929E-11</v>
      </c>
      <c r="W7811" s="46"/>
    </row>
    <row r="7812" spans="2:23">
      <c r="B7812" s="2">
        <v>9.2000000178813934E-2</v>
      </c>
      <c r="D7812" s="44">
        <v>5.5200000107288361</v>
      </c>
      <c r="E7812" s="44"/>
      <c r="F7812" s="45">
        <v>17.891040802001953</v>
      </c>
      <c r="G7812" s="45"/>
      <c r="H7812" s="45"/>
      <c r="I7812" s="45"/>
      <c r="J7812" s="45"/>
      <c r="K7812" s="45">
        <v>3.9274911448061722E-12</v>
      </c>
      <c r="L7812" s="45"/>
      <c r="M7812" s="45"/>
      <c r="N7812" s="45">
        <v>18.017349243164063</v>
      </c>
      <c r="O7812" s="45"/>
      <c r="P7812" s="45"/>
      <c r="Q7812" s="45"/>
      <c r="R7812" s="45">
        <v>12.740190505981445</v>
      </c>
      <c r="S7812" s="45"/>
      <c r="T7812" s="45"/>
      <c r="U7812" s="45"/>
      <c r="V7812" s="46">
        <v>2.1798382543458672E-11</v>
      </c>
      <c r="W7812" s="46"/>
    </row>
    <row r="7813" spans="2:23">
      <c r="B7813" s="2">
        <v>9.3000002205371857E-2</v>
      </c>
      <c r="D7813" s="44">
        <v>5.5800001323223114</v>
      </c>
      <c r="E7813" s="44"/>
      <c r="F7813" s="45">
        <v>15.831904411315918</v>
      </c>
      <c r="G7813" s="45"/>
      <c r="H7813" s="45"/>
      <c r="I7813" s="45"/>
      <c r="J7813" s="45"/>
      <c r="K7813" s="45">
        <v>2.8870189659052636E-12</v>
      </c>
      <c r="L7813" s="45"/>
      <c r="M7813" s="45"/>
      <c r="N7813" s="45">
        <v>17.995040893554688</v>
      </c>
      <c r="O7813" s="45"/>
      <c r="P7813" s="45"/>
      <c r="Q7813" s="45"/>
      <c r="R7813" s="45">
        <v>12.72441577911377</v>
      </c>
      <c r="S7813" s="45"/>
      <c r="T7813" s="45"/>
      <c r="U7813" s="45"/>
      <c r="V7813" s="46">
        <v>1.6043414860500427E-11</v>
      </c>
      <c r="W7813" s="46"/>
    </row>
    <row r="7814" spans="2:23">
      <c r="B7814" s="2">
        <v>9.3999996781349182E-2</v>
      </c>
      <c r="D7814" s="44">
        <v>5.6399998068809509</v>
      </c>
      <c r="E7814" s="44"/>
      <c r="F7814" s="45">
        <v>11.558279037475586</v>
      </c>
      <c r="G7814" s="45"/>
      <c r="H7814" s="45"/>
      <c r="I7814" s="45"/>
      <c r="J7814" s="45"/>
      <c r="K7814" s="45">
        <v>2.122283035074779E-12</v>
      </c>
      <c r="L7814" s="45"/>
      <c r="M7814" s="45"/>
      <c r="N7814" s="45">
        <v>17.972869873046875</v>
      </c>
      <c r="O7814" s="45"/>
      <c r="P7814" s="45"/>
      <c r="Q7814" s="45"/>
      <c r="R7814" s="45">
        <v>12.708737373352051</v>
      </c>
      <c r="S7814" s="45"/>
      <c r="T7814" s="45"/>
      <c r="U7814" s="45"/>
      <c r="V7814" s="46">
        <v>1.1808259231527174E-11</v>
      </c>
      <c r="W7814" s="46"/>
    </row>
    <row r="7815" spans="2:23">
      <c r="B7815" s="2">
        <v>9.4999998807907104E-2</v>
      </c>
      <c r="D7815" s="44">
        <v>5.6999999284744263</v>
      </c>
      <c r="E7815" s="44"/>
      <c r="F7815" s="45">
        <v>5.6747193336486816</v>
      </c>
      <c r="G7815" s="45"/>
      <c r="H7815" s="45"/>
      <c r="I7815" s="45"/>
      <c r="J7815" s="45"/>
      <c r="K7815" s="45">
        <v>1.5601834060796627E-12</v>
      </c>
      <c r="L7815" s="45"/>
      <c r="M7815" s="45"/>
      <c r="N7815" s="45">
        <v>17.950832366943359</v>
      </c>
      <c r="O7815" s="45"/>
      <c r="P7815" s="45"/>
      <c r="Q7815" s="45"/>
      <c r="R7815" s="45">
        <v>12.693155288696289</v>
      </c>
      <c r="S7815" s="45"/>
      <c r="T7815" s="45"/>
      <c r="U7815" s="45"/>
      <c r="V7815" s="46">
        <v>8.6914260510884134E-12</v>
      </c>
      <c r="W7815" s="46"/>
    </row>
    <row r="7816" spans="2:23">
      <c r="B7816" s="2">
        <v>9.6000000834465027E-2</v>
      </c>
      <c r="D7816" s="44">
        <v>5.7600000500679016</v>
      </c>
      <c r="E7816" s="44"/>
      <c r="F7816" s="45">
        <v>-0.99003541469573975</v>
      </c>
      <c r="G7816" s="45"/>
      <c r="H7816" s="45"/>
      <c r="I7816" s="45"/>
      <c r="J7816" s="45"/>
      <c r="K7816" s="45">
        <v>1.147007510672593E-12</v>
      </c>
      <c r="L7816" s="45"/>
      <c r="M7816" s="45"/>
      <c r="N7816" s="45">
        <v>17.928932189941406</v>
      </c>
      <c r="O7816" s="45"/>
      <c r="P7816" s="45"/>
      <c r="Q7816" s="45"/>
      <c r="R7816" s="45">
        <v>12.677669525146484</v>
      </c>
      <c r="S7816" s="45"/>
      <c r="T7816" s="45"/>
      <c r="U7816" s="45"/>
      <c r="V7816" s="46">
        <v>6.3975231362478624E-12</v>
      </c>
      <c r="W7816" s="46"/>
    </row>
    <row r="7817" spans="2:23">
      <c r="B7817" s="2">
        <v>9.7000002861022949E-2</v>
      </c>
      <c r="D7817" s="44">
        <v>5.820000171661377</v>
      </c>
      <c r="E7817" s="44"/>
      <c r="F7817" s="45">
        <v>-7.4997711181640625</v>
      </c>
      <c r="G7817" s="45"/>
      <c r="H7817" s="45"/>
      <c r="I7817" s="45"/>
      <c r="J7817" s="45"/>
      <c r="K7817" s="45">
        <v>8.4328561928553869E-13</v>
      </c>
      <c r="L7817" s="45"/>
      <c r="M7817" s="45"/>
      <c r="N7817" s="45">
        <v>17.907163619995117</v>
      </c>
      <c r="O7817" s="45"/>
      <c r="P7817" s="45"/>
      <c r="Q7817" s="45"/>
      <c r="R7817" s="45">
        <v>12.662277221679688</v>
      </c>
      <c r="S7817" s="45"/>
      <c r="T7817" s="45"/>
      <c r="U7817" s="45"/>
      <c r="V7817" s="46">
        <v>4.7092082837429938E-12</v>
      </c>
      <c r="W7817" s="46"/>
    </row>
    <row r="7818" spans="2:23">
      <c r="B7818" s="2">
        <v>9.7999997437000275E-2</v>
      </c>
      <c r="D7818" s="44">
        <v>5.8799998462200165</v>
      </c>
      <c r="E7818" s="44"/>
      <c r="F7818" s="45">
        <v>-12.942283630371094</v>
      </c>
      <c r="G7818" s="45"/>
      <c r="H7818" s="45"/>
      <c r="I7818" s="45"/>
      <c r="J7818" s="45"/>
      <c r="K7818" s="45">
        <v>6.2001255908897268E-13</v>
      </c>
      <c r="L7818" s="45"/>
      <c r="M7818" s="45"/>
      <c r="N7818" s="45">
        <v>17.885528564453125</v>
      </c>
      <c r="O7818" s="45"/>
      <c r="P7818" s="45"/>
      <c r="Q7818" s="45"/>
      <c r="R7818" s="45">
        <v>12.646978378295898</v>
      </c>
      <c r="S7818" s="45"/>
      <c r="T7818" s="45"/>
      <c r="U7818" s="45"/>
      <c r="V7818" s="46">
        <v>3.4665599384087198E-12</v>
      </c>
      <c r="W7818" s="46"/>
    </row>
    <row r="7819" spans="2:23">
      <c r="B7819" s="2">
        <v>9.8999999463558197E-2</v>
      </c>
      <c r="D7819" s="44">
        <v>5.9399999678134918</v>
      </c>
      <c r="E7819" s="44"/>
      <c r="F7819" s="45">
        <v>-16.557178497314453</v>
      </c>
      <c r="G7819" s="45"/>
      <c r="H7819" s="45"/>
      <c r="I7819" s="45"/>
      <c r="J7819" s="45"/>
      <c r="K7819" s="45">
        <v>4.558723732707437E-13</v>
      </c>
      <c r="L7819" s="45"/>
      <c r="M7819" s="45"/>
      <c r="N7819" s="45">
        <v>17.864025115966797</v>
      </c>
      <c r="O7819" s="45"/>
      <c r="P7819" s="45"/>
      <c r="Q7819" s="45"/>
      <c r="R7819" s="45">
        <v>12.631772994995117</v>
      </c>
      <c r="S7819" s="45"/>
      <c r="T7819" s="45"/>
      <c r="U7819" s="45"/>
      <c r="V7819" s="46">
        <v>2.5519016153691121E-12</v>
      </c>
      <c r="W7819" s="46"/>
    </row>
    <row r="7820" spans="2:23">
      <c r="B7820" s="2">
        <v>0.10000000149011612</v>
      </c>
      <c r="D7820" s="44">
        <v>6.0000000894069672</v>
      </c>
      <c r="E7820" s="44"/>
      <c r="F7820" s="45">
        <v>-17.842082977294922</v>
      </c>
      <c r="G7820" s="45"/>
      <c r="H7820" s="45"/>
      <c r="I7820" s="45"/>
      <c r="J7820" s="45"/>
      <c r="K7820" s="45">
        <v>3.3519885543446815E-13</v>
      </c>
      <c r="L7820" s="45"/>
      <c r="M7820" s="45"/>
      <c r="N7820" s="45">
        <v>17.8426513671875</v>
      </c>
      <c r="O7820" s="45"/>
      <c r="P7820" s="45"/>
      <c r="Q7820" s="45"/>
      <c r="R7820" s="45">
        <v>12.616660118103027</v>
      </c>
      <c r="S7820" s="45"/>
      <c r="T7820" s="45"/>
      <c r="U7820" s="45"/>
      <c r="V7820" s="46">
        <v>1.8786380871077535E-12</v>
      </c>
      <c r="W7820" s="46"/>
    </row>
    <row r="7821" spans="2:23" ht="9.75" customHeight="1">
      <c r="B7821" s="2">
        <v>0.10100000351667404</v>
      </c>
      <c r="D7821" s="44">
        <v>6.0600002110004425</v>
      </c>
      <c r="E7821" s="44"/>
      <c r="F7821" s="45">
        <v>-16.622442245483398</v>
      </c>
      <c r="G7821" s="45"/>
      <c r="H7821" s="45"/>
      <c r="I7821" s="45"/>
      <c r="J7821" s="45"/>
      <c r="K7821" s="45">
        <v>2.4647785982351289E-13</v>
      </c>
      <c r="L7821" s="45"/>
      <c r="M7821" s="45"/>
      <c r="N7821" s="45">
        <v>17.821407318115234</v>
      </c>
      <c r="O7821" s="45"/>
      <c r="P7821" s="45"/>
      <c r="Q7821" s="45"/>
      <c r="R7821" s="45">
        <v>12.601637840270996</v>
      </c>
      <c r="S7821" s="45"/>
      <c r="T7821" s="45"/>
      <c r="U7821" s="45"/>
      <c r="V7821" s="46">
        <v>1.3830437446335497E-12</v>
      </c>
      <c r="W7821" s="46"/>
    </row>
    <row r="7822" spans="2:23" ht="5.25" customHeight="1"/>
    <row r="7823" spans="2:23" ht="172.5" customHeight="1"/>
    <row r="7824" spans="2:23" ht="16.5" customHeight="1"/>
    <row r="7825" spans="2:37" ht="12.75" customHeight="1">
      <c r="B7825" s="39" t="s">
        <v>0</v>
      </c>
      <c r="C7825" s="39"/>
      <c r="D7825" s="39"/>
      <c r="E7825" s="39"/>
      <c r="F7825" s="39"/>
      <c r="G7825" s="1" t="s">
        <v>1</v>
      </c>
      <c r="H7825" s="40" t="s">
        <v>137</v>
      </c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</row>
    <row r="7826" spans="2:37" ht="12.75" customHeight="1">
      <c r="AB7826" s="39" t="s">
        <v>2</v>
      </c>
      <c r="AC7826" s="39"/>
      <c r="AD7826" s="39"/>
      <c r="AE7826" s="39"/>
      <c r="AF7826" s="39"/>
      <c r="AG7826" s="39"/>
    </row>
    <row r="7827" spans="2:37" ht="12" customHeight="1">
      <c r="B7827" s="39" t="s">
        <v>3</v>
      </c>
      <c r="C7827" s="39"/>
      <c r="D7827" s="39"/>
      <c r="E7827" s="39"/>
      <c r="G7827" s="1" t="s">
        <v>4</v>
      </c>
      <c r="H7827" s="41">
        <v>0.43999999761581421</v>
      </c>
      <c r="I7827" s="41"/>
      <c r="J7827" s="41"/>
      <c r="K7827" s="41"/>
      <c r="L7827" s="41"/>
      <c r="M7827" s="41"/>
      <c r="N7827" s="41"/>
      <c r="O7827" s="39" t="s">
        <v>21</v>
      </c>
      <c r="P7827" s="39"/>
      <c r="Q7827" s="39"/>
      <c r="R7827" s="39"/>
      <c r="S7827" s="1" t="s">
        <v>4</v>
      </c>
      <c r="T7827" s="42" t="s">
        <v>22</v>
      </c>
      <c r="U7827" s="42"/>
      <c r="V7827" s="42"/>
      <c r="W7827" s="42"/>
      <c r="X7827" s="42"/>
      <c r="Y7827" s="42"/>
      <c r="Z7827" s="42"/>
      <c r="AA7827" s="42"/>
      <c r="AB7827" s="39"/>
      <c r="AC7827" s="39"/>
      <c r="AD7827" s="39"/>
      <c r="AE7827" s="39"/>
      <c r="AF7827" s="39"/>
      <c r="AG7827" s="39"/>
    </row>
    <row r="7828" spans="2:37" ht="10.5" customHeight="1">
      <c r="AB7828" s="39"/>
      <c r="AC7828" s="39"/>
      <c r="AD7828" s="39"/>
      <c r="AE7828" s="39"/>
      <c r="AF7828" s="39"/>
      <c r="AG7828" s="39"/>
    </row>
    <row r="7829" spans="2:37" ht="12" customHeight="1">
      <c r="AB7829" s="39"/>
      <c r="AC7829" s="39"/>
      <c r="AD7829" s="39"/>
      <c r="AE7829" s="39"/>
      <c r="AF7829" s="39"/>
      <c r="AG7829" s="39"/>
    </row>
    <row r="7830" spans="2:37" ht="12" customHeight="1">
      <c r="AB7830" s="39"/>
      <c r="AC7830" s="39"/>
      <c r="AD7830" s="39"/>
      <c r="AE7830" s="39"/>
      <c r="AF7830" s="39"/>
      <c r="AG7830" s="39"/>
    </row>
    <row r="7831" spans="2:37" ht="6" customHeight="1"/>
    <row r="7832" spans="2:37" ht="3" customHeight="1">
      <c r="B7832" s="43" t="s">
        <v>5</v>
      </c>
      <c r="D7832" s="43" t="s">
        <v>23</v>
      </c>
      <c r="E7832" s="43"/>
      <c r="G7832" s="43" t="s">
        <v>6</v>
      </c>
      <c r="H7832" s="43"/>
      <c r="J7832" s="43" t="s">
        <v>7</v>
      </c>
      <c r="K7832" s="43"/>
      <c r="L7832" s="43"/>
      <c r="M7832" s="43"/>
      <c r="N7832" s="43" t="s">
        <v>8</v>
      </c>
      <c r="O7832" s="43"/>
      <c r="Q7832" s="43" t="s">
        <v>9</v>
      </c>
      <c r="R7832" s="43"/>
      <c r="S7832" s="43"/>
      <c r="T7832" s="43" t="s">
        <v>10</v>
      </c>
      <c r="U7832" s="43"/>
      <c r="X7832" s="43" t="s">
        <v>5</v>
      </c>
      <c r="Y7832" s="43"/>
      <c r="Z7832" s="43" t="s">
        <v>23</v>
      </c>
      <c r="AA7832" s="43"/>
      <c r="AB7832" s="43" t="s">
        <v>6</v>
      </c>
      <c r="AC7832" s="43" t="s">
        <v>7</v>
      </c>
      <c r="AE7832" s="43" t="s">
        <v>8</v>
      </c>
      <c r="AF7832" s="43" t="s">
        <v>9</v>
      </c>
      <c r="AG7832" s="43" t="s">
        <v>10</v>
      </c>
      <c r="AH7832" s="43"/>
    </row>
    <row r="7833" spans="2:37" ht="14.25" customHeight="1">
      <c r="B7833" s="43"/>
      <c r="D7833" s="43"/>
      <c r="E7833" s="43"/>
      <c r="G7833" s="43"/>
      <c r="H7833" s="43"/>
      <c r="J7833" s="43"/>
      <c r="K7833" s="43"/>
      <c r="L7833" s="43"/>
      <c r="M7833" s="43"/>
      <c r="N7833" s="43"/>
      <c r="O7833" s="43"/>
      <c r="Q7833" s="43"/>
      <c r="R7833" s="43"/>
      <c r="S7833" s="43"/>
      <c r="T7833" s="43"/>
      <c r="U7833" s="43"/>
      <c r="X7833" s="43"/>
      <c r="Y7833" s="43"/>
      <c r="Z7833" s="43"/>
      <c r="AA7833" s="43"/>
      <c r="AB7833" s="43"/>
      <c r="AC7833" s="43"/>
      <c r="AE7833" s="43"/>
      <c r="AF7833" s="43"/>
      <c r="AG7833" s="43"/>
      <c r="AH7833" s="43"/>
    </row>
    <row r="7834" spans="2:37">
      <c r="B7834" s="2">
        <v>0</v>
      </c>
      <c r="D7834" s="44">
        <v>0</v>
      </c>
      <c r="E7834" s="44"/>
      <c r="F7834" s="45">
        <v>7.1094742452260107E-5</v>
      </c>
      <c r="G7834" s="45"/>
      <c r="H7834" s="45"/>
      <c r="I7834" s="45"/>
      <c r="J7834" s="45"/>
      <c r="K7834" s="45">
        <v>20.854089736938477</v>
      </c>
      <c r="L7834" s="45"/>
      <c r="M7834" s="45"/>
      <c r="N7834" s="45">
        <v>41.708106994628906</v>
      </c>
      <c r="O7834" s="45"/>
      <c r="P7834" s="45"/>
      <c r="Q7834" s="45"/>
      <c r="R7834" s="45">
        <v>14.746017456054688</v>
      </c>
      <c r="S7834" s="45"/>
      <c r="T7834" s="45"/>
      <c r="U7834" s="45"/>
      <c r="V7834" s="46">
        <v>100.00034332275391</v>
      </c>
      <c r="W7834" s="46"/>
      <c r="X7834" s="45">
        <v>3.9000000804662704E-2</v>
      </c>
      <c r="Y7834" s="45"/>
      <c r="Z7834" s="44">
        <v>2.3400000482797623</v>
      </c>
      <c r="AA7834" s="44"/>
      <c r="AB7834" s="45">
        <v>10.37120246887207</v>
      </c>
      <c r="AC7834" s="45"/>
      <c r="AD7834" s="45">
        <v>5.2864394092466682E-5</v>
      </c>
      <c r="AE7834" s="45"/>
      <c r="AF7834" s="45">
        <v>19.430416107177734</v>
      </c>
      <c r="AG7834" s="45"/>
      <c r="AH7834" s="45">
        <v>13.739341735839844</v>
      </c>
      <c r="AI7834" s="45"/>
      <c r="AJ7834" s="45"/>
      <c r="AK7834" s="20">
        <v>2.7207104722037911E-4</v>
      </c>
    </row>
    <row r="7835" spans="2:37">
      <c r="B7835" s="2">
        <v>1.0000000474974513E-3</v>
      </c>
      <c r="D7835" s="44">
        <v>6.0000002849847078E-2</v>
      </c>
      <c r="E7835" s="44"/>
      <c r="F7835" s="45">
        <v>-5.5092363357543945</v>
      </c>
      <c r="G7835" s="45"/>
      <c r="H7835" s="45"/>
      <c r="I7835" s="45"/>
      <c r="J7835" s="45"/>
      <c r="K7835" s="45">
        <v>13.841802597045898</v>
      </c>
      <c r="L7835" s="45"/>
      <c r="M7835" s="45"/>
      <c r="N7835" s="45">
        <v>34.653999328613281</v>
      </c>
      <c r="O7835" s="45"/>
      <c r="P7835" s="45"/>
      <c r="Q7835" s="45"/>
      <c r="R7835" s="45">
        <v>14.716445922851563</v>
      </c>
      <c r="S7835" s="45"/>
      <c r="T7835" s="45"/>
      <c r="U7835" s="45"/>
      <c r="V7835" s="46">
        <v>66.508125305175781</v>
      </c>
      <c r="W7835" s="46"/>
      <c r="X7835" s="45">
        <v>3.9999999105930328E-2</v>
      </c>
      <c r="Y7835" s="45"/>
      <c r="Z7835" s="44">
        <v>2.3999999463558197</v>
      </c>
      <c r="AA7835" s="44"/>
      <c r="AB7835" s="45">
        <v>15.665191650390625</v>
      </c>
      <c r="AC7835" s="45"/>
      <c r="AD7835" s="45">
        <v>3.8674843381159008E-5</v>
      </c>
      <c r="AE7835" s="45"/>
      <c r="AF7835" s="45">
        <v>19.398853302001953</v>
      </c>
      <c r="AG7835" s="45"/>
      <c r="AH7835" s="45">
        <v>13.717033386230469</v>
      </c>
      <c r="AI7835" s="45"/>
      <c r="AJ7835" s="45"/>
      <c r="AK7835" s="20">
        <v>1.9936703029088676E-4</v>
      </c>
    </row>
    <row r="7836" spans="2:37">
      <c r="B7836" s="2">
        <v>2.0000000949949026E-3</v>
      </c>
      <c r="D7836" s="44">
        <v>0.12000000569969416</v>
      </c>
      <c r="E7836" s="44"/>
      <c r="F7836" s="45">
        <v>-5.8405971527099609</v>
      </c>
      <c r="G7836" s="45"/>
      <c r="H7836" s="45"/>
      <c r="I7836" s="45"/>
      <c r="J7836" s="45"/>
      <c r="K7836" s="45">
        <v>9.3019123077392578</v>
      </c>
      <c r="L7836" s="45"/>
      <c r="M7836" s="45"/>
      <c r="N7836" s="45">
        <v>30.072603225708008</v>
      </c>
      <c r="O7836" s="45"/>
      <c r="P7836" s="45"/>
      <c r="Q7836" s="45"/>
      <c r="R7836" s="45">
        <v>14.68709659576416</v>
      </c>
      <c r="S7836" s="45"/>
      <c r="T7836" s="45"/>
      <c r="U7836" s="45"/>
      <c r="V7836" s="46">
        <v>44.783836364746094</v>
      </c>
      <c r="W7836" s="46"/>
      <c r="X7836" s="45">
        <v>4.1000001132488251E-2</v>
      </c>
      <c r="Y7836" s="45"/>
      <c r="Z7836" s="44">
        <v>2.460000067949295</v>
      </c>
      <c r="AA7836" s="44"/>
      <c r="AB7836" s="45">
        <v>18.746458053588867</v>
      </c>
      <c r="AC7836" s="45"/>
      <c r="AD7836" s="45">
        <v>2.8298391043790616E-5</v>
      </c>
      <c r="AE7836" s="45"/>
      <c r="AF7836" s="45">
        <v>19.367511749267578</v>
      </c>
      <c r="AG7836" s="45"/>
      <c r="AH7836" s="45">
        <v>13.694879531860352</v>
      </c>
      <c r="AI7836" s="45"/>
      <c r="AJ7836" s="45"/>
      <c r="AK7836" s="20">
        <v>1.4611289952881634E-4</v>
      </c>
    </row>
    <row r="7837" spans="2:37">
      <c r="B7837" s="2">
        <v>3.0000000260770321E-3</v>
      </c>
      <c r="D7837" s="44">
        <v>0.18000000156462193</v>
      </c>
      <c r="E7837" s="44"/>
      <c r="F7837" s="45">
        <v>-2.5058717727661133</v>
      </c>
      <c r="G7837" s="45"/>
      <c r="H7837" s="45"/>
      <c r="I7837" s="45"/>
      <c r="J7837" s="45"/>
      <c r="K7837" s="45">
        <v>6.3229889869689941</v>
      </c>
      <c r="L7837" s="45"/>
      <c r="M7837" s="45"/>
      <c r="N7837" s="45">
        <v>27.052484512329102</v>
      </c>
      <c r="O7837" s="45"/>
      <c r="P7837" s="45"/>
      <c r="Q7837" s="45"/>
      <c r="R7837" s="45">
        <v>14.657966613769531</v>
      </c>
      <c r="S7837" s="45"/>
      <c r="T7837" s="45"/>
      <c r="U7837" s="45"/>
      <c r="V7837" s="46">
        <v>30.502378463745117</v>
      </c>
      <c r="W7837" s="46"/>
      <c r="X7837" s="45">
        <v>4.1999999433755875E-2</v>
      </c>
      <c r="Y7837" s="45"/>
      <c r="Z7837" s="44">
        <v>2.5199999660253525</v>
      </c>
      <c r="AA7837" s="44"/>
      <c r="AB7837" s="45">
        <v>19.190338134765625</v>
      </c>
      <c r="AC7837" s="45"/>
      <c r="AD7837" s="45">
        <v>2.0709092495962977E-5</v>
      </c>
      <c r="AE7837" s="45"/>
      <c r="AF7837" s="45">
        <v>19.336389541625977</v>
      </c>
      <c r="AG7837" s="45"/>
      <c r="AH7837" s="45">
        <v>13.672877311706543</v>
      </c>
      <c r="AI7837" s="45"/>
      <c r="AJ7837" s="45"/>
      <c r="AK7837" s="20">
        <v>1.0709917842177674E-4</v>
      </c>
    </row>
    <row r="7838" spans="2:37">
      <c r="B7838" s="2">
        <v>4.0000001899898052E-3</v>
      </c>
      <c r="D7838" s="44">
        <v>0.24000001139938831</v>
      </c>
      <c r="E7838" s="44"/>
      <c r="F7838" s="45">
        <v>3.0398225784301758</v>
      </c>
      <c r="G7838" s="45"/>
      <c r="H7838" s="45"/>
      <c r="I7838" s="45"/>
      <c r="J7838" s="45"/>
      <c r="K7838" s="45">
        <v>4.3428425788879395</v>
      </c>
      <c r="L7838" s="45"/>
      <c r="M7838" s="45"/>
      <c r="N7838" s="45">
        <v>25.031448364257813</v>
      </c>
      <c r="O7838" s="45"/>
      <c r="P7838" s="45"/>
      <c r="Q7838" s="45"/>
      <c r="R7838" s="45">
        <v>14.629054069519043</v>
      </c>
      <c r="S7838" s="45"/>
      <c r="T7838" s="45"/>
      <c r="U7838" s="45"/>
      <c r="V7838" s="46">
        <v>20.991470336914063</v>
      </c>
      <c r="W7838" s="46"/>
      <c r="X7838" s="45">
        <v>4.3000001460313797E-2</v>
      </c>
      <c r="Y7838" s="45"/>
      <c r="Z7838" s="44">
        <v>2.5800000876188278</v>
      </c>
      <c r="AA7838" s="44"/>
      <c r="AB7838" s="45">
        <v>16.943105697631836</v>
      </c>
      <c r="AC7838" s="45"/>
      <c r="AD7838" s="45">
        <v>1.5157400412135758E-5</v>
      </c>
      <c r="AE7838" s="45"/>
      <c r="AF7838" s="45">
        <v>19.30548095703125</v>
      </c>
      <c r="AG7838" s="45"/>
      <c r="AH7838" s="45">
        <v>13.651025772094727</v>
      </c>
      <c r="AI7838" s="45"/>
      <c r="AJ7838" s="45"/>
      <c r="AK7838" s="20">
        <v>7.8513519838452339E-5</v>
      </c>
    </row>
    <row r="7839" spans="2:37">
      <c r="B7839" s="2">
        <v>4.999999888241291E-3</v>
      </c>
      <c r="D7839" s="44">
        <v>0.29999999329447746</v>
      </c>
      <c r="E7839" s="44"/>
      <c r="F7839" s="45">
        <v>9.3862466812133789</v>
      </c>
      <c r="G7839" s="45"/>
      <c r="H7839" s="45"/>
      <c r="I7839" s="45"/>
      <c r="J7839" s="45"/>
      <c r="K7839" s="45">
        <v>3.0104334354400635</v>
      </c>
      <c r="L7839" s="45"/>
      <c r="M7839" s="45"/>
      <c r="N7839" s="45">
        <v>23.658454895019531</v>
      </c>
      <c r="O7839" s="45"/>
      <c r="P7839" s="45"/>
      <c r="Q7839" s="45"/>
      <c r="R7839" s="45">
        <v>14.600356101989746</v>
      </c>
      <c r="S7839" s="45"/>
      <c r="T7839" s="45"/>
      <c r="U7839" s="45"/>
      <c r="V7839" s="46">
        <v>14.579767227172852</v>
      </c>
      <c r="W7839" s="46"/>
      <c r="X7839" s="45">
        <v>4.3999999761581421E-2</v>
      </c>
      <c r="Y7839" s="45"/>
      <c r="Z7839" s="44">
        <v>2.6399999856948853</v>
      </c>
      <c r="AA7839" s="44"/>
      <c r="AB7839" s="45">
        <v>12.328295707702637</v>
      </c>
      <c r="AC7839" s="45"/>
      <c r="AD7839" s="45">
        <v>1.1095609806943685E-5</v>
      </c>
      <c r="AE7839" s="45"/>
      <c r="AF7839" s="45">
        <v>19.274785995483398</v>
      </c>
      <c r="AG7839" s="45"/>
      <c r="AH7839" s="45">
        <v>13.629323959350586</v>
      </c>
      <c r="AI7839" s="45"/>
      <c r="AJ7839" s="45"/>
      <c r="AK7839" s="20">
        <v>5.75654448766727E-5</v>
      </c>
    </row>
    <row r="7840" spans="2:37">
      <c r="B7840" s="2">
        <v>6.0000000521540642E-3</v>
      </c>
      <c r="D7840" s="44">
        <v>0.36000000312924385</v>
      </c>
      <c r="E7840" s="44"/>
      <c r="F7840" s="45">
        <v>15.234903335571289</v>
      </c>
      <c r="G7840" s="45"/>
      <c r="H7840" s="45"/>
      <c r="I7840" s="45"/>
      <c r="J7840" s="45"/>
      <c r="K7840" s="45">
        <v>2.1037201881408691</v>
      </c>
      <c r="L7840" s="45"/>
      <c r="M7840" s="45"/>
      <c r="N7840" s="45">
        <v>22.711460113525391</v>
      </c>
      <c r="O7840" s="45"/>
      <c r="P7840" s="45"/>
      <c r="Q7840" s="45"/>
      <c r="R7840" s="45">
        <v>14.571871757507324</v>
      </c>
      <c r="S7840" s="45"/>
      <c r="T7840" s="45"/>
      <c r="U7840" s="45"/>
      <c r="V7840" s="46">
        <v>10.208398818969727</v>
      </c>
      <c r="W7840" s="46"/>
      <c r="X7840" s="45">
        <v>4.5000001788139343E-2</v>
      </c>
      <c r="Y7840" s="45"/>
      <c r="Z7840" s="44">
        <v>2.7000001072883606</v>
      </c>
      <c r="AA7840" s="44"/>
      <c r="AB7840" s="45">
        <v>6.0001773834228516</v>
      </c>
      <c r="AC7840" s="45"/>
      <c r="AD7840" s="45">
        <v>8.1234193203272298E-6</v>
      </c>
      <c r="AE7840" s="45"/>
      <c r="AF7840" s="45">
        <v>19.244302749633789</v>
      </c>
      <c r="AG7840" s="45"/>
      <c r="AH7840" s="45">
        <v>13.607770919799805</v>
      </c>
      <c r="AI7840" s="45"/>
      <c r="AJ7840" s="45"/>
      <c r="AK7840" s="20">
        <v>4.2212090193061158E-5</v>
      </c>
    </row>
    <row r="7841" spans="2:37">
      <c r="B7841" s="2">
        <v>7.0000002160668373E-3</v>
      </c>
      <c r="D7841" s="44">
        <v>0.42000001296401024</v>
      </c>
      <c r="E7841" s="44"/>
      <c r="F7841" s="45">
        <v>19.500595092773438</v>
      </c>
      <c r="G7841" s="45"/>
      <c r="H7841" s="45"/>
      <c r="I7841" s="45"/>
      <c r="J7841" s="45"/>
      <c r="K7841" s="45">
        <v>1.480378270149231</v>
      </c>
      <c r="L7841" s="45"/>
      <c r="M7841" s="45"/>
      <c r="N7841" s="45">
        <v>22.048133850097656</v>
      </c>
      <c r="O7841" s="45"/>
      <c r="P7841" s="45"/>
      <c r="Q7841" s="45"/>
      <c r="R7841" s="45">
        <v>14.543599128723145</v>
      </c>
      <c r="S7841" s="45"/>
      <c r="T7841" s="45"/>
      <c r="U7841" s="45"/>
      <c r="V7841" s="46">
        <v>7.197568416595459</v>
      </c>
      <c r="W7841" s="46"/>
      <c r="X7841" s="45">
        <v>4.6000000089406967E-2</v>
      </c>
      <c r="Y7841" s="45"/>
      <c r="Z7841" s="44">
        <v>2.760000005364418</v>
      </c>
      <c r="AA7841" s="44"/>
      <c r="AB7841" s="45">
        <v>-1.1489759683609009</v>
      </c>
      <c r="AC7841" s="45"/>
      <c r="AD7841" s="45">
        <v>5.948210400674725E-6</v>
      </c>
      <c r="AE7841" s="45"/>
      <c r="AF7841" s="45">
        <v>19.214027404785156</v>
      </c>
      <c r="AG7841" s="45"/>
      <c r="AH7841" s="45">
        <v>13.58636474609375</v>
      </c>
      <c r="AI7841" s="45"/>
      <c r="AJ7841" s="45"/>
      <c r="AK7841" s="20">
        <v>3.0957653507357463E-5</v>
      </c>
    </row>
    <row r="7842" spans="2:37">
      <c r="B7842" s="2">
        <v>8.0000003799796104E-3</v>
      </c>
      <c r="D7842" s="44">
        <v>0.48000002279877663</v>
      </c>
      <c r="E7842" s="44"/>
      <c r="F7842" s="45">
        <v>21.413114547729492</v>
      </c>
      <c r="G7842" s="45"/>
      <c r="H7842" s="45"/>
      <c r="I7842" s="45"/>
      <c r="J7842" s="45"/>
      <c r="K7842" s="45">
        <v>1.0479511022567749</v>
      </c>
      <c r="L7842" s="45"/>
      <c r="M7842" s="45"/>
      <c r="N7842" s="45">
        <v>21.576019287109375</v>
      </c>
      <c r="O7842" s="45"/>
      <c r="P7842" s="45"/>
      <c r="Q7842" s="45"/>
      <c r="R7842" s="45">
        <v>14.515535354614258</v>
      </c>
      <c r="S7842" s="45"/>
      <c r="T7842" s="45"/>
      <c r="U7842" s="45"/>
      <c r="V7842" s="46">
        <v>5.1049675941467285</v>
      </c>
      <c r="W7842" s="46"/>
      <c r="X7842" s="45">
        <v>4.6999998390674591E-2</v>
      </c>
      <c r="Y7842" s="45"/>
      <c r="Z7842" s="44">
        <v>2.8199999034404755</v>
      </c>
      <c r="AA7842" s="44"/>
      <c r="AB7842" s="45">
        <v>-8.114659309387207</v>
      </c>
      <c r="AC7842" s="45"/>
      <c r="AD7842" s="45">
        <v>4.3560426092881244E-6</v>
      </c>
      <c r="AE7842" s="45"/>
      <c r="AF7842" s="45">
        <v>19.1839599609375</v>
      </c>
      <c r="AG7842" s="45"/>
      <c r="AH7842" s="45">
        <v>13.565104484558105</v>
      </c>
      <c r="AI7842" s="45"/>
      <c r="AJ7842" s="45"/>
      <c r="AK7842" s="20">
        <v>2.2706697563990019E-5</v>
      </c>
    </row>
    <row r="7843" spans="2:37">
      <c r="B7843" s="2">
        <v>8.999999612569809E-3</v>
      </c>
      <c r="D7843" s="44">
        <v>0.53999997675418854</v>
      </c>
      <c r="E7843" s="44"/>
      <c r="F7843" s="45">
        <v>20.592884063720703</v>
      </c>
      <c r="G7843" s="45"/>
      <c r="H7843" s="45"/>
      <c r="I7843" s="45"/>
      <c r="J7843" s="45"/>
      <c r="K7843" s="45">
        <v>0.74558258056640625</v>
      </c>
      <c r="L7843" s="45"/>
      <c r="M7843" s="45"/>
      <c r="N7843" s="45">
        <v>21.234254837036133</v>
      </c>
      <c r="O7843" s="45"/>
      <c r="P7843" s="45"/>
      <c r="Q7843" s="45"/>
      <c r="R7843" s="45">
        <v>14.487679481506348</v>
      </c>
      <c r="S7843" s="45"/>
      <c r="T7843" s="45"/>
      <c r="U7843" s="45"/>
      <c r="V7843" s="46">
        <v>3.6389987468719482</v>
      </c>
      <c r="W7843" s="46"/>
      <c r="X7843" s="45">
        <v>4.8000000417232513E-2</v>
      </c>
      <c r="Y7843" s="45"/>
      <c r="Z7843" s="44">
        <v>2.8800000250339508</v>
      </c>
      <c r="AA7843" s="44"/>
      <c r="AB7843" s="45">
        <v>-13.921232223510742</v>
      </c>
      <c r="AC7843" s="45"/>
      <c r="AD7843" s="45">
        <v>3.1904717161523877E-6</v>
      </c>
      <c r="AE7843" s="45"/>
      <c r="AF7843" s="45">
        <v>19.154094696044922</v>
      </c>
      <c r="AG7843" s="45"/>
      <c r="AH7843" s="45">
        <v>13.543988227844238</v>
      </c>
      <c r="AI7843" s="45"/>
      <c r="AJ7843" s="45"/>
      <c r="AK7843" s="20">
        <v>1.6656866137054749E-5</v>
      </c>
    </row>
    <row r="7844" spans="2:37">
      <c r="B7844" s="2">
        <v>9.9999997764825821E-3</v>
      </c>
      <c r="D7844" s="44">
        <v>0.59999998658895493</v>
      </c>
      <c r="E7844" s="44"/>
      <c r="F7844" s="45">
        <v>17.082891464233398</v>
      </c>
      <c r="G7844" s="45"/>
      <c r="H7844" s="45"/>
      <c r="I7844" s="45"/>
      <c r="J7844" s="45"/>
      <c r="K7844" s="45">
        <v>0.53270626068115234</v>
      </c>
      <c r="L7844" s="45"/>
      <c r="M7844" s="45"/>
      <c r="N7844" s="45">
        <v>20.982275009155273</v>
      </c>
      <c r="O7844" s="45"/>
      <c r="P7844" s="45"/>
      <c r="Q7844" s="45"/>
      <c r="R7844" s="45">
        <v>14.460028648376465</v>
      </c>
      <c r="S7844" s="45"/>
      <c r="T7844" s="45"/>
      <c r="U7844" s="45"/>
      <c r="V7844" s="46">
        <v>2.6049754619598389</v>
      </c>
      <c r="W7844" s="46"/>
      <c r="X7844" s="45">
        <v>4.8999998718500137E-2</v>
      </c>
      <c r="Y7844" s="45"/>
      <c r="Z7844" s="44">
        <v>2.9399999231100082</v>
      </c>
      <c r="AA7844" s="44"/>
      <c r="AB7844" s="45">
        <v>-17.758529663085938</v>
      </c>
      <c r="AC7844" s="45"/>
      <c r="AD7844" s="45">
        <v>2.3370787403109716E-6</v>
      </c>
      <c r="AE7844" s="45"/>
      <c r="AF7844" s="45">
        <v>19.124433517456055</v>
      </c>
      <c r="AG7844" s="45"/>
      <c r="AH7844" s="45">
        <v>13.523015975952148</v>
      </c>
      <c r="AI7844" s="45"/>
      <c r="AJ7844" s="45"/>
      <c r="AK7844" s="20">
        <v>1.2220382814120967E-5</v>
      </c>
    </row>
    <row r="7845" spans="2:37">
      <c r="B7845" s="2">
        <v>1.0999999940395355E-2</v>
      </c>
      <c r="D7845" s="44">
        <v>0.65999999642372131</v>
      </c>
      <c r="E7845" s="44"/>
      <c r="F7845" s="45">
        <v>11.328351974487305</v>
      </c>
      <c r="G7845" s="45"/>
      <c r="H7845" s="45"/>
      <c r="I7845" s="45"/>
      <c r="J7845" s="45"/>
      <c r="K7845" s="45">
        <v>0.38195845484733582</v>
      </c>
      <c r="L7845" s="45"/>
      <c r="M7845" s="45"/>
      <c r="N7845" s="45">
        <v>20.792709350585938</v>
      </c>
      <c r="O7845" s="45"/>
      <c r="P7845" s="45"/>
      <c r="Q7845" s="45"/>
      <c r="R7845" s="45">
        <v>14.432580947875977</v>
      </c>
      <c r="S7845" s="45"/>
      <c r="T7845" s="45"/>
      <c r="U7845" s="45"/>
      <c r="V7845" s="46">
        <v>1.87135910987854</v>
      </c>
      <c r="W7845" s="46"/>
      <c r="X7845" s="45">
        <v>5.000000074505806E-2</v>
      </c>
      <c r="Y7845" s="45"/>
      <c r="Z7845" s="44">
        <v>3.0000000447034836</v>
      </c>
      <c r="AA7845" s="44"/>
      <c r="AB7845" s="45">
        <v>-19.094865798950195</v>
      </c>
      <c r="AC7845" s="45"/>
      <c r="AD7845" s="45">
        <v>1.7121673181463848E-6</v>
      </c>
      <c r="AE7845" s="45"/>
      <c r="AF7845" s="45">
        <v>19.094974517822266</v>
      </c>
      <c r="AG7845" s="45"/>
      <c r="AH7845" s="45">
        <v>13.502184867858887</v>
      </c>
      <c r="AI7845" s="45"/>
      <c r="AJ7845" s="45"/>
      <c r="AK7845" s="20">
        <v>8.9665873019839637E-6</v>
      </c>
    </row>
    <row r="7846" spans="2:37">
      <c r="B7846" s="2">
        <v>1.2000000104308128E-2</v>
      </c>
      <c r="D7846" s="44">
        <v>0.7200000062584877</v>
      </c>
      <c r="E7846" s="44"/>
      <c r="F7846" s="45">
        <v>4.1045331954956055</v>
      </c>
      <c r="G7846" s="45"/>
      <c r="H7846" s="45"/>
      <c r="I7846" s="45"/>
      <c r="J7846" s="45"/>
      <c r="K7846" s="45">
        <v>0.27467864751815796</v>
      </c>
      <c r="L7846" s="45"/>
      <c r="M7846" s="45"/>
      <c r="N7846" s="45">
        <v>20.64689826965332</v>
      </c>
      <c r="O7846" s="45"/>
      <c r="P7846" s="45"/>
      <c r="Q7846" s="45"/>
      <c r="R7846" s="45">
        <v>14.40533447265625</v>
      </c>
      <c r="S7846" s="45"/>
      <c r="T7846" s="45"/>
      <c r="U7846" s="45"/>
      <c r="V7846" s="46">
        <v>1.3483000993728638</v>
      </c>
      <c r="W7846" s="46"/>
      <c r="X7846" s="45">
        <v>5.0999999046325684E-2</v>
      </c>
      <c r="Y7846" s="45"/>
      <c r="Z7846" s="44">
        <v>3.059999942779541</v>
      </c>
      <c r="AA7846" s="44"/>
      <c r="AB7846" s="45">
        <v>-17.750659942626953</v>
      </c>
      <c r="AC7846" s="45"/>
      <c r="AD7846" s="45">
        <v>1.2545044683065498E-6</v>
      </c>
      <c r="AE7846" s="45"/>
      <c r="AF7846" s="45">
        <v>19.065711975097656</v>
      </c>
      <c r="AG7846" s="45"/>
      <c r="AH7846" s="45">
        <v>13.481493949890137</v>
      </c>
      <c r="AI7846" s="45"/>
      <c r="AJ7846" s="45"/>
      <c r="AK7846" s="20">
        <v>6.5798985815490596E-6</v>
      </c>
    </row>
    <row r="7847" spans="2:37">
      <c r="B7847" s="2">
        <v>1.3000000268220901E-2</v>
      </c>
      <c r="D7847" s="44">
        <v>0.78000001609325409</v>
      </c>
      <c r="E7847" s="44"/>
      <c r="F7847" s="45">
        <v>-3.5985777378082275</v>
      </c>
      <c r="G7847" s="45"/>
      <c r="H7847" s="45"/>
      <c r="I7847" s="45"/>
      <c r="J7847" s="45"/>
      <c r="K7847" s="45">
        <v>0.19801545143127441</v>
      </c>
      <c r="L7847" s="45"/>
      <c r="M7847" s="45"/>
      <c r="N7847" s="45">
        <v>20.531984329223633</v>
      </c>
      <c r="O7847" s="45"/>
      <c r="P7847" s="45"/>
      <c r="Q7847" s="45"/>
      <c r="R7847" s="45">
        <v>14.378288269042969</v>
      </c>
      <c r="S7847" s="45"/>
      <c r="T7847" s="45"/>
      <c r="U7847" s="45"/>
      <c r="V7847" s="46">
        <v>0.97381597757339478</v>
      </c>
      <c r="W7847" s="46"/>
      <c r="X7847" s="45">
        <v>5.2000001072883606E-2</v>
      </c>
      <c r="Y7847" s="45"/>
      <c r="Z7847" s="44">
        <v>3.1200000643730164</v>
      </c>
      <c r="AA7847" s="44"/>
      <c r="AB7847" s="45">
        <v>-13.922525405883789</v>
      </c>
      <c r="AC7847" s="45"/>
      <c r="AD7847" s="45">
        <v>9.1928501433358178E-7</v>
      </c>
      <c r="AE7847" s="45"/>
      <c r="AF7847" s="45">
        <v>19.036647796630859</v>
      </c>
      <c r="AG7847" s="45"/>
      <c r="AH7847" s="45">
        <v>13.460942268371582</v>
      </c>
      <c r="AI7847" s="45"/>
      <c r="AJ7847" s="45"/>
      <c r="AK7847" s="20">
        <v>4.829028057429241E-6</v>
      </c>
    </row>
    <row r="7848" spans="2:37">
      <c r="B7848" s="2">
        <v>1.4000000432133675E-2</v>
      </c>
      <c r="D7848" s="44">
        <v>0.84000002592802048</v>
      </c>
      <c r="E7848" s="44"/>
      <c r="F7848" s="45">
        <v>-10.719414710998535</v>
      </c>
      <c r="G7848" s="45"/>
      <c r="H7848" s="45"/>
      <c r="I7848" s="45"/>
      <c r="J7848" s="45"/>
      <c r="K7848" s="45">
        <v>0.14304068684577942</v>
      </c>
      <c r="L7848" s="45"/>
      <c r="M7848" s="45"/>
      <c r="N7848" s="45">
        <v>20.43903923034668</v>
      </c>
      <c r="O7848" s="45"/>
      <c r="P7848" s="45"/>
      <c r="Q7848" s="45"/>
      <c r="R7848" s="45">
        <v>14.351438522338867</v>
      </c>
      <c r="S7848" s="45"/>
      <c r="T7848" s="45"/>
      <c r="U7848" s="45"/>
      <c r="V7848" s="46">
        <v>0.70477277040481567</v>
      </c>
      <c r="W7848" s="46"/>
      <c r="X7848" s="45">
        <v>5.299999937415123E-2</v>
      </c>
      <c r="Y7848" s="45"/>
      <c r="Z7848" s="44">
        <v>3.1799999624490738</v>
      </c>
      <c r="AA7848" s="44"/>
      <c r="AB7848" s="45">
        <v>-8.1545534133911133</v>
      </c>
      <c r="AC7848" s="45"/>
      <c r="AD7848" s="45">
        <v>6.7371917111813673E-7</v>
      </c>
      <c r="AE7848" s="45"/>
      <c r="AF7848" s="45">
        <v>19.007778167724609</v>
      </c>
      <c r="AG7848" s="45"/>
      <c r="AH7848" s="45">
        <v>13.440528869628906</v>
      </c>
      <c r="AI7848" s="45"/>
      <c r="AJ7848" s="45"/>
      <c r="AK7848" s="20">
        <v>3.5444393233774463E-6</v>
      </c>
    </row>
    <row r="7849" spans="2:37">
      <c r="B7849" s="2">
        <v>1.4999999664723873E-2</v>
      </c>
      <c r="D7849" s="44">
        <v>0.89999997988343239</v>
      </c>
      <c r="E7849" s="44"/>
      <c r="F7849" s="45">
        <v>-16.276285171508789</v>
      </c>
      <c r="G7849" s="45"/>
      <c r="H7849" s="45"/>
      <c r="I7849" s="45"/>
      <c r="J7849" s="45"/>
      <c r="K7849" s="45">
        <v>0.10350430011749268</v>
      </c>
      <c r="L7849" s="45"/>
      <c r="M7849" s="45"/>
      <c r="N7849" s="45">
        <v>20.361810684204102</v>
      </c>
      <c r="O7849" s="45"/>
      <c r="P7849" s="45"/>
      <c r="Q7849" s="45"/>
      <c r="R7849" s="45">
        <v>14.324785232543945</v>
      </c>
      <c r="S7849" s="45"/>
      <c r="T7849" s="45"/>
      <c r="U7849" s="45"/>
      <c r="V7849" s="46">
        <v>0.51092278957366943</v>
      </c>
      <c r="W7849" s="46"/>
      <c r="X7849" s="45">
        <v>5.4000001400709152E-2</v>
      </c>
      <c r="Y7849" s="45"/>
      <c r="Z7849" s="44">
        <v>3.2400000840425491</v>
      </c>
      <c r="AA7849" s="44"/>
      <c r="AB7849" s="45">
        <v>-1.2610210180282593</v>
      </c>
      <c r="AC7849" s="45"/>
      <c r="AD7849" s="45">
        <v>4.9380702193957404E-7</v>
      </c>
      <c r="AE7849" s="45"/>
      <c r="AF7849" s="45">
        <v>18.979103088378906</v>
      </c>
      <c r="AG7849" s="45"/>
      <c r="AH7849" s="45">
        <v>13.420251846313477</v>
      </c>
      <c r="AI7849" s="45"/>
      <c r="AJ7849" s="45"/>
      <c r="AK7849" s="20">
        <v>2.6018458356702467E-6</v>
      </c>
    </row>
    <row r="7850" spans="2:37">
      <c r="B7850" s="2">
        <v>1.6000000759959221E-2</v>
      </c>
      <c r="D7850" s="44">
        <v>0.96000004559755325</v>
      </c>
      <c r="E7850" s="44"/>
      <c r="F7850" s="45">
        <v>-19.506278991699219</v>
      </c>
      <c r="G7850" s="45"/>
      <c r="H7850" s="45"/>
      <c r="I7850" s="45"/>
      <c r="J7850" s="45"/>
      <c r="K7850" s="45">
        <v>7.5002178549766541E-2</v>
      </c>
      <c r="L7850" s="45"/>
      <c r="M7850" s="45"/>
      <c r="N7850" s="45">
        <v>20.295888900756836</v>
      </c>
      <c r="O7850" s="45"/>
      <c r="P7850" s="45"/>
      <c r="Q7850" s="45"/>
      <c r="R7850" s="45">
        <v>14.29832649230957</v>
      </c>
      <c r="S7850" s="45"/>
      <c r="T7850" s="45"/>
      <c r="U7850" s="45"/>
      <c r="V7850" s="46">
        <v>0.37091436982154846</v>
      </c>
      <c r="W7850" s="46"/>
      <c r="X7850" s="45">
        <v>5.4999999701976776E-2</v>
      </c>
      <c r="Y7850" s="45"/>
      <c r="Z7850" s="44">
        <v>3.2999999821186066</v>
      </c>
      <c r="AA7850" s="44"/>
      <c r="AB7850" s="45">
        <v>5.7885279655456543</v>
      </c>
      <c r="AC7850" s="45"/>
      <c r="AD7850" s="45">
        <v>3.619796018483612E-7</v>
      </c>
      <c r="AE7850" s="45"/>
      <c r="AF7850" s="45">
        <v>18.950618743896484</v>
      </c>
      <c r="AG7850" s="45"/>
      <c r="AH7850" s="45">
        <v>13.400111198425293</v>
      </c>
      <c r="AI7850" s="45"/>
      <c r="AJ7850" s="45"/>
      <c r="AK7850" s="20">
        <v>1.9101200905424776E-6</v>
      </c>
    </row>
    <row r="7851" spans="2:37">
      <c r="B7851" s="2">
        <v>1.7000000923871994E-2</v>
      </c>
      <c r="D7851" s="44">
        <v>1.0200000554323196</v>
      </c>
      <c r="E7851" s="44"/>
      <c r="F7851" s="45">
        <v>-19.972492218017578</v>
      </c>
      <c r="G7851" s="45"/>
      <c r="H7851" s="45"/>
      <c r="I7851" s="45"/>
      <c r="J7851" s="45"/>
      <c r="K7851" s="45">
        <v>5.4413460195064545E-2</v>
      </c>
      <c r="L7851" s="45"/>
      <c r="M7851" s="45"/>
      <c r="N7851" s="45">
        <v>20.238153457641602</v>
      </c>
      <c r="O7851" s="45"/>
      <c r="P7851" s="45"/>
      <c r="Q7851" s="45"/>
      <c r="R7851" s="45">
        <v>14.272059440612793</v>
      </c>
      <c r="S7851" s="45"/>
      <c r="T7851" s="45"/>
      <c r="U7851" s="45"/>
      <c r="V7851" s="46">
        <v>0.26959055662155151</v>
      </c>
      <c r="W7851" s="46"/>
      <c r="X7851" s="45">
        <v>5.6000001728534698E-2</v>
      </c>
      <c r="Y7851" s="45"/>
      <c r="Z7851" s="44">
        <v>3.3600001037120819</v>
      </c>
      <c r="AA7851" s="44"/>
      <c r="AB7851" s="45">
        <v>12.005606651306152</v>
      </c>
      <c r="AC7851" s="45"/>
      <c r="AD7851" s="45">
        <v>2.6537398412074253E-7</v>
      </c>
      <c r="AE7851" s="45"/>
      <c r="AF7851" s="45">
        <v>18.922325134277344</v>
      </c>
      <c r="AG7851" s="45"/>
      <c r="AH7851" s="45">
        <v>13.380105018615723</v>
      </c>
      <c r="AI7851" s="45"/>
      <c r="AJ7851" s="45"/>
      <c r="AK7851" s="20">
        <v>1.4024385563971009E-6</v>
      </c>
    </row>
    <row r="7852" spans="2:37">
      <c r="B7852" s="2">
        <v>1.7999999225139618E-2</v>
      </c>
      <c r="D7852" s="44">
        <v>1.0799999535083771</v>
      </c>
      <c r="E7852" s="44"/>
      <c r="F7852" s="45">
        <v>-17.624839782714844</v>
      </c>
      <c r="G7852" s="45"/>
      <c r="H7852" s="45"/>
      <c r="I7852" s="45"/>
      <c r="J7852" s="45"/>
      <c r="K7852" s="45">
        <v>3.9516132324934006E-2</v>
      </c>
      <c r="L7852" s="45"/>
      <c r="M7852" s="45"/>
      <c r="N7852" s="45">
        <v>20.186378479003906</v>
      </c>
      <c r="O7852" s="45"/>
      <c r="P7852" s="45"/>
      <c r="Q7852" s="45"/>
      <c r="R7852" s="45">
        <v>14.24598217010498</v>
      </c>
      <c r="S7852" s="45"/>
      <c r="T7852" s="45"/>
      <c r="U7852" s="45"/>
      <c r="V7852" s="46">
        <v>0.19614037871360779</v>
      </c>
      <c r="W7852" s="46"/>
      <c r="X7852" s="45">
        <v>5.7000000029802322E-2</v>
      </c>
      <c r="Y7852" s="45"/>
      <c r="Z7852" s="44">
        <v>3.4200000017881393</v>
      </c>
      <c r="AA7852" s="44"/>
      <c r="AB7852" s="45">
        <v>16.521354675292969</v>
      </c>
      <c r="AC7852" s="45"/>
      <c r="AD7852" s="45">
        <v>1.9457138478173874E-7</v>
      </c>
      <c r="AE7852" s="45"/>
      <c r="AF7852" s="45">
        <v>18.894220352172852</v>
      </c>
      <c r="AG7852" s="45"/>
      <c r="AH7852" s="45">
        <v>13.360231399536133</v>
      </c>
      <c r="AI7852" s="45"/>
      <c r="AJ7852" s="45"/>
      <c r="AK7852" s="20">
        <v>1.0297931112290826E-6</v>
      </c>
    </row>
    <row r="7853" spans="2:37">
      <c r="B7853" s="2">
        <v>1.8999999389052391E-2</v>
      </c>
      <c r="D7853" s="44">
        <v>1.1399999633431435</v>
      </c>
      <c r="E7853" s="44"/>
      <c r="F7853" s="45">
        <v>-12.806218147277832</v>
      </c>
      <c r="G7853" s="45"/>
      <c r="H7853" s="45"/>
      <c r="I7853" s="45"/>
      <c r="J7853" s="45"/>
      <c r="K7853" s="45">
        <v>2.872181124985218E-2</v>
      </c>
      <c r="L7853" s="45"/>
      <c r="M7853" s="45"/>
      <c r="N7853" s="45">
        <v>20.138971328735352</v>
      </c>
      <c r="O7853" s="45"/>
      <c r="P7853" s="45"/>
      <c r="Q7853" s="45"/>
      <c r="R7853" s="45">
        <v>14.220093727111816</v>
      </c>
      <c r="S7853" s="45"/>
      <c r="T7853" s="45"/>
      <c r="U7853" s="45"/>
      <c r="V7853" s="46">
        <v>0.14282175898551941</v>
      </c>
      <c r="W7853" s="46"/>
      <c r="X7853" s="45">
        <v>5.7999998331069946E-2</v>
      </c>
      <c r="Y7853" s="45"/>
      <c r="Z7853" s="44">
        <v>3.4799998998641968</v>
      </c>
      <c r="AA7853" s="44"/>
      <c r="AB7853" s="45">
        <v>18.707920074462891</v>
      </c>
      <c r="AC7853" s="45"/>
      <c r="AD7853" s="45">
        <v>1.4267399706113792E-7</v>
      </c>
      <c r="AE7853" s="45"/>
      <c r="AF7853" s="45">
        <v>18.866302490234375</v>
      </c>
      <c r="AG7853" s="45"/>
      <c r="AH7853" s="45">
        <v>13.340489387512207</v>
      </c>
      <c r="AI7853" s="45"/>
      <c r="AJ7853" s="45"/>
      <c r="AK7853" s="20">
        <v>7.5623722750606248E-7</v>
      </c>
    </row>
    <row r="7854" spans="2:37">
      <c r="B7854" s="2">
        <v>1.9999999552965164E-2</v>
      </c>
      <c r="D7854" s="44">
        <v>1.1999999731779099</v>
      </c>
      <c r="E7854" s="44"/>
      <c r="F7854" s="45">
        <v>-6.2034392356872559</v>
      </c>
      <c r="G7854" s="45"/>
      <c r="H7854" s="45"/>
      <c r="I7854" s="45"/>
      <c r="J7854" s="45"/>
      <c r="K7854" s="45">
        <v>2.0891258493065834E-2</v>
      </c>
      <c r="L7854" s="45"/>
      <c r="M7854" s="45"/>
      <c r="N7854" s="45">
        <v>20.094793319702148</v>
      </c>
      <c r="O7854" s="45"/>
      <c r="P7854" s="45"/>
      <c r="Q7854" s="45"/>
      <c r="R7854" s="45">
        <v>14.194393157958984</v>
      </c>
      <c r="S7854" s="45"/>
      <c r="T7854" s="45"/>
      <c r="U7854" s="45"/>
      <c r="V7854" s="46">
        <v>0.10407173633575439</v>
      </c>
      <c r="W7854" s="46"/>
      <c r="X7854" s="45">
        <v>5.9000000357627869E-2</v>
      </c>
      <c r="Y7854" s="45"/>
      <c r="Z7854" s="44">
        <v>3.5400000214576721</v>
      </c>
      <c r="AA7854" s="44"/>
      <c r="AB7854" s="45">
        <v>18.265729904174805</v>
      </c>
      <c r="AC7854" s="45"/>
      <c r="AD7854" s="45">
        <v>1.0462969868285654E-7</v>
      </c>
      <c r="AE7854" s="45"/>
      <c r="AF7854" s="45">
        <v>18.838567733764648</v>
      </c>
      <c r="AG7854" s="45"/>
      <c r="AH7854" s="45">
        <v>13.320878982543945</v>
      </c>
      <c r="AI7854" s="45"/>
      <c r="AJ7854" s="45"/>
      <c r="AK7854" s="20">
        <v>5.5540158427902497E-7</v>
      </c>
    </row>
    <row r="7855" spans="2:37">
      <c r="B7855" s="2">
        <v>2.0999999716877937E-2</v>
      </c>
      <c r="D7855" s="44">
        <v>1.2599999830126762</v>
      </c>
      <c r="E7855" s="44"/>
      <c r="F7855" s="45">
        <v>1.2499454021453857</v>
      </c>
      <c r="G7855" s="45"/>
      <c r="H7855" s="45"/>
      <c r="I7855" s="45"/>
      <c r="J7855" s="45"/>
      <c r="K7855" s="45">
        <v>1.5205086208879948E-2</v>
      </c>
      <c r="L7855" s="45"/>
      <c r="M7855" s="45"/>
      <c r="N7855" s="45">
        <v>20.053022384643555</v>
      </c>
      <c r="O7855" s="45"/>
      <c r="P7855" s="45"/>
      <c r="Q7855" s="45"/>
      <c r="R7855" s="45">
        <v>14.168876647949219</v>
      </c>
      <c r="S7855" s="45"/>
      <c r="T7855" s="45"/>
      <c r="U7855" s="45"/>
      <c r="V7855" s="46">
        <v>7.5881950557231903E-2</v>
      </c>
      <c r="W7855" s="46"/>
      <c r="X7855" s="45">
        <v>5.9999998658895493E-2</v>
      </c>
      <c r="Y7855" s="45"/>
      <c r="Z7855" s="44">
        <v>3.5999999195337296</v>
      </c>
      <c r="AA7855" s="44"/>
      <c r="AB7855" s="45">
        <v>15.264493942260742</v>
      </c>
      <c r="AC7855" s="45"/>
      <c r="AD7855" s="45">
        <v>7.6737634913115471E-8</v>
      </c>
      <c r="AE7855" s="45"/>
      <c r="AF7855" s="45">
        <v>18.811017990112305</v>
      </c>
      <c r="AG7855" s="45"/>
      <c r="AH7855" s="45">
        <v>13.301398277282715</v>
      </c>
      <c r="AI7855" s="45"/>
      <c r="AJ7855" s="45"/>
      <c r="AK7855" s="20">
        <v>4.0793980815578834E-7</v>
      </c>
    </row>
    <row r="7856" spans="2:37">
      <c r="B7856" s="2">
        <v>2.199999988079071E-2</v>
      </c>
      <c r="D7856" s="44">
        <v>1.3199999928474426</v>
      </c>
      <c r="E7856" s="44"/>
      <c r="F7856" s="45">
        <v>8.5051097869873047</v>
      </c>
      <c r="G7856" s="45"/>
      <c r="H7856" s="45"/>
      <c r="I7856" s="45"/>
      <c r="J7856" s="45"/>
      <c r="K7856" s="45">
        <v>1.1072580702602863E-2</v>
      </c>
      <c r="L7856" s="45"/>
      <c r="M7856" s="45"/>
      <c r="N7856" s="45">
        <v>20.013063430786133</v>
      </c>
      <c r="O7856" s="45"/>
      <c r="P7856" s="45"/>
      <c r="Q7856" s="45"/>
      <c r="R7856" s="45">
        <v>14.143543243408203</v>
      </c>
      <c r="S7856" s="45"/>
      <c r="T7856" s="45"/>
      <c r="U7856" s="45"/>
      <c r="V7856" s="46">
        <v>5.5357392877340317E-2</v>
      </c>
      <c r="W7856" s="46"/>
      <c r="X7856" s="45">
        <v>6.1000000685453415E-2</v>
      </c>
      <c r="Y7856" s="45"/>
      <c r="Z7856" s="44">
        <v>3.6600000411272049</v>
      </c>
      <c r="AA7856" s="44"/>
      <c r="AB7856" s="45">
        <v>10.132345199584961</v>
      </c>
      <c r="AC7856" s="45"/>
      <c r="AD7856" s="45">
        <v>5.6286477700950854E-8</v>
      </c>
      <c r="AE7856" s="45"/>
      <c r="AF7856" s="45">
        <v>18.783649444580078</v>
      </c>
      <c r="AG7856" s="45"/>
      <c r="AH7856" s="45">
        <v>13.282046318054199</v>
      </c>
      <c r="AI7856" s="45"/>
      <c r="AJ7856" s="45"/>
      <c r="AK7856" s="20">
        <v>2.996567616264656E-7</v>
      </c>
    </row>
    <row r="7857" spans="2:37">
      <c r="B7857" s="2">
        <v>2.3000000044703484E-2</v>
      </c>
      <c r="D7857" s="44">
        <v>1.380000002682209</v>
      </c>
      <c r="E7857" s="44"/>
      <c r="F7857" s="45">
        <v>14.545144081115723</v>
      </c>
      <c r="G7857" s="45"/>
      <c r="H7857" s="45"/>
      <c r="I7857" s="45"/>
      <c r="J7857" s="45"/>
      <c r="K7857" s="45">
        <v>8.0670630559325218E-3</v>
      </c>
      <c r="L7857" s="45"/>
      <c r="M7857" s="45"/>
      <c r="N7857" s="45">
        <v>19.9744873046875</v>
      </c>
      <c r="O7857" s="45"/>
      <c r="P7857" s="45"/>
      <c r="Q7857" s="45"/>
      <c r="R7857" s="45">
        <v>14.118391990661621</v>
      </c>
      <c r="S7857" s="45"/>
      <c r="T7857" s="45"/>
      <c r="U7857" s="45"/>
      <c r="V7857" s="46">
        <v>4.0403150022029877E-2</v>
      </c>
      <c r="W7857" s="46"/>
      <c r="X7857" s="45">
        <v>6.1999998986721039E-2</v>
      </c>
      <c r="Y7857" s="45"/>
      <c r="Z7857" s="44">
        <v>3.7199999392032623</v>
      </c>
      <c r="AA7857" s="44"/>
      <c r="AB7857" s="45">
        <v>3.5948011875152588</v>
      </c>
      <c r="AC7857" s="45"/>
      <c r="AD7857" s="45">
        <v>4.1289638375019422E-8</v>
      </c>
      <c r="AE7857" s="45"/>
      <c r="AF7857" s="45">
        <v>18.756462097167969</v>
      </c>
      <c r="AG7857" s="45"/>
      <c r="AH7857" s="45">
        <v>13.262821197509766</v>
      </c>
      <c r="AI7857" s="45"/>
      <c r="AJ7857" s="45"/>
      <c r="AK7857" s="20">
        <v>2.201355471243005E-7</v>
      </c>
    </row>
    <row r="7858" spans="2:37">
      <c r="B7858" s="2">
        <v>2.4000000208616257E-2</v>
      </c>
      <c r="D7858" s="44">
        <v>1.4400000125169754</v>
      </c>
      <c r="E7858" s="44"/>
      <c r="F7858" s="45">
        <v>18.527292251586914</v>
      </c>
      <c r="G7858" s="45"/>
      <c r="H7858" s="45"/>
      <c r="I7858" s="45"/>
      <c r="J7858" s="45"/>
      <c r="K7858" s="45">
        <v>5.879831500351429E-3</v>
      </c>
      <c r="L7858" s="45"/>
      <c r="M7858" s="45"/>
      <c r="N7858" s="45">
        <v>19.936985015869141</v>
      </c>
      <c r="O7858" s="45"/>
      <c r="P7858" s="45"/>
      <c r="Q7858" s="45"/>
      <c r="R7858" s="45">
        <v>14.093420028686523</v>
      </c>
      <c r="S7858" s="45"/>
      <c r="T7858" s="45"/>
      <c r="U7858" s="45"/>
      <c r="V7858" s="46">
        <v>2.9500778764486313E-2</v>
      </c>
      <c r="W7858" s="46"/>
      <c r="X7858" s="45">
        <v>6.3000001013278961E-2</v>
      </c>
      <c r="Y7858" s="45"/>
      <c r="Z7858" s="44">
        <v>3.7800000607967377</v>
      </c>
      <c r="AA7858" s="44"/>
      <c r="AB7858" s="45">
        <v>-3.4277713298797607</v>
      </c>
      <c r="AC7858" s="45"/>
      <c r="AD7858" s="45">
        <v>3.0291339214727486E-8</v>
      </c>
      <c r="AE7858" s="45"/>
      <c r="AF7858" s="45">
        <v>18.729452133178711</v>
      </c>
      <c r="AG7858" s="45"/>
      <c r="AH7858" s="45">
        <v>13.243722915649414</v>
      </c>
      <c r="AI7858" s="45"/>
      <c r="AJ7858" s="45"/>
      <c r="AK7858" s="20">
        <v>1.6173103745131812E-7</v>
      </c>
    </row>
    <row r="7859" spans="2:37">
      <c r="B7859" s="2">
        <v>2.500000037252903E-2</v>
      </c>
      <c r="D7859" s="44">
        <v>1.5000000223517418</v>
      </c>
      <c r="E7859" s="44"/>
      <c r="F7859" s="45">
        <v>19.900310516357422</v>
      </c>
      <c r="G7859" s="45"/>
      <c r="H7859" s="45"/>
      <c r="I7859" s="45"/>
      <c r="J7859" s="45"/>
      <c r="K7859" s="45">
        <v>4.2872386984527111E-3</v>
      </c>
      <c r="L7859" s="45"/>
      <c r="M7859" s="45"/>
      <c r="N7859" s="45">
        <v>19.90032958984375</v>
      </c>
      <c r="O7859" s="45"/>
      <c r="P7859" s="45"/>
      <c r="Q7859" s="45"/>
      <c r="R7859" s="45">
        <v>14.068626403808594</v>
      </c>
      <c r="S7859" s="45"/>
      <c r="T7859" s="45"/>
      <c r="U7859" s="45"/>
      <c r="V7859" s="46">
        <v>2.1548198536038399E-2</v>
      </c>
      <c r="W7859" s="46"/>
      <c r="X7859" s="45">
        <v>6.4000003039836884E-2</v>
      </c>
      <c r="Y7859" s="45"/>
      <c r="Z7859" s="44">
        <v>3.840000182390213</v>
      </c>
      <c r="AA7859" s="44"/>
      <c r="AB7859" s="45">
        <v>-9.9496898651123047</v>
      </c>
      <c r="AC7859" s="45"/>
      <c r="AD7859" s="45">
        <v>2.2224668327908148E-8</v>
      </c>
      <c r="AE7859" s="45"/>
      <c r="AF7859" s="45">
        <v>18.702619552612305</v>
      </c>
      <c r="AG7859" s="45"/>
      <c r="AH7859" s="45">
        <v>13.224749565124512</v>
      </c>
      <c r="AI7859" s="45"/>
      <c r="AJ7859" s="45"/>
      <c r="AK7859" s="20">
        <v>1.1883184214411813E-7</v>
      </c>
    </row>
    <row r="7860" spans="2:37">
      <c r="B7860" s="2">
        <v>2.6000000536441803E-2</v>
      </c>
      <c r="D7860" s="44">
        <v>1.5600000321865082</v>
      </c>
      <c r="E7860" s="44"/>
      <c r="F7860" s="45">
        <v>18.48060417175293</v>
      </c>
      <c r="G7860" s="45"/>
      <c r="H7860" s="45"/>
      <c r="I7860" s="45"/>
      <c r="J7860" s="45"/>
      <c r="K7860" s="45">
        <v>3.1270722392946482E-3</v>
      </c>
      <c r="L7860" s="45"/>
      <c r="M7860" s="45"/>
      <c r="N7860" s="45">
        <v>19.864356994628906</v>
      </c>
      <c r="O7860" s="45"/>
      <c r="P7860" s="45"/>
      <c r="Q7860" s="45"/>
      <c r="R7860" s="45">
        <v>14.044010162353516</v>
      </c>
      <c r="S7860" s="45"/>
      <c r="T7860" s="45"/>
      <c r="U7860" s="45"/>
      <c r="V7860" s="46">
        <v>1.5744606032967567E-2</v>
      </c>
      <c r="W7860" s="46"/>
      <c r="X7860" s="45">
        <v>6.4999997615814209E-2</v>
      </c>
      <c r="Y7860" s="45"/>
      <c r="Z7860" s="44">
        <v>3.8999998569488525</v>
      </c>
      <c r="AA7860" s="44"/>
      <c r="AB7860" s="45">
        <v>-15.058270454406738</v>
      </c>
      <c r="AC7860" s="45"/>
      <c r="AD7860" s="45">
        <v>1.6307621919509074E-8</v>
      </c>
      <c r="AE7860" s="45"/>
      <c r="AF7860" s="45">
        <v>18.67596435546875</v>
      </c>
      <c r="AG7860" s="45"/>
      <c r="AH7860" s="45">
        <v>13.205900192260742</v>
      </c>
      <c r="AI7860" s="45"/>
      <c r="AJ7860" s="45"/>
      <c r="AK7860" s="20">
        <v>8.7318774433242652E-8</v>
      </c>
    </row>
    <row r="7861" spans="2:37">
      <c r="B7861" s="2">
        <v>2.7000000700354576E-2</v>
      </c>
      <c r="D7861" s="44">
        <v>1.6200000420212746</v>
      </c>
      <c r="E7861" s="44"/>
      <c r="F7861" s="45">
        <v>14.476617813110352</v>
      </c>
      <c r="G7861" s="45"/>
      <c r="H7861" s="45"/>
      <c r="I7861" s="45"/>
      <c r="J7861" s="45"/>
      <c r="K7861" s="45">
        <v>2.2815626580268145E-3</v>
      </c>
      <c r="L7861" s="45"/>
      <c r="M7861" s="45"/>
      <c r="N7861" s="45">
        <v>19.828945159912109</v>
      </c>
      <c r="O7861" s="45"/>
      <c r="P7861" s="45"/>
      <c r="Q7861" s="45"/>
      <c r="R7861" s="45">
        <v>14.01956844329834</v>
      </c>
      <c r="S7861" s="45"/>
      <c r="T7861" s="45"/>
      <c r="U7861" s="45"/>
      <c r="V7861" s="46">
        <v>1.1507547460496426E-2</v>
      </c>
      <c r="W7861" s="46"/>
      <c r="X7861" s="45">
        <v>6.5999999642372131E-2</v>
      </c>
      <c r="Y7861" s="45"/>
      <c r="Z7861" s="44">
        <v>3.9599999785423279</v>
      </c>
      <c r="AA7861" s="44"/>
      <c r="AB7861" s="45">
        <v>-18.04151725769043</v>
      </c>
      <c r="AC7861" s="45"/>
      <c r="AD7861" s="45">
        <v>1.1966955426601089E-8</v>
      </c>
      <c r="AE7861" s="45"/>
      <c r="AF7861" s="45">
        <v>18.649480819702148</v>
      </c>
      <c r="AG7861" s="45"/>
      <c r="AH7861" s="45">
        <v>13.187174797058105</v>
      </c>
      <c r="AI7861" s="45"/>
      <c r="AJ7861" s="45"/>
      <c r="AK7861" s="20">
        <v>6.4167764435296704E-8</v>
      </c>
    </row>
    <row r="7862" spans="2:37">
      <c r="B7862" s="2">
        <v>2.8000000864267349E-2</v>
      </c>
      <c r="D7862" s="44">
        <v>1.680000051856041</v>
      </c>
      <c r="E7862" s="44"/>
      <c r="F7862" s="45">
        <v>8.4582176208496094</v>
      </c>
      <c r="G7862" s="45"/>
      <c r="H7862" s="45"/>
      <c r="I7862" s="45"/>
      <c r="J7862" s="45"/>
      <c r="K7862" s="45">
        <v>1.6651381738483906E-3</v>
      </c>
      <c r="L7862" s="45"/>
      <c r="M7862" s="45"/>
      <c r="N7862" s="45">
        <v>19.794008255004883</v>
      </c>
      <c r="O7862" s="45"/>
      <c r="P7862" s="45"/>
      <c r="Q7862" s="45"/>
      <c r="R7862" s="45">
        <v>13.99530029296875</v>
      </c>
      <c r="S7862" s="45"/>
      <c r="T7862" s="45"/>
      <c r="U7862" s="45"/>
      <c r="V7862" s="46">
        <v>8.4130419418215752E-3</v>
      </c>
      <c r="W7862" s="46"/>
      <c r="X7862" s="45">
        <v>6.7000001668930054E-2</v>
      </c>
      <c r="Y7862" s="45"/>
      <c r="Z7862" s="44">
        <v>4.0200001001358032</v>
      </c>
      <c r="AA7862" s="44"/>
      <c r="AB7862" s="45">
        <v>-18.48731803894043</v>
      </c>
      <c r="AC7862" s="45"/>
      <c r="AD7862" s="45">
        <v>8.7824059136210053E-9</v>
      </c>
      <c r="AE7862" s="45"/>
      <c r="AF7862" s="45">
        <v>18.623170852661133</v>
      </c>
      <c r="AG7862" s="45"/>
      <c r="AH7862" s="45">
        <v>13.168570518493652</v>
      </c>
      <c r="AI7862" s="45"/>
      <c r="AJ7862" s="45"/>
      <c r="AK7862" s="20">
        <v>4.7158486893295049E-8</v>
      </c>
    </row>
    <row r="7863" spans="2:37">
      <c r="B7863" s="2">
        <v>2.8999999165534973E-2</v>
      </c>
      <c r="D7863" s="44">
        <v>1.7399999499320984</v>
      </c>
      <c r="E7863" s="44"/>
      <c r="F7863" s="45">
        <v>1.2755893468856812</v>
      </c>
      <c r="G7863" s="45"/>
      <c r="H7863" s="45"/>
      <c r="I7863" s="45"/>
      <c r="J7863" s="45"/>
      <c r="K7863" s="45">
        <v>1.2155768927186728E-3</v>
      </c>
      <c r="L7863" s="45"/>
      <c r="M7863" s="45"/>
      <c r="N7863" s="45">
        <v>19.759481430053711</v>
      </c>
      <c r="O7863" s="45"/>
      <c r="P7863" s="45"/>
      <c r="Q7863" s="45"/>
      <c r="R7863" s="45">
        <v>13.971202850341797</v>
      </c>
      <c r="S7863" s="45"/>
      <c r="T7863" s="45"/>
      <c r="U7863" s="45"/>
      <c r="V7863" s="46">
        <v>6.1522452160716057E-3</v>
      </c>
      <c r="W7863" s="46"/>
      <c r="X7863" s="45">
        <v>6.8000003695487976E-2</v>
      </c>
      <c r="Y7863" s="45"/>
      <c r="Z7863" s="44">
        <v>4.0800002217292786</v>
      </c>
      <c r="AA7863" s="44"/>
      <c r="AB7863" s="45">
        <v>-16.340353012084961</v>
      </c>
      <c r="AC7863" s="45"/>
      <c r="AD7863" s="45">
        <v>6.4458358650654191E-9</v>
      </c>
      <c r="AE7863" s="45"/>
      <c r="AF7863" s="45">
        <v>18.597030639648438</v>
      </c>
      <c r="AG7863" s="45"/>
      <c r="AH7863" s="45">
        <v>13.150087356567383</v>
      </c>
      <c r="AI7863" s="45"/>
      <c r="AJ7863" s="45"/>
      <c r="AK7863" s="20">
        <v>3.4660565972899349E-8</v>
      </c>
    </row>
    <row r="7864" spans="2:37">
      <c r="B7864" s="2">
        <v>2.9999999329447746E-2</v>
      </c>
      <c r="D7864" s="44">
        <v>1.7999999597668648</v>
      </c>
      <c r="E7864" s="44"/>
      <c r="F7864" s="45">
        <v>-6.0608625411987305</v>
      </c>
      <c r="G7864" s="45"/>
      <c r="H7864" s="45"/>
      <c r="I7864" s="45"/>
      <c r="J7864" s="45"/>
      <c r="K7864" s="45">
        <v>8.8760827202349901E-4</v>
      </c>
      <c r="L7864" s="45"/>
      <c r="M7864" s="45"/>
      <c r="N7864" s="45">
        <v>19.725315093994141</v>
      </c>
      <c r="O7864" s="45"/>
      <c r="P7864" s="45"/>
      <c r="Q7864" s="45"/>
      <c r="R7864" s="45">
        <v>13.947277069091797</v>
      </c>
      <c r="S7864" s="45"/>
      <c r="T7864" s="45"/>
      <c r="U7864" s="45"/>
      <c r="V7864" s="46">
        <v>4.5000454410910606E-3</v>
      </c>
      <c r="W7864" s="46"/>
      <c r="X7864" s="45">
        <v>6.8999998271465302E-2</v>
      </c>
      <c r="Y7864" s="45"/>
      <c r="Z7864" s="44">
        <v>4.1399998962879181</v>
      </c>
      <c r="AA7864" s="44"/>
      <c r="AB7864" s="45">
        <v>-11.908828735351563</v>
      </c>
      <c r="AC7864" s="45"/>
      <c r="AD7864" s="45">
        <v>4.7312957995870875E-9</v>
      </c>
      <c r="AE7864" s="45"/>
      <c r="AF7864" s="45">
        <v>18.571062088012695</v>
      </c>
      <c r="AG7864" s="45"/>
      <c r="AH7864" s="45">
        <v>13.131723403930664</v>
      </c>
      <c r="AI7864" s="45"/>
      <c r="AJ7864" s="45"/>
      <c r="AK7864" s="20">
        <v>2.5476712295358084E-8</v>
      </c>
    </row>
    <row r="7865" spans="2:37">
      <c r="B7865" s="2">
        <v>3.0999999493360519E-2</v>
      </c>
      <c r="D7865" s="44">
        <v>1.8599999696016312</v>
      </c>
      <c r="E7865" s="44"/>
      <c r="F7865" s="45">
        <v>-12.522624015808105</v>
      </c>
      <c r="G7865" s="45"/>
      <c r="H7865" s="45"/>
      <c r="I7865" s="45"/>
      <c r="J7865" s="45"/>
      <c r="K7865" s="45">
        <v>6.4827688038349152E-4</v>
      </c>
      <c r="L7865" s="45"/>
      <c r="M7865" s="45"/>
      <c r="N7865" s="45">
        <v>19.691476821899414</v>
      </c>
      <c r="O7865" s="45"/>
      <c r="P7865" s="45"/>
      <c r="Q7865" s="45"/>
      <c r="R7865" s="45">
        <v>13.923519134521484</v>
      </c>
      <c r="S7865" s="45"/>
      <c r="T7865" s="45"/>
      <c r="U7865" s="45"/>
      <c r="V7865" s="46">
        <v>3.292278153821826E-3</v>
      </c>
      <c r="W7865" s="46"/>
      <c r="X7865" s="45">
        <v>7.0000000298023224E-2</v>
      </c>
      <c r="Y7865" s="45"/>
      <c r="Z7865" s="44">
        <v>4.2000000178813934</v>
      </c>
      <c r="AA7865" s="44"/>
      <c r="AB7865" s="45">
        <v>-5.8202743530273438</v>
      </c>
      <c r="AC7865" s="45"/>
      <c r="AD7865" s="45">
        <v>3.4730840425822862E-9</v>
      </c>
      <c r="AE7865" s="45"/>
      <c r="AF7865" s="45">
        <v>18.545259475708008</v>
      </c>
      <c r="AG7865" s="45"/>
      <c r="AH7865" s="45">
        <v>13.113478660583496</v>
      </c>
      <c r="AI7865" s="45"/>
      <c r="AJ7865" s="45"/>
      <c r="AK7865" s="20">
        <v>1.8727609685242896E-8</v>
      </c>
    </row>
    <row r="7866" spans="2:37">
      <c r="B7866" s="2">
        <v>3.2000001519918442E-2</v>
      </c>
      <c r="D7866" s="44">
        <v>1.9200000911951065</v>
      </c>
      <c r="E7866" s="44"/>
      <c r="F7866" s="45">
        <v>-17.207235336303711</v>
      </c>
      <c r="G7866" s="45"/>
      <c r="H7866" s="45"/>
      <c r="I7866" s="45"/>
      <c r="J7866" s="45"/>
      <c r="K7866" s="45">
        <v>4.7358137089759111E-4</v>
      </c>
      <c r="L7866" s="45"/>
      <c r="M7866" s="45"/>
      <c r="N7866" s="45">
        <v>19.657939910888672</v>
      </c>
      <c r="O7866" s="45"/>
      <c r="P7866" s="45"/>
      <c r="Q7866" s="45"/>
      <c r="R7866" s="45">
        <v>13.899928092956543</v>
      </c>
      <c r="S7866" s="45"/>
      <c r="T7866" s="45"/>
      <c r="U7866" s="45"/>
      <c r="V7866" s="46">
        <v>2.4091678205877542E-3</v>
      </c>
      <c r="W7866" s="46"/>
      <c r="X7866" s="45">
        <v>7.1000002324581146E-2</v>
      </c>
      <c r="Y7866" s="45"/>
      <c r="Z7866" s="44">
        <v>4.2600001394748688</v>
      </c>
      <c r="AA7866" s="44"/>
      <c r="AB7866" s="45">
        <v>1.0672972202301025</v>
      </c>
      <c r="AC7866" s="45"/>
      <c r="AD7866" s="45">
        <v>2.5496698086158176E-9</v>
      </c>
      <c r="AE7866" s="45"/>
      <c r="AF7866" s="45">
        <v>18.519624710083008</v>
      </c>
      <c r="AG7866" s="45"/>
      <c r="AH7866" s="45">
        <v>13.095352172851563</v>
      </c>
      <c r="AI7866" s="45"/>
      <c r="AJ7866" s="45"/>
      <c r="AK7866" s="20">
        <v>1.3767394335673089E-8</v>
      </c>
    </row>
    <row r="7867" spans="2:37">
      <c r="B7867" s="2">
        <v>3.2999999821186066E-2</v>
      </c>
      <c r="D7867" s="44">
        <v>1.9799999892711639</v>
      </c>
      <c r="E7867" s="44"/>
      <c r="F7867" s="45">
        <v>-19.464296340942383</v>
      </c>
      <c r="G7867" s="45"/>
      <c r="H7867" s="45"/>
      <c r="I7867" s="45"/>
      <c r="J7867" s="45"/>
      <c r="K7867" s="45">
        <v>3.4603409585542977E-4</v>
      </c>
      <c r="L7867" s="45"/>
      <c r="M7867" s="45"/>
      <c r="N7867" s="45">
        <v>19.624683380126953</v>
      </c>
      <c r="O7867" s="45"/>
      <c r="P7867" s="45"/>
      <c r="Q7867" s="45"/>
      <c r="R7867" s="45">
        <v>13.876502990722656</v>
      </c>
      <c r="S7867" s="45"/>
      <c r="T7867" s="45"/>
      <c r="U7867" s="45"/>
      <c r="V7867" s="46">
        <v>1.7632904928177595E-3</v>
      </c>
      <c r="W7867" s="46"/>
      <c r="X7867" s="45">
        <v>7.1999996900558472E-2</v>
      </c>
      <c r="Y7867" s="45"/>
      <c r="Z7867" s="44">
        <v>4.3199998140335083</v>
      </c>
      <c r="AA7867" s="44"/>
      <c r="AB7867" s="45">
        <v>7.7862672805786133</v>
      </c>
      <c r="AC7867" s="45"/>
      <c r="AD7867" s="45">
        <v>1.8719115146836884E-9</v>
      </c>
      <c r="AE7867" s="45"/>
      <c r="AF7867" s="45">
        <v>18.49415397644043</v>
      </c>
      <c r="AG7867" s="45"/>
      <c r="AH7867" s="45">
        <v>13.07734203338623</v>
      </c>
      <c r="AI7867" s="45"/>
      <c r="AJ7867" s="45"/>
      <c r="AK7867" s="20">
        <v>1.0121638638338482E-8</v>
      </c>
    </row>
    <row r="7868" spans="2:37">
      <c r="B7868" s="2">
        <v>3.4000001847743988E-2</v>
      </c>
      <c r="D7868" s="44">
        <v>2.0400001108646393</v>
      </c>
      <c r="E7868" s="44"/>
      <c r="F7868" s="45">
        <v>-18.985734939575195</v>
      </c>
      <c r="G7868" s="45"/>
      <c r="H7868" s="45"/>
      <c r="I7868" s="45"/>
      <c r="J7868" s="45"/>
      <c r="K7868" s="45">
        <v>2.5288865435868502E-4</v>
      </c>
      <c r="L7868" s="45"/>
      <c r="M7868" s="45"/>
      <c r="N7868" s="45">
        <v>19.591693878173828</v>
      </c>
      <c r="O7868" s="45"/>
      <c r="P7868" s="45"/>
      <c r="Q7868" s="45"/>
      <c r="R7868" s="45">
        <v>13.853240966796875</v>
      </c>
      <c r="S7868" s="45"/>
      <c r="T7868" s="45"/>
      <c r="U7868" s="45"/>
      <c r="V7868" s="46">
        <v>1.2908118078485131E-3</v>
      </c>
      <c r="W7868" s="46"/>
      <c r="X7868" s="45">
        <v>7.2999998927116394E-2</v>
      </c>
      <c r="Y7868" s="45"/>
      <c r="Z7868" s="44">
        <v>4.3799999356269836</v>
      </c>
      <c r="AA7868" s="44"/>
      <c r="AB7868" s="45">
        <v>13.395318984985352</v>
      </c>
      <c r="AC7868" s="45"/>
      <c r="AD7868" s="45">
        <v>1.3744174687246868E-9</v>
      </c>
      <c r="AE7868" s="45"/>
      <c r="AF7868" s="45">
        <v>18.468849182128906</v>
      </c>
      <c r="AG7868" s="45"/>
      <c r="AH7868" s="45">
        <v>13.0594482421875</v>
      </c>
      <c r="AI7868" s="45"/>
      <c r="AJ7868" s="45"/>
      <c r="AK7868" s="20">
        <v>7.4418142759213879E-9</v>
      </c>
    </row>
    <row r="7869" spans="2:37">
      <c r="B7869" s="2">
        <v>3.5000000149011612E-2</v>
      </c>
      <c r="D7869" s="44">
        <v>2.1000000089406967</v>
      </c>
      <c r="E7869" s="44"/>
      <c r="F7869" s="45">
        <v>-15.847812652587891</v>
      </c>
      <c r="G7869" s="45"/>
      <c r="H7869" s="45"/>
      <c r="I7869" s="45"/>
      <c r="J7869" s="45"/>
      <c r="K7869" s="45">
        <v>1.8485124746803194E-4</v>
      </c>
      <c r="L7869" s="45"/>
      <c r="M7869" s="45"/>
      <c r="N7869" s="45">
        <v>19.5589599609375</v>
      </c>
      <c r="O7869" s="45"/>
      <c r="P7869" s="45"/>
      <c r="Q7869" s="45"/>
      <c r="R7869" s="45">
        <v>13.830142021179199</v>
      </c>
      <c r="S7869" s="45"/>
      <c r="T7869" s="45"/>
      <c r="U7869" s="45"/>
      <c r="V7869" s="46">
        <v>9.4510649796575308E-4</v>
      </c>
      <c r="W7869" s="46"/>
      <c r="X7869" s="45">
        <v>7.4000000953674316E-2</v>
      </c>
      <c r="Y7869" s="45"/>
      <c r="Z7869" s="44">
        <v>4.440000057220459</v>
      </c>
      <c r="AA7869" s="44"/>
      <c r="AB7869" s="45">
        <v>17.111278533935547</v>
      </c>
      <c r="AC7869" s="45"/>
      <c r="AD7869" s="45">
        <v>1.0092138236217352E-9</v>
      </c>
      <c r="AE7869" s="45"/>
      <c r="AF7869" s="45">
        <v>18.443704605102539</v>
      </c>
      <c r="AG7869" s="45"/>
      <c r="AH7869" s="45">
        <v>13.041668891906738</v>
      </c>
      <c r="AI7869" s="45"/>
      <c r="AJ7869" s="45"/>
      <c r="AK7869" s="20">
        <v>5.4718602982006814E-9</v>
      </c>
    </row>
    <row r="7870" spans="2:37">
      <c r="B7870" s="2">
        <v>3.5999998450279236E-2</v>
      </c>
      <c r="D7870" s="44">
        <v>2.1599999070167542</v>
      </c>
      <c r="E7870" s="44"/>
      <c r="F7870" s="45">
        <v>-10.499155044555664</v>
      </c>
      <c r="G7870" s="45"/>
      <c r="H7870" s="45"/>
      <c r="I7870" s="45"/>
      <c r="J7870" s="45"/>
      <c r="K7870" s="45">
        <v>1.3514343299902976E-4</v>
      </c>
      <c r="L7870" s="45"/>
      <c r="M7870" s="45"/>
      <c r="N7870" s="45">
        <v>19.526470184326172</v>
      </c>
      <c r="O7870" s="45"/>
      <c r="P7870" s="45"/>
      <c r="Q7870" s="45"/>
      <c r="R7870" s="45">
        <v>13.807204246520996</v>
      </c>
      <c r="S7870" s="45"/>
      <c r="T7870" s="45"/>
      <c r="U7870" s="45"/>
      <c r="V7870" s="46">
        <v>6.9210852961987257E-4</v>
      </c>
      <c r="W7870" s="46"/>
      <c r="X7870" s="45">
        <v>7.5000002980232239E-2</v>
      </c>
      <c r="Y7870" s="45"/>
      <c r="Z7870" s="44">
        <v>4.5000001788139343</v>
      </c>
      <c r="AA7870" s="44"/>
      <c r="AB7870" s="45">
        <v>18.418439865112305</v>
      </c>
      <c r="AC7870" s="45"/>
      <c r="AD7870" s="45">
        <v>7.4110234615787363E-10</v>
      </c>
      <c r="AE7870" s="45"/>
      <c r="AF7870" s="45">
        <v>18.418722152709961</v>
      </c>
      <c r="AG7870" s="45"/>
      <c r="AH7870" s="45">
        <v>13.024003028869629</v>
      </c>
      <c r="AI7870" s="45"/>
      <c r="AJ7870" s="45"/>
      <c r="AK7870" s="20">
        <v>4.0236360909773339E-9</v>
      </c>
    </row>
    <row r="7871" spans="2:37">
      <c r="B7871" s="2">
        <v>3.7000000476837158E-2</v>
      </c>
      <c r="D7871" s="44">
        <v>2.2200000286102295</v>
      </c>
      <c r="E7871" s="44"/>
      <c r="F7871" s="45">
        <v>-3.6966533660888672</v>
      </c>
      <c r="G7871" s="45"/>
      <c r="H7871" s="45"/>
      <c r="I7871" s="45"/>
      <c r="J7871" s="45"/>
      <c r="K7871" s="45">
        <v>9.8819866252597421E-5</v>
      </c>
      <c r="L7871" s="45"/>
      <c r="M7871" s="45"/>
      <c r="N7871" s="45">
        <v>19.494220733642578</v>
      </c>
      <c r="O7871" s="45"/>
      <c r="P7871" s="45"/>
      <c r="Q7871" s="45"/>
      <c r="R7871" s="45">
        <v>13.784425735473633</v>
      </c>
      <c r="S7871" s="45"/>
      <c r="T7871" s="45"/>
      <c r="U7871" s="45"/>
      <c r="V7871" s="46">
        <v>5.0692138029262424E-4</v>
      </c>
      <c r="W7871" s="46"/>
      <c r="X7871" s="45">
        <v>7.5999997556209564E-2</v>
      </c>
      <c r="Y7871" s="45"/>
      <c r="Z7871" s="44">
        <v>4.5599998533725739</v>
      </c>
      <c r="AA7871" s="44"/>
      <c r="AB7871" s="45">
        <v>17.140104293823242</v>
      </c>
      <c r="AC7871" s="45"/>
      <c r="AD7871" s="45">
        <v>5.4425564055549103E-10</v>
      </c>
      <c r="AE7871" s="45"/>
      <c r="AF7871" s="45">
        <v>18.393898010253906</v>
      </c>
      <c r="AG7871" s="45"/>
      <c r="AH7871" s="45">
        <v>13.006450653076172</v>
      </c>
      <c r="AI7871" s="45"/>
      <c r="AJ7871" s="45"/>
      <c r="AK7871" s="20">
        <v>2.9588922423329223E-9</v>
      </c>
    </row>
    <row r="7872" spans="2:37" ht="14.25" customHeight="1">
      <c r="B7872" s="2">
        <v>3.7999998778104782E-2</v>
      </c>
      <c r="D7872" s="44">
        <v>2.2799999266862869</v>
      </c>
      <c r="E7872" s="44"/>
      <c r="F7872" s="45">
        <v>3.6015989780426025</v>
      </c>
      <c r="G7872" s="45"/>
      <c r="H7872" s="45"/>
      <c r="I7872" s="45"/>
      <c r="J7872" s="45"/>
      <c r="K7872" s="45">
        <v>7.2271621320396662E-5</v>
      </c>
      <c r="L7872" s="45"/>
      <c r="M7872" s="45"/>
      <c r="N7872" s="45">
        <v>19.462203979492188</v>
      </c>
      <c r="O7872" s="45"/>
      <c r="P7872" s="45"/>
      <c r="Q7872" s="45"/>
      <c r="R7872" s="45">
        <v>13.761805534362793</v>
      </c>
      <c r="S7872" s="45"/>
      <c r="T7872" s="45"/>
      <c r="U7872" s="45"/>
      <c r="V7872" s="46">
        <v>3.7134482408873737E-4</v>
      </c>
      <c r="W7872" s="46"/>
      <c r="X7872" s="45">
        <v>7.6999999582767487E-2</v>
      </c>
      <c r="Y7872" s="45"/>
      <c r="Z7872" s="44">
        <v>4.6199999749660492</v>
      </c>
      <c r="AA7872" s="44"/>
      <c r="AB7872" s="45">
        <v>13.462430000305176</v>
      </c>
      <c r="AC7872" s="45"/>
      <c r="AD7872" s="45">
        <v>3.9972075649430394E-10</v>
      </c>
      <c r="AE7872" s="45"/>
      <c r="AF7872" s="45">
        <v>18.369234085083008</v>
      </c>
      <c r="AG7872" s="45"/>
      <c r="AH7872" s="45">
        <v>12.989008903503418</v>
      </c>
      <c r="AI7872" s="45"/>
      <c r="AJ7872" s="45"/>
      <c r="AK7872" s="20">
        <v>2.1760340196408379E-9</v>
      </c>
    </row>
    <row r="7873" spans="2:34" ht="13.5" customHeight="1">
      <c r="B7873" s="47" t="s">
        <v>11</v>
      </c>
      <c r="C7873" s="47"/>
      <c r="D7873" s="47"/>
      <c r="E7873" s="47"/>
    </row>
    <row r="7874" spans="2:34" ht="12.75" customHeight="1">
      <c r="B7874" s="39" t="s">
        <v>0</v>
      </c>
      <c r="C7874" s="39"/>
      <c r="D7874" s="39"/>
      <c r="E7874" s="39"/>
      <c r="F7874" s="39"/>
      <c r="G7874" s="1" t="s">
        <v>1</v>
      </c>
      <c r="H7874" s="40" t="s">
        <v>137</v>
      </c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</row>
    <row r="7875" spans="2:34" ht="12.75" customHeight="1">
      <c r="AB7875" s="39" t="s">
        <v>2</v>
      </c>
      <c r="AC7875" s="39"/>
      <c r="AD7875" s="39"/>
      <c r="AE7875" s="39"/>
      <c r="AF7875" s="39"/>
      <c r="AG7875" s="39"/>
    </row>
    <row r="7876" spans="2:34" ht="12" customHeight="1">
      <c r="B7876" s="39" t="s">
        <v>3</v>
      </c>
      <c r="C7876" s="39"/>
      <c r="D7876" s="39"/>
      <c r="E7876" s="39"/>
      <c r="G7876" s="1" t="s">
        <v>4</v>
      </c>
      <c r="H7876" s="41">
        <v>0.43999999761581421</v>
      </c>
      <c r="I7876" s="41"/>
      <c r="J7876" s="41"/>
      <c r="K7876" s="41"/>
      <c r="L7876" s="41"/>
      <c r="M7876" s="41"/>
      <c r="N7876" s="41"/>
      <c r="O7876" s="39" t="s">
        <v>21</v>
      </c>
      <c r="P7876" s="39"/>
      <c r="Q7876" s="39"/>
      <c r="R7876" s="39"/>
      <c r="S7876" s="1" t="s">
        <v>4</v>
      </c>
      <c r="T7876" s="42" t="s">
        <v>22</v>
      </c>
      <c r="U7876" s="42"/>
      <c r="V7876" s="42"/>
      <c r="W7876" s="42"/>
      <c r="X7876" s="42"/>
      <c r="Y7876" s="42"/>
      <c r="Z7876" s="42"/>
      <c r="AA7876" s="42"/>
      <c r="AB7876" s="39"/>
      <c r="AC7876" s="39"/>
      <c r="AD7876" s="39"/>
      <c r="AE7876" s="39"/>
      <c r="AF7876" s="39"/>
      <c r="AG7876" s="39"/>
    </row>
    <row r="7877" spans="2:34" ht="10.5" customHeight="1">
      <c r="AB7877" s="39"/>
      <c r="AC7877" s="39"/>
      <c r="AD7877" s="39"/>
      <c r="AE7877" s="39"/>
      <c r="AF7877" s="39"/>
      <c r="AG7877" s="39"/>
    </row>
    <row r="7878" spans="2:34" ht="12" customHeight="1">
      <c r="AB7878" s="39"/>
      <c r="AC7878" s="39"/>
      <c r="AD7878" s="39"/>
      <c r="AE7878" s="39"/>
      <c r="AF7878" s="39"/>
      <c r="AG7878" s="39"/>
    </row>
    <row r="7879" spans="2:34" ht="12" customHeight="1">
      <c r="AB7879" s="39"/>
      <c r="AC7879" s="39"/>
      <c r="AD7879" s="39"/>
      <c r="AE7879" s="39"/>
      <c r="AF7879" s="39"/>
      <c r="AG7879" s="39"/>
    </row>
    <row r="7880" spans="2:34" ht="6" customHeight="1"/>
    <row r="7881" spans="2:34" ht="3" customHeight="1">
      <c r="B7881" s="43" t="s">
        <v>5</v>
      </c>
      <c r="D7881" s="43" t="s">
        <v>23</v>
      </c>
      <c r="E7881" s="43"/>
      <c r="G7881" s="43" t="s">
        <v>6</v>
      </c>
      <c r="H7881" s="43"/>
      <c r="J7881" s="43" t="s">
        <v>7</v>
      </c>
      <c r="K7881" s="43"/>
      <c r="L7881" s="43"/>
      <c r="M7881" s="43"/>
      <c r="N7881" s="43" t="s">
        <v>8</v>
      </c>
      <c r="O7881" s="43"/>
      <c r="Q7881" s="43" t="s">
        <v>9</v>
      </c>
      <c r="R7881" s="43"/>
      <c r="S7881" s="43"/>
      <c r="T7881" s="43" t="s">
        <v>10</v>
      </c>
      <c r="U7881" s="43"/>
      <c r="X7881" s="43" t="s">
        <v>5</v>
      </c>
      <c r="Y7881" s="43"/>
      <c r="Z7881" s="43" t="s">
        <v>23</v>
      </c>
      <c r="AA7881" s="43"/>
      <c r="AB7881" s="43" t="s">
        <v>6</v>
      </c>
      <c r="AC7881" s="43" t="s">
        <v>7</v>
      </c>
      <c r="AE7881" s="43" t="s">
        <v>8</v>
      </c>
      <c r="AF7881" s="43" t="s">
        <v>9</v>
      </c>
      <c r="AG7881" s="43" t="s">
        <v>10</v>
      </c>
      <c r="AH7881" s="43"/>
    </row>
    <row r="7882" spans="2:34" ht="14.25" customHeight="1">
      <c r="B7882" s="43"/>
      <c r="D7882" s="43"/>
      <c r="E7882" s="43"/>
      <c r="G7882" s="43"/>
      <c r="H7882" s="43"/>
      <c r="J7882" s="43"/>
      <c r="K7882" s="43"/>
      <c r="L7882" s="43"/>
      <c r="M7882" s="43"/>
      <c r="N7882" s="43"/>
      <c r="O7882" s="43"/>
      <c r="Q7882" s="43"/>
      <c r="R7882" s="43"/>
      <c r="S7882" s="43"/>
      <c r="T7882" s="43"/>
      <c r="U7882" s="43"/>
      <c r="X7882" s="43"/>
      <c r="Y7882" s="43"/>
      <c r="Z7882" s="43"/>
      <c r="AA7882" s="43"/>
      <c r="AB7882" s="43"/>
      <c r="AC7882" s="43"/>
      <c r="AE7882" s="43"/>
      <c r="AF7882" s="43"/>
      <c r="AG7882" s="43"/>
      <c r="AH7882" s="43"/>
    </row>
    <row r="7883" spans="2:34">
      <c r="B7883" s="2">
        <v>7.8000001609325409E-2</v>
      </c>
      <c r="D7883" s="44">
        <v>4.6800000965595245</v>
      </c>
      <c r="E7883" s="44"/>
      <c r="F7883" s="45">
        <v>7.9073591232299805</v>
      </c>
      <c r="G7883" s="45"/>
      <c r="H7883" s="45"/>
      <c r="I7883" s="45"/>
      <c r="J7883" s="45"/>
      <c r="K7883" s="45">
        <v>2.9358837583259856E-10</v>
      </c>
      <c r="L7883" s="45"/>
      <c r="M7883" s="45"/>
      <c r="N7883" s="45">
        <v>18.344724655151367</v>
      </c>
      <c r="O7883" s="45"/>
      <c r="P7883" s="45"/>
      <c r="Q7883" s="45"/>
      <c r="R7883" s="45">
        <v>12.9716796875</v>
      </c>
      <c r="S7883" s="45"/>
      <c r="T7883" s="45"/>
      <c r="U7883" s="45"/>
      <c r="V7883" s="46">
        <v>1.6003968150712922E-9</v>
      </c>
      <c r="W7883" s="46"/>
    </row>
    <row r="7884" spans="2:34">
      <c r="B7884" s="2">
        <v>7.9000003635883331E-2</v>
      </c>
      <c r="D7884" s="44">
        <v>4.7400002181529999</v>
      </c>
      <c r="E7884" s="44"/>
      <c r="F7884" s="45">
        <v>1.2585693597793579</v>
      </c>
      <c r="G7884" s="45"/>
      <c r="H7884" s="45"/>
      <c r="I7884" s="45"/>
      <c r="J7884" s="45"/>
      <c r="K7884" s="45">
        <v>2.1564962315867575E-10</v>
      </c>
      <c r="L7884" s="45"/>
      <c r="M7884" s="45"/>
      <c r="N7884" s="45">
        <v>18.320371627807617</v>
      </c>
      <c r="O7884" s="45"/>
      <c r="P7884" s="45"/>
      <c r="Q7884" s="45"/>
      <c r="R7884" s="45">
        <v>12.954459190368652</v>
      </c>
      <c r="S7884" s="45"/>
      <c r="T7884" s="45"/>
      <c r="U7884" s="45"/>
      <c r="V7884" s="46">
        <v>1.177102859628576E-9</v>
      </c>
      <c r="W7884" s="46"/>
    </row>
    <row r="7885" spans="2:34">
      <c r="B7885" s="2">
        <v>7.9999998211860657E-2</v>
      </c>
      <c r="D7885" s="44">
        <v>4.7999998927116394</v>
      </c>
      <c r="E7885" s="44"/>
      <c r="F7885" s="45">
        <v>-5.5490522384643555</v>
      </c>
      <c r="G7885" s="45"/>
      <c r="H7885" s="45"/>
      <c r="I7885" s="45"/>
      <c r="J7885" s="45"/>
      <c r="K7885" s="45">
        <v>1.5841108980119145E-10</v>
      </c>
      <c r="L7885" s="45"/>
      <c r="M7885" s="45"/>
      <c r="N7885" s="45">
        <v>18.296173095703125</v>
      </c>
      <c r="O7885" s="45"/>
      <c r="P7885" s="45"/>
      <c r="Q7885" s="45"/>
      <c r="R7885" s="45">
        <v>12.937348365783691</v>
      </c>
      <c r="S7885" s="45"/>
      <c r="T7885" s="45"/>
      <c r="U7885" s="45"/>
      <c r="V7885" s="46">
        <v>8.6581541935970563E-10</v>
      </c>
      <c r="W7885" s="46"/>
    </row>
    <row r="7886" spans="2:34">
      <c r="B7886" s="2">
        <v>8.1000000238418579E-2</v>
      </c>
      <c r="D7886" s="44">
        <v>4.8600000143051147</v>
      </c>
      <c r="E7886" s="44"/>
      <c r="F7886" s="45">
        <v>-11.560834884643555</v>
      </c>
      <c r="G7886" s="45"/>
      <c r="H7886" s="45"/>
      <c r="I7886" s="45"/>
      <c r="J7886" s="45"/>
      <c r="K7886" s="45">
        <v>1.1637209251791347E-10</v>
      </c>
      <c r="L7886" s="45"/>
      <c r="M7886" s="45"/>
      <c r="N7886" s="45">
        <v>18.272127151489258</v>
      </c>
      <c r="O7886" s="45"/>
      <c r="P7886" s="45"/>
      <c r="Q7886" s="45"/>
      <c r="R7886" s="45">
        <v>12.920345306396484</v>
      </c>
      <c r="S7886" s="45"/>
      <c r="T7886" s="45"/>
      <c r="U7886" s="45"/>
      <c r="V7886" s="46">
        <v>6.3688310181220231E-10</v>
      </c>
      <c r="W7886" s="46"/>
    </row>
    <row r="7887" spans="2:34">
      <c r="B7887" s="2">
        <v>8.2000002264976501E-2</v>
      </c>
      <c r="D7887" s="44">
        <v>4.9200001358985901</v>
      </c>
      <c r="E7887" s="44"/>
      <c r="F7887" s="45">
        <v>-15.93617057800293</v>
      </c>
      <c r="G7887" s="45"/>
      <c r="H7887" s="45"/>
      <c r="I7887" s="45"/>
      <c r="J7887" s="45"/>
      <c r="K7887" s="45">
        <v>8.5494430979160541E-11</v>
      </c>
      <c r="L7887" s="45"/>
      <c r="M7887" s="45"/>
      <c r="N7887" s="45">
        <v>18.248233795166016</v>
      </c>
      <c r="O7887" s="45"/>
      <c r="P7887" s="45"/>
      <c r="Q7887" s="45"/>
      <c r="R7887" s="45">
        <v>12.903449058532715</v>
      </c>
      <c r="S7887" s="45"/>
      <c r="T7887" s="45"/>
      <c r="U7887" s="45"/>
      <c r="V7887" s="46">
        <v>4.6850801016518062E-10</v>
      </c>
      <c r="W7887" s="46"/>
    </row>
    <row r="7888" spans="2:34">
      <c r="B7888" s="2">
        <v>8.2999996840953827E-2</v>
      </c>
      <c r="D7888" s="44">
        <v>4.9799998104572296</v>
      </c>
      <c r="E7888" s="44"/>
      <c r="F7888" s="45">
        <v>-18.066024780273438</v>
      </c>
      <c r="G7888" s="45"/>
      <c r="H7888" s="45"/>
      <c r="I7888" s="45"/>
      <c r="J7888" s="45"/>
      <c r="K7888" s="45">
        <v>6.281335174218583E-11</v>
      </c>
      <c r="L7888" s="45"/>
      <c r="M7888" s="45"/>
      <c r="N7888" s="45">
        <v>18.224489212036133</v>
      </c>
      <c r="O7888" s="45"/>
      <c r="P7888" s="45"/>
      <c r="Q7888" s="45"/>
      <c r="R7888" s="45">
        <v>12.886659622192383</v>
      </c>
      <c r="S7888" s="45"/>
      <c r="T7888" s="45"/>
      <c r="U7888" s="45"/>
      <c r="V7888" s="46">
        <v>3.4466454690296189E-10</v>
      </c>
      <c r="W7888" s="46"/>
    </row>
    <row r="7889" spans="2:23">
      <c r="B7889" s="2">
        <v>8.3999998867511749E-2</v>
      </c>
      <c r="D7889" s="44">
        <v>5.039999932050705</v>
      </c>
      <c r="E7889" s="44"/>
      <c r="F7889" s="45">
        <v>-17.657690048217773</v>
      </c>
      <c r="G7889" s="45"/>
      <c r="H7889" s="45"/>
      <c r="I7889" s="45"/>
      <c r="J7889" s="45"/>
      <c r="K7889" s="45">
        <v>4.6152016236478133E-11</v>
      </c>
      <c r="L7889" s="45"/>
      <c r="M7889" s="45"/>
      <c r="N7889" s="45">
        <v>18.200893402099609</v>
      </c>
      <c r="O7889" s="45"/>
      <c r="P7889" s="45"/>
      <c r="Q7889" s="45"/>
      <c r="R7889" s="45">
        <v>12.869975090026855</v>
      </c>
      <c r="S7889" s="45"/>
      <c r="T7889" s="45"/>
      <c r="U7889" s="45"/>
      <c r="V7889" s="46">
        <v>2.535700538430774E-10</v>
      </c>
      <c r="W7889" s="46"/>
    </row>
    <row r="7890" spans="2:23">
      <c r="B7890" s="2">
        <v>8.5000000894069672E-2</v>
      </c>
      <c r="D7890" s="44">
        <v>5.1000000536441803</v>
      </c>
      <c r="E7890" s="44"/>
      <c r="F7890" s="45">
        <v>-14.774974822998047</v>
      </c>
      <c r="G7890" s="45"/>
      <c r="H7890" s="45"/>
      <c r="I7890" s="45"/>
      <c r="J7890" s="45"/>
      <c r="K7890" s="45">
        <v>3.3911991270674235E-11</v>
      </c>
      <c r="L7890" s="45"/>
      <c r="M7890" s="45"/>
      <c r="N7890" s="45">
        <v>18.177446365356445</v>
      </c>
      <c r="O7890" s="45"/>
      <c r="P7890" s="45"/>
      <c r="Q7890" s="45"/>
      <c r="R7890" s="45">
        <v>12.853395462036133</v>
      </c>
      <c r="S7890" s="45"/>
      <c r="T7890" s="45"/>
      <c r="U7890" s="45"/>
      <c r="V7890" s="46">
        <v>1.865608084683501E-10</v>
      </c>
      <c r="W7890" s="46"/>
    </row>
    <row r="7891" spans="2:23">
      <c r="B7891" s="2">
        <v>8.6000002920627594E-2</v>
      </c>
      <c r="D7891" s="44">
        <v>5.1600001752376556</v>
      </c>
      <c r="E7891" s="44"/>
      <c r="F7891" s="45">
        <v>-9.8283519744873047</v>
      </c>
      <c r="G7891" s="45"/>
      <c r="H7891" s="45"/>
      <c r="I7891" s="45"/>
      <c r="J7891" s="45"/>
      <c r="K7891" s="45">
        <v>2.4919497021436143E-11</v>
      </c>
      <c r="L7891" s="45"/>
      <c r="M7891" s="45"/>
      <c r="N7891" s="45">
        <v>18.154146194458008</v>
      </c>
      <c r="O7891" s="45"/>
      <c r="P7891" s="45"/>
      <c r="Q7891" s="45"/>
      <c r="R7891" s="45">
        <v>12.836919784545898</v>
      </c>
      <c r="S7891" s="45"/>
      <c r="T7891" s="45"/>
      <c r="U7891" s="45"/>
      <c r="V7891" s="46">
        <v>1.3726615677445153E-10</v>
      </c>
      <c r="W7891" s="46"/>
    </row>
    <row r="7892" spans="2:23">
      <c r="B7892" s="2">
        <v>8.6999997496604919E-2</v>
      </c>
      <c r="D7892" s="44">
        <v>5.2199998497962952</v>
      </c>
      <c r="E7892" s="44"/>
      <c r="F7892" s="45">
        <v>-3.5165245532989502</v>
      </c>
      <c r="G7892" s="45"/>
      <c r="H7892" s="45"/>
      <c r="I7892" s="45"/>
      <c r="J7892" s="45"/>
      <c r="K7892" s="45">
        <v>1.8312518168528413E-11</v>
      </c>
      <c r="L7892" s="45"/>
      <c r="M7892" s="45"/>
      <c r="N7892" s="45">
        <v>18.130990982055664</v>
      </c>
      <c r="O7892" s="45"/>
      <c r="P7892" s="45"/>
      <c r="Q7892" s="45"/>
      <c r="R7892" s="45">
        <v>12.82054615020752</v>
      </c>
      <c r="S7892" s="45"/>
      <c r="T7892" s="45"/>
      <c r="U7892" s="45"/>
      <c r="V7892" s="46">
        <v>1.0100120045875016E-10</v>
      </c>
      <c r="W7892" s="46"/>
    </row>
    <row r="7893" spans="2:23">
      <c r="B7893" s="2">
        <v>8.7999999523162842E-2</v>
      </c>
      <c r="D7893" s="44">
        <v>5.2799999713897705</v>
      </c>
      <c r="E7893" s="44"/>
      <c r="F7893" s="45">
        <v>3.2722363471984863</v>
      </c>
      <c r="G7893" s="45"/>
      <c r="H7893" s="45"/>
      <c r="I7893" s="45"/>
      <c r="J7893" s="45"/>
      <c r="K7893" s="45">
        <v>1.3457956103690716E-11</v>
      </c>
      <c r="L7893" s="45"/>
      <c r="M7893" s="45"/>
      <c r="N7893" s="45">
        <v>18.107978820800781</v>
      </c>
      <c r="O7893" s="45"/>
      <c r="P7893" s="45"/>
      <c r="Q7893" s="45"/>
      <c r="R7893" s="45">
        <v>12.804274559020996</v>
      </c>
      <c r="S7893" s="45"/>
      <c r="T7893" s="45"/>
      <c r="U7893" s="45"/>
      <c r="V7893" s="46">
        <v>7.4320584408926749E-11</v>
      </c>
      <c r="W7893" s="46"/>
    </row>
    <row r="7894" spans="2:23">
      <c r="B7894" s="2">
        <v>8.9000001549720764E-2</v>
      </c>
      <c r="D7894" s="44">
        <v>5.3400000929832458</v>
      </c>
      <c r="E7894" s="44"/>
      <c r="F7894" s="45">
        <v>9.5850696563720703</v>
      </c>
      <c r="G7894" s="45"/>
      <c r="H7894" s="45"/>
      <c r="I7894" s="45"/>
      <c r="J7894" s="45"/>
      <c r="K7894" s="45">
        <v>9.8908103929318258E-12</v>
      </c>
      <c r="L7894" s="45"/>
      <c r="M7894" s="45"/>
      <c r="N7894" s="45">
        <v>18.085109710693359</v>
      </c>
      <c r="O7894" s="45"/>
      <c r="P7894" s="45"/>
      <c r="Q7894" s="45"/>
      <c r="R7894" s="45">
        <v>12.788104057312012</v>
      </c>
      <c r="S7894" s="45"/>
      <c r="T7894" s="45"/>
      <c r="U7894" s="45"/>
      <c r="V7894" s="46">
        <v>5.4690349471364641E-11</v>
      </c>
      <c r="W7894" s="46"/>
    </row>
    <row r="7895" spans="2:23">
      <c r="B7895" s="2">
        <v>9.0000003576278687E-2</v>
      </c>
      <c r="D7895" s="44">
        <v>5.4000002145767212</v>
      </c>
      <c r="E7895" s="44"/>
      <c r="F7895" s="45">
        <v>14.538237571716309</v>
      </c>
      <c r="G7895" s="45"/>
      <c r="H7895" s="45"/>
      <c r="I7895" s="45"/>
      <c r="J7895" s="45"/>
      <c r="K7895" s="45">
        <v>7.269521356406683E-12</v>
      </c>
      <c r="L7895" s="45"/>
      <c r="M7895" s="45"/>
      <c r="N7895" s="45">
        <v>18.062383651733398</v>
      </c>
      <c r="O7895" s="45"/>
      <c r="P7895" s="45"/>
      <c r="Q7895" s="45"/>
      <c r="R7895" s="45">
        <v>12.77203369140625</v>
      </c>
      <c r="S7895" s="45"/>
      <c r="T7895" s="45"/>
      <c r="U7895" s="45"/>
      <c r="V7895" s="46">
        <v>4.0246743437943877E-11</v>
      </c>
      <c r="W7895" s="46"/>
    </row>
    <row r="7896" spans="2:23">
      <c r="B7896" s="2">
        <v>9.0999998152256012E-2</v>
      </c>
      <c r="D7896" s="44">
        <v>5.4599998891353607</v>
      </c>
      <c r="E7896" s="44"/>
      <c r="F7896" s="45">
        <v>17.440814971923828</v>
      </c>
      <c r="G7896" s="45"/>
      <c r="H7896" s="45"/>
      <c r="I7896" s="45"/>
      <c r="J7896" s="45"/>
      <c r="K7896" s="45">
        <v>5.3431876978482507E-12</v>
      </c>
      <c r="L7896" s="45"/>
      <c r="M7896" s="45"/>
      <c r="N7896" s="45">
        <v>18.039796829223633</v>
      </c>
      <c r="O7896" s="45"/>
      <c r="P7896" s="45"/>
      <c r="Q7896" s="45"/>
      <c r="R7896" s="45">
        <v>12.756062507629395</v>
      </c>
      <c r="S7896" s="45"/>
      <c r="T7896" s="45"/>
      <c r="U7896" s="45"/>
      <c r="V7896" s="46">
        <v>2.9618890673432929E-11</v>
      </c>
      <c r="W7896" s="46"/>
    </row>
    <row r="7897" spans="2:23">
      <c r="B7897" s="2">
        <v>9.2000000178813934E-2</v>
      </c>
      <c r="D7897" s="44">
        <v>5.5200000107288361</v>
      </c>
      <c r="E7897" s="44"/>
      <c r="F7897" s="45">
        <v>17.891040802001953</v>
      </c>
      <c r="G7897" s="45"/>
      <c r="H7897" s="45"/>
      <c r="I7897" s="45"/>
      <c r="J7897" s="45"/>
      <c r="K7897" s="45">
        <v>3.9274911448061722E-12</v>
      </c>
      <c r="L7897" s="45"/>
      <c r="M7897" s="45"/>
      <c r="N7897" s="45">
        <v>18.017349243164063</v>
      </c>
      <c r="O7897" s="45"/>
      <c r="P7897" s="45"/>
      <c r="Q7897" s="45"/>
      <c r="R7897" s="45">
        <v>12.740190505981445</v>
      </c>
      <c r="S7897" s="45"/>
      <c r="T7897" s="45"/>
      <c r="U7897" s="45"/>
      <c r="V7897" s="46">
        <v>2.1798382543458672E-11</v>
      </c>
      <c r="W7897" s="46"/>
    </row>
    <row r="7898" spans="2:23">
      <c r="B7898" s="2">
        <v>9.3000002205371857E-2</v>
      </c>
      <c r="D7898" s="44">
        <v>5.5800001323223114</v>
      </c>
      <c r="E7898" s="44"/>
      <c r="F7898" s="45">
        <v>15.831904411315918</v>
      </c>
      <c r="G7898" s="45"/>
      <c r="H7898" s="45"/>
      <c r="I7898" s="45"/>
      <c r="J7898" s="45"/>
      <c r="K7898" s="45">
        <v>2.8870189659052636E-12</v>
      </c>
      <c r="L7898" s="45"/>
      <c r="M7898" s="45"/>
      <c r="N7898" s="45">
        <v>17.995040893554688</v>
      </c>
      <c r="O7898" s="45"/>
      <c r="P7898" s="45"/>
      <c r="Q7898" s="45"/>
      <c r="R7898" s="45">
        <v>12.72441577911377</v>
      </c>
      <c r="S7898" s="45"/>
      <c r="T7898" s="45"/>
      <c r="U7898" s="45"/>
      <c r="V7898" s="46">
        <v>1.6043414860500427E-11</v>
      </c>
      <c r="W7898" s="46"/>
    </row>
    <row r="7899" spans="2:23">
      <c r="B7899" s="2">
        <v>9.3999996781349182E-2</v>
      </c>
      <c r="D7899" s="44">
        <v>5.6399998068809509</v>
      </c>
      <c r="E7899" s="44"/>
      <c r="F7899" s="45">
        <v>11.558279037475586</v>
      </c>
      <c r="G7899" s="45"/>
      <c r="H7899" s="45"/>
      <c r="I7899" s="45"/>
      <c r="J7899" s="45"/>
      <c r="K7899" s="45">
        <v>2.122283035074779E-12</v>
      </c>
      <c r="L7899" s="45"/>
      <c r="M7899" s="45"/>
      <c r="N7899" s="45">
        <v>17.972869873046875</v>
      </c>
      <c r="O7899" s="45"/>
      <c r="P7899" s="45"/>
      <c r="Q7899" s="45"/>
      <c r="R7899" s="45">
        <v>12.708737373352051</v>
      </c>
      <c r="S7899" s="45"/>
      <c r="T7899" s="45"/>
      <c r="U7899" s="45"/>
      <c r="V7899" s="46">
        <v>1.1808259231527174E-11</v>
      </c>
      <c r="W7899" s="46"/>
    </row>
    <row r="7900" spans="2:23">
      <c r="B7900" s="2">
        <v>9.4999998807907104E-2</v>
      </c>
      <c r="D7900" s="44">
        <v>5.6999999284744263</v>
      </c>
      <c r="E7900" s="44"/>
      <c r="F7900" s="45">
        <v>5.6747193336486816</v>
      </c>
      <c r="G7900" s="45"/>
      <c r="H7900" s="45"/>
      <c r="I7900" s="45"/>
      <c r="J7900" s="45"/>
      <c r="K7900" s="45">
        <v>1.5601834060796627E-12</v>
      </c>
      <c r="L7900" s="45"/>
      <c r="M7900" s="45"/>
      <c r="N7900" s="45">
        <v>17.950832366943359</v>
      </c>
      <c r="O7900" s="45"/>
      <c r="P7900" s="45"/>
      <c r="Q7900" s="45"/>
      <c r="R7900" s="45">
        <v>12.693155288696289</v>
      </c>
      <c r="S7900" s="45"/>
      <c r="T7900" s="45"/>
      <c r="U7900" s="45"/>
      <c r="V7900" s="46">
        <v>8.6914260510884134E-12</v>
      </c>
      <c r="W7900" s="46"/>
    </row>
    <row r="7901" spans="2:23">
      <c r="B7901" s="2">
        <v>9.6000000834465027E-2</v>
      </c>
      <c r="D7901" s="44">
        <v>5.7600000500679016</v>
      </c>
      <c r="E7901" s="44"/>
      <c r="F7901" s="45">
        <v>-0.99003541469573975</v>
      </c>
      <c r="G7901" s="45"/>
      <c r="H7901" s="45"/>
      <c r="I7901" s="45"/>
      <c r="J7901" s="45"/>
      <c r="K7901" s="45">
        <v>1.147007510672593E-12</v>
      </c>
      <c r="L7901" s="45"/>
      <c r="M7901" s="45"/>
      <c r="N7901" s="45">
        <v>17.928932189941406</v>
      </c>
      <c r="O7901" s="45"/>
      <c r="P7901" s="45"/>
      <c r="Q7901" s="45"/>
      <c r="R7901" s="45">
        <v>12.677669525146484</v>
      </c>
      <c r="S7901" s="45"/>
      <c r="T7901" s="45"/>
      <c r="U7901" s="45"/>
      <c r="V7901" s="46">
        <v>6.3975231362478624E-12</v>
      </c>
      <c r="W7901" s="46"/>
    </row>
    <row r="7902" spans="2:23">
      <c r="B7902" s="2">
        <v>9.7000002861022949E-2</v>
      </c>
      <c r="D7902" s="44">
        <v>5.820000171661377</v>
      </c>
      <c r="E7902" s="44"/>
      <c r="F7902" s="45">
        <v>-7.4997711181640625</v>
      </c>
      <c r="G7902" s="45"/>
      <c r="H7902" s="45"/>
      <c r="I7902" s="45"/>
      <c r="J7902" s="45"/>
      <c r="K7902" s="45">
        <v>8.4328561928553869E-13</v>
      </c>
      <c r="L7902" s="45"/>
      <c r="M7902" s="45"/>
      <c r="N7902" s="45">
        <v>17.907163619995117</v>
      </c>
      <c r="O7902" s="45"/>
      <c r="P7902" s="45"/>
      <c r="Q7902" s="45"/>
      <c r="R7902" s="45">
        <v>12.662277221679688</v>
      </c>
      <c r="S7902" s="45"/>
      <c r="T7902" s="45"/>
      <c r="U7902" s="45"/>
      <c r="V7902" s="46">
        <v>4.7092082837429938E-12</v>
      </c>
      <c r="W7902" s="46"/>
    </row>
    <row r="7903" spans="2:23">
      <c r="B7903" s="2">
        <v>9.7999997437000275E-2</v>
      </c>
      <c r="D7903" s="44">
        <v>5.8799998462200165</v>
      </c>
      <c r="E7903" s="44"/>
      <c r="F7903" s="45">
        <v>-12.942283630371094</v>
      </c>
      <c r="G7903" s="45"/>
      <c r="H7903" s="45"/>
      <c r="I7903" s="45"/>
      <c r="J7903" s="45"/>
      <c r="K7903" s="45">
        <v>6.2001255908897268E-13</v>
      </c>
      <c r="L7903" s="45"/>
      <c r="M7903" s="45"/>
      <c r="N7903" s="45">
        <v>17.885528564453125</v>
      </c>
      <c r="O7903" s="45"/>
      <c r="P7903" s="45"/>
      <c r="Q7903" s="45"/>
      <c r="R7903" s="45">
        <v>12.646978378295898</v>
      </c>
      <c r="S7903" s="45"/>
      <c r="T7903" s="45"/>
      <c r="U7903" s="45"/>
      <c r="V7903" s="46">
        <v>3.4665599384087198E-12</v>
      </c>
      <c r="W7903" s="46"/>
    </row>
    <row r="7904" spans="2:23">
      <c r="B7904" s="2">
        <v>9.8999999463558197E-2</v>
      </c>
      <c r="D7904" s="44">
        <v>5.9399999678134918</v>
      </c>
      <c r="E7904" s="44"/>
      <c r="F7904" s="45">
        <v>-16.557178497314453</v>
      </c>
      <c r="G7904" s="45"/>
      <c r="H7904" s="45"/>
      <c r="I7904" s="45"/>
      <c r="J7904" s="45"/>
      <c r="K7904" s="45">
        <v>4.558723732707437E-13</v>
      </c>
      <c r="L7904" s="45"/>
      <c r="M7904" s="45"/>
      <c r="N7904" s="45">
        <v>17.864025115966797</v>
      </c>
      <c r="O7904" s="45"/>
      <c r="P7904" s="45"/>
      <c r="Q7904" s="45"/>
      <c r="R7904" s="45">
        <v>12.631772994995117</v>
      </c>
      <c r="S7904" s="45"/>
      <c r="T7904" s="45"/>
      <c r="U7904" s="45"/>
      <c r="V7904" s="46">
        <v>2.5519016153691121E-12</v>
      </c>
      <c r="W7904" s="46"/>
    </row>
    <row r="7905" spans="2:37">
      <c r="B7905" s="2">
        <v>0.10000000149011612</v>
      </c>
      <c r="D7905" s="44">
        <v>6.0000000894069672</v>
      </c>
      <c r="E7905" s="44"/>
      <c r="F7905" s="45">
        <v>-17.842082977294922</v>
      </c>
      <c r="G7905" s="45"/>
      <c r="H7905" s="45"/>
      <c r="I7905" s="45"/>
      <c r="J7905" s="45"/>
      <c r="K7905" s="45">
        <v>3.3519885543446815E-13</v>
      </c>
      <c r="L7905" s="45"/>
      <c r="M7905" s="45"/>
      <c r="N7905" s="45">
        <v>17.8426513671875</v>
      </c>
      <c r="O7905" s="45"/>
      <c r="P7905" s="45"/>
      <c r="Q7905" s="45"/>
      <c r="R7905" s="45">
        <v>12.616660118103027</v>
      </c>
      <c r="S7905" s="45"/>
      <c r="T7905" s="45"/>
      <c r="U7905" s="45"/>
      <c r="V7905" s="46">
        <v>1.8786380871077535E-12</v>
      </c>
      <c r="W7905" s="46"/>
    </row>
    <row r="7906" spans="2:37" ht="9.75" customHeight="1">
      <c r="B7906" s="2">
        <v>0.10100000351667404</v>
      </c>
      <c r="D7906" s="44">
        <v>6.0600002110004425</v>
      </c>
      <c r="E7906" s="44"/>
      <c r="F7906" s="45">
        <v>-16.622442245483398</v>
      </c>
      <c r="G7906" s="45"/>
      <c r="H7906" s="45"/>
      <c r="I7906" s="45"/>
      <c r="J7906" s="45"/>
      <c r="K7906" s="45">
        <v>2.4647785982351289E-13</v>
      </c>
      <c r="L7906" s="45"/>
      <c r="M7906" s="45"/>
      <c r="N7906" s="45">
        <v>17.821407318115234</v>
      </c>
      <c r="O7906" s="45"/>
      <c r="P7906" s="45"/>
      <c r="Q7906" s="45"/>
      <c r="R7906" s="45">
        <v>12.601637840270996</v>
      </c>
      <c r="S7906" s="45"/>
      <c r="T7906" s="45"/>
      <c r="U7906" s="45"/>
      <c r="V7906" s="46">
        <v>1.3830437446335497E-12</v>
      </c>
      <c r="W7906" s="46"/>
    </row>
    <row r="7907" spans="2:37" ht="5.25" customHeight="1"/>
    <row r="7908" spans="2:37" ht="172.5" customHeight="1"/>
    <row r="7909" spans="2:37" ht="16.5" customHeight="1"/>
    <row r="7910" spans="2:37" ht="12.75" customHeight="1">
      <c r="B7910" s="39" t="s">
        <v>0</v>
      </c>
      <c r="C7910" s="39"/>
      <c r="D7910" s="39"/>
      <c r="E7910" s="39"/>
      <c r="F7910" s="39"/>
      <c r="G7910" s="1" t="s">
        <v>1</v>
      </c>
      <c r="H7910" s="40" t="s">
        <v>44</v>
      </c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</row>
    <row r="7911" spans="2:37" ht="12.75" customHeight="1">
      <c r="AB7911" s="39" t="s">
        <v>2</v>
      </c>
      <c r="AC7911" s="39"/>
      <c r="AD7911" s="39"/>
      <c r="AE7911" s="39"/>
      <c r="AF7911" s="39"/>
      <c r="AG7911" s="39"/>
    </row>
    <row r="7912" spans="2:37" ht="12" customHeight="1">
      <c r="B7912" s="39" t="s">
        <v>3</v>
      </c>
      <c r="C7912" s="39"/>
      <c r="D7912" s="39"/>
      <c r="E7912" s="39"/>
      <c r="G7912" s="1" t="s">
        <v>4</v>
      </c>
      <c r="H7912" s="41">
        <v>0.2199999988079071</v>
      </c>
      <c r="I7912" s="41"/>
      <c r="J7912" s="41"/>
      <c r="K7912" s="41"/>
      <c r="L7912" s="41"/>
      <c r="M7912" s="41"/>
      <c r="N7912" s="41"/>
      <c r="O7912" s="39" t="s">
        <v>21</v>
      </c>
      <c r="P7912" s="39"/>
      <c r="Q7912" s="39"/>
      <c r="R7912" s="39"/>
      <c r="S7912" s="1" t="s">
        <v>4</v>
      </c>
      <c r="T7912" s="42" t="s">
        <v>22</v>
      </c>
      <c r="U7912" s="42"/>
      <c r="V7912" s="42"/>
      <c r="W7912" s="42"/>
      <c r="X7912" s="42"/>
      <c r="Y7912" s="42"/>
      <c r="Z7912" s="42"/>
      <c r="AA7912" s="42"/>
      <c r="AB7912" s="39"/>
      <c r="AC7912" s="39"/>
      <c r="AD7912" s="39"/>
      <c r="AE7912" s="39"/>
      <c r="AF7912" s="39"/>
      <c r="AG7912" s="39"/>
    </row>
    <row r="7913" spans="2:37" ht="10.5" customHeight="1">
      <c r="AB7913" s="39"/>
      <c r="AC7913" s="39"/>
      <c r="AD7913" s="39"/>
      <c r="AE7913" s="39"/>
      <c r="AF7913" s="39"/>
      <c r="AG7913" s="39"/>
    </row>
    <row r="7914" spans="2:37" ht="12" customHeight="1">
      <c r="AB7914" s="39"/>
      <c r="AC7914" s="39"/>
      <c r="AD7914" s="39"/>
      <c r="AE7914" s="39"/>
      <c r="AF7914" s="39"/>
      <c r="AG7914" s="39"/>
    </row>
    <row r="7915" spans="2:37" ht="12" customHeight="1">
      <c r="AB7915" s="39"/>
      <c r="AC7915" s="39"/>
      <c r="AD7915" s="39"/>
      <c r="AE7915" s="39"/>
      <c r="AF7915" s="39"/>
      <c r="AG7915" s="39"/>
    </row>
    <row r="7916" spans="2:37" ht="6" customHeight="1"/>
    <row r="7917" spans="2:37" ht="3" customHeight="1">
      <c r="B7917" s="43" t="s">
        <v>5</v>
      </c>
      <c r="D7917" s="43" t="s">
        <v>23</v>
      </c>
      <c r="E7917" s="43"/>
      <c r="G7917" s="43" t="s">
        <v>6</v>
      </c>
      <c r="H7917" s="43"/>
      <c r="J7917" s="43" t="s">
        <v>7</v>
      </c>
      <c r="K7917" s="43"/>
      <c r="L7917" s="43"/>
      <c r="M7917" s="43"/>
      <c r="N7917" s="43" t="s">
        <v>8</v>
      </c>
      <c r="O7917" s="43"/>
      <c r="Q7917" s="43" t="s">
        <v>9</v>
      </c>
      <c r="R7917" s="43"/>
      <c r="S7917" s="43"/>
      <c r="T7917" s="43" t="s">
        <v>10</v>
      </c>
      <c r="U7917" s="43"/>
      <c r="X7917" s="43" t="s">
        <v>5</v>
      </c>
      <c r="Y7917" s="43"/>
      <c r="Z7917" s="43" t="s">
        <v>23</v>
      </c>
      <c r="AA7917" s="43"/>
      <c r="AB7917" s="43" t="s">
        <v>6</v>
      </c>
      <c r="AC7917" s="43" t="s">
        <v>7</v>
      </c>
      <c r="AE7917" s="43" t="s">
        <v>8</v>
      </c>
      <c r="AF7917" s="43" t="s">
        <v>9</v>
      </c>
      <c r="AG7917" s="43" t="s">
        <v>10</v>
      </c>
      <c r="AH7917" s="43"/>
    </row>
    <row r="7918" spans="2:37" ht="14.25" customHeight="1">
      <c r="B7918" s="43"/>
      <c r="D7918" s="43"/>
      <c r="E7918" s="43"/>
      <c r="G7918" s="43"/>
      <c r="H7918" s="43"/>
      <c r="J7918" s="43"/>
      <c r="K7918" s="43"/>
      <c r="L7918" s="43"/>
      <c r="M7918" s="43"/>
      <c r="N7918" s="43"/>
      <c r="O7918" s="43"/>
      <c r="Q7918" s="43"/>
      <c r="R7918" s="43"/>
      <c r="S7918" s="43"/>
      <c r="T7918" s="43"/>
      <c r="U7918" s="43"/>
      <c r="X7918" s="43"/>
      <c r="Y7918" s="43"/>
      <c r="Z7918" s="43"/>
      <c r="AA7918" s="43"/>
      <c r="AB7918" s="43"/>
      <c r="AC7918" s="43"/>
      <c r="AE7918" s="43"/>
      <c r="AF7918" s="43"/>
      <c r="AG7918" s="43"/>
      <c r="AH7918" s="43"/>
    </row>
    <row r="7919" spans="2:37">
      <c r="B7919" s="2">
        <v>0</v>
      </c>
      <c r="D7919" s="44">
        <v>0</v>
      </c>
      <c r="E7919" s="44"/>
      <c r="F7919" s="45">
        <v>-1.7806130927056074E-4</v>
      </c>
      <c r="G7919" s="45"/>
      <c r="H7919" s="45"/>
      <c r="I7919" s="45"/>
      <c r="J7919" s="45"/>
      <c r="K7919" s="45">
        <v>2.0649044513702393</v>
      </c>
      <c r="L7919" s="45"/>
      <c r="M7919" s="45"/>
      <c r="N7919" s="45">
        <v>4.1299867630004883</v>
      </c>
      <c r="O7919" s="45"/>
      <c r="P7919" s="45"/>
      <c r="Q7919" s="45"/>
      <c r="R7919" s="45">
        <v>1.4602338075637817</v>
      </c>
      <c r="S7919" s="45"/>
      <c r="T7919" s="45"/>
      <c r="U7919" s="45"/>
      <c r="V7919" s="46">
        <v>99.991378784179688</v>
      </c>
      <c r="W7919" s="46"/>
      <c r="X7919" s="45">
        <v>3.9000000804662704E-2</v>
      </c>
      <c r="Y7919" s="45"/>
      <c r="Z7919" s="44">
        <v>2.3400000482797623</v>
      </c>
      <c r="AA7919" s="44"/>
      <c r="AB7919" s="45">
        <v>1.0114442110061646</v>
      </c>
      <c r="AC7919" s="45"/>
      <c r="AD7919" s="45">
        <v>1.7281489669200532E-20</v>
      </c>
      <c r="AE7919" s="45"/>
      <c r="AF7919" s="45">
        <v>1.9039803743362427</v>
      </c>
      <c r="AG7919" s="45"/>
      <c r="AH7919" s="45">
        <v>1.3463174104690552</v>
      </c>
      <c r="AI7919" s="45"/>
      <c r="AJ7919" s="45"/>
      <c r="AK7919" s="20">
        <v>9.0765060369856445E-19</v>
      </c>
    </row>
    <row r="7920" spans="2:37">
      <c r="B7920" s="2">
        <v>1.0000000474974513E-3</v>
      </c>
      <c r="D7920" s="44">
        <v>6.0000002849847078E-2</v>
      </c>
      <c r="E7920" s="44"/>
      <c r="F7920" s="45">
        <v>-1.573479175567627</v>
      </c>
      <c r="G7920" s="45"/>
      <c r="H7920" s="45"/>
      <c r="I7920" s="45"/>
      <c r="J7920" s="45"/>
      <c r="K7920" s="45">
        <v>0.34226366877555847</v>
      </c>
      <c r="L7920" s="45"/>
      <c r="M7920" s="45"/>
      <c r="N7920" s="45">
        <v>2.4026675224304199</v>
      </c>
      <c r="O7920" s="45"/>
      <c r="P7920" s="45"/>
      <c r="Q7920" s="45"/>
      <c r="R7920" s="45">
        <v>1.4569255113601685</v>
      </c>
      <c r="S7920" s="45"/>
      <c r="T7920" s="45"/>
      <c r="U7920" s="45"/>
      <c r="V7920" s="46">
        <v>16.611484527587891</v>
      </c>
      <c r="W7920" s="46"/>
      <c r="X7920" s="45">
        <v>3.9999999105930328E-2</v>
      </c>
      <c r="Y7920" s="45"/>
      <c r="Z7920" s="44">
        <v>2.3999999463558197</v>
      </c>
      <c r="AA7920" s="44"/>
      <c r="AB7920" s="45">
        <v>1.5311545133590698</v>
      </c>
      <c r="AC7920" s="45"/>
      <c r="AD7920" s="45">
        <v>5.4478708871014108E-21</v>
      </c>
      <c r="AE7920" s="45"/>
      <c r="AF7920" s="45">
        <v>1.9003645181655884</v>
      </c>
      <c r="AG7920" s="45"/>
      <c r="AH7920" s="45">
        <v>1.34376060962677</v>
      </c>
      <c r="AI7920" s="45"/>
      <c r="AJ7920" s="45"/>
      <c r="AK7920" s="20">
        <v>2.8667505431431368E-19</v>
      </c>
    </row>
    <row r="7921" spans="2:37">
      <c r="B7921" s="2">
        <v>2.0000000949949026E-3</v>
      </c>
      <c r="D7921" s="44">
        <v>0.12000000569969416</v>
      </c>
      <c r="E7921" s="44"/>
      <c r="F7921" s="45">
        <v>-1.4000425338745117</v>
      </c>
      <c r="G7921" s="45"/>
      <c r="H7921" s="45"/>
      <c r="I7921" s="45"/>
      <c r="J7921" s="45"/>
      <c r="K7921" s="45">
        <v>9.8772287368774414E-2</v>
      </c>
      <c r="L7921" s="45"/>
      <c r="M7921" s="45"/>
      <c r="N7921" s="45">
        <v>2.1545295715332031</v>
      </c>
      <c r="O7921" s="45"/>
      <c r="P7921" s="45"/>
      <c r="Q7921" s="45"/>
      <c r="R7921" s="45">
        <v>1.4536398649215698</v>
      </c>
      <c r="S7921" s="45"/>
      <c r="T7921" s="45"/>
      <c r="U7921" s="45"/>
      <c r="V7921" s="46">
        <v>4.8046665191650391</v>
      </c>
      <c r="W7921" s="46"/>
      <c r="X7921" s="45">
        <v>4.1000001132488251E-2</v>
      </c>
      <c r="Y7921" s="45"/>
      <c r="Z7921" s="44">
        <v>2.460000067949295</v>
      </c>
      <c r="AA7921" s="44"/>
      <c r="AB7921" s="45">
        <v>1.8344385623931885</v>
      </c>
      <c r="AC7921" s="45"/>
      <c r="AD7921" s="45">
        <v>1.717432737071265E-21</v>
      </c>
      <c r="AE7921" s="45"/>
      <c r="AF7921" s="45">
        <v>1.8967714309692383</v>
      </c>
      <c r="AG7921" s="45"/>
      <c r="AH7921" s="45">
        <v>1.3412199020385742</v>
      </c>
      <c r="AI7921" s="45"/>
      <c r="AJ7921" s="45"/>
      <c r="AK7921" s="20">
        <v>9.0545051006432654E-20</v>
      </c>
    </row>
    <row r="7922" spans="2:37">
      <c r="B7922" s="2">
        <v>3.0000000260770321E-3</v>
      </c>
      <c r="D7922" s="44">
        <v>0.18000000156462193</v>
      </c>
      <c r="E7922" s="44"/>
      <c r="F7922" s="45">
        <v>-0.84498405456542969</v>
      </c>
      <c r="G7922" s="45"/>
      <c r="H7922" s="45"/>
      <c r="I7922" s="45"/>
      <c r="J7922" s="45"/>
      <c r="K7922" s="45">
        <v>2.8896164149045944E-2</v>
      </c>
      <c r="L7922" s="45"/>
      <c r="M7922" s="45"/>
      <c r="N7922" s="45">
        <v>2.0800385475158691</v>
      </c>
      <c r="O7922" s="45"/>
      <c r="P7922" s="45"/>
      <c r="Q7922" s="45"/>
      <c r="R7922" s="45">
        <v>1.4503767490386963</v>
      </c>
      <c r="S7922" s="45"/>
      <c r="T7922" s="45"/>
      <c r="U7922" s="45"/>
      <c r="V7922" s="46">
        <v>1.4087839126586914</v>
      </c>
      <c r="W7922" s="46"/>
      <c r="X7922" s="45">
        <v>4.1999999433755875E-2</v>
      </c>
      <c r="Y7922" s="45"/>
      <c r="Z7922" s="44">
        <v>2.5199999660253525</v>
      </c>
      <c r="AA7922" s="44"/>
      <c r="AB7922" s="45">
        <v>1.8796408176422119</v>
      </c>
      <c r="AC7922" s="45"/>
      <c r="AD7922" s="45">
        <v>5.4142545578129399E-22</v>
      </c>
      <c r="AE7922" s="45"/>
      <c r="AF7922" s="45">
        <v>1.8932008743286133</v>
      </c>
      <c r="AG7922" s="45"/>
      <c r="AH7922" s="45">
        <v>1.3386951684951782</v>
      </c>
      <c r="AI7922" s="45"/>
      <c r="AJ7922" s="45"/>
      <c r="AK7922" s="20">
        <v>2.859841581700273E-20</v>
      </c>
    </row>
    <row r="7923" spans="2:37">
      <c r="B7923" s="2">
        <v>4.0000001899898052E-3</v>
      </c>
      <c r="D7923" s="44">
        <v>0.24000001139938831</v>
      </c>
      <c r="E7923" s="44"/>
      <c r="F7923" s="45">
        <v>-0.12082140147686005</v>
      </c>
      <c r="G7923" s="45"/>
      <c r="H7923" s="45"/>
      <c r="I7923" s="45"/>
      <c r="J7923" s="45"/>
      <c r="K7923" s="45">
        <v>8.5500273853540421E-3</v>
      </c>
      <c r="L7923" s="45"/>
      <c r="M7923" s="45"/>
      <c r="N7923" s="45">
        <v>2.0551090240478516</v>
      </c>
      <c r="O7923" s="45"/>
      <c r="P7923" s="45"/>
      <c r="Q7923" s="45"/>
      <c r="R7923" s="45">
        <v>1.4471358060836792</v>
      </c>
      <c r="S7923" s="45"/>
      <c r="T7923" s="45"/>
      <c r="U7923" s="45"/>
      <c r="V7923" s="46">
        <v>0.4177757203578949</v>
      </c>
      <c r="W7923" s="46"/>
      <c r="X7923" s="45">
        <v>4.3000001460313797E-2</v>
      </c>
      <c r="Y7923" s="45"/>
      <c r="Z7923" s="44">
        <v>2.5800000876188278</v>
      </c>
      <c r="AA7923" s="44"/>
      <c r="AB7923" s="45">
        <v>1.6614024639129639</v>
      </c>
      <c r="AC7923" s="45"/>
      <c r="AD7923" s="45">
        <v>1.7068789141191114E-22</v>
      </c>
      <c r="AE7923" s="45"/>
      <c r="AF7923" s="45">
        <v>1.8896528482437134</v>
      </c>
      <c r="AG7923" s="45"/>
      <c r="AH7923" s="45">
        <v>1.336186408996582</v>
      </c>
      <c r="AI7923" s="45"/>
      <c r="AJ7923" s="45"/>
      <c r="AK7923" s="20">
        <v>9.0327638214650454E-21</v>
      </c>
    </row>
    <row r="7924" spans="2:37">
      <c r="B7924" s="2">
        <v>4.999999888241291E-3</v>
      </c>
      <c r="D7924" s="44">
        <v>0.29999999329447746</v>
      </c>
      <c r="E7924" s="44"/>
      <c r="F7924" s="45">
        <v>0.63249045610427856</v>
      </c>
      <c r="G7924" s="45"/>
      <c r="H7924" s="45"/>
      <c r="I7924" s="45"/>
      <c r="J7924" s="45"/>
      <c r="K7924" s="45">
        <v>2.5542844086885452E-3</v>
      </c>
      <c r="L7924" s="45"/>
      <c r="M7924" s="45"/>
      <c r="N7924" s="45">
        <v>2.0445613861083984</v>
      </c>
      <c r="O7924" s="45"/>
      <c r="P7924" s="45"/>
      <c r="Q7924" s="45"/>
      <c r="R7924" s="45">
        <v>1.4439170360565186</v>
      </c>
      <c r="S7924" s="45"/>
      <c r="T7924" s="45"/>
      <c r="U7924" s="45"/>
      <c r="V7924" s="46">
        <v>0.12508696317672729</v>
      </c>
      <c r="W7924" s="46"/>
      <c r="X7924" s="45">
        <v>4.3999999761581421E-2</v>
      </c>
      <c r="Y7924" s="45"/>
      <c r="Z7924" s="44">
        <v>2.6399999856948853</v>
      </c>
      <c r="AA7924" s="44"/>
      <c r="AB7924" s="45">
        <v>1.2112751007080078</v>
      </c>
      <c r="AC7924" s="45"/>
      <c r="AD7924" s="45">
        <v>5.3810985446398835E-23</v>
      </c>
      <c r="AE7924" s="45"/>
      <c r="AF7924" s="45">
        <v>1.8861271142959595</v>
      </c>
      <c r="AG7924" s="45"/>
      <c r="AH7924" s="45">
        <v>1.333693265914917</v>
      </c>
      <c r="AI7924" s="45"/>
      <c r="AJ7924" s="45"/>
      <c r="AK7924" s="20">
        <v>2.8529883418576571E-21</v>
      </c>
    </row>
    <row r="7925" spans="2:37">
      <c r="B7925" s="2">
        <v>6.0000000521540642E-3</v>
      </c>
      <c r="D7925" s="44">
        <v>0.36000000312924385</v>
      </c>
      <c r="E7925" s="44"/>
      <c r="F7925" s="45">
        <v>1.2984325885772705</v>
      </c>
      <c r="G7925" s="45"/>
      <c r="H7925" s="45"/>
      <c r="I7925" s="45"/>
      <c r="J7925" s="45"/>
      <c r="K7925" s="45">
        <v>7.6934590470045805E-4</v>
      </c>
      <c r="L7925" s="45"/>
      <c r="M7925" s="45"/>
      <c r="N7925" s="45">
        <v>2.0382552146911621</v>
      </c>
      <c r="O7925" s="45"/>
      <c r="P7925" s="45"/>
      <c r="Q7925" s="45"/>
      <c r="R7925" s="45">
        <v>1.4407200813293457</v>
      </c>
      <c r="S7925" s="45"/>
      <c r="T7925" s="45"/>
      <c r="U7925" s="45"/>
      <c r="V7925" s="46">
        <v>3.7759572267532349E-2</v>
      </c>
      <c r="W7925" s="46"/>
      <c r="X7925" s="45">
        <v>4.5000001788139343E-2</v>
      </c>
      <c r="Y7925" s="45"/>
      <c r="Z7925" s="44">
        <v>2.7000001072883606</v>
      </c>
      <c r="AA7925" s="44"/>
      <c r="AB7925" s="45">
        <v>0.59316420555114746</v>
      </c>
      <c r="AC7925" s="45"/>
      <c r="AD7925" s="45">
        <v>1.696456420730459E-23</v>
      </c>
      <c r="AE7925" s="45"/>
      <c r="AF7925" s="45">
        <v>1.8826233148574829</v>
      </c>
      <c r="AG7925" s="45"/>
      <c r="AH7925" s="45">
        <v>1.3312157392501831</v>
      </c>
      <c r="AI7925" s="45"/>
      <c r="AJ7925" s="45"/>
      <c r="AK7925" s="20">
        <v>9.0111301000002644E-22</v>
      </c>
    </row>
    <row r="7926" spans="2:37">
      <c r="B7926" s="2">
        <v>7.0000002160668373E-3</v>
      </c>
      <c r="D7926" s="44">
        <v>0.42000001296401024</v>
      </c>
      <c r="E7926" s="44"/>
      <c r="F7926" s="45">
        <v>1.7809572219848633</v>
      </c>
      <c r="G7926" s="45"/>
      <c r="H7926" s="45"/>
      <c r="I7926" s="45"/>
      <c r="J7926" s="45"/>
      <c r="K7926" s="45">
        <v>2.3334607249125838E-4</v>
      </c>
      <c r="L7926" s="45"/>
      <c r="M7926" s="45"/>
      <c r="N7926" s="45">
        <v>2.0332286357879639</v>
      </c>
      <c r="O7926" s="45"/>
      <c r="P7926" s="45"/>
      <c r="Q7926" s="45"/>
      <c r="R7926" s="45">
        <v>1.4375447034835815</v>
      </c>
      <c r="S7926" s="45"/>
      <c r="T7926" s="45"/>
      <c r="U7926" s="45"/>
      <c r="V7926" s="46">
        <v>1.1477944441139698E-2</v>
      </c>
      <c r="W7926" s="46"/>
      <c r="X7926" s="45">
        <v>4.6000000089406967E-2</v>
      </c>
      <c r="Y7926" s="45"/>
      <c r="Z7926" s="44">
        <v>2.760000005364418</v>
      </c>
      <c r="AA7926" s="44"/>
      <c r="AB7926" s="45">
        <v>-0.10573927313089371</v>
      </c>
      <c r="AC7926" s="45"/>
      <c r="AD7926" s="45">
        <v>5.3483199540783211E-24</v>
      </c>
      <c r="AE7926" s="45"/>
      <c r="AF7926" s="45">
        <v>1.8791414499282837</v>
      </c>
      <c r="AG7926" s="45"/>
      <c r="AH7926" s="45">
        <v>1.3287537097930908</v>
      </c>
      <c r="AI7926" s="45"/>
      <c r="AJ7926" s="45"/>
      <c r="AK7926" s="20">
        <v>2.846150823697338E-22</v>
      </c>
    </row>
    <row r="7927" spans="2:37">
      <c r="B7927" s="2">
        <v>8.0000003799796104E-3</v>
      </c>
      <c r="D7927" s="44">
        <v>0.48000002279877663</v>
      </c>
      <c r="E7927" s="44"/>
      <c r="F7927" s="45">
        <v>2.0123674869537354</v>
      </c>
      <c r="G7927" s="45"/>
      <c r="H7927" s="45"/>
      <c r="I7927" s="45"/>
      <c r="J7927" s="45"/>
      <c r="K7927" s="45">
        <v>7.1197035140357912E-5</v>
      </c>
      <c r="L7927" s="45"/>
      <c r="M7927" s="45"/>
      <c r="N7927" s="45">
        <v>2.0286064147949219</v>
      </c>
      <c r="O7927" s="45"/>
      <c r="P7927" s="45"/>
      <c r="Q7927" s="45"/>
      <c r="R7927" s="45">
        <v>1.4343910217285156</v>
      </c>
      <c r="S7927" s="45"/>
      <c r="T7927" s="45"/>
      <c r="U7927" s="45"/>
      <c r="V7927" s="46">
        <v>3.50977573543787E-3</v>
      </c>
      <c r="W7927" s="46"/>
      <c r="X7927" s="45">
        <v>4.6999998390674591E-2</v>
      </c>
      <c r="Y7927" s="45"/>
      <c r="Z7927" s="44">
        <v>2.8199999034404755</v>
      </c>
      <c r="AA7927" s="44"/>
      <c r="AB7927" s="45">
        <v>-0.78725409507751465</v>
      </c>
      <c r="AC7927" s="45"/>
      <c r="AD7927" s="45">
        <v>1.6861434449012784E-24</v>
      </c>
      <c r="AE7927" s="45"/>
      <c r="AF7927" s="45">
        <v>1.8756812810897827</v>
      </c>
      <c r="AG7927" s="45"/>
      <c r="AH7927" s="45">
        <v>1.326306939125061</v>
      </c>
      <c r="AI7927" s="45"/>
      <c r="AJ7927" s="45"/>
      <c r="AK7927" s="20">
        <v>8.9894985242371456E-23</v>
      </c>
    </row>
    <row r="7928" spans="2:37">
      <c r="B7928" s="2">
        <v>8.999999612569809E-3</v>
      </c>
      <c r="D7928" s="44">
        <v>0.53999997675418854</v>
      </c>
      <c r="E7928" s="44"/>
      <c r="F7928" s="45">
        <v>1.9610821008682251</v>
      </c>
      <c r="G7928" s="45"/>
      <c r="H7928" s="45"/>
      <c r="I7928" s="45"/>
      <c r="J7928" s="45"/>
      <c r="K7928" s="45">
        <v>2.1833689970662817E-5</v>
      </c>
      <c r="L7928" s="45"/>
      <c r="M7928" s="45"/>
      <c r="N7928" s="45">
        <v>2.0241270065307617</v>
      </c>
      <c r="O7928" s="45"/>
      <c r="P7928" s="45"/>
      <c r="Q7928" s="45"/>
      <c r="R7928" s="45">
        <v>1.4312584400177002</v>
      </c>
      <c r="S7928" s="45"/>
      <c r="T7928" s="45"/>
      <c r="U7928" s="45"/>
      <c r="V7928" s="46">
        <v>1.078683533705771E-3</v>
      </c>
      <c r="W7928" s="46"/>
      <c r="X7928" s="45">
        <v>4.8000000417232513E-2</v>
      </c>
      <c r="Y7928" s="45"/>
      <c r="Z7928" s="44">
        <v>2.8800000250339508</v>
      </c>
      <c r="AA7928" s="44"/>
      <c r="AB7928" s="45">
        <v>-1.3559966087341309</v>
      </c>
      <c r="AC7928" s="45"/>
      <c r="AD7928" s="45">
        <v>5.3158624693482288E-25</v>
      </c>
      <c r="AE7928" s="45"/>
      <c r="AF7928" s="45">
        <v>1.8722426891326904</v>
      </c>
      <c r="AG7928" s="45"/>
      <c r="AH7928" s="45">
        <v>1.3238755464553833</v>
      </c>
      <c r="AI7928" s="45"/>
      <c r="AJ7928" s="45"/>
      <c r="AK7928" s="20">
        <v>2.8393019333182091E-23</v>
      </c>
    </row>
    <row r="7929" spans="2:37">
      <c r="B7929" s="2">
        <v>9.9999997764825821E-3</v>
      </c>
      <c r="D7929" s="44">
        <v>0.59999998658895493</v>
      </c>
      <c r="E7929" s="44"/>
      <c r="F7929" s="45">
        <v>1.6354321241378784</v>
      </c>
      <c r="G7929" s="45"/>
      <c r="H7929" s="45"/>
      <c r="I7929" s="45"/>
      <c r="J7929" s="45"/>
      <c r="K7929" s="45">
        <v>6.7246760409034323E-6</v>
      </c>
      <c r="L7929" s="45"/>
      <c r="M7929" s="45"/>
      <c r="N7929" s="45">
        <v>2.0197117328643799</v>
      </c>
      <c r="O7929" s="45"/>
      <c r="P7929" s="45"/>
      <c r="Q7929" s="45"/>
      <c r="R7929" s="45">
        <v>1.4281470775604248</v>
      </c>
      <c r="S7929" s="45"/>
      <c r="T7929" s="45"/>
      <c r="U7929" s="45"/>
      <c r="V7929" s="46">
        <v>3.3295337925665081E-4</v>
      </c>
      <c r="W7929" s="46"/>
      <c r="X7929" s="45">
        <v>4.8999998718500137E-2</v>
      </c>
      <c r="Y7929" s="45"/>
      <c r="Z7929" s="44">
        <v>2.9399999231100082</v>
      </c>
      <c r="AA7929" s="44"/>
      <c r="AB7929" s="45">
        <v>-1.7327262163162231</v>
      </c>
      <c r="AC7929" s="45"/>
      <c r="AD7929" s="45">
        <v>1.6759252556402408E-25</v>
      </c>
      <c r="AE7929" s="45"/>
      <c r="AF7929" s="45">
        <v>1.8688253164291382</v>
      </c>
      <c r="AG7929" s="45"/>
      <c r="AH7929" s="45">
        <v>1.3214590549468994</v>
      </c>
      <c r="AI7929" s="45"/>
      <c r="AJ7929" s="45"/>
      <c r="AK7929" s="20">
        <v>8.9678007472668606E-24</v>
      </c>
    </row>
    <row r="7930" spans="2:37">
      <c r="B7930" s="2">
        <v>1.0999999940395355E-2</v>
      </c>
      <c r="D7930" s="44">
        <v>0.65999999642372131</v>
      </c>
      <c r="E7930" s="44"/>
      <c r="F7930" s="45">
        <v>1.0821820497512817</v>
      </c>
      <c r="G7930" s="45"/>
      <c r="H7930" s="45"/>
      <c r="I7930" s="45"/>
      <c r="J7930" s="45"/>
      <c r="K7930" s="45">
        <v>2.078812485706294E-6</v>
      </c>
      <c r="L7930" s="45"/>
      <c r="M7930" s="45"/>
      <c r="N7930" s="45">
        <v>2.0153365135192871</v>
      </c>
      <c r="O7930" s="45"/>
      <c r="P7930" s="45"/>
      <c r="Q7930" s="45"/>
      <c r="R7930" s="45">
        <v>1.4250565767288208</v>
      </c>
      <c r="S7930" s="45"/>
      <c r="T7930" s="45"/>
      <c r="U7930" s="45"/>
      <c r="V7930" s="46">
        <v>1.0314975224900991E-4</v>
      </c>
      <c r="W7930" s="46"/>
      <c r="X7930" s="45">
        <v>5.000000074505806E-2</v>
      </c>
      <c r="Y7930" s="45"/>
      <c r="Z7930" s="44">
        <v>3.0000000447034836</v>
      </c>
      <c r="AA7930" s="44"/>
      <c r="AB7930" s="45">
        <v>-1.8653812408447266</v>
      </c>
      <c r="AC7930" s="45"/>
      <c r="AD7930" s="45">
        <v>5.2836868051765268E-26</v>
      </c>
      <c r="AE7930" s="45"/>
      <c r="AF7930" s="45">
        <v>1.865429162979126</v>
      </c>
      <c r="AG7930" s="45"/>
      <c r="AH7930" s="45">
        <v>1.3190575838088989</v>
      </c>
      <c r="AI7930" s="45"/>
      <c r="AJ7930" s="45"/>
      <c r="AK7930" s="20">
        <v>2.8324240128577682E-24</v>
      </c>
    </row>
    <row r="7931" spans="2:37">
      <c r="B7931" s="2">
        <v>1.2000000104308128E-2</v>
      </c>
      <c r="D7931" s="44">
        <v>0.7200000062584877</v>
      </c>
      <c r="E7931" s="44"/>
      <c r="F7931" s="45">
        <v>0.37977507710456848</v>
      </c>
      <c r="G7931" s="45"/>
      <c r="H7931" s="45"/>
      <c r="I7931" s="45"/>
      <c r="J7931" s="45"/>
      <c r="K7931" s="45">
        <v>6.4464182969459216E-7</v>
      </c>
      <c r="L7931" s="45"/>
      <c r="M7931" s="45"/>
      <c r="N7931" s="45">
        <v>2.0109937191009521</v>
      </c>
      <c r="O7931" s="45"/>
      <c r="P7931" s="45"/>
      <c r="Q7931" s="45"/>
      <c r="R7931" s="45">
        <v>1.4219868183135986</v>
      </c>
      <c r="S7931" s="45"/>
      <c r="T7931" s="45"/>
      <c r="U7931" s="45"/>
      <c r="V7931" s="46">
        <v>3.2055893825599924E-5</v>
      </c>
      <c r="W7931" s="46"/>
      <c r="X7931" s="45">
        <v>5.0999999046325684E-2</v>
      </c>
      <c r="Y7931" s="45"/>
      <c r="Z7931" s="44">
        <v>3.059999942779541</v>
      </c>
      <c r="AA7931" s="44"/>
      <c r="AB7931" s="45">
        <v>-1.7362699508666992</v>
      </c>
      <c r="AC7931" s="45"/>
      <c r="AD7931" s="45">
        <v>1.6657915053109409E-26</v>
      </c>
      <c r="AE7931" s="45"/>
      <c r="AF7931" s="45">
        <v>1.8620539903640747</v>
      </c>
      <c r="AG7931" s="45"/>
      <c r="AH7931" s="45">
        <v>1.3166710138320923</v>
      </c>
      <c r="AI7931" s="45"/>
      <c r="AJ7931" s="45"/>
      <c r="AK7931" s="20">
        <v>8.9459893348831785E-25</v>
      </c>
    </row>
    <row r="7932" spans="2:37">
      <c r="B7932" s="2">
        <v>1.3000000268220901E-2</v>
      </c>
      <c r="D7932" s="44">
        <v>0.78000001609325409</v>
      </c>
      <c r="E7932" s="44"/>
      <c r="F7932" s="45">
        <v>-0.37279722094535828</v>
      </c>
      <c r="G7932" s="45"/>
      <c r="H7932" s="45"/>
      <c r="I7932" s="45"/>
      <c r="J7932" s="45"/>
      <c r="K7932" s="45">
        <v>2.0043522397372726E-7</v>
      </c>
      <c r="L7932" s="45"/>
      <c r="M7932" s="45"/>
      <c r="N7932" s="45">
        <v>2.0066812038421631</v>
      </c>
      <c r="O7932" s="45"/>
      <c r="P7932" s="45"/>
      <c r="Q7932" s="45"/>
      <c r="R7932" s="45">
        <v>1.4189376831054688</v>
      </c>
      <c r="S7932" s="45"/>
      <c r="T7932" s="45"/>
      <c r="U7932" s="45"/>
      <c r="V7932" s="46">
        <v>9.9883955044788308E-6</v>
      </c>
      <c r="W7932" s="46"/>
      <c r="X7932" s="45">
        <v>5.2000001072883606E-2</v>
      </c>
      <c r="Y7932" s="45"/>
      <c r="Z7932" s="44">
        <v>3.1200000643730164</v>
      </c>
      <c r="AA7932" s="44"/>
      <c r="AB7932" s="45">
        <v>-1.3644224405288696</v>
      </c>
      <c r="AC7932" s="45"/>
      <c r="AD7932" s="45">
        <v>5.2517652096830884E-27</v>
      </c>
      <c r="AE7932" s="45"/>
      <c r="AF7932" s="45">
        <v>1.8586996793746948</v>
      </c>
      <c r="AG7932" s="45"/>
      <c r="AH7932" s="45">
        <v>1.3142991065979004</v>
      </c>
      <c r="AI7932" s="45"/>
      <c r="AJ7932" s="45"/>
      <c r="AK7932" s="20">
        <v>2.8255050124656878E-25</v>
      </c>
    </row>
    <row r="7933" spans="2:37">
      <c r="B7933" s="2">
        <v>1.4000000432133675E-2</v>
      </c>
      <c r="D7933" s="44">
        <v>0.84000002592802048</v>
      </c>
      <c r="E7933" s="44"/>
      <c r="F7933" s="45">
        <v>-1.0699441432952881</v>
      </c>
      <c r="G7933" s="45"/>
      <c r="H7933" s="45"/>
      <c r="I7933" s="45"/>
      <c r="J7933" s="45"/>
      <c r="K7933" s="45">
        <v>6.2460365768401971E-8</v>
      </c>
      <c r="L7933" s="45"/>
      <c r="M7933" s="45"/>
      <c r="N7933" s="45">
        <v>2.0023975372314453</v>
      </c>
      <c r="O7933" s="45"/>
      <c r="P7933" s="45"/>
      <c r="Q7933" s="45"/>
      <c r="R7933" s="45">
        <v>1.4159088134765625</v>
      </c>
      <c r="S7933" s="45"/>
      <c r="T7933" s="45"/>
      <c r="U7933" s="45"/>
      <c r="V7933" s="46">
        <v>3.1192791993817082E-6</v>
      </c>
      <c r="W7933" s="46"/>
      <c r="X7933" s="45">
        <v>5.299999937415123E-2</v>
      </c>
      <c r="Y7933" s="45"/>
      <c r="Z7933" s="44">
        <v>3.1799999624490738</v>
      </c>
      <c r="AA7933" s="44"/>
      <c r="AB7933" s="45">
        <v>-0.80279278755187988</v>
      </c>
      <c r="AC7933" s="45"/>
      <c r="AD7933" s="45">
        <v>1.6557348769203341E-27</v>
      </c>
      <c r="AE7933" s="45"/>
      <c r="AF7933" s="45">
        <v>1.8553658723831177</v>
      </c>
      <c r="AG7933" s="45"/>
      <c r="AH7933" s="45">
        <v>1.3119417428970337</v>
      </c>
      <c r="AI7933" s="45"/>
      <c r="AJ7933" s="45"/>
      <c r="AK7933" s="20">
        <v>8.9240345963337791E-26</v>
      </c>
    </row>
    <row r="7934" spans="2:37">
      <c r="B7934" s="2">
        <v>1.4999999664723873E-2</v>
      </c>
      <c r="D7934" s="44">
        <v>0.89999997988343239</v>
      </c>
      <c r="E7934" s="44"/>
      <c r="F7934" s="45">
        <v>-1.6142867803573608</v>
      </c>
      <c r="G7934" s="45"/>
      <c r="H7934" s="45"/>
      <c r="I7934" s="45"/>
      <c r="J7934" s="45"/>
      <c r="K7934" s="45">
        <v>1.9501047887615641E-8</v>
      </c>
      <c r="L7934" s="45"/>
      <c r="M7934" s="45"/>
      <c r="N7934" s="45">
        <v>1.9981427192687988</v>
      </c>
      <c r="O7934" s="45"/>
      <c r="P7934" s="45"/>
      <c r="Q7934" s="45"/>
      <c r="R7934" s="45">
        <v>1.4129002094268799</v>
      </c>
      <c r="S7934" s="45"/>
      <c r="T7934" s="45"/>
      <c r="U7934" s="45"/>
      <c r="V7934" s="46">
        <v>9.7595864190225257E-7</v>
      </c>
      <c r="W7934" s="46"/>
      <c r="X7934" s="45">
        <v>5.4000001400709152E-2</v>
      </c>
      <c r="Y7934" s="45"/>
      <c r="Z7934" s="44">
        <v>3.2400000840425491</v>
      </c>
      <c r="AA7934" s="44"/>
      <c r="AB7934" s="45">
        <v>-0.1307225227355957</v>
      </c>
      <c r="AC7934" s="45"/>
      <c r="AD7934" s="45">
        <v>5.2200790398660518E-28</v>
      </c>
      <c r="AE7934" s="45"/>
      <c r="AF7934" s="45">
        <v>1.8520525693893433</v>
      </c>
      <c r="AG7934" s="45"/>
      <c r="AH7934" s="45">
        <v>1.3095989227294922</v>
      </c>
      <c r="AI7934" s="45"/>
      <c r="AJ7934" s="45"/>
      <c r="AK7934" s="20">
        <v>2.8185371520012904E-26</v>
      </c>
    </row>
    <row r="7935" spans="2:37">
      <c r="B7935" s="2">
        <v>1.6000000759959221E-2</v>
      </c>
      <c r="D7935" s="44">
        <v>0.96000004559755325</v>
      </c>
      <c r="E7935" s="44"/>
      <c r="F7935" s="45">
        <v>-1.9302539825439453</v>
      </c>
      <c r="G7935" s="45"/>
      <c r="H7935" s="45"/>
      <c r="I7935" s="45"/>
      <c r="J7935" s="45"/>
      <c r="K7935" s="45">
        <v>6.0982401350884174E-9</v>
      </c>
      <c r="L7935" s="45"/>
      <c r="M7935" s="45"/>
      <c r="N7935" s="45">
        <v>1.9939161539077759</v>
      </c>
      <c r="O7935" s="45"/>
      <c r="P7935" s="45"/>
      <c r="Q7935" s="45"/>
      <c r="R7935" s="45">
        <v>1.4099116325378418</v>
      </c>
      <c r="S7935" s="45"/>
      <c r="T7935" s="45"/>
      <c r="U7935" s="45"/>
      <c r="V7935" s="46">
        <v>3.05842348780061E-7</v>
      </c>
      <c r="W7935" s="46"/>
      <c r="X7935" s="45">
        <v>5.4999999701976776E-2</v>
      </c>
      <c r="Y7935" s="45"/>
      <c r="Z7935" s="44">
        <v>3.2999999821186066</v>
      </c>
      <c r="AA7935" s="44"/>
      <c r="AB7935" s="45">
        <v>0.55726486444473267</v>
      </c>
      <c r="AC7935" s="45"/>
      <c r="AD7935" s="45">
        <v>1.6457504709026417E-28</v>
      </c>
      <c r="AE7935" s="45"/>
      <c r="AF7935" s="45">
        <v>1.848759651184082</v>
      </c>
      <c r="AG7935" s="45"/>
      <c r="AH7935" s="45">
        <v>1.3072704076766968</v>
      </c>
      <c r="AI7935" s="45"/>
      <c r="AJ7935" s="45"/>
      <c r="AK7935" s="20">
        <v>8.9019170627780406E-27</v>
      </c>
    </row>
    <row r="7936" spans="2:37">
      <c r="B7936" s="2">
        <v>1.7000000923871994E-2</v>
      </c>
      <c r="D7936" s="44">
        <v>1.0200000554323196</v>
      </c>
      <c r="E7936" s="44"/>
      <c r="F7936" s="45">
        <v>-1.9745692014694214</v>
      </c>
      <c r="G7936" s="45"/>
      <c r="H7936" s="45"/>
      <c r="I7936" s="45"/>
      <c r="J7936" s="45"/>
      <c r="K7936" s="45">
        <v>1.9095625081178014E-9</v>
      </c>
      <c r="L7936" s="45"/>
      <c r="M7936" s="45"/>
      <c r="N7936" s="45">
        <v>1.9897177219390869</v>
      </c>
      <c r="O7936" s="45"/>
      <c r="P7936" s="45"/>
      <c r="Q7936" s="45"/>
      <c r="R7936" s="45">
        <v>1.4069428443908691</v>
      </c>
      <c r="S7936" s="45"/>
      <c r="T7936" s="45"/>
      <c r="U7936" s="45"/>
      <c r="V7936" s="46">
        <v>9.5971529390226351E-8</v>
      </c>
      <c r="W7936" s="46"/>
      <c r="X7936" s="45">
        <v>5.6000001728534698E-2</v>
      </c>
      <c r="Y7936" s="45"/>
      <c r="Z7936" s="44">
        <v>3.3600001037120819</v>
      </c>
      <c r="AA7936" s="44"/>
      <c r="AB7936" s="45">
        <v>1.164753794670105</v>
      </c>
      <c r="AC7936" s="45"/>
      <c r="AD7936" s="45">
        <v>5.1886153631058406E-29</v>
      </c>
      <c r="AE7936" s="45"/>
      <c r="AF7936" s="45">
        <v>1.8454867601394653</v>
      </c>
      <c r="AG7936" s="45"/>
      <c r="AH7936" s="45">
        <v>1.3049561977386475</v>
      </c>
      <c r="AI7936" s="45"/>
      <c r="AJ7936" s="45"/>
      <c r="AK7936" s="20">
        <v>2.8115158662402356E-27</v>
      </c>
    </row>
    <row r="7937" spans="2:37">
      <c r="B7937" s="2">
        <v>1.7999999225139618E-2</v>
      </c>
      <c r="D7937" s="44">
        <v>1.0799999535083771</v>
      </c>
      <c r="E7937" s="44"/>
      <c r="F7937" s="45">
        <v>-1.7421715259552002</v>
      </c>
      <c r="G7937" s="45"/>
      <c r="H7937" s="45"/>
      <c r="I7937" s="45"/>
      <c r="J7937" s="45"/>
      <c r="K7937" s="45">
        <v>5.9862159673684801E-10</v>
      </c>
      <c r="L7937" s="45"/>
      <c r="M7937" s="45"/>
      <c r="N7937" s="45">
        <v>1.9855470657348633</v>
      </c>
      <c r="O7937" s="45"/>
      <c r="P7937" s="45"/>
      <c r="Q7937" s="45"/>
      <c r="R7937" s="45">
        <v>1.4039938449859619</v>
      </c>
      <c r="S7937" s="45"/>
      <c r="T7937" s="45"/>
      <c r="U7937" s="45"/>
      <c r="V7937" s="46">
        <v>3.0148950003194841E-8</v>
      </c>
      <c r="W7937" s="46"/>
      <c r="X7937" s="45">
        <v>5.7000000029802322E-2</v>
      </c>
      <c r="Y7937" s="45"/>
      <c r="Z7937" s="44">
        <v>3.4200000017881393</v>
      </c>
      <c r="AA7937" s="44"/>
      <c r="AB7937" s="45">
        <v>1.6069440841674805</v>
      </c>
      <c r="AC7937" s="45"/>
      <c r="AD7937" s="45">
        <v>1.6358346400280318E-29</v>
      </c>
      <c r="AE7937" s="45"/>
      <c r="AF7937" s="45">
        <v>1.8422338962554932</v>
      </c>
      <c r="AG7937" s="45"/>
      <c r="AH7937" s="45">
        <v>1.3026560544967651</v>
      </c>
      <c r="AI7937" s="45"/>
      <c r="AJ7937" s="45"/>
      <c r="AK7937" s="20">
        <v>8.8796251940437361E-28</v>
      </c>
    </row>
    <row r="7938" spans="2:37">
      <c r="B7938" s="2">
        <v>1.8999999389052391E-2</v>
      </c>
      <c r="D7938" s="44">
        <v>1.1399999633431435</v>
      </c>
      <c r="E7938" s="44"/>
      <c r="F7938" s="45">
        <v>-1.2667630910873413</v>
      </c>
      <c r="G7938" s="45"/>
      <c r="H7938" s="45"/>
      <c r="I7938" s="45"/>
      <c r="J7938" s="45"/>
      <c r="K7938" s="45">
        <v>1.8783681554612741E-10</v>
      </c>
      <c r="L7938" s="45"/>
      <c r="M7938" s="45"/>
      <c r="N7938" s="45">
        <v>1.9814039468765259</v>
      </c>
      <c r="O7938" s="45"/>
      <c r="P7938" s="45"/>
      <c r="Q7938" s="45"/>
      <c r="R7938" s="45">
        <v>1.4010641574859619</v>
      </c>
      <c r="S7938" s="45"/>
      <c r="T7938" s="45"/>
      <c r="U7938" s="45"/>
      <c r="V7938" s="46">
        <v>9.4799856853455822E-9</v>
      </c>
      <c r="W7938" s="46"/>
      <c r="X7938" s="45">
        <v>5.7999998331069946E-2</v>
      </c>
      <c r="Y7938" s="45"/>
      <c r="Z7938" s="44">
        <v>3.4799998998641968</v>
      </c>
      <c r="AA7938" s="44"/>
      <c r="AB7938" s="45">
        <v>1.8224849700927734</v>
      </c>
      <c r="AC7938" s="45"/>
      <c r="AD7938" s="45">
        <v>5.1573635386395119E-30</v>
      </c>
      <c r="AE7938" s="45"/>
      <c r="AF7938" s="45">
        <v>1.8390008211135864</v>
      </c>
      <c r="AG7938" s="45"/>
      <c r="AH7938" s="45">
        <v>1.3003699779510498</v>
      </c>
      <c r="AI7938" s="45"/>
      <c r="AJ7938" s="45"/>
      <c r="AK7938" s="20">
        <v>2.8044380736946125E-28</v>
      </c>
    </row>
    <row r="7939" spans="2:37">
      <c r="B7939" s="2">
        <v>1.9999999552965164E-2</v>
      </c>
      <c r="D7939" s="44">
        <v>1.1999999731779099</v>
      </c>
      <c r="E7939" s="44"/>
      <c r="F7939" s="45">
        <v>-0.615928053855896</v>
      </c>
      <c r="G7939" s="45"/>
      <c r="H7939" s="45"/>
      <c r="I7939" s="45"/>
      <c r="J7939" s="45"/>
      <c r="K7939" s="45">
        <v>5.8986426854090723E-11</v>
      </c>
      <c r="L7939" s="45"/>
      <c r="M7939" s="45"/>
      <c r="N7939" s="45">
        <v>1.9772882461547852</v>
      </c>
      <c r="O7939" s="45"/>
      <c r="P7939" s="45"/>
      <c r="Q7939" s="45"/>
      <c r="R7939" s="45">
        <v>1.3981539011001587</v>
      </c>
      <c r="S7939" s="45"/>
      <c r="T7939" s="45"/>
      <c r="U7939" s="45"/>
      <c r="V7939" s="46">
        <v>2.9831981329664359E-9</v>
      </c>
      <c r="W7939" s="46"/>
      <c r="X7939" s="45">
        <v>5.9000000357627869E-2</v>
      </c>
      <c r="Y7939" s="45"/>
      <c r="Z7939" s="44">
        <v>3.5400000214576721</v>
      </c>
      <c r="AA7939" s="44"/>
      <c r="AB7939" s="45">
        <v>1.7819826602935791</v>
      </c>
      <c r="AC7939" s="45"/>
      <c r="AD7939" s="45">
        <v>1.6259847873003448E-30</v>
      </c>
      <c r="AE7939" s="45"/>
      <c r="AF7939" s="45">
        <v>1.835787296295166</v>
      </c>
      <c r="AG7939" s="45"/>
      <c r="AH7939" s="45">
        <v>1.2980976104736328</v>
      </c>
      <c r="AI7939" s="45"/>
      <c r="AJ7939" s="45"/>
      <c r="AK7939" s="20">
        <v>8.8571519990051675E-29</v>
      </c>
    </row>
    <row r="7940" spans="2:37">
      <c r="B7940" s="2">
        <v>2.0999999716877937E-2</v>
      </c>
      <c r="D7940" s="44">
        <v>1.2599999830126762</v>
      </c>
      <c r="E7940" s="44"/>
      <c r="F7940" s="45">
        <v>0.11846950650215149</v>
      </c>
      <c r="G7940" s="45"/>
      <c r="H7940" s="45"/>
      <c r="I7940" s="45"/>
      <c r="J7940" s="45"/>
      <c r="K7940" s="45">
        <v>1.8535749324311013E-11</v>
      </c>
      <c r="L7940" s="45"/>
      <c r="M7940" s="45"/>
      <c r="N7940" s="45">
        <v>1.9731996059417725</v>
      </c>
      <c r="O7940" s="45"/>
      <c r="P7940" s="45"/>
      <c r="Q7940" s="45"/>
      <c r="R7940" s="45">
        <v>1.3952628374099731</v>
      </c>
      <c r="S7940" s="45"/>
      <c r="T7940" s="45"/>
      <c r="U7940" s="45"/>
      <c r="V7940" s="46">
        <v>9.3937535527999216E-10</v>
      </c>
      <c r="W7940" s="46"/>
      <c r="X7940" s="45">
        <v>5.9999998658895493E-2</v>
      </c>
      <c r="Y7940" s="45"/>
      <c r="Z7940" s="44">
        <v>3.5999999195337296</v>
      </c>
      <c r="AA7940" s="44"/>
      <c r="AB7940" s="45">
        <v>1.4920049905776978</v>
      </c>
      <c r="AC7940" s="45"/>
      <c r="AD7940" s="45">
        <v>5.1263172282015263E-31</v>
      </c>
      <c r="AE7940" s="45"/>
      <c r="AF7940" s="45">
        <v>1.8325933218002319</v>
      </c>
      <c r="AG7940" s="45"/>
      <c r="AH7940" s="45">
        <v>1.2958391904830933</v>
      </c>
      <c r="AI7940" s="45"/>
      <c r="AJ7940" s="45"/>
      <c r="AK7940" s="20">
        <v>2.797302202324104E-29</v>
      </c>
    </row>
    <row r="7941" spans="2:37">
      <c r="B7941" s="2">
        <v>2.199999988079071E-2</v>
      </c>
      <c r="D7941" s="44">
        <v>1.3199999928474426</v>
      </c>
      <c r="E7941" s="44"/>
      <c r="F7941" s="45">
        <v>0.83324730396270752</v>
      </c>
      <c r="G7941" s="45"/>
      <c r="H7941" s="45"/>
      <c r="I7941" s="45"/>
      <c r="J7941" s="45"/>
      <c r="K7941" s="45">
        <v>5.8278399467370789E-12</v>
      </c>
      <c r="L7941" s="45"/>
      <c r="M7941" s="45"/>
      <c r="N7941" s="45">
        <v>1.9691377878189087</v>
      </c>
      <c r="O7941" s="45"/>
      <c r="P7941" s="45"/>
      <c r="Q7941" s="45"/>
      <c r="R7941" s="45">
        <v>1.3923907279968262</v>
      </c>
      <c r="S7941" s="45"/>
      <c r="T7941" s="45"/>
      <c r="U7941" s="45"/>
      <c r="V7941" s="46">
        <v>2.9595895179035381E-10</v>
      </c>
      <c r="W7941" s="46"/>
      <c r="X7941" s="45">
        <v>6.1000000685453415E-2</v>
      </c>
      <c r="Y7941" s="45"/>
      <c r="Z7941" s="44">
        <v>3.6600000411272049</v>
      </c>
      <c r="AA7941" s="44"/>
      <c r="AB7941" s="45">
        <v>0.99403530359268188</v>
      </c>
      <c r="AC7941" s="45"/>
      <c r="AD7941" s="45">
        <v>1.6161989378890713E-31</v>
      </c>
      <c r="AE7941" s="45"/>
      <c r="AF7941" s="45">
        <v>1.8294186592102051</v>
      </c>
      <c r="AG7941" s="45"/>
      <c r="AH7941" s="45">
        <v>1.2935943603515625</v>
      </c>
      <c r="AI7941" s="45"/>
      <c r="AJ7941" s="45"/>
      <c r="AK7941" s="20">
        <v>8.8344941855258362E-30</v>
      </c>
    </row>
    <row r="7942" spans="2:37">
      <c r="B7942" s="2">
        <v>2.3000000044703484E-2</v>
      </c>
      <c r="D7942" s="44">
        <v>1.380000002682209</v>
      </c>
      <c r="E7942" s="44"/>
      <c r="F7942" s="45">
        <v>1.4283959865570068</v>
      </c>
      <c r="G7942" s="45"/>
      <c r="H7942" s="45"/>
      <c r="I7942" s="45"/>
      <c r="J7942" s="45"/>
      <c r="K7942" s="45">
        <v>1.8331785742176088E-12</v>
      </c>
      <c r="L7942" s="45"/>
      <c r="M7942" s="45"/>
      <c r="N7942" s="45">
        <v>1.9651026725769043</v>
      </c>
      <c r="O7942" s="45"/>
      <c r="P7942" s="45"/>
      <c r="Q7942" s="45"/>
      <c r="R7942" s="45">
        <v>1.3895374536514282</v>
      </c>
      <c r="S7942" s="45"/>
      <c r="T7942" s="45"/>
      <c r="U7942" s="45"/>
      <c r="V7942" s="46">
        <v>9.3286656177582472E-11</v>
      </c>
      <c r="W7942" s="46"/>
      <c r="X7942" s="45">
        <v>6.1999998986721039E-2</v>
      </c>
      <c r="Y7942" s="45"/>
      <c r="Z7942" s="44">
        <v>3.7199999392032623</v>
      </c>
      <c r="AA7942" s="44"/>
      <c r="AB7942" s="45">
        <v>0.35854217410087585</v>
      </c>
      <c r="AC7942" s="45"/>
      <c r="AD7942" s="45">
        <v>5.0954711984910337E-32</v>
      </c>
      <c r="AE7942" s="45"/>
      <c r="AF7942" s="45">
        <v>1.8262631893157959</v>
      </c>
      <c r="AG7942" s="45"/>
      <c r="AH7942" s="45">
        <v>1.2913631200790405</v>
      </c>
      <c r="AI7942" s="45"/>
      <c r="AJ7942" s="45"/>
      <c r="AK7942" s="20">
        <v>2.7901078759705178E-30</v>
      </c>
    </row>
    <row r="7943" spans="2:37">
      <c r="B7943" s="2">
        <v>2.4000000208616257E-2</v>
      </c>
      <c r="D7943" s="44">
        <v>1.4400000125169754</v>
      </c>
      <c r="E7943" s="44"/>
      <c r="F7943" s="45">
        <v>1.8210670948028564</v>
      </c>
      <c r="G7943" s="45"/>
      <c r="H7943" s="45"/>
      <c r="I7943" s="45"/>
      <c r="J7943" s="45"/>
      <c r="K7943" s="45">
        <v>5.7685740949622866E-13</v>
      </c>
      <c r="L7943" s="45"/>
      <c r="M7943" s="45"/>
      <c r="N7943" s="45">
        <v>1.9610939025878906</v>
      </c>
      <c r="O7943" s="45"/>
      <c r="P7943" s="45"/>
      <c r="Q7943" s="45"/>
      <c r="R7943" s="45">
        <v>1.3867027759552002</v>
      </c>
      <c r="S7943" s="45"/>
      <c r="T7943" s="45"/>
      <c r="U7943" s="45"/>
      <c r="V7943" s="46">
        <v>2.9415081481687366E-11</v>
      </c>
      <c r="W7943" s="46"/>
      <c r="X7943" s="45">
        <v>6.3000001013278961E-2</v>
      </c>
      <c r="Y7943" s="45"/>
      <c r="Z7943" s="44">
        <v>3.7800000607967377</v>
      </c>
      <c r="AA7943" s="44"/>
      <c r="AB7943" s="45">
        <v>-0.32498946785926819</v>
      </c>
      <c r="AC7943" s="45"/>
      <c r="AD7943" s="45">
        <v>1.6064756894294509E-32</v>
      </c>
      <c r="AE7943" s="45"/>
      <c r="AF7943" s="45">
        <v>1.8231266736984253</v>
      </c>
      <c r="AG7943" s="45"/>
      <c r="AH7943" s="45">
        <v>1.2891452312469482</v>
      </c>
      <c r="AI7943" s="45"/>
      <c r="AJ7943" s="45"/>
      <c r="AK7943" s="20">
        <v>8.8116514150633691E-31</v>
      </c>
    </row>
    <row r="7944" spans="2:37">
      <c r="B7944" s="2">
        <v>2.500000037252903E-2</v>
      </c>
      <c r="D7944" s="44">
        <v>1.5000000223517418</v>
      </c>
      <c r="E7944" s="44"/>
      <c r="F7944" s="45">
        <v>1.9571003913879395</v>
      </c>
      <c r="G7944" s="45"/>
      <c r="H7944" s="45"/>
      <c r="I7944" s="45"/>
      <c r="J7944" s="45"/>
      <c r="K7944" s="45">
        <v>1.8158117696086273E-13</v>
      </c>
      <c r="L7944" s="45"/>
      <c r="M7944" s="45"/>
      <c r="N7944" s="45">
        <v>1.9571113586425781</v>
      </c>
      <c r="O7944" s="45"/>
      <c r="P7944" s="45"/>
      <c r="Q7944" s="45"/>
      <c r="R7944" s="45">
        <v>1.3838866949081421</v>
      </c>
      <c r="S7944" s="45"/>
      <c r="T7944" s="45"/>
      <c r="U7944" s="45"/>
      <c r="V7944" s="46">
        <v>9.2780201924047567E-12</v>
      </c>
      <c r="W7944" s="46"/>
      <c r="X7944" s="45">
        <v>6.4000003039836884E-2</v>
      </c>
      <c r="Y7944" s="45"/>
      <c r="Z7944" s="44">
        <v>3.840000182390213</v>
      </c>
      <c r="AA7944" s="44"/>
      <c r="AB7944" s="45">
        <v>-0.96065479516983032</v>
      </c>
      <c r="AC7944" s="45"/>
      <c r="AD7944" s="45">
        <v>5.0648220200032657E-33</v>
      </c>
      <c r="AE7944" s="45"/>
      <c r="AF7944" s="45">
        <v>1.8200091123580933</v>
      </c>
      <c r="AG7944" s="45"/>
      <c r="AH7944" s="45">
        <v>1.2869406938552856</v>
      </c>
      <c r="AI7944" s="45"/>
      <c r="AJ7944" s="45"/>
      <c r="AK7944" s="20">
        <v>2.7828554519841365E-31</v>
      </c>
    </row>
    <row r="7945" spans="2:37">
      <c r="B7945" s="2">
        <v>2.6000000536441803E-2</v>
      </c>
      <c r="D7945" s="44">
        <v>1.5600000321865082</v>
      </c>
      <c r="E7945" s="44"/>
      <c r="F7945" s="45">
        <v>1.818489670753479</v>
      </c>
      <c r="G7945" s="45"/>
      <c r="H7945" s="45"/>
      <c r="I7945" s="45"/>
      <c r="J7945" s="45"/>
      <c r="K7945" s="45">
        <v>5.7172697836855441E-14</v>
      </c>
      <c r="L7945" s="45"/>
      <c r="M7945" s="45"/>
      <c r="N7945" s="45">
        <v>1.9531546831130981</v>
      </c>
      <c r="O7945" s="45"/>
      <c r="P7945" s="45"/>
      <c r="Q7945" s="45"/>
      <c r="R7945" s="45">
        <v>1.3810889720916748</v>
      </c>
      <c r="S7945" s="45"/>
      <c r="T7945" s="45"/>
      <c r="U7945" s="45"/>
      <c r="V7945" s="46">
        <v>2.9271977636941005E-12</v>
      </c>
      <c r="W7945" s="46"/>
      <c r="X7945" s="45">
        <v>6.4999997615814209E-2</v>
      </c>
      <c r="Y7945" s="45"/>
      <c r="Z7945" s="44">
        <v>3.8999998569488525</v>
      </c>
      <c r="AA7945" s="44"/>
      <c r="AB7945" s="45">
        <v>-1.4595816135406494</v>
      </c>
      <c r="AC7945" s="45"/>
      <c r="AD7945" s="45">
        <v>1.5968141176890502E-33</v>
      </c>
      <c r="AE7945" s="45"/>
      <c r="AF7945" s="45">
        <v>1.8169101476669312</v>
      </c>
      <c r="AG7945" s="45"/>
      <c r="AH7945" s="45">
        <v>1.2847495079040527</v>
      </c>
      <c r="AI7945" s="45"/>
      <c r="AJ7945" s="45"/>
      <c r="AK7945" s="20">
        <v>8.7886252439722867E-32</v>
      </c>
    </row>
    <row r="7946" spans="2:37">
      <c r="B7946" s="2">
        <v>2.7000000700354576E-2</v>
      </c>
      <c r="D7946" s="44">
        <v>1.6200000420212746</v>
      </c>
      <c r="E7946" s="44"/>
      <c r="F7946" s="45">
        <v>1.425755500793457</v>
      </c>
      <c r="G7946" s="45"/>
      <c r="H7946" s="45"/>
      <c r="I7946" s="45"/>
      <c r="J7946" s="45"/>
      <c r="K7946" s="45">
        <v>1.8005397994509502E-14</v>
      </c>
      <c r="L7946" s="45"/>
      <c r="M7946" s="45"/>
      <c r="N7946" s="45">
        <v>1.9492237567901611</v>
      </c>
      <c r="O7946" s="45"/>
      <c r="P7946" s="45"/>
      <c r="Q7946" s="45"/>
      <c r="R7946" s="45">
        <v>1.3783093690872192</v>
      </c>
      <c r="S7946" s="45"/>
      <c r="T7946" s="45"/>
      <c r="U7946" s="45"/>
      <c r="V7946" s="46">
        <v>9.2372149426006578E-13</v>
      </c>
      <c r="W7946" s="46"/>
      <c r="X7946" s="45">
        <v>6.5999999642372131E-2</v>
      </c>
      <c r="Y7946" s="45"/>
      <c r="Z7946" s="44">
        <v>3.9599999785423279</v>
      </c>
      <c r="AA7946" s="44"/>
      <c r="AB7946" s="45">
        <v>-1.7523518800735474</v>
      </c>
      <c r="AC7946" s="45"/>
      <c r="AD7946" s="45">
        <v>5.0343658797284218E-34</v>
      </c>
      <c r="AE7946" s="45"/>
      <c r="AF7946" s="45">
        <v>1.813829779624939</v>
      </c>
      <c r="AG7946" s="45"/>
      <c r="AH7946" s="45">
        <v>1.2825713157653809</v>
      </c>
      <c r="AI7946" s="45"/>
      <c r="AJ7946" s="45"/>
      <c r="AK7946" s="20">
        <v>2.7755449350669377E-32</v>
      </c>
    </row>
    <row r="7947" spans="2:37">
      <c r="B7947" s="2">
        <v>2.8000000864267349E-2</v>
      </c>
      <c r="D7947" s="44">
        <v>1.680000051856041</v>
      </c>
      <c r="E7947" s="44"/>
      <c r="F7947" s="45">
        <v>0.83491736650466919</v>
      </c>
      <c r="G7947" s="45"/>
      <c r="H7947" s="45"/>
      <c r="I7947" s="45"/>
      <c r="J7947" s="45"/>
      <c r="K7947" s="45">
        <v>5.6714840106447759E-15</v>
      </c>
      <c r="L7947" s="45"/>
      <c r="M7947" s="45"/>
      <c r="N7947" s="45">
        <v>1.945318341255188</v>
      </c>
      <c r="O7947" s="45"/>
      <c r="P7947" s="45"/>
      <c r="Q7947" s="45"/>
      <c r="R7947" s="45">
        <v>1.3755477666854858</v>
      </c>
      <c r="S7947" s="45"/>
      <c r="T7947" s="45"/>
      <c r="U7947" s="45"/>
      <c r="V7947" s="46">
        <v>2.9154529810303254E-13</v>
      </c>
      <c r="W7947" s="46"/>
      <c r="X7947" s="45">
        <v>6.7000001668930054E-2</v>
      </c>
      <c r="Y7947" s="45"/>
      <c r="Z7947" s="44">
        <v>4.0200001001358032</v>
      </c>
      <c r="AA7947" s="44"/>
      <c r="AB7947" s="45">
        <v>-1.7986565828323364</v>
      </c>
      <c r="AC7947" s="45"/>
      <c r="AD7947" s="45">
        <v>1.5872133134964573E-34</v>
      </c>
      <c r="AE7947" s="45"/>
      <c r="AF7947" s="45">
        <v>1.8107677698135376</v>
      </c>
      <c r="AG7947" s="45"/>
      <c r="AH7947" s="45">
        <v>1.28040611743927</v>
      </c>
      <c r="AI7947" s="45"/>
      <c r="AJ7947" s="45"/>
      <c r="AK7947" s="20">
        <v>8.7654167243200331E-33</v>
      </c>
    </row>
    <row r="7948" spans="2:37">
      <c r="B7948" s="2">
        <v>2.8999999165534973E-2</v>
      </c>
      <c r="D7948" s="44">
        <v>1.7399999499320984</v>
      </c>
      <c r="E7948" s="44"/>
      <c r="F7948" s="45">
        <v>0.12950730323791504</v>
      </c>
      <c r="G7948" s="45"/>
      <c r="H7948" s="45"/>
      <c r="I7948" s="45"/>
      <c r="J7948" s="45"/>
      <c r="K7948" s="45">
        <v>1.7867230403669854E-15</v>
      </c>
      <c r="L7948" s="45"/>
      <c r="M7948" s="45"/>
      <c r="N7948" s="45">
        <v>1.9414381980895996</v>
      </c>
      <c r="O7948" s="45"/>
      <c r="P7948" s="45"/>
      <c r="Q7948" s="45"/>
      <c r="R7948" s="45">
        <v>1.3728040456771851</v>
      </c>
      <c r="S7948" s="45"/>
      <c r="T7948" s="45"/>
      <c r="U7948" s="45"/>
      <c r="V7948" s="46">
        <v>9.2030902213227628E-14</v>
      </c>
      <c r="W7948" s="46"/>
      <c r="X7948" s="45">
        <v>6.8000003695487976E-2</v>
      </c>
      <c r="Y7948" s="45"/>
      <c r="Z7948" s="44">
        <v>4.0800002217292786</v>
      </c>
      <c r="AA7948" s="44"/>
      <c r="AB7948" s="45">
        <v>-1.5928417444229126</v>
      </c>
      <c r="AC7948" s="45"/>
      <c r="AD7948" s="45">
        <v>5.0041001144371135E-35</v>
      </c>
      <c r="AE7948" s="45"/>
      <c r="AF7948" s="45">
        <v>1.8077239990234375</v>
      </c>
      <c r="AG7948" s="45"/>
      <c r="AH7948" s="45">
        <v>1.2782539129257202</v>
      </c>
      <c r="AI7948" s="45"/>
      <c r="AJ7948" s="45"/>
      <c r="AK7948" s="20">
        <v>2.7681771568811743E-33</v>
      </c>
    </row>
    <row r="7949" spans="2:37">
      <c r="B7949" s="2">
        <v>2.9999999329447746E-2</v>
      </c>
      <c r="D7949" s="44">
        <v>1.7999999597668648</v>
      </c>
      <c r="E7949" s="44"/>
      <c r="F7949" s="45">
        <v>-0.59123474359512329</v>
      </c>
      <c r="G7949" s="45"/>
      <c r="H7949" s="45"/>
      <c r="I7949" s="45"/>
      <c r="J7949" s="45"/>
      <c r="K7949" s="45">
        <v>5.6295424331076504E-16</v>
      </c>
      <c r="L7949" s="45"/>
      <c r="M7949" s="45"/>
      <c r="N7949" s="45">
        <v>1.9375830888748169</v>
      </c>
      <c r="O7949" s="45"/>
      <c r="P7949" s="45"/>
      <c r="Q7949" s="45"/>
      <c r="R7949" s="45">
        <v>1.3700780868530273</v>
      </c>
      <c r="S7949" s="45"/>
      <c r="T7949" s="45"/>
      <c r="U7949" s="45"/>
      <c r="V7949" s="46">
        <v>2.9054456594530126E-14</v>
      </c>
      <c r="W7949" s="46"/>
      <c r="X7949" s="45">
        <v>6.8999998271465302E-2</v>
      </c>
      <c r="Y7949" s="45"/>
      <c r="Z7949" s="44">
        <v>4.1399998962879181</v>
      </c>
      <c r="AA7949" s="44"/>
      <c r="AB7949" s="45">
        <v>-1.1645835638046265</v>
      </c>
      <c r="AC7949" s="45"/>
      <c r="AD7949" s="45">
        <v>1.5776725524991961E-35</v>
      </c>
      <c r="AE7949" s="45"/>
      <c r="AF7949" s="45">
        <v>1.8046983480453491</v>
      </c>
      <c r="AG7949" s="45"/>
      <c r="AH7949" s="45">
        <v>1.2761144638061523</v>
      </c>
      <c r="AI7949" s="45"/>
      <c r="AJ7949" s="45"/>
      <c r="AK7949" s="20">
        <v>8.7420293458554621E-34</v>
      </c>
    </row>
    <row r="7950" spans="2:37">
      <c r="B7950" s="2">
        <v>3.0999999493360519E-2</v>
      </c>
      <c r="D7950" s="44">
        <v>1.8599999696016312</v>
      </c>
      <c r="E7950" s="44"/>
      <c r="F7950" s="45">
        <v>-1.2263174057006836</v>
      </c>
      <c r="G7950" s="45"/>
      <c r="H7950" s="45"/>
      <c r="I7950" s="45"/>
      <c r="J7950" s="45"/>
      <c r="K7950" s="45">
        <v>1.7739237637290421E-16</v>
      </c>
      <c r="L7950" s="45"/>
      <c r="M7950" s="45"/>
      <c r="N7950" s="45">
        <v>1.9337528944015503</v>
      </c>
      <c r="O7950" s="45"/>
      <c r="P7950" s="45"/>
      <c r="Q7950" s="45"/>
      <c r="R7950" s="45">
        <v>1.3673697710037231</v>
      </c>
      <c r="S7950" s="45"/>
      <c r="T7950" s="45"/>
      <c r="U7950" s="45"/>
      <c r="V7950" s="46">
        <v>9.173477780080163E-15</v>
      </c>
      <c r="W7950" s="46"/>
      <c r="X7950" s="45">
        <v>7.0000000298023224E-2</v>
      </c>
      <c r="Y7950" s="45"/>
      <c r="Z7950" s="44">
        <v>4.2000000178813934</v>
      </c>
      <c r="AA7950" s="44"/>
      <c r="AB7950" s="45">
        <v>-0.57461339235305786</v>
      </c>
      <c r="AC7950" s="45"/>
      <c r="AD7950" s="45">
        <v>4.97402391769889E-36</v>
      </c>
      <c r="AE7950" s="45"/>
      <c r="AF7950" s="45">
        <v>1.8016905784606934</v>
      </c>
      <c r="AG7950" s="45"/>
      <c r="AH7950" s="45">
        <v>1.2739876508712769</v>
      </c>
      <c r="AI7950" s="45"/>
      <c r="AJ7950" s="45"/>
      <c r="AK7950" s="20">
        <v>2.7607534049605027E-34</v>
      </c>
    </row>
    <row r="7951" spans="2:37">
      <c r="B7951" s="2">
        <v>3.2000001519918442E-2</v>
      </c>
      <c r="D7951" s="44">
        <v>1.9200000911951065</v>
      </c>
      <c r="E7951" s="44"/>
      <c r="F7951" s="45">
        <v>-1.6871436834335327</v>
      </c>
      <c r="G7951" s="45"/>
      <c r="H7951" s="45"/>
      <c r="I7951" s="45"/>
      <c r="J7951" s="45"/>
      <c r="K7951" s="45">
        <v>5.5902996613591547E-17</v>
      </c>
      <c r="L7951" s="45"/>
      <c r="M7951" s="45"/>
      <c r="N7951" s="45">
        <v>1.9299472570419312</v>
      </c>
      <c r="O7951" s="45"/>
      <c r="P7951" s="45"/>
      <c r="Q7951" s="45"/>
      <c r="R7951" s="45">
        <v>1.3646787405014038</v>
      </c>
      <c r="S7951" s="45"/>
      <c r="T7951" s="45"/>
      <c r="U7951" s="45"/>
      <c r="V7951" s="46">
        <v>2.8966072518132402E-15</v>
      </c>
      <c r="W7951" s="46"/>
      <c r="X7951" s="45">
        <v>7.1000002324581146E-2</v>
      </c>
      <c r="Y7951" s="45"/>
      <c r="Z7951" s="44">
        <v>4.2600001394748688</v>
      </c>
      <c r="AA7951" s="44"/>
      <c r="AB7951" s="45">
        <v>9.3891352415084839E-2</v>
      </c>
      <c r="AC7951" s="45"/>
      <c r="AD7951" s="45">
        <v>1.5681911832392159E-36</v>
      </c>
      <c r="AE7951" s="45"/>
      <c r="AF7951" s="45">
        <v>1.7987008094787598</v>
      </c>
      <c r="AG7951" s="45"/>
      <c r="AH7951" s="45">
        <v>1.2718734741210938</v>
      </c>
      <c r="AI7951" s="45"/>
      <c r="AJ7951" s="45"/>
      <c r="AK7951" s="20">
        <v>8.7184659646625043E-35</v>
      </c>
    </row>
    <row r="7952" spans="2:37">
      <c r="B7952" s="2">
        <v>3.2999999821186066E-2</v>
      </c>
      <c r="D7952" s="44">
        <v>1.9799999892711639</v>
      </c>
      <c r="E7952" s="44"/>
      <c r="F7952" s="45">
        <v>-1.9098660945892334</v>
      </c>
      <c r="G7952" s="45"/>
      <c r="H7952" s="45"/>
      <c r="I7952" s="45"/>
      <c r="J7952" s="45"/>
      <c r="K7952" s="45">
        <v>1.7618420960509906E-17</v>
      </c>
      <c r="L7952" s="45"/>
      <c r="M7952" s="45"/>
      <c r="N7952" s="45">
        <v>1.9261660575866699</v>
      </c>
      <c r="O7952" s="45"/>
      <c r="P7952" s="45"/>
      <c r="Q7952" s="45"/>
      <c r="R7952" s="45">
        <v>1.3620051145553589</v>
      </c>
      <c r="S7952" s="45"/>
      <c r="T7952" s="45"/>
      <c r="U7952" s="45"/>
      <c r="V7952" s="46">
        <v>9.146885392459351E-16</v>
      </c>
      <c r="W7952" s="46"/>
      <c r="X7952" s="45">
        <v>7.1999996900558472E-2</v>
      </c>
      <c r="Y7952" s="45"/>
      <c r="Z7952" s="44">
        <v>4.3199998140335083</v>
      </c>
      <c r="AA7952" s="44"/>
      <c r="AB7952" s="45">
        <v>0.74703037738800049</v>
      </c>
      <c r="AC7952" s="45"/>
      <c r="AD7952" s="45">
        <v>4.9441343335587188E-37</v>
      </c>
      <c r="AE7952" s="45"/>
      <c r="AF7952" s="45">
        <v>1.7957285642623901</v>
      </c>
      <c r="AG7952" s="45"/>
      <c r="AH7952" s="45">
        <v>1.2697718143463135</v>
      </c>
      <c r="AI7952" s="45"/>
      <c r="AJ7952" s="45"/>
      <c r="AK7952" s="20">
        <v>2.753274953522432E-35</v>
      </c>
    </row>
    <row r="7953" spans="2:37">
      <c r="B7953" s="2">
        <v>3.4000001847743988E-2</v>
      </c>
      <c r="D7953" s="44">
        <v>2.0400001108646393</v>
      </c>
      <c r="E7953" s="44"/>
      <c r="F7953" s="45">
        <v>-1.8642277717590332</v>
      </c>
      <c r="G7953" s="45"/>
      <c r="H7953" s="45"/>
      <c r="I7953" s="45"/>
      <c r="J7953" s="45"/>
      <c r="K7953" s="45">
        <v>5.5529693311868816E-18</v>
      </c>
      <c r="L7953" s="45"/>
      <c r="M7953" s="45"/>
      <c r="N7953" s="45">
        <v>1.9224090576171875</v>
      </c>
      <c r="O7953" s="45"/>
      <c r="P7953" s="45"/>
      <c r="Q7953" s="45"/>
      <c r="R7953" s="45">
        <v>1.3593485355377197</v>
      </c>
      <c r="S7953" s="45"/>
      <c r="T7953" s="45"/>
      <c r="U7953" s="45"/>
      <c r="V7953" s="46">
        <v>2.8885472568640827E-16</v>
      </c>
      <c r="W7953" s="46"/>
      <c r="X7953" s="45">
        <v>7.2999998927116394E-2</v>
      </c>
      <c r="Y7953" s="45"/>
      <c r="Z7953" s="44">
        <v>4.3799999356269836</v>
      </c>
      <c r="AA7953" s="44"/>
      <c r="AB7953" s="45">
        <v>1.293366551399231</v>
      </c>
      <c r="AC7953" s="45"/>
      <c r="AD7953" s="45">
        <v>1.5587685384742398E-37</v>
      </c>
      <c r="AE7953" s="45"/>
      <c r="AF7953" s="45">
        <v>1.7927738428115845</v>
      </c>
      <c r="AG7953" s="45"/>
      <c r="AH7953" s="45">
        <v>1.2676825523376465</v>
      </c>
      <c r="AI7953" s="45"/>
      <c r="AJ7953" s="45"/>
      <c r="AK7953" s="20">
        <v>8.694730793694546E-36</v>
      </c>
    </row>
    <row r="7954" spans="2:37">
      <c r="B7954" s="2">
        <v>3.5000000149011612E-2</v>
      </c>
      <c r="D7954" s="44">
        <v>2.1000000089406967</v>
      </c>
      <c r="E7954" s="44"/>
      <c r="F7954" s="45">
        <v>-1.5576668977737427</v>
      </c>
      <c r="G7954" s="45"/>
      <c r="H7954" s="45"/>
      <c r="I7954" s="45"/>
      <c r="J7954" s="45"/>
      <c r="K7954" s="45">
        <v>1.7502721967461195E-18</v>
      </c>
      <c r="L7954" s="45"/>
      <c r="M7954" s="45"/>
      <c r="N7954" s="45">
        <v>1.9186761379241943</v>
      </c>
      <c r="O7954" s="45"/>
      <c r="P7954" s="45"/>
      <c r="Q7954" s="45"/>
      <c r="R7954" s="45">
        <v>1.3567088842391968</v>
      </c>
      <c r="S7954" s="45"/>
      <c r="T7954" s="45"/>
      <c r="U7954" s="45"/>
      <c r="V7954" s="46">
        <v>9.1222907320446384E-17</v>
      </c>
      <c r="W7954" s="46"/>
      <c r="X7954" s="45">
        <v>7.4000000953674316E-2</v>
      </c>
      <c r="Y7954" s="45"/>
      <c r="Z7954" s="44">
        <v>4.440000057220459</v>
      </c>
      <c r="AA7954" s="44"/>
      <c r="AB7954" s="45">
        <v>1.6567233800888062</v>
      </c>
      <c r="AC7954" s="45"/>
      <c r="AD7954" s="45">
        <v>4.9144299450235927E-38</v>
      </c>
      <c r="AE7954" s="45"/>
      <c r="AF7954" s="45">
        <v>1.7898365259170532</v>
      </c>
      <c r="AG7954" s="45"/>
      <c r="AH7954" s="45">
        <v>1.2656055688858032</v>
      </c>
      <c r="AI7954" s="45"/>
      <c r="AJ7954" s="45"/>
      <c r="AK7954" s="20">
        <v>2.7457423263162762E-36</v>
      </c>
    </row>
    <row r="7955" spans="2:37">
      <c r="B7955" s="2">
        <v>3.5999998450279236E-2</v>
      </c>
      <c r="D7955" s="44">
        <v>2.1599999070167542</v>
      </c>
      <c r="E7955" s="44"/>
      <c r="F7955" s="45">
        <v>-1.0341284275054932</v>
      </c>
      <c r="G7955" s="45"/>
      <c r="H7955" s="45"/>
      <c r="I7955" s="45"/>
      <c r="J7955" s="45"/>
      <c r="K7955" s="45">
        <v>5.5170149952840751E-19</v>
      </c>
      <c r="L7955" s="45"/>
      <c r="M7955" s="45"/>
      <c r="N7955" s="45">
        <v>1.9149670600891113</v>
      </c>
      <c r="O7955" s="45"/>
      <c r="P7955" s="45"/>
      <c r="Q7955" s="45"/>
      <c r="R7955" s="45">
        <v>1.35408616065979</v>
      </c>
      <c r="S7955" s="45"/>
      <c r="T7955" s="45"/>
      <c r="U7955" s="45"/>
      <c r="V7955" s="46">
        <v>2.8809972816282907E-17</v>
      </c>
      <c r="W7955" s="46"/>
      <c r="X7955" s="45">
        <v>7.5000002980232239E-2</v>
      </c>
      <c r="Y7955" s="45"/>
      <c r="Z7955" s="44">
        <v>4.5000001788139343</v>
      </c>
      <c r="AA7955" s="44"/>
      <c r="AB7955" s="45">
        <v>1.7868028879165649</v>
      </c>
      <c r="AC7955" s="45"/>
      <c r="AD7955" s="45">
        <v>1.5494045016162356E-38</v>
      </c>
      <c r="AE7955" s="45"/>
      <c r="AF7955" s="45">
        <v>1.7869164943695068</v>
      </c>
      <c r="AG7955" s="45"/>
      <c r="AH7955" s="45">
        <v>1.2635408639907837</v>
      </c>
      <c r="AI7955" s="45"/>
      <c r="AJ7955" s="45"/>
      <c r="AK7955" s="20">
        <v>8.6708277359601738E-37</v>
      </c>
    </row>
    <row r="7956" spans="2:37">
      <c r="B7956" s="2">
        <v>3.7000000476837158E-2</v>
      </c>
      <c r="D7956" s="44">
        <v>2.2200000286102295</v>
      </c>
      <c r="E7956" s="44"/>
      <c r="F7956" s="45">
        <v>-0.36776867508888245</v>
      </c>
      <c r="G7956" s="45"/>
      <c r="H7956" s="45"/>
      <c r="I7956" s="45"/>
      <c r="J7956" s="45"/>
      <c r="K7956" s="45">
        <v>1.7390733086254938E-19</v>
      </c>
      <c r="L7956" s="45"/>
      <c r="M7956" s="45"/>
      <c r="N7956" s="45">
        <v>1.9112814664840698</v>
      </c>
      <c r="O7956" s="45"/>
      <c r="P7956" s="45"/>
      <c r="Q7956" s="45"/>
      <c r="R7956" s="45">
        <v>1.3514801263809204</v>
      </c>
      <c r="S7956" s="45"/>
      <c r="T7956" s="45"/>
      <c r="U7956" s="45"/>
      <c r="V7956" s="46">
        <v>9.0989908739863672E-18</v>
      </c>
      <c r="W7956" s="46"/>
      <c r="X7956" s="45">
        <v>7.5999997556209564E-2</v>
      </c>
      <c r="Y7956" s="45"/>
      <c r="Z7956" s="44">
        <v>4.5599998533725739</v>
      </c>
      <c r="AA7956" s="44"/>
      <c r="AB7956" s="45">
        <v>1.666144847869873</v>
      </c>
      <c r="AC7956" s="45"/>
      <c r="AD7956" s="45">
        <v>4.8849096310547404E-39</v>
      </c>
      <c r="AE7956" s="45"/>
      <c r="AF7956" s="45">
        <v>1.7840136289596558</v>
      </c>
      <c r="AG7956" s="45"/>
      <c r="AH7956" s="45">
        <v>1.2614880800247192</v>
      </c>
      <c r="AI7956" s="45"/>
      <c r="AJ7956" s="45"/>
      <c r="AK7956" s="20">
        <v>2.7381573779885788E-37</v>
      </c>
    </row>
    <row r="7957" spans="2:37" ht="14.25" customHeight="1">
      <c r="B7957" s="2">
        <v>3.7999998778104782E-2</v>
      </c>
      <c r="D7957" s="44">
        <v>2.2799999266862869</v>
      </c>
      <c r="E7957" s="44"/>
      <c r="F7957" s="45">
        <v>0.34754312038421631</v>
      </c>
      <c r="G7957" s="45"/>
      <c r="H7957" s="45"/>
      <c r="I7957" s="45"/>
      <c r="J7957" s="45"/>
      <c r="K7957" s="45">
        <v>5.482066485156739E-20</v>
      </c>
      <c r="L7957" s="45"/>
      <c r="M7957" s="45"/>
      <c r="N7957" s="45">
        <v>1.9076193571090698</v>
      </c>
      <c r="O7957" s="45"/>
      <c r="P7957" s="45"/>
      <c r="Q7957" s="45"/>
      <c r="R7957" s="45">
        <v>1.3488905429840088</v>
      </c>
      <c r="S7957" s="45"/>
      <c r="T7957" s="45"/>
      <c r="U7957" s="45"/>
      <c r="V7957" s="46">
        <v>2.8737737201340183E-18</v>
      </c>
      <c r="W7957" s="46"/>
      <c r="X7957" s="45">
        <v>7.6999999582767487E-2</v>
      </c>
      <c r="Y7957" s="45"/>
      <c r="Z7957" s="44">
        <v>4.6199999749660492</v>
      </c>
      <c r="AA7957" s="44"/>
      <c r="AB7957" s="45">
        <v>1.3124653100967407</v>
      </c>
      <c r="AC7957" s="45"/>
      <c r="AD7957" s="45">
        <v>1.5400984785146545E-39</v>
      </c>
      <c r="AE7957" s="45"/>
      <c r="AF7957" s="45">
        <v>1.7811276912689209</v>
      </c>
      <c r="AG7957" s="45"/>
      <c r="AH7957" s="45">
        <v>1.259447455406189</v>
      </c>
      <c r="AI7957" s="45"/>
      <c r="AJ7957" s="45"/>
      <c r="AK7957" s="20">
        <v>8.6467598182640708E-38</v>
      </c>
    </row>
    <row r="7958" spans="2:37" ht="13.5" customHeight="1">
      <c r="B7958" s="47" t="s">
        <v>11</v>
      </c>
      <c r="C7958" s="47"/>
      <c r="D7958" s="47"/>
      <c r="E7958" s="47"/>
    </row>
    <row r="7959" spans="2:37" ht="12.75" customHeight="1">
      <c r="B7959" s="39" t="s">
        <v>0</v>
      </c>
      <c r="C7959" s="39"/>
      <c r="D7959" s="39"/>
      <c r="E7959" s="39"/>
      <c r="F7959" s="39"/>
      <c r="G7959" s="1" t="s">
        <v>1</v>
      </c>
      <c r="H7959" s="40" t="s">
        <v>44</v>
      </c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</row>
    <row r="7960" spans="2:37" ht="12.75" customHeight="1">
      <c r="AB7960" s="39" t="s">
        <v>2</v>
      </c>
      <c r="AC7960" s="39"/>
      <c r="AD7960" s="39"/>
      <c r="AE7960" s="39"/>
      <c r="AF7960" s="39"/>
      <c r="AG7960" s="39"/>
    </row>
    <row r="7961" spans="2:37" ht="12" customHeight="1">
      <c r="B7961" s="39" t="s">
        <v>3</v>
      </c>
      <c r="C7961" s="39"/>
      <c r="D7961" s="39"/>
      <c r="E7961" s="39"/>
      <c r="G7961" s="1" t="s">
        <v>4</v>
      </c>
      <c r="H7961" s="41">
        <v>0.2199999988079071</v>
      </c>
      <c r="I7961" s="41"/>
      <c r="J7961" s="41"/>
      <c r="K7961" s="41"/>
      <c r="L7961" s="41"/>
      <c r="M7961" s="41"/>
      <c r="N7961" s="41"/>
      <c r="O7961" s="39" t="s">
        <v>21</v>
      </c>
      <c r="P7961" s="39"/>
      <c r="Q7961" s="39"/>
      <c r="R7961" s="39"/>
      <c r="S7961" s="1" t="s">
        <v>4</v>
      </c>
      <c r="T7961" s="42" t="s">
        <v>22</v>
      </c>
      <c r="U7961" s="42"/>
      <c r="V7961" s="42"/>
      <c r="W7961" s="42"/>
      <c r="X7961" s="42"/>
      <c r="Y7961" s="42"/>
      <c r="Z7961" s="42"/>
      <c r="AA7961" s="42"/>
      <c r="AB7961" s="39"/>
      <c r="AC7961" s="39"/>
      <c r="AD7961" s="39"/>
      <c r="AE7961" s="39"/>
      <c r="AF7961" s="39"/>
      <c r="AG7961" s="39"/>
    </row>
    <row r="7962" spans="2:37" ht="10.5" customHeight="1">
      <c r="AB7962" s="39"/>
      <c r="AC7962" s="39"/>
      <c r="AD7962" s="39"/>
      <c r="AE7962" s="39"/>
      <c r="AF7962" s="39"/>
      <c r="AG7962" s="39"/>
    </row>
    <row r="7963" spans="2:37" ht="12" customHeight="1">
      <c r="AB7963" s="39"/>
      <c r="AC7963" s="39"/>
      <c r="AD7963" s="39"/>
      <c r="AE7963" s="39"/>
      <c r="AF7963" s="39"/>
      <c r="AG7963" s="39"/>
    </row>
    <row r="7964" spans="2:37" ht="12" customHeight="1">
      <c r="AB7964" s="39"/>
      <c r="AC7964" s="39"/>
      <c r="AD7964" s="39"/>
      <c r="AE7964" s="39"/>
      <c r="AF7964" s="39"/>
      <c r="AG7964" s="39"/>
    </row>
    <row r="7965" spans="2:37" ht="6" customHeight="1"/>
    <row r="7966" spans="2:37" ht="3" customHeight="1">
      <c r="B7966" s="43" t="s">
        <v>5</v>
      </c>
      <c r="D7966" s="43" t="s">
        <v>23</v>
      </c>
      <c r="E7966" s="43"/>
      <c r="G7966" s="43" t="s">
        <v>6</v>
      </c>
      <c r="H7966" s="43"/>
      <c r="J7966" s="43" t="s">
        <v>7</v>
      </c>
      <c r="K7966" s="43"/>
      <c r="L7966" s="43"/>
      <c r="M7966" s="43"/>
      <c r="N7966" s="43" t="s">
        <v>8</v>
      </c>
      <c r="O7966" s="43"/>
      <c r="Q7966" s="43" t="s">
        <v>9</v>
      </c>
      <c r="R7966" s="43"/>
      <c r="S7966" s="43"/>
      <c r="T7966" s="43" t="s">
        <v>10</v>
      </c>
      <c r="U7966" s="43"/>
      <c r="X7966" s="43" t="s">
        <v>5</v>
      </c>
      <c r="Y7966" s="43"/>
      <c r="Z7966" s="43" t="s">
        <v>23</v>
      </c>
      <c r="AA7966" s="43"/>
      <c r="AB7966" s="43" t="s">
        <v>6</v>
      </c>
      <c r="AC7966" s="43" t="s">
        <v>7</v>
      </c>
      <c r="AE7966" s="43" t="s">
        <v>8</v>
      </c>
      <c r="AF7966" s="43" t="s">
        <v>9</v>
      </c>
      <c r="AG7966" s="43" t="s">
        <v>10</v>
      </c>
      <c r="AH7966" s="43"/>
    </row>
    <row r="7967" spans="2:37" ht="14.25" customHeight="1">
      <c r="B7967" s="43"/>
      <c r="D7967" s="43"/>
      <c r="E7967" s="43"/>
      <c r="G7967" s="43"/>
      <c r="H7967" s="43"/>
      <c r="J7967" s="43"/>
      <c r="K7967" s="43"/>
      <c r="L7967" s="43"/>
      <c r="M7967" s="43"/>
      <c r="N7967" s="43"/>
      <c r="O7967" s="43"/>
      <c r="Q7967" s="43"/>
      <c r="R7967" s="43"/>
      <c r="S7967" s="43"/>
      <c r="T7967" s="43"/>
      <c r="U7967" s="43"/>
      <c r="X7967" s="43"/>
      <c r="Y7967" s="43"/>
      <c r="Z7967" s="43"/>
      <c r="AA7967" s="43"/>
      <c r="AB7967" s="43"/>
      <c r="AC7967" s="43"/>
      <c r="AE7967" s="43"/>
      <c r="AF7967" s="43"/>
      <c r="AG7967" s="43"/>
      <c r="AH7967" s="43"/>
    </row>
    <row r="7968" spans="2:37">
      <c r="B7968" s="2">
        <v>7.8000001609325409E-2</v>
      </c>
      <c r="D7968" s="44">
        <v>4.6800000965595245</v>
      </c>
      <c r="E7968" s="44"/>
      <c r="F7968" s="45">
        <v>0.77606093883514404</v>
      </c>
      <c r="G7968" s="45"/>
      <c r="H7968" s="45"/>
      <c r="I7968" s="45"/>
      <c r="J7968" s="45"/>
      <c r="K7968" s="45">
        <v>4.8555692438087074E-40</v>
      </c>
      <c r="L7968" s="45"/>
      <c r="M7968" s="45"/>
      <c r="N7968" s="45">
        <v>1.7782585620880127</v>
      </c>
      <c r="O7968" s="45"/>
      <c r="P7968" s="45"/>
      <c r="Q7968" s="45"/>
      <c r="R7968" s="45">
        <v>1.2574187517166138</v>
      </c>
      <c r="S7968" s="45"/>
      <c r="T7968" s="45"/>
      <c r="U7968" s="45"/>
      <c r="V7968" s="46">
        <v>2.7305211421370872E-38</v>
      </c>
      <c r="W7968" s="46"/>
    </row>
    <row r="7969" spans="2:23">
      <c r="B7969" s="2">
        <v>7.9000003635883331E-2</v>
      </c>
      <c r="D7969" s="44">
        <v>4.7400002181529999</v>
      </c>
      <c r="E7969" s="44"/>
      <c r="F7969" s="45">
        <v>0.13265945017337799</v>
      </c>
      <c r="G7969" s="45"/>
      <c r="H7969" s="45"/>
      <c r="I7969" s="45"/>
      <c r="J7969" s="45"/>
      <c r="K7969" s="45">
        <v>1.5308485073516464E-40</v>
      </c>
      <c r="L7969" s="45"/>
      <c r="M7969" s="45"/>
      <c r="N7969" s="45">
        <v>1.7754061222076416</v>
      </c>
      <c r="O7969" s="45"/>
      <c r="P7969" s="45"/>
      <c r="Q7969" s="45"/>
      <c r="R7969" s="45">
        <v>1.2554017305374146</v>
      </c>
      <c r="S7969" s="45"/>
      <c r="T7969" s="45"/>
      <c r="U7969" s="45"/>
      <c r="V7969" s="46">
        <v>8.622532769114359E-39</v>
      </c>
      <c r="W7969" s="46"/>
    </row>
    <row r="7970" spans="2:23">
      <c r="B7970" s="2">
        <v>7.9999998211860657E-2</v>
      </c>
      <c r="D7970" s="44">
        <v>4.7999998927116394</v>
      </c>
      <c r="E7970" s="44"/>
      <c r="F7970" s="45">
        <v>-0.52726829051971436</v>
      </c>
      <c r="G7970" s="45"/>
      <c r="H7970" s="45"/>
      <c r="I7970" s="45"/>
      <c r="J7970" s="45"/>
      <c r="K7970" s="45">
        <v>4.826352170827535E-41</v>
      </c>
      <c r="L7970" s="45"/>
      <c r="M7970" s="45"/>
      <c r="N7970" s="45">
        <v>1.7725703716278076</v>
      </c>
      <c r="O7970" s="45"/>
      <c r="P7970" s="45"/>
      <c r="Q7970" s="45"/>
      <c r="R7970" s="45">
        <v>1.2533965110778809</v>
      </c>
      <c r="S7970" s="45"/>
      <c r="T7970" s="45"/>
      <c r="U7970" s="45"/>
      <c r="V7970" s="46">
        <v>2.7228350200602656E-39</v>
      </c>
      <c r="W7970" s="46"/>
    </row>
    <row r="7971" spans="2:23">
      <c r="B7971" s="2">
        <v>8.1000000238418579E-2</v>
      </c>
      <c r="D7971" s="44">
        <v>4.8600000143051147</v>
      </c>
      <c r="E7971" s="44"/>
      <c r="F7971" s="45">
        <v>-1.1112262010574341</v>
      </c>
      <c r="G7971" s="45"/>
      <c r="H7971" s="45"/>
      <c r="I7971" s="45"/>
      <c r="J7971" s="45"/>
      <c r="K7971" s="45">
        <v>1.5216700024103189E-41</v>
      </c>
      <c r="L7971" s="45"/>
      <c r="M7971" s="45"/>
      <c r="N7971" s="45">
        <v>1.7697509527206421</v>
      </c>
      <c r="O7971" s="45"/>
      <c r="P7971" s="45"/>
      <c r="Q7971" s="45"/>
      <c r="R7971" s="45">
        <v>1.2514029741287231</v>
      </c>
      <c r="S7971" s="45"/>
      <c r="T7971" s="45"/>
      <c r="U7971" s="45"/>
      <c r="V7971" s="46">
        <v>8.5981431693427856E-40</v>
      </c>
      <c r="W7971" s="46"/>
    </row>
    <row r="7972" spans="2:23">
      <c r="B7972" s="2">
        <v>8.2000002264976501E-2</v>
      </c>
      <c r="D7972" s="44">
        <v>4.9200001358985901</v>
      </c>
      <c r="E7972" s="44"/>
      <c r="F7972" s="45">
        <v>-1.5376540422439575</v>
      </c>
      <c r="G7972" s="45"/>
      <c r="H7972" s="45"/>
      <c r="I7972" s="45"/>
      <c r="J7972" s="45"/>
      <c r="K7972" s="45">
        <v>4.7980459418481737E-42</v>
      </c>
      <c r="L7972" s="45"/>
      <c r="M7972" s="45"/>
      <c r="N7972" s="45">
        <v>1.7669479846954346</v>
      </c>
      <c r="O7972" s="45"/>
      <c r="P7972" s="45"/>
      <c r="Q7972" s="45"/>
      <c r="R7972" s="45">
        <v>1.2494208812713623</v>
      </c>
      <c r="S7972" s="45"/>
      <c r="T7972" s="45"/>
      <c r="U7972" s="45"/>
      <c r="V7972" s="46">
        <v>2.7150998525371926E-40</v>
      </c>
      <c r="W7972" s="46"/>
    </row>
    <row r="7973" spans="2:23">
      <c r="B7973" s="2">
        <v>8.2999996840953827E-2</v>
      </c>
      <c r="D7973" s="44">
        <v>4.9799998104572296</v>
      </c>
      <c r="E7973" s="44"/>
      <c r="F7973" s="45">
        <v>-1.7473156452178955</v>
      </c>
      <c r="G7973" s="45"/>
      <c r="H7973" s="45"/>
      <c r="I7973" s="45"/>
      <c r="J7973" s="45"/>
      <c r="K7973" s="45">
        <v>1.5120010430064776E-42</v>
      </c>
      <c r="L7973" s="45"/>
      <c r="M7973" s="45"/>
      <c r="N7973" s="45">
        <v>1.7641611099243164</v>
      </c>
      <c r="O7973" s="45"/>
      <c r="P7973" s="45"/>
      <c r="Q7973" s="45"/>
      <c r="R7973" s="45">
        <v>1.2474502325057983</v>
      </c>
      <c r="S7973" s="45"/>
      <c r="T7973" s="45"/>
      <c r="U7973" s="45"/>
      <c r="V7973" s="46">
        <v>8.5735643942785283E-41</v>
      </c>
      <c r="W7973" s="46"/>
    </row>
    <row r="7974" spans="2:23">
      <c r="B7974" s="2">
        <v>8.3999998867511749E-2</v>
      </c>
      <c r="D7974" s="44">
        <v>5.039999932050705</v>
      </c>
      <c r="E7974" s="44"/>
      <c r="F7974" s="45">
        <v>-1.711524486541748</v>
      </c>
      <c r="G7974" s="45"/>
      <c r="H7974" s="45"/>
      <c r="I7974" s="45"/>
      <c r="J7974" s="45"/>
      <c r="K7974" s="45">
        <v>4.764414778704378E-43</v>
      </c>
      <c r="L7974" s="45"/>
      <c r="M7974" s="45"/>
      <c r="N7974" s="45">
        <v>1.7613903284072876</v>
      </c>
      <c r="O7974" s="45"/>
      <c r="P7974" s="45"/>
      <c r="Q7974" s="45"/>
      <c r="R7974" s="45">
        <v>1.2454910278320313</v>
      </c>
      <c r="S7974" s="45"/>
      <c r="T7974" s="45"/>
      <c r="U7974" s="45"/>
      <c r="V7974" s="46">
        <v>2.7073086330755466E-41</v>
      </c>
      <c r="W7974" s="46"/>
    </row>
    <row r="7975" spans="2:23">
      <c r="B7975" s="2">
        <v>8.5000000894069672E-2</v>
      </c>
      <c r="D7975" s="44">
        <v>5.1000000536441803</v>
      </c>
      <c r="E7975" s="44"/>
      <c r="F7975" s="45">
        <v>-1.4360650777816772</v>
      </c>
      <c r="G7975" s="45"/>
      <c r="H7975" s="45"/>
      <c r="I7975" s="45"/>
      <c r="J7975" s="45"/>
      <c r="K7975" s="45">
        <v>1.4993893568275543E-43</v>
      </c>
      <c r="L7975" s="45"/>
      <c r="M7975" s="45"/>
      <c r="N7975" s="45">
        <v>1.758635401725769</v>
      </c>
      <c r="O7975" s="45"/>
      <c r="P7975" s="45"/>
      <c r="Q7975" s="45"/>
      <c r="R7975" s="45">
        <v>1.2435430288314819</v>
      </c>
      <c r="S7975" s="45"/>
      <c r="T7975" s="45"/>
      <c r="U7975" s="45"/>
      <c r="V7975" s="46">
        <v>8.5493219308457089E-42</v>
      </c>
      <c r="W7975" s="46"/>
    </row>
    <row r="7976" spans="2:23">
      <c r="B7976" s="2">
        <v>8.6000002920627594E-2</v>
      </c>
      <c r="D7976" s="44">
        <v>5.1600001752376556</v>
      </c>
      <c r="E7976" s="44"/>
      <c r="F7976" s="45">
        <v>-0.96027481555938721</v>
      </c>
      <c r="G7976" s="45"/>
      <c r="H7976" s="45"/>
      <c r="I7976" s="45"/>
      <c r="J7976" s="45"/>
      <c r="K7976" s="45">
        <v>4.764414778704378E-44</v>
      </c>
      <c r="L7976" s="45"/>
      <c r="M7976" s="45"/>
      <c r="N7976" s="45">
        <v>1.7558964490890503</v>
      </c>
      <c r="O7976" s="45"/>
      <c r="P7976" s="45"/>
      <c r="Q7976" s="45"/>
      <c r="R7976" s="45">
        <v>1.2416062355041504</v>
      </c>
      <c r="S7976" s="45"/>
      <c r="T7976" s="45"/>
      <c r="U7976" s="45"/>
      <c r="V7976" s="46">
        <v>2.6989008422895977E-42</v>
      </c>
      <c r="W7976" s="46"/>
    </row>
    <row r="7977" spans="2:23">
      <c r="B7977" s="2">
        <v>8.6999997496604919E-2</v>
      </c>
      <c r="D7977" s="44">
        <v>5.2199998497962952</v>
      </c>
      <c r="E7977" s="44"/>
      <c r="F7977" s="45">
        <v>-0.35142910480499268</v>
      </c>
      <c r="G7977" s="45"/>
      <c r="H7977" s="45"/>
      <c r="I7977" s="45"/>
      <c r="J7977" s="45"/>
      <c r="K7977" s="45">
        <v>1.5414283107572988E-44</v>
      </c>
      <c r="L7977" s="45"/>
      <c r="M7977" s="45"/>
      <c r="N7977" s="45">
        <v>1.7531729936599731</v>
      </c>
      <c r="O7977" s="45"/>
      <c r="P7977" s="45"/>
      <c r="Q7977" s="45"/>
      <c r="R7977" s="45">
        <v>1.2396805286407471</v>
      </c>
      <c r="S7977" s="45"/>
      <c r="T7977" s="45"/>
      <c r="U7977" s="45"/>
      <c r="V7977" s="46">
        <v>8.5198946630948878E-43</v>
      </c>
      <c r="W7977" s="46"/>
    </row>
    <row r="7978" spans="2:23">
      <c r="B7978" s="2">
        <v>8.7999999523162842E-2</v>
      </c>
      <c r="D7978" s="44">
        <v>5.2799999713897705</v>
      </c>
      <c r="E7978" s="44"/>
      <c r="F7978" s="45">
        <v>0.30476826429367065</v>
      </c>
      <c r="G7978" s="45"/>
      <c r="H7978" s="45"/>
      <c r="I7978" s="45"/>
      <c r="J7978" s="45"/>
      <c r="K7978" s="45">
        <v>4.2038953929744512E-45</v>
      </c>
      <c r="L7978" s="45"/>
      <c r="M7978" s="45"/>
      <c r="N7978" s="45">
        <v>1.7504652738571167</v>
      </c>
      <c r="O7978" s="45"/>
      <c r="P7978" s="45"/>
      <c r="Q7978" s="45"/>
      <c r="R7978" s="45">
        <v>1.237765908241272</v>
      </c>
      <c r="S7978" s="45"/>
      <c r="T7978" s="45"/>
      <c r="U7978" s="45"/>
      <c r="V7978" s="46">
        <v>2.6904930515036488E-43</v>
      </c>
      <c r="W7978" s="46"/>
    </row>
    <row r="7979" spans="2:23">
      <c r="B7979" s="2">
        <v>8.9000001549720764E-2</v>
      </c>
      <c r="D7979" s="44">
        <v>5.3400000929832458</v>
      </c>
      <c r="E7979" s="44"/>
      <c r="F7979" s="45">
        <v>0.91624581813812256</v>
      </c>
      <c r="G7979" s="45"/>
      <c r="H7979" s="45"/>
      <c r="I7979" s="45"/>
      <c r="J7979" s="45"/>
      <c r="K7979" s="45">
        <v>1.4012984643248171E-45</v>
      </c>
      <c r="L7979" s="45"/>
      <c r="M7979" s="45"/>
      <c r="N7979" s="45">
        <v>1.7477729320526123</v>
      </c>
      <c r="O7979" s="45"/>
      <c r="P7979" s="45"/>
      <c r="Q7979" s="45"/>
      <c r="R7979" s="45">
        <v>1.235862135887146</v>
      </c>
      <c r="S7979" s="45"/>
      <c r="T7979" s="45"/>
      <c r="U7979" s="45"/>
      <c r="V7979" s="46">
        <v>8.5479206323813841E-44</v>
      </c>
      <c r="W7979" s="46"/>
    </row>
    <row r="7980" spans="2:23">
      <c r="B7980" s="2">
        <v>9.0000003576278687E-2</v>
      </c>
      <c r="D7980" s="44">
        <v>5.4000002145767212</v>
      </c>
      <c r="E7980" s="44"/>
      <c r="F7980" s="45">
        <v>1.3974802494049072</v>
      </c>
      <c r="G7980" s="45"/>
      <c r="H7980" s="45"/>
      <c r="I7980" s="45"/>
      <c r="J7980" s="45"/>
      <c r="K7980" s="45">
        <v>0</v>
      </c>
      <c r="L7980" s="45"/>
      <c r="M7980" s="45"/>
      <c r="N7980" s="45">
        <v>1.7450958490371704</v>
      </c>
      <c r="O7980" s="45"/>
      <c r="P7980" s="45"/>
      <c r="Q7980" s="45"/>
      <c r="R7980" s="45">
        <v>1.2339690923690796</v>
      </c>
      <c r="S7980" s="45"/>
      <c r="T7980" s="45"/>
      <c r="U7980" s="45"/>
      <c r="V7980" s="46">
        <v>2.6624670822171524E-44</v>
      </c>
      <c r="W7980" s="46"/>
    </row>
    <row r="7981" spans="2:23">
      <c r="B7981" s="2">
        <v>9.0999998152256012E-2</v>
      </c>
      <c r="D7981" s="44">
        <v>5.4599998891353607</v>
      </c>
      <c r="E7981" s="44"/>
      <c r="F7981" s="45">
        <v>1.6814544200897217</v>
      </c>
      <c r="G7981" s="45"/>
      <c r="H7981" s="45"/>
      <c r="I7981" s="45"/>
      <c r="J7981" s="45"/>
      <c r="K7981" s="45">
        <v>0</v>
      </c>
      <c r="L7981" s="45"/>
      <c r="M7981" s="45"/>
      <c r="N7981" s="45">
        <v>1.7424341440200806</v>
      </c>
      <c r="O7981" s="45"/>
      <c r="P7981" s="45"/>
      <c r="Q7981" s="45"/>
      <c r="R7981" s="45">
        <v>1.2320870161056519</v>
      </c>
      <c r="S7981" s="45"/>
      <c r="T7981" s="45"/>
      <c r="U7981" s="45"/>
      <c r="V7981" s="46">
        <v>8.4077907859489024E-45</v>
      </c>
      <c r="W7981" s="46"/>
    </row>
    <row r="7982" spans="2:23">
      <c r="B7982" s="2">
        <v>9.2000000178813934E-2</v>
      </c>
      <c r="D7982" s="44">
        <v>5.5200000107288361</v>
      </c>
      <c r="E7982" s="44"/>
      <c r="F7982" s="45">
        <v>1.7289881706237793</v>
      </c>
      <c r="G7982" s="45"/>
      <c r="H7982" s="45"/>
      <c r="I7982" s="45"/>
      <c r="J7982" s="45"/>
      <c r="K7982" s="45">
        <v>0</v>
      </c>
      <c r="L7982" s="45"/>
      <c r="M7982" s="45"/>
      <c r="N7982" s="45">
        <v>1.7397873401641846</v>
      </c>
      <c r="O7982" s="45"/>
      <c r="P7982" s="45"/>
      <c r="Q7982" s="45"/>
      <c r="R7982" s="45">
        <v>1.2302154302597046</v>
      </c>
      <c r="S7982" s="45"/>
      <c r="T7982" s="45"/>
      <c r="U7982" s="45"/>
      <c r="V7982" s="46">
        <v>2.8025969286496341E-45</v>
      </c>
      <c r="W7982" s="46"/>
    </row>
    <row r="7983" spans="2:23">
      <c r="B7983" s="2">
        <v>9.3000002205371857E-2</v>
      </c>
      <c r="D7983" s="44">
        <v>5.5800001323223114</v>
      </c>
      <c r="E7983" s="44"/>
      <c r="F7983" s="45">
        <v>1.5341403484344482</v>
      </c>
      <c r="G7983" s="45"/>
      <c r="H7983" s="45"/>
      <c r="I7983" s="45"/>
      <c r="J7983" s="45"/>
      <c r="K7983" s="45">
        <v>0</v>
      </c>
      <c r="L7983" s="45"/>
      <c r="M7983" s="45"/>
      <c r="N7983" s="45">
        <v>1.7371556758880615</v>
      </c>
      <c r="O7983" s="45"/>
      <c r="P7983" s="45"/>
      <c r="Q7983" s="45"/>
      <c r="R7983" s="45">
        <v>1.2283545732498169</v>
      </c>
      <c r="S7983" s="45"/>
      <c r="T7983" s="45"/>
      <c r="U7983" s="45"/>
      <c r="V7983" s="46">
        <v>1.4012984643248171E-45</v>
      </c>
      <c r="W7983" s="46"/>
    </row>
    <row r="7984" spans="2:23">
      <c r="B7984" s="2">
        <v>9.3999996781349182E-2</v>
      </c>
      <c r="D7984" s="44">
        <v>5.6399998068809509</v>
      </c>
      <c r="E7984" s="44"/>
      <c r="F7984" s="45">
        <v>1.1249407529830933</v>
      </c>
      <c r="G7984" s="45"/>
      <c r="H7984" s="45"/>
      <c r="I7984" s="45"/>
      <c r="J7984" s="45"/>
      <c r="K7984" s="45">
        <v>0</v>
      </c>
      <c r="L7984" s="45"/>
      <c r="M7984" s="45"/>
      <c r="N7984" s="45">
        <v>1.7345387935638428</v>
      </c>
      <c r="O7984" s="45"/>
      <c r="P7984" s="45"/>
      <c r="Q7984" s="45"/>
      <c r="R7984" s="45">
        <v>1.2265040874481201</v>
      </c>
      <c r="S7984" s="45"/>
      <c r="T7984" s="45"/>
      <c r="U7984" s="45"/>
      <c r="V7984" s="46">
        <v>0</v>
      </c>
      <c r="W7984" s="46"/>
    </row>
    <row r="7985" spans="2:33">
      <c r="B7985" s="2">
        <v>9.4999998807907104E-2</v>
      </c>
      <c r="D7985" s="44">
        <v>5.6999999284744263</v>
      </c>
      <c r="E7985" s="44"/>
      <c r="F7985" s="45">
        <v>0.55936062335968018</v>
      </c>
      <c r="G7985" s="45"/>
      <c r="H7985" s="45"/>
      <c r="I7985" s="45"/>
      <c r="J7985" s="45"/>
      <c r="K7985" s="45">
        <v>0</v>
      </c>
      <c r="L7985" s="45"/>
      <c r="M7985" s="45"/>
      <c r="N7985" s="45">
        <v>1.7319366931915283</v>
      </c>
      <c r="O7985" s="45"/>
      <c r="P7985" s="45"/>
      <c r="Q7985" s="45"/>
      <c r="R7985" s="45">
        <v>1.2246642112731934</v>
      </c>
      <c r="S7985" s="45"/>
      <c r="T7985" s="45"/>
      <c r="U7985" s="45"/>
      <c r="V7985" s="46">
        <v>0</v>
      </c>
      <c r="W7985" s="46"/>
    </row>
    <row r="7986" spans="2:33">
      <c r="B7986" s="2">
        <v>9.6000000834465027E-2</v>
      </c>
      <c r="D7986" s="44">
        <v>5.7600000500679016</v>
      </c>
      <c r="E7986" s="44"/>
      <c r="F7986" s="45">
        <v>-8.2896754145622253E-2</v>
      </c>
      <c r="G7986" s="45"/>
      <c r="H7986" s="45"/>
      <c r="I7986" s="45"/>
      <c r="J7986" s="45"/>
      <c r="K7986" s="45">
        <v>0</v>
      </c>
      <c r="L7986" s="45"/>
      <c r="M7986" s="45"/>
      <c r="N7986" s="45">
        <v>1.7293491363525391</v>
      </c>
      <c r="O7986" s="45"/>
      <c r="P7986" s="45"/>
      <c r="Q7986" s="45"/>
      <c r="R7986" s="45">
        <v>1.2228344678878784</v>
      </c>
      <c r="S7986" s="45"/>
      <c r="T7986" s="45"/>
      <c r="U7986" s="45"/>
      <c r="V7986" s="46">
        <v>0</v>
      </c>
      <c r="W7986" s="46"/>
    </row>
    <row r="7987" spans="2:33">
      <c r="B7987" s="2">
        <v>9.7000002861022949E-2</v>
      </c>
      <c r="D7987" s="44">
        <v>5.820000171661377</v>
      </c>
      <c r="E7987" s="44"/>
      <c r="F7987" s="45">
        <v>-0.71162581443786621</v>
      </c>
      <c r="G7987" s="45"/>
      <c r="H7987" s="45"/>
      <c r="I7987" s="45"/>
      <c r="J7987" s="45"/>
      <c r="K7987" s="45">
        <v>0</v>
      </c>
      <c r="L7987" s="45"/>
      <c r="M7987" s="45"/>
      <c r="N7987" s="45">
        <v>1.726776123046875</v>
      </c>
      <c r="O7987" s="45"/>
      <c r="P7987" s="45"/>
      <c r="Q7987" s="45"/>
      <c r="R7987" s="45">
        <v>1.2210150957107544</v>
      </c>
      <c r="S7987" s="45"/>
      <c r="T7987" s="45"/>
      <c r="U7987" s="45"/>
      <c r="V7987" s="46">
        <v>0</v>
      </c>
      <c r="W7987" s="46"/>
    </row>
    <row r="7988" spans="2:33">
      <c r="B7988" s="2">
        <v>9.7999997437000275E-2</v>
      </c>
      <c r="D7988" s="44">
        <v>5.8799998462200165</v>
      </c>
      <c r="E7988" s="44"/>
      <c r="F7988" s="45">
        <v>-1.2387849092483521</v>
      </c>
      <c r="G7988" s="45"/>
      <c r="H7988" s="45"/>
      <c r="I7988" s="45"/>
      <c r="J7988" s="45"/>
      <c r="K7988" s="45">
        <v>0</v>
      </c>
      <c r="L7988" s="45"/>
      <c r="M7988" s="45"/>
      <c r="N7988" s="45">
        <v>1.7242176532745361</v>
      </c>
      <c r="O7988" s="45"/>
      <c r="P7988" s="45"/>
      <c r="Q7988" s="45"/>
      <c r="R7988" s="45">
        <v>1.2192059755325317</v>
      </c>
      <c r="S7988" s="45"/>
      <c r="T7988" s="45"/>
      <c r="U7988" s="45"/>
      <c r="V7988" s="46">
        <v>0</v>
      </c>
      <c r="W7988" s="46"/>
    </row>
    <row r="7989" spans="2:33">
      <c r="B7989" s="2">
        <v>9.8999999463558197E-2</v>
      </c>
      <c r="D7989" s="44">
        <v>5.9399999678134918</v>
      </c>
      <c r="E7989" s="44"/>
      <c r="F7989" s="45">
        <v>-1.5908221006393433</v>
      </c>
      <c r="G7989" s="45"/>
      <c r="H7989" s="45"/>
      <c r="I7989" s="45"/>
      <c r="J7989" s="45"/>
      <c r="K7989" s="45">
        <v>0</v>
      </c>
      <c r="L7989" s="45"/>
      <c r="M7989" s="45"/>
      <c r="N7989" s="45">
        <v>1.7216733694076538</v>
      </c>
      <c r="O7989" s="45"/>
      <c r="P7989" s="45"/>
      <c r="Q7989" s="45"/>
      <c r="R7989" s="45">
        <v>1.2174068689346313</v>
      </c>
      <c r="S7989" s="45"/>
      <c r="T7989" s="45"/>
      <c r="U7989" s="45"/>
      <c r="V7989" s="46">
        <v>0</v>
      </c>
      <c r="W7989" s="46"/>
    </row>
    <row r="7990" spans="2:33">
      <c r="B7990" s="2">
        <v>0.10000000149011612</v>
      </c>
      <c r="D7990" s="44">
        <v>6.0000000894069672</v>
      </c>
      <c r="E7990" s="44"/>
      <c r="F7990" s="45">
        <v>-1.7189347743988037</v>
      </c>
      <c r="G7990" s="45"/>
      <c r="H7990" s="45"/>
      <c r="I7990" s="45"/>
      <c r="J7990" s="45"/>
      <c r="K7990" s="45">
        <v>0</v>
      </c>
      <c r="L7990" s="45"/>
      <c r="M7990" s="45"/>
      <c r="N7990" s="45">
        <v>1.719143271446228</v>
      </c>
      <c r="O7990" s="45"/>
      <c r="P7990" s="45"/>
      <c r="Q7990" s="45"/>
      <c r="R7990" s="45">
        <v>1.2156178951263428</v>
      </c>
      <c r="S7990" s="45"/>
      <c r="T7990" s="45"/>
      <c r="U7990" s="45"/>
      <c r="V7990" s="46">
        <v>0</v>
      </c>
      <c r="W7990" s="46"/>
    </row>
    <row r="7991" spans="2:33" ht="9.75" customHeight="1">
      <c r="B7991" s="2">
        <v>0.10100000351667404</v>
      </c>
      <c r="D7991" s="44">
        <v>6.0600002110004425</v>
      </c>
      <c r="E7991" s="44"/>
      <c r="F7991" s="45">
        <v>-1.605832576751709</v>
      </c>
      <c r="G7991" s="45"/>
      <c r="H7991" s="45"/>
      <c r="I7991" s="45"/>
      <c r="J7991" s="45"/>
      <c r="K7991" s="45">
        <v>0</v>
      </c>
      <c r="L7991" s="45"/>
      <c r="M7991" s="45"/>
      <c r="N7991" s="45">
        <v>1.7166272401809692</v>
      </c>
      <c r="O7991" s="45"/>
      <c r="P7991" s="45"/>
      <c r="Q7991" s="45"/>
      <c r="R7991" s="45">
        <v>1.2138388156890869</v>
      </c>
      <c r="S7991" s="45"/>
      <c r="T7991" s="45"/>
      <c r="U7991" s="45"/>
      <c r="V7991" s="46">
        <v>0</v>
      </c>
      <c r="W7991" s="46"/>
    </row>
    <row r="7992" spans="2:33" ht="5.25" customHeight="1"/>
    <row r="7993" spans="2:33" ht="172.5" customHeight="1"/>
    <row r="7994" spans="2:33" ht="16.5" customHeight="1"/>
    <row r="7995" spans="2:33" ht="12.75" customHeight="1">
      <c r="B7995" s="39" t="s">
        <v>0</v>
      </c>
      <c r="C7995" s="39"/>
      <c r="D7995" s="39"/>
      <c r="E7995" s="39"/>
      <c r="F7995" s="39"/>
      <c r="G7995" s="1" t="s">
        <v>1</v>
      </c>
      <c r="H7995" s="40" t="s">
        <v>47</v>
      </c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</row>
    <row r="7996" spans="2:33" ht="12.75" customHeight="1">
      <c r="AB7996" s="39" t="s">
        <v>2</v>
      </c>
      <c r="AC7996" s="39"/>
      <c r="AD7996" s="39"/>
      <c r="AE7996" s="39"/>
      <c r="AF7996" s="39"/>
      <c r="AG7996" s="39"/>
    </row>
    <row r="7997" spans="2:33" ht="12" customHeight="1">
      <c r="B7997" s="39" t="s">
        <v>3</v>
      </c>
      <c r="C7997" s="39"/>
      <c r="D7997" s="39"/>
      <c r="E7997" s="39"/>
      <c r="G7997" s="1" t="s">
        <v>4</v>
      </c>
      <c r="H7997" s="41">
        <v>0.2199999988079071</v>
      </c>
      <c r="I7997" s="41"/>
      <c r="J7997" s="41"/>
      <c r="K7997" s="41"/>
      <c r="L7997" s="41"/>
      <c r="M7997" s="41"/>
      <c r="N7997" s="41"/>
      <c r="O7997" s="39" t="s">
        <v>21</v>
      </c>
      <c r="P7997" s="39"/>
      <c r="Q7997" s="39"/>
      <c r="R7997" s="39"/>
      <c r="S7997" s="1" t="s">
        <v>4</v>
      </c>
      <c r="T7997" s="42" t="s">
        <v>22</v>
      </c>
      <c r="U7997" s="42"/>
      <c r="V7997" s="42"/>
      <c r="W7997" s="42"/>
      <c r="X7997" s="42"/>
      <c r="Y7997" s="42"/>
      <c r="Z7997" s="42"/>
      <c r="AA7997" s="42"/>
      <c r="AB7997" s="39"/>
      <c r="AC7997" s="39"/>
      <c r="AD7997" s="39"/>
      <c r="AE7997" s="39"/>
      <c r="AF7997" s="39"/>
      <c r="AG7997" s="39"/>
    </row>
    <row r="7998" spans="2:33" ht="10.5" customHeight="1">
      <c r="AB7998" s="39"/>
      <c r="AC7998" s="39"/>
      <c r="AD7998" s="39"/>
      <c r="AE7998" s="39"/>
      <c r="AF7998" s="39"/>
      <c r="AG7998" s="39"/>
    </row>
    <row r="7999" spans="2:33" ht="12" customHeight="1">
      <c r="AB7999" s="39"/>
      <c r="AC7999" s="39"/>
      <c r="AD7999" s="39"/>
      <c r="AE7999" s="39"/>
      <c r="AF7999" s="39"/>
      <c r="AG7999" s="39"/>
    </row>
    <row r="8000" spans="2:33" ht="12" customHeight="1">
      <c r="AB8000" s="39"/>
      <c r="AC8000" s="39"/>
      <c r="AD8000" s="39"/>
      <c r="AE8000" s="39"/>
      <c r="AF8000" s="39"/>
      <c r="AG8000" s="39"/>
    </row>
    <row r="8001" spans="2:37" ht="6" customHeight="1"/>
    <row r="8002" spans="2:37" ht="3" customHeight="1">
      <c r="B8002" s="43" t="s">
        <v>5</v>
      </c>
      <c r="D8002" s="43" t="s">
        <v>23</v>
      </c>
      <c r="E8002" s="43"/>
      <c r="G8002" s="43" t="s">
        <v>6</v>
      </c>
      <c r="H8002" s="43"/>
      <c r="J8002" s="43" t="s">
        <v>7</v>
      </c>
      <c r="K8002" s="43"/>
      <c r="L8002" s="43"/>
      <c r="M8002" s="43"/>
      <c r="N8002" s="43" t="s">
        <v>8</v>
      </c>
      <c r="O8002" s="43"/>
      <c r="Q8002" s="43" t="s">
        <v>9</v>
      </c>
      <c r="R8002" s="43"/>
      <c r="S8002" s="43"/>
      <c r="T8002" s="43" t="s">
        <v>10</v>
      </c>
      <c r="U8002" s="43"/>
      <c r="X8002" s="43" t="s">
        <v>5</v>
      </c>
      <c r="Y8002" s="43"/>
      <c r="Z8002" s="43" t="s">
        <v>23</v>
      </c>
      <c r="AA8002" s="43"/>
      <c r="AB8002" s="43" t="s">
        <v>6</v>
      </c>
      <c r="AC8002" s="43" t="s">
        <v>7</v>
      </c>
      <c r="AE8002" s="43" t="s">
        <v>8</v>
      </c>
      <c r="AF8002" s="43" t="s">
        <v>9</v>
      </c>
      <c r="AG8002" s="43" t="s">
        <v>10</v>
      </c>
      <c r="AH8002" s="43"/>
    </row>
    <row r="8003" spans="2:37" ht="14.25" customHeight="1">
      <c r="B8003" s="43"/>
      <c r="D8003" s="43"/>
      <c r="E8003" s="43"/>
      <c r="G8003" s="43"/>
      <c r="H8003" s="43"/>
      <c r="J8003" s="43"/>
      <c r="K8003" s="43"/>
      <c r="L8003" s="43"/>
      <c r="M8003" s="43"/>
      <c r="N8003" s="43"/>
      <c r="O8003" s="43"/>
      <c r="Q8003" s="43"/>
      <c r="R8003" s="43"/>
      <c r="S8003" s="43"/>
      <c r="T8003" s="43"/>
      <c r="U8003" s="43"/>
      <c r="X8003" s="43"/>
      <c r="Y8003" s="43"/>
      <c r="Z8003" s="43"/>
      <c r="AA8003" s="43"/>
      <c r="AB8003" s="43"/>
      <c r="AC8003" s="43"/>
      <c r="AE8003" s="43"/>
      <c r="AF8003" s="43"/>
      <c r="AG8003" s="43"/>
      <c r="AH8003" s="43"/>
    </row>
    <row r="8004" spans="2:37">
      <c r="B8004" s="2">
        <v>0</v>
      </c>
      <c r="D8004" s="44">
        <v>0</v>
      </c>
      <c r="E8004" s="44"/>
      <c r="F8004" s="45">
        <v>-1.7806130927056074E-4</v>
      </c>
      <c r="G8004" s="45"/>
      <c r="H8004" s="45"/>
      <c r="I8004" s="45"/>
      <c r="J8004" s="45"/>
      <c r="K8004" s="45">
        <v>2.0649044513702393</v>
      </c>
      <c r="L8004" s="45"/>
      <c r="M8004" s="45"/>
      <c r="N8004" s="45">
        <v>4.1299867630004883</v>
      </c>
      <c r="O8004" s="45"/>
      <c r="P8004" s="45"/>
      <c r="Q8004" s="45"/>
      <c r="R8004" s="45">
        <v>1.4602338075637817</v>
      </c>
      <c r="S8004" s="45"/>
      <c r="T8004" s="45"/>
      <c r="U8004" s="45"/>
      <c r="V8004" s="46">
        <v>99.991378784179688</v>
      </c>
      <c r="W8004" s="46"/>
      <c r="X8004" s="45">
        <v>3.9000000804662704E-2</v>
      </c>
      <c r="Y8004" s="45"/>
      <c r="Z8004" s="44">
        <v>2.3400000482797623</v>
      </c>
      <c r="AA8004" s="44"/>
      <c r="AB8004" s="45">
        <v>1.0114442110061646</v>
      </c>
      <c r="AC8004" s="45"/>
      <c r="AD8004" s="45">
        <v>1.7281489669200532E-20</v>
      </c>
      <c r="AE8004" s="45"/>
      <c r="AF8004" s="45">
        <v>1.9039803743362427</v>
      </c>
      <c r="AG8004" s="45"/>
      <c r="AH8004" s="45">
        <v>1.3463174104690552</v>
      </c>
      <c r="AI8004" s="45"/>
      <c r="AJ8004" s="45"/>
      <c r="AK8004" s="20">
        <v>9.0765060369856445E-19</v>
      </c>
    </row>
    <row r="8005" spans="2:37">
      <c r="B8005" s="2">
        <v>1.0000000474974513E-3</v>
      </c>
      <c r="D8005" s="44">
        <v>6.0000002849847078E-2</v>
      </c>
      <c r="E8005" s="44"/>
      <c r="F8005" s="45">
        <v>-1.573479175567627</v>
      </c>
      <c r="G8005" s="45"/>
      <c r="H8005" s="45"/>
      <c r="I8005" s="45"/>
      <c r="J8005" s="45"/>
      <c r="K8005" s="45">
        <v>0.34226366877555847</v>
      </c>
      <c r="L8005" s="45"/>
      <c r="M8005" s="45"/>
      <c r="N8005" s="45">
        <v>2.4026675224304199</v>
      </c>
      <c r="O8005" s="45"/>
      <c r="P8005" s="45"/>
      <c r="Q8005" s="45"/>
      <c r="R8005" s="45">
        <v>1.4569255113601685</v>
      </c>
      <c r="S8005" s="45"/>
      <c r="T8005" s="45"/>
      <c r="U8005" s="45"/>
      <c r="V8005" s="46">
        <v>16.611484527587891</v>
      </c>
      <c r="W8005" s="46"/>
      <c r="X8005" s="45">
        <v>3.9999999105930328E-2</v>
      </c>
      <c r="Y8005" s="45"/>
      <c r="Z8005" s="44">
        <v>2.3999999463558197</v>
      </c>
      <c r="AA8005" s="44"/>
      <c r="AB8005" s="45">
        <v>1.5311545133590698</v>
      </c>
      <c r="AC8005" s="45"/>
      <c r="AD8005" s="45">
        <v>5.4478708871014108E-21</v>
      </c>
      <c r="AE8005" s="45"/>
      <c r="AF8005" s="45">
        <v>1.9003645181655884</v>
      </c>
      <c r="AG8005" s="45"/>
      <c r="AH8005" s="45">
        <v>1.34376060962677</v>
      </c>
      <c r="AI8005" s="45"/>
      <c r="AJ8005" s="45"/>
      <c r="AK8005" s="20">
        <v>2.8667505431431368E-19</v>
      </c>
    </row>
    <row r="8006" spans="2:37">
      <c r="B8006" s="2">
        <v>2.0000000949949026E-3</v>
      </c>
      <c r="D8006" s="44">
        <v>0.12000000569969416</v>
      </c>
      <c r="E8006" s="44"/>
      <c r="F8006" s="45">
        <v>-1.4000425338745117</v>
      </c>
      <c r="G8006" s="45"/>
      <c r="H8006" s="45"/>
      <c r="I8006" s="45"/>
      <c r="J8006" s="45"/>
      <c r="K8006" s="45">
        <v>9.8772287368774414E-2</v>
      </c>
      <c r="L8006" s="45"/>
      <c r="M8006" s="45"/>
      <c r="N8006" s="45">
        <v>2.1545295715332031</v>
      </c>
      <c r="O8006" s="45"/>
      <c r="P8006" s="45"/>
      <c r="Q8006" s="45"/>
      <c r="R8006" s="45">
        <v>1.4536398649215698</v>
      </c>
      <c r="S8006" s="45"/>
      <c r="T8006" s="45"/>
      <c r="U8006" s="45"/>
      <c r="V8006" s="46">
        <v>4.8046665191650391</v>
      </c>
      <c r="W8006" s="46"/>
      <c r="X8006" s="45">
        <v>4.1000001132488251E-2</v>
      </c>
      <c r="Y8006" s="45"/>
      <c r="Z8006" s="44">
        <v>2.460000067949295</v>
      </c>
      <c r="AA8006" s="44"/>
      <c r="AB8006" s="45">
        <v>1.8344385623931885</v>
      </c>
      <c r="AC8006" s="45"/>
      <c r="AD8006" s="45">
        <v>1.717432737071265E-21</v>
      </c>
      <c r="AE8006" s="45"/>
      <c r="AF8006" s="45">
        <v>1.8967714309692383</v>
      </c>
      <c r="AG8006" s="45"/>
      <c r="AH8006" s="45">
        <v>1.3412199020385742</v>
      </c>
      <c r="AI8006" s="45"/>
      <c r="AJ8006" s="45"/>
      <c r="AK8006" s="20">
        <v>9.0545051006432654E-20</v>
      </c>
    </row>
    <row r="8007" spans="2:37">
      <c r="B8007" s="2">
        <v>3.0000000260770321E-3</v>
      </c>
      <c r="D8007" s="44">
        <v>0.18000000156462193</v>
      </c>
      <c r="E8007" s="44"/>
      <c r="F8007" s="45">
        <v>-0.84498405456542969</v>
      </c>
      <c r="G8007" s="45"/>
      <c r="H8007" s="45"/>
      <c r="I8007" s="45"/>
      <c r="J8007" s="45"/>
      <c r="K8007" s="45">
        <v>2.8896164149045944E-2</v>
      </c>
      <c r="L8007" s="45"/>
      <c r="M8007" s="45"/>
      <c r="N8007" s="45">
        <v>2.0800385475158691</v>
      </c>
      <c r="O8007" s="45"/>
      <c r="P8007" s="45"/>
      <c r="Q8007" s="45"/>
      <c r="R8007" s="45">
        <v>1.4503767490386963</v>
      </c>
      <c r="S8007" s="45"/>
      <c r="T8007" s="45"/>
      <c r="U8007" s="45"/>
      <c r="V8007" s="46">
        <v>1.4087839126586914</v>
      </c>
      <c r="W8007" s="46"/>
      <c r="X8007" s="45">
        <v>4.1999999433755875E-2</v>
      </c>
      <c r="Y8007" s="45"/>
      <c r="Z8007" s="44">
        <v>2.5199999660253525</v>
      </c>
      <c r="AA8007" s="44"/>
      <c r="AB8007" s="45">
        <v>1.8796408176422119</v>
      </c>
      <c r="AC8007" s="45"/>
      <c r="AD8007" s="45">
        <v>5.4142545578129399E-22</v>
      </c>
      <c r="AE8007" s="45"/>
      <c r="AF8007" s="45">
        <v>1.8932008743286133</v>
      </c>
      <c r="AG8007" s="45"/>
      <c r="AH8007" s="45">
        <v>1.3386951684951782</v>
      </c>
      <c r="AI8007" s="45"/>
      <c r="AJ8007" s="45"/>
      <c r="AK8007" s="20">
        <v>2.859841581700273E-20</v>
      </c>
    </row>
    <row r="8008" spans="2:37">
      <c r="B8008" s="2">
        <v>4.0000001899898052E-3</v>
      </c>
      <c r="D8008" s="44">
        <v>0.24000001139938831</v>
      </c>
      <c r="E8008" s="44"/>
      <c r="F8008" s="45">
        <v>-0.12082140147686005</v>
      </c>
      <c r="G8008" s="45"/>
      <c r="H8008" s="45"/>
      <c r="I8008" s="45"/>
      <c r="J8008" s="45"/>
      <c r="K8008" s="45">
        <v>8.5500273853540421E-3</v>
      </c>
      <c r="L8008" s="45"/>
      <c r="M8008" s="45"/>
      <c r="N8008" s="45">
        <v>2.0551090240478516</v>
      </c>
      <c r="O8008" s="45"/>
      <c r="P8008" s="45"/>
      <c r="Q8008" s="45"/>
      <c r="R8008" s="45">
        <v>1.4471358060836792</v>
      </c>
      <c r="S8008" s="45"/>
      <c r="T8008" s="45"/>
      <c r="U8008" s="45"/>
      <c r="V8008" s="46">
        <v>0.4177757203578949</v>
      </c>
      <c r="W8008" s="46"/>
      <c r="X8008" s="45">
        <v>4.3000001460313797E-2</v>
      </c>
      <c r="Y8008" s="45"/>
      <c r="Z8008" s="44">
        <v>2.5800000876188278</v>
      </c>
      <c r="AA8008" s="44"/>
      <c r="AB8008" s="45">
        <v>1.6614024639129639</v>
      </c>
      <c r="AC8008" s="45"/>
      <c r="AD8008" s="45">
        <v>1.7068789141191114E-22</v>
      </c>
      <c r="AE8008" s="45"/>
      <c r="AF8008" s="45">
        <v>1.8896528482437134</v>
      </c>
      <c r="AG8008" s="45"/>
      <c r="AH8008" s="45">
        <v>1.336186408996582</v>
      </c>
      <c r="AI8008" s="45"/>
      <c r="AJ8008" s="45"/>
      <c r="AK8008" s="20">
        <v>9.0327638214650454E-21</v>
      </c>
    </row>
    <row r="8009" spans="2:37">
      <c r="B8009" s="2">
        <v>4.999999888241291E-3</v>
      </c>
      <c r="D8009" s="44">
        <v>0.29999999329447746</v>
      </c>
      <c r="E8009" s="44"/>
      <c r="F8009" s="45">
        <v>0.63249045610427856</v>
      </c>
      <c r="G8009" s="45"/>
      <c r="H8009" s="45"/>
      <c r="I8009" s="45"/>
      <c r="J8009" s="45"/>
      <c r="K8009" s="45">
        <v>2.5542844086885452E-3</v>
      </c>
      <c r="L8009" s="45"/>
      <c r="M8009" s="45"/>
      <c r="N8009" s="45">
        <v>2.0445613861083984</v>
      </c>
      <c r="O8009" s="45"/>
      <c r="P8009" s="45"/>
      <c r="Q8009" s="45"/>
      <c r="R8009" s="45">
        <v>1.4439170360565186</v>
      </c>
      <c r="S8009" s="45"/>
      <c r="T8009" s="45"/>
      <c r="U8009" s="45"/>
      <c r="V8009" s="46">
        <v>0.12508696317672729</v>
      </c>
      <c r="W8009" s="46"/>
      <c r="X8009" s="45">
        <v>4.3999999761581421E-2</v>
      </c>
      <c r="Y8009" s="45"/>
      <c r="Z8009" s="44">
        <v>2.6399999856948853</v>
      </c>
      <c r="AA8009" s="44"/>
      <c r="AB8009" s="45">
        <v>1.2112751007080078</v>
      </c>
      <c r="AC8009" s="45"/>
      <c r="AD8009" s="45">
        <v>5.3810985446398835E-23</v>
      </c>
      <c r="AE8009" s="45"/>
      <c r="AF8009" s="45">
        <v>1.8861271142959595</v>
      </c>
      <c r="AG8009" s="45"/>
      <c r="AH8009" s="45">
        <v>1.333693265914917</v>
      </c>
      <c r="AI8009" s="45"/>
      <c r="AJ8009" s="45"/>
      <c r="AK8009" s="20">
        <v>2.8529883418576571E-21</v>
      </c>
    </row>
    <row r="8010" spans="2:37">
      <c r="B8010" s="2">
        <v>6.0000000521540642E-3</v>
      </c>
      <c r="D8010" s="44">
        <v>0.36000000312924385</v>
      </c>
      <c r="E8010" s="44"/>
      <c r="F8010" s="45">
        <v>1.2984325885772705</v>
      </c>
      <c r="G8010" s="45"/>
      <c r="H8010" s="45"/>
      <c r="I8010" s="45"/>
      <c r="J8010" s="45"/>
      <c r="K8010" s="45">
        <v>7.6934590470045805E-4</v>
      </c>
      <c r="L8010" s="45"/>
      <c r="M8010" s="45"/>
      <c r="N8010" s="45">
        <v>2.0382552146911621</v>
      </c>
      <c r="O8010" s="45"/>
      <c r="P8010" s="45"/>
      <c r="Q8010" s="45"/>
      <c r="R8010" s="45">
        <v>1.4407200813293457</v>
      </c>
      <c r="S8010" s="45"/>
      <c r="T8010" s="45"/>
      <c r="U8010" s="45"/>
      <c r="V8010" s="46">
        <v>3.7759572267532349E-2</v>
      </c>
      <c r="W8010" s="46"/>
      <c r="X8010" s="45">
        <v>4.5000001788139343E-2</v>
      </c>
      <c r="Y8010" s="45"/>
      <c r="Z8010" s="44">
        <v>2.7000001072883606</v>
      </c>
      <c r="AA8010" s="44"/>
      <c r="AB8010" s="45">
        <v>0.59316420555114746</v>
      </c>
      <c r="AC8010" s="45"/>
      <c r="AD8010" s="45">
        <v>1.696456420730459E-23</v>
      </c>
      <c r="AE8010" s="45"/>
      <c r="AF8010" s="45">
        <v>1.8826233148574829</v>
      </c>
      <c r="AG8010" s="45"/>
      <c r="AH8010" s="45">
        <v>1.3312157392501831</v>
      </c>
      <c r="AI8010" s="45"/>
      <c r="AJ8010" s="45"/>
      <c r="AK8010" s="20">
        <v>9.0111301000002644E-22</v>
      </c>
    </row>
    <row r="8011" spans="2:37">
      <c r="B8011" s="2">
        <v>7.0000002160668373E-3</v>
      </c>
      <c r="D8011" s="44">
        <v>0.42000001296401024</v>
      </c>
      <c r="E8011" s="44"/>
      <c r="F8011" s="45">
        <v>1.7809572219848633</v>
      </c>
      <c r="G8011" s="45"/>
      <c r="H8011" s="45"/>
      <c r="I8011" s="45"/>
      <c r="J8011" s="45"/>
      <c r="K8011" s="45">
        <v>2.3334607249125838E-4</v>
      </c>
      <c r="L8011" s="45"/>
      <c r="M8011" s="45"/>
      <c r="N8011" s="45">
        <v>2.0332286357879639</v>
      </c>
      <c r="O8011" s="45"/>
      <c r="P8011" s="45"/>
      <c r="Q8011" s="45"/>
      <c r="R8011" s="45">
        <v>1.4375447034835815</v>
      </c>
      <c r="S8011" s="45"/>
      <c r="T8011" s="45"/>
      <c r="U8011" s="45"/>
      <c r="V8011" s="46">
        <v>1.1477944441139698E-2</v>
      </c>
      <c r="W8011" s="46"/>
      <c r="X8011" s="45">
        <v>4.6000000089406967E-2</v>
      </c>
      <c r="Y8011" s="45"/>
      <c r="Z8011" s="44">
        <v>2.760000005364418</v>
      </c>
      <c r="AA8011" s="44"/>
      <c r="AB8011" s="45">
        <v>-0.10573927313089371</v>
      </c>
      <c r="AC8011" s="45"/>
      <c r="AD8011" s="45">
        <v>5.3483199540783211E-24</v>
      </c>
      <c r="AE8011" s="45"/>
      <c r="AF8011" s="45">
        <v>1.8791414499282837</v>
      </c>
      <c r="AG8011" s="45"/>
      <c r="AH8011" s="45">
        <v>1.3287537097930908</v>
      </c>
      <c r="AI8011" s="45"/>
      <c r="AJ8011" s="45"/>
      <c r="AK8011" s="20">
        <v>2.846150823697338E-22</v>
      </c>
    </row>
    <row r="8012" spans="2:37">
      <c r="B8012" s="2">
        <v>8.0000003799796104E-3</v>
      </c>
      <c r="D8012" s="44">
        <v>0.48000002279877663</v>
      </c>
      <c r="E8012" s="44"/>
      <c r="F8012" s="45">
        <v>2.0123674869537354</v>
      </c>
      <c r="G8012" s="45"/>
      <c r="H8012" s="45"/>
      <c r="I8012" s="45"/>
      <c r="J8012" s="45"/>
      <c r="K8012" s="45">
        <v>7.1197035140357912E-5</v>
      </c>
      <c r="L8012" s="45"/>
      <c r="M8012" s="45"/>
      <c r="N8012" s="45">
        <v>2.0286064147949219</v>
      </c>
      <c r="O8012" s="45"/>
      <c r="P8012" s="45"/>
      <c r="Q8012" s="45"/>
      <c r="R8012" s="45">
        <v>1.4343910217285156</v>
      </c>
      <c r="S8012" s="45"/>
      <c r="T8012" s="45"/>
      <c r="U8012" s="45"/>
      <c r="V8012" s="46">
        <v>3.50977573543787E-3</v>
      </c>
      <c r="W8012" s="46"/>
      <c r="X8012" s="45">
        <v>4.6999998390674591E-2</v>
      </c>
      <c r="Y8012" s="45"/>
      <c r="Z8012" s="44">
        <v>2.8199999034404755</v>
      </c>
      <c r="AA8012" s="44"/>
      <c r="AB8012" s="45">
        <v>-0.78725409507751465</v>
      </c>
      <c r="AC8012" s="45"/>
      <c r="AD8012" s="45">
        <v>1.6861434449012784E-24</v>
      </c>
      <c r="AE8012" s="45"/>
      <c r="AF8012" s="45">
        <v>1.8756812810897827</v>
      </c>
      <c r="AG8012" s="45"/>
      <c r="AH8012" s="45">
        <v>1.326306939125061</v>
      </c>
      <c r="AI8012" s="45"/>
      <c r="AJ8012" s="45"/>
      <c r="AK8012" s="20">
        <v>8.9894985242371456E-23</v>
      </c>
    </row>
    <row r="8013" spans="2:37">
      <c r="B8013" s="2">
        <v>8.999999612569809E-3</v>
      </c>
      <c r="D8013" s="44">
        <v>0.53999997675418854</v>
      </c>
      <c r="E8013" s="44"/>
      <c r="F8013" s="45">
        <v>1.9610821008682251</v>
      </c>
      <c r="G8013" s="45"/>
      <c r="H8013" s="45"/>
      <c r="I8013" s="45"/>
      <c r="J8013" s="45"/>
      <c r="K8013" s="45">
        <v>2.1833689970662817E-5</v>
      </c>
      <c r="L8013" s="45"/>
      <c r="M8013" s="45"/>
      <c r="N8013" s="45">
        <v>2.0241270065307617</v>
      </c>
      <c r="O8013" s="45"/>
      <c r="P8013" s="45"/>
      <c r="Q8013" s="45"/>
      <c r="R8013" s="45">
        <v>1.4312584400177002</v>
      </c>
      <c r="S8013" s="45"/>
      <c r="T8013" s="45"/>
      <c r="U8013" s="45"/>
      <c r="V8013" s="46">
        <v>1.078683533705771E-3</v>
      </c>
      <c r="W8013" s="46"/>
      <c r="X8013" s="45">
        <v>4.8000000417232513E-2</v>
      </c>
      <c r="Y8013" s="45"/>
      <c r="Z8013" s="44">
        <v>2.8800000250339508</v>
      </c>
      <c r="AA8013" s="44"/>
      <c r="AB8013" s="45">
        <v>-1.3559966087341309</v>
      </c>
      <c r="AC8013" s="45"/>
      <c r="AD8013" s="45">
        <v>5.3158624693482288E-25</v>
      </c>
      <c r="AE8013" s="45"/>
      <c r="AF8013" s="45">
        <v>1.8722426891326904</v>
      </c>
      <c r="AG8013" s="45"/>
      <c r="AH8013" s="45">
        <v>1.3238755464553833</v>
      </c>
      <c r="AI8013" s="45"/>
      <c r="AJ8013" s="45"/>
      <c r="AK8013" s="20">
        <v>2.8393019333182091E-23</v>
      </c>
    </row>
    <row r="8014" spans="2:37">
      <c r="B8014" s="2">
        <v>9.9999997764825821E-3</v>
      </c>
      <c r="D8014" s="44">
        <v>0.59999998658895493</v>
      </c>
      <c r="E8014" s="44"/>
      <c r="F8014" s="45">
        <v>1.6354321241378784</v>
      </c>
      <c r="G8014" s="45"/>
      <c r="H8014" s="45"/>
      <c r="I8014" s="45"/>
      <c r="J8014" s="45"/>
      <c r="K8014" s="45">
        <v>6.7246760409034323E-6</v>
      </c>
      <c r="L8014" s="45"/>
      <c r="M8014" s="45"/>
      <c r="N8014" s="45">
        <v>2.0197117328643799</v>
      </c>
      <c r="O8014" s="45"/>
      <c r="P8014" s="45"/>
      <c r="Q8014" s="45"/>
      <c r="R8014" s="45">
        <v>1.4281470775604248</v>
      </c>
      <c r="S8014" s="45"/>
      <c r="T8014" s="45"/>
      <c r="U8014" s="45"/>
      <c r="V8014" s="46">
        <v>3.3295337925665081E-4</v>
      </c>
      <c r="W8014" s="46"/>
      <c r="X8014" s="45">
        <v>4.8999998718500137E-2</v>
      </c>
      <c r="Y8014" s="45"/>
      <c r="Z8014" s="44">
        <v>2.9399999231100082</v>
      </c>
      <c r="AA8014" s="44"/>
      <c r="AB8014" s="45">
        <v>-1.7327262163162231</v>
      </c>
      <c r="AC8014" s="45"/>
      <c r="AD8014" s="45">
        <v>1.6759252556402408E-25</v>
      </c>
      <c r="AE8014" s="45"/>
      <c r="AF8014" s="45">
        <v>1.8688253164291382</v>
      </c>
      <c r="AG8014" s="45"/>
      <c r="AH8014" s="45">
        <v>1.3214590549468994</v>
      </c>
      <c r="AI8014" s="45"/>
      <c r="AJ8014" s="45"/>
      <c r="AK8014" s="20">
        <v>8.9678007472668606E-24</v>
      </c>
    </row>
    <row r="8015" spans="2:37">
      <c r="B8015" s="2">
        <v>1.0999999940395355E-2</v>
      </c>
      <c r="D8015" s="44">
        <v>0.65999999642372131</v>
      </c>
      <c r="E8015" s="44"/>
      <c r="F8015" s="45">
        <v>1.0821820497512817</v>
      </c>
      <c r="G8015" s="45"/>
      <c r="H8015" s="45"/>
      <c r="I8015" s="45"/>
      <c r="J8015" s="45"/>
      <c r="K8015" s="45">
        <v>2.078812485706294E-6</v>
      </c>
      <c r="L8015" s="45"/>
      <c r="M8015" s="45"/>
      <c r="N8015" s="45">
        <v>2.0153365135192871</v>
      </c>
      <c r="O8015" s="45"/>
      <c r="P8015" s="45"/>
      <c r="Q8015" s="45"/>
      <c r="R8015" s="45">
        <v>1.4250565767288208</v>
      </c>
      <c r="S8015" s="45"/>
      <c r="T8015" s="45"/>
      <c r="U8015" s="45"/>
      <c r="V8015" s="46">
        <v>1.0314975224900991E-4</v>
      </c>
      <c r="W8015" s="46"/>
      <c r="X8015" s="45">
        <v>5.000000074505806E-2</v>
      </c>
      <c r="Y8015" s="45"/>
      <c r="Z8015" s="44">
        <v>3.0000000447034836</v>
      </c>
      <c r="AA8015" s="44"/>
      <c r="AB8015" s="45">
        <v>-1.8653812408447266</v>
      </c>
      <c r="AC8015" s="45"/>
      <c r="AD8015" s="45">
        <v>5.2836868051765268E-26</v>
      </c>
      <c r="AE8015" s="45"/>
      <c r="AF8015" s="45">
        <v>1.865429162979126</v>
      </c>
      <c r="AG8015" s="45"/>
      <c r="AH8015" s="45">
        <v>1.3190575838088989</v>
      </c>
      <c r="AI8015" s="45"/>
      <c r="AJ8015" s="45"/>
      <c r="AK8015" s="20">
        <v>2.8324240128577682E-24</v>
      </c>
    </row>
    <row r="8016" spans="2:37">
      <c r="B8016" s="2">
        <v>1.2000000104308128E-2</v>
      </c>
      <c r="D8016" s="44">
        <v>0.7200000062584877</v>
      </c>
      <c r="E8016" s="44"/>
      <c r="F8016" s="45">
        <v>0.37977507710456848</v>
      </c>
      <c r="G8016" s="45"/>
      <c r="H8016" s="45"/>
      <c r="I8016" s="45"/>
      <c r="J8016" s="45"/>
      <c r="K8016" s="45">
        <v>6.4464182969459216E-7</v>
      </c>
      <c r="L8016" s="45"/>
      <c r="M8016" s="45"/>
      <c r="N8016" s="45">
        <v>2.0109937191009521</v>
      </c>
      <c r="O8016" s="45"/>
      <c r="P8016" s="45"/>
      <c r="Q8016" s="45"/>
      <c r="R8016" s="45">
        <v>1.4219868183135986</v>
      </c>
      <c r="S8016" s="45"/>
      <c r="T8016" s="45"/>
      <c r="U8016" s="45"/>
      <c r="V8016" s="46">
        <v>3.2055893825599924E-5</v>
      </c>
      <c r="W8016" s="46"/>
      <c r="X8016" s="45">
        <v>5.0999999046325684E-2</v>
      </c>
      <c r="Y8016" s="45"/>
      <c r="Z8016" s="44">
        <v>3.059999942779541</v>
      </c>
      <c r="AA8016" s="44"/>
      <c r="AB8016" s="45">
        <v>-1.7362699508666992</v>
      </c>
      <c r="AC8016" s="45"/>
      <c r="AD8016" s="45">
        <v>1.6657915053109409E-26</v>
      </c>
      <c r="AE8016" s="45"/>
      <c r="AF8016" s="45">
        <v>1.8620539903640747</v>
      </c>
      <c r="AG8016" s="45"/>
      <c r="AH8016" s="45">
        <v>1.3166710138320923</v>
      </c>
      <c r="AI8016" s="45"/>
      <c r="AJ8016" s="45"/>
      <c r="AK8016" s="20">
        <v>8.9459893348831785E-25</v>
      </c>
    </row>
    <row r="8017" spans="2:37">
      <c r="B8017" s="2">
        <v>1.3000000268220901E-2</v>
      </c>
      <c r="D8017" s="44">
        <v>0.78000001609325409</v>
      </c>
      <c r="E8017" s="44"/>
      <c r="F8017" s="45">
        <v>-0.37279722094535828</v>
      </c>
      <c r="G8017" s="45"/>
      <c r="H8017" s="45"/>
      <c r="I8017" s="45"/>
      <c r="J8017" s="45"/>
      <c r="K8017" s="45">
        <v>2.0043522397372726E-7</v>
      </c>
      <c r="L8017" s="45"/>
      <c r="M8017" s="45"/>
      <c r="N8017" s="45">
        <v>2.0066812038421631</v>
      </c>
      <c r="O8017" s="45"/>
      <c r="P8017" s="45"/>
      <c r="Q8017" s="45"/>
      <c r="R8017" s="45">
        <v>1.4189376831054688</v>
      </c>
      <c r="S8017" s="45"/>
      <c r="T8017" s="45"/>
      <c r="U8017" s="45"/>
      <c r="V8017" s="46">
        <v>9.9883955044788308E-6</v>
      </c>
      <c r="W8017" s="46"/>
      <c r="X8017" s="45">
        <v>5.2000001072883606E-2</v>
      </c>
      <c r="Y8017" s="45"/>
      <c r="Z8017" s="44">
        <v>3.1200000643730164</v>
      </c>
      <c r="AA8017" s="44"/>
      <c r="AB8017" s="45">
        <v>-1.3644224405288696</v>
      </c>
      <c r="AC8017" s="45"/>
      <c r="AD8017" s="45">
        <v>5.2517652096830884E-27</v>
      </c>
      <c r="AE8017" s="45"/>
      <c r="AF8017" s="45">
        <v>1.8586996793746948</v>
      </c>
      <c r="AG8017" s="45"/>
      <c r="AH8017" s="45">
        <v>1.3142991065979004</v>
      </c>
      <c r="AI8017" s="45"/>
      <c r="AJ8017" s="45"/>
      <c r="AK8017" s="20">
        <v>2.8255050124656878E-25</v>
      </c>
    </row>
    <row r="8018" spans="2:37">
      <c r="B8018" s="2">
        <v>1.4000000432133675E-2</v>
      </c>
      <c r="D8018" s="44">
        <v>0.84000002592802048</v>
      </c>
      <c r="E8018" s="44"/>
      <c r="F8018" s="45">
        <v>-1.0699441432952881</v>
      </c>
      <c r="G8018" s="45"/>
      <c r="H8018" s="45"/>
      <c r="I8018" s="45"/>
      <c r="J8018" s="45"/>
      <c r="K8018" s="45">
        <v>6.2460365768401971E-8</v>
      </c>
      <c r="L8018" s="45"/>
      <c r="M8018" s="45"/>
      <c r="N8018" s="45">
        <v>2.0023975372314453</v>
      </c>
      <c r="O8018" s="45"/>
      <c r="P8018" s="45"/>
      <c r="Q8018" s="45"/>
      <c r="R8018" s="45">
        <v>1.4159088134765625</v>
      </c>
      <c r="S8018" s="45"/>
      <c r="T8018" s="45"/>
      <c r="U8018" s="45"/>
      <c r="V8018" s="46">
        <v>3.1192791993817082E-6</v>
      </c>
      <c r="W8018" s="46"/>
      <c r="X8018" s="45">
        <v>5.299999937415123E-2</v>
      </c>
      <c r="Y8018" s="45"/>
      <c r="Z8018" s="44">
        <v>3.1799999624490738</v>
      </c>
      <c r="AA8018" s="44"/>
      <c r="AB8018" s="45">
        <v>-0.80279278755187988</v>
      </c>
      <c r="AC8018" s="45"/>
      <c r="AD8018" s="45">
        <v>1.6557348769203341E-27</v>
      </c>
      <c r="AE8018" s="45"/>
      <c r="AF8018" s="45">
        <v>1.8553658723831177</v>
      </c>
      <c r="AG8018" s="45"/>
      <c r="AH8018" s="45">
        <v>1.3119417428970337</v>
      </c>
      <c r="AI8018" s="45"/>
      <c r="AJ8018" s="45"/>
      <c r="AK8018" s="20">
        <v>8.9240345963337791E-26</v>
      </c>
    </row>
    <row r="8019" spans="2:37">
      <c r="B8019" s="2">
        <v>1.4999999664723873E-2</v>
      </c>
      <c r="D8019" s="44">
        <v>0.89999997988343239</v>
      </c>
      <c r="E8019" s="44"/>
      <c r="F8019" s="45">
        <v>-1.6142867803573608</v>
      </c>
      <c r="G8019" s="45"/>
      <c r="H8019" s="45"/>
      <c r="I8019" s="45"/>
      <c r="J8019" s="45"/>
      <c r="K8019" s="45">
        <v>1.9501047887615641E-8</v>
      </c>
      <c r="L8019" s="45"/>
      <c r="M8019" s="45"/>
      <c r="N8019" s="45">
        <v>1.9981427192687988</v>
      </c>
      <c r="O8019" s="45"/>
      <c r="P8019" s="45"/>
      <c r="Q8019" s="45"/>
      <c r="R8019" s="45">
        <v>1.4129002094268799</v>
      </c>
      <c r="S8019" s="45"/>
      <c r="T8019" s="45"/>
      <c r="U8019" s="45"/>
      <c r="V8019" s="46">
        <v>9.7595864190225257E-7</v>
      </c>
      <c r="W8019" s="46"/>
      <c r="X8019" s="45">
        <v>5.4000001400709152E-2</v>
      </c>
      <c r="Y8019" s="45"/>
      <c r="Z8019" s="44">
        <v>3.2400000840425491</v>
      </c>
      <c r="AA8019" s="44"/>
      <c r="AB8019" s="45">
        <v>-0.1307225227355957</v>
      </c>
      <c r="AC8019" s="45"/>
      <c r="AD8019" s="45">
        <v>5.2200790398660518E-28</v>
      </c>
      <c r="AE8019" s="45"/>
      <c r="AF8019" s="45">
        <v>1.8520525693893433</v>
      </c>
      <c r="AG8019" s="45"/>
      <c r="AH8019" s="45">
        <v>1.3095989227294922</v>
      </c>
      <c r="AI8019" s="45"/>
      <c r="AJ8019" s="45"/>
      <c r="AK8019" s="20">
        <v>2.8185371520012904E-26</v>
      </c>
    </row>
    <row r="8020" spans="2:37">
      <c r="B8020" s="2">
        <v>1.6000000759959221E-2</v>
      </c>
      <c r="D8020" s="44">
        <v>0.96000004559755325</v>
      </c>
      <c r="E8020" s="44"/>
      <c r="F8020" s="45">
        <v>-1.9302539825439453</v>
      </c>
      <c r="G8020" s="45"/>
      <c r="H8020" s="45"/>
      <c r="I8020" s="45"/>
      <c r="J8020" s="45"/>
      <c r="K8020" s="45">
        <v>6.0982401350884174E-9</v>
      </c>
      <c r="L8020" s="45"/>
      <c r="M8020" s="45"/>
      <c r="N8020" s="45">
        <v>1.9939161539077759</v>
      </c>
      <c r="O8020" s="45"/>
      <c r="P8020" s="45"/>
      <c r="Q8020" s="45"/>
      <c r="R8020" s="45">
        <v>1.4099116325378418</v>
      </c>
      <c r="S8020" s="45"/>
      <c r="T8020" s="45"/>
      <c r="U8020" s="45"/>
      <c r="V8020" s="46">
        <v>3.05842348780061E-7</v>
      </c>
      <c r="W8020" s="46"/>
      <c r="X8020" s="45">
        <v>5.4999999701976776E-2</v>
      </c>
      <c r="Y8020" s="45"/>
      <c r="Z8020" s="44">
        <v>3.2999999821186066</v>
      </c>
      <c r="AA8020" s="44"/>
      <c r="AB8020" s="45">
        <v>0.55726486444473267</v>
      </c>
      <c r="AC8020" s="45"/>
      <c r="AD8020" s="45">
        <v>1.6457504709026417E-28</v>
      </c>
      <c r="AE8020" s="45"/>
      <c r="AF8020" s="45">
        <v>1.848759651184082</v>
      </c>
      <c r="AG8020" s="45"/>
      <c r="AH8020" s="45">
        <v>1.3072704076766968</v>
      </c>
      <c r="AI8020" s="45"/>
      <c r="AJ8020" s="45"/>
      <c r="AK8020" s="20">
        <v>8.9019170627780406E-27</v>
      </c>
    </row>
    <row r="8021" spans="2:37">
      <c r="B8021" s="2">
        <v>1.7000000923871994E-2</v>
      </c>
      <c r="D8021" s="44">
        <v>1.0200000554323196</v>
      </c>
      <c r="E8021" s="44"/>
      <c r="F8021" s="45">
        <v>-1.9745692014694214</v>
      </c>
      <c r="G8021" s="45"/>
      <c r="H8021" s="45"/>
      <c r="I8021" s="45"/>
      <c r="J8021" s="45"/>
      <c r="K8021" s="45">
        <v>1.9095625081178014E-9</v>
      </c>
      <c r="L8021" s="45"/>
      <c r="M8021" s="45"/>
      <c r="N8021" s="45">
        <v>1.9897177219390869</v>
      </c>
      <c r="O8021" s="45"/>
      <c r="P8021" s="45"/>
      <c r="Q8021" s="45"/>
      <c r="R8021" s="45">
        <v>1.4069428443908691</v>
      </c>
      <c r="S8021" s="45"/>
      <c r="T8021" s="45"/>
      <c r="U8021" s="45"/>
      <c r="V8021" s="46">
        <v>9.5971529390226351E-8</v>
      </c>
      <c r="W8021" s="46"/>
      <c r="X8021" s="45">
        <v>5.6000001728534698E-2</v>
      </c>
      <c r="Y8021" s="45"/>
      <c r="Z8021" s="44">
        <v>3.3600001037120819</v>
      </c>
      <c r="AA8021" s="44"/>
      <c r="AB8021" s="45">
        <v>1.164753794670105</v>
      </c>
      <c r="AC8021" s="45"/>
      <c r="AD8021" s="45">
        <v>5.1886153631058406E-29</v>
      </c>
      <c r="AE8021" s="45"/>
      <c r="AF8021" s="45">
        <v>1.8454867601394653</v>
      </c>
      <c r="AG8021" s="45"/>
      <c r="AH8021" s="45">
        <v>1.3049561977386475</v>
      </c>
      <c r="AI8021" s="45"/>
      <c r="AJ8021" s="45"/>
      <c r="AK8021" s="20">
        <v>2.8115158662402356E-27</v>
      </c>
    </row>
    <row r="8022" spans="2:37">
      <c r="B8022" s="2">
        <v>1.7999999225139618E-2</v>
      </c>
      <c r="D8022" s="44">
        <v>1.0799999535083771</v>
      </c>
      <c r="E8022" s="44"/>
      <c r="F8022" s="45">
        <v>-1.7421715259552002</v>
      </c>
      <c r="G8022" s="45"/>
      <c r="H8022" s="45"/>
      <c r="I8022" s="45"/>
      <c r="J8022" s="45"/>
      <c r="K8022" s="45">
        <v>5.9862159673684801E-10</v>
      </c>
      <c r="L8022" s="45"/>
      <c r="M8022" s="45"/>
      <c r="N8022" s="45">
        <v>1.9855470657348633</v>
      </c>
      <c r="O8022" s="45"/>
      <c r="P8022" s="45"/>
      <c r="Q8022" s="45"/>
      <c r="R8022" s="45">
        <v>1.4039938449859619</v>
      </c>
      <c r="S8022" s="45"/>
      <c r="T8022" s="45"/>
      <c r="U8022" s="45"/>
      <c r="V8022" s="46">
        <v>3.0148950003194841E-8</v>
      </c>
      <c r="W8022" s="46"/>
      <c r="X8022" s="45">
        <v>5.7000000029802322E-2</v>
      </c>
      <c r="Y8022" s="45"/>
      <c r="Z8022" s="44">
        <v>3.4200000017881393</v>
      </c>
      <c r="AA8022" s="44"/>
      <c r="AB8022" s="45">
        <v>1.6069440841674805</v>
      </c>
      <c r="AC8022" s="45"/>
      <c r="AD8022" s="45">
        <v>1.6358346400280318E-29</v>
      </c>
      <c r="AE8022" s="45"/>
      <c r="AF8022" s="45">
        <v>1.8422338962554932</v>
      </c>
      <c r="AG8022" s="45"/>
      <c r="AH8022" s="45">
        <v>1.3026560544967651</v>
      </c>
      <c r="AI8022" s="45"/>
      <c r="AJ8022" s="45"/>
      <c r="AK8022" s="20">
        <v>8.8796251940437361E-28</v>
      </c>
    </row>
    <row r="8023" spans="2:37">
      <c r="B8023" s="2">
        <v>1.8999999389052391E-2</v>
      </c>
      <c r="D8023" s="44">
        <v>1.1399999633431435</v>
      </c>
      <c r="E8023" s="44"/>
      <c r="F8023" s="45">
        <v>-1.2667630910873413</v>
      </c>
      <c r="G8023" s="45"/>
      <c r="H8023" s="45"/>
      <c r="I8023" s="45"/>
      <c r="J8023" s="45"/>
      <c r="K8023" s="45">
        <v>1.8783681554612741E-10</v>
      </c>
      <c r="L8023" s="45"/>
      <c r="M8023" s="45"/>
      <c r="N8023" s="45">
        <v>1.9814039468765259</v>
      </c>
      <c r="O8023" s="45"/>
      <c r="P8023" s="45"/>
      <c r="Q8023" s="45"/>
      <c r="R8023" s="45">
        <v>1.4010641574859619</v>
      </c>
      <c r="S8023" s="45"/>
      <c r="T8023" s="45"/>
      <c r="U8023" s="45"/>
      <c r="V8023" s="46">
        <v>9.4799856853455822E-9</v>
      </c>
      <c r="W8023" s="46"/>
      <c r="X8023" s="45">
        <v>5.7999998331069946E-2</v>
      </c>
      <c r="Y8023" s="45"/>
      <c r="Z8023" s="44">
        <v>3.4799998998641968</v>
      </c>
      <c r="AA8023" s="44"/>
      <c r="AB8023" s="45">
        <v>1.8224849700927734</v>
      </c>
      <c r="AC8023" s="45"/>
      <c r="AD8023" s="45">
        <v>5.1573635386395119E-30</v>
      </c>
      <c r="AE8023" s="45"/>
      <c r="AF8023" s="45">
        <v>1.8390008211135864</v>
      </c>
      <c r="AG8023" s="45"/>
      <c r="AH8023" s="45">
        <v>1.3003699779510498</v>
      </c>
      <c r="AI8023" s="45"/>
      <c r="AJ8023" s="45"/>
      <c r="AK8023" s="20">
        <v>2.8044380736946125E-28</v>
      </c>
    </row>
    <row r="8024" spans="2:37">
      <c r="B8024" s="2">
        <v>1.9999999552965164E-2</v>
      </c>
      <c r="D8024" s="44">
        <v>1.1999999731779099</v>
      </c>
      <c r="E8024" s="44"/>
      <c r="F8024" s="45">
        <v>-0.615928053855896</v>
      </c>
      <c r="G8024" s="45"/>
      <c r="H8024" s="45"/>
      <c r="I8024" s="45"/>
      <c r="J8024" s="45"/>
      <c r="K8024" s="45">
        <v>5.8986426854090723E-11</v>
      </c>
      <c r="L8024" s="45"/>
      <c r="M8024" s="45"/>
      <c r="N8024" s="45">
        <v>1.9772882461547852</v>
      </c>
      <c r="O8024" s="45"/>
      <c r="P8024" s="45"/>
      <c r="Q8024" s="45"/>
      <c r="R8024" s="45">
        <v>1.3981539011001587</v>
      </c>
      <c r="S8024" s="45"/>
      <c r="T8024" s="45"/>
      <c r="U8024" s="45"/>
      <c r="V8024" s="46">
        <v>2.9831981329664359E-9</v>
      </c>
      <c r="W8024" s="46"/>
      <c r="X8024" s="45">
        <v>5.9000000357627869E-2</v>
      </c>
      <c r="Y8024" s="45"/>
      <c r="Z8024" s="44">
        <v>3.5400000214576721</v>
      </c>
      <c r="AA8024" s="44"/>
      <c r="AB8024" s="45">
        <v>1.7819826602935791</v>
      </c>
      <c r="AC8024" s="45"/>
      <c r="AD8024" s="45">
        <v>1.6259847873003448E-30</v>
      </c>
      <c r="AE8024" s="45"/>
      <c r="AF8024" s="45">
        <v>1.835787296295166</v>
      </c>
      <c r="AG8024" s="45"/>
      <c r="AH8024" s="45">
        <v>1.2980976104736328</v>
      </c>
      <c r="AI8024" s="45"/>
      <c r="AJ8024" s="45"/>
      <c r="AK8024" s="20">
        <v>8.8571519990051675E-29</v>
      </c>
    </row>
    <row r="8025" spans="2:37">
      <c r="B8025" s="2">
        <v>2.0999999716877937E-2</v>
      </c>
      <c r="D8025" s="44">
        <v>1.2599999830126762</v>
      </c>
      <c r="E8025" s="44"/>
      <c r="F8025" s="45">
        <v>0.11846950650215149</v>
      </c>
      <c r="G8025" s="45"/>
      <c r="H8025" s="45"/>
      <c r="I8025" s="45"/>
      <c r="J8025" s="45"/>
      <c r="K8025" s="45">
        <v>1.8535749324311013E-11</v>
      </c>
      <c r="L8025" s="45"/>
      <c r="M8025" s="45"/>
      <c r="N8025" s="45">
        <v>1.9731996059417725</v>
      </c>
      <c r="O8025" s="45"/>
      <c r="P8025" s="45"/>
      <c r="Q8025" s="45"/>
      <c r="R8025" s="45">
        <v>1.3952628374099731</v>
      </c>
      <c r="S8025" s="45"/>
      <c r="T8025" s="45"/>
      <c r="U8025" s="45"/>
      <c r="V8025" s="46">
        <v>9.3937535527999216E-10</v>
      </c>
      <c r="W8025" s="46"/>
      <c r="X8025" s="45">
        <v>5.9999998658895493E-2</v>
      </c>
      <c r="Y8025" s="45"/>
      <c r="Z8025" s="44">
        <v>3.5999999195337296</v>
      </c>
      <c r="AA8025" s="44"/>
      <c r="AB8025" s="45">
        <v>1.4920049905776978</v>
      </c>
      <c r="AC8025" s="45"/>
      <c r="AD8025" s="45">
        <v>5.1263172282015263E-31</v>
      </c>
      <c r="AE8025" s="45"/>
      <c r="AF8025" s="45">
        <v>1.8325933218002319</v>
      </c>
      <c r="AG8025" s="45"/>
      <c r="AH8025" s="45">
        <v>1.2958391904830933</v>
      </c>
      <c r="AI8025" s="45"/>
      <c r="AJ8025" s="45"/>
      <c r="AK8025" s="20">
        <v>2.797302202324104E-29</v>
      </c>
    </row>
    <row r="8026" spans="2:37">
      <c r="B8026" s="2">
        <v>2.199999988079071E-2</v>
      </c>
      <c r="D8026" s="44">
        <v>1.3199999928474426</v>
      </c>
      <c r="E8026" s="44"/>
      <c r="F8026" s="45">
        <v>0.83324730396270752</v>
      </c>
      <c r="G8026" s="45"/>
      <c r="H8026" s="45"/>
      <c r="I8026" s="45"/>
      <c r="J8026" s="45"/>
      <c r="K8026" s="45">
        <v>5.8278399467370789E-12</v>
      </c>
      <c r="L8026" s="45"/>
      <c r="M8026" s="45"/>
      <c r="N8026" s="45">
        <v>1.9691377878189087</v>
      </c>
      <c r="O8026" s="45"/>
      <c r="P8026" s="45"/>
      <c r="Q8026" s="45"/>
      <c r="R8026" s="45">
        <v>1.3923907279968262</v>
      </c>
      <c r="S8026" s="45"/>
      <c r="T8026" s="45"/>
      <c r="U8026" s="45"/>
      <c r="V8026" s="46">
        <v>2.9595895179035381E-10</v>
      </c>
      <c r="W8026" s="46"/>
      <c r="X8026" s="45">
        <v>6.1000000685453415E-2</v>
      </c>
      <c r="Y8026" s="45"/>
      <c r="Z8026" s="44">
        <v>3.6600000411272049</v>
      </c>
      <c r="AA8026" s="44"/>
      <c r="AB8026" s="45">
        <v>0.99403530359268188</v>
      </c>
      <c r="AC8026" s="45"/>
      <c r="AD8026" s="45">
        <v>1.6161989378890713E-31</v>
      </c>
      <c r="AE8026" s="45"/>
      <c r="AF8026" s="45">
        <v>1.8294186592102051</v>
      </c>
      <c r="AG8026" s="45"/>
      <c r="AH8026" s="45">
        <v>1.2935943603515625</v>
      </c>
      <c r="AI8026" s="45"/>
      <c r="AJ8026" s="45"/>
      <c r="AK8026" s="20">
        <v>8.8344941855258362E-30</v>
      </c>
    </row>
    <row r="8027" spans="2:37">
      <c r="B8027" s="2">
        <v>2.3000000044703484E-2</v>
      </c>
      <c r="D8027" s="44">
        <v>1.380000002682209</v>
      </c>
      <c r="E8027" s="44"/>
      <c r="F8027" s="45">
        <v>1.4283959865570068</v>
      </c>
      <c r="G8027" s="45"/>
      <c r="H8027" s="45"/>
      <c r="I8027" s="45"/>
      <c r="J8027" s="45"/>
      <c r="K8027" s="45">
        <v>1.8331785742176088E-12</v>
      </c>
      <c r="L8027" s="45"/>
      <c r="M8027" s="45"/>
      <c r="N8027" s="45">
        <v>1.9651026725769043</v>
      </c>
      <c r="O8027" s="45"/>
      <c r="P8027" s="45"/>
      <c r="Q8027" s="45"/>
      <c r="R8027" s="45">
        <v>1.3895374536514282</v>
      </c>
      <c r="S8027" s="45"/>
      <c r="T8027" s="45"/>
      <c r="U8027" s="45"/>
      <c r="V8027" s="46">
        <v>9.3286656177582472E-11</v>
      </c>
      <c r="W8027" s="46"/>
      <c r="X8027" s="45">
        <v>6.1999998986721039E-2</v>
      </c>
      <c r="Y8027" s="45"/>
      <c r="Z8027" s="44">
        <v>3.7199999392032623</v>
      </c>
      <c r="AA8027" s="44"/>
      <c r="AB8027" s="45">
        <v>0.35854217410087585</v>
      </c>
      <c r="AC8027" s="45"/>
      <c r="AD8027" s="45">
        <v>5.0954711984910337E-32</v>
      </c>
      <c r="AE8027" s="45"/>
      <c r="AF8027" s="45">
        <v>1.8262631893157959</v>
      </c>
      <c r="AG8027" s="45"/>
      <c r="AH8027" s="45">
        <v>1.2913631200790405</v>
      </c>
      <c r="AI8027" s="45"/>
      <c r="AJ8027" s="45"/>
      <c r="AK8027" s="20">
        <v>2.7901078759705178E-30</v>
      </c>
    </row>
    <row r="8028" spans="2:37">
      <c r="B8028" s="2">
        <v>2.4000000208616257E-2</v>
      </c>
      <c r="D8028" s="44">
        <v>1.4400000125169754</v>
      </c>
      <c r="E8028" s="44"/>
      <c r="F8028" s="45">
        <v>1.8210670948028564</v>
      </c>
      <c r="G8028" s="45"/>
      <c r="H8028" s="45"/>
      <c r="I8028" s="45"/>
      <c r="J8028" s="45"/>
      <c r="K8028" s="45">
        <v>5.7685740949622866E-13</v>
      </c>
      <c r="L8028" s="45"/>
      <c r="M8028" s="45"/>
      <c r="N8028" s="45">
        <v>1.9610939025878906</v>
      </c>
      <c r="O8028" s="45"/>
      <c r="P8028" s="45"/>
      <c r="Q8028" s="45"/>
      <c r="R8028" s="45">
        <v>1.3867027759552002</v>
      </c>
      <c r="S8028" s="45"/>
      <c r="T8028" s="45"/>
      <c r="U8028" s="45"/>
      <c r="V8028" s="46">
        <v>2.9415081481687366E-11</v>
      </c>
      <c r="W8028" s="46"/>
      <c r="X8028" s="45">
        <v>6.3000001013278961E-2</v>
      </c>
      <c r="Y8028" s="45"/>
      <c r="Z8028" s="44">
        <v>3.7800000607967377</v>
      </c>
      <c r="AA8028" s="44"/>
      <c r="AB8028" s="45">
        <v>-0.32498946785926819</v>
      </c>
      <c r="AC8028" s="45"/>
      <c r="AD8028" s="45">
        <v>1.6064756894294509E-32</v>
      </c>
      <c r="AE8028" s="45"/>
      <c r="AF8028" s="45">
        <v>1.8231266736984253</v>
      </c>
      <c r="AG8028" s="45"/>
      <c r="AH8028" s="45">
        <v>1.2891452312469482</v>
      </c>
      <c r="AI8028" s="45"/>
      <c r="AJ8028" s="45"/>
      <c r="AK8028" s="20">
        <v>8.8116514150633691E-31</v>
      </c>
    </row>
    <row r="8029" spans="2:37">
      <c r="B8029" s="2">
        <v>2.500000037252903E-2</v>
      </c>
      <c r="D8029" s="44">
        <v>1.5000000223517418</v>
      </c>
      <c r="E8029" s="44"/>
      <c r="F8029" s="45">
        <v>1.9571003913879395</v>
      </c>
      <c r="G8029" s="45"/>
      <c r="H8029" s="45"/>
      <c r="I8029" s="45"/>
      <c r="J8029" s="45"/>
      <c r="K8029" s="45">
        <v>1.8158117696086273E-13</v>
      </c>
      <c r="L8029" s="45"/>
      <c r="M8029" s="45"/>
      <c r="N8029" s="45">
        <v>1.9571113586425781</v>
      </c>
      <c r="O8029" s="45"/>
      <c r="P8029" s="45"/>
      <c r="Q8029" s="45"/>
      <c r="R8029" s="45">
        <v>1.3838866949081421</v>
      </c>
      <c r="S8029" s="45"/>
      <c r="T8029" s="45"/>
      <c r="U8029" s="45"/>
      <c r="V8029" s="46">
        <v>9.2780201924047567E-12</v>
      </c>
      <c r="W8029" s="46"/>
      <c r="X8029" s="45">
        <v>6.4000003039836884E-2</v>
      </c>
      <c r="Y8029" s="45"/>
      <c r="Z8029" s="44">
        <v>3.840000182390213</v>
      </c>
      <c r="AA8029" s="44"/>
      <c r="AB8029" s="45">
        <v>-0.96065479516983032</v>
      </c>
      <c r="AC8029" s="45"/>
      <c r="AD8029" s="45">
        <v>5.0648220200032657E-33</v>
      </c>
      <c r="AE8029" s="45"/>
      <c r="AF8029" s="45">
        <v>1.8200091123580933</v>
      </c>
      <c r="AG8029" s="45"/>
      <c r="AH8029" s="45">
        <v>1.2869406938552856</v>
      </c>
      <c r="AI8029" s="45"/>
      <c r="AJ8029" s="45"/>
      <c r="AK8029" s="20">
        <v>2.7828554519841365E-31</v>
      </c>
    </row>
    <row r="8030" spans="2:37">
      <c r="B8030" s="2">
        <v>2.6000000536441803E-2</v>
      </c>
      <c r="D8030" s="44">
        <v>1.5600000321865082</v>
      </c>
      <c r="E8030" s="44"/>
      <c r="F8030" s="45">
        <v>1.818489670753479</v>
      </c>
      <c r="G8030" s="45"/>
      <c r="H8030" s="45"/>
      <c r="I8030" s="45"/>
      <c r="J8030" s="45"/>
      <c r="K8030" s="45">
        <v>5.7172697836855441E-14</v>
      </c>
      <c r="L8030" s="45"/>
      <c r="M8030" s="45"/>
      <c r="N8030" s="45">
        <v>1.9531546831130981</v>
      </c>
      <c r="O8030" s="45"/>
      <c r="P8030" s="45"/>
      <c r="Q8030" s="45"/>
      <c r="R8030" s="45">
        <v>1.3810889720916748</v>
      </c>
      <c r="S8030" s="45"/>
      <c r="T8030" s="45"/>
      <c r="U8030" s="45"/>
      <c r="V8030" s="46">
        <v>2.9271977636941005E-12</v>
      </c>
      <c r="W8030" s="46"/>
      <c r="X8030" s="45">
        <v>6.4999997615814209E-2</v>
      </c>
      <c r="Y8030" s="45"/>
      <c r="Z8030" s="44">
        <v>3.8999998569488525</v>
      </c>
      <c r="AA8030" s="44"/>
      <c r="AB8030" s="45">
        <v>-1.4595816135406494</v>
      </c>
      <c r="AC8030" s="45"/>
      <c r="AD8030" s="45">
        <v>1.5968141176890502E-33</v>
      </c>
      <c r="AE8030" s="45"/>
      <c r="AF8030" s="45">
        <v>1.8169101476669312</v>
      </c>
      <c r="AG8030" s="45"/>
      <c r="AH8030" s="45">
        <v>1.2847495079040527</v>
      </c>
      <c r="AI8030" s="45"/>
      <c r="AJ8030" s="45"/>
      <c r="AK8030" s="20">
        <v>8.7886252439722867E-32</v>
      </c>
    </row>
    <row r="8031" spans="2:37">
      <c r="B8031" s="2">
        <v>2.7000000700354576E-2</v>
      </c>
      <c r="D8031" s="44">
        <v>1.6200000420212746</v>
      </c>
      <c r="E8031" s="44"/>
      <c r="F8031" s="45">
        <v>1.425755500793457</v>
      </c>
      <c r="G8031" s="45"/>
      <c r="H8031" s="45"/>
      <c r="I8031" s="45"/>
      <c r="J8031" s="45"/>
      <c r="K8031" s="45">
        <v>1.8005397994509502E-14</v>
      </c>
      <c r="L8031" s="45"/>
      <c r="M8031" s="45"/>
      <c r="N8031" s="45">
        <v>1.9492237567901611</v>
      </c>
      <c r="O8031" s="45"/>
      <c r="P8031" s="45"/>
      <c r="Q8031" s="45"/>
      <c r="R8031" s="45">
        <v>1.3783093690872192</v>
      </c>
      <c r="S8031" s="45"/>
      <c r="T8031" s="45"/>
      <c r="U8031" s="45"/>
      <c r="V8031" s="46">
        <v>9.2372149426006578E-13</v>
      </c>
      <c r="W8031" s="46"/>
      <c r="X8031" s="45">
        <v>6.5999999642372131E-2</v>
      </c>
      <c r="Y8031" s="45"/>
      <c r="Z8031" s="44">
        <v>3.9599999785423279</v>
      </c>
      <c r="AA8031" s="44"/>
      <c r="AB8031" s="45">
        <v>-1.7523518800735474</v>
      </c>
      <c r="AC8031" s="45"/>
      <c r="AD8031" s="45">
        <v>5.0343658797284218E-34</v>
      </c>
      <c r="AE8031" s="45"/>
      <c r="AF8031" s="45">
        <v>1.813829779624939</v>
      </c>
      <c r="AG8031" s="45"/>
      <c r="AH8031" s="45">
        <v>1.2825713157653809</v>
      </c>
      <c r="AI8031" s="45"/>
      <c r="AJ8031" s="45"/>
      <c r="AK8031" s="20">
        <v>2.7755449350669377E-32</v>
      </c>
    </row>
    <row r="8032" spans="2:37">
      <c r="B8032" s="2">
        <v>2.8000000864267349E-2</v>
      </c>
      <c r="D8032" s="44">
        <v>1.680000051856041</v>
      </c>
      <c r="E8032" s="44"/>
      <c r="F8032" s="45">
        <v>0.83491736650466919</v>
      </c>
      <c r="G8032" s="45"/>
      <c r="H8032" s="45"/>
      <c r="I8032" s="45"/>
      <c r="J8032" s="45"/>
      <c r="K8032" s="45">
        <v>5.6714840106447759E-15</v>
      </c>
      <c r="L8032" s="45"/>
      <c r="M8032" s="45"/>
      <c r="N8032" s="45">
        <v>1.945318341255188</v>
      </c>
      <c r="O8032" s="45"/>
      <c r="P8032" s="45"/>
      <c r="Q8032" s="45"/>
      <c r="R8032" s="45">
        <v>1.3755477666854858</v>
      </c>
      <c r="S8032" s="45"/>
      <c r="T8032" s="45"/>
      <c r="U8032" s="45"/>
      <c r="V8032" s="46">
        <v>2.9154529810303254E-13</v>
      </c>
      <c r="W8032" s="46"/>
      <c r="X8032" s="45">
        <v>6.7000001668930054E-2</v>
      </c>
      <c r="Y8032" s="45"/>
      <c r="Z8032" s="44">
        <v>4.0200001001358032</v>
      </c>
      <c r="AA8032" s="44"/>
      <c r="AB8032" s="45">
        <v>-1.7986565828323364</v>
      </c>
      <c r="AC8032" s="45"/>
      <c r="AD8032" s="45">
        <v>1.5872133134964573E-34</v>
      </c>
      <c r="AE8032" s="45"/>
      <c r="AF8032" s="45">
        <v>1.8107677698135376</v>
      </c>
      <c r="AG8032" s="45"/>
      <c r="AH8032" s="45">
        <v>1.28040611743927</v>
      </c>
      <c r="AI8032" s="45"/>
      <c r="AJ8032" s="45"/>
      <c r="AK8032" s="20">
        <v>8.7654167243200331E-33</v>
      </c>
    </row>
    <row r="8033" spans="2:37">
      <c r="B8033" s="2">
        <v>2.8999999165534973E-2</v>
      </c>
      <c r="D8033" s="44">
        <v>1.7399999499320984</v>
      </c>
      <c r="E8033" s="44"/>
      <c r="F8033" s="45">
        <v>0.12950730323791504</v>
      </c>
      <c r="G8033" s="45"/>
      <c r="H8033" s="45"/>
      <c r="I8033" s="45"/>
      <c r="J8033" s="45"/>
      <c r="K8033" s="45">
        <v>1.7867230403669854E-15</v>
      </c>
      <c r="L8033" s="45"/>
      <c r="M8033" s="45"/>
      <c r="N8033" s="45">
        <v>1.9414381980895996</v>
      </c>
      <c r="O8033" s="45"/>
      <c r="P8033" s="45"/>
      <c r="Q8033" s="45"/>
      <c r="R8033" s="45">
        <v>1.3728040456771851</v>
      </c>
      <c r="S8033" s="45"/>
      <c r="T8033" s="45"/>
      <c r="U8033" s="45"/>
      <c r="V8033" s="46">
        <v>9.2030902213227628E-14</v>
      </c>
      <c r="W8033" s="46"/>
      <c r="X8033" s="45">
        <v>6.8000003695487976E-2</v>
      </c>
      <c r="Y8033" s="45"/>
      <c r="Z8033" s="44">
        <v>4.0800002217292786</v>
      </c>
      <c r="AA8033" s="44"/>
      <c r="AB8033" s="45">
        <v>-1.5928417444229126</v>
      </c>
      <c r="AC8033" s="45"/>
      <c r="AD8033" s="45">
        <v>5.0041001144371135E-35</v>
      </c>
      <c r="AE8033" s="45"/>
      <c r="AF8033" s="45">
        <v>1.8077239990234375</v>
      </c>
      <c r="AG8033" s="45"/>
      <c r="AH8033" s="45">
        <v>1.2782539129257202</v>
      </c>
      <c r="AI8033" s="45"/>
      <c r="AJ8033" s="45"/>
      <c r="AK8033" s="20">
        <v>2.7681771568811743E-33</v>
      </c>
    </row>
    <row r="8034" spans="2:37">
      <c r="B8034" s="2">
        <v>2.9999999329447746E-2</v>
      </c>
      <c r="D8034" s="44">
        <v>1.7999999597668648</v>
      </c>
      <c r="E8034" s="44"/>
      <c r="F8034" s="45">
        <v>-0.59123474359512329</v>
      </c>
      <c r="G8034" s="45"/>
      <c r="H8034" s="45"/>
      <c r="I8034" s="45"/>
      <c r="J8034" s="45"/>
      <c r="K8034" s="45">
        <v>5.6295424331076504E-16</v>
      </c>
      <c r="L8034" s="45"/>
      <c r="M8034" s="45"/>
      <c r="N8034" s="45">
        <v>1.9375830888748169</v>
      </c>
      <c r="O8034" s="45"/>
      <c r="P8034" s="45"/>
      <c r="Q8034" s="45"/>
      <c r="R8034" s="45">
        <v>1.3700780868530273</v>
      </c>
      <c r="S8034" s="45"/>
      <c r="T8034" s="45"/>
      <c r="U8034" s="45"/>
      <c r="V8034" s="46">
        <v>2.9054456594530126E-14</v>
      </c>
      <c r="W8034" s="46"/>
      <c r="X8034" s="45">
        <v>6.8999998271465302E-2</v>
      </c>
      <c r="Y8034" s="45"/>
      <c r="Z8034" s="44">
        <v>4.1399998962879181</v>
      </c>
      <c r="AA8034" s="44"/>
      <c r="AB8034" s="45">
        <v>-1.1645835638046265</v>
      </c>
      <c r="AC8034" s="45"/>
      <c r="AD8034" s="45">
        <v>1.5776725524991961E-35</v>
      </c>
      <c r="AE8034" s="45"/>
      <c r="AF8034" s="45">
        <v>1.8046983480453491</v>
      </c>
      <c r="AG8034" s="45"/>
      <c r="AH8034" s="45">
        <v>1.2761144638061523</v>
      </c>
      <c r="AI8034" s="45"/>
      <c r="AJ8034" s="45"/>
      <c r="AK8034" s="20">
        <v>8.7420293458554621E-34</v>
      </c>
    </row>
    <row r="8035" spans="2:37">
      <c r="B8035" s="2">
        <v>3.0999999493360519E-2</v>
      </c>
      <c r="D8035" s="44">
        <v>1.8599999696016312</v>
      </c>
      <c r="E8035" s="44"/>
      <c r="F8035" s="45">
        <v>-1.2263174057006836</v>
      </c>
      <c r="G8035" s="45"/>
      <c r="H8035" s="45"/>
      <c r="I8035" s="45"/>
      <c r="J8035" s="45"/>
      <c r="K8035" s="45">
        <v>1.7739237637290421E-16</v>
      </c>
      <c r="L8035" s="45"/>
      <c r="M8035" s="45"/>
      <c r="N8035" s="45">
        <v>1.9337528944015503</v>
      </c>
      <c r="O8035" s="45"/>
      <c r="P8035" s="45"/>
      <c r="Q8035" s="45"/>
      <c r="R8035" s="45">
        <v>1.3673697710037231</v>
      </c>
      <c r="S8035" s="45"/>
      <c r="T8035" s="45"/>
      <c r="U8035" s="45"/>
      <c r="V8035" s="46">
        <v>9.173477780080163E-15</v>
      </c>
      <c r="W8035" s="46"/>
      <c r="X8035" s="45">
        <v>7.0000000298023224E-2</v>
      </c>
      <c r="Y8035" s="45"/>
      <c r="Z8035" s="44">
        <v>4.2000000178813934</v>
      </c>
      <c r="AA8035" s="44"/>
      <c r="AB8035" s="45">
        <v>-0.57461339235305786</v>
      </c>
      <c r="AC8035" s="45"/>
      <c r="AD8035" s="45">
        <v>4.97402391769889E-36</v>
      </c>
      <c r="AE8035" s="45"/>
      <c r="AF8035" s="45">
        <v>1.8016905784606934</v>
      </c>
      <c r="AG8035" s="45"/>
      <c r="AH8035" s="45">
        <v>1.2739876508712769</v>
      </c>
      <c r="AI8035" s="45"/>
      <c r="AJ8035" s="45"/>
      <c r="AK8035" s="20">
        <v>2.7607534049605027E-34</v>
      </c>
    </row>
    <row r="8036" spans="2:37">
      <c r="B8036" s="2">
        <v>3.2000001519918442E-2</v>
      </c>
      <c r="D8036" s="44">
        <v>1.9200000911951065</v>
      </c>
      <c r="E8036" s="44"/>
      <c r="F8036" s="45">
        <v>-1.6871436834335327</v>
      </c>
      <c r="G8036" s="45"/>
      <c r="H8036" s="45"/>
      <c r="I8036" s="45"/>
      <c r="J8036" s="45"/>
      <c r="K8036" s="45">
        <v>5.5902996613591547E-17</v>
      </c>
      <c r="L8036" s="45"/>
      <c r="M8036" s="45"/>
      <c r="N8036" s="45">
        <v>1.9299472570419312</v>
      </c>
      <c r="O8036" s="45"/>
      <c r="P8036" s="45"/>
      <c r="Q8036" s="45"/>
      <c r="R8036" s="45">
        <v>1.3646787405014038</v>
      </c>
      <c r="S8036" s="45"/>
      <c r="T8036" s="45"/>
      <c r="U8036" s="45"/>
      <c r="V8036" s="46">
        <v>2.8966072518132402E-15</v>
      </c>
      <c r="W8036" s="46"/>
      <c r="X8036" s="45">
        <v>7.1000002324581146E-2</v>
      </c>
      <c r="Y8036" s="45"/>
      <c r="Z8036" s="44">
        <v>4.2600001394748688</v>
      </c>
      <c r="AA8036" s="44"/>
      <c r="AB8036" s="45">
        <v>9.3891352415084839E-2</v>
      </c>
      <c r="AC8036" s="45"/>
      <c r="AD8036" s="45">
        <v>1.5681911832392159E-36</v>
      </c>
      <c r="AE8036" s="45"/>
      <c r="AF8036" s="45">
        <v>1.7987008094787598</v>
      </c>
      <c r="AG8036" s="45"/>
      <c r="AH8036" s="45">
        <v>1.2718734741210938</v>
      </c>
      <c r="AI8036" s="45"/>
      <c r="AJ8036" s="45"/>
      <c r="AK8036" s="20">
        <v>8.7184659646625043E-35</v>
      </c>
    </row>
    <row r="8037" spans="2:37">
      <c r="B8037" s="2">
        <v>3.2999999821186066E-2</v>
      </c>
      <c r="D8037" s="44">
        <v>1.9799999892711639</v>
      </c>
      <c r="E8037" s="44"/>
      <c r="F8037" s="45">
        <v>-1.9098660945892334</v>
      </c>
      <c r="G8037" s="45"/>
      <c r="H8037" s="45"/>
      <c r="I8037" s="45"/>
      <c r="J8037" s="45"/>
      <c r="K8037" s="45">
        <v>1.7618420960509906E-17</v>
      </c>
      <c r="L8037" s="45"/>
      <c r="M8037" s="45"/>
      <c r="N8037" s="45">
        <v>1.9261660575866699</v>
      </c>
      <c r="O8037" s="45"/>
      <c r="P8037" s="45"/>
      <c r="Q8037" s="45"/>
      <c r="R8037" s="45">
        <v>1.3620051145553589</v>
      </c>
      <c r="S8037" s="45"/>
      <c r="T8037" s="45"/>
      <c r="U8037" s="45"/>
      <c r="V8037" s="46">
        <v>9.146885392459351E-16</v>
      </c>
      <c r="W8037" s="46"/>
      <c r="X8037" s="45">
        <v>7.1999996900558472E-2</v>
      </c>
      <c r="Y8037" s="45"/>
      <c r="Z8037" s="44">
        <v>4.3199998140335083</v>
      </c>
      <c r="AA8037" s="44"/>
      <c r="AB8037" s="45">
        <v>0.74703037738800049</v>
      </c>
      <c r="AC8037" s="45"/>
      <c r="AD8037" s="45">
        <v>4.9441343335587188E-37</v>
      </c>
      <c r="AE8037" s="45"/>
      <c r="AF8037" s="45">
        <v>1.7957285642623901</v>
      </c>
      <c r="AG8037" s="45"/>
      <c r="AH8037" s="45">
        <v>1.2697718143463135</v>
      </c>
      <c r="AI8037" s="45"/>
      <c r="AJ8037" s="45"/>
      <c r="AK8037" s="20">
        <v>2.753274953522432E-35</v>
      </c>
    </row>
    <row r="8038" spans="2:37">
      <c r="B8038" s="2">
        <v>3.4000001847743988E-2</v>
      </c>
      <c r="D8038" s="44">
        <v>2.0400001108646393</v>
      </c>
      <c r="E8038" s="44"/>
      <c r="F8038" s="45">
        <v>-1.8642277717590332</v>
      </c>
      <c r="G8038" s="45"/>
      <c r="H8038" s="45"/>
      <c r="I8038" s="45"/>
      <c r="J8038" s="45"/>
      <c r="K8038" s="45">
        <v>5.5529693311868816E-18</v>
      </c>
      <c r="L8038" s="45"/>
      <c r="M8038" s="45"/>
      <c r="N8038" s="45">
        <v>1.9224090576171875</v>
      </c>
      <c r="O8038" s="45"/>
      <c r="P8038" s="45"/>
      <c r="Q8038" s="45"/>
      <c r="R8038" s="45">
        <v>1.3593485355377197</v>
      </c>
      <c r="S8038" s="45"/>
      <c r="T8038" s="45"/>
      <c r="U8038" s="45"/>
      <c r="V8038" s="46">
        <v>2.8885472568640827E-16</v>
      </c>
      <c r="W8038" s="46"/>
      <c r="X8038" s="45">
        <v>7.2999998927116394E-2</v>
      </c>
      <c r="Y8038" s="45"/>
      <c r="Z8038" s="44">
        <v>4.3799999356269836</v>
      </c>
      <c r="AA8038" s="44"/>
      <c r="AB8038" s="45">
        <v>1.293366551399231</v>
      </c>
      <c r="AC8038" s="45"/>
      <c r="AD8038" s="45">
        <v>1.5587685384742398E-37</v>
      </c>
      <c r="AE8038" s="45"/>
      <c r="AF8038" s="45">
        <v>1.7927738428115845</v>
      </c>
      <c r="AG8038" s="45"/>
      <c r="AH8038" s="45">
        <v>1.2676825523376465</v>
      </c>
      <c r="AI8038" s="45"/>
      <c r="AJ8038" s="45"/>
      <c r="AK8038" s="20">
        <v>8.694730793694546E-36</v>
      </c>
    </row>
    <row r="8039" spans="2:37">
      <c r="B8039" s="2">
        <v>3.5000000149011612E-2</v>
      </c>
      <c r="D8039" s="44">
        <v>2.1000000089406967</v>
      </c>
      <c r="E8039" s="44"/>
      <c r="F8039" s="45">
        <v>-1.5576668977737427</v>
      </c>
      <c r="G8039" s="45"/>
      <c r="H8039" s="45"/>
      <c r="I8039" s="45"/>
      <c r="J8039" s="45"/>
      <c r="K8039" s="45">
        <v>1.7502721967461195E-18</v>
      </c>
      <c r="L8039" s="45"/>
      <c r="M8039" s="45"/>
      <c r="N8039" s="45">
        <v>1.9186761379241943</v>
      </c>
      <c r="O8039" s="45"/>
      <c r="P8039" s="45"/>
      <c r="Q8039" s="45"/>
      <c r="R8039" s="45">
        <v>1.3567088842391968</v>
      </c>
      <c r="S8039" s="45"/>
      <c r="T8039" s="45"/>
      <c r="U8039" s="45"/>
      <c r="V8039" s="46">
        <v>9.1222907320446384E-17</v>
      </c>
      <c r="W8039" s="46"/>
      <c r="X8039" s="45">
        <v>7.4000000953674316E-2</v>
      </c>
      <c r="Y8039" s="45"/>
      <c r="Z8039" s="44">
        <v>4.440000057220459</v>
      </c>
      <c r="AA8039" s="44"/>
      <c r="AB8039" s="45">
        <v>1.6567233800888062</v>
      </c>
      <c r="AC8039" s="45"/>
      <c r="AD8039" s="45">
        <v>4.9144299450235927E-38</v>
      </c>
      <c r="AE8039" s="45"/>
      <c r="AF8039" s="45">
        <v>1.7898365259170532</v>
      </c>
      <c r="AG8039" s="45"/>
      <c r="AH8039" s="45">
        <v>1.2656055688858032</v>
      </c>
      <c r="AI8039" s="45"/>
      <c r="AJ8039" s="45"/>
      <c r="AK8039" s="20">
        <v>2.7457423263162762E-36</v>
      </c>
    </row>
    <row r="8040" spans="2:37">
      <c r="B8040" s="2">
        <v>3.5999998450279236E-2</v>
      </c>
      <c r="D8040" s="44">
        <v>2.1599999070167542</v>
      </c>
      <c r="E8040" s="44"/>
      <c r="F8040" s="45">
        <v>-1.0341284275054932</v>
      </c>
      <c r="G8040" s="45"/>
      <c r="H8040" s="45"/>
      <c r="I8040" s="45"/>
      <c r="J8040" s="45"/>
      <c r="K8040" s="45">
        <v>5.5170149952840751E-19</v>
      </c>
      <c r="L8040" s="45"/>
      <c r="M8040" s="45"/>
      <c r="N8040" s="45">
        <v>1.9149670600891113</v>
      </c>
      <c r="O8040" s="45"/>
      <c r="P8040" s="45"/>
      <c r="Q8040" s="45"/>
      <c r="R8040" s="45">
        <v>1.35408616065979</v>
      </c>
      <c r="S8040" s="45"/>
      <c r="T8040" s="45"/>
      <c r="U8040" s="45"/>
      <c r="V8040" s="46">
        <v>2.8809972816282907E-17</v>
      </c>
      <c r="W8040" s="46"/>
      <c r="X8040" s="45">
        <v>7.5000002980232239E-2</v>
      </c>
      <c r="Y8040" s="45"/>
      <c r="Z8040" s="44">
        <v>4.5000001788139343</v>
      </c>
      <c r="AA8040" s="44"/>
      <c r="AB8040" s="45">
        <v>1.7868028879165649</v>
      </c>
      <c r="AC8040" s="45"/>
      <c r="AD8040" s="45">
        <v>1.5494045016162356E-38</v>
      </c>
      <c r="AE8040" s="45"/>
      <c r="AF8040" s="45">
        <v>1.7869164943695068</v>
      </c>
      <c r="AG8040" s="45"/>
      <c r="AH8040" s="45">
        <v>1.2635408639907837</v>
      </c>
      <c r="AI8040" s="45"/>
      <c r="AJ8040" s="45"/>
      <c r="AK8040" s="20">
        <v>8.6708277359601738E-37</v>
      </c>
    </row>
    <row r="8041" spans="2:37">
      <c r="B8041" s="2">
        <v>3.7000000476837158E-2</v>
      </c>
      <c r="D8041" s="44">
        <v>2.2200000286102295</v>
      </c>
      <c r="E8041" s="44"/>
      <c r="F8041" s="45">
        <v>-0.36776867508888245</v>
      </c>
      <c r="G8041" s="45"/>
      <c r="H8041" s="45"/>
      <c r="I8041" s="45"/>
      <c r="J8041" s="45"/>
      <c r="K8041" s="45">
        <v>1.7390733086254938E-19</v>
      </c>
      <c r="L8041" s="45"/>
      <c r="M8041" s="45"/>
      <c r="N8041" s="45">
        <v>1.9112814664840698</v>
      </c>
      <c r="O8041" s="45"/>
      <c r="P8041" s="45"/>
      <c r="Q8041" s="45"/>
      <c r="R8041" s="45">
        <v>1.3514801263809204</v>
      </c>
      <c r="S8041" s="45"/>
      <c r="T8041" s="45"/>
      <c r="U8041" s="45"/>
      <c r="V8041" s="46">
        <v>9.0989908739863672E-18</v>
      </c>
      <c r="W8041" s="46"/>
      <c r="X8041" s="45">
        <v>7.5999997556209564E-2</v>
      </c>
      <c r="Y8041" s="45"/>
      <c r="Z8041" s="44">
        <v>4.5599998533725739</v>
      </c>
      <c r="AA8041" s="44"/>
      <c r="AB8041" s="45">
        <v>1.666144847869873</v>
      </c>
      <c r="AC8041" s="45"/>
      <c r="AD8041" s="45">
        <v>4.8849096310547404E-39</v>
      </c>
      <c r="AE8041" s="45"/>
      <c r="AF8041" s="45">
        <v>1.7840136289596558</v>
      </c>
      <c r="AG8041" s="45"/>
      <c r="AH8041" s="45">
        <v>1.2614880800247192</v>
      </c>
      <c r="AI8041" s="45"/>
      <c r="AJ8041" s="45"/>
      <c r="AK8041" s="20">
        <v>2.7381573779885788E-37</v>
      </c>
    </row>
    <row r="8042" spans="2:37" ht="14.25" customHeight="1">
      <c r="B8042" s="2">
        <v>3.7999998778104782E-2</v>
      </c>
      <c r="D8042" s="44">
        <v>2.2799999266862869</v>
      </c>
      <c r="E8042" s="44"/>
      <c r="F8042" s="45">
        <v>0.34754312038421631</v>
      </c>
      <c r="G8042" s="45"/>
      <c r="H8042" s="45"/>
      <c r="I8042" s="45"/>
      <c r="J8042" s="45"/>
      <c r="K8042" s="45">
        <v>5.482066485156739E-20</v>
      </c>
      <c r="L8042" s="45"/>
      <c r="M8042" s="45"/>
      <c r="N8042" s="45">
        <v>1.9076193571090698</v>
      </c>
      <c r="O8042" s="45"/>
      <c r="P8042" s="45"/>
      <c r="Q8042" s="45"/>
      <c r="R8042" s="45">
        <v>1.3488905429840088</v>
      </c>
      <c r="S8042" s="45"/>
      <c r="T8042" s="45"/>
      <c r="U8042" s="45"/>
      <c r="V8042" s="46">
        <v>2.8737737201340183E-18</v>
      </c>
      <c r="W8042" s="46"/>
      <c r="X8042" s="45">
        <v>7.6999999582767487E-2</v>
      </c>
      <c r="Y8042" s="45"/>
      <c r="Z8042" s="44">
        <v>4.6199999749660492</v>
      </c>
      <c r="AA8042" s="44"/>
      <c r="AB8042" s="45">
        <v>1.3124653100967407</v>
      </c>
      <c r="AC8042" s="45"/>
      <c r="AD8042" s="45">
        <v>1.5400984785146545E-39</v>
      </c>
      <c r="AE8042" s="45"/>
      <c r="AF8042" s="45">
        <v>1.7811276912689209</v>
      </c>
      <c r="AG8042" s="45"/>
      <c r="AH8042" s="45">
        <v>1.259447455406189</v>
      </c>
      <c r="AI8042" s="45"/>
      <c r="AJ8042" s="45"/>
      <c r="AK8042" s="20">
        <v>8.6467598182640708E-38</v>
      </c>
    </row>
    <row r="8043" spans="2:37" ht="13.5" customHeight="1">
      <c r="B8043" s="47" t="s">
        <v>11</v>
      </c>
      <c r="C8043" s="47"/>
      <c r="D8043" s="47"/>
      <c r="E8043" s="47"/>
    </row>
    <row r="8044" spans="2:37" ht="12.75" customHeight="1">
      <c r="B8044" s="39" t="s">
        <v>0</v>
      </c>
      <c r="C8044" s="39"/>
      <c r="D8044" s="39"/>
      <c r="E8044" s="39"/>
      <c r="F8044" s="39"/>
      <c r="G8044" s="1" t="s">
        <v>1</v>
      </c>
      <c r="H8044" s="40" t="s">
        <v>47</v>
      </c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</row>
    <row r="8045" spans="2:37" ht="12.75" customHeight="1">
      <c r="AB8045" s="39" t="s">
        <v>2</v>
      </c>
      <c r="AC8045" s="39"/>
      <c r="AD8045" s="39"/>
      <c r="AE8045" s="39"/>
      <c r="AF8045" s="39"/>
      <c r="AG8045" s="39"/>
    </row>
    <row r="8046" spans="2:37" ht="12" customHeight="1">
      <c r="B8046" s="39" t="s">
        <v>3</v>
      </c>
      <c r="C8046" s="39"/>
      <c r="D8046" s="39"/>
      <c r="E8046" s="39"/>
      <c r="G8046" s="1" t="s">
        <v>4</v>
      </c>
      <c r="H8046" s="41">
        <v>0.2199999988079071</v>
      </c>
      <c r="I8046" s="41"/>
      <c r="J8046" s="41"/>
      <c r="K8046" s="41"/>
      <c r="L8046" s="41"/>
      <c r="M8046" s="41"/>
      <c r="N8046" s="41"/>
      <c r="O8046" s="39" t="s">
        <v>21</v>
      </c>
      <c r="P8046" s="39"/>
      <c r="Q8046" s="39"/>
      <c r="R8046" s="39"/>
      <c r="S8046" s="1" t="s">
        <v>4</v>
      </c>
      <c r="T8046" s="42" t="s">
        <v>22</v>
      </c>
      <c r="U8046" s="42"/>
      <c r="V8046" s="42"/>
      <c r="W8046" s="42"/>
      <c r="X8046" s="42"/>
      <c r="Y8046" s="42"/>
      <c r="Z8046" s="42"/>
      <c r="AA8046" s="42"/>
      <c r="AB8046" s="39"/>
      <c r="AC8046" s="39"/>
      <c r="AD8046" s="39"/>
      <c r="AE8046" s="39"/>
      <c r="AF8046" s="39"/>
      <c r="AG8046" s="39"/>
    </row>
    <row r="8047" spans="2:37" ht="10.5" customHeight="1">
      <c r="AB8047" s="39"/>
      <c r="AC8047" s="39"/>
      <c r="AD8047" s="39"/>
      <c r="AE8047" s="39"/>
      <c r="AF8047" s="39"/>
      <c r="AG8047" s="39"/>
    </row>
    <row r="8048" spans="2:37" ht="12" customHeight="1">
      <c r="AB8048" s="39"/>
      <c r="AC8048" s="39"/>
      <c r="AD8048" s="39"/>
      <c r="AE8048" s="39"/>
      <c r="AF8048" s="39"/>
      <c r="AG8048" s="39"/>
    </row>
    <row r="8049" spans="2:34" ht="12" customHeight="1">
      <c r="AB8049" s="39"/>
      <c r="AC8049" s="39"/>
      <c r="AD8049" s="39"/>
      <c r="AE8049" s="39"/>
      <c r="AF8049" s="39"/>
      <c r="AG8049" s="39"/>
    </row>
    <row r="8050" spans="2:34" ht="6" customHeight="1"/>
    <row r="8051" spans="2:34" ht="3" customHeight="1">
      <c r="B8051" s="43" t="s">
        <v>5</v>
      </c>
      <c r="D8051" s="43" t="s">
        <v>23</v>
      </c>
      <c r="E8051" s="43"/>
      <c r="G8051" s="43" t="s">
        <v>6</v>
      </c>
      <c r="H8051" s="43"/>
      <c r="J8051" s="43" t="s">
        <v>7</v>
      </c>
      <c r="K8051" s="43"/>
      <c r="L8051" s="43"/>
      <c r="M8051" s="43"/>
      <c r="N8051" s="43" t="s">
        <v>8</v>
      </c>
      <c r="O8051" s="43"/>
      <c r="Q8051" s="43" t="s">
        <v>9</v>
      </c>
      <c r="R8051" s="43"/>
      <c r="S8051" s="43"/>
      <c r="T8051" s="43" t="s">
        <v>10</v>
      </c>
      <c r="U8051" s="43"/>
      <c r="X8051" s="43" t="s">
        <v>5</v>
      </c>
      <c r="Y8051" s="43"/>
      <c r="Z8051" s="43" t="s">
        <v>23</v>
      </c>
      <c r="AA8051" s="43"/>
      <c r="AB8051" s="43" t="s">
        <v>6</v>
      </c>
      <c r="AC8051" s="43" t="s">
        <v>7</v>
      </c>
      <c r="AE8051" s="43" t="s">
        <v>8</v>
      </c>
      <c r="AF8051" s="43" t="s">
        <v>9</v>
      </c>
      <c r="AG8051" s="43" t="s">
        <v>10</v>
      </c>
      <c r="AH8051" s="43"/>
    </row>
    <row r="8052" spans="2:34" ht="14.25" customHeight="1">
      <c r="B8052" s="43"/>
      <c r="D8052" s="43"/>
      <c r="E8052" s="43"/>
      <c r="G8052" s="43"/>
      <c r="H8052" s="43"/>
      <c r="J8052" s="43"/>
      <c r="K8052" s="43"/>
      <c r="L8052" s="43"/>
      <c r="M8052" s="43"/>
      <c r="N8052" s="43"/>
      <c r="O8052" s="43"/>
      <c r="Q8052" s="43"/>
      <c r="R8052" s="43"/>
      <c r="S8052" s="43"/>
      <c r="T8052" s="43"/>
      <c r="U8052" s="43"/>
      <c r="X8052" s="43"/>
      <c r="Y8052" s="43"/>
      <c r="Z8052" s="43"/>
      <c r="AA8052" s="43"/>
      <c r="AB8052" s="43"/>
      <c r="AC8052" s="43"/>
      <c r="AE8052" s="43"/>
      <c r="AF8052" s="43"/>
      <c r="AG8052" s="43"/>
      <c r="AH8052" s="43"/>
    </row>
    <row r="8053" spans="2:34">
      <c r="B8053" s="2">
        <v>7.8000001609325409E-2</v>
      </c>
      <c r="D8053" s="44">
        <v>4.6800000965595245</v>
      </c>
      <c r="E8053" s="44"/>
      <c r="F8053" s="45">
        <v>0.77606093883514404</v>
      </c>
      <c r="G8053" s="45"/>
      <c r="H8053" s="45"/>
      <c r="I8053" s="45"/>
      <c r="J8053" s="45"/>
      <c r="K8053" s="45">
        <v>4.8555692438087074E-40</v>
      </c>
      <c r="L8053" s="45"/>
      <c r="M8053" s="45"/>
      <c r="N8053" s="45">
        <v>1.7782585620880127</v>
      </c>
      <c r="O8053" s="45"/>
      <c r="P8053" s="45"/>
      <c r="Q8053" s="45"/>
      <c r="R8053" s="45">
        <v>1.2574187517166138</v>
      </c>
      <c r="S8053" s="45"/>
      <c r="T8053" s="45"/>
      <c r="U8053" s="45"/>
      <c r="V8053" s="46">
        <v>2.7305211421370872E-38</v>
      </c>
      <c r="W8053" s="46"/>
    </row>
    <row r="8054" spans="2:34">
      <c r="B8054" s="2">
        <v>7.9000003635883331E-2</v>
      </c>
      <c r="D8054" s="44">
        <v>4.7400002181529999</v>
      </c>
      <c r="E8054" s="44"/>
      <c r="F8054" s="45">
        <v>0.13265945017337799</v>
      </c>
      <c r="G8054" s="45"/>
      <c r="H8054" s="45"/>
      <c r="I8054" s="45"/>
      <c r="J8054" s="45"/>
      <c r="K8054" s="45">
        <v>1.5308485073516464E-40</v>
      </c>
      <c r="L8054" s="45"/>
      <c r="M8054" s="45"/>
      <c r="N8054" s="45">
        <v>1.7754061222076416</v>
      </c>
      <c r="O8054" s="45"/>
      <c r="P8054" s="45"/>
      <c r="Q8054" s="45"/>
      <c r="R8054" s="45">
        <v>1.2554017305374146</v>
      </c>
      <c r="S8054" s="45"/>
      <c r="T8054" s="45"/>
      <c r="U8054" s="45"/>
      <c r="V8054" s="46">
        <v>8.622532769114359E-39</v>
      </c>
      <c r="W8054" s="46"/>
    </row>
    <row r="8055" spans="2:34">
      <c r="B8055" s="2">
        <v>7.9999998211860657E-2</v>
      </c>
      <c r="D8055" s="44">
        <v>4.7999998927116394</v>
      </c>
      <c r="E8055" s="44"/>
      <c r="F8055" s="45">
        <v>-0.52726829051971436</v>
      </c>
      <c r="G8055" s="45"/>
      <c r="H8055" s="45"/>
      <c r="I8055" s="45"/>
      <c r="J8055" s="45"/>
      <c r="K8055" s="45">
        <v>4.826352170827535E-41</v>
      </c>
      <c r="L8055" s="45"/>
      <c r="M8055" s="45"/>
      <c r="N8055" s="45">
        <v>1.7725703716278076</v>
      </c>
      <c r="O8055" s="45"/>
      <c r="P8055" s="45"/>
      <c r="Q8055" s="45"/>
      <c r="R8055" s="45">
        <v>1.2533965110778809</v>
      </c>
      <c r="S8055" s="45"/>
      <c r="T8055" s="45"/>
      <c r="U8055" s="45"/>
      <c r="V8055" s="46">
        <v>2.7228350200602656E-39</v>
      </c>
      <c r="W8055" s="46"/>
    </row>
    <row r="8056" spans="2:34">
      <c r="B8056" s="2">
        <v>8.1000000238418579E-2</v>
      </c>
      <c r="D8056" s="44">
        <v>4.8600000143051147</v>
      </c>
      <c r="E8056" s="44"/>
      <c r="F8056" s="45">
        <v>-1.1112262010574341</v>
      </c>
      <c r="G8056" s="45"/>
      <c r="H8056" s="45"/>
      <c r="I8056" s="45"/>
      <c r="J8056" s="45"/>
      <c r="K8056" s="45">
        <v>1.5216700024103189E-41</v>
      </c>
      <c r="L8056" s="45"/>
      <c r="M8056" s="45"/>
      <c r="N8056" s="45">
        <v>1.7697509527206421</v>
      </c>
      <c r="O8056" s="45"/>
      <c r="P8056" s="45"/>
      <c r="Q8056" s="45"/>
      <c r="R8056" s="45">
        <v>1.2514029741287231</v>
      </c>
      <c r="S8056" s="45"/>
      <c r="T8056" s="45"/>
      <c r="U8056" s="45"/>
      <c r="V8056" s="46">
        <v>8.5981431693427856E-40</v>
      </c>
      <c r="W8056" s="46"/>
    </row>
    <row r="8057" spans="2:34">
      <c r="B8057" s="2">
        <v>8.2000002264976501E-2</v>
      </c>
      <c r="D8057" s="44">
        <v>4.9200001358985901</v>
      </c>
      <c r="E8057" s="44"/>
      <c r="F8057" s="45">
        <v>-1.5376540422439575</v>
      </c>
      <c r="G8057" s="45"/>
      <c r="H8057" s="45"/>
      <c r="I8057" s="45"/>
      <c r="J8057" s="45"/>
      <c r="K8057" s="45">
        <v>4.7980459418481737E-42</v>
      </c>
      <c r="L8057" s="45"/>
      <c r="M8057" s="45"/>
      <c r="N8057" s="45">
        <v>1.7669479846954346</v>
      </c>
      <c r="O8057" s="45"/>
      <c r="P8057" s="45"/>
      <c r="Q8057" s="45"/>
      <c r="R8057" s="45">
        <v>1.2494208812713623</v>
      </c>
      <c r="S8057" s="45"/>
      <c r="T8057" s="45"/>
      <c r="U8057" s="45"/>
      <c r="V8057" s="46">
        <v>2.7150998525371926E-40</v>
      </c>
      <c r="W8057" s="46"/>
    </row>
    <row r="8058" spans="2:34">
      <c r="B8058" s="2">
        <v>8.2999996840953827E-2</v>
      </c>
      <c r="D8058" s="44">
        <v>4.9799998104572296</v>
      </c>
      <c r="E8058" s="44"/>
      <c r="F8058" s="45">
        <v>-1.7473156452178955</v>
      </c>
      <c r="G8058" s="45"/>
      <c r="H8058" s="45"/>
      <c r="I8058" s="45"/>
      <c r="J8058" s="45"/>
      <c r="K8058" s="45">
        <v>1.5120010430064776E-42</v>
      </c>
      <c r="L8058" s="45"/>
      <c r="M8058" s="45"/>
      <c r="N8058" s="45">
        <v>1.7641611099243164</v>
      </c>
      <c r="O8058" s="45"/>
      <c r="P8058" s="45"/>
      <c r="Q8058" s="45"/>
      <c r="R8058" s="45">
        <v>1.2474502325057983</v>
      </c>
      <c r="S8058" s="45"/>
      <c r="T8058" s="45"/>
      <c r="U8058" s="45"/>
      <c r="V8058" s="46">
        <v>8.5735643942785283E-41</v>
      </c>
      <c r="W8058" s="46"/>
    </row>
    <row r="8059" spans="2:34">
      <c r="B8059" s="2">
        <v>8.3999998867511749E-2</v>
      </c>
      <c r="D8059" s="44">
        <v>5.039999932050705</v>
      </c>
      <c r="E8059" s="44"/>
      <c r="F8059" s="45">
        <v>-1.711524486541748</v>
      </c>
      <c r="G8059" s="45"/>
      <c r="H8059" s="45"/>
      <c r="I8059" s="45"/>
      <c r="J8059" s="45"/>
      <c r="K8059" s="45">
        <v>4.764414778704378E-43</v>
      </c>
      <c r="L8059" s="45"/>
      <c r="M8059" s="45"/>
      <c r="N8059" s="45">
        <v>1.7613903284072876</v>
      </c>
      <c r="O8059" s="45"/>
      <c r="P8059" s="45"/>
      <c r="Q8059" s="45"/>
      <c r="R8059" s="45">
        <v>1.2454910278320313</v>
      </c>
      <c r="S8059" s="45"/>
      <c r="T8059" s="45"/>
      <c r="U8059" s="45"/>
      <c r="V8059" s="46">
        <v>2.7073086330755466E-41</v>
      </c>
      <c r="W8059" s="46"/>
    </row>
    <row r="8060" spans="2:34">
      <c r="B8060" s="2">
        <v>8.5000000894069672E-2</v>
      </c>
      <c r="D8060" s="44">
        <v>5.1000000536441803</v>
      </c>
      <c r="E8060" s="44"/>
      <c r="F8060" s="45">
        <v>-1.4360650777816772</v>
      </c>
      <c r="G8060" s="45"/>
      <c r="H8060" s="45"/>
      <c r="I8060" s="45"/>
      <c r="J8060" s="45"/>
      <c r="K8060" s="45">
        <v>1.4993893568275543E-43</v>
      </c>
      <c r="L8060" s="45"/>
      <c r="M8060" s="45"/>
      <c r="N8060" s="45">
        <v>1.758635401725769</v>
      </c>
      <c r="O8060" s="45"/>
      <c r="P8060" s="45"/>
      <c r="Q8060" s="45"/>
      <c r="R8060" s="45">
        <v>1.2435430288314819</v>
      </c>
      <c r="S8060" s="45"/>
      <c r="T8060" s="45"/>
      <c r="U8060" s="45"/>
      <c r="V8060" s="46">
        <v>8.5493219308457089E-42</v>
      </c>
      <c r="W8060" s="46"/>
    </row>
    <row r="8061" spans="2:34">
      <c r="B8061" s="2">
        <v>8.6000002920627594E-2</v>
      </c>
      <c r="D8061" s="44">
        <v>5.1600001752376556</v>
      </c>
      <c r="E8061" s="44"/>
      <c r="F8061" s="45">
        <v>-0.96027481555938721</v>
      </c>
      <c r="G8061" s="45"/>
      <c r="H8061" s="45"/>
      <c r="I8061" s="45"/>
      <c r="J8061" s="45"/>
      <c r="K8061" s="45">
        <v>4.764414778704378E-44</v>
      </c>
      <c r="L8061" s="45"/>
      <c r="M8061" s="45"/>
      <c r="N8061" s="45">
        <v>1.7558964490890503</v>
      </c>
      <c r="O8061" s="45"/>
      <c r="P8061" s="45"/>
      <c r="Q8061" s="45"/>
      <c r="R8061" s="45">
        <v>1.2416062355041504</v>
      </c>
      <c r="S8061" s="45"/>
      <c r="T8061" s="45"/>
      <c r="U8061" s="45"/>
      <c r="V8061" s="46">
        <v>2.6989008422895977E-42</v>
      </c>
      <c r="W8061" s="46"/>
    </row>
    <row r="8062" spans="2:34">
      <c r="B8062" s="2">
        <v>8.6999997496604919E-2</v>
      </c>
      <c r="D8062" s="44">
        <v>5.2199998497962952</v>
      </c>
      <c r="E8062" s="44"/>
      <c r="F8062" s="45">
        <v>-0.35142910480499268</v>
      </c>
      <c r="G8062" s="45"/>
      <c r="H8062" s="45"/>
      <c r="I8062" s="45"/>
      <c r="J8062" s="45"/>
      <c r="K8062" s="45">
        <v>1.5414283107572988E-44</v>
      </c>
      <c r="L8062" s="45"/>
      <c r="M8062" s="45"/>
      <c r="N8062" s="45">
        <v>1.7531729936599731</v>
      </c>
      <c r="O8062" s="45"/>
      <c r="P8062" s="45"/>
      <c r="Q8062" s="45"/>
      <c r="R8062" s="45">
        <v>1.2396805286407471</v>
      </c>
      <c r="S8062" s="45"/>
      <c r="T8062" s="45"/>
      <c r="U8062" s="45"/>
      <c r="V8062" s="46">
        <v>8.5198946630948878E-43</v>
      </c>
      <c r="W8062" s="46"/>
    </row>
    <row r="8063" spans="2:34">
      <c r="B8063" s="2">
        <v>8.7999999523162842E-2</v>
      </c>
      <c r="D8063" s="44">
        <v>5.2799999713897705</v>
      </c>
      <c r="E8063" s="44"/>
      <c r="F8063" s="45">
        <v>0.30476826429367065</v>
      </c>
      <c r="G8063" s="45"/>
      <c r="H8063" s="45"/>
      <c r="I8063" s="45"/>
      <c r="J8063" s="45"/>
      <c r="K8063" s="45">
        <v>4.2038953929744512E-45</v>
      </c>
      <c r="L8063" s="45"/>
      <c r="M8063" s="45"/>
      <c r="N8063" s="45">
        <v>1.7504652738571167</v>
      </c>
      <c r="O8063" s="45"/>
      <c r="P8063" s="45"/>
      <c r="Q8063" s="45"/>
      <c r="R8063" s="45">
        <v>1.237765908241272</v>
      </c>
      <c r="S8063" s="45"/>
      <c r="T8063" s="45"/>
      <c r="U8063" s="45"/>
      <c r="V8063" s="46">
        <v>2.6904930515036488E-43</v>
      </c>
      <c r="W8063" s="46"/>
    </row>
    <row r="8064" spans="2:34">
      <c r="B8064" s="2">
        <v>8.9000001549720764E-2</v>
      </c>
      <c r="D8064" s="44">
        <v>5.3400000929832458</v>
      </c>
      <c r="E8064" s="44"/>
      <c r="F8064" s="45">
        <v>0.91624581813812256</v>
      </c>
      <c r="G8064" s="45"/>
      <c r="H8064" s="45"/>
      <c r="I8064" s="45"/>
      <c r="J8064" s="45"/>
      <c r="K8064" s="45">
        <v>1.4012984643248171E-45</v>
      </c>
      <c r="L8064" s="45"/>
      <c r="M8064" s="45"/>
      <c r="N8064" s="45">
        <v>1.7477729320526123</v>
      </c>
      <c r="O8064" s="45"/>
      <c r="P8064" s="45"/>
      <c r="Q8064" s="45"/>
      <c r="R8064" s="45">
        <v>1.235862135887146</v>
      </c>
      <c r="S8064" s="45"/>
      <c r="T8064" s="45"/>
      <c r="U8064" s="45"/>
      <c r="V8064" s="46">
        <v>8.5479206323813841E-44</v>
      </c>
      <c r="W8064" s="46"/>
    </row>
    <row r="8065" spans="2:23">
      <c r="B8065" s="2">
        <v>9.0000003576278687E-2</v>
      </c>
      <c r="D8065" s="44">
        <v>5.4000002145767212</v>
      </c>
      <c r="E8065" s="44"/>
      <c r="F8065" s="45">
        <v>1.3974802494049072</v>
      </c>
      <c r="G8065" s="45"/>
      <c r="H8065" s="45"/>
      <c r="I8065" s="45"/>
      <c r="J8065" s="45"/>
      <c r="K8065" s="45">
        <v>0</v>
      </c>
      <c r="L8065" s="45"/>
      <c r="M8065" s="45"/>
      <c r="N8065" s="45">
        <v>1.7450958490371704</v>
      </c>
      <c r="O8065" s="45"/>
      <c r="P8065" s="45"/>
      <c r="Q8065" s="45"/>
      <c r="R8065" s="45">
        <v>1.2339690923690796</v>
      </c>
      <c r="S8065" s="45"/>
      <c r="T8065" s="45"/>
      <c r="U8065" s="45"/>
      <c r="V8065" s="46">
        <v>2.6624670822171524E-44</v>
      </c>
      <c r="W8065" s="46"/>
    </row>
    <row r="8066" spans="2:23">
      <c r="B8066" s="2">
        <v>9.0999998152256012E-2</v>
      </c>
      <c r="D8066" s="44">
        <v>5.4599998891353607</v>
      </c>
      <c r="E8066" s="44"/>
      <c r="F8066" s="45">
        <v>1.6814544200897217</v>
      </c>
      <c r="G8066" s="45"/>
      <c r="H8066" s="45"/>
      <c r="I8066" s="45"/>
      <c r="J8066" s="45"/>
      <c r="K8066" s="45">
        <v>0</v>
      </c>
      <c r="L8066" s="45"/>
      <c r="M8066" s="45"/>
      <c r="N8066" s="45">
        <v>1.7424341440200806</v>
      </c>
      <c r="O8066" s="45"/>
      <c r="P8066" s="45"/>
      <c r="Q8066" s="45"/>
      <c r="R8066" s="45">
        <v>1.2320870161056519</v>
      </c>
      <c r="S8066" s="45"/>
      <c r="T8066" s="45"/>
      <c r="U8066" s="45"/>
      <c r="V8066" s="46">
        <v>8.4077907859489024E-45</v>
      </c>
      <c r="W8066" s="46"/>
    </row>
    <row r="8067" spans="2:23">
      <c r="B8067" s="2">
        <v>9.2000000178813934E-2</v>
      </c>
      <c r="D8067" s="44">
        <v>5.5200000107288361</v>
      </c>
      <c r="E8067" s="44"/>
      <c r="F8067" s="45">
        <v>1.7289881706237793</v>
      </c>
      <c r="G8067" s="45"/>
      <c r="H8067" s="45"/>
      <c r="I8067" s="45"/>
      <c r="J8067" s="45"/>
      <c r="K8067" s="45">
        <v>0</v>
      </c>
      <c r="L8067" s="45"/>
      <c r="M8067" s="45"/>
      <c r="N8067" s="45">
        <v>1.7397873401641846</v>
      </c>
      <c r="O8067" s="45"/>
      <c r="P8067" s="45"/>
      <c r="Q8067" s="45"/>
      <c r="R8067" s="45">
        <v>1.2302154302597046</v>
      </c>
      <c r="S8067" s="45"/>
      <c r="T8067" s="45"/>
      <c r="U8067" s="45"/>
      <c r="V8067" s="46">
        <v>2.8025969286496341E-45</v>
      </c>
      <c r="W8067" s="46"/>
    </row>
    <row r="8068" spans="2:23">
      <c r="B8068" s="2">
        <v>9.3000002205371857E-2</v>
      </c>
      <c r="D8068" s="44">
        <v>5.5800001323223114</v>
      </c>
      <c r="E8068" s="44"/>
      <c r="F8068" s="45">
        <v>1.5341403484344482</v>
      </c>
      <c r="G8068" s="45"/>
      <c r="H8068" s="45"/>
      <c r="I8068" s="45"/>
      <c r="J8068" s="45"/>
      <c r="K8068" s="45">
        <v>0</v>
      </c>
      <c r="L8068" s="45"/>
      <c r="M8068" s="45"/>
      <c r="N8068" s="45">
        <v>1.7371556758880615</v>
      </c>
      <c r="O8068" s="45"/>
      <c r="P8068" s="45"/>
      <c r="Q8068" s="45"/>
      <c r="R8068" s="45">
        <v>1.2283545732498169</v>
      </c>
      <c r="S8068" s="45"/>
      <c r="T8068" s="45"/>
      <c r="U8068" s="45"/>
      <c r="V8068" s="46">
        <v>1.4012984643248171E-45</v>
      </c>
      <c r="W8068" s="46"/>
    </row>
    <row r="8069" spans="2:23">
      <c r="B8069" s="2">
        <v>9.3999996781349182E-2</v>
      </c>
      <c r="D8069" s="44">
        <v>5.6399998068809509</v>
      </c>
      <c r="E8069" s="44"/>
      <c r="F8069" s="45">
        <v>1.1249407529830933</v>
      </c>
      <c r="G8069" s="45"/>
      <c r="H8069" s="45"/>
      <c r="I8069" s="45"/>
      <c r="J8069" s="45"/>
      <c r="K8069" s="45">
        <v>0</v>
      </c>
      <c r="L8069" s="45"/>
      <c r="M8069" s="45"/>
      <c r="N8069" s="45">
        <v>1.7345387935638428</v>
      </c>
      <c r="O8069" s="45"/>
      <c r="P8069" s="45"/>
      <c r="Q8069" s="45"/>
      <c r="R8069" s="45">
        <v>1.2265040874481201</v>
      </c>
      <c r="S8069" s="45"/>
      <c r="T8069" s="45"/>
      <c r="U8069" s="45"/>
      <c r="V8069" s="46">
        <v>0</v>
      </c>
      <c r="W8069" s="46"/>
    </row>
    <row r="8070" spans="2:23">
      <c r="B8070" s="2">
        <v>9.4999998807907104E-2</v>
      </c>
      <c r="D8070" s="44">
        <v>5.6999999284744263</v>
      </c>
      <c r="E8070" s="44"/>
      <c r="F8070" s="45">
        <v>0.55936062335968018</v>
      </c>
      <c r="G8070" s="45"/>
      <c r="H8070" s="45"/>
      <c r="I8070" s="45"/>
      <c r="J8070" s="45"/>
      <c r="K8070" s="45">
        <v>0</v>
      </c>
      <c r="L8070" s="45"/>
      <c r="M8070" s="45"/>
      <c r="N8070" s="45">
        <v>1.7319366931915283</v>
      </c>
      <c r="O8070" s="45"/>
      <c r="P8070" s="45"/>
      <c r="Q8070" s="45"/>
      <c r="R8070" s="45">
        <v>1.2246642112731934</v>
      </c>
      <c r="S8070" s="45"/>
      <c r="T8070" s="45"/>
      <c r="U8070" s="45"/>
      <c r="V8070" s="46">
        <v>0</v>
      </c>
      <c r="W8070" s="46"/>
    </row>
    <row r="8071" spans="2:23">
      <c r="B8071" s="2">
        <v>9.6000000834465027E-2</v>
      </c>
      <c r="D8071" s="44">
        <v>5.7600000500679016</v>
      </c>
      <c r="E8071" s="44"/>
      <c r="F8071" s="45">
        <v>-8.2896754145622253E-2</v>
      </c>
      <c r="G8071" s="45"/>
      <c r="H8071" s="45"/>
      <c r="I8071" s="45"/>
      <c r="J8071" s="45"/>
      <c r="K8071" s="45">
        <v>0</v>
      </c>
      <c r="L8071" s="45"/>
      <c r="M8071" s="45"/>
      <c r="N8071" s="45">
        <v>1.7293491363525391</v>
      </c>
      <c r="O8071" s="45"/>
      <c r="P8071" s="45"/>
      <c r="Q8071" s="45"/>
      <c r="R8071" s="45">
        <v>1.2228344678878784</v>
      </c>
      <c r="S8071" s="45"/>
      <c r="T8071" s="45"/>
      <c r="U8071" s="45"/>
      <c r="V8071" s="46">
        <v>0</v>
      </c>
      <c r="W8071" s="46"/>
    </row>
    <row r="8072" spans="2:23">
      <c r="B8072" s="2">
        <v>9.7000002861022949E-2</v>
      </c>
      <c r="D8072" s="44">
        <v>5.820000171661377</v>
      </c>
      <c r="E8072" s="44"/>
      <c r="F8072" s="45">
        <v>-0.71162581443786621</v>
      </c>
      <c r="G8072" s="45"/>
      <c r="H8072" s="45"/>
      <c r="I8072" s="45"/>
      <c r="J8072" s="45"/>
      <c r="K8072" s="45">
        <v>0</v>
      </c>
      <c r="L8072" s="45"/>
      <c r="M8072" s="45"/>
      <c r="N8072" s="45">
        <v>1.726776123046875</v>
      </c>
      <c r="O8072" s="45"/>
      <c r="P8072" s="45"/>
      <c r="Q8072" s="45"/>
      <c r="R8072" s="45">
        <v>1.2210150957107544</v>
      </c>
      <c r="S8072" s="45"/>
      <c r="T8072" s="45"/>
      <c r="U8072" s="45"/>
      <c r="V8072" s="46">
        <v>0</v>
      </c>
      <c r="W8072" s="46"/>
    </row>
    <row r="8073" spans="2:23">
      <c r="B8073" s="2">
        <v>9.7999997437000275E-2</v>
      </c>
      <c r="D8073" s="44">
        <v>5.8799998462200165</v>
      </c>
      <c r="E8073" s="44"/>
      <c r="F8073" s="45">
        <v>-1.2387849092483521</v>
      </c>
      <c r="G8073" s="45"/>
      <c r="H8073" s="45"/>
      <c r="I8073" s="45"/>
      <c r="J8073" s="45"/>
      <c r="K8073" s="45">
        <v>0</v>
      </c>
      <c r="L8073" s="45"/>
      <c r="M8073" s="45"/>
      <c r="N8073" s="45">
        <v>1.7242176532745361</v>
      </c>
      <c r="O8073" s="45"/>
      <c r="P8073" s="45"/>
      <c r="Q8073" s="45"/>
      <c r="R8073" s="45">
        <v>1.2192059755325317</v>
      </c>
      <c r="S8073" s="45"/>
      <c r="T8073" s="45"/>
      <c r="U8073" s="45"/>
      <c r="V8073" s="46">
        <v>0</v>
      </c>
      <c r="W8073" s="46"/>
    </row>
    <row r="8074" spans="2:23">
      <c r="B8074" s="2">
        <v>9.8999999463558197E-2</v>
      </c>
      <c r="D8074" s="44">
        <v>5.9399999678134918</v>
      </c>
      <c r="E8074" s="44"/>
      <c r="F8074" s="45">
        <v>-1.5908221006393433</v>
      </c>
      <c r="G8074" s="45"/>
      <c r="H8074" s="45"/>
      <c r="I8074" s="45"/>
      <c r="J8074" s="45"/>
      <c r="K8074" s="45">
        <v>0</v>
      </c>
      <c r="L8074" s="45"/>
      <c r="M8074" s="45"/>
      <c r="N8074" s="45">
        <v>1.7216733694076538</v>
      </c>
      <c r="O8074" s="45"/>
      <c r="P8074" s="45"/>
      <c r="Q8074" s="45"/>
      <c r="R8074" s="45">
        <v>1.2174068689346313</v>
      </c>
      <c r="S8074" s="45"/>
      <c r="T8074" s="45"/>
      <c r="U8074" s="45"/>
      <c r="V8074" s="46">
        <v>0</v>
      </c>
      <c r="W8074" s="46"/>
    </row>
    <row r="8075" spans="2:23">
      <c r="B8075" s="2">
        <v>0.10000000149011612</v>
      </c>
      <c r="D8075" s="44">
        <v>6.0000000894069672</v>
      </c>
      <c r="E8075" s="44"/>
      <c r="F8075" s="45">
        <v>-1.7189347743988037</v>
      </c>
      <c r="G8075" s="45"/>
      <c r="H8075" s="45"/>
      <c r="I8075" s="45"/>
      <c r="J8075" s="45"/>
      <c r="K8075" s="45">
        <v>0</v>
      </c>
      <c r="L8075" s="45"/>
      <c r="M8075" s="45"/>
      <c r="N8075" s="45">
        <v>1.719143271446228</v>
      </c>
      <c r="O8075" s="45"/>
      <c r="P8075" s="45"/>
      <c r="Q8075" s="45"/>
      <c r="R8075" s="45">
        <v>1.2156178951263428</v>
      </c>
      <c r="S8075" s="45"/>
      <c r="T8075" s="45"/>
      <c r="U8075" s="45"/>
      <c r="V8075" s="46">
        <v>0</v>
      </c>
      <c r="W8075" s="46"/>
    </row>
    <row r="8076" spans="2:23" ht="9.75" customHeight="1">
      <c r="B8076" s="2">
        <v>0.10100000351667404</v>
      </c>
      <c r="D8076" s="44">
        <v>6.0600002110004425</v>
      </c>
      <c r="E8076" s="44"/>
      <c r="F8076" s="45">
        <v>-1.605832576751709</v>
      </c>
      <c r="G8076" s="45"/>
      <c r="H8076" s="45"/>
      <c r="I8076" s="45"/>
      <c r="J8076" s="45"/>
      <c r="K8076" s="45">
        <v>0</v>
      </c>
      <c r="L8076" s="45"/>
      <c r="M8076" s="45"/>
      <c r="N8076" s="45">
        <v>1.7166272401809692</v>
      </c>
      <c r="O8076" s="45"/>
      <c r="P8076" s="45"/>
      <c r="Q8076" s="45"/>
      <c r="R8076" s="45">
        <v>1.2138388156890869</v>
      </c>
      <c r="S8076" s="45"/>
      <c r="T8076" s="45"/>
      <c r="U8076" s="45"/>
      <c r="V8076" s="46">
        <v>0</v>
      </c>
      <c r="W8076" s="46"/>
    </row>
    <row r="8077" spans="2:23" ht="5.25" customHeight="1"/>
    <row r="8078" spans="2:23" ht="172.5" customHeight="1"/>
    <row r="8079" spans="2:23" ht="16.5" customHeight="1"/>
    <row r="8080" spans="2:23" ht="12.75" customHeight="1">
      <c r="B8080" s="39" t="s">
        <v>0</v>
      </c>
      <c r="C8080" s="39"/>
      <c r="D8080" s="39"/>
      <c r="E8080" s="39"/>
      <c r="F8080" s="39"/>
      <c r="G8080" s="1" t="s">
        <v>1</v>
      </c>
      <c r="H8080" s="40" t="s">
        <v>50</v>
      </c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</row>
    <row r="8081" spans="2:37" ht="12.75" customHeight="1">
      <c r="AB8081" s="39" t="s">
        <v>2</v>
      </c>
      <c r="AC8081" s="39"/>
      <c r="AD8081" s="39"/>
      <c r="AE8081" s="39"/>
      <c r="AF8081" s="39"/>
      <c r="AG8081" s="39"/>
    </row>
    <row r="8082" spans="2:37" ht="12" customHeight="1">
      <c r="B8082" s="39" t="s">
        <v>3</v>
      </c>
      <c r="C8082" s="39"/>
      <c r="D8082" s="39"/>
      <c r="E8082" s="39"/>
      <c r="G8082" s="1" t="s">
        <v>4</v>
      </c>
      <c r="H8082" s="41">
        <v>0.2199999988079071</v>
      </c>
      <c r="I8082" s="41"/>
      <c r="J8082" s="41"/>
      <c r="K8082" s="41"/>
      <c r="L8082" s="41"/>
      <c r="M8082" s="41"/>
      <c r="N8082" s="41"/>
      <c r="O8082" s="39" t="s">
        <v>21</v>
      </c>
      <c r="P8082" s="39"/>
      <c r="Q8082" s="39"/>
      <c r="R8082" s="39"/>
      <c r="S8082" s="1" t="s">
        <v>4</v>
      </c>
      <c r="T8082" s="42" t="s">
        <v>22</v>
      </c>
      <c r="U8082" s="42"/>
      <c r="V8082" s="42"/>
      <c r="W8082" s="42"/>
      <c r="X8082" s="42"/>
      <c r="Y8082" s="42"/>
      <c r="Z8082" s="42"/>
      <c r="AA8082" s="42"/>
      <c r="AB8082" s="39"/>
      <c r="AC8082" s="39"/>
      <c r="AD8082" s="39"/>
      <c r="AE8082" s="39"/>
      <c r="AF8082" s="39"/>
      <c r="AG8082" s="39"/>
    </row>
    <row r="8083" spans="2:37" ht="10.5" customHeight="1">
      <c r="AB8083" s="39"/>
      <c r="AC8083" s="39"/>
      <c r="AD8083" s="39"/>
      <c r="AE8083" s="39"/>
      <c r="AF8083" s="39"/>
      <c r="AG8083" s="39"/>
    </row>
    <row r="8084" spans="2:37" ht="12" customHeight="1">
      <c r="AB8084" s="39"/>
      <c r="AC8084" s="39"/>
      <c r="AD8084" s="39"/>
      <c r="AE8084" s="39"/>
      <c r="AF8084" s="39"/>
      <c r="AG8084" s="39"/>
    </row>
    <row r="8085" spans="2:37" ht="12" customHeight="1">
      <c r="AB8085" s="39"/>
      <c r="AC8085" s="39"/>
      <c r="AD8085" s="39"/>
      <c r="AE8085" s="39"/>
      <c r="AF8085" s="39"/>
      <c r="AG8085" s="39"/>
    </row>
    <row r="8086" spans="2:37" ht="6" customHeight="1"/>
    <row r="8087" spans="2:37" ht="3" customHeight="1">
      <c r="B8087" s="43" t="s">
        <v>5</v>
      </c>
      <c r="D8087" s="43" t="s">
        <v>23</v>
      </c>
      <c r="E8087" s="43"/>
      <c r="G8087" s="43" t="s">
        <v>6</v>
      </c>
      <c r="H8087" s="43"/>
      <c r="J8087" s="43" t="s">
        <v>7</v>
      </c>
      <c r="K8087" s="43"/>
      <c r="L8087" s="43"/>
      <c r="M8087" s="43"/>
      <c r="N8087" s="43" t="s">
        <v>8</v>
      </c>
      <c r="O8087" s="43"/>
      <c r="Q8087" s="43" t="s">
        <v>9</v>
      </c>
      <c r="R8087" s="43"/>
      <c r="S8087" s="43"/>
      <c r="T8087" s="43" t="s">
        <v>10</v>
      </c>
      <c r="U8087" s="43"/>
      <c r="X8087" s="43" t="s">
        <v>5</v>
      </c>
      <c r="Y8087" s="43"/>
      <c r="Z8087" s="43" t="s">
        <v>23</v>
      </c>
      <c r="AA8087" s="43"/>
      <c r="AB8087" s="43" t="s">
        <v>6</v>
      </c>
      <c r="AC8087" s="43" t="s">
        <v>7</v>
      </c>
      <c r="AE8087" s="43" t="s">
        <v>8</v>
      </c>
      <c r="AF8087" s="43" t="s">
        <v>9</v>
      </c>
      <c r="AG8087" s="43" t="s">
        <v>10</v>
      </c>
      <c r="AH8087" s="43"/>
    </row>
    <row r="8088" spans="2:37" ht="14.25" customHeight="1">
      <c r="B8088" s="43"/>
      <c r="D8088" s="43"/>
      <c r="E8088" s="43"/>
      <c r="G8088" s="43"/>
      <c r="H8088" s="43"/>
      <c r="J8088" s="43"/>
      <c r="K8088" s="43"/>
      <c r="L8088" s="43"/>
      <c r="M8088" s="43"/>
      <c r="N8088" s="43"/>
      <c r="O8088" s="43"/>
      <c r="Q8088" s="43"/>
      <c r="R8088" s="43"/>
      <c r="S8088" s="43"/>
      <c r="T8088" s="43"/>
      <c r="U8088" s="43"/>
      <c r="X8088" s="43"/>
      <c r="Y8088" s="43"/>
      <c r="Z8088" s="43"/>
      <c r="AA8088" s="43"/>
      <c r="AB8088" s="43"/>
      <c r="AC8088" s="43"/>
      <c r="AE8088" s="43"/>
      <c r="AF8088" s="43"/>
      <c r="AG8088" s="43"/>
      <c r="AH8088" s="43"/>
    </row>
    <row r="8089" spans="2:37">
      <c r="B8089" s="2">
        <v>0</v>
      </c>
      <c r="D8089" s="44">
        <v>0</v>
      </c>
      <c r="E8089" s="44"/>
      <c r="F8089" s="45">
        <v>1.4463977095147129E-5</v>
      </c>
      <c r="G8089" s="45"/>
      <c r="H8089" s="45"/>
      <c r="I8089" s="45"/>
      <c r="J8089" s="45"/>
      <c r="K8089" s="45">
        <v>0.84878408908843994</v>
      </c>
      <c r="L8089" s="45"/>
      <c r="M8089" s="45"/>
      <c r="N8089" s="45">
        <v>1.6975537538528442</v>
      </c>
      <c r="O8089" s="45"/>
      <c r="P8089" s="45"/>
      <c r="Q8089" s="45"/>
      <c r="R8089" s="45">
        <v>0.60017073154449463</v>
      </c>
      <c r="S8089" s="45"/>
      <c r="T8089" s="45"/>
      <c r="U8089" s="45"/>
      <c r="V8089" s="46">
        <v>100.00170135498047</v>
      </c>
      <c r="W8089" s="46"/>
      <c r="X8089" s="45">
        <v>3.9000000804662704E-2</v>
      </c>
      <c r="Y8089" s="45"/>
      <c r="Z8089" s="44">
        <v>2.3400000482797623</v>
      </c>
      <c r="AA8089" s="44"/>
      <c r="AB8089" s="45">
        <v>0.40275388956069946</v>
      </c>
      <c r="AC8089" s="45"/>
      <c r="AD8089" s="45">
        <v>5.5384229781082845E-31</v>
      </c>
      <c r="AE8089" s="45"/>
      <c r="AF8089" s="45">
        <v>0.76280277967453003</v>
      </c>
      <c r="AG8089" s="45"/>
      <c r="AH8089" s="45">
        <v>0.53938299417495728</v>
      </c>
      <c r="AI8089" s="45"/>
      <c r="AJ8089" s="45"/>
      <c r="AK8089" s="20">
        <v>7.2606222789499873E-29</v>
      </c>
    </row>
    <row r="8090" spans="2:37">
      <c r="B8090" s="2">
        <v>1.0000000474974513E-3</v>
      </c>
      <c r="D8090" s="44">
        <v>6.0000002849847078E-2</v>
      </c>
      <c r="E8090" s="44"/>
      <c r="F8090" s="45">
        <v>-0.71824556589126587</v>
      </c>
      <c r="G8090" s="45"/>
      <c r="H8090" s="45"/>
      <c r="I8090" s="45"/>
      <c r="J8090" s="45"/>
      <c r="K8090" s="45">
        <v>6.8641290068626404E-2</v>
      </c>
      <c r="L8090" s="45"/>
      <c r="M8090" s="45"/>
      <c r="N8090" s="45">
        <v>0.91490215063095093</v>
      </c>
      <c r="O8090" s="45"/>
      <c r="P8090" s="45"/>
      <c r="Q8090" s="45"/>
      <c r="R8090" s="45">
        <v>0.59839683771133423</v>
      </c>
      <c r="S8090" s="45"/>
      <c r="T8090" s="45"/>
      <c r="U8090" s="45"/>
      <c r="V8090" s="46">
        <v>8.1111259460449219</v>
      </c>
      <c r="W8090" s="46"/>
      <c r="X8090" s="45">
        <v>3.9999999105930328E-2</v>
      </c>
      <c r="Y8090" s="45"/>
      <c r="Z8090" s="44">
        <v>2.3999999463558197</v>
      </c>
      <c r="AA8090" s="44"/>
      <c r="AB8090" s="45">
        <v>0.61129319667816162</v>
      </c>
      <c r="AC8090" s="45"/>
      <c r="AD8090" s="45">
        <v>9.6140579648668724E-32</v>
      </c>
      <c r="AE8090" s="45"/>
      <c r="AF8090" s="45">
        <v>0.76088744401931763</v>
      </c>
      <c r="AG8090" s="45"/>
      <c r="AH8090" s="45">
        <v>0.53802865743637085</v>
      </c>
      <c r="AI8090" s="45"/>
      <c r="AJ8090" s="45"/>
      <c r="AK8090" s="20">
        <v>1.2635322196988738E-29</v>
      </c>
    </row>
    <row r="8091" spans="2:37">
      <c r="B8091" s="2">
        <v>2.0000000949949026E-3</v>
      </c>
      <c r="D8091" s="44">
        <v>0.12000000569969416</v>
      </c>
      <c r="E8091" s="44"/>
      <c r="F8091" s="45">
        <v>-0.6050344705581665</v>
      </c>
      <c r="G8091" s="45"/>
      <c r="H8091" s="45"/>
      <c r="I8091" s="45"/>
      <c r="J8091" s="45"/>
      <c r="K8091" s="45">
        <v>1.0276439599692822E-2</v>
      </c>
      <c r="L8091" s="45"/>
      <c r="M8091" s="45"/>
      <c r="N8091" s="45">
        <v>0.85404622554779053</v>
      </c>
      <c r="O8091" s="45"/>
      <c r="P8091" s="45"/>
      <c r="Q8091" s="45"/>
      <c r="R8091" s="45">
        <v>0.59663534164428711</v>
      </c>
      <c r="S8091" s="45"/>
      <c r="T8091" s="45"/>
      <c r="U8091" s="45"/>
      <c r="V8091" s="46">
        <v>1.2179198265075684</v>
      </c>
      <c r="W8091" s="46"/>
      <c r="X8091" s="45">
        <v>4.1000001132488251E-2</v>
      </c>
      <c r="Y8091" s="45"/>
      <c r="Z8091" s="44">
        <v>2.460000067949295</v>
      </c>
      <c r="AA8091" s="44"/>
      <c r="AB8091" s="45">
        <v>0.73326414823532104</v>
      </c>
      <c r="AC8091" s="45"/>
      <c r="AD8091" s="45">
        <v>1.6688906191014742E-32</v>
      </c>
      <c r="AE8091" s="45"/>
      <c r="AF8091" s="45">
        <v>0.75898498296737671</v>
      </c>
      <c r="AG8091" s="45"/>
      <c r="AH8091" s="45">
        <v>0.53668344020843506</v>
      </c>
      <c r="AI8091" s="45"/>
      <c r="AJ8091" s="45"/>
      <c r="AK8091" s="20">
        <v>2.1988453141735789E-30</v>
      </c>
    </row>
    <row r="8092" spans="2:37">
      <c r="B8092" s="2">
        <v>3.0000000260770321E-3</v>
      </c>
      <c r="D8092" s="44">
        <v>0.18000000156462193</v>
      </c>
      <c r="E8092" s="44"/>
      <c r="F8092" s="45">
        <v>-0.35706648230552673</v>
      </c>
      <c r="G8092" s="45"/>
      <c r="H8092" s="45"/>
      <c r="I8092" s="45"/>
      <c r="J8092" s="45"/>
      <c r="K8092" s="45">
        <v>1.6144157852977514E-3</v>
      </c>
      <c r="L8092" s="45"/>
      <c r="M8092" s="45"/>
      <c r="N8092" s="45">
        <v>0.84291064739227295</v>
      </c>
      <c r="O8092" s="45"/>
      <c r="P8092" s="45"/>
      <c r="Q8092" s="45"/>
      <c r="R8092" s="45">
        <v>0.59488630294799805</v>
      </c>
      <c r="S8092" s="45"/>
      <c r="T8092" s="45"/>
      <c r="U8092" s="45"/>
      <c r="V8092" s="46">
        <v>0.1918962299823761</v>
      </c>
      <c r="W8092" s="46"/>
      <c r="X8092" s="45">
        <v>4.1999999433755875E-2</v>
      </c>
      <c r="Y8092" s="45"/>
      <c r="Z8092" s="44">
        <v>2.5199999660253525</v>
      </c>
      <c r="AA8092" s="44"/>
      <c r="AB8092" s="45">
        <v>0.75203722715377808</v>
      </c>
      <c r="AC8092" s="45"/>
      <c r="AD8092" s="45">
        <v>2.8970069296274815E-33</v>
      </c>
      <c r="AE8092" s="45"/>
      <c r="AF8092" s="45">
        <v>0.75709539651870728</v>
      </c>
      <c r="AG8092" s="45"/>
      <c r="AH8092" s="45">
        <v>0.53534728288650513</v>
      </c>
      <c r="AI8092" s="45"/>
      <c r="AJ8092" s="45"/>
      <c r="AK8092" s="20">
        <v>3.8264753233673346E-31</v>
      </c>
    </row>
    <row r="8093" spans="2:37">
      <c r="B8093" s="2">
        <v>4.0000001899898052E-3</v>
      </c>
      <c r="D8093" s="44">
        <v>0.24000001139938831</v>
      </c>
      <c r="E8093" s="44"/>
      <c r="F8093" s="45">
        <v>-5.3121265023946762E-2</v>
      </c>
      <c r="G8093" s="45"/>
      <c r="H8093" s="45"/>
      <c r="I8093" s="45"/>
      <c r="J8093" s="45"/>
      <c r="K8093" s="45">
        <v>2.6192984660156071E-4</v>
      </c>
      <c r="L8093" s="45"/>
      <c r="M8093" s="45"/>
      <c r="N8093" s="45">
        <v>0.83910197019577026</v>
      </c>
      <c r="O8093" s="45"/>
      <c r="P8093" s="45"/>
      <c r="Q8093" s="45"/>
      <c r="R8093" s="45">
        <v>0.59314948320388794</v>
      </c>
      <c r="S8093" s="45"/>
      <c r="T8093" s="45"/>
      <c r="U8093" s="45"/>
      <c r="V8093" s="46">
        <v>3.1225241720676422E-2</v>
      </c>
      <c r="W8093" s="46"/>
      <c r="X8093" s="45">
        <v>4.3000001460313797E-2</v>
      </c>
      <c r="Y8093" s="45"/>
      <c r="Z8093" s="44">
        <v>2.5800000876188278</v>
      </c>
      <c r="AA8093" s="44"/>
      <c r="AB8093" s="45">
        <v>0.66549986600875854</v>
      </c>
      <c r="AC8093" s="45"/>
      <c r="AD8093" s="45">
        <v>5.0288851373177129E-34</v>
      </c>
      <c r="AE8093" s="45"/>
      <c r="AF8093" s="45">
        <v>0.755218505859375</v>
      </c>
      <c r="AG8093" s="45"/>
      <c r="AH8093" s="45">
        <v>0.53402012586593628</v>
      </c>
      <c r="AI8093" s="45"/>
      <c r="AJ8093" s="45"/>
      <c r="AK8093" s="20">
        <v>6.6588475344843793E-32</v>
      </c>
    </row>
    <row r="8094" spans="2:37">
      <c r="B8094" s="2">
        <v>4.999999888241291E-3</v>
      </c>
      <c r="D8094" s="44">
        <v>0.29999999329447746</v>
      </c>
      <c r="E8094" s="44"/>
      <c r="F8094" s="45">
        <v>0.25764751434326172</v>
      </c>
      <c r="G8094" s="45"/>
      <c r="H8094" s="45"/>
      <c r="I8094" s="45"/>
      <c r="J8094" s="45"/>
      <c r="K8094" s="45">
        <v>4.3447853386169299E-5</v>
      </c>
      <c r="L8094" s="45"/>
      <c r="M8094" s="45"/>
      <c r="N8094" s="45">
        <v>0.83644455671310425</v>
      </c>
      <c r="O8094" s="45"/>
      <c r="P8094" s="45"/>
      <c r="Q8094" s="45"/>
      <c r="R8094" s="45">
        <v>0.59142488241195679</v>
      </c>
      <c r="S8094" s="45"/>
      <c r="T8094" s="45"/>
      <c r="U8094" s="45"/>
      <c r="V8094" s="46">
        <v>5.1946192979812622E-3</v>
      </c>
      <c r="W8094" s="46"/>
      <c r="X8094" s="45">
        <v>4.3999999761581421E-2</v>
      </c>
      <c r="Y8094" s="45"/>
      <c r="Z8094" s="44">
        <v>2.6399999856948853</v>
      </c>
      <c r="AA8094" s="44"/>
      <c r="AB8094" s="45">
        <v>0.48627957701683044</v>
      </c>
      <c r="AC8094" s="45"/>
      <c r="AD8094" s="45">
        <v>8.7296010185716607E-35</v>
      </c>
      <c r="AE8094" s="45"/>
      <c r="AF8094" s="45">
        <v>0.75335431098937988</v>
      </c>
      <c r="AG8094" s="45"/>
      <c r="AH8094" s="45">
        <v>0.53270190954208374</v>
      </c>
      <c r="AI8094" s="45"/>
      <c r="AJ8094" s="45"/>
      <c r="AK8094" s="20">
        <v>1.1587643478794001E-32</v>
      </c>
    </row>
    <row r="8095" spans="2:37">
      <c r="B8095" s="2">
        <v>6.0000000521540642E-3</v>
      </c>
      <c r="D8095" s="44">
        <v>0.36000000312924385</v>
      </c>
      <c r="E8095" s="44"/>
      <c r="F8095" s="45">
        <v>0.5307651162147522</v>
      </c>
      <c r="G8095" s="45"/>
      <c r="H8095" s="45"/>
      <c r="I8095" s="45"/>
      <c r="J8095" s="45"/>
      <c r="K8095" s="45">
        <v>7.3171850090147927E-6</v>
      </c>
      <c r="L8095" s="45"/>
      <c r="M8095" s="45"/>
      <c r="N8095" s="45">
        <v>0.83398652076721191</v>
      </c>
      <c r="O8095" s="45"/>
      <c r="P8095" s="45"/>
      <c r="Q8095" s="45"/>
      <c r="R8095" s="45">
        <v>0.58971238136291504</v>
      </c>
      <c r="S8095" s="45"/>
      <c r="T8095" s="45"/>
      <c r="U8095" s="45"/>
      <c r="V8095" s="46">
        <v>8.7738217553123832E-4</v>
      </c>
      <c r="W8095" s="46"/>
      <c r="X8095" s="45">
        <v>4.5000001788139343E-2</v>
      </c>
      <c r="Y8095" s="45"/>
      <c r="Z8095" s="44">
        <v>2.7000001072883606</v>
      </c>
      <c r="AA8095" s="44"/>
      <c r="AB8095" s="45">
        <v>0.23990498483181</v>
      </c>
      <c r="AC8095" s="45"/>
      <c r="AD8095" s="45">
        <v>1.5153663296519187E-35</v>
      </c>
      <c r="AE8095" s="45"/>
      <c r="AF8095" s="45">
        <v>0.7515026330947876</v>
      </c>
      <c r="AG8095" s="45"/>
      <c r="AH8095" s="45">
        <v>0.53139257431030273</v>
      </c>
      <c r="AI8095" s="45"/>
      <c r="AJ8095" s="45"/>
      <c r="AK8095" s="20">
        <v>2.0164485195303215E-33</v>
      </c>
    </row>
    <row r="8096" spans="2:37">
      <c r="B8096" s="2">
        <v>7.0000002160668373E-3</v>
      </c>
      <c r="D8096" s="44">
        <v>0.42000001296401024</v>
      </c>
      <c r="E8096" s="44"/>
      <c r="F8096" s="45">
        <v>0.72809869050979614</v>
      </c>
      <c r="G8096" s="45"/>
      <c r="H8096" s="45"/>
      <c r="I8096" s="45"/>
      <c r="J8096" s="45"/>
      <c r="K8096" s="45">
        <v>1.245048338205379E-6</v>
      </c>
      <c r="L8096" s="45"/>
      <c r="M8096" s="45"/>
      <c r="N8096" s="45">
        <v>0.83157557249069214</v>
      </c>
      <c r="O8096" s="45"/>
      <c r="P8096" s="45"/>
      <c r="Q8096" s="45"/>
      <c r="R8096" s="45">
        <v>0.58801180124282837</v>
      </c>
      <c r="S8096" s="45"/>
      <c r="T8096" s="45"/>
      <c r="U8096" s="45"/>
      <c r="V8096" s="46">
        <v>1.4972183271311224E-4</v>
      </c>
      <c r="W8096" s="46"/>
      <c r="X8096" s="45">
        <v>4.6000000089406967E-2</v>
      </c>
      <c r="Y8096" s="45"/>
      <c r="Z8096" s="44">
        <v>2.760000005364418</v>
      </c>
      <c r="AA8096" s="44"/>
      <c r="AB8096" s="45">
        <v>-3.8828127086162567E-2</v>
      </c>
      <c r="AC8096" s="45"/>
      <c r="AD8096" s="45">
        <v>2.6305185534277672E-36</v>
      </c>
      <c r="AE8096" s="45"/>
      <c r="AF8096" s="45">
        <v>0.74966335296630859</v>
      </c>
      <c r="AG8096" s="45"/>
      <c r="AH8096" s="45">
        <v>0.53009206056594849</v>
      </c>
      <c r="AI8096" s="45"/>
      <c r="AJ8096" s="45"/>
      <c r="AK8096" s="20">
        <v>3.50893305956233E-34</v>
      </c>
    </row>
    <row r="8097" spans="2:37">
      <c r="B8097" s="2">
        <v>8.0000003799796104E-3</v>
      </c>
      <c r="D8097" s="44">
        <v>0.48000002279877663</v>
      </c>
      <c r="E8097" s="44"/>
      <c r="F8097" s="45">
        <v>0.82246303558349609</v>
      </c>
      <c r="G8097" s="45"/>
      <c r="H8097" s="45"/>
      <c r="I8097" s="45"/>
      <c r="J8097" s="45"/>
      <c r="K8097" s="45">
        <v>2.1331192101570196E-7</v>
      </c>
      <c r="L8097" s="45"/>
      <c r="M8097" s="45"/>
      <c r="N8097" s="45">
        <v>0.82918643951416016</v>
      </c>
      <c r="O8097" s="45"/>
      <c r="P8097" s="45"/>
      <c r="Q8097" s="45"/>
      <c r="R8097" s="45">
        <v>0.58632320165634155</v>
      </c>
      <c r="S8097" s="45"/>
      <c r="T8097" s="45"/>
      <c r="U8097" s="45"/>
      <c r="V8097" s="46">
        <v>2.5725454179337248E-5</v>
      </c>
      <c r="W8097" s="46"/>
      <c r="X8097" s="45">
        <v>4.6999998390674591E-2</v>
      </c>
      <c r="Y8097" s="45"/>
      <c r="Z8097" s="44">
        <v>2.8199999034404755</v>
      </c>
      <c r="AA8097" s="44"/>
      <c r="AB8097" s="45">
        <v>-0.31076857447624207</v>
      </c>
      <c r="AC8097" s="45"/>
      <c r="AD8097" s="45">
        <v>4.5663124300756386E-37</v>
      </c>
      <c r="AE8097" s="45"/>
      <c r="AF8097" s="45">
        <v>0.74783647060394287</v>
      </c>
      <c r="AG8097" s="45"/>
      <c r="AH8097" s="45">
        <v>0.52880024909973145</v>
      </c>
      <c r="AI8097" s="45"/>
      <c r="AJ8097" s="45"/>
      <c r="AK8097" s="20">
        <v>6.1060313629775951E-35</v>
      </c>
    </row>
    <row r="8098" spans="2:37">
      <c r="B8098" s="2">
        <v>8.999999612569809E-3</v>
      </c>
      <c r="D8098" s="44">
        <v>0.53999997675418854</v>
      </c>
      <c r="E8098" s="44"/>
      <c r="F8098" s="45">
        <v>0.80124831199645996</v>
      </c>
      <c r="G8098" s="45"/>
      <c r="H8098" s="45"/>
      <c r="I8098" s="45"/>
      <c r="J8098" s="45"/>
      <c r="K8098" s="45">
        <v>3.6713000639565507E-8</v>
      </c>
      <c r="L8098" s="45"/>
      <c r="M8098" s="45"/>
      <c r="N8098" s="45">
        <v>0.82681483030319214</v>
      </c>
      <c r="O8098" s="45"/>
      <c r="P8098" s="45"/>
      <c r="Q8098" s="45"/>
      <c r="R8098" s="45">
        <v>0.58464634418487549</v>
      </c>
      <c r="S8098" s="45"/>
      <c r="T8098" s="45"/>
      <c r="U8098" s="45"/>
      <c r="V8098" s="46">
        <v>4.4402931962395087E-6</v>
      </c>
      <c r="W8098" s="46"/>
      <c r="X8098" s="45">
        <v>4.8000000417232513E-2</v>
      </c>
      <c r="Y8098" s="45"/>
      <c r="Z8098" s="44">
        <v>2.8800000250339508</v>
      </c>
      <c r="AA8098" s="44"/>
      <c r="AB8098" s="45">
        <v>-0.5379064679145813</v>
      </c>
      <c r="AC8098" s="45"/>
      <c r="AD8098" s="45">
        <v>7.9266639265331482E-38</v>
      </c>
      <c r="AE8098" s="45"/>
      <c r="AF8098" s="45">
        <v>0.7460218071937561</v>
      </c>
      <c r="AG8098" s="45"/>
      <c r="AH8098" s="45">
        <v>0.52751708030700684</v>
      </c>
      <c r="AI8098" s="45"/>
      <c r="AJ8098" s="45"/>
      <c r="AK8098" s="20">
        <v>1.0625244218996435E-35</v>
      </c>
    </row>
    <row r="8099" spans="2:37">
      <c r="B8099" s="2">
        <v>9.9999997764825821E-3</v>
      </c>
      <c r="D8099" s="44">
        <v>0.59999998658895493</v>
      </c>
      <c r="E8099" s="44"/>
      <c r="F8099" s="45">
        <v>0.66808158159255981</v>
      </c>
      <c r="G8099" s="45"/>
      <c r="H8099" s="45"/>
      <c r="I8099" s="45"/>
      <c r="J8099" s="45"/>
      <c r="K8099" s="45">
        <v>6.3375473757787404E-9</v>
      </c>
      <c r="L8099" s="45"/>
      <c r="M8099" s="45"/>
      <c r="N8099" s="45">
        <v>0.82445991039276123</v>
      </c>
      <c r="O8099" s="45"/>
      <c r="P8099" s="45"/>
      <c r="Q8099" s="45"/>
      <c r="R8099" s="45">
        <v>0.5829811692237854</v>
      </c>
      <c r="S8099" s="45"/>
      <c r="T8099" s="45"/>
      <c r="U8099" s="45"/>
      <c r="V8099" s="46">
        <v>7.6869082477060147E-7</v>
      </c>
      <c r="W8099" s="46"/>
      <c r="X8099" s="45">
        <v>4.8999998718500137E-2</v>
      </c>
      <c r="Y8099" s="45"/>
      <c r="Z8099" s="44">
        <v>2.9399999231100082</v>
      </c>
      <c r="AA8099" s="44"/>
      <c r="AB8099" s="45">
        <v>-0.68868345022201538</v>
      </c>
      <c r="AC8099" s="45"/>
      <c r="AD8099" s="45">
        <v>1.3759914344486502E-38</v>
      </c>
      <c r="AE8099" s="45"/>
      <c r="AF8099" s="45">
        <v>0.74421930313110352</v>
      </c>
      <c r="AG8099" s="45"/>
      <c r="AH8099" s="45">
        <v>0.52624249458312988</v>
      </c>
      <c r="AI8099" s="45"/>
      <c r="AJ8099" s="45"/>
      <c r="AK8099" s="20">
        <v>1.8489059281622903E-36</v>
      </c>
    </row>
    <row r="8100" spans="2:37">
      <c r="B8100" s="2">
        <v>1.0999999940395355E-2</v>
      </c>
      <c r="D8100" s="44">
        <v>0.65999999642372131</v>
      </c>
      <c r="E8100" s="44"/>
      <c r="F8100" s="45">
        <v>0.44222360849380493</v>
      </c>
      <c r="G8100" s="45"/>
      <c r="H8100" s="45"/>
      <c r="I8100" s="45"/>
      <c r="J8100" s="45"/>
      <c r="K8100" s="45">
        <v>1.0961470620074465E-9</v>
      </c>
      <c r="L8100" s="45"/>
      <c r="M8100" s="45"/>
      <c r="N8100" s="45">
        <v>0.82212144136428833</v>
      </c>
      <c r="O8100" s="45"/>
      <c r="P8100" s="45"/>
      <c r="Q8100" s="45"/>
      <c r="R8100" s="45">
        <v>0.58132761716842651</v>
      </c>
      <c r="S8100" s="45"/>
      <c r="T8100" s="45"/>
      <c r="U8100" s="45"/>
      <c r="V8100" s="46">
        <v>1.3333152537597925E-7</v>
      </c>
      <c r="W8100" s="46"/>
      <c r="X8100" s="45">
        <v>5.000000074505806E-2</v>
      </c>
      <c r="Y8100" s="45"/>
      <c r="Z8100" s="44">
        <v>3.0000000447034836</v>
      </c>
      <c r="AA8100" s="44"/>
      <c r="AB8100" s="45">
        <v>-0.74237513542175293</v>
      </c>
      <c r="AC8100" s="45"/>
      <c r="AD8100" s="45">
        <v>2.3885903038571886E-39</v>
      </c>
      <c r="AE8100" s="45"/>
      <c r="AF8100" s="45">
        <v>0.74242883920669556</v>
      </c>
      <c r="AG8100" s="45"/>
      <c r="AH8100" s="45">
        <v>0.52497649192810059</v>
      </c>
      <c r="AI8100" s="45"/>
      <c r="AJ8100" s="45"/>
      <c r="AK8100" s="20">
        <v>3.2172642376420396E-37</v>
      </c>
    </row>
    <row r="8101" spans="2:37">
      <c r="B8101" s="2">
        <v>1.2000000104308128E-2</v>
      </c>
      <c r="D8101" s="44">
        <v>0.7200000062584877</v>
      </c>
      <c r="E8101" s="44"/>
      <c r="F8101" s="45">
        <v>0.15578669309616089</v>
      </c>
      <c r="G8101" s="45"/>
      <c r="H8101" s="45"/>
      <c r="I8101" s="45"/>
      <c r="J8101" s="45"/>
      <c r="K8101" s="45">
        <v>1.89830789976142E-10</v>
      </c>
      <c r="L8101" s="45"/>
      <c r="M8101" s="45"/>
      <c r="N8101" s="45">
        <v>0.81979924440383911</v>
      </c>
      <c r="O8101" s="45"/>
      <c r="P8101" s="45"/>
      <c r="Q8101" s="45"/>
      <c r="R8101" s="45">
        <v>0.57968562841415405</v>
      </c>
      <c r="S8101" s="45"/>
      <c r="T8101" s="45"/>
      <c r="U8101" s="45"/>
      <c r="V8101" s="46">
        <v>2.3155765305205023E-8</v>
      </c>
      <c r="W8101" s="46"/>
      <c r="X8101" s="45">
        <v>5.0999999046325684E-2</v>
      </c>
      <c r="Y8101" s="45"/>
      <c r="Z8101" s="44">
        <v>3.059999942779541</v>
      </c>
      <c r="AA8101" s="44"/>
      <c r="AB8101" s="45">
        <v>-0.6919369101524353</v>
      </c>
      <c r="AC8101" s="45"/>
      <c r="AD8101" s="45">
        <v>4.1463720910139175E-40</v>
      </c>
      <c r="AE8101" s="45"/>
      <c r="AF8101" s="45">
        <v>0.74065035581588745</v>
      </c>
      <c r="AG8101" s="45"/>
      <c r="AH8101" s="45">
        <v>0.52371889352798462</v>
      </c>
      <c r="AI8101" s="45"/>
      <c r="AJ8101" s="45"/>
      <c r="AK8101" s="20">
        <v>5.5982809717150611E-38</v>
      </c>
    </row>
    <row r="8102" spans="2:37">
      <c r="B8102" s="2">
        <v>1.3000000268220901E-2</v>
      </c>
      <c r="D8102" s="44">
        <v>0.78000001609325409</v>
      </c>
      <c r="E8102" s="44"/>
      <c r="F8102" s="45">
        <v>-0.15082801878452301</v>
      </c>
      <c r="G8102" s="45"/>
      <c r="H8102" s="45"/>
      <c r="I8102" s="45"/>
      <c r="J8102" s="45"/>
      <c r="K8102" s="45">
        <v>3.290193117955198E-11</v>
      </c>
      <c r="L8102" s="45"/>
      <c r="M8102" s="45"/>
      <c r="N8102" s="45">
        <v>0.81749320030212402</v>
      </c>
      <c r="O8102" s="45"/>
      <c r="P8102" s="45"/>
      <c r="Q8102" s="45"/>
      <c r="R8102" s="45">
        <v>0.57805496454238892</v>
      </c>
      <c r="S8102" s="45"/>
      <c r="T8102" s="45"/>
      <c r="U8102" s="45"/>
      <c r="V8102" s="46">
        <v>4.0247347676825029E-9</v>
      </c>
      <c r="W8102" s="46"/>
      <c r="X8102" s="45">
        <v>5.2000001072883606E-2</v>
      </c>
      <c r="Y8102" s="45"/>
      <c r="Z8102" s="44">
        <v>3.1200000643730164</v>
      </c>
      <c r="AA8102" s="44"/>
      <c r="AB8102" s="45">
        <v>-0.54492366313934326</v>
      </c>
      <c r="AC8102" s="45"/>
      <c r="AD8102" s="45">
        <v>7.1977695620044229E-41</v>
      </c>
      <c r="AE8102" s="45"/>
      <c r="AF8102" s="45">
        <v>0.73888379335403442</v>
      </c>
      <c r="AG8102" s="45"/>
      <c r="AH8102" s="45">
        <v>0.52246975898742676</v>
      </c>
      <c r="AI8102" s="45"/>
      <c r="AJ8102" s="45"/>
      <c r="AK8102" s="20">
        <v>9.7413392721205432E-39</v>
      </c>
    </row>
    <row r="8103" spans="2:37">
      <c r="B8103" s="2">
        <v>1.4000000432133675E-2</v>
      </c>
      <c r="D8103" s="44">
        <v>0.84000002592802048</v>
      </c>
      <c r="E8103" s="44"/>
      <c r="F8103" s="45">
        <v>-0.43462574481964111</v>
      </c>
      <c r="G8103" s="45"/>
      <c r="H8103" s="45"/>
      <c r="I8103" s="45"/>
      <c r="J8103" s="45"/>
      <c r="K8103" s="45">
        <v>5.7056794185161852E-12</v>
      </c>
      <c r="L8103" s="45"/>
      <c r="M8103" s="45"/>
      <c r="N8103" s="45">
        <v>0.81520318984985352</v>
      </c>
      <c r="O8103" s="45"/>
      <c r="P8103" s="45"/>
      <c r="Q8103" s="45"/>
      <c r="R8103" s="45">
        <v>0.57643568515777588</v>
      </c>
      <c r="S8103" s="45"/>
      <c r="T8103" s="45"/>
      <c r="U8103" s="45"/>
      <c r="V8103" s="46">
        <v>6.9990885309678674E-10</v>
      </c>
      <c r="W8103" s="46"/>
      <c r="X8103" s="45">
        <v>5.299999937415123E-2</v>
      </c>
      <c r="Y8103" s="45"/>
      <c r="Z8103" s="44">
        <v>3.1799999624490738</v>
      </c>
      <c r="AA8103" s="44"/>
      <c r="AB8103" s="45">
        <v>-0.32236307859420776</v>
      </c>
      <c r="AC8103" s="45"/>
      <c r="AD8103" s="45">
        <v>1.2493977107920069E-41</v>
      </c>
      <c r="AE8103" s="45"/>
      <c r="AF8103" s="45">
        <v>0.73712897300720215</v>
      </c>
      <c r="AG8103" s="45"/>
      <c r="AH8103" s="45">
        <v>0.52122890949249268</v>
      </c>
      <c r="AI8103" s="45"/>
      <c r="AJ8103" s="45"/>
      <c r="AK8103" s="20">
        <v>1.6950358458196566E-39</v>
      </c>
    </row>
    <row r="8104" spans="2:37">
      <c r="B8104" s="2">
        <v>1.4999999664723873E-2</v>
      </c>
      <c r="D8104" s="44">
        <v>0.89999997988343239</v>
      </c>
      <c r="E8104" s="44"/>
      <c r="F8104" s="45">
        <v>-0.65604370832443237</v>
      </c>
      <c r="G8104" s="45"/>
      <c r="H8104" s="45"/>
      <c r="I8104" s="45"/>
      <c r="J8104" s="45"/>
      <c r="K8104" s="45">
        <v>9.8978984730546671E-13</v>
      </c>
      <c r="L8104" s="45"/>
      <c r="M8104" s="45"/>
      <c r="N8104" s="45">
        <v>0.81292903423309326</v>
      </c>
      <c r="O8104" s="45"/>
      <c r="P8104" s="45"/>
      <c r="Q8104" s="45"/>
      <c r="R8104" s="45">
        <v>0.57482767105102539</v>
      </c>
      <c r="S8104" s="45"/>
      <c r="T8104" s="45"/>
      <c r="U8104" s="45"/>
      <c r="V8104" s="46">
        <v>1.217559941757429E-10</v>
      </c>
      <c r="W8104" s="46"/>
      <c r="X8104" s="45">
        <v>5.4000001400709152E-2</v>
      </c>
      <c r="Y8104" s="45"/>
      <c r="Z8104" s="44">
        <v>3.2400000840425491</v>
      </c>
      <c r="AA8104" s="44"/>
      <c r="AB8104" s="45">
        <v>-5.575045570731163E-2</v>
      </c>
      <c r="AC8104" s="45"/>
      <c r="AD8104" s="45">
        <v>2.1692100227748168E-42</v>
      </c>
      <c r="AE8104" s="45"/>
      <c r="AF8104" s="45">
        <v>0.73538589477539063</v>
      </c>
      <c r="AG8104" s="45"/>
      <c r="AH8104" s="45">
        <v>0.51999634504318237</v>
      </c>
      <c r="AI8104" s="45"/>
      <c r="AJ8104" s="45"/>
      <c r="AK8104" s="20">
        <v>2.9494109687569452E-40</v>
      </c>
    </row>
    <row r="8105" spans="2:37">
      <c r="B8105" s="2">
        <v>1.6000000759959221E-2</v>
      </c>
      <c r="D8105" s="44">
        <v>0.96000004559755325</v>
      </c>
      <c r="E8105" s="44"/>
      <c r="F8105" s="45">
        <v>-0.78446310758590698</v>
      </c>
      <c r="G8105" s="45"/>
      <c r="H8105" s="45"/>
      <c r="I8105" s="45"/>
      <c r="J8105" s="45"/>
      <c r="K8105" s="45">
        <v>1.7174162211721494E-13</v>
      </c>
      <c r="L8105" s="45"/>
      <c r="M8105" s="45"/>
      <c r="N8105" s="45">
        <v>0.81067067384719849</v>
      </c>
      <c r="O8105" s="45"/>
      <c r="P8105" s="45"/>
      <c r="Q8105" s="45"/>
      <c r="R8105" s="45">
        <v>0.57323074340820313</v>
      </c>
      <c r="S8105" s="45"/>
      <c r="T8105" s="45"/>
      <c r="U8105" s="45"/>
      <c r="V8105" s="46">
        <v>2.1185126569678303E-11</v>
      </c>
      <c r="W8105" s="46"/>
      <c r="X8105" s="45">
        <v>5.4999999701976776E-2</v>
      </c>
      <c r="Y8105" s="45"/>
      <c r="Z8105" s="44">
        <v>3.2999999821186066</v>
      </c>
      <c r="AA8105" s="44"/>
      <c r="AB8105" s="45">
        <v>0.21740603446960449</v>
      </c>
      <c r="AC8105" s="45"/>
      <c r="AD8105" s="45">
        <v>3.7694928690337579E-43</v>
      </c>
      <c r="AE8105" s="45"/>
      <c r="AF8105" s="45">
        <v>0.73365437984466553</v>
      </c>
      <c r="AG8105" s="45"/>
      <c r="AH8105" s="45">
        <v>0.51877200603485107</v>
      </c>
      <c r="AI8105" s="45"/>
      <c r="AJ8105" s="45"/>
      <c r="AK8105" s="20">
        <v>5.1319753658967776E-41</v>
      </c>
    </row>
    <row r="8106" spans="2:37">
      <c r="B8106" s="2">
        <v>1.7000000923871994E-2</v>
      </c>
      <c r="D8106" s="44">
        <v>1.0200000554323196</v>
      </c>
      <c r="E8106" s="44"/>
      <c r="F8106" s="45">
        <v>-0.80243998765945435</v>
      </c>
      <c r="G8106" s="45"/>
      <c r="H8106" s="45"/>
      <c r="I8106" s="45"/>
      <c r="J8106" s="45"/>
      <c r="K8106" s="45">
        <v>2.9803745327803069E-14</v>
      </c>
      <c r="L8106" s="45"/>
      <c r="M8106" s="45"/>
      <c r="N8106" s="45">
        <v>0.80842792987823486</v>
      </c>
      <c r="O8106" s="45"/>
      <c r="P8106" s="45"/>
      <c r="Q8106" s="45"/>
      <c r="R8106" s="45">
        <v>0.57164490222930908</v>
      </c>
      <c r="S8106" s="45"/>
      <c r="T8106" s="45"/>
      <c r="U8106" s="45"/>
      <c r="V8106" s="46">
        <v>3.6866295606563515E-12</v>
      </c>
      <c r="W8106" s="46"/>
      <c r="X8106" s="45">
        <v>5.6000001728534698E-2</v>
      </c>
      <c r="Y8106" s="45"/>
      <c r="Z8106" s="44">
        <v>3.3600001037120819</v>
      </c>
      <c r="AA8106" s="44"/>
      <c r="AB8106" s="45">
        <v>0.45885977149009705</v>
      </c>
      <c r="AC8106" s="45"/>
      <c r="AD8106" s="45">
        <v>6.5861027823266402E-44</v>
      </c>
      <c r="AE8106" s="45"/>
      <c r="AF8106" s="45">
        <v>0.73193442821502686</v>
      </c>
      <c r="AG8106" s="45"/>
      <c r="AH8106" s="45">
        <v>0.51755577325820923</v>
      </c>
      <c r="AI8106" s="45"/>
      <c r="AJ8106" s="45"/>
      <c r="AK8106" s="20">
        <v>8.9290738146777344E-42</v>
      </c>
    </row>
    <row r="8107" spans="2:37">
      <c r="B8107" s="2">
        <v>1.7999999225139618E-2</v>
      </c>
      <c r="D8107" s="44">
        <v>1.0799999535083771</v>
      </c>
      <c r="E8107" s="44"/>
      <c r="F8107" s="45">
        <v>-0.70807111263275146</v>
      </c>
      <c r="G8107" s="45"/>
      <c r="H8107" s="45"/>
      <c r="I8107" s="45"/>
      <c r="J8107" s="45"/>
      <c r="K8107" s="45">
        <v>5.1725752519648886E-15</v>
      </c>
      <c r="L8107" s="45"/>
      <c r="M8107" s="45"/>
      <c r="N8107" s="45">
        <v>0.80620074272155762</v>
      </c>
      <c r="O8107" s="45"/>
      <c r="P8107" s="45"/>
      <c r="Q8107" s="45"/>
      <c r="R8107" s="45">
        <v>0.57007002830505371</v>
      </c>
      <c r="S8107" s="45"/>
      <c r="T8107" s="45"/>
      <c r="U8107" s="45"/>
      <c r="V8107" s="46">
        <v>6.4159897013305045E-13</v>
      </c>
      <c r="W8107" s="46"/>
      <c r="X8107" s="45">
        <v>5.7000000029802322E-2</v>
      </c>
      <c r="Y8107" s="45"/>
      <c r="Z8107" s="44">
        <v>3.4200000017881393</v>
      </c>
      <c r="AA8107" s="44"/>
      <c r="AB8107" s="45">
        <v>0.6349785327911377</v>
      </c>
      <c r="AC8107" s="45"/>
      <c r="AD8107" s="45">
        <v>1.1210387714598537E-44</v>
      </c>
      <c r="AE8107" s="45"/>
      <c r="AF8107" s="45">
        <v>0.73022586107254028</v>
      </c>
      <c r="AG8107" s="45"/>
      <c r="AH8107" s="45">
        <v>0.51634764671325684</v>
      </c>
      <c r="AI8107" s="45"/>
      <c r="AJ8107" s="45"/>
      <c r="AK8107" s="20">
        <v>1.5540399969362221E-42</v>
      </c>
    </row>
    <row r="8108" spans="2:37">
      <c r="B8108" s="2">
        <v>1.8999999389052391E-2</v>
      </c>
      <c r="D8108" s="44">
        <v>1.1399999633431435</v>
      </c>
      <c r="E8108" s="44"/>
      <c r="F8108" s="45">
        <v>-0.51517361402511597</v>
      </c>
      <c r="G8108" s="45"/>
      <c r="H8108" s="45"/>
      <c r="I8108" s="45"/>
      <c r="J8108" s="45"/>
      <c r="K8108" s="45">
        <v>8.9777869112430547E-16</v>
      </c>
      <c r="L8108" s="45"/>
      <c r="M8108" s="45"/>
      <c r="N8108" s="45">
        <v>0.80398893356323242</v>
      </c>
      <c r="O8108" s="45"/>
      <c r="P8108" s="45"/>
      <c r="Q8108" s="45"/>
      <c r="R8108" s="45">
        <v>0.56850600242614746</v>
      </c>
      <c r="S8108" s="45"/>
      <c r="T8108" s="45"/>
      <c r="U8108" s="45"/>
      <c r="V8108" s="46">
        <v>1.1166555283518773E-13</v>
      </c>
      <c r="W8108" s="46"/>
      <c r="X8108" s="45">
        <v>5.7999998331069946E-2</v>
      </c>
      <c r="Y8108" s="45"/>
      <c r="Z8108" s="44">
        <v>3.4799998998641968</v>
      </c>
      <c r="AA8108" s="44"/>
      <c r="AB8108" s="45">
        <v>0.72142690420150757</v>
      </c>
      <c r="AC8108" s="45"/>
      <c r="AD8108" s="45">
        <v>1.4012984643248171E-45</v>
      </c>
      <c r="AE8108" s="45"/>
      <c r="AF8108" s="45">
        <v>0.72852867841720581</v>
      </c>
      <c r="AG8108" s="45"/>
      <c r="AH8108" s="45">
        <v>0.51514756679534912</v>
      </c>
      <c r="AI8108" s="45"/>
      <c r="AJ8108" s="45"/>
      <c r="AK8108" s="20">
        <v>2.7045060361468969E-43</v>
      </c>
    </row>
    <row r="8109" spans="2:37">
      <c r="B8109" s="2">
        <v>1.9999999552965164E-2</v>
      </c>
      <c r="D8109" s="44">
        <v>1.1999999731779099</v>
      </c>
      <c r="E8109" s="44"/>
      <c r="F8109" s="45">
        <v>-0.2512667179107666</v>
      </c>
      <c r="G8109" s="45"/>
      <c r="H8109" s="45"/>
      <c r="I8109" s="45"/>
      <c r="J8109" s="45"/>
      <c r="K8109" s="45">
        <v>1.5582926011130447E-16</v>
      </c>
      <c r="L8109" s="45"/>
      <c r="M8109" s="45"/>
      <c r="N8109" s="45">
        <v>0.80179232358932495</v>
      </c>
      <c r="O8109" s="45"/>
      <c r="P8109" s="45"/>
      <c r="Q8109" s="45"/>
      <c r="R8109" s="45">
        <v>0.56695282459259033</v>
      </c>
      <c r="S8109" s="45"/>
      <c r="T8109" s="45"/>
      <c r="U8109" s="45"/>
      <c r="V8109" s="46">
        <v>1.9435115070575402E-14</v>
      </c>
      <c r="W8109" s="46"/>
      <c r="X8109" s="45">
        <v>5.9000000357627869E-2</v>
      </c>
      <c r="Y8109" s="45"/>
      <c r="Z8109" s="44">
        <v>3.5400000214576721</v>
      </c>
      <c r="AA8109" s="44"/>
      <c r="AB8109" s="45">
        <v>0.70652651786804199</v>
      </c>
      <c r="AC8109" s="45"/>
      <c r="AD8109" s="45">
        <v>0</v>
      </c>
      <c r="AE8109" s="45"/>
      <c r="AF8109" s="45">
        <v>0.72684270143508911</v>
      </c>
      <c r="AG8109" s="45"/>
      <c r="AH8109" s="45">
        <v>0.51395541429519653</v>
      </c>
      <c r="AI8109" s="45"/>
      <c r="AJ8109" s="45"/>
      <c r="AK8109" s="20">
        <v>4.764414778704378E-44</v>
      </c>
    </row>
    <row r="8110" spans="2:37">
      <c r="B8110" s="2">
        <v>2.0999999716877937E-2</v>
      </c>
      <c r="D8110" s="44">
        <v>1.2599999830126762</v>
      </c>
      <c r="E8110" s="44"/>
      <c r="F8110" s="45">
        <v>4.6351097524166107E-2</v>
      </c>
      <c r="G8110" s="45"/>
      <c r="H8110" s="45"/>
      <c r="I8110" s="45"/>
      <c r="J8110" s="45"/>
      <c r="K8110" s="45">
        <v>2.7048304759032798E-17</v>
      </c>
      <c r="L8110" s="45"/>
      <c r="M8110" s="45"/>
      <c r="N8110" s="45">
        <v>0.79961091279983521</v>
      </c>
      <c r="O8110" s="45"/>
      <c r="P8110" s="45"/>
      <c r="Q8110" s="45"/>
      <c r="R8110" s="45">
        <v>0.565410315990448</v>
      </c>
      <c r="S8110" s="45"/>
      <c r="T8110" s="45"/>
      <c r="U8110" s="45"/>
      <c r="V8110" s="46">
        <v>3.3826832495839881E-15</v>
      </c>
      <c r="W8110" s="46"/>
      <c r="X8110" s="45">
        <v>5.9999998658895493E-2</v>
      </c>
      <c r="Y8110" s="45"/>
      <c r="Z8110" s="44">
        <v>3.5999999195337296</v>
      </c>
      <c r="AA8110" s="44"/>
      <c r="AB8110" s="45">
        <v>0.59283095598220825</v>
      </c>
      <c r="AC8110" s="45"/>
      <c r="AD8110" s="45">
        <v>0</v>
      </c>
      <c r="AE8110" s="45"/>
      <c r="AF8110" s="45">
        <v>0.72516793012619019</v>
      </c>
      <c r="AG8110" s="45"/>
      <c r="AH8110" s="45">
        <v>0.51277118921279907</v>
      </c>
      <c r="AI8110" s="45"/>
      <c r="AJ8110" s="45"/>
      <c r="AK8110" s="20">
        <v>8.4077907859489024E-45</v>
      </c>
    </row>
    <row r="8111" spans="2:37">
      <c r="B8111" s="2">
        <v>2.199999988079071E-2</v>
      </c>
      <c r="D8111" s="44">
        <v>1.3199999928474426</v>
      </c>
      <c r="E8111" s="44"/>
      <c r="F8111" s="45">
        <v>0.33587068319320679</v>
      </c>
      <c r="G8111" s="45"/>
      <c r="H8111" s="45"/>
      <c r="I8111" s="45"/>
      <c r="J8111" s="45"/>
      <c r="K8111" s="45">
        <v>4.6950320755076009E-18</v>
      </c>
      <c r="L8111" s="45"/>
      <c r="M8111" s="45"/>
      <c r="N8111" s="45">
        <v>0.79744452238082886</v>
      </c>
      <c r="O8111" s="45"/>
      <c r="P8111" s="45"/>
      <c r="Q8111" s="45"/>
      <c r="R8111" s="45">
        <v>0.56387841701507568</v>
      </c>
      <c r="S8111" s="45"/>
      <c r="T8111" s="45"/>
      <c r="U8111" s="45"/>
      <c r="V8111" s="46">
        <v>5.8875973732357774E-16</v>
      </c>
      <c r="W8111" s="46"/>
      <c r="X8111" s="45">
        <v>6.1000000685453415E-2</v>
      </c>
      <c r="Y8111" s="45"/>
      <c r="Z8111" s="44">
        <v>3.6600000411272049</v>
      </c>
      <c r="AA8111" s="44"/>
      <c r="AB8111" s="45">
        <v>0.3967023491859436</v>
      </c>
      <c r="AC8111" s="45"/>
      <c r="AD8111" s="45">
        <v>0</v>
      </c>
      <c r="AE8111" s="45"/>
      <c r="AF8111" s="45">
        <v>0.72350424528121948</v>
      </c>
      <c r="AG8111" s="45"/>
      <c r="AH8111" s="45">
        <v>0.51159477233886719</v>
      </c>
      <c r="AI8111" s="45"/>
      <c r="AJ8111" s="45"/>
      <c r="AK8111" s="20">
        <v>1.4012984643248171E-45</v>
      </c>
    </row>
    <row r="8112" spans="2:37">
      <c r="B8112" s="2">
        <v>2.3000000044703484E-2</v>
      </c>
      <c r="D8112" s="44">
        <v>1.380000002682209</v>
      </c>
      <c r="E8112" s="44"/>
      <c r="F8112" s="45">
        <v>0.57684242725372314</v>
      </c>
      <c r="G8112" s="45"/>
      <c r="H8112" s="45"/>
      <c r="I8112" s="45"/>
      <c r="J8112" s="45"/>
      <c r="K8112" s="45">
        <v>8.1497096142265043E-19</v>
      </c>
      <c r="L8112" s="45"/>
      <c r="M8112" s="45"/>
      <c r="N8112" s="45">
        <v>0.79529303312301636</v>
      </c>
      <c r="O8112" s="45"/>
      <c r="P8112" s="45"/>
      <c r="Q8112" s="45"/>
      <c r="R8112" s="45">
        <v>0.56235706806182861</v>
      </c>
      <c r="S8112" s="45"/>
      <c r="T8112" s="45"/>
      <c r="U8112" s="45"/>
      <c r="V8112" s="46">
        <v>1.0247429742173147E-16</v>
      </c>
      <c r="W8112" s="46"/>
      <c r="X8112" s="45">
        <v>6.1999998986721039E-2</v>
      </c>
      <c r="Y8112" s="45"/>
      <c r="Z8112" s="44">
        <v>3.7199999392032623</v>
      </c>
      <c r="AA8112" s="44"/>
      <c r="AB8112" s="45">
        <v>0.14595945179462433</v>
      </c>
      <c r="AC8112" s="45"/>
      <c r="AD8112" s="45">
        <v>0</v>
      </c>
      <c r="AE8112" s="45"/>
      <c r="AF8112" s="45">
        <v>0.72185158729553223</v>
      </c>
      <c r="AG8112" s="45"/>
      <c r="AH8112" s="45">
        <v>0.51042616367340088</v>
      </c>
      <c r="AI8112" s="45"/>
      <c r="AJ8112" s="45"/>
      <c r="AK8112" s="20">
        <v>0</v>
      </c>
    </row>
    <row r="8113" spans="2:37">
      <c r="B8113" s="2">
        <v>2.4000000208616257E-2</v>
      </c>
      <c r="D8113" s="44">
        <v>1.4400000125169754</v>
      </c>
      <c r="E8113" s="44"/>
      <c r="F8113" s="45">
        <v>0.73582446575164795</v>
      </c>
      <c r="G8113" s="45"/>
      <c r="H8113" s="45"/>
      <c r="I8113" s="45"/>
      <c r="J8113" s="45"/>
      <c r="K8113" s="45">
        <v>1.4146503581958114E-19</v>
      </c>
      <c r="L8113" s="45"/>
      <c r="M8113" s="45"/>
      <c r="N8113" s="45">
        <v>0.79315632581710815</v>
      </c>
      <c r="O8113" s="45"/>
      <c r="P8113" s="45"/>
      <c r="Q8113" s="45"/>
      <c r="R8113" s="45">
        <v>0.56084620952606201</v>
      </c>
      <c r="S8113" s="45"/>
      <c r="T8113" s="45"/>
      <c r="U8113" s="45"/>
      <c r="V8113" s="46">
        <v>1.783570641817656E-17</v>
      </c>
      <c r="W8113" s="46"/>
      <c r="X8113" s="45">
        <v>6.3000001013278961E-2</v>
      </c>
      <c r="Y8113" s="45"/>
      <c r="Z8113" s="44">
        <v>3.7800000607967377</v>
      </c>
      <c r="AA8113" s="44"/>
      <c r="AB8113" s="45">
        <v>-0.12406613677740097</v>
      </c>
      <c r="AC8113" s="45"/>
      <c r="AD8113" s="45">
        <v>0</v>
      </c>
      <c r="AE8113" s="45"/>
      <c r="AF8113" s="45">
        <v>0.72020983695983887</v>
      </c>
      <c r="AG8113" s="45"/>
      <c r="AH8113" s="45">
        <v>0.5092652440071106</v>
      </c>
      <c r="AI8113" s="45"/>
      <c r="AJ8113" s="45"/>
      <c r="AK8113" s="20">
        <v>0</v>
      </c>
    </row>
    <row r="8114" spans="2:37">
      <c r="B8114" s="2">
        <v>2.500000037252903E-2</v>
      </c>
      <c r="D8114" s="44">
        <v>1.5000000223517418</v>
      </c>
      <c r="E8114" s="44"/>
      <c r="F8114" s="45">
        <v>0.79102098941802979</v>
      </c>
      <c r="G8114" s="45"/>
      <c r="H8114" s="45"/>
      <c r="I8114" s="45"/>
      <c r="J8114" s="45"/>
      <c r="K8114" s="45">
        <v>2.4556048786941439E-20</v>
      </c>
      <c r="L8114" s="45"/>
      <c r="M8114" s="45"/>
      <c r="N8114" s="45">
        <v>0.7910342812538147</v>
      </c>
      <c r="O8114" s="45"/>
      <c r="P8114" s="45"/>
      <c r="Q8114" s="45"/>
      <c r="R8114" s="45">
        <v>0.55934572219848633</v>
      </c>
      <c r="S8114" s="45"/>
      <c r="T8114" s="45"/>
      <c r="U8114" s="45"/>
      <c r="V8114" s="46">
        <v>3.1042965491433588E-18</v>
      </c>
      <c r="W8114" s="46"/>
      <c r="X8114" s="45">
        <v>6.4000003039836884E-2</v>
      </c>
      <c r="Y8114" s="45"/>
      <c r="Z8114" s="44">
        <v>3.840000182390213</v>
      </c>
      <c r="AA8114" s="44"/>
      <c r="AB8114" s="45">
        <v>-0.37550622224807739</v>
      </c>
      <c r="AC8114" s="45"/>
      <c r="AD8114" s="45">
        <v>0</v>
      </c>
      <c r="AE8114" s="45"/>
      <c r="AF8114" s="45">
        <v>0.71857893466949463</v>
      </c>
      <c r="AG8114" s="45"/>
      <c r="AH8114" s="45">
        <v>0.50811201333999634</v>
      </c>
      <c r="AI8114" s="45"/>
      <c r="AJ8114" s="45"/>
      <c r="AK8114" s="20">
        <v>0</v>
      </c>
    </row>
    <row r="8115" spans="2:37">
      <c r="B8115" s="2">
        <v>2.6000000536441803E-2</v>
      </c>
      <c r="D8115" s="44">
        <v>1.5600000321865082</v>
      </c>
      <c r="E8115" s="44"/>
      <c r="F8115" s="45">
        <v>0.73526680469512939</v>
      </c>
      <c r="G8115" s="45"/>
      <c r="H8115" s="45"/>
      <c r="I8115" s="45"/>
      <c r="J8115" s="45"/>
      <c r="K8115" s="45">
        <v>4.2625509576748992E-21</v>
      </c>
      <c r="L8115" s="45"/>
      <c r="M8115" s="45"/>
      <c r="N8115" s="45">
        <v>0.78892678022384644</v>
      </c>
      <c r="O8115" s="45"/>
      <c r="P8115" s="45"/>
      <c r="Q8115" s="45"/>
      <c r="R8115" s="45">
        <v>0.55785548686981201</v>
      </c>
      <c r="S8115" s="45"/>
      <c r="T8115" s="45"/>
      <c r="U8115" s="45"/>
      <c r="V8115" s="46">
        <v>5.4029741891708034E-19</v>
      </c>
      <c r="W8115" s="46"/>
      <c r="X8115" s="45">
        <v>6.4999997615814209E-2</v>
      </c>
      <c r="Y8115" s="45"/>
      <c r="Z8115" s="44">
        <v>3.8999998569488525</v>
      </c>
      <c r="AA8115" s="44"/>
      <c r="AB8115" s="45">
        <v>-0.573264479637146</v>
      </c>
      <c r="AC8115" s="45"/>
      <c r="AD8115" s="45">
        <v>0</v>
      </c>
      <c r="AE8115" s="45"/>
      <c r="AF8115" s="45">
        <v>0.71695876121520996</v>
      </c>
      <c r="AG8115" s="45"/>
      <c r="AH8115" s="45">
        <v>0.50696641206741333</v>
      </c>
      <c r="AI8115" s="45"/>
      <c r="AJ8115" s="45"/>
      <c r="AK8115" s="20">
        <v>0</v>
      </c>
    </row>
    <row r="8116" spans="2:37">
      <c r="B8116" s="2">
        <v>2.7000000700354576E-2</v>
      </c>
      <c r="D8116" s="44">
        <v>1.6200000420212746</v>
      </c>
      <c r="E8116" s="44"/>
      <c r="F8116" s="45">
        <v>0.57695114612579346</v>
      </c>
      <c r="G8116" s="45"/>
      <c r="H8116" s="45"/>
      <c r="I8116" s="45"/>
      <c r="J8116" s="45"/>
      <c r="K8116" s="45">
        <v>7.3991527936099236E-22</v>
      </c>
      <c r="L8116" s="45"/>
      <c r="M8116" s="45"/>
      <c r="N8116" s="45">
        <v>0.78683370351791382</v>
      </c>
      <c r="O8116" s="45"/>
      <c r="P8116" s="45"/>
      <c r="Q8116" s="45"/>
      <c r="R8116" s="45">
        <v>0.55637544393539429</v>
      </c>
      <c r="S8116" s="45"/>
      <c r="T8116" s="45"/>
      <c r="U8116" s="45"/>
      <c r="V8116" s="46">
        <v>9.4037058585810616E-20</v>
      </c>
      <c r="W8116" s="46"/>
      <c r="X8116" s="45">
        <v>6.5999999642372131E-2</v>
      </c>
      <c r="Y8116" s="45"/>
      <c r="Z8116" s="44">
        <v>3.9599999785423279</v>
      </c>
      <c r="AA8116" s="44"/>
      <c r="AB8116" s="45">
        <v>-0.68991297483444214</v>
      </c>
      <c r="AC8116" s="45"/>
      <c r="AD8116" s="45">
        <v>0</v>
      </c>
      <c r="AE8116" s="45"/>
      <c r="AF8116" s="45">
        <v>0.71534925699234009</v>
      </c>
      <c r="AG8116" s="45"/>
      <c r="AH8116" s="45">
        <v>0.50582832098007202</v>
      </c>
      <c r="AI8116" s="45"/>
      <c r="AJ8116" s="45"/>
      <c r="AK8116" s="20">
        <v>0</v>
      </c>
    </row>
    <row r="8117" spans="2:37">
      <c r="B8117" s="2">
        <v>2.8000000864267349E-2</v>
      </c>
      <c r="D8117" s="44">
        <v>1.680000051856041</v>
      </c>
      <c r="E8117" s="44"/>
      <c r="F8117" s="45">
        <v>0.33876165747642517</v>
      </c>
      <c r="G8117" s="45"/>
      <c r="H8117" s="45"/>
      <c r="I8117" s="45"/>
      <c r="J8117" s="45"/>
      <c r="K8117" s="45">
        <v>1.2843855867751456E-22</v>
      </c>
      <c r="L8117" s="45"/>
      <c r="M8117" s="45"/>
      <c r="N8117" s="45">
        <v>0.78475499153137207</v>
      </c>
      <c r="O8117" s="45"/>
      <c r="P8117" s="45"/>
      <c r="Q8117" s="45"/>
      <c r="R8117" s="45">
        <v>0.55490559339523315</v>
      </c>
      <c r="S8117" s="45"/>
      <c r="T8117" s="45"/>
      <c r="U8117" s="45"/>
      <c r="V8117" s="46">
        <v>1.6366708691073578E-20</v>
      </c>
      <c r="W8117" s="46"/>
      <c r="X8117" s="45">
        <v>6.7000001668930054E-2</v>
      </c>
      <c r="Y8117" s="45"/>
      <c r="Z8117" s="44">
        <v>4.0200001001358032</v>
      </c>
      <c r="AA8117" s="44"/>
      <c r="AB8117" s="45">
        <v>-0.70949435234069824</v>
      </c>
      <c r="AC8117" s="45"/>
      <c r="AD8117" s="45">
        <v>0</v>
      </c>
      <c r="AE8117" s="45"/>
      <c r="AF8117" s="45">
        <v>0.71375042200088501</v>
      </c>
      <c r="AG8117" s="45"/>
      <c r="AH8117" s="45">
        <v>0.50469774007797241</v>
      </c>
      <c r="AI8117" s="45"/>
      <c r="AJ8117" s="45"/>
      <c r="AK8117" s="20">
        <v>0</v>
      </c>
    </row>
    <row r="8118" spans="2:37">
      <c r="B8118" s="2">
        <v>2.8999999165534973E-2</v>
      </c>
      <c r="D8118" s="44">
        <v>1.7399999499320984</v>
      </c>
      <c r="E8118" s="44"/>
      <c r="F8118" s="45">
        <v>5.4436124861240387E-2</v>
      </c>
      <c r="G8118" s="45"/>
      <c r="H8118" s="45"/>
      <c r="I8118" s="45"/>
      <c r="J8118" s="45"/>
      <c r="K8118" s="45">
        <v>2.2295115069492808E-23</v>
      </c>
      <c r="L8118" s="45"/>
      <c r="M8118" s="45"/>
      <c r="N8118" s="45">
        <v>0.78269046545028687</v>
      </c>
      <c r="O8118" s="45"/>
      <c r="P8118" s="45"/>
      <c r="Q8118" s="45"/>
      <c r="R8118" s="45">
        <v>0.55344575643539429</v>
      </c>
      <c r="S8118" s="45"/>
      <c r="T8118" s="45"/>
      <c r="U8118" s="45"/>
      <c r="V8118" s="46">
        <v>2.8485226570711862E-21</v>
      </c>
      <c r="W8118" s="46"/>
      <c r="X8118" s="45">
        <v>6.8000003695487976E-2</v>
      </c>
      <c r="Y8118" s="45"/>
      <c r="Z8118" s="44">
        <v>4.0800002217292786</v>
      </c>
      <c r="AA8118" s="44"/>
      <c r="AB8118" s="45">
        <v>-0.62970238924026489</v>
      </c>
      <c r="AC8118" s="45"/>
      <c r="AD8118" s="45">
        <v>0</v>
      </c>
      <c r="AE8118" s="45"/>
      <c r="AF8118" s="45">
        <v>0.71216201782226563</v>
      </c>
      <c r="AG8118" s="45"/>
      <c r="AH8118" s="45">
        <v>0.50357460975646973</v>
      </c>
      <c r="AI8118" s="45"/>
      <c r="AJ8118" s="45"/>
      <c r="AK8118" s="20">
        <v>0</v>
      </c>
    </row>
    <row r="8119" spans="2:37">
      <c r="B8119" s="2">
        <v>2.9999999329447746E-2</v>
      </c>
      <c r="D8119" s="44">
        <v>1.7999999597668648</v>
      </c>
      <c r="E8119" s="44"/>
      <c r="F8119" s="45">
        <v>-0.23601345717906952</v>
      </c>
      <c r="G8119" s="45"/>
      <c r="H8119" s="45"/>
      <c r="I8119" s="45"/>
      <c r="J8119" s="45"/>
      <c r="K8119" s="45">
        <v>3.8701228075912434E-24</v>
      </c>
      <c r="L8119" s="45"/>
      <c r="M8119" s="45"/>
      <c r="N8119" s="45">
        <v>0.78064006567001343</v>
      </c>
      <c r="O8119" s="45"/>
      <c r="P8119" s="45"/>
      <c r="Q8119" s="45"/>
      <c r="R8119" s="45">
        <v>0.55199587345123291</v>
      </c>
      <c r="S8119" s="45"/>
      <c r="T8119" s="45"/>
      <c r="U8119" s="45"/>
      <c r="V8119" s="46">
        <v>4.957627534644423E-22</v>
      </c>
      <c r="W8119" s="46"/>
      <c r="X8119" s="45">
        <v>6.8999998271465302E-2</v>
      </c>
      <c r="Y8119" s="45"/>
      <c r="Z8119" s="44">
        <v>4.1399998962879181</v>
      </c>
      <c r="AA8119" s="44"/>
      <c r="AB8119" s="45">
        <v>-0.46214359998703003</v>
      </c>
      <c r="AC8119" s="45"/>
      <c r="AD8119" s="45">
        <v>0</v>
      </c>
      <c r="AE8119" s="45"/>
      <c r="AF8119" s="45">
        <v>0.71058410406112671</v>
      </c>
      <c r="AG8119" s="45"/>
      <c r="AH8119" s="45">
        <v>0.50245881080627441</v>
      </c>
      <c r="AI8119" s="45"/>
      <c r="AJ8119" s="45"/>
      <c r="AK8119" s="20">
        <v>0</v>
      </c>
    </row>
    <row r="8120" spans="2:37">
      <c r="B8120" s="2">
        <v>3.0999999493360519E-2</v>
      </c>
      <c r="D8120" s="44">
        <v>1.8599999696016312</v>
      </c>
      <c r="E8120" s="44"/>
      <c r="F8120" s="45">
        <v>-0.49192869663238525</v>
      </c>
      <c r="G8120" s="45"/>
      <c r="H8120" s="45"/>
      <c r="I8120" s="45"/>
      <c r="J8120" s="45"/>
      <c r="K8120" s="45">
        <v>6.7180065220390803E-25</v>
      </c>
      <c r="L8120" s="45"/>
      <c r="M8120" s="45"/>
      <c r="N8120" s="45">
        <v>0.77860361337661743</v>
      </c>
      <c r="O8120" s="45"/>
      <c r="P8120" s="45"/>
      <c r="Q8120" s="45"/>
      <c r="R8120" s="45">
        <v>0.55055588483810425</v>
      </c>
      <c r="S8120" s="45"/>
      <c r="T8120" s="45"/>
      <c r="U8120" s="45"/>
      <c r="V8120" s="46">
        <v>8.6282753292040992E-23</v>
      </c>
      <c r="W8120" s="46"/>
      <c r="X8120" s="45">
        <v>7.0000000298023224E-2</v>
      </c>
      <c r="Y8120" s="45"/>
      <c r="Z8120" s="44">
        <v>4.2000000178813934</v>
      </c>
      <c r="AA8120" s="44"/>
      <c r="AB8120" s="45">
        <v>-0.23065179586410522</v>
      </c>
      <c r="AC8120" s="45"/>
      <c r="AD8120" s="45">
        <v>0</v>
      </c>
      <c r="AE8120" s="45"/>
      <c r="AF8120" s="45">
        <v>0.70901650190353394</v>
      </c>
      <c r="AG8120" s="45"/>
      <c r="AH8120" s="45">
        <v>0.50135040283203125</v>
      </c>
      <c r="AI8120" s="45"/>
      <c r="AJ8120" s="45"/>
      <c r="AK8120" s="20">
        <v>0</v>
      </c>
    </row>
    <row r="8121" spans="2:37">
      <c r="B8121" s="2">
        <v>3.2000001519918442E-2</v>
      </c>
      <c r="D8121" s="44">
        <v>1.9200000911951065</v>
      </c>
      <c r="E8121" s="44"/>
      <c r="F8121" s="45">
        <v>-0.67769354581832886</v>
      </c>
      <c r="G8121" s="45"/>
      <c r="H8121" s="45"/>
      <c r="I8121" s="45"/>
      <c r="J8121" s="45"/>
      <c r="K8121" s="45">
        <v>1.1661560663749529E-25</v>
      </c>
      <c r="L8121" s="45"/>
      <c r="M8121" s="45"/>
      <c r="N8121" s="45">
        <v>0.77658110857009888</v>
      </c>
      <c r="O8121" s="45"/>
      <c r="P8121" s="45"/>
      <c r="Q8121" s="45"/>
      <c r="R8121" s="45">
        <v>0.54912573099136353</v>
      </c>
      <c r="S8121" s="45"/>
      <c r="T8121" s="45"/>
      <c r="U8121" s="45"/>
      <c r="V8121" s="46">
        <v>1.501654004389915E-23</v>
      </c>
      <c r="W8121" s="46"/>
      <c r="X8121" s="45">
        <v>7.1000002324581146E-2</v>
      </c>
      <c r="Y8121" s="45"/>
      <c r="Z8121" s="44">
        <v>4.2600001394748688</v>
      </c>
      <c r="AA8121" s="44"/>
      <c r="AB8121" s="45">
        <v>3.2099965959787369E-2</v>
      </c>
      <c r="AC8121" s="45"/>
      <c r="AD8121" s="45">
        <v>0</v>
      </c>
      <c r="AE8121" s="45"/>
      <c r="AF8121" s="45">
        <v>0.70745927095413208</v>
      </c>
      <c r="AG8121" s="45"/>
      <c r="AH8121" s="45">
        <v>0.50024920701980591</v>
      </c>
      <c r="AI8121" s="45"/>
      <c r="AJ8121" s="45"/>
      <c r="AK8121" s="20">
        <v>0</v>
      </c>
    </row>
    <row r="8122" spans="2:37">
      <c r="B8122" s="2">
        <v>3.2999999821186066E-2</v>
      </c>
      <c r="D8122" s="44">
        <v>1.9799999892711639</v>
      </c>
      <c r="E8122" s="44"/>
      <c r="F8122" s="45">
        <v>-0.76768815517425537</v>
      </c>
      <c r="G8122" s="45"/>
      <c r="H8122" s="45"/>
      <c r="I8122" s="45"/>
      <c r="J8122" s="45"/>
      <c r="K8122" s="45">
        <v>2.0242938118461007E-26</v>
      </c>
      <c r="L8122" s="45"/>
      <c r="M8122" s="45"/>
      <c r="N8122" s="45">
        <v>0.77457231283187866</v>
      </c>
      <c r="O8122" s="45"/>
      <c r="P8122" s="45"/>
      <c r="Q8122" s="45"/>
      <c r="R8122" s="45">
        <v>0.54770535230636597</v>
      </c>
      <c r="S8122" s="45"/>
      <c r="T8122" s="45"/>
      <c r="U8122" s="45"/>
      <c r="V8122" s="46">
        <v>2.6134342534161523E-24</v>
      </c>
      <c r="W8122" s="46"/>
      <c r="X8122" s="45">
        <v>7.1999996900558472E-2</v>
      </c>
      <c r="Y8122" s="45"/>
      <c r="Z8122" s="44">
        <v>4.3199998140335083</v>
      </c>
      <c r="AA8122" s="44"/>
      <c r="AB8122" s="45">
        <v>0.28920897841453552</v>
      </c>
      <c r="AC8122" s="45"/>
      <c r="AD8122" s="45">
        <v>0</v>
      </c>
      <c r="AE8122" s="45"/>
      <c r="AF8122" s="45">
        <v>0.70591217279434204</v>
      </c>
      <c r="AG8122" s="45"/>
      <c r="AH8122" s="45">
        <v>0.49915528297424316</v>
      </c>
      <c r="AI8122" s="45"/>
      <c r="AJ8122" s="45"/>
      <c r="AK8122" s="20">
        <v>0</v>
      </c>
    </row>
    <row r="8123" spans="2:37">
      <c r="B8123" s="2">
        <v>3.4000001847743988E-2</v>
      </c>
      <c r="D8123" s="44">
        <v>2.0400001108646393</v>
      </c>
      <c r="E8123" s="44"/>
      <c r="F8123" s="45">
        <v>-0.74981963634490967</v>
      </c>
      <c r="G8123" s="45"/>
      <c r="H8123" s="45"/>
      <c r="I8123" s="45"/>
      <c r="J8123" s="45"/>
      <c r="K8123" s="45">
        <v>3.5139127243869658E-27</v>
      </c>
      <c r="L8123" s="45"/>
      <c r="M8123" s="45"/>
      <c r="N8123" s="45">
        <v>0.77257716655731201</v>
      </c>
      <c r="O8123" s="45"/>
      <c r="P8123" s="45"/>
      <c r="Q8123" s="45"/>
      <c r="R8123" s="45">
        <v>0.54629456996917725</v>
      </c>
      <c r="S8123" s="45"/>
      <c r="T8123" s="45"/>
      <c r="U8123" s="45"/>
      <c r="V8123" s="46">
        <v>4.5482998224920528E-25</v>
      </c>
      <c r="W8123" s="46"/>
      <c r="X8123" s="45">
        <v>7.2999998927116394E-2</v>
      </c>
      <c r="Y8123" s="45"/>
      <c r="Z8123" s="44">
        <v>4.3799999356269836</v>
      </c>
      <c r="AA8123" s="44"/>
      <c r="AB8123" s="45">
        <v>0.50472366809844971</v>
      </c>
      <c r="AC8123" s="45"/>
      <c r="AD8123" s="45">
        <v>0</v>
      </c>
      <c r="AE8123" s="45"/>
      <c r="AF8123" s="45">
        <v>0.70437520742416382</v>
      </c>
      <c r="AG8123" s="45"/>
      <c r="AH8123" s="45">
        <v>0.49806848168373108</v>
      </c>
      <c r="AI8123" s="45"/>
      <c r="AJ8123" s="45"/>
      <c r="AK8123" s="20">
        <v>0</v>
      </c>
    </row>
    <row r="8124" spans="2:37">
      <c r="B8124" s="2">
        <v>3.5000000149011612E-2</v>
      </c>
      <c r="D8124" s="44">
        <v>2.1000000089406967</v>
      </c>
      <c r="E8124" s="44"/>
      <c r="F8124" s="45">
        <v>-0.62714266777038574</v>
      </c>
      <c r="G8124" s="45"/>
      <c r="H8124" s="45"/>
      <c r="I8124" s="45"/>
      <c r="J8124" s="45"/>
      <c r="K8124" s="45">
        <v>6.0997066159536035E-28</v>
      </c>
      <c r="L8124" s="45"/>
      <c r="M8124" s="45"/>
      <c r="N8124" s="45">
        <v>0.77059561014175415</v>
      </c>
      <c r="O8124" s="45"/>
      <c r="P8124" s="45"/>
      <c r="Q8124" s="45"/>
      <c r="R8124" s="45">
        <v>0.54489338397979736</v>
      </c>
      <c r="S8124" s="45"/>
      <c r="T8124" s="45"/>
      <c r="U8124" s="45"/>
      <c r="V8124" s="46">
        <v>7.915573920324286E-26</v>
      </c>
      <c r="W8124" s="46"/>
      <c r="X8124" s="45">
        <v>7.4000000953674316E-2</v>
      </c>
      <c r="Y8124" s="45"/>
      <c r="Z8124" s="44">
        <v>4.440000057220459</v>
      </c>
      <c r="AA8124" s="44"/>
      <c r="AB8124" s="45">
        <v>0.64866852760314941</v>
      </c>
      <c r="AC8124" s="45"/>
      <c r="AD8124" s="45">
        <v>0</v>
      </c>
      <c r="AE8124" s="45"/>
      <c r="AF8124" s="45">
        <v>0.70284831523895264</v>
      </c>
      <c r="AG8124" s="45"/>
      <c r="AH8124" s="45">
        <v>0.49698880314826965</v>
      </c>
      <c r="AI8124" s="45"/>
      <c r="AJ8124" s="45"/>
      <c r="AK8124" s="20">
        <v>0</v>
      </c>
    </row>
    <row r="8125" spans="2:37">
      <c r="B8125" s="2">
        <v>3.5999998450279236E-2</v>
      </c>
      <c r="D8125" s="44">
        <v>2.1599999070167542</v>
      </c>
      <c r="E8125" s="44"/>
      <c r="F8125" s="45">
        <v>-0.41735479235649109</v>
      </c>
      <c r="G8125" s="45"/>
      <c r="H8125" s="45"/>
      <c r="I8125" s="45"/>
      <c r="J8125" s="45"/>
      <c r="K8125" s="45">
        <v>1.0588329500003536E-28</v>
      </c>
      <c r="L8125" s="45"/>
      <c r="M8125" s="45"/>
      <c r="N8125" s="45">
        <v>0.76862752437591553</v>
      </c>
      <c r="O8125" s="45"/>
      <c r="P8125" s="45"/>
      <c r="Q8125" s="45"/>
      <c r="R8125" s="45">
        <v>0.54350173473358154</v>
      </c>
      <c r="S8125" s="45"/>
      <c r="T8125" s="45"/>
      <c r="U8125" s="45"/>
      <c r="V8125" s="46">
        <v>1.3775631468841648E-26</v>
      </c>
      <c r="W8125" s="46"/>
      <c r="X8125" s="45">
        <v>7.5000002980232239E-2</v>
      </c>
      <c r="Y8125" s="45"/>
      <c r="Z8125" s="44">
        <v>4.5000001788139343</v>
      </c>
      <c r="AA8125" s="44"/>
      <c r="AB8125" s="45">
        <v>0.70121157169342041</v>
      </c>
      <c r="AC8125" s="45"/>
      <c r="AD8125" s="45">
        <v>0</v>
      </c>
      <c r="AE8125" s="45"/>
      <c r="AF8125" s="45">
        <v>0.70133137702941895</v>
      </c>
      <c r="AG8125" s="45"/>
      <c r="AH8125" s="45">
        <v>0.49591618776321411</v>
      </c>
      <c r="AI8125" s="45"/>
      <c r="AJ8125" s="45"/>
      <c r="AK8125" s="20">
        <v>0</v>
      </c>
    </row>
    <row r="8126" spans="2:37">
      <c r="B8126" s="2">
        <v>3.7000000476837158E-2</v>
      </c>
      <c r="D8126" s="44">
        <v>2.2200000286102295</v>
      </c>
      <c r="E8126" s="44"/>
      <c r="F8126" s="45">
        <v>-0.1502460241317749</v>
      </c>
      <c r="G8126" s="45"/>
      <c r="H8126" s="45"/>
      <c r="I8126" s="45"/>
      <c r="J8126" s="45"/>
      <c r="K8126" s="45">
        <v>1.8380040201886671E-29</v>
      </c>
      <c r="L8126" s="45"/>
      <c r="M8126" s="45"/>
      <c r="N8126" s="45">
        <v>0.76667273044586182</v>
      </c>
      <c r="O8126" s="45"/>
      <c r="P8126" s="45"/>
      <c r="Q8126" s="45"/>
      <c r="R8126" s="45">
        <v>0.54211950302124023</v>
      </c>
      <c r="S8126" s="45"/>
      <c r="T8126" s="45"/>
      <c r="U8126" s="45"/>
      <c r="V8126" s="46">
        <v>2.397377757694804E-27</v>
      </c>
      <c r="W8126" s="46"/>
      <c r="X8126" s="45">
        <v>7.5999997556209564E-2</v>
      </c>
      <c r="Y8126" s="45"/>
      <c r="Z8126" s="44">
        <v>4.5599998533725739</v>
      </c>
      <c r="AA8126" s="44"/>
      <c r="AB8126" s="45">
        <v>0.65539473295211792</v>
      </c>
      <c r="AC8126" s="45"/>
      <c r="AD8126" s="45">
        <v>0</v>
      </c>
      <c r="AE8126" s="45"/>
      <c r="AF8126" s="45">
        <v>0.69982439279556274</v>
      </c>
      <c r="AG8126" s="45"/>
      <c r="AH8126" s="45">
        <v>0.49485057592391968</v>
      </c>
      <c r="AI8126" s="45"/>
      <c r="AJ8126" s="45"/>
      <c r="AK8126" s="20">
        <v>0</v>
      </c>
    </row>
    <row r="8127" spans="2:37" ht="14.25" customHeight="1">
      <c r="B8127" s="2">
        <v>3.7999998778104782E-2</v>
      </c>
      <c r="D8127" s="44">
        <v>2.2799999266862869</v>
      </c>
      <c r="E8127" s="44"/>
      <c r="F8127" s="45">
        <v>0.1365283727645874</v>
      </c>
      <c r="G8127" s="45"/>
      <c r="H8127" s="45"/>
      <c r="I8127" s="45"/>
      <c r="J8127" s="45"/>
      <c r="K8127" s="45">
        <v>3.1905534742335034E-30</v>
      </c>
      <c r="L8127" s="45"/>
      <c r="M8127" s="45"/>
      <c r="N8127" s="45">
        <v>0.76473116874694824</v>
      </c>
      <c r="O8127" s="45"/>
      <c r="P8127" s="45"/>
      <c r="Q8127" s="45"/>
      <c r="R8127" s="45">
        <v>0.54074662923812866</v>
      </c>
      <c r="S8127" s="45"/>
      <c r="T8127" s="45"/>
      <c r="U8127" s="45"/>
      <c r="V8127" s="46">
        <v>4.1721242236740834E-28</v>
      </c>
      <c r="W8127" s="46"/>
      <c r="X8127" s="45">
        <v>7.6999999582767487E-2</v>
      </c>
      <c r="Y8127" s="45"/>
      <c r="Z8127" s="44">
        <v>4.6199999749660492</v>
      </c>
      <c r="AA8127" s="44"/>
      <c r="AB8127" s="45">
        <v>0.51805150508880615</v>
      </c>
      <c r="AC8127" s="45"/>
      <c r="AD8127" s="45">
        <v>0</v>
      </c>
      <c r="AE8127" s="45"/>
      <c r="AF8127" s="45">
        <v>0.69832718372344971</v>
      </c>
      <c r="AG8127" s="45"/>
      <c r="AH8127" s="45">
        <v>0.49379190802574158</v>
      </c>
      <c r="AI8127" s="45"/>
      <c r="AJ8127" s="45"/>
      <c r="AK8127" s="20">
        <v>0</v>
      </c>
    </row>
    <row r="8128" spans="2:37" ht="13.5" customHeight="1">
      <c r="B8128" s="47" t="s">
        <v>11</v>
      </c>
      <c r="C8128" s="47"/>
      <c r="D8128" s="47"/>
      <c r="E8128" s="47"/>
    </row>
    <row r="8129" spans="2:34" ht="12.75" customHeight="1">
      <c r="B8129" s="39" t="s">
        <v>0</v>
      </c>
      <c r="C8129" s="39"/>
      <c r="D8129" s="39"/>
      <c r="E8129" s="39"/>
      <c r="F8129" s="39"/>
      <c r="G8129" s="1" t="s">
        <v>1</v>
      </c>
      <c r="H8129" s="40" t="s">
        <v>50</v>
      </c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</row>
    <row r="8130" spans="2:34" ht="12.75" customHeight="1">
      <c r="AB8130" s="39" t="s">
        <v>2</v>
      </c>
      <c r="AC8130" s="39"/>
      <c r="AD8130" s="39"/>
      <c r="AE8130" s="39"/>
      <c r="AF8130" s="39"/>
      <c r="AG8130" s="39"/>
    </row>
    <row r="8131" spans="2:34" ht="12" customHeight="1">
      <c r="B8131" s="39" t="s">
        <v>3</v>
      </c>
      <c r="C8131" s="39"/>
      <c r="D8131" s="39"/>
      <c r="E8131" s="39"/>
      <c r="G8131" s="1" t="s">
        <v>4</v>
      </c>
      <c r="H8131" s="41">
        <v>0.2199999988079071</v>
      </c>
      <c r="I8131" s="41"/>
      <c r="J8131" s="41"/>
      <c r="K8131" s="41"/>
      <c r="L8131" s="41"/>
      <c r="M8131" s="41"/>
      <c r="N8131" s="41"/>
      <c r="O8131" s="39" t="s">
        <v>21</v>
      </c>
      <c r="P8131" s="39"/>
      <c r="Q8131" s="39"/>
      <c r="R8131" s="39"/>
      <c r="S8131" s="1" t="s">
        <v>4</v>
      </c>
      <c r="T8131" s="42" t="s">
        <v>22</v>
      </c>
      <c r="U8131" s="42"/>
      <c r="V8131" s="42"/>
      <c r="W8131" s="42"/>
      <c r="X8131" s="42"/>
      <c r="Y8131" s="42"/>
      <c r="Z8131" s="42"/>
      <c r="AA8131" s="42"/>
      <c r="AB8131" s="39"/>
      <c r="AC8131" s="39"/>
      <c r="AD8131" s="39"/>
      <c r="AE8131" s="39"/>
      <c r="AF8131" s="39"/>
      <c r="AG8131" s="39"/>
    </row>
    <row r="8132" spans="2:34" ht="10.5" customHeight="1">
      <c r="AB8132" s="39"/>
      <c r="AC8132" s="39"/>
      <c r="AD8132" s="39"/>
      <c r="AE8132" s="39"/>
      <c r="AF8132" s="39"/>
      <c r="AG8132" s="39"/>
    </row>
    <row r="8133" spans="2:34" ht="12" customHeight="1">
      <c r="AB8133" s="39"/>
      <c r="AC8133" s="39"/>
      <c r="AD8133" s="39"/>
      <c r="AE8133" s="39"/>
      <c r="AF8133" s="39"/>
      <c r="AG8133" s="39"/>
    </row>
    <row r="8134" spans="2:34" ht="12" customHeight="1">
      <c r="AB8134" s="39"/>
      <c r="AC8134" s="39"/>
      <c r="AD8134" s="39"/>
      <c r="AE8134" s="39"/>
      <c r="AF8134" s="39"/>
      <c r="AG8134" s="39"/>
    </row>
    <row r="8135" spans="2:34" ht="6" customHeight="1"/>
    <row r="8136" spans="2:34" ht="3" customHeight="1">
      <c r="B8136" s="43" t="s">
        <v>5</v>
      </c>
      <c r="D8136" s="43" t="s">
        <v>23</v>
      </c>
      <c r="E8136" s="43"/>
      <c r="G8136" s="43" t="s">
        <v>6</v>
      </c>
      <c r="H8136" s="43"/>
      <c r="J8136" s="43" t="s">
        <v>7</v>
      </c>
      <c r="K8136" s="43"/>
      <c r="L8136" s="43"/>
      <c r="M8136" s="43"/>
      <c r="N8136" s="43" t="s">
        <v>8</v>
      </c>
      <c r="O8136" s="43"/>
      <c r="Q8136" s="43" t="s">
        <v>9</v>
      </c>
      <c r="R8136" s="43"/>
      <c r="S8136" s="43"/>
      <c r="T8136" s="43" t="s">
        <v>10</v>
      </c>
      <c r="U8136" s="43"/>
      <c r="X8136" s="43" t="s">
        <v>5</v>
      </c>
      <c r="Y8136" s="43"/>
      <c r="Z8136" s="43" t="s">
        <v>23</v>
      </c>
      <c r="AA8136" s="43"/>
      <c r="AB8136" s="43" t="s">
        <v>6</v>
      </c>
      <c r="AC8136" s="43" t="s">
        <v>7</v>
      </c>
      <c r="AE8136" s="43" t="s">
        <v>8</v>
      </c>
      <c r="AF8136" s="43" t="s">
        <v>9</v>
      </c>
      <c r="AG8136" s="43" t="s">
        <v>10</v>
      </c>
      <c r="AH8136" s="43"/>
    </row>
    <row r="8137" spans="2:34" ht="14.25" customHeight="1">
      <c r="B8137" s="43"/>
      <c r="D8137" s="43"/>
      <c r="E8137" s="43"/>
      <c r="G8137" s="43"/>
      <c r="H8137" s="43"/>
      <c r="J8137" s="43"/>
      <c r="K8137" s="43"/>
      <c r="L8137" s="43"/>
      <c r="M8137" s="43"/>
      <c r="N8137" s="43"/>
      <c r="O8137" s="43"/>
      <c r="Q8137" s="43"/>
      <c r="R8137" s="43"/>
      <c r="S8137" s="43"/>
      <c r="T8137" s="43"/>
      <c r="U8137" s="43"/>
      <c r="X8137" s="43"/>
      <c r="Y8137" s="43"/>
      <c r="Z8137" s="43"/>
      <c r="AA8137" s="43"/>
      <c r="AB8137" s="43"/>
      <c r="AC8137" s="43"/>
      <c r="AE8137" s="43"/>
      <c r="AF8137" s="43"/>
      <c r="AG8137" s="43"/>
      <c r="AH8137" s="43"/>
    </row>
    <row r="8138" spans="2:34">
      <c r="B8138" s="2">
        <v>7.8000001609325409E-2</v>
      </c>
      <c r="D8138" s="44">
        <v>4.6800000965595245</v>
      </c>
      <c r="E8138" s="44"/>
      <c r="F8138" s="45">
        <v>0.30879202485084534</v>
      </c>
      <c r="G8138" s="45"/>
      <c r="H8138" s="45"/>
      <c r="I8138" s="45"/>
      <c r="J8138" s="45"/>
      <c r="K8138" s="45">
        <v>0</v>
      </c>
      <c r="L8138" s="45"/>
      <c r="M8138" s="45"/>
      <c r="N8138" s="45">
        <v>0.69683980941772461</v>
      </c>
      <c r="O8138" s="45"/>
      <c r="P8138" s="45"/>
      <c r="Q8138" s="45"/>
      <c r="R8138" s="45">
        <v>0.49274015426635742</v>
      </c>
      <c r="S8138" s="45"/>
      <c r="T8138" s="45"/>
      <c r="U8138" s="45"/>
      <c r="V8138" s="46">
        <v>0</v>
      </c>
      <c r="W8138" s="46"/>
    </row>
    <row r="8139" spans="2:34">
      <c r="B8139" s="2">
        <v>7.9000003635883331E-2</v>
      </c>
      <c r="D8139" s="44">
        <v>4.7400002181529999</v>
      </c>
      <c r="E8139" s="44"/>
      <c r="F8139" s="45">
        <v>5.7204850018024445E-2</v>
      </c>
      <c r="G8139" s="45"/>
      <c r="H8139" s="45"/>
      <c r="I8139" s="45"/>
      <c r="J8139" s="45"/>
      <c r="K8139" s="45">
        <v>0</v>
      </c>
      <c r="L8139" s="45"/>
      <c r="M8139" s="45"/>
      <c r="N8139" s="45">
        <v>0.69536203145980835</v>
      </c>
      <c r="O8139" s="45"/>
      <c r="P8139" s="45"/>
      <c r="Q8139" s="45"/>
      <c r="R8139" s="45">
        <v>0.49169522523880005</v>
      </c>
      <c r="S8139" s="45"/>
      <c r="T8139" s="45"/>
      <c r="U8139" s="45"/>
      <c r="V8139" s="46">
        <v>0</v>
      </c>
      <c r="W8139" s="46"/>
    </row>
    <row r="8140" spans="2:34">
      <c r="B8140" s="2">
        <v>7.9999998211860657E-2</v>
      </c>
      <c r="D8140" s="44">
        <v>4.7999998927116394</v>
      </c>
      <c r="E8140" s="44"/>
      <c r="F8140" s="45">
        <v>-0.20132474601268768</v>
      </c>
      <c r="G8140" s="45"/>
      <c r="H8140" s="45"/>
      <c r="I8140" s="45"/>
      <c r="J8140" s="45"/>
      <c r="K8140" s="45">
        <v>0</v>
      </c>
      <c r="L8140" s="45"/>
      <c r="M8140" s="45"/>
      <c r="N8140" s="45">
        <v>0.6938939094543457</v>
      </c>
      <c r="O8140" s="45"/>
      <c r="P8140" s="45"/>
      <c r="Q8140" s="45"/>
      <c r="R8140" s="45">
        <v>0.49065712094306946</v>
      </c>
      <c r="S8140" s="45"/>
      <c r="T8140" s="45"/>
      <c r="U8140" s="45"/>
      <c r="V8140" s="46">
        <v>0</v>
      </c>
      <c r="W8140" s="46"/>
    </row>
    <row r="8141" spans="2:34">
      <c r="B8141" s="2">
        <v>8.1000000238418579E-2</v>
      </c>
      <c r="D8141" s="44">
        <v>4.8600000143051147</v>
      </c>
      <c r="E8141" s="44"/>
      <c r="F8141" s="45">
        <v>-0.43058973550796509</v>
      </c>
      <c r="G8141" s="45"/>
      <c r="H8141" s="45"/>
      <c r="I8141" s="45"/>
      <c r="J8141" s="45"/>
      <c r="K8141" s="45">
        <v>0</v>
      </c>
      <c r="L8141" s="45"/>
      <c r="M8141" s="45"/>
      <c r="N8141" s="45">
        <v>0.69243538379669189</v>
      </c>
      <c r="O8141" s="45"/>
      <c r="P8141" s="45"/>
      <c r="Q8141" s="45"/>
      <c r="R8141" s="45">
        <v>0.48962575197219849</v>
      </c>
      <c r="S8141" s="45"/>
      <c r="T8141" s="45"/>
      <c r="U8141" s="45"/>
      <c r="V8141" s="46">
        <v>0</v>
      </c>
      <c r="W8141" s="46"/>
    </row>
    <row r="8142" spans="2:34">
      <c r="B8142" s="2">
        <v>8.2000002264976501E-2</v>
      </c>
      <c r="D8142" s="44">
        <v>4.9200001358985901</v>
      </c>
      <c r="E8142" s="44"/>
      <c r="F8142" s="45">
        <v>-0.59863018989562988</v>
      </c>
      <c r="G8142" s="45"/>
      <c r="H8142" s="45"/>
      <c r="I8142" s="45"/>
      <c r="J8142" s="45"/>
      <c r="K8142" s="45">
        <v>0</v>
      </c>
      <c r="L8142" s="45"/>
      <c r="M8142" s="45"/>
      <c r="N8142" s="45">
        <v>0.6909862756729126</v>
      </c>
      <c r="O8142" s="45"/>
      <c r="P8142" s="45"/>
      <c r="Q8142" s="45"/>
      <c r="R8142" s="45">
        <v>0.48860105872154236</v>
      </c>
      <c r="S8142" s="45"/>
      <c r="T8142" s="45"/>
      <c r="U8142" s="45"/>
      <c r="V8142" s="46">
        <v>0</v>
      </c>
      <c r="W8142" s="46"/>
    </row>
    <row r="8143" spans="2:34">
      <c r="B8143" s="2">
        <v>8.2999996840953827E-2</v>
      </c>
      <c r="D8143" s="44">
        <v>4.9799998104572296</v>
      </c>
      <c r="E8143" s="44"/>
      <c r="F8143" s="45">
        <v>-0.68218672275543213</v>
      </c>
      <c r="G8143" s="45"/>
      <c r="H8143" s="45"/>
      <c r="I8143" s="45"/>
      <c r="J8143" s="45"/>
      <c r="K8143" s="45">
        <v>0</v>
      </c>
      <c r="L8143" s="45"/>
      <c r="M8143" s="45"/>
      <c r="N8143" s="45">
        <v>0.68954658508300781</v>
      </c>
      <c r="O8143" s="45"/>
      <c r="P8143" s="45"/>
      <c r="Q8143" s="45"/>
      <c r="R8143" s="45">
        <v>0.48758304119110107</v>
      </c>
      <c r="S8143" s="45"/>
      <c r="T8143" s="45"/>
      <c r="U8143" s="45"/>
      <c r="V8143" s="46">
        <v>0</v>
      </c>
      <c r="W8143" s="46"/>
    </row>
    <row r="8144" spans="2:34">
      <c r="B8144" s="2">
        <v>8.3999998867511749E-2</v>
      </c>
      <c r="D8144" s="44">
        <v>5.039999932050705</v>
      </c>
      <c r="E8144" s="44"/>
      <c r="F8144" s="45">
        <v>-0.66991811990737915</v>
      </c>
      <c r="G8144" s="45"/>
      <c r="H8144" s="45"/>
      <c r="I8144" s="45"/>
      <c r="J8144" s="45"/>
      <c r="K8144" s="45">
        <v>0</v>
      </c>
      <c r="L8144" s="45"/>
      <c r="M8144" s="45"/>
      <c r="N8144" s="45">
        <v>0.68811619281768799</v>
      </c>
      <c r="O8144" s="45"/>
      <c r="P8144" s="45"/>
      <c r="Q8144" s="45"/>
      <c r="R8144" s="45">
        <v>0.48657163977622986</v>
      </c>
      <c r="S8144" s="45"/>
      <c r="T8144" s="45"/>
      <c r="U8144" s="45"/>
      <c r="V8144" s="46">
        <v>0</v>
      </c>
      <c r="W8144" s="46"/>
    </row>
    <row r="8145" spans="2:23">
      <c r="B8145" s="2">
        <v>8.5000000894069672E-2</v>
      </c>
      <c r="D8145" s="44">
        <v>5.1000000536441803</v>
      </c>
      <c r="E8145" s="44"/>
      <c r="F8145" s="45">
        <v>-0.5639384388923645</v>
      </c>
      <c r="G8145" s="45"/>
      <c r="H8145" s="45"/>
      <c r="I8145" s="45"/>
      <c r="J8145" s="45"/>
      <c r="K8145" s="45">
        <v>0</v>
      </c>
      <c r="L8145" s="45"/>
      <c r="M8145" s="45"/>
      <c r="N8145" s="45">
        <v>0.68669509887695313</v>
      </c>
      <c r="O8145" s="45"/>
      <c r="P8145" s="45"/>
      <c r="Q8145" s="45"/>
      <c r="R8145" s="45">
        <v>0.48556676506996155</v>
      </c>
      <c r="S8145" s="45"/>
      <c r="T8145" s="45"/>
      <c r="U8145" s="45"/>
      <c r="V8145" s="46">
        <v>0</v>
      </c>
      <c r="W8145" s="46"/>
    </row>
    <row r="8146" spans="2:23">
      <c r="B8146" s="2">
        <v>8.6000002920627594E-2</v>
      </c>
      <c r="D8146" s="44">
        <v>5.1600001752376556</v>
      </c>
      <c r="E8146" s="44"/>
      <c r="F8146" s="45">
        <v>-0.37946552038192749</v>
      </c>
      <c r="G8146" s="45"/>
      <c r="H8146" s="45"/>
      <c r="I8146" s="45"/>
      <c r="J8146" s="45"/>
      <c r="K8146" s="45">
        <v>0</v>
      </c>
      <c r="L8146" s="45"/>
      <c r="M8146" s="45"/>
      <c r="N8146" s="45">
        <v>0.68528318405151367</v>
      </c>
      <c r="O8146" s="45"/>
      <c r="P8146" s="45"/>
      <c r="Q8146" s="45"/>
      <c r="R8146" s="45">
        <v>0.48456838726997375</v>
      </c>
      <c r="S8146" s="45"/>
      <c r="T8146" s="45"/>
      <c r="U8146" s="45"/>
      <c r="V8146" s="46">
        <v>0</v>
      </c>
      <c r="W8146" s="46"/>
    </row>
    <row r="8147" spans="2:23">
      <c r="B8147" s="2">
        <v>8.6999997496604919E-2</v>
      </c>
      <c r="D8147" s="44">
        <v>5.2199998497962952</v>
      </c>
      <c r="E8147" s="44"/>
      <c r="F8147" s="45">
        <v>-0.14263778924942017</v>
      </c>
      <c r="G8147" s="45"/>
      <c r="H8147" s="45"/>
      <c r="I8147" s="45"/>
      <c r="J8147" s="45"/>
      <c r="K8147" s="45">
        <v>0</v>
      </c>
      <c r="L8147" s="45"/>
      <c r="M8147" s="45"/>
      <c r="N8147" s="45">
        <v>0.68388044834136963</v>
      </c>
      <c r="O8147" s="45"/>
      <c r="P8147" s="45"/>
      <c r="Q8147" s="45"/>
      <c r="R8147" s="45">
        <v>0.48357647657394409</v>
      </c>
      <c r="S8147" s="45"/>
      <c r="T8147" s="45"/>
      <c r="U8147" s="45"/>
      <c r="V8147" s="46">
        <v>0</v>
      </c>
      <c r="W8147" s="46"/>
    </row>
    <row r="8148" spans="2:23">
      <c r="B8148" s="2">
        <v>8.7999999523162842E-2</v>
      </c>
      <c r="D8148" s="44">
        <v>5.2799999713897705</v>
      </c>
      <c r="E8148" s="44"/>
      <c r="F8148" s="45">
        <v>0.11318761110305786</v>
      </c>
      <c r="G8148" s="45"/>
      <c r="H8148" s="45"/>
      <c r="I8148" s="45"/>
      <c r="J8148" s="45"/>
      <c r="K8148" s="45">
        <v>0</v>
      </c>
      <c r="L8148" s="45"/>
      <c r="M8148" s="45"/>
      <c r="N8148" s="45">
        <v>0.68248671293258667</v>
      </c>
      <c r="O8148" s="45"/>
      <c r="P8148" s="45"/>
      <c r="Q8148" s="45"/>
      <c r="R8148" s="45">
        <v>0.48259097337722778</v>
      </c>
      <c r="S8148" s="45"/>
      <c r="T8148" s="45"/>
      <c r="U8148" s="45"/>
      <c r="V8148" s="46">
        <v>0</v>
      </c>
      <c r="W8148" s="46"/>
    </row>
    <row r="8149" spans="2:23">
      <c r="B8149" s="2">
        <v>8.9000001549720764E-2</v>
      </c>
      <c r="D8149" s="44">
        <v>5.3400000929832458</v>
      </c>
      <c r="E8149" s="44"/>
      <c r="F8149" s="45">
        <v>0.35213133692741394</v>
      </c>
      <c r="G8149" s="45"/>
      <c r="H8149" s="45"/>
      <c r="I8149" s="45"/>
      <c r="J8149" s="45"/>
      <c r="K8149" s="45">
        <v>0</v>
      </c>
      <c r="L8149" s="45"/>
      <c r="M8149" s="45"/>
      <c r="N8149" s="45">
        <v>0.68110197782516479</v>
      </c>
      <c r="O8149" s="45"/>
      <c r="P8149" s="45"/>
      <c r="Q8149" s="45"/>
      <c r="R8149" s="45">
        <v>0.48161184787750244</v>
      </c>
      <c r="S8149" s="45"/>
      <c r="T8149" s="45"/>
      <c r="U8149" s="45"/>
      <c r="V8149" s="46">
        <v>0</v>
      </c>
      <c r="W8149" s="46"/>
    </row>
    <row r="8150" spans="2:23">
      <c r="B8150" s="2">
        <v>9.0000003576278687E-2</v>
      </c>
      <c r="D8150" s="44">
        <v>5.4000002145767212</v>
      </c>
      <c r="E8150" s="44"/>
      <c r="F8150" s="45">
        <v>0.54082208871841431</v>
      </c>
      <c r="G8150" s="45"/>
      <c r="H8150" s="45"/>
      <c r="I8150" s="45"/>
      <c r="J8150" s="45"/>
      <c r="K8150" s="45">
        <v>0</v>
      </c>
      <c r="L8150" s="45"/>
      <c r="M8150" s="45"/>
      <c r="N8150" s="45">
        <v>0.679726243019104</v>
      </c>
      <c r="O8150" s="45"/>
      <c r="P8150" s="45"/>
      <c r="Q8150" s="45"/>
      <c r="R8150" s="45">
        <v>0.4806390106678009</v>
      </c>
      <c r="S8150" s="45"/>
      <c r="T8150" s="45"/>
      <c r="U8150" s="45"/>
      <c r="V8150" s="46">
        <v>0</v>
      </c>
      <c r="W8150" s="46"/>
    </row>
    <row r="8151" spans="2:23">
      <c r="B8151" s="2">
        <v>9.0999998152256012E-2</v>
      </c>
      <c r="D8151" s="44">
        <v>5.4599998891353607</v>
      </c>
      <c r="E8151" s="44"/>
      <c r="F8151" s="45">
        <v>0.65305542945861816</v>
      </c>
      <c r="G8151" s="45"/>
      <c r="H8151" s="45"/>
      <c r="I8151" s="45"/>
      <c r="J8151" s="45"/>
      <c r="K8151" s="45">
        <v>0</v>
      </c>
      <c r="L8151" s="45"/>
      <c r="M8151" s="45"/>
      <c r="N8151" s="45">
        <v>0.67835932970046997</v>
      </c>
      <c r="O8151" s="45"/>
      <c r="P8151" s="45"/>
      <c r="Q8151" s="45"/>
      <c r="R8151" s="45">
        <v>0.47967246174812317</v>
      </c>
      <c r="S8151" s="45"/>
      <c r="T8151" s="45"/>
      <c r="U8151" s="45"/>
      <c r="V8151" s="46">
        <v>0</v>
      </c>
      <c r="W8151" s="46"/>
    </row>
    <row r="8152" spans="2:23">
      <c r="B8152" s="2">
        <v>9.2000000178813934E-2</v>
      </c>
      <c r="D8152" s="44">
        <v>5.5200000107288361</v>
      </c>
      <c r="E8152" s="44"/>
      <c r="F8152" s="45">
        <v>0.67343145608901978</v>
      </c>
      <c r="G8152" s="45"/>
      <c r="H8152" s="45"/>
      <c r="I8152" s="45"/>
      <c r="J8152" s="45"/>
      <c r="K8152" s="45">
        <v>0</v>
      </c>
      <c r="L8152" s="45"/>
      <c r="M8152" s="45"/>
      <c r="N8152" s="45">
        <v>0.67700117826461792</v>
      </c>
      <c r="O8152" s="45"/>
      <c r="P8152" s="45"/>
      <c r="Q8152" s="45"/>
      <c r="R8152" s="45">
        <v>0.47871214151382446</v>
      </c>
      <c r="S8152" s="45"/>
      <c r="T8152" s="45"/>
      <c r="U8152" s="45"/>
      <c r="V8152" s="46">
        <v>0</v>
      </c>
      <c r="W8152" s="46"/>
    </row>
    <row r="8153" spans="2:23">
      <c r="B8153" s="2">
        <v>9.3000002205371857E-2</v>
      </c>
      <c r="D8153" s="44">
        <v>5.5800001323223114</v>
      </c>
      <c r="E8153" s="44"/>
      <c r="F8153" s="45">
        <v>0.59946596622467041</v>
      </c>
      <c r="G8153" s="45"/>
      <c r="H8153" s="45"/>
      <c r="I8153" s="45"/>
      <c r="J8153" s="45"/>
      <c r="K8153" s="45">
        <v>0</v>
      </c>
      <c r="L8153" s="45"/>
      <c r="M8153" s="45"/>
      <c r="N8153" s="45">
        <v>0.67565184831619263</v>
      </c>
      <c r="O8153" s="45"/>
      <c r="P8153" s="45"/>
      <c r="Q8153" s="45"/>
      <c r="R8153" s="45">
        <v>0.47775799036026001</v>
      </c>
      <c r="S8153" s="45"/>
      <c r="T8153" s="45"/>
      <c r="U8153" s="45"/>
      <c r="V8153" s="46">
        <v>0</v>
      </c>
      <c r="W8153" s="46"/>
    </row>
    <row r="8154" spans="2:23">
      <c r="B8154" s="2">
        <v>9.3999996781349182E-2</v>
      </c>
      <c r="D8154" s="44">
        <v>5.6399998068809509</v>
      </c>
      <c r="E8154" s="44"/>
      <c r="F8154" s="45">
        <v>0.441886305809021</v>
      </c>
      <c r="G8154" s="45"/>
      <c r="H8154" s="45"/>
      <c r="I8154" s="45"/>
      <c r="J8154" s="45"/>
      <c r="K8154" s="45">
        <v>0</v>
      </c>
      <c r="L8154" s="45"/>
      <c r="M8154" s="45"/>
      <c r="N8154" s="45">
        <v>0.67431110143661499</v>
      </c>
      <c r="O8154" s="45"/>
      <c r="P8154" s="45"/>
      <c r="Q8154" s="45"/>
      <c r="R8154" s="45">
        <v>0.47680997848510742</v>
      </c>
      <c r="S8154" s="45"/>
      <c r="T8154" s="45"/>
      <c r="U8154" s="45"/>
      <c r="V8154" s="46">
        <v>0</v>
      </c>
      <c r="W8154" s="46"/>
    </row>
    <row r="8155" spans="2:23">
      <c r="B8155" s="2">
        <v>9.4999998807907104E-2</v>
      </c>
      <c r="D8155" s="44">
        <v>5.6999999284744263</v>
      </c>
      <c r="E8155" s="44"/>
      <c r="F8155" s="45">
        <v>0.22307805716991425</v>
      </c>
      <c r="G8155" s="45"/>
      <c r="H8155" s="45"/>
      <c r="I8155" s="45"/>
      <c r="J8155" s="45"/>
      <c r="K8155" s="45">
        <v>0</v>
      </c>
      <c r="L8155" s="45"/>
      <c r="M8155" s="45"/>
      <c r="N8155" s="45">
        <v>0.67297905683517456</v>
      </c>
      <c r="O8155" s="45"/>
      <c r="P8155" s="45"/>
      <c r="Q8155" s="45"/>
      <c r="R8155" s="45">
        <v>0.47586804628372192</v>
      </c>
      <c r="S8155" s="45"/>
      <c r="T8155" s="45"/>
      <c r="U8155" s="45"/>
      <c r="V8155" s="46">
        <v>0</v>
      </c>
      <c r="W8155" s="46"/>
    </row>
    <row r="8156" spans="2:23">
      <c r="B8156" s="2">
        <v>9.6000000834465027E-2</v>
      </c>
      <c r="D8156" s="44">
        <v>5.7600000500679016</v>
      </c>
      <c r="E8156" s="44"/>
      <c r="F8156" s="45">
        <v>-2.6093548163771629E-2</v>
      </c>
      <c r="G8156" s="45"/>
      <c r="H8156" s="45"/>
      <c r="I8156" s="45"/>
      <c r="J8156" s="45"/>
      <c r="K8156" s="45">
        <v>0</v>
      </c>
      <c r="L8156" s="45"/>
      <c r="M8156" s="45"/>
      <c r="N8156" s="45">
        <v>0.67165547609329224</v>
      </c>
      <c r="O8156" s="45"/>
      <c r="P8156" s="45"/>
      <c r="Q8156" s="45"/>
      <c r="R8156" s="45">
        <v>0.47493216395378113</v>
      </c>
      <c r="S8156" s="45"/>
      <c r="T8156" s="45"/>
      <c r="U8156" s="45"/>
      <c r="V8156" s="46">
        <v>0</v>
      </c>
      <c r="W8156" s="46"/>
    </row>
    <row r="8157" spans="2:23">
      <c r="B8157" s="2">
        <v>9.7000002861022949E-2</v>
      </c>
      <c r="D8157" s="44">
        <v>5.820000171661377</v>
      </c>
      <c r="E8157" s="44"/>
      <c r="F8157" s="45">
        <v>-0.27063578367233276</v>
      </c>
      <c r="G8157" s="45"/>
      <c r="H8157" s="45"/>
      <c r="I8157" s="45"/>
      <c r="J8157" s="45"/>
      <c r="K8157" s="45">
        <v>0</v>
      </c>
      <c r="L8157" s="45"/>
      <c r="M8157" s="45"/>
      <c r="N8157" s="45">
        <v>0.67034041881561279</v>
      </c>
      <c r="O8157" s="45"/>
      <c r="P8157" s="45"/>
      <c r="Q8157" s="45"/>
      <c r="R8157" s="45">
        <v>0.47400227189064026</v>
      </c>
      <c r="S8157" s="45"/>
      <c r="T8157" s="45"/>
      <c r="U8157" s="45"/>
      <c r="V8157" s="46">
        <v>0</v>
      </c>
      <c r="W8157" s="46"/>
    </row>
    <row r="8158" spans="2:23">
      <c r="B8158" s="2">
        <v>9.7999997437000275E-2</v>
      </c>
      <c r="D8158" s="44">
        <v>5.8799998462200165</v>
      </c>
      <c r="E8158" s="44"/>
      <c r="F8158" s="45">
        <v>-0.47634094953536987</v>
      </c>
      <c r="G8158" s="45"/>
      <c r="H8158" s="45"/>
      <c r="I8158" s="45"/>
      <c r="J8158" s="45"/>
      <c r="K8158" s="45">
        <v>0</v>
      </c>
      <c r="L8158" s="45"/>
      <c r="M8158" s="45"/>
      <c r="N8158" s="45">
        <v>0.66903382539749146</v>
      </c>
      <c r="O8158" s="45"/>
      <c r="P8158" s="45"/>
      <c r="Q8158" s="45"/>
      <c r="R8158" s="45">
        <v>0.47307834029197693</v>
      </c>
      <c r="S8158" s="45"/>
      <c r="T8158" s="45"/>
      <c r="U8158" s="45"/>
      <c r="V8158" s="46">
        <v>0</v>
      </c>
      <c r="W8158" s="46"/>
    </row>
    <row r="8159" spans="2:23">
      <c r="B8159" s="2">
        <v>9.8999999463558197E-2</v>
      </c>
      <c r="D8159" s="44">
        <v>5.9399999678134918</v>
      </c>
      <c r="E8159" s="44"/>
      <c r="F8159" s="45">
        <v>-0.61456972360610962</v>
      </c>
      <c r="G8159" s="45"/>
      <c r="H8159" s="45"/>
      <c r="I8159" s="45"/>
      <c r="J8159" s="45"/>
      <c r="K8159" s="45">
        <v>0</v>
      </c>
      <c r="L8159" s="45"/>
      <c r="M8159" s="45"/>
      <c r="N8159" s="45">
        <v>0.66773557662963867</v>
      </c>
      <c r="O8159" s="45"/>
      <c r="P8159" s="45"/>
      <c r="Q8159" s="45"/>
      <c r="R8159" s="45">
        <v>0.47216033935546875</v>
      </c>
      <c r="S8159" s="45"/>
      <c r="T8159" s="45"/>
      <c r="U8159" s="45"/>
      <c r="V8159" s="46">
        <v>0</v>
      </c>
      <c r="W8159" s="46"/>
    </row>
    <row r="8160" spans="2:23">
      <c r="B8160" s="2">
        <v>0.10000000149011612</v>
      </c>
      <c r="D8160" s="44">
        <v>6.0000000894069672</v>
      </c>
      <c r="E8160" s="44"/>
      <c r="F8160" s="45">
        <v>-0.66623705625534058</v>
      </c>
      <c r="G8160" s="45"/>
      <c r="H8160" s="45"/>
      <c r="I8160" s="45"/>
      <c r="J8160" s="45"/>
      <c r="K8160" s="45">
        <v>0</v>
      </c>
      <c r="L8160" s="45"/>
      <c r="M8160" s="45"/>
      <c r="N8160" s="45">
        <v>0.66644561290740967</v>
      </c>
      <c r="O8160" s="45"/>
      <c r="P8160" s="45"/>
      <c r="Q8160" s="45"/>
      <c r="R8160" s="45">
        <v>0.47124820947647095</v>
      </c>
      <c r="S8160" s="45"/>
      <c r="T8160" s="45"/>
      <c r="U8160" s="45"/>
      <c r="V8160" s="46">
        <v>0</v>
      </c>
      <c r="W8160" s="46"/>
    </row>
    <row r="8161" spans="2:37" ht="9.75" customHeight="1">
      <c r="B8161" s="2">
        <v>0.10100000351667404</v>
      </c>
      <c r="D8161" s="44">
        <v>6.0600002110004425</v>
      </c>
      <c r="E8161" s="44"/>
      <c r="F8161" s="45">
        <v>-0.62444543838500977</v>
      </c>
      <c r="G8161" s="45"/>
      <c r="H8161" s="45"/>
      <c r="I8161" s="45"/>
      <c r="J8161" s="45"/>
      <c r="K8161" s="45">
        <v>0</v>
      </c>
      <c r="L8161" s="45"/>
      <c r="M8161" s="45"/>
      <c r="N8161" s="45">
        <v>0.66516387462615967</v>
      </c>
      <c r="O8161" s="45"/>
      <c r="P8161" s="45"/>
      <c r="Q8161" s="45"/>
      <c r="R8161" s="45">
        <v>0.47034189105033875</v>
      </c>
      <c r="S8161" s="45"/>
      <c r="T8161" s="45"/>
      <c r="U8161" s="45"/>
      <c r="V8161" s="46">
        <v>0</v>
      </c>
      <c r="W8161" s="46"/>
    </row>
    <row r="8162" spans="2:37" ht="5.25" customHeight="1"/>
    <row r="8163" spans="2:37" ht="172.5" customHeight="1"/>
    <row r="8164" spans="2:37" ht="16.5" customHeight="1"/>
    <row r="8165" spans="2:37" ht="12.75" customHeight="1">
      <c r="B8165" s="39" t="s">
        <v>0</v>
      </c>
      <c r="C8165" s="39"/>
      <c r="D8165" s="39"/>
      <c r="E8165" s="39"/>
      <c r="F8165" s="39"/>
      <c r="G8165" s="1" t="s">
        <v>1</v>
      </c>
      <c r="H8165" s="40" t="s">
        <v>45</v>
      </c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</row>
    <row r="8166" spans="2:37" ht="12.75" customHeight="1">
      <c r="AB8166" s="39" t="s">
        <v>2</v>
      </c>
      <c r="AC8166" s="39"/>
      <c r="AD8166" s="39"/>
      <c r="AE8166" s="39"/>
      <c r="AF8166" s="39"/>
      <c r="AG8166" s="39"/>
    </row>
    <row r="8167" spans="2:37" ht="12" customHeight="1">
      <c r="B8167" s="39" t="s">
        <v>3</v>
      </c>
      <c r="C8167" s="39"/>
      <c r="D8167" s="39"/>
      <c r="E8167" s="39"/>
      <c r="G8167" s="1" t="s">
        <v>4</v>
      </c>
      <c r="H8167" s="41">
        <v>0.2199999988079071</v>
      </c>
      <c r="I8167" s="41"/>
      <c r="J8167" s="41"/>
      <c r="K8167" s="41"/>
      <c r="L8167" s="41"/>
      <c r="M8167" s="41"/>
      <c r="N8167" s="41"/>
      <c r="O8167" s="39" t="s">
        <v>21</v>
      </c>
      <c r="P8167" s="39"/>
      <c r="Q8167" s="39"/>
      <c r="R8167" s="39"/>
      <c r="S8167" s="1" t="s">
        <v>4</v>
      </c>
      <c r="T8167" s="42" t="s">
        <v>22</v>
      </c>
      <c r="U8167" s="42"/>
      <c r="V8167" s="42"/>
      <c r="W8167" s="42"/>
      <c r="X8167" s="42"/>
      <c r="Y8167" s="42"/>
      <c r="Z8167" s="42"/>
      <c r="AA8167" s="42"/>
      <c r="AB8167" s="39"/>
      <c r="AC8167" s="39"/>
      <c r="AD8167" s="39"/>
      <c r="AE8167" s="39"/>
      <c r="AF8167" s="39"/>
      <c r="AG8167" s="39"/>
    </row>
    <row r="8168" spans="2:37" ht="10.5" customHeight="1">
      <c r="AB8168" s="39"/>
      <c r="AC8168" s="39"/>
      <c r="AD8168" s="39"/>
      <c r="AE8168" s="39"/>
      <c r="AF8168" s="39"/>
      <c r="AG8168" s="39"/>
    </row>
    <row r="8169" spans="2:37" ht="12" customHeight="1">
      <c r="AB8169" s="39"/>
      <c r="AC8169" s="39"/>
      <c r="AD8169" s="39"/>
      <c r="AE8169" s="39"/>
      <c r="AF8169" s="39"/>
      <c r="AG8169" s="39"/>
    </row>
    <row r="8170" spans="2:37" ht="12" customHeight="1">
      <c r="AB8170" s="39"/>
      <c r="AC8170" s="39"/>
      <c r="AD8170" s="39"/>
      <c r="AE8170" s="39"/>
      <c r="AF8170" s="39"/>
      <c r="AG8170" s="39"/>
    </row>
    <row r="8171" spans="2:37" ht="6" customHeight="1"/>
    <row r="8172" spans="2:37" ht="3" customHeight="1">
      <c r="B8172" s="43" t="s">
        <v>5</v>
      </c>
      <c r="D8172" s="43" t="s">
        <v>23</v>
      </c>
      <c r="E8172" s="43"/>
      <c r="G8172" s="43" t="s">
        <v>6</v>
      </c>
      <c r="H8172" s="43"/>
      <c r="J8172" s="43" t="s">
        <v>7</v>
      </c>
      <c r="K8172" s="43"/>
      <c r="L8172" s="43"/>
      <c r="M8172" s="43"/>
      <c r="N8172" s="43" t="s">
        <v>8</v>
      </c>
      <c r="O8172" s="43"/>
      <c r="Q8172" s="43" t="s">
        <v>9</v>
      </c>
      <c r="R8172" s="43"/>
      <c r="S8172" s="43"/>
      <c r="T8172" s="43" t="s">
        <v>10</v>
      </c>
      <c r="U8172" s="43"/>
      <c r="X8172" s="43" t="s">
        <v>5</v>
      </c>
      <c r="Y8172" s="43"/>
      <c r="Z8172" s="43" t="s">
        <v>23</v>
      </c>
      <c r="AA8172" s="43"/>
      <c r="AB8172" s="43" t="s">
        <v>6</v>
      </c>
      <c r="AC8172" s="43" t="s">
        <v>7</v>
      </c>
      <c r="AE8172" s="43" t="s">
        <v>8</v>
      </c>
      <c r="AF8172" s="43" t="s">
        <v>9</v>
      </c>
      <c r="AG8172" s="43" t="s">
        <v>10</v>
      </c>
      <c r="AH8172" s="43"/>
    </row>
    <row r="8173" spans="2:37" ht="14.25" customHeight="1">
      <c r="B8173" s="43"/>
      <c r="D8173" s="43"/>
      <c r="E8173" s="43"/>
      <c r="G8173" s="43"/>
      <c r="H8173" s="43"/>
      <c r="J8173" s="43"/>
      <c r="K8173" s="43"/>
      <c r="L8173" s="43"/>
      <c r="M8173" s="43"/>
      <c r="N8173" s="43"/>
      <c r="O8173" s="43"/>
      <c r="Q8173" s="43"/>
      <c r="R8173" s="43"/>
      <c r="S8173" s="43"/>
      <c r="T8173" s="43"/>
      <c r="U8173" s="43"/>
      <c r="X8173" s="43"/>
      <c r="Y8173" s="43"/>
      <c r="Z8173" s="43"/>
      <c r="AA8173" s="43"/>
      <c r="AB8173" s="43"/>
      <c r="AC8173" s="43"/>
      <c r="AE8173" s="43"/>
      <c r="AF8173" s="43"/>
      <c r="AG8173" s="43"/>
      <c r="AH8173" s="43"/>
    </row>
    <row r="8174" spans="2:37">
      <c r="B8174" s="2">
        <v>0</v>
      </c>
      <c r="D8174" s="44">
        <v>0</v>
      </c>
      <c r="E8174" s="44"/>
      <c r="F8174" s="45">
        <v>-1.7806130927056074E-4</v>
      </c>
      <c r="G8174" s="45"/>
      <c r="H8174" s="45"/>
      <c r="I8174" s="45"/>
      <c r="J8174" s="45"/>
      <c r="K8174" s="45">
        <v>2.0649044513702393</v>
      </c>
      <c r="L8174" s="45"/>
      <c r="M8174" s="45"/>
      <c r="N8174" s="45">
        <v>4.1299867630004883</v>
      </c>
      <c r="O8174" s="45"/>
      <c r="P8174" s="45"/>
      <c r="Q8174" s="45"/>
      <c r="R8174" s="45">
        <v>1.4602338075637817</v>
      </c>
      <c r="S8174" s="45"/>
      <c r="T8174" s="45"/>
      <c r="U8174" s="45"/>
      <c r="V8174" s="46">
        <v>99.991378784179688</v>
      </c>
      <c r="W8174" s="46"/>
      <c r="X8174" s="45">
        <v>3.9000000804662704E-2</v>
      </c>
      <c r="Y8174" s="45"/>
      <c r="Z8174" s="44">
        <v>2.3400000482797623</v>
      </c>
      <c r="AA8174" s="44"/>
      <c r="AB8174" s="45">
        <v>1.0114442110061646</v>
      </c>
      <c r="AC8174" s="45"/>
      <c r="AD8174" s="45">
        <v>1.7281489669200532E-20</v>
      </c>
      <c r="AE8174" s="45"/>
      <c r="AF8174" s="45">
        <v>1.9039803743362427</v>
      </c>
      <c r="AG8174" s="45"/>
      <c r="AH8174" s="45">
        <v>1.3463174104690552</v>
      </c>
      <c r="AI8174" s="45"/>
      <c r="AJ8174" s="45"/>
      <c r="AK8174" s="20">
        <v>9.0765060369856445E-19</v>
      </c>
    </row>
    <row r="8175" spans="2:37">
      <c r="B8175" s="2">
        <v>1.0000000474974513E-3</v>
      </c>
      <c r="D8175" s="44">
        <v>6.0000002849847078E-2</v>
      </c>
      <c r="E8175" s="44"/>
      <c r="F8175" s="45">
        <v>-1.573479175567627</v>
      </c>
      <c r="G8175" s="45"/>
      <c r="H8175" s="45"/>
      <c r="I8175" s="45"/>
      <c r="J8175" s="45"/>
      <c r="K8175" s="45">
        <v>0.34226366877555847</v>
      </c>
      <c r="L8175" s="45"/>
      <c r="M8175" s="45"/>
      <c r="N8175" s="45">
        <v>2.4026675224304199</v>
      </c>
      <c r="O8175" s="45"/>
      <c r="P8175" s="45"/>
      <c r="Q8175" s="45"/>
      <c r="R8175" s="45">
        <v>1.4569255113601685</v>
      </c>
      <c r="S8175" s="45"/>
      <c r="T8175" s="45"/>
      <c r="U8175" s="45"/>
      <c r="V8175" s="46">
        <v>16.611484527587891</v>
      </c>
      <c r="W8175" s="46"/>
      <c r="X8175" s="45">
        <v>3.9999999105930328E-2</v>
      </c>
      <c r="Y8175" s="45"/>
      <c r="Z8175" s="44">
        <v>2.3999999463558197</v>
      </c>
      <c r="AA8175" s="44"/>
      <c r="AB8175" s="45">
        <v>1.5311545133590698</v>
      </c>
      <c r="AC8175" s="45"/>
      <c r="AD8175" s="45">
        <v>5.4478708871014108E-21</v>
      </c>
      <c r="AE8175" s="45"/>
      <c r="AF8175" s="45">
        <v>1.9003645181655884</v>
      </c>
      <c r="AG8175" s="45"/>
      <c r="AH8175" s="45">
        <v>1.34376060962677</v>
      </c>
      <c r="AI8175" s="45"/>
      <c r="AJ8175" s="45"/>
      <c r="AK8175" s="20">
        <v>2.8667505431431368E-19</v>
      </c>
    </row>
    <row r="8176" spans="2:37">
      <c r="B8176" s="2">
        <v>2.0000000949949026E-3</v>
      </c>
      <c r="D8176" s="44">
        <v>0.12000000569969416</v>
      </c>
      <c r="E8176" s="44"/>
      <c r="F8176" s="45">
        <v>-1.4000425338745117</v>
      </c>
      <c r="G8176" s="45"/>
      <c r="H8176" s="45"/>
      <c r="I8176" s="45"/>
      <c r="J8176" s="45"/>
      <c r="K8176" s="45">
        <v>9.8772287368774414E-2</v>
      </c>
      <c r="L8176" s="45"/>
      <c r="M8176" s="45"/>
      <c r="N8176" s="45">
        <v>2.1545295715332031</v>
      </c>
      <c r="O8176" s="45"/>
      <c r="P8176" s="45"/>
      <c r="Q8176" s="45"/>
      <c r="R8176" s="45">
        <v>1.4536398649215698</v>
      </c>
      <c r="S8176" s="45"/>
      <c r="T8176" s="45"/>
      <c r="U8176" s="45"/>
      <c r="V8176" s="46">
        <v>4.8046665191650391</v>
      </c>
      <c r="W8176" s="46"/>
      <c r="X8176" s="45">
        <v>4.1000001132488251E-2</v>
      </c>
      <c r="Y8176" s="45"/>
      <c r="Z8176" s="44">
        <v>2.460000067949295</v>
      </c>
      <c r="AA8176" s="44"/>
      <c r="AB8176" s="45">
        <v>1.8344385623931885</v>
      </c>
      <c r="AC8176" s="45"/>
      <c r="AD8176" s="45">
        <v>1.717432737071265E-21</v>
      </c>
      <c r="AE8176" s="45"/>
      <c r="AF8176" s="45">
        <v>1.8967714309692383</v>
      </c>
      <c r="AG8176" s="45"/>
      <c r="AH8176" s="45">
        <v>1.3412199020385742</v>
      </c>
      <c r="AI8176" s="45"/>
      <c r="AJ8176" s="45"/>
      <c r="AK8176" s="20">
        <v>9.0545051006432654E-20</v>
      </c>
    </row>
    <row r="8177" spans="2:37">
      <c r="B8177" s="2">
        <v>3.0000000260770321E-3</v>
      </c>
      <c r="D8177" s="44">
        <v>0.18000000156462193</v>
      </c>
      <c r="E8177" s="44"/>
      <c r="F8177" s="45">
        <v>-0.84498405456542969</v>
      </c>
      <c r="G8177" s="45"/>
      <c r="H8177" s="45"/>
      <c r="I8177" s="45"/>
      <c r="J8177" s="45"/>
      <c r="K8177" s="45">
        <v>2.8896164149045944E-2</v>
      </c>
      <c r="L8177" s="45"/>
      <c r="M8177" s="45"/>
      <c r="N8177" s="45">
        <v>2.0800385475158691</v>
      </c>
      <c r="O8177" s="45"/>
      <c r="P8177" s="45"/>
      <c r="Q8177" s="45"/>
      <c r="R8177" s="45">
        <v>1.4503767490386963</v>
      </c>
      <c r="S8177" s="45"/>
      <c r="T8177" s="45"/>
      <c r="U8177" s="45"/>
      <c r="V8177" s="46">
        <v>1.4087839126586914</v>
      </c>
      <c r="W8177" s="46"/>
      <c r="X8177" s="45">
        <v>4.1999999433755875E-2</v>
      </c>
      <c r="Y8177" s="45"/>
      <c r="Z8177" s="44">
        <v>2.5199999660253525</v>
      </c>
      <c r="AA8177" s="44"/>
      <c r="AB8177" s="45">
        <v>1.8796408176422119</v>
      </c>
      <c r="AC8177" s="45"/>
      <c r="AD8177" s="45">
        <v>5.4142545578129399E-22</v>
      </c>
      <c r="AE8177" s="45"/>
      <c r="AF8177" s="45">
        <v>1.8932008743286133</v>
      </c>
      <c r="AG8177" s="45"/>
      <c r="AH8177" s="45">
        <v>1.3386951684951782</v>
      </c>
      <c r="AI8177" s="45"/>
      <c r="AJ8177" s="45"/>
      <c r="AK8177" s="20">
        <v>2.859841581700273E-20</v>
      </c>
    </row>
    <row r="8178" spans="2:37">
      <c r="B8178" s="2">
        <v>4.0000001899898052E-3</v>
      </c>
      <c r="D8178" s="44">
        <v>0.24000001139938831</v>
      </c>
      <c r="E8178" s="44"/>
      <c r="F8178" s="45">
        <v>-0.12082140147686005</v>
      </c>
      <c r="G8178" s="45"/>
      <c r="H8178" s="45"/>
      <c r="I8178" s="45"/>
      <c r="J8178" s="45"/>
      <c r="K8178" s="45">
        <v>8.5500273853540421E-3</v>
      </c>
      <c r="L8178" s="45"/>
      <c r="M8178" s="45"/>
      <c r="N8178" s="45">
        <v>2.0551090240478516</v>
      </c>
      <c r="O8178" s="45"/>
      <c r="P8178" s="45"/>
      <c r="Q8178" s="45"/>
      <c r="R8178" s="45">
        <v>1.4471358060836792</v>
      </c>
      <c r="S8178" s="45"/>
      <c r="T8178" s="45"/>
      <c r="U8178" s="45"/>
      <c r="V8178" s="46">
        <v>0.4177757203578949</v>
      </c>
      <c r="W8178" s="46"/>
      <c r="X8178" s="45">
        <v>4.3000001460313797E-2</v>
      </c>
      <c r="Y8178" s="45"/>
      <c r="Z8178" s="44">
        <v>2.5800000876188278</v>
      </c>
      <c r="AA8178" s="44"/>
      <c r="AB8178" s="45">
        <v>1.6614024639129639</v>
      </c>
      <c r="AC8178" s="45"/>
      <c r="AD8178" s="45">
        <v>1.7068789141191114E-22</v>
      </c>
      <c r="AE8178" s="45"/>
      <c r="AF8178" s="45">
        <v>1.8896528482437134</v>
      </c>
      <c r="AG8178" s="45"/>
      <c r="AH8178" s="45">
        <v>1.336186408996582</v>
      </c>
      <c r="AI8178" s="45"/>
      <c r="AJ8178" s="45"/>
      <c r="AK8178" s="20">
        <v>9.0327638214650454E-21</v>
      </c>
    </row>
    <row r="8179" spans="2:37">
      <c r="B8179" s="2">
        <v>4.999999888241291E-3</v>
      </c>
      <c r="D8179" s="44">
        <v>0.29999999329447746</v>
      </c>
      <c r="E8179" s="44"/>
      <c r="F8179" s="45">
        <v>0.63249045610427856</v>
      </c>
      <c r="G8179" s="45"/>
      <c r="H8179" s="45"/>
      <c r="I8179" s="45"/>
      <c r="J8179" s="45"/>
      <c r="K8179" s="45">
        <v>2.5542844086885452E-3</v>
      </c>
      <c r="L8179" s="45"/>
      <c r="M8179" s="45"/>
      <c r="N8179" s="45">
        <v>2.0445613861083984</v>
      </c>
      <c r="O8179" s="45"/>
      <c r="P8179" s="45"/>
      <c r="Q8179" s="45"/>
      <c r="R8179" s="45">
        <v>1.4439170360565186</v>
      </c>
      <c r="S8179" s="45"/>
      <c r="T8179" s="45"/>
      <c r="U8179" s="45"/>
      <c r="V8179" s="46">
        <v>0.12508696317672729</v>
      </c>
      <c r="W8179" s="46"/>
      <c r="X8179" s="45">
        <v>4.3999999761581421E-2</v>
      </c>
      <c r="Y8179" s="45"/>
      <c r="Z8179" s="44">
        <v>2.6399999856948853</v>
      </c>
      <c r="AA8179" s="44"/>
      <c r="AB8179" s="45">
        <v>1.2112751007080078</v>
      </c>
      <c r="AC8179" s="45"/>
      <c r="AD8179" s="45">
        <v>5.3810985446398835E-23</v>
      </c>
      <c r="AE8179" s="45"/>
      <c r="AF8179" s="45">
        <v>1.8861271142959595</v>
      </c>
      <c r="AG8179" s="45"/>
      <c r="AH8179" s="45">
        <v>1.333693265914917</v>
      </c>
      <c r="AI8179" s="45"/>
      <c r="AJ8179" s="45"/>
      <c r="AK8179" s="20">
        <v>2.8529883418576571E-21</v>
      </c>
    </row>
    <row r="8180" spans="2:37">
      <c r="B8180" s="2">
        <v>6.0000000521540642E-3</v>
      </c>
      <c r="D8180" s="44">
        <v>0.36000000312924385</v>
      </c>
      <c r="E8180" s="44"/>
      <c r="F8180" s="45">
        <v>1.2984325885772705</v>
      </c>
      <c r="G8180" s="45"/>
      <c r="H8180" s="45"/>
      <c r="I8180" s="45"/>
      <c r="J8180" s="45"/>
      <c r="K8180" s="45">
        <v>7.6934590470045805E-4</v>
      </c>
      <c r="L8180" s="45"/>
      <c r="M8180" s="45"/>
      <c r="N8180" s="45">
        <v>2.0382552146911621</v>
      </c>
      <c r="O8180" s="45"/>
      <c r="P8180" s="45"/>
      <c r="Q8180" s="45"/>
      <c r="R8180" s="45">
        <v>1.4407200813293457</v>
      </c>
      <c r="S8180" s="45"/>
      <c r="T8180" s="45"/>
      <c r="U8180" s="45"/>
      <c r="V8180" s="46">
        <v>3.7759572267532349E-2</v>
      </c>
      <c r="W8180" s="46"/>
      <c r="X8180" s="45">
        <v>4.5000001788139343E-2</v>
      </c>
      <c r="Y8180" s="45"/>
      <c r="Z8180" s="44">
        <v>2.7000001072883606</v>
      </c>
      <c r="AA8180" s="44"/>
      <c r="AB8180" s="45">
        <v>0.59316420555114746</v>
      </c>
      <c r="AC8180" s="45"/>
      <c r="AD8180" s="45">
        <v>1.696456420730459E-23</v>
      </c>
      <c r="AE8180" s="45"/>
      <c r="AF8180" s="45">
        <v>1.8826233148574829</v>
      </c>
      <c r="AG8180" s="45"/>
      <c r="AH8180" s="45">
        <v>1.3312157392501831</v>
      </c>
      <c r="AI8180" s="45"/>
      <c r="AJ8180" s="45"/>
      <c r="AK8180" s="20">
        <v>9.0111301000002644E-22</v>
      </c>
    </row>
    <row r="8181" spans="2:37">
      <c r="B8181" s="2">
        <v>7.0000002160668373E-3</v>
      </c>
      <c r="D8181" s="44">
        <v>0.42000001296401024</v>
      </c>
      <c r="E8181" s="44"/>
      <c r="F8181" s="45">
        <v>1.7809572219848633</v>
      </c>
      <c r="G8181" s="45"/>
      <c r="H8181" s="45"/>
      <c r="I8181" s="45"/>
      <c r="J8181" s="45"/>
      <c r="K8181" s="45">
        <v>2.3334607249125838E-4</v>
      </c>
      <c r="L8181" s="45"/>
      <c r="M8181" s="45"/>
      <c r="N8181" s="45">
        <v>2.0332286357879639</v>
      </c>
      <c r="O8181" s="45"/>
      <c r="P8181" s="45"/>
      <c r="Q8181" s="45"/>
      <c r="R8181" s="45">
        <v>1.4375447034835815</v>
      </c>
      <c r="S8181" s="45"/>
      <c r="T8181" s="45"/>
      <c r="U8181" s="45"/>
      <c r="V8181" s="46">
        <v>1.1477944441139698E-2</v>
      </c>
      <c r="W8181" s="46"/>
      <c r="X8181" s="45">
        <v>4.6000000089406967E-2</v>
      </c>
      <c r="Y8181" s="45"/>
      <c r="Z8181" s="44">
        <v>2.760000005364418</v>
      </c>
      <c r="AA8181" s="44"/>
      <c r="AB8181" s="45">
        <v>-0.10573927313089371</v>
      </c>
      <c r="AC8181" s="45"/>
      <c r="AD8181" s="45">
        <v>5.3483199540783211E-24</v>
      </c>
      <c r="AE8181" s="45"/>
      <c r="AF8181" s="45">
        <v>1.8791414499282837</v>
      </c>
      <c r="AG8181" s="45"/>
      <c r="AH8181" s="45">
        <v>1.3287537097930908</v>
      </c>
      <c r="AI8181" s="45"/>
      <c r="AJ8181" s="45"/>
      <c r="AK8181" s="20">
        <v>2.846150823697338E-22</v>
      </c>
    </row>
    <row r="8182" spans="2:37">
      <c r="B8182" s="2">
        <v>8.0000003799796104E-3</v>
      </c>
      <c r="D8182" s="44">
        <v>0.48000002279877663</v>
      </c>
      <c r="E8182" s="44"/>
      <c r="F8182" s="45">
        <v>2.0123674869537354</v>
      </c>
      <c r="G8182" s="45"/>
      <c r="H8182" s="45"/>
      <c r="I8182" s="45"/>
      <c r="J8182" s="45"/>
      <c r="K8182" s="45">
        <v>7.1197035140357912E-5</v>
      </c>
      <c r="L8182" s="45"/>
      <c r="M8182" s="45"/>
      <c r="N8182" s="45">
        <v>2.0286064147949219</v>
      </c>
      <c r="O8182" s="45"/>
      <c r="P8182" s="45"/>
      <c r="Q8182" s="45"/>
      <c r="R8182" s="45">
        <v>1.4343910217285156</v>
      </c>
      <c r="S8182" s="45"/>
      <c r="T8182" s="45"/>
      <c r="U8182" s="45"/>
      <c r="V8182" s="46">
        <v>3.50977573543787E-3</v>
      </c>
      <c r="W8182" s="46"/>
      <c r="X8182" s="45">
        <v>4.6999998390674591E-2</v>
      </c>
      <c r="Y8182" s="45"/>
      <c r="Z8182" s="44">
        <v>2.8199999034404755</v>
      </c>
      <c r="AA8182" s="44"/>
      <c r="AB8182" s="45">
        <v>-0.78725409507751465</v>
      </c>
      <c r="AC8182" s="45"/>
      <c r="AD8182" s="45">
        <v>1.6861434449012784E-24</v>
      </c>
      <c r="AE8182" s="45"/>
      <c r="AF8182" s="45">
        <v>1.8756812810897827</v>
      </c>
      <c r="AG8182" s="45"/>
      <c r="AH8182" s="45">
        <v>1.326306939125061</v>
      </c>
      <c r="AI8182" s="45"/>
      <c r="AJ8182" s="45"/>
      <c r="AK8182" s="20">
        <v>8.9894985242371456E-23</v>
      </c>
    </row>
    <row r="8183" spans="2:37">
      <c r="B8183" s="2">
        <v>8.999999612569809E-3</v>
      </c>
      <c r="D8183" s="44">
        <v>0.53999997675418854</v>
      </c>
      <c r="E8183" s="44"/>
      <c r="F8183" s="45">
        <v>1.9610821008682251</v>
      </c>
      <c r="G8183" s="45"/>
      <c r="H8183" s="45"/>
      <c r="I8183" s="45"/>
      <c r="J8183" s="45"/>
      <c r="K8183" s="45">
        <v>2.1833689970662817E-5</v>
      </c>
      <c r="L8183" s="45"/>
      <c r="M8183" s="45"/>
      <c r="N8183" s="45">
        <v>2.0241270065307617</v>
      </c>
      <c r="O8183" s="45"/>
      <c r="P8183" s="45"/>
      <c r="Q8183" s="45"/>
      <c r="R8183" s="45">
        <v>1.4312584400177002</v>
      </c>
      <c r="S8183" s="45"/>
      <c r="T8183" s="45"/>
      <c r="U8183" s="45"/>
      <c r="V8183" s="46">
        <v>1.078683533705771E-3</v>
      </c>
      <c r="W8183" s="46"/>
      <c r="X8183" s="45">
        <v>4.8000000417232513E-2</v>
      </c>
      <c r="Y8183" s="45"/>
      <c r="Z8183" s="44">
        <v>2.8800000250339508</v>
      </c>
      <c r="AA8183" s="44"/>
      <c r="AB8183" s="45">
        <v>-1.3559966087341309</v>
      </c>
      <c r="AC8183" s="45"/>
      <c r="AD8183" s="45">
        <v>5.3158624693482288E-25</v>
      </c>
      <c r="AE8183" s="45"/>
      <c r="AF8183" s="45">
        <v>1.8722426891326904</v>
      </c>
      <c r="AG8183" s="45"/>
      <c r="AH8183" s="45">
        <v>1.3238755464553833</v>
      </c>
      <c r="AI8183" s="45"/>
      <c r="AJ8183" s="45"/>
      <c r="AK8183" s="20">
        <v>2.8393019333182091E-23</v>
      </c>
    </row>
    <row r="8184" spans="2:37">
      <c r="B8184" s="2">
        <v>9.9999997764825821E-3</v>
      </c>
      <c r="D8184" s="44">
        <v>0.59999998658895493</v>
      </c>
      <c r="E8184" s="44"/>
      <c r="F8184" s="45">
        <v>1.6354321241378784</v>
      </c>
      <c r="G8184" s="45"/>
      <c r="H8184" s="45"/>
      <c r="I8184" s="45"/>
      <c r="J8184" s="45"/>
      <c r="K8184" s="45">
        <v>6.7246760409034323E-6</v>
      </c>
      <c r="L8184" s="45"/>
      <c r="M8184" s="45"/>
      <c r="N8184" s="45">
        <v>2.0197117328643799</v>
      </c>
      <c r="O8184" s="45"/>
      <c r="P8184" s="45"/>
      <c r="Q8184" s="45"/>
      <c r="R8184" s="45">
        <v>1.4281470775604248</v>
      </c>
      <c r="S8184" s="45"/>
      <c r="T8184" s="45"/>
      <c r="U8184" s="45"/>
      <c r="V8184" s="46">
        <v>3.3295337925665081E-4</v>
      </c>
      <c r="W8184" s="46"/>
      <c r="X8184" s="45">
        <v>4.8999998718500137E-2</v>
      </c>
      <c r="Y8184" s="45"/>
      <c r="Z8184" s="44">
        <v>2.9399999231100082</v>
      </c>
      <c r="AA8184" s="44"/>
      <c r="AB8184" s="45">
        <v>-1.7327262163162231</v>
      </c>
      <c r="AC8184" s="45"/>
      <c r="AD8184" s="45">
        <v>1.6759252556402408E-25</v>
      </c>
      <c r="AE8184" s="45"/>
      <c r="AF8184" s="45">
        <v>1.8688253164291382</v>
      </c>
      <c r="AG8184" s="45"/>
      <c r="AH8184" s="45">
        <v>1.3214590549468994</v>
      </c>
      <c r="AI8184" s="45"/>
      <c r="AJ8184" s="45"/>
      <c r="AK8184" s="20">
        <v>8.9678007472668606E-24</v>
      </c>
    </row>
    <row r="8185" spans="2:37">
      <c r="B8185" s="2">
        <v>1.0999999940395355E-2</v>
      </c>
      <c r="D8185" s="44">
        <v>0.65999999642372131</v>
      </c>
      <c r="E8185" s="44"/>
      <c r="F8185" s="45">
        <v>1.0821820497512817</v>
      </c>
      <c r="G8185" s="45"/>
      <c r="H8185" s="45"/>
      <c r="I8185" s="45"/>
      <c r="J8185" s="45"/>
      <c r="K8185" s="45">
        <v>2.078812485706294E-6</v>
      </c>
      <c r="L8185" s="45"/>
      <c r="M8185" s="45"/>
      <c r="N8185" s="45">
        <v>2.0153365135192871</v>
      </c>
      <c r="O8185" s="45"/>
      <c r="P8185" s="45"/>
      <c r="Q8185" s="45"/>
      <c r="R8185" s="45">
        <v>1.4250565767288208</v>
      </c>
      <c r="S8185" s="45"/>
      <c r="T8185" s="45"/>
      <c r="U8185" s="45"/>
      <c r="V8185" s="46">
        <v>1.0314975224900991E-4</v>
      </c>
      <c r="W8185" s="46"/>
      <c r="X8185" s="45">
        <v>5.000000074505806E-2</v>
      </c>
      <c r="Y8185" s="45"/>
      <c r="Z8185" s="44">
        <v>3.0000000447034836</v>
      </c>
      <c r="AA8185" s="44"/>
      <c r="AB8185" s="45">
        <v>-1.8653812408447266</v>
      </c>
      <c r="AC8185" s="45"/>
      <c r="AD8185" s="45">
        <v>5.2836868051765268E-26</v>
      </c>
      <c r="AE8185" s="45"/>
      <c r="AF8185" s="45">
        <v>1.865429162979126</v>
      </c>
      <c r="AG8185" s="45"/>
      <c r="AH8185" s="45">
        <v>1.3190575838088989</v>
      </c>
      <c r="AI8185" s="45"/>
      <c r="AJ8185" s="45"/>
      <c r="AK8185" s="20">
        <v>2.8324240128577682E-24</v>
      </c>
    </row>
    <row r="8186" spans="2:37">
      <c r="B8186" s="2">
        <v>1.2000000104308128E-2</v>
      </c>
      <c r="D8186" s="44">
        <v>0.7200000062584877</v>
      </c>
      <c r="E8186" s="44"/>
      <c r="F8186" s="45">
        <v>0.37977507710456848</v>
      </c>
      <c r="G8186" s="45"/>
      <c r="H8186" s="45"/>
      <c r="I8186" s="45"/>
      <c r="J8186" s="45"/>
      <c r="K8186" s="45">
        <v>6.4464182969459216E-7</v>
      </c>
      <c r="L8186" s="45"/>
      <c r="M8186" s="45"/>
      <c r="N8186" s="45">
        <v>2.0109937191009521</v>
      </c>
      <c r="O8186" s="45"/>
      <c r="P8186" s="45"/>
      <c r="Q8186" s="45"/>
      <c r="R8186" s="45">
        <v>1.4219868183135986</v>
      </c>
      <c r="S8186" s="45"/>
      <c r="T8186" s="45"/>
      <c r="U8186" s="45"/>
      <c r="V8186" s="46">
        <v>3.2055893825599924E-5</v>
      </c>
      <c r="W8186" s="46"/>
      <c r="X8186" s="45">
        <v>5.0999999046325684E-2</v>
      </c>
      <c r="Y8186" s="45"/>
      <c r="Z8186" s="44">
        <v>3.059999942779541</v>
      </c>
      <c r="AA8186" s="44"/>
      <c r="AB8186" s="45">
        <v>-1.7362699508666992</v>
      </c>
      <c r="AC8186" s="45"/>
      <c r="AD8186" s="45">
        <v>1.6657915053109409E-26</v>
      </c>
      <c r="AE8186" s="45"/>
      <c r="AF8186" s="45">
        <v>1.8620539903640747</v>
      </c>
      <c r="AG8186" s="45"/>
      <c r="AH8186" s="45">
        <v>1.3166710138320923</v>
      </c>
      <c r="AI8186" s="45"/>
      <c r="AJ8186" s="45"/>
      <c r="AK8186" s="20">
        <v>8.9459893348831785E-25</v>
      </c>
    </row>
    <row r="8187" spans="2:37">
      <c r="B8187" s="2">
        <v>1.3000000268220901E-2</v>
      </c>
      <c r="D8187" s="44">
        <v>0.78000001609325409</v>
      </c>
      <c r="E8187" s="44"/>
      <c r="F8187" s="45">
        <v>-0.37279722094535828</v>
      </c>
      <c r="G8187" s="45"/>
      <c r="H8187" s="45"/>
      <c r="I8187" s="45"/>
      <c r="J8187" s="45"/>
      <c r="K8187" s="45">
        <v>2.0043522397372726E-7</v>
      </c>
      <c r="L8187" s="45"/>
      <c r="M8187" s="45"/>
      <c r="N8187" s="45">
        <v>2.0066812038421631</v>
      </c>
      <c r="O8187" s="45"/>
      <c r="P8187" s="45"/>
      <c r="Q8187" s="45"/>
      <c r="R8187" s="45">
        <v>1.4189376831054688</v>
      </c>
      <c r="S8187" s="45"/>
      <c r="T8187" s="45"/>
      <c r="U8187" s="45"/>
      <c r="V8187" s="46">
        <v>9.9883955044788308E-6</v>
      </c>
      <c r="W8187" s="46"/>
      <c r="X8187" s="45">
        <v>5.2000001072883606E-2</v>
      </c>
      <c r="Y8187" s="45"/>
      <c r="Z8187" s="44">
        <v>3.1200000643730164</v>
      </c>
      <c r="AA8187" s="44"/>
      <c r="AB8187" s="45">
        <v>-1.3644224405288696</v>
      </c>
      <c r="AC8187" s="45"/>
      <c r="AD8187" s="45">
        <v>5.2517652096830884E-27</v>
      </c>
      <c r="AE8187" s="45"/>
      <c r="AF8187" s="45">
        <v>1.8586996793746948</v>
      </c>
      <c r="AG8187" s="45"/>
      <c r="AH8187" s="45">
        <v>1.3142991065979004</v>
      </c>
      <c r="AI8187" s="45"/>
      <c r="AJ8187" s="45"/>
      <c r="AK8187" s="20">
        <v>2.8255050124656878E-25</v>
      </c>
    </row>
    <row r="8188" spans="2:37">
      <c r="B8188" s="2">
        <v>1.4000000432133675E-2</v>
      </c>
      <c r="D8188" s="44">
        <v>0.84000002592802048</v>
      </c>
      <c r="E8188" s="44"/>
      <c r="F8188" s="45">
        <v>-1.0699441432952881</v>
      </c>
      <c r="G8188" s="45"/>
      <c r="H8188" s="45"/>
      <c r="I8188" s="45"/>
      <c r="J8188" s="45"/>
      <c r="K8188" s="45">
        <v>6.2460365768401971E-8</v>
      </c>
      <c r="L8188" s="45"/>
      <c r="M8188" s="45"/>
      <c r="N8188" s="45">
        <v>2.0023975372314453</v>
      </c>
      <c r="O8188" s="45"/>
      <c r="P8188" s="45"/>
      <c r="Q8188" s="45"/>
      <c r="R8188" s="45">
        <v>1.4159088134765625</v>
      </c>
      <c r="S8188" s="45"/>
      <c r="T8188" s="45"/>
      <c r="U8188" s="45"/>
      <c r="V8188" s="46">
        <v>3.1192791993817082E-6</v>
      </c>
      <c r="W8188" s="46"/>
      <c r="X8188" s="45">
        <v>5.299999937415123E-2</v>
      </c>
      <c r="Y8188" s="45"/>
      <c r="Z8188" s="44">
        <v>3.1799999624490738</v>
      </c>
      <c r="AA8188" s="44"/>
      <c r="AB8188" s="45">
        <v>-0.80279278755187988</v>
      </c>
      <c r="AC8188" s="45"/>
      <c r="AD8188" s="45">
        <v>1.6557348769203341E-27</v>
      </c>
      <c r="AE8188" s="45"/>
      <c r="AF8188" s="45">
        <v>1.8553658723831177</v>
      </c>
      <c r="AG8188" s="45"/>
      <c r="AH8188" s="45">
        <v>1.3119417428970337</v>
      </c>
      <c r="AI8188" s="45"/>
      <c r="AJ8188" s="45"/>
      <c r="AK8188" s="20">
        <v>8.9240345963337791E-26</v>
      </c>
    </row>
    <row r="8189" spans="2:37">
      <c r="B8189" s="2">
        <v>1.4999999664723873E-2</v>
      </c>
      <c r="D8189" s="44">
        <v>0.89999997988343239</v>
      </c>
      <c r="E8189" s="44"/>
      <c r="F8189" s="45">
        <v>-1.6142867803573608</v>
      </c>
      <c r="G8189" s="45"/>
      <c r="H8189" s="45"/>
      <c r="I8189" s="45"/>
      <c r="J8189" s="45"/>
      <c r="K8189" s="45">
        <v>1.9501047887615641E-8</v>
      </c>
      <c r="L8189" s="45"/>
      <c r="M8189" s="45"/>
      <c r="N8189" s="45">
        <v>1.9981427192687988</v>
      </c>
      <c r="O8189" s="45"/>
      <c r="P8189" s="45"/>
      <c r="Q8189" s="45"/>
      <c r="R8189" s="45">
        <v>1.4129002094268799</v>
      </c>
      <c r="S8189" s="45"/>
      <c r="T8189" s="45"/>
      <c r="U8189" s="45"/>
      <c r="V8189" s="46">
        <v>9.7595864190225257E-7</v>
      </c>
      <c r="W8189" s="46"/>
      <c r="X8189" s="45">
        <v>5.4000001400709152E-2</v>
      </c>
      <c r="Y8189" s="45"/>
      <c r="Z8189" s="44">
        <v>3.2400000840425491</v>
      </c>
      <c r="AA8189" s="44"/>
      <c r="AB8189" s="45">
        <v>-0.1307225227355957</v>
      </c>
      <c r="AC8189" s="45"/>
      <c r="AD8189" s="45">
        <v>5.2200790398660518E-28</v>
      </c>
      <c r="AE8189" s="45"/>
      <c r="AF8189" s="45">
        <v>1.8520525693893433</v>
      </c>
      <c r="AG8189" s="45"/>
      <c r="AH8189" s="45">
        <v>1.3095989227294922</v>
      </c>
      <c r="AI8189" s="45"/>
      <c r="AJ8189" s="45"/>
      <c r="AK8189" s="20">
        <v>2.8185371520012904E-26</v>
      </c>
    </row>
    <row r="8190" spans="2:37">
      <c r="B8190" s="2">
        <v>1.6000000759959221E-2</v>
      </c>
      <c r="D8190" s="44">
        <v>0.96000004559755325</v>
      </c>
      <c r="E8190" s="44"/>
      <c r="F8190" s="45">
        <v>-1.9302539825439453</v>
      </c>
      <c r="G8190" s="45"/>
      <c r="H8190" s="45"/>
      <c r="I8190" s="45"/>
      <c r="J8190" s="45"/>
      <c r="K8190" s="45">
        <v>6.0982401350884174E-9</v>
      </c>
      <c r="L8190" s="45"/>
      <c r="M8190" s="45"/>
      <c r="N8190" s="45">
        <v>1.9939161539077759</v>
      </c>
      <c r="O8190" s="45"/>
      <c r="P8190" s="45"/>
      <c r="Q8190" s="45"/>
      <c r="R8190" s="45">
        <v>1.4099116325378418</v>
      </c>
      <c r="S8190" s="45"/>
      <c r="T8190" s="45"/>
      <c r="U8190" s="45"/>
      <c r="V8190" s="46">
        <v>3.05842348780061E-7</v>
      </c>
      <c r="W8190" s="46"/>
      <c r="X8190" s="45">
        <v>5.4999999701976776E-2</v>
      </c>
      <c r="Y8190" s="45"/>
      <c r="Z8190" s="44">
        <v>3.2999999821186066</v>
      </c>
      <c r="AA8190" s="44"/>
      <c r="AB8190" s="45">
        <v>0.55726486444473267</v>
      </c>
      <c r="AC8190" s="45"/>
      <c r="AD8190" s="45">
        <v>1.6457504709026417E-28</v>
      </c>
      <c r="AE8190" s="45"/>
      <c r="AF8190" s="45">
        <v>1.848759651184082</v>
      </c>
      <c r="AG8190" s="45"/>
      <c r="AH8190" s="45">
        <v>1.3072704076766968</v>
      </c>
      <c r="AI8190" s="45"/>
      <c r="AJ8190" s="45"/>
      <c r="AK8190" s="20">
        <v>8.9019170627780406E-27</v>
      </c>
    </row>
    <row r="8191" spans="2:37">
      <c r="B8191" s="2">
        <v>1.7000000923871994E-2</v>
      </c>
      <c r="D8191" s="44">
        <v>1.0200000554323196</v>
      </c>
      <c r="E8191" s="44"/>
      <c r="F8191" s="45">
        <v>-1.9745692014694214</v>
      </c>
      <c r="G8191" s="45"/>
      <c r="H8191" s="45"/>
      <c r="I8191" s="45"/>
      <c r="J8191" s="45"/>
      <c r="K8191" s="45">
        <v>1.9095625081178014E-9</v>
      </c>
      <c r="L8191" s="45"/>
      <c r="M8191" s="45"/>
      <c r="N8191" s="45">
        <v>1.9897177219390869</v>
      </c>
      <c r="O8191" s="45"/>
      <c r="P8191" s="45"/>
      <c r="Q8191" s="45"/>
      <c r="R8191" s="45">
        <v>1.4069428443908691</v>
      </c>
      <c r="S8191" s="45"/>
      <c r="T8191" s="45"/>
      <c r="U8191" s="45"/>
      <c r="V8191" s="46">
        <v>9.5971529390226351E-8</v>
      </c>
      <c r="W8191" s="46"/>
      <c r="X8191" s="45">
        <v>5.6000001728534698E-2</v>
      </c>
      <c r="Y8191" s="45"/>
      <c r="Z8191" s="44">
        <v>3.3600001037120819</v>
      </c>
      <c r="AA8191" s="44"/>
      <c r="AB8191" s="45">
        <v>1.164753794670105</v>
      </c>
      <c r="AC8191" s="45"/>
      <c r="AD8191" s="45">
        <v>5.1886153631058406E-29</v>
      </c>
      <c r="AE8191" s="45"/>
      <c r="AF8191" s="45">
        <v>1.8454867601394653</v>
      </c>
      <c r="AG8191" s="45"/>
      <c r="AH8191" s="45">
        <v>1.3049561977386475</v>
      </c>
      <c r="AI8191" s="45"/>
      <c r="AJ8191" s="45"/>
      <c r="AK8191" s="20">
        <v>2.8115158662402356E-27</v>
      </c>
    </row>
    <row r="8192" spans="2:37">
      <c r="B8192" s="2">
        <v>1.7999999225139618E-2</v>
      </c>
      <c r="D8192" s="44">
        <v>1.0799999535083771</v>
      </c>
      <c r="E8192" s="44"/>
      <c r="F8192" s="45">
        <v>-1.7421715259552002</v>
      </c>
      <c r="G8192" s="45"/>
      <c r="H8192" s="45"/>
      <c r="I8192" s="45"/>
      <c r="J8192" s="45"/>
      <c r="K8192" s="45">
        <v>5.9862159673684801E-10</v>
      </c>
      <c r="L8192" s="45"/>
      <c r="M8192" s="45"/>
      <c r="N8192" s="45">
        <v>1.9855470657348633</v>
      </c>
      <c r="O8192" s="45"/>
      <c r="P8192" s="45"/>
      <c r="Q8192" s="45"/>
      <c r="R8192" s="45">
        <v>1.4039938449859619</v>
      </c>
      <c r="S8192" s="45"/>
      <c r="T8192" s="45"/>
      <c r="U8192" s="45"/>
      <c r="V8192" s="46">
        <v>3.0148950003194841E-8</v>
      </c>
      <c r="W8192" s="46"/>
      <c r="X8192" s="45">
        <v>5.7000000029802322E-2</v>
      </c>
      <c r="Y8192" s="45"/>
      <c r="Z8192" s="44">
        <v>3.4200000017881393</v>
      </c>
      <c r="AA8192" s="44"/>
      <c r="AB8192" s="45">
        <v>1.6069440841674805</v>
      </c>
      <c r="AC8192" s="45"/>
      <c r="AD8192" s="45">
        <v>1.6358346400280318E-29</v>
      </c>
      <c r="AE8192" s="45"/>
      <c r="AF8192" s="45">
        <v>1.8422338962554932</v>
      </c>
      <c r="AG8192" s="45"/>
      <c r="AH8192" s="45">
        <v>1.3026560544967651</v>
      </c>
      <c r="AI8192" s="45"/>
      <c r="AJ8192" s="45"/>
      <c r="AK8192" s="20">
        <v>8.8796251940437361E-28</v>
      </c>
    </row>
    <row r="8193" spans="2:37">
      <c r="B8193" s="2">
        <v>1.8999999389052391E-2</v>
      </c>
      <c r="D8193" s="44">
        <v>1.1399999633431435</v>
      </c>
      <c r="E8193" s="44"/>
      <c r="F8193" s="45">
        <v>-1.2667630910873413</v>
      </c>
      <c r="G8193" s="45"/>
      <c r="H8193" s="45"/>
      <c r="I8193" s="45"/>
      <c r="J8193" s="45"/>
      <c r="K8193" s="45">
        <v>1.8783681554612741E-10</v>
      </c>
      <c r="L8193" s="45"/>
      <c r="M8193" s="45"/>
      <c r="N8193" s="45">
        <v>1.9814039468765259</v>
      </c>
      <c r="O8193" s="45"/>
      <c r="P8193" s="45"/>
      <c r="Q8193" s="45"/>
      <c r="R8193" s="45">
        <v>1.4010641574859619</v>
      </c>
      <c r="S8193" s="45"/>
      <c r="T8193" s="45"/>
      <c r="U8193" s="45"/>
      <c r="V8193" s="46">
        <v>9.4799856853455822E-9</v>
      </c>
      <c r="W8193" s="46"/>
      <c r="X8193" s="45">
        <v>5.7999998331069946E-2</v>
      </c>
      <c r="Y8193" s="45"/>
      <c r="Z8193" s="44">
        <v>3.4799998998641968</v>
      </c>
      <c r="AA8193" s="44"/>
      <c r="AB8193" s="45">
        <v>1.8224849700927734</v>
      </c>
      <c r="AC8193" s="45"/>
      <c r="AD8193" s="45">
        <v>5.1573635386395119E-30</v>
      </c>
      <c r="AE8193" s="45"/>
      <c r="AF8193" s="45">
        <v>1.8390008211135864</v>
      </c>
      <c r="AG8193" s="45"/>
      <c r="AH8193" s="45">
        <v>1.3003699779510498</v>
      </c>
      <c r="AI8193" s="45"/>
      <c r="AJ8193" s="45"/>
      <c r="AK8193" s="20">
        <v>2.8044380736946125E-28</v>
      </c>
    </row>
    <row r="8194" spans="2:37">
      <c r="B8194" s="2">
        <v>1.9999999552965164E-2</v>
      </c>
      <c r="D8194" s="44">
        <v>1.1999999731779099</v>
      </c>
      <c r="E8194" s="44"/>
      <c r="F8194" s="45">
        <v>-0.615928053855896</v>
      </c>
      <c r="G8194" s="45"/>
      <c r="H8194" s="45"/>
      <c r="I8194" s="45"/>
      <c r="J8194" s="45"/>
      <c r="K8194" s="45">
        <v>5.8986426854090723E-11</v>
      </c>
      <c r="L8194" s="45"/>
      <c r="M8194" s="45"/>
      <c r="N8194" s="45">
        <v>1.9772882461547852</v>
      </c>
      <c r="O8194" s="45"/>
      <c r="P8194" s="45"/>
      <c r="Q8194" s="45"/>
      <c r="R8194" s="45">
        <v>1.3981539011001587</v>
      </c>
      <c r="S8194" s="45"/>
      <c r="T8194" s="45"/>
      <c r="U8194" s="45"/>
      <c r="V8194" s="46">
        <v>2.9831981329664359E-9</v>
      </c>
      <c r="W8194" s="46"/>
      <c r="X8194" s="45">
        <v>5.9000000357627869E-2</v>
      </c>
      <c r="Y8194" s="45"/>
      <c r="Z8194" s="44">
        <v>3.5400000214576721</v>
      </c>
      <c r="AA8194" s="44"/>
      <c r="AB8194" s="45">
        <v>1.7819826602935791</v>
      </c>
      <c r="AC8194" s="45"/>
      <c r="AD8194" s="45">
        <v>1.6259847873003448E-30</v>
      </c>
      <c r="AE8194" s="45"/>
      <c r="AF8194" s="45">
        <v>1.835787296295166</v>
      </c>
      <c r="AG8194" s="45"/>
      <c r="AH8194" s="45">
        <v>1.2980976104736328</v>
      </c>
      <c r="AI8194" s="45"/>
      <c r="AJ8194" s="45"/>
      <c r="AK8194" s="20">
        <v>8.8571519990051675E-29</v>
      </c>
    </row>
    <row r="8195" spans="2:37">
      <c r="B8195" s="2">
        <v>2.0999999716877937E-2</v>
      </c>
      <c r="D8195" s="44">
        <v>1.2599999830126762</v>
      </c>
      <c r="E8195" s="44"/>
      <c r="F8195" s="45">
        <v>0.11846950650215149</v>
      </c>
      <c r="G8195" s="45"/>
      <c r="H8195" s="45"/>
      <c r="I8195" s="45"/>
      <c r="J8195" s="45"/>
      <c r="K8195" s="45">
        <v>1.8535749324311013E-11</v>
      </c>
      <c r="L8195" s="45"/>
      <c r="M8195" s="45"/>
      <c r="N8195" s="45">
        <v>1.9731996059417725</v>
      </c>
      <c r="O8195" s="45"/>
      <c r="P8195" s="45"/>
      <c r="Q8195" s="45"/>
      <c r="R8195" s="45">
        <v>1.3952628374099731</v>
      </c>
      <c r="S8195" s="45"/>
      <c r="T8195" s="45"/>
      <c r="U8195" s="45"/>
      <c r="V8195" s="46">
        <v>9.3937535527999216E-10</v>
      </c>
      <c r="W8195" s="46"/>
      <c r="X8195" s="45">
        <v>5.9999998658895493E-2</v>
      </c>
      <c r="Y8195" s="45"/>
      <c r="Z8195" s="44">
        <v>3.5999999195337296</v>
      </c>
      <c r="AA8195" s="44"/>
      <c r="AB8195" s="45">
        <v>1.4920049905776978</v>
      </c>
      <c r="AC8195" s="45"/>
      <c r="AD8195" s="45">
        <v>5.1263172282015263E-31</v>
      </c>
      <c r="AE8195" s="45"/>
      <c r="AF8195" s="45">
        <v>1.8325933218002319</v>
      </c>
      <c r="AG8195" s="45"/>
      <c r="AH8195" s="45">
        <v>1.2958391904830933</v>
      </c>
      <c r="AI8195" s="45"/>
      <c r="AJ8195" s="45"/>
      <c r="AK8195" s="20">
        <v>2.797302202324104E-29</v>
      </c>
    </row>
    <row r="8196" spans="2:37">
      <c r="B8196" s="2">
        <v>2.199999988079071E-2</v>
      </c>
      <c r="D8196" s="44">
        <v>1.3199999928474426</v>
      </c>
      <c r="E8196" s="44"/>
      <c r="F8196" s="45">
        <v>0.83324730396270752</v>
      </c>
      <c r="G8196" s="45"/>
      <c r="H8196" s="45"/>
      <c r="I8196" s="45"/>
      <c r="J8196" s="45"/>
      <c r="K8196" s="45">
        <v>5.8278399467370789E-12</v>
      </c>
      <c r="L8196" s="45"/>
      <c r="M8196" s="45"/>
      <c r="N8196" s="45">
        <v>1.9691377878189087</v>
      </c>
      <c r="O8196" s="45"/>
      <c r="P8196" s="45"/>
      <c r="Q8196" s="45"/>
      <c r="R8196" s="45">
        <v>1.3923907279968262</v>
      </c>
      <c r="S8196" s="45"/>
      <c r="T8196" s="45"/>
      <c r="U8196" s="45"/>
      <c r="V8196" s="46">
        <v>2.9595895179035381E-10</v>
      </c>
      <c r="W8196" s="46"/>
      <c r="X8196" s="45">
        <v>6.1000000685453415E-2</v>
      </c>
      <c r="Y8196" s="45"/>
      <c r="Z8196" s="44">
        <v>3.6600000411272049</v>
      </c>
      <c r="AA8196" s="44"/>
      <c r="AB8196" s="45">
        <v>0.99403530359268188</v>
      </c>
      <c r="AC8196" s="45"/>
      <c r="AD8196" s="45">
        <v>1.6161989378890713E-31</v>
      </c>
      <c r="AE8196" s="45"/>
      <c r="AF8196" s="45">
        <v>1.8294186592102051</v>
      </c>
      <c r="AG8196" s="45"/>
      <c r="AH8196" s="45">
        <v>1.2935943603515625</v>
      </c>
      <c r="AI8196" s="45"/>
      <c r="AJ8196" s="45"/>
      <c r="AK8196" s="20">
        <v>8.8344941855258362E-30</v>
      </c>
    </row>
    <row r="8197" spans="2:37">
      <c r="B8197" s="2">
        <v>2.3000000044703484E-2</v>
      </c>
      <c r="D8197" s="44">
        <v>1.380000002682209</v>
      </c>
      <c r="E8197" s="44"/>
      <c r="F8197" s="45">
        <v>1.4283959865570068</v>
      </c>
      <c r="G8197" s="45"/>
      <c r="H8197" s="45"/>
      <c r="I8197" s="45"/>
      <c r="J8197" s="45"/>
      <c r="K8197" s="45">
        <v>1.8331785742176088E-12</v>
      </c>
      <c r="L8197" s="45"/>
      <c r="M8197" s="45"/>
      <c r="N8197" s="45">
        <v>1.9651026725769043</v>
      </c>
      <c r="O8197" s="45"/>
      <c r="P8197" s="45"/>
      <c r="Q8197" s="45"/>
      <c r="R8197" s="45">
        <v>1.3895374536514282</v>
      </c>
      <c r="S8197" s="45"/>
      <c r="T8197" s="45"/>
      <c r="U8197" s="45"/>
      <c r="V8197" s="46">
        <v>9.3286656177582472E-11</v>
      </c>
      <c r="W8197" s="46"/>
      <c r="X8197" s="45">
        <v>6.1999998986721039E-2</v>
      </c>
      <c r="Y8197" s="45"/>
      <c r="Z8197" s="44">
        <v>3.7199999392032623</v>
      </c>
      <c r="AA8197" s="44"/>
      <c r="AB8197" s="45">
        <v>0.35854217410087585</v>
      </c>
      <c r="AC8197" s="45"/>
      <c r="AD8197" s="45">
        <v>5.0954711984910337E-32</v>
      </c>
      <c r="AE8197" s="45"/>
      <c r="AF8197" s="45">
        <v>1.8262631893157959</v>
      </c>
      <c r="AG8197" s="45"/>
      <c r="AH8197" s="45">
        <v>1.2913631200790405</v>
      </c>
      <c r="AI8197" s="45"/>
      <c r="AJ8197" s="45"/>
      <c r="AK8197" s="20">
        <v>2.7901078759705178E-30</v>
      </c>
    </row>
    <row r="8198" spans="2:37">
      <c r="B8198" s="2">
        <v>2.4000000208616257E-2</v>
      </c>
      <c r="D8198" s="44">
        <v>1.4400000125169754</v>
      </c>
      <c r="E8198" s="44"/>
      <c r="F8198" s="45">
        <v>1.8210670948028564</v>
      </c>
      <c r="G8198" s="45"/>
      <c r="H8198" s="45"/>
      <c r="I8198" s="45"/>
      <c r="J8198" s="45"/>
      <c r="K8198" s="45">
        <v>5.7685740949622866E-13</v>
      </c>
      <c r="L8198" s="45"/>
      <c r="M8198" s="45"/>
      <c r="N8198" s="45">
        <v>1.9610939025878906</v>
      </c>
      <c r="O8198" s="45"/>
      <c r="P8198" s="45"/>
      <c r="Q8198" s="45"/>
      <c r="R8198" s="45">
        <v>1.3867027759552002</v>
      </c>
      <c r="S8198" s="45"/>
      <c r="T8198" s="45"/>
      <c r="U8198" s="45"/>
      <c r="V8198" s="46">
        <v>2.9415081481687366E-11</v>
      </c>
      <c r="W8198" s="46"/>
      <c r="X8198" s="45">
        <v>6.3000001013278961E-2</v>
      </c>
      <c r="Y8198" s="45"/>
      <c r="Z8198" s="44">
        <v>3.7800000607967377</v>
      </c>
      <c r="AA8198" s="44"/>
      <c r="AB8198" s="45">
        <v>-0.32498946785926819</v>
      </c>
      <c r="AC8198" s="45"/>
      <c r="AD8198" s="45">
        <v>1.6064756894294509E-32</v>
      </c>
      <c r="AE8198" s="45"/>
      <c r="AF8198" s="45">
        <v>1.8231266736984253</v>
      </c>
      <c r="AG8198" s="45"/>
      <c r="AH8198" s="45">
        <v>1.2891452312469482</v>
      </c>
      <c r="AI8198" s="45"/>
      <c r="AJ8198" s="45"/>
      <c r="AK8198" s="20">
        <v>8.8116514150633691E-31</v>
      </c>
    </row>
    <row r="8199" spans="2:37">
      <c r="B8199" s="2">
        <v>2.500000037252903E-2</v>
      </c>
      <c r="D8199" s="44">
        <v>1.5000000223517418</v>
      </c>
      <c r="E8199" s="44"/>
      <c r="F8199" s="45">
        <v>1.9571003913879395</v>
      </c>
      <c r="G8199" s="45"/>
      <c r="H8199" s="45"/>
      <c r="I8199" s="45"/>
      <c r="J8199" s="45"/>
      <c r="K8199" s="45">
        <v>1.8158117696086273E-13</v>
      </c>
      <c r="L8199" s="45"/>
      <c r="M8199" s="45"/>
      <c r="N8199" s="45">
        <v>1.9571113586425781</v>
      </c>
      <c r="O8199" s="45"/>
      <c r="P8199" s="45"/>
      <c r="Q8199" s="45"/>
      <c r="R8199" s="45">
        <v>1.3838866949081421</v>
      </c>
      <c r="S8199" s="45"/>
      <c r="T8199" s="45"/>
      <c r="U8199" s="45"/>
      <c r="V8199" s="46">
        <v>9.2780201924047567E-12</v>
      </c>
      <c r="W8199" s="46"/>
      <c r="X8199" s="45">
        <v>6.4000003039836884E-2</v>
      </c>
      <c r="Y8199" s="45"/>
      <c r="Z8199" s="44">
        <v>3.840000182390213</v>
      </c>
      <c r="AA8199" s="44"/>
      <c r="AB8199" s="45">
        <v>-0.96065479516983032</v>
      </c>
      <c r="AC8199" s="45"/>
      <c r="AD8199" s="45">
        <v>5.0648220200032657E-33</v>
      </c>
      <c r="AE8199" s="45"/>
      <c r="AF8199" s="45">
        <v>1.8200091123580933</v>
      </c>
      <c r="AG8199" s="45"/>
      <c r="AH8199" s="45">
        <v>1.2869406938552856</v>
      </c>
      <c r="AI8199" s="45"/>
      <c r="AJ8199" s="45"/>
      <c r="AK8199" s="20">
        <v>2.7828554519841365E-31</v>
      </c>
    </row>
    <row r="8200" spans="2:37">
      <c r="B8200" s="2">
        <v>2.6000000536441803E-2</v>
      </c>
      <c r="D8200" s="44">
        <v>1.5600000321865082</v>
      </c>
      <c r="E8200" s="44"/>
      <c r="F8200" s="45">
        <v>1.818489670753479</v>
      </c>
      <c r="G8200" s="45"/>
      <c r="H8200" s="45"/>
      <c r="I8200" s="45"/>
      <c r="J8200" s="45"/>
      <c r="K8200" s="45">
        <v>5.7172697836855441E-14</v>
      </c>
      <c r="L8200" s="45"/>
      <c r="M8200" s="45"/>
      <c r="N8200" s="45">
        <v>1.9531546831130981</v>
      </c>
      <c r="O8200" s="45"/>
      <c r="P8200" s="45"/>
      <c r="Q8200" s="45"/>
      <c r="R8200" s="45">
        <v>1.3810889720916748</v>
      </c>
      <c r="S8200" s="45"/>
      <c r="T8200" s="45"/>
      <c r="U8200" s="45"/>
      <c r="V8200" s="46">
        <v>2.9271977636941005E-12</v>
      </c>
      <c r="W8200" s="46"/>
      <c r="X8200" s="45">
        <v>6.4999997615814209E-2</v>
      </c>
      <c r="Y8200" s="45"/>
      <c r="Z8200" s="44">
        <v>3.8999998569488525</v>
      </c>
      <c r="AA8200" s="44"/>
      <c r="AB8200" s="45">
        <v>-1.4595816135406494</v>
      </c>
      <c r="AC8200" s="45"/>
      <c r="AD8200" s="45">
        <v>1.5968141176890502E-33</v>
      </c>
      <c r="AE8200" s="45"/>
      <c r="AF8200" s="45">
        <v>1.8169101476669312</v>
      </c>
      <c r="AG8200" s="45"/>
      <c r="AH8200" s="45">
        <v>1.2847495079040527</v>
      </c>
      <c r="AI8200" s="45"/>
      <c r="AJ8200" s="45"/>
      <c r="AK8200" s="20">
        <v>8.7886252439722867E-32</v>
      </c>
    </row>
    <row r="8201" spans="2:37">
      <c r="B8201" s="2">
        <v>2.7000000700354576E-2</v>
      </c>
      <c r="D8201" s="44">
        <v>1.6200000420212746</v>
      </c>
      <c r="E8201" s="44"/>
      <c r="F8201" s="45">
        <v>1.425755500793457</v>
      </c>
      <c r="G8201" s="45"/>
      <c r="H8201" s="45"/>
      <c r="I8201" s="45"/>
      <c r="J8201" s="45"/>
      <c r="K8201" s="45">
        <v>1.8005397994509502E-14</v>
      </c>
      <c r="L8201" s="45"/>
      <c r="M8201" s="45"/>
      <c r="N8201" s="45">
        <v>1.9492237567901611</v>
      </c>
      <c r="O8201" s="45"/>
      <c r="P8201" s="45"/>
      <c r="Q8201" s="45"/>
      <c r="R8201" s="45">
        <v>1.3783093690872192</v>
      </c>
      <c r="S8201" s="45"/>
      <c r="T8201" s="45"/>
      <c r="U8201" s="45"/>
      <c r="V8201" s="46">
        <v>9.2372149426006578E-13</v>
      </c>
      <c r="W8201" s="46"/>
      <c r="X8201" s="45">
        <v>6.5999999642372131E-2</v>
      </c>
      <c r="Y8201" s="45"/>
      <c r="Z8201" s="44">
        <v>3.9599999785423279</v>
      </c>
      <c r="AA8201" s="44"/>
      <c r="AB8201" s="45">
        <v>-1.7523518800735474</v>
      </c>
      <c r="AC8201" s="45"/>
      <c r="AD8201" s="45">
        <v>5.0343658797284218E-34</v>
      </c>
      <c r="AE8201" s="45"/>
      <c r="AF8201" s="45">
        <v>1.813829779624939</v>
      </c>
      <c r="AG8201" s="45"/>
      <c r="AH8201" s="45">
        <v>1.2825713157653809</v>
      </c>
      <c r="AI8201" s="45"/>
      <c r="AJ8201" s="45"/>
      <c r="AK8201" s="20">
        <v>2.7755449350669377E-32</v>
      </c>
    </row>
    <row r="8202" spans="2:37">
      <c r="B8202" s="2">
        <v>2.8000000864267349E-2</v>
      </c>
      <c r="D8202" s="44">
        <v>1.680000051856041</v>
      </c>
      <c r="E8202" s="44"/>
      <c r="F8202" s="45">
        <v>0.83491736650466919</v>
      </c>
      <c r="G8202" s="45"/>
      <c r="H8202" s="45"/>
      <c r="I8202" s="45"/>
      <c r="J8202" s="45"/>
      <c r="K8202" s="45">
        <v>5.6714840106447759E-15</v>
      </c>
      <c r="L8202" s="45"/>
      <c r="M8202" s="45"/>
      <c r="N8202" s="45">
        <v>1.945318341255188</v>
      </c>
      <c r="O8202" s="45"/>
      <c r="P8202" s="45"/>
      <c r="Q8202" s="45"/>
      <c r="R8202" s="45">
        <v>1.3755477666854858</v>
      </c>
      <c r="S8202" s="45"/>
      <c r="T8202" s="45"/>
      <c r="U8202" s="45"/>
      <c r="V8202" s="46">
        <v>2.9154529810303254E-13</v>
      </c>
      <c r="W8202" s="46"/>
      <c r="X8202" s="45">
        <v>6.7000001668930054E-2</v>
      </c>
      <c r="Y8202" s="45"/>
      <c r="Z8202" s="44">
        <v>4.0200001001358032</v>
      </c>
      <c r="AA8202" s="44"/>
      <c r="AB8202" s="45">
        <v>-1.7986565828323364</v>
      </c>
      <c r="AC8202" s="45"/>
      <c r="AD8202" s="45">
        <v>1.5872133134964573E-34</v>
      </c>
      <c r="AE8202" s="45"/>
      <c r="AF8202" s="45">
        <v>1.8107677698135376</v>
      </c>
      <c r="AG8202" s="45"/>
      <c r="AH8202" s="45">
        <v>1.28040611743927</v>
      </c>
      <c r="AI8202" s="45"/>
      <c r="AJ8202" s="45"/>
      <c r="AK8202" s="20">
        <v>8.7654167243200331E-33</v>
      </c>
    </row>
    <row r="8203" spans="2:37">
      <c r="B8203" s="2">
        <v>2.8999999165534973E-2</v>
      </c>
      <c r="D8203" s="44">
        <v>1.7399999499320984</v>
      </c>
      <c r="E8203" s="44"/>
      <c r="F8203" s="45">
        <v>0.12950730323791504</v>
      </c>
      <c r="G8203" s="45"/>
      <c r="H8203" s="45"/>
      <c r="I8203" s="45"/>
      <c r="J8203" s="45"/>
      <c r="K8203" s="45">
        <v>1.7867230403669854E-15</v>
      </c>
      <c r="L8203" s="45"/>
      <c r="M8203" s="45"/>
      <c r="N8203" s="45">
        <v>1.9414381980895996</v>
      </c>
      <c r="O8203" s="45"/>
      <c r="P8203" s="45"/>
      <c r="Q8203" s="45"/>
      <c r="R8203" s="45">
        <v>1.3728040456771851</v>
      </c>
      <c r="S8203" s="45"/>
      <c r="T8203" s="45"/>
      <c r="U8203" s="45"/>
      <c r="V8203" s="46">
        <v>9.2030902213227628E-14</v>
      </c>
      <c r="W8203" s="46"/>
      <c r="X8203" s="45">
        <v>6.8000003695487976E-2</v>
      </c>
      <c r="Y8203" s="45"/>
      <c r="Z8203" s="44">
        <v>4.0800002217292786</v>
      </c>
      <c r="AA8203" s="44"/>
      <c r="AB8203" s="45">
        <v>-1.5928417444229126</v>
      </c>
      <c r="AC8203" s="45"/>
      <c r="AD8203" s="45">
        <v>5.0041001144371135E-35</v>
      </c>
      <c r="AE8203" s="45"/>
      <c r="AF8203" s="45">
        <v>1.8077239990234375</v>
      </c>
      <c r="AG8203" s="45"/>
      <c r="AH8203" s="45">
        <v>1.2782539129257202</v>
      </c>
      <c r="AI8203" s="45"/>
      <c r="AJ8203" s="45"/>
      <c r="AK8203" s="20">
        <v>2.7681771568811743E-33</v>
      </c>
    </row>
    <row r="8204" spans="2:37">
      <c r="B8204" s="2">
        <v>2.9999999329447746E-2</v>
      </c>
      <c r="D8204" s="44">
        <v>1.7999999597668648</v>
      </c>
      <c r="E8204" s="44"/>
      <c r="F8204" s="45">
        <v>-0.59123474359512329</v>
      </c>
      <c r="G8204" s="45"/>
      <c r="H8204" s="45"/>
      <c r="I8204" s="45"/>
      <c r="J8204" s="45"/>
      <c r="K8204" s="45">
        <v>5.6295424331076504E-16</v>
      </c>
      <c r="L8204" s="45"/>
      <c r="M8204" s="45"/>
      <c r="N8204" s="45">
        <v>1.9375830888748169</v>
      </c>
      <c r="O8204" s="45"/>
      <c r="P8204" s="45"/>
      <c r="Q8204" s="45"/>
      <c r="R8204" s="45">
        <v>1.3700780868530273</v>
      </c>
      <c r="S8204" s="45"/>
      <c r="T8204" s="45"/>
      <c r="U8204" s="45"/>
      <c r="V8204" s="46">
        <v>2.9054456594530126E-14</v>
      </c>
      <c r="W8204" s="46"/>
      <c r="X8204" s="45">
        <v>6.8999998271465302E-2</v>
      </c>
      <c r="Y8204" s="45"/>
      <c r="Z8204" s="44">
        <v>4.1399998962879181</v>
      </c>
      <c r="AA8204" s="44"/>
      <c r="AB8204" s="45">
        <v>-1.1645835638046265</v>
      </c>
      <c r="AC8204" s="45"/>
      <c r="AD8204" s="45">
        <v>1.5776725524991961E-35</v>
      </c>
      <c r="AE8204" s="45"/>
      <c r="AF8204" s="45">
        <v>1.8046983480453491</v>
      </c>
      <c r="AG8204" s="45"/>
      <c r="AH8204" s="45">
        <v>1.2761144638061523</v>
      </c>
      <c r="AI8204" s="45"/>
      <c r="AJ8204" s="45"/>
      <c r="AK8204" s="20">
        <v>8.7420293458554621E-34</v>
      </c>
    </row>
    <row r="8205" spans="2:37">
      <c r="B8205" s="2">
        <v>3.0999999493360519E-2</v>
      </c>
      <c r="D8205" s="44">
        <v>1.8599999696016312</v>
      </c>
      <c r="E8205" s="44"/>
      <c r="F8205" s="45">
        <v>-1.2263174057006836</v>
      </c>
      <c r="G8205" s="45"/>
      <c r="H8205" s="45"/>
      <c r="I8205" s="45"/>
      <c r="J8205" s="45"/>
      <c r="K8205" s="45">
        <v>1.7739237637290421E-16</v>
      </c>
      <c r="L8205" s="45"/>
      <c r="M8205" s="45"/>
      <c r="N8205" s="45">
        <v>1.9337528944015503</v>
      </c>
      <c r="O8205" s="45"/>
      <c r="P8205" s="45"/>
      <c r="Q8205" s="45"/>
      <c r="R8205" s="45">
        <v>1.3673697710037231</v>
      </c>
      <c r="S8205" s="45"/>
      <c r="T8205" s="45"/>
      <c r="U8205" s="45"/>
      <c r="V8205" s="46">
        <v>9.173477780080163E-15</v>
      </c>
      <c r="W8205" s="46"/>
      <c r="X8205" s="45">
        <v>7.0000000298023224E-2</v>
      </c>
      <c r="Y8205" s="45"/>
      <c r="Z8205" s="44">
        <v>4.2000000178813934</v>
      </c>
      <c r="AA8205" s="44"/>
      <c r="AB8205" s="45">
        <v>-0.57461339235305786</v>
      </c>
      <c r="AC8205" s="45"/>
      <c r="AD8205" s="45">
        <v>4.97402391769889E-36</v>
      </c>
      <c r="AE8205" s="45"/>
      <c r="AF8205" s="45">
        <v>1.8016905784606934</v>
      </c>
      <c r="AG8205" s="45"/>
      <c r="AH8205" s="45">
        <v>1.2739876508712769</v>
      </c>
      <c r="AI8205" s="45"/>
      <c r="AJ8205" s="45"/>
      <c r="AK8205" s="20">
        <v>2.7607534049605027E-34</v>
      </c>
    </row>
    <row r="8206" spans="2:37">
      <c r="B8206" s="2">
        <v>3.2000001519918442E-2</v>
      </c>
      <c r="D8206" s="44">
        <v>1.9200000911951065</v>
      </c>
      <c r="E8206" s="44"/>
      <c r="F8206" s="45">
        <v>-1.6871436834335327</v>
      </c>
      <c r="G8206" s="45"/>
      <c r="H8206" s="45"/>
      <c r="I8206" s="45"/>
      <c r="J8206" s="45"/>
      <c r="K8206" s="45">
        <v>5.5902996613591547E-17</v>
      </c>
      <c r="L8206" s="45"/>
      <c r="M8206" s="45"/>
      <c r="N8206" s="45">
        <v>1.9299472570419312</v>
      </c>
      <c r="O8206" s="45"/>
      <c r="P8206" s="45"/>
      <c r="Q8206" s="45"/>
      <c r="R8206" s="45">
        <v>1.3646787405014038</v>
      </c>
      <c r="S8206" s="45"/>
      <c r="T8206" s="45"/>
      <c r="U8206" s="45"/>
      <c r="V8206" s="46">
        <v>2.8966072518132402E-15</v>
      </c>
      <c r="W8206" s="46"/>
      <c r="X8206" s="45">
        <v>7.1000002324581146E-2</v>
      </c>
      <c r="Y8206" s="45"/>
      <c r="Z8206" s="44">
        <v>4.2600001394748688</v>
      </c>
      <c r="AA8206" s="44"/>
      <c r="AB8206" s="45">
        <v>9.3891352415084839E-2</v>
      </c>
      <c r="AC8206" s="45"/>
      <c r="AD8206" s="45">
        <v>1.5681911832392159E-36</v>
      </c>
      <c r="AE8206" s="45"/>
      <c r="AF8206" s="45">
        <v>1.7987008094787598</v>
      </c>
      <c r="AG8206" s="45"/>
      <c r="AH8206" s="45">
        <v>1.2718734741210938</v>
      </c>
      <c r="AI8206" s="45"/>
      <c r="AJ8206" s="45"/>
      <c r="AK8206" s="20">
        <v>8.7184659646625043E-35</v>
      </c>
    </row>
    <row r="8207" spans="2:37">
      <c r="B8207" s="2">
        <v>3.2999999821186066E-2</v>
      </c>
      <c r="D8207" s="44">
        <v>1.9799999892711639</v>
      </c>
      <c r="E8207" s="44"/>
      <c r="F8207" s="45">
        <v>-1.9098660945892334</v>
      </c>
      <c r="G8207" s="45"/>
      <c r="H8207" s="45"/>
      <c r="I8207" s="45"/>
      <c r="J8207" s="45"/>
      <c r="K8207" s="45">
        <v>1.7618420960509906E-17</v>
      </c>
      <c r="L8207" s="45"/>
      <c r="M8207" s="45"/>
      <c r="N8207" s="45">
        <v>1.9261660575866699</v>
      </c>
      <c r="O8207" s="45"/>
      <c r="P8207" s="45"/>
      <c r="Q8207" s="45"/>
      <c r="R8207" s="45">
        <v>1.3620051145553589</v>
      </c>
      <c r="S8207" s="45"/>
      <c r="T8207" s="45"/>
      <c r="U8207" s="45"/>
      <c r="V8207" s="46">
        <v>9.146885392459351E-16</v>
      </c>
      <c r="W8207" s="46"/>
      <c r="X8207" s="45">
        <v>7.1999996900558472E-2</v>
      </c>
      <c r="Y8207" s="45"/>
      <c r="Z8207" s="44">
        <v>4.3199998140335083</v>
      </c>
      <c r="AA8207" s="44"/>
      <c r="AB8207" s="45">
        <v>0.74703037738800049</v>
      </c>
      <c r="AC8207" s="45"/>
      <c r="AD8207" s="45">
        <v>4.9441343335587188E-37</v>
      </c>
      <c r="AE8207" s="45"/>
      <c r="AF8207" s="45">
        <v>1.7957285642623901</v>
      </c>
      <c r="AG8207" s="45"/>
      <c r="AH8207" s="45">
        <v>1.2697718143463135</v>
      </c>
      <c r="AI8207" s="45"/>
      <c r="AJ8207" s="45"/>
      <c r="AK8207" s="20">
        <v>2.753274953522432E-35</v>
      </c>
    </row>
    <row r="8208" spans="2:37">
      <c r="B8208" s="2">
        <v>3.4000001847743988E-2</v>
      </c>
      <c r="D8208" s="44">
        <v>2.0400001108646393</v>
      </c>
      <c r="E8208" s="44"/>
      <c r="F8208" s="45">
        <v>-1.8642277717590332</v>
      </c>
      <c r="G8208" s="45"/>
      <c r="H8208" s="45"/>
      <c r="I8208" s="45"/>
      <c r="J8208" s="45"/>
      <c r="K8208" s="45">
        <v>5.5529693311868816E-18</v>
      </c>
      <c r="L8208" s="45"/>
      <c r="M8208" s="45"/>
      <c r="N8208" s="45">
        <v>1.9224090576171875</v>
      </c>
      <c r="O8208" s="45"/>
      <c r="P8208" s="45"/>
      <c r="Q8208" s="45"/>
      <c r="R8208" s="45">
        <v>1.3593485355377197</v>
      </c>
      <c r="S8208" s="45"/>
      <c r="T8208" s="45"/>
      <c r="U8208" s="45"/>
      <c r="V8208" s="46">
        <v>2.8885472568640827E-16</v>
      </c>
      <c r="W8208" s="46"/>
      <c r="X8208" s="45">
        <v>7.2999998927116394E-2</v>
      </c>
      <c r="Y8208" s="45"/>
      <c r="Z8208" s="44">
        <v>4.3799999356269836</v>
      </c>
      <c r="AA8208" s="44"/>
      <c r="AB8208" s="45">
        <v>1.293366551399231</v>
      </c>
      <c r="AC8208" s="45"/>
      <c r="AD8208" s="45">
        <v>1.5587685384742398E-37</v>
      </c>
      <c r="AE8208" s="45"/>
      <c r="AF8208" s="45">
        <v>1.7927738428115845</v>
      </c>
      <c r="AG8208" s="45"/>
      <c r="AH8208" s="45">
        <v>1.2676825523376465</v>
      </c>
      <c r="AI8208" s="45"/>
      <c r="AJ8208" s="45"/>
      <c r="AK8208" s="20">
        <v>8.694730793694546E-36</v>
      </c>
    </row>
    <row r="8209" spans="2:37">
      <c r="B8209" s="2">
        <v>3.5000000149011612E-2</v>
      </c>
      <c r="D8209" s="44">
        <v>2.1000000089406967</v>
      </c>
      <c r="E8209" s="44"/>
      <c r="F8209" s="45">
        <v>-1.5576668977737427</v>
      </c>
      <c r="G8209" s="45"/>
      <c r="H8209" s="45"/>
      <c r="I8209" s="45"/>
      <c r="J8209" s="45"/>
      <c r="K8209" s="45">
        <v>1.7502721967461195E-18</v>
      </c>
      <c r="L8209" s="45"/>
      <c r="M8209" s="45"/>
      <c r="N8209" s="45">
        <v>1.9186761379241943</v>
      </c>
      <c r="O8209" s="45"/>
      <c r="P8209" s="45"/>
      <c r="Q8209" s="45"/>
      <c r="R8209" s="45">
        <v>1.3567088842391968</v>
      </c>
      <c r="S8209" s="45"/>
      <c r="T8209" s="45"/>
      <c r="U8209" s="45"/>
      <c r="V8209" s="46">
        <v>9.1222907320446384E-17</v>
      </c>
      <c r="W8209" s="46"/>
      <c r="X8209" s="45">
        <v>7.4000000953674316E-2</v>
      </c>
      <c r="Y8209" s="45"/>
      <c r="Z8209" s="44">
        <v>4.440000057220459</v>
      </c>
      <c r="AA8209" s="44"/>
      <c r="AB8209" s="45">
        <v>1.6567233800888062</v>
      </c>
      <c r="AC8209" s="45"/>
      <c r="AD8209" s="45">
        <v>4.9144299450235927E-38</v>
      </c>
      <c r="AE8209" s="45"/>
      <c r="AF8209" s="45">
        <v>1.7898365259170532</v>
      </c>
      <c r="AG8209" s="45"/>
      <c r="AH8209" s="45">
        <v>1.2656055688858032</v>
      </c>
      <c r="AI8209" s="45"/>
      <c r="AJ8209" s="45"/>
      <c r="AK8209" s="20">
        <v>2.7457423263162762E-36</v>
      </c>
    </row>
    <row r="8210" spans="2:37">
      <c r="B8210" s="2">
        <v>3.5999998450279236E-2</v>
      </c>
      <c r="D8210" s="44">
        <v>2.1599999070167542</v>
      </c>
      <c r="E8210" s="44"/>
      <c r="F8210" s="45">
        <v>-1.0341284275054932</v>
      </c>
      <c r="G8210" s="45"/>
      <c r="H8210" s="45"/>
      <c r="I8210" s="45"/>
      <c r="J8210" s="45"/>
      <c r="K8210" s="45">
        <v>5.5170149952840751E-19</v>
      </c>
      <c r="L8210" s="45"/>
      <c r="M8210" s="45"/>
      <c r="N8210" s="45">
        <v>1.9149670600891113</v>
      </c>
      <c r="O8210" s="45"/>
      <c r="P8210" s="45"/>
      <c r="Q8210" s="45"/>
      <c r="R8210" s="45">
        <v>1.35408616065979</v>
      </c>
      <c r="S8210" s="45"/>
      <c r="T8210" s="45"/>
      <c r="U8210" s="45"/>
      <c r="V8210" s="46">
        <v>2.8809972816282907E-17</v>
      </c>
      <c r="W8210" s="46"/>
      <c r="X8210" s="45">
        <v>7.5000002980232239E-2</v>
      </c>
      <c r="Y8210" s="45"/>
      <c r="Z8210" s="44">
        <v>4.5000001788139343</v>
      </c>
      <c r="AA8210" s="44"/>
      <c r="AB8210" s="45">
        <v>1.7868028879165649</v>
      </c>
      <c r="AC8210" s="45"/>
      <c r="AD8210" s="45">
        <v>1.5494045016162356E-38</v>
      </c>
      <c r="AE8210" s="45"/>
      <c r="AF8210" s="45">
        <v>1.7869164943695068</v>
      </c>
      <c r="AG8210" s="45"/>
      <c r="AH8210" s="45">
        <v>1.2635408639907837</v>
      </c>
      <c r="AI8210" s="45"/>
      <c r="AJ8210" s="45"/>
      <c r="AK8210" s="20">
        <v>8.6708277359601738E-37</v>
      </c>
    </row>
    <row r="8211" spans="2:37">
      <c r="B8211" s="2">
        <v>3.7000000476837158E-2</v>
      </c>
      <c r="D8211" s="44">
        <v>2.2200000286102295</v>
      </c>
      <c r="E8211" s="44"/>
      <c r="F8211" s="45">
        <v>-0.36776867508888245</v>
      </c>
      <c r="G8211" s="45"/>
      <c r="H8211" s="45"/>
      <c r="I8211" s="45"/>
      <c r="J8211" s="45"/>
      <c r="K8211" s="45">
        <v>1.7390733086254938E-19</v>
      </c>
      <c r="L8211" s="45"/>
      <c r="M8211" s="45"/>
      <c r="N8211" s="45">
        <v>1.9112814664840698</v>
      </c>
      <c r="O8211" s="45"/>
      <c r="P8211" s="45"/>
      <c r="Q8211" s="45"/>
      <c r="R8211" s="45">
        <v>1.3514801263809204</v>
      </c>
      <c r="S8211" s="45"/>
      <c r="T8211" s="45"/>
      <c r="U8211" s="45"/>
      <c r="V8211" s="46">
        <v>9.0989908739863672E-18</v>
      </c>
      <c r="W8211" s="46"/>
      <c r="X8211" s="45">
        <v>7.5999997556209564E-2</v>
      </c>
      <c r="Y8211" s="45"/>
      <c r="Z8211" s="44">
        <v>4.5599998533725739</v>
      </c>
      <c r="AA8211" s="44"/>
      <c r="AB8211" s="45">
        <v>1.666144847869873</v>
      </c>
      <c r="AC8211" s="45"/>
      <c r="AD8211" s="45">
        <v>4.8849096310547404E-39</v>
      </c>
      <c r="AE8211" s="45"/>
      <c r="AF8211" s="45">
        <v>1.7840136289596558</v>
      </c>
      <c r="AG8211" s="45"/>
      <c r="AH8211" s="45">
        <v>1.2614880800247192</v>
      </c>
      <c r="AI8211" s="45"/>
      <c r="AJ8211" s="45"/>
      <c r="AK8211" s="20">
        <v>2.7381573779885788E-37</v>
      </c>
    </row>
    <row r="8212" spans="2:37" ht="14.25" customHeight="1">
      <c r="B8212" s="2">
        <v>3.7999998778104782E-2</v>
      </c>
      <c r="D8212" s="44">
        <v>2.2799999266862869</v>
      </c>
      <c r="E8212" s="44"/>
      <c r="F8212" s="45">
        <v>0.34754312038421631</v>
      </c>
      <c r="G8212" s="45"/>
      <c r="H8212" s="45"/>
      <c r="I8212" s="45"/>
      <c r="J8212" s="45"/>
      <c r="K8212" s="45">
        <v>5.482066485156739E-20</v>
      </c>
      <c r="L8212" s="45"/>
      <c r="M8212" s="45"/>
      <c r="N8212" s="45">
        <v>1.9076193571090698</v>
      </c>
      <c r="O8212" s="45"/>
      <c r="P8212" s="45"/>
      <c r="Q8212" s="45"/>
      <c r="R8212" s="45">
        <v>1.3488905429840088</v>
      </c>
      <c r="S8212" s="45"/>
      <c r="T8212" s="45"/>
      <c r="U8212" s="45"/>
      <c r="V8212" s="46">
        <v>2.8737737201340183E-18</v>
      </c>
      <c r="W8212" s="46"/>
      <c r="X8212" s="45">
        <v>7.6999999582767487E-2</v>
      </c>
      <c r="Y8212" s="45"/>
      <c r="Z8212" s="44">
        <v>4.6199999749660492</v>
      </c>
      <c r="AA8212" s="44"/>
      <c r="AB8212" s="45">
        <v>1.3124653100967407</v>
      </c>
      <c r="AC8212" s="45"/>
      <c r="AD8212" s="45">
        <v>1.5400984785146545E-39</v>
      </c>
      <c r="AE8212" s="45"/>
      <c r="AF8212" s="45">
        <v>1.7811276912689209</v>
      </c>
      <c r="AG8212" s="45"/>
      <c r="AH8212" s="45">
        <v>1.259447455406189</v>
      </c>
      <c r="AI8212" s="45"/>
      <c r="AJ8212" s="45"/>
      <c r="AK8212" s="20">
        <v>8.6467598182640708E-38</v>
      </c>
    </row>
    <row r="8213" spans="2:37" ht="13.5" customHeight="1">
      <c r="B8213" s="47" t="s">
        <v>11</v>
      </c>
      <c r="C8213" s="47"/>
      <c r="D8213" s="47"/>
      <c r="E8213" s="47"/>
    </row>
    <row r="8214" spans="2:37" ht="12.75" customHeight="1">
      <c r="B8214" s="39" t="s">
        <v>0</v>
      </c>
      <c r="C8214" s="39"/>
      <c r="D8214" s="39"/>
      <c r="E8214" s="39"/>
      <c r="F8214" s="39"/>
      <c r="G8214" s="1" t="s">
        <v>1</v>
      </c>
      <c r="H8214" s="40" t="s">
        <v>45</v>
      </c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</row>
    <row r="8215" spans="2:37" ht="12.75" customHeight="1">
      <c r="AB8215" s="39" t="s">
        <v>2</v>
      </c>
      <c r="AC8215" s="39"/>
      <c r="AD8215" s="39"/>
      <c r="AE8215" s="39"/>
      <c r="AF8215" s="39"/>
      <c r="AG8215" s="39"/>
    </row>
    <row r="8216" spans="2:37" ht="12" customHeight="1">
      <c r="B8216" s="39" t="s">
        <v>3</v>
      </c>
      <c r="C8216" s="39"/>
      <c r="D8216" s="39"/>
      <c r="E8216" s="39"/>
      <c r="G8216" s="1" t="s">
        <v>4</v>
      </c>
      <c r="H8216" s="41">
        <v>0.2199999988079071</v>
      </c>
      <c r="I8216" s="41"/>
      <c r="J8216" s="41"/>
      <c r="K8216" s="41"/>
      <c r="L8216" s="41"/>
      <c r="M8216" s="41"/>
      <c r="N8216" s="41"/>
      <c r="O8216" s="39" t="s">
        <v>21</v>
      </c>
      <c r="P8216" s="39"/>
      <c r="Q8216" s="39"/>
      <c r="R8216" s="39"/>
      <c r="S8216" s="1" t="s">
        <v>4</v>
      </c>
      <c r="T8216" s="42" t="s">
        <v>22</v>
      </c>
      <c r="U8216" s="42"/>
      <c r="V8216" s="42"/>
      <c r="W8216" s="42"/>
      <c r="X8216" s="42"/>
      <c r="Y8216" s="42"/>
      <c r="Z8216" s="42"/>
      <c r="AA8216" s="42"/>
      <c r="AB8216" s="39"/>
      <c r="AC8216" s="39"/>
      <c r="AD8216" s="39"/>
      <c r="AE8216" s="39"/>
      <c r="AF8216" s="39"/>
      <c r="AG8216" s="39"/>
    </row>
    <row r="8217" spans="2:37" ht="10.5" customHeight="1">
      <c r="AB8217" s="39"/>
      <c r="AC8217" s="39"/>
      <c r="AD8217" s="39"/>
      <c r="AE8217" s="39"/>
      <c r="AF8217" s="39"/>
      <c r="AG8217" s="39"/>
    </row>
    <row r="8218" spans="2:37" ht="12" customHeight="1">
      <c r="AB8218" s="39"/>
      <c r="AC8218" s="39"/>
      <c r="AD8218" s="39"/>
      <c r="AE8218" s="39"/>
      <c r="AF8218" s="39"/>
      <c r="AG8218" s="39"/>
    </row>
    <row r="8219" spans="2:37" ht="12" customHeight="1">
      <c r="AB8219" s="39"/>
      <c r="AC8219" s="39"/>
      <c r="AD8219" s="39"/>
      <c r="AE8219" s="39"/>
      <c r="AF8219" s="39"/>
      <c r="AG8219" s="39"/>
    </row>
    <row r="8220" spans="2:37" ht="6" customHeight="1"/>
    <row r="8221" spans="2:37" ht="3" customHeight="1">
      <c r="B8221" s="43" t="s">
        <v>5</v>
      </c>
      <c r="D8221" s="43" t="s">
        <v>23</v>
      </c>
      <c r="E8221" s="43"/>
      <c r="G8221" s="43" t="s">
        <v>6</v>
      </c>
      <c r="H8221" s="43"/>
      <c r="J8221" s="43" t="s">
        <v>7</v>
      </c>
      <c r="K8221" s="43"/>
      <c r="L8221" s="43"/>
      <c r="M8221" s="43"/>
      <c r="N8221" s="43" t="s">
        <v>8</v>
      </c>
      <c r="O8221" s="43"/>
      <c r="Q8221" s="43" t="s">
        <v>9</v>
      </c>
      <c r="R8221" s="43"/>
      <c r="S8221" s="43"/>
      <c r="T8221" s="43" t="s">
        <v>10</v>
      </c>
      <c r="U8221" s="43"/>
      <c r="X8221" s="43" t="s">
        <v>5</v>
      </c>
      <c r="Y8221" s="43"/>
      <c r="Z8221" s="43" t="s">
        <v>23</v>
      </c>
      <c r="AA8221" s="43"/>
      <c r="AB8221" s="43" t="s">
        <v>6</v>
      </c>
      <c r="AC8221" s="43" t="s">
        <v>7</v>
      </c>
      <c r="AE8221" s="43" t="s">
        <v>8</v>
      </c>
      <c r="AF8221" s="43" t="s">
        <v>9</v>
      </c>
      <c r="AG8221" s="43" t="s">
        <v>10</v>
      </c>
      <c r="AH8221" s="43"/>
    </row>
    <row r="8222" spans="2:37" ht="14.25" customHeight="1">
      <c r="B8222" s="43"/>
      <c r="D8222" s="43"/>
      <c r="E8222" s="43"/>
      <c r="G8222" s="43"/>
      <c r="H8222" s="43"/>
      <c r="J8222" s="43"/>
      <c r="K8222" s="43"/>
      <c r="L8222" s="43"/>
      <c r="M8222" s="43"/>
      <c r="N8222" s="43"/>
      <c r="O8222" s="43"/>
      <c r="Q8222" s="43"/>
      <c r="R8222" s="43"/>
      <c r="S8222" s="43"/>
      <c r="T8222" s="43"/>
      <c r="U8222" s="43"/>
      <c r="X8222" s="43"/>
      <c r="Y8222" s="43"/>
      <c r="Z8222" s="43"/>
      <c r="AA8222" s="43"/>
      <c r="AB8222" s="43"/>
      <c r="AC8222" s="43"/>
      <c r="AE8222" s="43"/>
      <c r="AF8222" s="43"/>
      <c r="AG8222" s="43"/>
      <c r="AH8222" s="43"/>
    </row>
    <row r="8223" spans="2:37">
      <c r="B8223" s="2">
        <v>7.8000001609325409E-2</v>
      </c>
      <c r="D8223" s="44">
        <v>4.6800000965595245</v>
      </c>
      <c r="E8223" s="44"/>
      <c r="F8223" s="45">
        <v>0.77606093883514404</v>
      </c>
      <c r="G8223" s="45"/>
      <c r="H8223" s="45"/>
      <c r="I8223" s="45"/>
      <c r="J8223" s="45"/>
      <c r="K8223" s="45">
        <v>4.8555692438087074E-40</v>
      </c>
      <c r="L8223" s="45"/>
      <c r="M8223" s="45"/>
      <c r="N8223" s="45">
        <v>1.7782585620880127</v>
      </c>
      <c r="O8223" s="45"/>
      <c r="P8223" s="45"/>
      <c r="Q8223" s="45"/>
      <c r="R8223" s="45">
        <v>1.2574187517166138</v>
      </c>
      <c r="S8223" s="45"/>
      <c r="T8223" s="45"/>
      <c r="U8223" s="45"/>
      <c r="V8223" s="46">
        <v>2.7305211421370872E-38</v>
      </c>
      <c r="W8223" s="46"/>
    </row>
    <row r="8224" spans="2:37">
      <c r="B8224" s="2">
        <v>7.9000003635883331E-2</v>
      </c>
      <c r="D8224" s="44">
        <v>4.7400002181529999</v>
      </c>
      <c r="E8224" s="44"/>
      <c r="F8224" s="45">
        <v>0.13265945017337799</v>
      </c>
      <c r="G8224" s="45"/>
      <c r="H8224" s="45"/>
      <c r="I8224" s="45"/>
      <c r="J8224" s="45"/>
      <c r="K8224" s="45">
        <v>1.5308485073516464E-40</v>
      </c>
      <c r="L8224" s="45"/>
      <c r="M8224" s="45"/>
      <c r="N8224" s="45">
        <v>1.7754061222076416</v>
      </c>
      <c r="O8224" s="45"/>
      <c r="P8224" s="45"/>
      <c r="Q8224" s="45"/>
      <c r="R8224" s="45">
        <v>1.2554017305374146</v>
      </c>
      <c r="S8224" s="45"/>
      <c r="T8224" s="45"/>
      <c r="U8224" s="45"/>
      <c r="V8224" s="46">
        <v>8.622532769114359E-39</v>
      </c>
      <c r="W8224" s="46"/>
    </row>
    <row r="8225" spans="2:23">
      <c r="B8225" s="2">
        <v>7.9999998211860657E-2</v>
      </c>
      <c r="D8225" s="44">
        <v>4.7999998927116394</v>
      </c>
      <c r="E8225" s="44"/>
      <c r="F8225" s="45">
        <v>-0.52726829051971436</v>
      </c>
      <c r="G8225" s="45"/>
      <c r="H8225" s="45"/>
      <c r="I8225" s="45"/>
      <c r="J8225" s="45"/>
      <c r="K8225" s="45">
        <v>4.826352170827535E-41</v>
      </c>
      <c r="L8225" s="45"/>
      <c r="M8225" s="45"/>
      <c r="N8225" s="45">
        <v>1.7725703716278076</v>
      </c>
      <c r="O8225" s="45"/>
      <c r="P8225" s="45"/>
      <c r="Q8225" s="45"/>
      <c r="R8225" s="45">
        <v>1.2533965110778809</v>
      </c>
      <c r="S8225" s="45"/>
      <c r="T8225" s="45"/>
      <c r="U8225" s="45"/>
      <c r="V8225" s="46">
        <v>2.7228350200602656E-39</v>
      </c>
      <c r="W8225" s="46"/>
    </row>
    <row r="8226" spans="2:23">
      <c r="B8226" s="2">
        <v>8.1000000238418579E-2</v>
      </c>
      <c r="D8226" s="44">
        <v>4.8600000143051147</v>
      </c>
      <c r="E8226" s="44"/>
      <c r="F8226" s="45">
        <v>-1.1112262010574341</v>
      </c>
      <c r="G8226" s="45"/>
      <c r="H8226" s="45"/>
      <c r="I8226" s="45"/>
      <c r="J8226" s="45"/>
      <c r="K8226" s="45">
        <v>1.5216700024103189E-41</v>
      </c>
      <c r="L8226" s="45"/>
      <c r="M8226" s="45"/>
      <c r="N8226" s="45">
        <v>1.7697509527206421</v>
      </c>
      <c r="O8226" s="45"/>
      <c r="P8226" s="45"/>
      <c r="Q8226" s="45"/>
      <c r="R8226" s="45">
        <v>1.2514029741287231</v>
      </c>
      <c r="S8226" s="45"/>
      <c r="T8226" s="45"/>
      <c r="U8226" s="45"/>
      <c r="V8226" s="46">
        <v>8.5981431693427856E-40</v>
      </c>
      <c r="W8226" s="46"/>
    </row>
    <row r="8227" spans="2:23">
      <c r="B8227" s="2">
        <v>8.2000002264976501E-2</v>
      </c>
      <c r="D8227" s="44">
        <v>4.9200001358985901</v>
      </c>
      <c r="E8227" s="44"/>
      <c r="F8227" s="45">
        <v>-1.5376540422439575</v>
      </c>
      <c r="G8227" s="45"/>
      <c r="H8227" s="45"/>
      <c r="I8227" s="45"/>
      <c r="J8227" s="45"/>
      <c r="K8227" s="45">
        <v>4.7980459418481737E-42</v>
      </c>
      <c r="L8227" s="45"/>
      <c r="M8227" s="45"/>
      <c r="N8227" s="45">
        <v>1.7669479846954346</v>
      </c>
      <c r="O8227" s="45"/>
      <c r="P8227" s="45"/>
      <c r="Q8227" s="45"/>
      <c r="R8227" s="45">
        <v>1.2494208812713623</v>
      </c>
      <c r="S8227" s="45"/>
      <c r="T8227" s="45"/>
      <c r="U8227" s="45"/>
      <c r="V8227" s="46">
        <v>2.7150998525371926E-40</v>
      </c>
      <c r="W8227" s="46"/>
    </row>
    <row r="8228" spans="2:23">
      <c r="B8228" s="2">
        <v>8.2999996840953827E-2</v>
      </c>
      <c r="D8228" s="44">
        <v>4.9799998104572296</v>
      </c>
      <c r="E8228" s="44"/>
      <c r="F8228" s="45">
        <v>-1.7473156452178955</v>
      </c>
      <c r="G8228" s="45"/>
      <c r="H8228" s="45"/>
      <c r="I8228" s="45"/>
      <c r="J8228" s="45"/>
      <c r="K8228" s="45">
        <v>1.5120010430064776E-42</v>
      </c>
      <c r="L8228" s="45"/>
      <c r="M8228" s="45"/>
      <c r="N8228" s="45">
        <v>1.7641611099243164</v>
      </c>
      <c r="O8228" s="45"/>
      <c r="P8228" s="45"/>
      <c r="Q8228" s="45"/>
      <c r="R8228" s="45">
        <v>1.2474502325057983</v>
      </c>
      <c r="S8228" s="45"/>
      <c r="T8228" s="45"/>
      <c r="U8228" s="45"/>
      <c r="V8228" s="46">
        <v>8.5735643942785283E-41</v>
      </c>
      <c r="W8228" s="46"/>
    </row>
    <row r="8229" spans="2:23">
      <c r="B8229" s="2">
        <v>8.3999998867511749E-2</v>
      </c>
      <c r="D8229" s="44">
        <v>5.039999932050705</v>
      </c>
      <c r="E8229" s="44"/>
      <c r="F8229" s="45">
        <v>-1.711524486541748</v>
      </c>
      <c r="G8229" s="45"/>
      <c r="H8229" s="45"/>
      <c r="I8229" s="45"/>
      <c r="J8229" s="45"/>
      <c r="K8229" s="45">
        <v>4.764414778704378E-43</v>
      </c>
      <c r="L8229" s="45"/>
      <c r="M8229" s="45"/>
      <c r="N8229" s="45">
        <v>1.7613903284072876</v>
      </c>
      <c r="O8229" s="45"/>
      <c r="P8229" s="45"/>
      <c r="Q8229" s="45"/>
      <c r="R8229" s="45">
        <v>1.2454910278320313</v>
      </c>
      <c r="S8229" s="45"/>
      <c r="T8229" s="45"/>
      <c r="U8229" s="45"/>
      <c r="V8229" s="46">
        <v>2.7073086330755466E-41</v>
      </c>
      <c r="W8229" s="46"/>
    </row>
    <row r="8230" spans="2:23">
      <c r="B8230" s="2">
        <v>8.5000000894069672E-2</v>
      </c>
      <c r="D8230" s="44">
        <v>5.1000000536441803</v>
      </c>
      <c r="E8230" s="44"/>
      <c r="F8230" s="45">
        <v>-1.4360650777816772</v>
      </c>
      <c r="G8230" s="45"/>
      <c r="H8230" s="45"/>
      <c r="I8230" s="45"/>
      <c r="J8230" s="45"/>
      <c r="K8230" s="45">
        <v>1.4993893568275543E-43</v>
      </c>
      <c r="L8230" s="45"/>
      <c r="M8230" s="45"/>
      <c r="N8230" s="45">
        <v>1.758635401725769</v>
      </c>
      <c r="O8230" s="45"/>
      <c r="P8230" s="45"/>
      <c r="Q8230" s="45"/>
      <c r="R8230" s="45">
        <v>1.2435430288314819</v>
      </c>
      <c r="S8230" s="45"/>
      <c r="T8230" s="45"/>
      <c r="U8230" s="45"/>
      <c r="V8230" s="46">
        <v>8.5493219308457089E-42</v>
      </c>
      <c r="W8230" s="46"/>
    </row>
    <row r="8231" spans="2:23">
      <c r="B8231" s="2">
        <v>8.6000002920627594E-2</v>
      </c>
      <c r="D8231" s="44">
        <v>5.1600001752376556</v>
      </c>
      <c r="E8231" s="44"/>
      <c r="F8231" s="45">
        <v>-0.96027481555938721</v>
      </c>
      <c r="G8231" s="45"/>
      <c r="H8231" s="45"/>
      <c r="I8231" s="45"/>
      <c r="J8231" s="45"/>
      <c r="K8231" s="45">
        <v>4.764414778704378E-44</v>
      </c>
      <c r="L8231" s="45"/>
      <c r="M8231" s="45"/>
      <c r="N8231" s="45">
        <v>1.7558964490890503</v>
      </c>
      <c r="O8231" s="45"/>
      <c r="P8231" s="45"/>
      <c r="Q8231" s="45"/>
      <c r="R8231" s="45">
        <v>1.2416062355041504</v>
      </c>
      <c r="S8231" s="45"/>
      <c r="T8231" s="45"/>
      <c r="U8231" s="45"/>
      <c r="V8231" s="46">
        <v>2.6989008422895977E-42</v>
      </c>
      <c r="W8231" s="46"/>
    </row>
    <row r="8232" spans="2:23">
      <c r="B8232" s="2">
        <v>8.6999997496604919E-2</v>
      </c>
      <c r="D8232" s="44">
        <v>5.2199998497962952</v>
      </c>
      <c r="E8232" s="44"/>
      <c r="F8232" s="45">
        <v>-0.35142910480499268</v>
      </c>
      <c r="G8232" s="45"/>
      <c r="H8232" s="45"/>
      <c r="I8232" s="45"/>
      <c r="J8232" s="45"/>
      <c r="K8232" s="45">
        <v>1.5414283107572988E-44</v>
      </c>
      <c r="L8232" s="45"/>
      <c r="M8232" s="45"/>
      <c r="N8232" s="45">
        <v>1.7531729936599731</v>
      </c>
      <c r="O8232" s="45"/>
      <c r="P8232" s="45"/>
      <c r="Q8232" s="45"/>
      <c r="R8232" s="45">
        <v>1.2396805286407471</v>
      </c>
      <c r="S8232" s="45"/>
      <c r="T8232" s="45"/>
      <c r="U8232" s="45"/>
      <c r="V8232" s="46">
        <v>8.5198946630948878E-43</v>
      </c>
      <c r="W8232" s="46"/>
    </row>
    <row r="8233" spans="2:23">
      <c r="B8233" s="2">
        <v>8.7999999523162842E-2</v>
      </c>
      <c r="D8233" s="44">
        <v>5.2799999713897705</v>
      </c>
      <c r="E8233" s="44"/>
      <c r="F8233" s="45">
        <v>0.30476826429367065</v>
      </c>
      <c r="G8233" s="45"/>
      <c r="H8233" s="45"/>
      <c r="I8233" s="45"/>
      <c r="J8233" s="45"/>
      <c r="K8233" s="45">
        <v>4.2038953929744512E-45</v>
      </c>
      <c r="L8233" s="45"/>
      <c r="M8233" s="45"/>
      <c r="N8233" s="45">
        <v>1.7504652738571167</v>
      </c>
      <c r="O8233" s="45"/>
      <c r="P8233" s="45"/>
      <c r="Q8233" s="45"/>
      <c r="R8233" s="45">
        <v>1.237765908241272</v>
      </c>
      <c r="S8233" s="45"/>
      <c r="T8233" s="45"/>
      <c r="U8233" s="45"/>
      <c r="V8233" s="46">
        <v>2.6904930515036488E-43</v>
      </c>
      <c r="W8233" s="46"/>
    </row>
    <row r="8234" spans="2:23">
      <c r="B8234" s="2">
        <v>8.9000001549720764E-2</v>
      </c>
      <c r="D8234" s="44">
        <v>5.3400000929832458</v>
      </c>
      <c r="E8234" s="44"/>
      <c r="F8234" s="45">
        <v>0.91624581813812256</v>
      </c>
      <c r="G8234" s="45"/>
      <c r="H8234" s="45"/>
      <c r="I8234" s="45"/>
      <c r="J8234" s="45"/>
      <c r="K8234" s="45">
        <v>1.4012984643248171E-45</v>
      </c>
      <c r="L8234" s="45"/>
      <c r="M8234" s="45"/>
      <c r="N8234" s="45">
        <v>1.7477729320526123</v>
      </c>
      <c r="O8234" s="45"/>
      <c r="P8234" s="45"/>
      <c r="Q8234" s="45"/>
      <c r="R8234" s="45">
        <v>1.235862135887146</v>
      </c>
      <c r="S8234" s="45"/>
      <c r="T8234" s="45"/>
      <c r="U8234" s="45"/>
      <c r="V8234" s="46">
        <v>8.5479206323813841E-44</v>
      </c>
      <c r="W8234" s="46"/>
    </row>
    <row r="8235" spans="2:23">
      <c r="B8235" s="2">
        <v>9.0000003576278687E-2</v>
      </c>
      <c r="D8235" s="44">
        <v>5.4000002145767212</v>
      </c>
      <c r="E8235" s="44"/>
      <c r="F8235" s="45">
        <v>1.3974802494049072</v>
      </c>
      <c r="G8235" s="45"/>
      <c r="H8235" s="45"/>
      <c r="I8235" s="45"/>
      <c r="J8235" s="45"/>
      <c r="K8235" s="45">
        <v>0</v>
      </c>
      <c r="L8235" s="45"/>
      <c r="M8235" s="45"/>
      <c r="N8235" s="45">
        <v>1.7450958490371704</v>
      </c>
      <c r="O8235" s="45"/>
      <c r="P8235" s="45"/>
      <c r="Q8235" s="45"/>
      <c r="R8235" s="45">
        <v>1.2339690923690796</v>
      </c>
      <c r="S8235" s="45"/>
      <c r="T8235" s="45"/>
      <c r="U8235" s="45"/>
      <c r="V8235" s="46">
        <v>2.6624670822171524E-44</v>
      </c>
      <c r="W8235" s="46"/>
    </row>
    <row r="8236" spans="2:23">
      <c r="B8236" s="2">
        <v>9.0999998152256012E-2</v>
      </c>
      <c r="D8236" s="44">
        <v>5.4599998891353607</v>
      </c>
      <c r="E8236" s="44"/>
      <c r="F8236" s="45">
        <v>1.6814544200897217</v>
      </c>
      <c r="G8236" s="45"/>
      <c r="H8236" s="45"/>
      <c r="I8236" s="45"/>
      <c r="J8236" s="45"/>
      <c r="K8236" s="45">
        <v>0</v>
      </c>
      <c r="L8236" s="45"/>
      <c r="M8236" s="45"/>
      <c r="N8236" s="45">
        <v>1.7424341440200806</v>
      </c>
      <c r="O8236" s="45"/>
      <c r="P8236" s="45"/>
      <c r="Q8236" s="45"/>
      <c r="R8236" s="45">
        <v>1.2320870161056519</v>
      </c>
      <c r="S8236" s="45"/>
      <c r="T8236" s="45"/>
      <c r="U8236" s="45"/>
      <c r="V8236" s="46">
        <v>8.4077907859489024E-45</v>
      </c>
      <c r="W8236" s="46"/>
    </row>
    <row r="8237" spans="2:23">
      <c r="B8237" s="2">
        <v>9.2000000178813934E-2</v>
      </c>
      <c r="D8237" s="44">
        <v>5.5200000107288361</v>
      </c>
      <c r="E8237" s="44"/>
      <c r="F8237" s="45">
        <v>1.7289881706237793</v>
      </c>
      <c r="G8237" s="45"/>
      <c r="H8237" s="45"/>
      <c r="I8237" s="45"/>
      <c r="J8237" s="45"/>
      <c r="K8237" s="45">
        <v>0</v>
      </c>
      <c r="L8237" s="45"/>
      <c r="M8237" s="45"/>
      <c r="N8237" s="45">
        <v>1.7397873401641846</v>
      </c>
      <c r="O8237" s="45"/>
      <c r="P8237" s="45"/>
      <c r="Q8237" s="45"/>
      <c r="R8237" s="45">
        <v>1.2302154302597046</v>
      </c>
      <c r="S8237" s="45"/>
      <c r="T8237" s="45"/>
      <c r="U8237" s="45"/>
      <c r="V8237" s="46">
        <v>2.8025969286496341E-45</v>
      </c>
      <c r="W8237" s="46"/>
    </row>
    <row r="8238" spans="2:23">
      <c r="B8238" s="2">
        <v>9.3000002205371857E-2</v>
      </c>
      <c r="D8238" s="44">
        <v>5.5800001323223114</v>
      </c>
      <c r="E8238" s="44"/>
      <c r="F8238" s="45">
        <v>1.5341403484344482</v>
      </c>
      <c r="G8238" s="45"/>
      <c r="H8238" s="45"/>
      <c r="I8238" s="45"/>
      <c r="J8238" s="45"/>
      <c r="K8238" s="45">
        <v>0</v>
      </c>
      <c r="L8238" s="45"/>
      <c r="M8238" s="45"/>
      <c r="N8238" s="45">
        <v>1.7371556758880615</v>
      </c>
      <c r="O8238" s="45"/>
      <c r="P8238" s="45"/>
      <c r="Q8238" s="45"/>
      <c r="R8238" s="45">
        <v>1.2283545732498169</v>
      </c>
      <c r="S8238" s="45"/>
      <c r="T8238" s="45"/>
      <c r="U8238" s="45"/>
      <c r="V8238" s="46">
        <v>1.4012984643248171E-45</v>
      </c>
      <c r="W8238" s="46"/>
    </row>
    <row r="8239" spans="2:23">
      <c r="B8239" s="2">
        <v>9.3999996781349182E-2</v>
      </c>
      <c r="D8239" s="44">
        <v>5.6399998068809509</v>
      </c>
      <c r="E8239" s="44"/>
      <c r="F8239" s="45">
        <v>1.1249407529830933</v>
      </c>
      <c r="G8239" s="45"/>
      <c r="H8239" s="45"/>
      <c r="I8239" s="45"/>
      <c r="J8239" s="45"/>
      <c r="K8239" s="45">
        <v>0</v>
      </c>
      <c r="L8239" s="45"/>
      <c r="M8239" s="45"/>
      <c r="N8239" s="45">
        <v>1.7345387935638428</v>
      </c>
      <c r="O8239" s="45"/>
      <c r="P8239" s="45"/>
      <c r="Q8239" s="45"/>
      <c r="R8239" s="45">
        <v>1.2265040874481201</v>
      </c>
      <c r="S8239" s="45"/>
      <c r="T8239" s="45"/>
      <c r="U8239" s="45"/>
      <c r="V8239" s="46">
        <v>0</v>
      </c>
      <c r="W8239" s="46"/>
    </row>
    <row r="8240" spans="2:23">
      <c r="B8240" s="2">
        <v>9.4999998807907104E-2</v>
      </c>
      <c r="D8240" s="44">
        <v>5.6999999284744263</v>
      </c>
      <c r="E8240" s="44"/>
      <c r="F8240" s="45">
        <v>0.55936062335968018</v>
      </c>
      <c r="G8240" s="45"/>
      <c r="H8240" s="45"/>
      <c r="I8240" s="45"/>
      <c r="J8240" s="45"/>
      <c r="K8240" s="45">
        <v>0</v>
      </c>
      <c r="L8240" s="45"/>
      <c r="M8240" s="45"/>
      <c r="N8240" s="45">
        <v>1.7319366931915283</v>
      </c>
      <c r="O8240" s="45"/>
      <c r="P8240" s="45"/>
      <c r="Q8240" s="45"/>
      <c r="R8240" s="45">
        <v>1.2246642112731934</v>
      </c>
      <c r="S8240" s="45"/>
      <c r="T8240" s="45"/>
      <c r="U8240" s="45"/>
      <c r="V8240" s="46">
        <v>0</v>
      </c>
      <c r="W8240" s="46"/>
    </row>
    <row r="8241" spans="2:33">
      <c r="B8241" s="2">
        <v>9.6000000834465027E-2</v>
      </c>
      <c r="D8241" s="44">
        <v>5.7600000500679016</v>
      </c>
      <c r="E8241" s="44"/>
      <c r="F8241" s="45">
        <v>-8.2896754145622253E-2</v>
      </c>
      <c r="G8241" s="45"/>
      <c r="H8241" s="45"/>
      <c r="I8241" s="45"/>
      <c r="J8241" s="45"/>
      <c r="K8241" s="45">
        <v>0</v>
      </c>
      <c r="L8241" s="45"/>
      <c r="M8241" s="45"/>
      <c r="N8241" s="45">
        <v>1.7293491363525391</v>
      </c>
      <c r="O8241" s="45"/>
      <c r="P8241" s="45"/>
      <c r="Q8241" s="45"/>
      <c r="R8241" s="45">
        <v>1.2228344678878784</v>
      </c>
      <c r="S8241" s="45"/>
      <c r="T8241" s="45"/>
      <c r="U8241" s="45"/>
      <c r="V8241" s="46">
        <v>0</v>
      </c>
      <c r="W8241" s="46"/>
    </row>
    <row r="8242" spans="2:33">
      <c r="B8242" s="2">
        <v>9.7000002861022949E-2</v>
      </c>
      <c r="D8242" s="44">
        <v>5.820000171661377</v>
      </c>
      <c r="E8242" s="44"/>
      <c r="F8242" s="45">
        <v>-0.71162581443786621</v>
      </c>
      <c r="G8242" s="45"/>
      <c r="H8242" s="45"/>
      <c r="I8242" s="45"/>
      <c r="J8242" s="45"/>
      <c r="K8242" s="45">
        <v>0</v>
      </c>
      <c r="L8242" s="45"/>
      <c r="M8242" s="45"/>
      <c r="N8242" s="45">
        <v>1.726776123046875</v>
      </c>
      <c r="O8242" s="45"/>
      <c r="P8242" s="45"/>
      <c r="Q8242" s="45"/>
      <c r="R8242" s="45">
        <v>1.2210150957107544</v>
      </c>
      <c r="S8242" s="45"/>
      <c r="T8242" s="45"/>
      <c r="U8242" s="45"/>
      <c r="V8242" s="46">
        <v>0</v>
      </c>
      <c r="W8242" s="46"/>
    </row>
    <row r="8243" spans="2:33">
      <c r="B8243" s="2">
        <v>9.7999997437000275E-2</v>
      </c>
      <c r="D8243" s="44">
        <v>5.8799998462200165</v>
      </c>
      <c r="E8243" s="44"/>
      <c r="F8243" s="45">
        <v>-1.2387849092483521</v>
      </c>
      <c r="G8243" s="45"/>
      <c r="H8243" s="45"/>
      <c r="I8243" s="45"/>
      <c r="J8243" s="45"/>
      <c r="K8243" s="45">
        <v>0</v>
      </c>
      <c r="L8243" s="45"/>
      <c r="M8243" s="45"/>
      <c r="N8243" s="45">
        <v>1.7242176532745361</v>
      </c>
      <c r="O8243" s="45"/>
      <c r="P8243" s="45"/>
      <c r="Q8243" s="45"/>
      <c r="R8243" s="45">
        <v>1.2192059755325317</v>
      </c>
      <c r="S8243" s="45"/>
      <c r="T8243" s="45"/>
      <c r="U8243" s="45"/>
      <c r="V8243" s="46">
        <v>0</v>
      </c>
      <c r="W8243" s="46"/>
    </row>
    <row r="8244" spans="2:33">
      <c r="B8244" s="2">
        <v>9.8999999463558197E-2</v>
      </c>
      <c r="D8244" s="44">
        <v>5.9399999678134918</v>
      </c>
      <c r="E8244" s="44"/>
      <c r="F8244" s="45">
        <v>-1.5908221006393433</v>
      </c>
      <c r="G8244" s="45"/>
      <c r="H8244" s="45"/>
      <c r="I8244" s="45"/>
      <c r="J8244" s="45"/>
      <c r="K8244" s="45">
        <v>0</v>
      </c>
      <c r="L8244" s="45"/>
      <c r="M8244" s="45"/>
      <c r="N8244" s="45">
        <v>1.7216733694076538</v>
      </c>
      <c r="O8244" s="45"/>
      <c r="P8244" s="45"/>
      <c r="Q8244" s="45"/>
      <c r="R8244" s="45">
        <v>1.2174068689346313</v>
      </c>
      <c r="S8244" s="45"/>
      <c r="T8244" s="45"/>
      <c r="U8244" s="45"/>
      <c r="V8244" s="46">
        <v>0</v>
      </c>
      <c r="W8244" s="46"/>
    </row>
    <row r="8245" spans="2:33">
      <c r="B8245" s="2">
        <v>0.10000000149011612</v>
      </c>
      <c r="D8245" s="44">
        <v>6.0000000894069672</v>
      </c>
      <c r="E8245" s="44"/>
      <c r="F8245" s="45">
        <v>-1.7189347743988037</v>
      </c>
      <c r="G8245" s="45"/>
      <c r="H8245" s="45"/>
      <c r="I8245" s="45"/>
      <c r="J8245" s="45"/>
      <c r="K8245" s="45">
        <v>0</v>
      </c>
      <c r="L8245" s="45"/>
      <c r="M8245" s="45"/>
      <c r="N8245" s="45">
        <v>1.719143271446228</v>
      </c>
      <c r="O8245" s="45"/>
      <c r="P8245" s="45"/>
      <c r="Q8245" s="45"/>
      <c r="R8245" s="45">
        <v>1.2156178951263428</v>
      </c>
      <c r="S8245" s="45"/>
      <c r="T8245" s="45"/>
      <c r="U8245" s="45"/>
      <c r="V8245" s="46">
        <v>0</v>
      </c>
      <c r="W8245" s="46"/>
    </row>
    <row r="8246" spans="2:33" ht="9.75" customHeight="1">
      <c r="B8246" s="2">
        <v>0.10100000351667404</v>
      </c>
      <c r="D8246" s="44">
        <v>6.0600002110004425</v>
      </c>
      <c r="E8246" s="44"/>
      <c r="F8246" s="45">
        <v>-1.605832576751709</v>
      </c>
      <c r="G8246" s="45"/>
      <c r="H8246" s="45"/>
      <c r="I8246" s="45"/>
      <c r="J8246" s="45"/>
      <c r="K8246" s="45">
        <v>0</v>
      </c>
      <c r="L8246" s="45"/>
      <c r="M8246" s="45"/>
      <c r="N8246" s="45">
        <v>1.7166272401809692</v>
      </c>
      <c r="O8246" s="45"/>
      <c r="P8246" s="45"/>
      <c r="Q8246" s="45"/>
      <c r="R8246" s="45">
        <v>1.2138388156890869</v>
      </c>
      <c r="S8246" s="45"/>
      <c r="T8246" s="45"/>
      <c r="U8246" s="45"/>
      <c r="V8246" s="46">
        <v>0</v>
      </c>
      <c r="W8246" s="46"/>
    </row>
    <row r="8247" spans="2:33" ht="5.25" customHeight="1"/>
    <row r="8248" spans="2:33" ht="172.5" customHeight="1"/>
    <row r="8249" spans="2:33" ht="16.5" customHeight="1"/>
    <row r="8250" spans="2:33" ht="12.75" customHeight="1">
      <c r="B8250" s="39" t="s">
        <v>0</v>
      </c>
      <c r="C8250" s="39"/>
      <c r="D8250" s="39"/>
      <c r="E8250" s="39"/>
      <c r="F8250" s="39"/>
      <c r="G8250" s="1" t="s">
        <v>1</v>
      </c>
      <c r="H8250" s="40" t="s">
        <v>77</v>
      </c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</row>
    <row r="8251" spans="2:33" ht="12.75" customHeight="1">
      <c r="AB8251" s="39" t="s">
        <v>2</v>
      </c>
      <c r="AC8251" s="39"/>
      <c r="AD8251" s="39"/>
      <c r="AE8251" s="39"/>
      <c r="AF8251" s="39"/>
      <c r="AG8251" s="39"/>
    </row>
    <row r="8252" spans="2:33" ht="12" customHeight="1">
      <c r="B8252" s="39" t="s">
        <v>3</v>
      </c>
      <c r="C8252" s="39"/>
      <c r="D8252" s="39"/>
      <c r="E8252" s="39"/>
      <c r="G8252" s="1" t="s">
        <v>4</v>
      </c>
      <c r="H8252" s="41">
        <v>0.43999999761581421</v>
      </c>
      <c r="I8252" s="41"/>
      <c r="J8252" s="41"/>
      <c r="K8252" s="41"/>
      <c r="L8252" s="41"/>
      <c r="M8252" s="41"/>
      <c r="N8252" s="41"/>
      <c r="O8252" s="39" t="s">
        <v>21</v>
      </c>
      <c r="P8252" s="39"/>
      <c r="Q8252" s="39"/>
      <c r="R8252" s="39"/>
      <c r="S8252" s="1" t="s">
        <v>4</v>
      </c>
      <c r="T8252" s="42" t="s">
        <v>22</v>
      </c>
      <c r="U8252" s="42"/>
      <c r="V8252" s="42"/>
      <c r="W8252" s="42"/>
      <c r="X8252" s="42"/>
      <c r="Y8252" s="42"/>
      <c r="Z8252" s="42"/>
      <c r="AA8252" s="42"/>
      <c r="AB8252" s="39"/>
      <c r="AC8252" s="39"/>
      <c r="AD8252" s="39"/>
      <c r="AE8252" s="39"/>
      <c r="AF8252" s="39"/>
      <c r="AG8252" s="39"/>
    </row>
    <row r="8253" spans="2:33" ht="10.5" customHeight="1">
      <c r="AB8253" s="39"/>
      <c r="AC8253" s="39"/>
      <c r="AD8253" s="39"/>
      <c r="AE8253" s="39"/>
      <c r="AF8253" s="39"/>
      <c r="AG8253" s="39"/>
    </row>
    <row r="8254" spans="2:33" ht="12" customHeight="1">
      <c r="AB8254" s="39"/>
      <c r="AC8254" s="39"/>
      <c r="AD8254" s="39"/>
      <c r="AE8254" s="39"/>
      <c r="AF8254" s="39"/>
      <c r="AG8254" s="39"/>
    </row>
    <row r="8255" spans="2:33" ht="12" customHeight="1">
      <c r="AB8255" s="39"/>
      <c r="AC8255" s="39"/>
      <c r="AD8255" s="39"/>
      <c r="AE8255" s="39"/>
      <c r="AF8255" s="39"/>
      <c r="AG8255" s="39"/>
    </row>
    <row r="8256" spans="2:33" ht="6" customHeight="1"/>
    <row r="8257" spans="2:37" ht="3" customHeight="1">
      <c r="B8257" s="43" t="s">
        <v>5</v>
      </c>
      <c r="D8257" s="43" t="s">
        <v>23</v>
      </c>
      <c r="E8257" s="43"/>
      <c r="G8257" s="43" t="s">
        <v>6</v>
      </c>
      <c r="H8257" s="43"/>
      <c r="J8257" s="43" t="s">
        <v>7</v>
      </c>
      <c r="K8257" s="43"/>
      <c r="L8257" s="43"/>
      <c r="M8257" s="43"/>
      <c r="N8257" s="43" t="s">
        <v>8</v>
      </c>
      <c r="O8257" s="43"/>
      <c r="Q8257" s="43" t="s">
        <v>9</v>
      </c>
      <c r="R8257" s="43"/>
      <c r="S8257" s="43"/>
      <c r="T8257" s="43" t="s">
        <v>10</v>
      </c>
      <c r="U8257" s="43"/>
      <c r="X8257" s="43" t="s">
        <v>5</v>
      </c>
      <c r="Y8257" s="43"/>
      <c r="Z8257" s="43" t="s">
        <v>23</v>
      </c>
      <c r="AA8257" s="43"/>
      <c r="AB8257" s="43" t="s">
        <v>6</v>
      </c>
      <c r="AC8257" s="43" t="s">
        <v>7</v>
      </c>
      <c r="AE8257" s="43" t="s">
        <v>8</v>
      </c>
      <c r="AF8257" s="43" t="s">
        <v>9</v>
      </c>
      <c r="AG8257" s="43" t="s">
        <v>10</v>
      </c>
      <c r="AH8257" s="43"/>
    </row>
    <row r="8258" spans="2:37" ht="14.25" customHeight="1">
      <c r="B8258" s="43"/>
      <c r="D8258" s="43"/>
      <c r="E8258" s="43"/>
      <c r="G8258" s="43"/>
      <c r="H8258" s="43"/>
      <c r="J8258" s="43"/>
      <c r="K8258" s="43"/>
      <c r="L8258" s="43"/>
      <c r="M8258" s="43"/>
      <c r="N8258" s="43"/>
      <c r="O8258" s="43"/>
      <c r="Q8258" s="43"/>
      <c r="R8258" s="43"/>
      <c r="S8258" s="43"/>
      <c r="T8258" s="43"/>
      <c r="U8258" s="43"/>
      <c r="X8258" s="43"/>
      <c r="Y8258" s="43"/>
      <c r="Z8258" s="43"/>
      <c r="AA8258" s="43"/>
      <c r="AB8258" s="43"/>
      <c r="AC8258" s="43"/>
      <c r="AE8258" s="43"/>
      <c r="AF8258" s="43"/>
      <c r="AG8258" s="43"/>
      <c r="AH8258" s="43"/>
    </row>
    <row r="8259" spans="2:37">
      <c r="B8259" s="2">
        <v>0</v>
      </c>
      <c r="D8259" s="44">
        <v>0</v>
      </c>
      <c r="E8259" s="44"/>
      <c r="F8259" s="45">
        <v>5.4833941248944029E-5</v>
      </c>
      <c r="G8259" s="45"/>
      <c r="H8259" s="45"/>
      <c r="I8259" s="45"/>
      <c r="J8259" s="45"/>
      <c r="K8259" s="45">
        <v>7.6435465812683105</v>
      </c>
      <c r="L8259" s="45"/>
      <c r="M8259" s="45"/>
      <c r="N8259" s="45">
        <v>15.28703784942627</v>
      </c>
      <c r="O8259" s="45"/>
      <c r="P8259" s="45"/>
      <c r="Q8259" s="45"/>
      <c r="R8259" s="45">
        <v>5.4047646522521973</v>
      </c>
      <c r="S8259" s="45"/>
      <c r="T8259" s="45"/>
      <c r="U8259" s="45"/>
      <c r="V8259" s="46">
        <v>100.00071716308594</v>
      </c>
      <c r="W8259" s="46"/>
      <c r="X8259" s="45">
        <v>3.9000000804662704E-2</v>
      </c>
      <c r="Y8259" s="45"/>
      <c r="Z8259" s="44">
        <v>2.3400000482797623</v>
      </c>
      <c r="AA8259" s="44"/>
      <c r="AB8259" s="45">
        <v>3.7544403076171875</v>
      </c>
      <c r="AC8259" s="45"/>
      <c r="AD8259" s="45">
        <v>7.1026077543261817E-14</v>
      </c>
      <c r="AE8259" s="45"/>
      <c r="AF8259" s="45">
        <v>7.0530834197998047</v>
      </c>
      <c r="AG8259" s="45"/>
      <c r="AH8259" s="45">
        <v>4.9872832298278809</v>
      </c>
      <c r="AI8259" s="45"/>
      <c r="AJ8259" s="45"/>
      <c r="AK8259" s="20">
        <v>1.0070216145338651E-12</v>
      </c>
    </row>
    <row r="8260" spans="2:37">
      <c r="B8260" s="2">
        <v>1.0000000474974513E-3</v>
      </c>
      <c r="D8260" s="44">
        <v>6.0000002849847078E-2</v>
      </c>
      <c r="E8260" s="44"/>
      <c r="F8260" s="45">
        <v>-4.9050402641296387</v>
      </c>
      <c r="G8260" s="45"/>
      <c r="H8260" s="45"/>
      <c r="I8260" s="45"/>
      <c r="J8260" s="45"/>
      <c r="K8260" s="45">
        <v>2.1858866214752197</v>
      </c>
      <c r="L8260" s="45"/>
      <c r="M8260" s="45"/>
      <c r="N8260" s="45">
        <v>9.8120756149291992</v>
      </c>
      <c r="O8260" s="45"/>
      <c r="P8260" s="45"/>
      <c r="Q8260" s="45"/>
      <c r="R8260" s="45">
        <v>5.3925299644470215</v>
      </c>
      <c r="S8260" s="45"/>
      <c r="T8260" s="45"/>
      <c r="U8260" s="45"/>
      <c r="V8260" s="46">
        <v>28.662895202636719</v>
      </c>
      <c r="W8260" s="46"/>
      <c r="X8260" s="45">
        <v>3.9999999105930328E-2</v>
      </c>
      <c r="Y8260" s="45"/>
      <c r="Z8260" s="44">
        <v>2.3999999463558197</v>
      </c>
      <c r="AA8260" s="44"/>
      <c r="AB8260" s="45">
        <v>5.6777205467224121</v>
      </c>
      <c r="AC8260" s="45"/>
      <c r="AD8260" s="45">
        <v>3.1922479660747086E-14</v>
      </c>
      <c r="AE8260" s="45"/>
      <c r="AF8260" s="45">
        <v>7.0399789810180664</v>
      </c>
      <c r="AG8260" s="45"/>
      <c r="AH8260" s="45">
        <v>4.9780168533325195</v>
      </c>
      <c r="AI8260" s="45"/>
      <c r="AJ8260" s="45"/>
      <c r="AK8260" s="20">
        <v>4.5344568486323233E-13</v>
      </c>
    </row>
    <row r="8261" spans="2:37">
      <c r="B8261" s="2">
        <v>2.0000000949949026E-3</v>
      </c>
      <c r="D8261" s="44">
        <v>0.12000000569969416</v>
      </c>
      <c r="E8261" s="44"/>
      <c r="F8261" s="45">
        <v>-4.7043204307556152</v>
      </c>
      <c r="G8261" s="45"/>
      <c r="H8261" s="45"/>
      <c r="I8261" s="45"/>
      <c r="J8261" s="45"/>
      <c r="K8261" s="45">
        <v>0.84341561794281006</v>
      </c>
      <c r="L8261" s="45"/>
      <c r="M8261" s="45"/>
      <c r="N8261" s="45">
        <v>8.4524288177490234</v>
      </c>
      <c r="O8261" s="45"/>
      <c r="P8261" s="45"/>
      <c r="Q8261" s="45"/>
      <c r="R8261" s="45">
        <v>5.3803844451904297</v>
      </c>
      <c r="S8261" s="45"/>
      <c r="T8261" s="45"/>
      <c r="U8261" s="45"/>
      <c r="V8261" s="46">
        <v>11.084428787231445</v>
      </c>
      <c r="W8261" s="46"/>
      <c r="X8261" s="45">
        <v>4.1000001132488251E-2</v>
      </c>
      <c r="Y8261" s="45"/>
      <c r="Z8261" s="44">
        <v>2.460000067949295</v>
      </c>
      <c r="AA8261" s="44"/>
      <c r="AB8261" s="45">
        <v>6.798457145690918</v>
      </c>
      <c r="AC8261" s="45"/>
      <c r="AD8261" s="45">
        <v>1.4349800305803705E-14</v>
      </c>
      <c r="AE8261" s="45"/>
      <c r="AF8261" s="45">
        <v>7.0269646644592285</v>
      </c>
      <c r="AG8261" s="45"/>
      <c r="AH8261" s="45">
        <v>4.9688143730163574</v>
      </c>
      <c r="AI8261" s="45"/>
      <c r="AJ8261" s="45"/>
      <c r="AK8261" s="20">
        <v>2.0421050917970862E-13</v>
      </c>
    </row>
    <row r="8262" spans="2:37">
      <c r="B8262" s="2">
        <v>3.0000000260770321E-3</v>
      </c>
      <c r="D8262" s="44">
        <v>0.18000000156462193</v>
      </c>
      <c r="E8262" s="44"/>
      <c r="F8262" s="45">
        <v>-2.880986213684082</v>
      </c>
      <c r="G8262" s="45"/>
      <c r="H8262" s="45"/>
      <c r="I8262" s="45"/>
      <c r="J8262" s="45"/>
      <c r="K8262" s="45">
        <v>0.35349458456039429</v>
      </c>
      <c r="L8262" s="45"/>
      <c r="M8262" s="45"/>
      <c r="N8262" s="45">
        <v>7.9454569816589355</v>
      </c>
      <c r="O8262" s="45"/>
      <c r="P8262" s="45"/>
      <c r="Q8262" s="45"/>
      <c r="R8262" s="45">
        <v>5.3683280944824219</v>
      </c>
      <c r="S8262" s="45"/>
      <c r="T8262" s="45"/>
      <c r="U8262" s="45"/>
      <c r="V8262" s="46">
        <v>4.6561689376831055</v>
      </c>
      <c r="W8262" s="46"/>
      <c r="X8262" s="45">
        <v>4.1999999433755875E-2</v>
      </c>
      <c r="Y8262" s="45"/>
      <c r="Z8262" s="44">
        <v>2.5199999660253525</v>
      </c>
      <c r="AA8262" s="44"/>
      <c r="AB8262" s="45">
        <v>6.9626274108886719</v>
      </c>
      <c r="AC8262" s="45"/>
      <c r="AD8262" s="45">
        <v>6.4514810763874764E-15</v>
      </c>
      <c r="AE8262" s="45"/>
      <c r="AF8262" s="45">
        <v>7.0140399932861328</v>
      </c>
      <c r="AG8262" s="45"/>
      <c r="AH8262" s="45">
        <v>4.9596753120422363</v>
      </c>
      <c r="AI8262" s="45"/>
      <c r="AJ8262" s="45"/>
      <c r="AK8262" s="20">
        <v>9.1979531359042549E-14</v>
      </c>
    </row>
    <row r="8263" spans="2:37">
      <c r="B8263" s="2">
        <v>4.0000001899898052E-3</v>
      </c>
      <c r="D8263" s="44">
        <v>0.24000001139938831</v>
      </c>
      <c r="E8263" s="44"/>
      <c r="F8263" s="45">
        <v>-0.3269563615322113</v>
      </c>
      <c r="G8263" s="45"/>
      <c r="H8263" s="45"/>
      <c r="I8263" s="45"/>
      <c r="J8263" s="45"/>
      <c r="K8263" s="45">
        <v>0.15159101784229279</v>
      </c>
      <c r="L8263" s="45"/>
      <c r="M8263" s="45"/>
      <c r="N8263" s="45">
        <v>7.7266268730163574</v>
      </c>
      <c r="O8263" s="45"/>
      <c r="P8263" s="45"/>
      <c r="Q8263" s="45"/>
      <c r="R8263" s="45">
        <v>5.3563594818115234</v>
      </c>
      <c r="S8263" s="45"/>
      <c r="T8263" s="45"/>
      <c r="U8263" s="45"/>
      <c r="V8263" s="46">
        <v>2.0011920928955078</v>
      </c>
      <c r="W8263" s="46"/>
      <c r="X8263" s="45">
        <v>4.3000001460313797E-2</v>
      </c>
      <c r="Y8263" s="45"/>
      <c r="Z8263" s="44">
        <v>2.5800000876188278</v>
      </c>
      <c r="AA8263" s="44"/>
      <c r="AB8263" s="45">
        <v>6.1507534980773926</v>
      </c>
      <c r="AC8263" s="45"/>
      <c r="AD8263" s="45">
        <v>2.9008923914933997E-15</v>
      </c>
      <c r="AE8263" s="45"/>
      <c r="AF8263" s="45">
        <v>7.0012040138244629</v>
      </c>
      <c r="AG8263" s="45"/>
      <c r="AH8263" s="45">
        <v>4.9505987167358398</v>
      </c>
      <c r="AI8263" s="45"/>
      <c r="AJ8263" s="45"/>
      <c r="AK8263" s="20">
        <v>4.1434195484357783E-14</v>
      </c>
    </row>
    <row r="8264" spans="2:37">
      <c r="B8264" s="2">
        <v>4.999999888241291E-3</v>
      </c>
      <c r="D8264" s="44">
        <v>0.29999999329447746</v>
      </c>
      <c r="E8264" s="44"/>
      <c r="F8264" s="45">
        <v>2.3976943492889404</v>
      </c>
      <c r="G8264" s="45"/>
      <c r="H8264" s="45"/>
      <c r="I8264" s="45"/>
      <c r="J8264" s="45"/>
      <c r="K8264" s="45">
        <v>6.5533064305782318E-2</v>
      </c>
      <c r="L8264" s="45"/>
      <c r="M8264" s="45"/>
      <c r="N8264" s="45">
        <v>7.6237659454345703</v>
      </c>
      <c r="O8264" s="45"/>
      <c r="P8264" s="45"/>
      <c r="Q8264" s="45"/>
      <c r="R8264" s="45">
        <v>5.344477653503418</v>
      </c>
      <c r="S8264" s="45"/>
      <c r="T8264" s="45"/>
      <c r="U8264" s="45"/>
      <c r="V8264" s="46">
        <v>0.86704206466674805</v>
      </c>
      <c r="W8264" s="46"/>
      <c r="X8264" s="45">
        <v>4.3999999761581421E-2</v>
      </c>
      <c r="Y8264" s="45"/>
      <c r="Z8264" s="44">
        <v>2.6399999856948853</v>
      </c>
      <c r="AA8264" s="44"/>
      <c r="AB8264" s="45">
        <v>4.4801344871520996</v>
      </c>
      <c r="AC8264" s="45"/>
      <c r="AD8264" s="45">
        <v>1.3045399001426999E-15</v>
      </c>
      <c r="AE8264" s="45"/>
      <c r="AF8264" s="45">
        <v>6.9884557723999023</v>
      </c>
      <c r="AG8264" s="45"/>
      <c r="AH8264" s="45">
        <v>4.941584587097168</v>
      </c>
      <c r="AI8264" s="45"/>
      <c r="AJ8264" s="45"/>
      <c r="AK8264" s="20">
        <v>1.866706963971846E-14</v>
      </c>
    </row>
    <row r="8265" spans="2:37">
      <c r="B8265" s="2">
        <v>6.0000000521540642E-3</v>
      </c>
      <c r="D8265" s="44">
        <v>0.36000000312924385</v>
      </c>
      <c r="E8265" s="44"/>
      <c r="F8265" s="45">
        <v>4.8322501182556152</v>
      </c>
      <c r="G8265" s="45"/>
      <c r="H8265" s="45"/>
      <c r="I8265" s="45"/>
      <c r="J8265" s="45"/>
      <c r="K8265" s="45">
        <v>2.844993956387043E-2</v>
      </c>
      <c r="L8265" s="45"/>
      <c r="M8265" s="45"/>
      <c r="N8265" s="45">
        <v>7.5700020790100098</v>
      </c>
      <c r="O8265" s="45"/>
      <c r="P8265" s="45"/>
      <c r="Q8265" s="45"/>
      <c r="R8265" s="45">
        <v>5.3326826095581055</v>
      </c>
      <c r="S8265" s="45"/>
      <c r="T8265" s="45"/>
      <c r="U8265" s="45"/>
      <c r="V8265" s="46">
        <v>0.37724250555038452</v>
      </c>
      <c r="W8265" s="46"/>
      <c r="X8265" s="45">
        <v>4.5000001788139343E-2</v>
      </c>
      <c r="Y8265" s="45"/>
      <c r="Z8265" s="44">
        <v>2.7000001072883606</v>
      </c>
      <c r="AA8265" s="44"/>
      <c r="AB8265" s="45">
        <v>2.1879184246063232</v>
      </c>
      <c r="AC8265" s="45"/>
      <c r="AD8265" s="45">
        <v>5.8672140547556947E-16</v>
      </c>
      <c r="AE8265" s="45"/>
      <c r="AF8265" s="45">
        <v>6.9757943153381348</v>
      </c>
      <c r="AG8265" s="45"/>
      <c r="AH8265" s="45">
        <v>4.9326314926147461</v>
      </c>
      <c r="AI8265" s="45"/>
      <c r="AJ8265" s="45"/>
      <c r="AK8265" s="20">
        <v>8.4108186317348108E-15</v>
      </c>
    </row>
    <row r="8266" spans="2:37">
      <c r="B8266" s="2">
        <v>7.0000002160668373E-3</v>
      </c>
      <c r="D8266" s="44">
        <v>0.42000001296401024</v>
      </c>
      <c r="E8266" s="44"/>
      <c r="F8266" s="45">
        <v>6.6041326522827148</v>
      </c>
      <c r="G8266" s="45"/>
      <c r="H8266" s="45"/>
      <c r="I8266" s="45"/>
      <c r="J8266" s="45"/>
      <c r="K8266" s="45">
        <v>1.2389441952109337E-2</v>
      </c>
      <c r="L8266" s="45"/>
      <c r="M8266" s="45"/>
      <c r="N8266" s="45">
        <v>7.537381649017334</v>
      </c>
      <c r="O8266" s="45"/>
      <c r="P8266" s="45"/>
      <c r="Q8266" s="45"/>
      <c r="R8266" s="45">
        <v>5.3209733963012695</v>
      </c>
      <c r="S8266" s="45"/>
      <c r="T8266" s="45"/>
      <c r="U8266" s="45"/>
      <c r="V8266" s="46">
        <v>0.16464391350746155</v>
      </c>
      <c r="W8266" s="46"/>
      <c r="X8266" s="45">
        <v>4.6000000089406967E-2</v>
      </c>
      <c r="Y8266" s="45"/>
      <c r="Z8266" s="44">
        <v>2.760000005364418</v>
      </c>
      <c r="AA8266" s="44"/>
      <c r="AB8266" s="45">
        <v>-0.40254470705986023</v>
      </c>
      <c r="AC8266" s="45"/>
      <c r="AD8266" s="45">
        <v>2.6390706429092736E-16</v>
      </c>
      <c r="AE8266" s="45"/>
      <c r="AF8266" s="45">
        <v>6.9632196426391602</v>
      </c>
      <c r="AG8266" s="45"/>
      <c r="AH8266" s="45">
        <v>4.9237399101257324</v>
      </c>
      <c r="AI8266" s="45"/>
      <c r="AJ8266" s="45"/>
      <c r="AK8266" s="20">
        <v>3.7900150411714767E-15</v>
      </c>
    </row>
    <row r="8267" spans="2:37">
      <c r="B8267" s="2">
        <v>8.0000003799796104E-3</v>
      </c>
      <c r="D8267" s="44">
        <v>0.48000002279877663</v>
      </c>
      <c r="E8267" s="44"/>
      <c r="F8267" s="45">
        <v>7.4540224075317383</v>
      </c>
      <c r="G8267" s="45"/>
      <c r="H8267" s="45"/>
      <c r="I8267" s="45"/>
      <c r="J8267" s="45"/>
      <c r="K8267" s="45">
        <v>5.4098456166684628E-3</v>
      </c>
      <c r="L8267" s="45"/>
      <c r="M8267" s="45"/>
      <c r="N8267" s="45">
        <v>7.5139627456665039</v>
      </c>
      <c r="O8267" s="45"/>
      <c r="P8267" s="45"/>
      <c r="Q8267" s="45"/>
      <c r="R8267" s="45">
        <v>5.3093485832214355</v>
      </c>
      <c r="S8267" s="45"/>
      <c r="T8267" s="45"/>
      <c r="U8267" s="45"/>
      <c r="V8267" s="46">
        <v>7.2049111127853394E-2</v>
      </c>
      <c r="W8267" s="46"/>
      <c r="X8267" s="45">
        <v>4.6999998390674591E-2</v>
      </c>
      <c r="Y8267" s="45"/>
      <c r="Z8267" s="44">
        <v>2.8199999034404755</v>
      </c>
      <c r="AA8267" s="44"/>
      <c r="AB8267" s="45">
        <v>-2.9273009300231934</v>
      </c>
      <c r="AC8267" s="45"/>
      <c r="AD8267" s="45">
        <v>1.187164056482389E-16</v>
      </c>
      <c r="AE8267" s="45"/>
      <c r="AF8267" s="45">
        <v>6.9507308006286621</v>
      </c>
      <c r="AG8267" s="45"/>
      <c r="AH8267" s="45">
        <v>4.9149088859558105</v>
      </c>
      <c r="AI8267" s="45"/>
      <c r="AJ8267" s="45"/>
      <c r="AK8267" s="20">
        <v>1.7079701520960168E-15</v>
      </c>
    </row>
    <row r="8268" spans="2:37">
      <c r="B8268" s="2">
        <v>8.999999612569809E-3</v>
      </c>
      <c r="D8268" s="44">
        <v>0.53999997675418854</v>
      </c>
      <c r="E8268" s="44"/>
      <c r="F8268" s="45">
        <v>7.2608480453491211</v>
      </c>
      <c r="G8268" s="45"/>
      <c r="H8268" s="45"/>
      <c r="I8268" s="45"/>
      <c r="J8268" s="45"/>
      <c r="K8268" s="45">
        <v>2.3679523728787899E-3</v>
      </c>
      <c r="L8268" s="45"/>
      <c r="M8268" s="45"/>
      <c r="N8268" s="45">
        <v>7.4945998191833496</v>
      </c>
      <c r="O8268" s="45"/>
      <c r="P8268" s="45"/>
      <c r="Q8268" s="45"/>
      <c r="R8268" s="45">
        <v>5.2978081703186035</v>
      </c>
      <c r="S8268" s="45"/>
      <c r="T8268" s="45"/>
      <c r="U8268" s="45"/>
      <c r="V8268" s="46">
        <v>3.160543367266655E-2</v>
      </c>
      <c r="W8268" s="46"/>
      <c r="X8268" s="45">
        <v>4.8000000417232513E-2</v>
      </c>
      <c r="Y8268" s="45"/>
      <c r="Z8268" s="44">
        <v>2.8800000250339508</v>
      </c>
      <c r="AA8268" s="44"/>
      <c r="AB8268" s="45">
        <v>-5.0329089164733887</v>
      </c>
      <c r="AC8268" s="45"/>
      <c r="AD8268" s="45">
        <v>5.340814047679281E-17</v>
      </c>
      <c r="AE8268" s="45"/>
      <c r="AF8268" s="45">
        <v>6.9383268356323242</v>
      </c>
      <c r="AG8268" s="45"/>
      <c r="AH8268" s="45">
        <v>4.9061379432678223</v>
      </c>
      <c r="AI8268" s="45"/>
      <c r="AJ8268" s="45"/>
      <c r="AK8268" s="20">
        <v>7.6975537861921194E-16</v>
      </c>
    </row>
    <row r="8269" spans="2:37">
      <c r="B8269" s="2">
        <v>9.9999997764825821E-3</v>
      </c>
      <c r="D8269" s="44">
        <v>0.59999998658895493</v>
      </c>
      <c r="E8269" s="44"/>
      <c r="F8269" s="45">
        <v>6.0535635948181152</v>
      </c>
      <c r="G8269" s="45"/>
      <c r="H8269" s="45"/>
      <c r="I8269" s="45"/>
      <c r="J8269" s="45"/>
      <c r="K8269" s="45">
        <v>1.0388013906776905E-3</v>
      </c>
      <c r="L8269" s="45"/>
      <c r="M8269" s="45"/>
      <c r="N8269" s="45">
        <v>7.4770679473876953</v>
      </c>
      <c r="O8269" s="45"/>
      <c r="P8269" s="45"/>
      <c r="Q8269" s="45"/>
      <c r="R8269" s="45">
        <v>5.2863507270812988</v>
      </c>
      <c r="S8269" s="45"/>
      <c r="T8269" s="45"/>
      <c r="U8269" s="45"/>
      <c r="V8269" s="46">
        <v>1.3895096257328987E-2</v>
      </c>
      <c r="W8269" s="46"/>
      <c r="X8269" s="45">
        <v>4.8999998718500137E-2</v>
      </c>
      <c r="Y8269" s="45"/>
      <c r="Z8269" s="44">
        <v>2.9399999231100082</v>
      </c>
      <c r="AA8269" s="44"/>
      <c r="AB8269" s="45">
        <v>-6.4258999824523926</v>
      </c>
      <c r="AC8269" s="45"/>
      <c r="AD8269" s="45">
        <v>2.4029123647355074E-17</v>
      </c>
      <c r="AE8269" s="45"/>
      <c r="AF8269" s="45">
        <v>6.9260067939758301</v>
      </c>
      <c r="AG8269" s="45"/>
      <c r="AH8269" s="45">
        <v>4.8974266052246094</v>
      </c>
      <c r="AI8269" s="45"/>
      <c r="AJ8269" s="45"/>
      <c r="AK8269" s="20">
        <v>3.4694051297018435E-16</v>
      </c>
    </row>
    <row r="8270" spans="2:37">
      <c r="B8270" s="2">
        <v>1.0999999940395355E-2</v>
      </c>
      <c r="D8270" s="44">
        <v>0.65999999642372131</v>
      </c>
      <c r="E8270" s="44"/>
      <c r="F8270" s="45">
        <v>4.0044827461242676</v>
      </c>
      <c r="G8270" s="45"/>
      <c r="H8270" s="45"/>
      <c r="I8270" s="45"/>
      <c r="J8270" s="45"/>
      <c r="K8270" s="45">
        <v>4.5665694051422179E-4</v>
      </c>
      <c r="L8270" s="45"/>
      <c r="M8270" s="45"/>
      <c r="N8270" s="45">
        <v>7.4603996276855469</v>
      </c>
      <c r="O8270" s="45"/>
      <c r="P8270" s="45"/>
      <c r="Q8270" s="45"/>
      <c r="R8270" s="45">
        <v>5.2749762535095215</v>
      </c>
      <c r="S8270" s="45"/>
      <c r="T8270" s="45"/>
      <c r="U8270" s="45"/>
      <c r="V8270" s="46">
        <v>6.1214538291096687E-3</v>
      </c>
      <c r="W8270" s="46"/>
      <c r="X8270" s="45">
        <v>5.000000074505806E-2</v>
      </c>
      <c r="Y8270" s="45"/>
      <c r="Z8270" s="44">
        <v>3.0000000447034836</v>
      </c>
      <c r="AA8270" s="44"/>
      <c r="AB8270" s="45">
        <v>-6.9136672019958496</v>
      </c>
      <c r="AC8270" s="45"/>
      <c r="AD8270" s="45">
        <v>1.0811829632496859E-17</v>
      </c>
      <c r="AE8270" s="45"/>
      <c r="AF8270" s="45">
        <v>6.9137706756591797</v>
      </c>
      <c r="AG8270" s="45"/>
      <c r="AH8270" s="45">
        <v>4.8887739181518555</v>
      </c>
      <c r="AI8270" s="45"/>
      <c r="AJ8270" s="45"/>
      <c r="AK8270" s="20">
        <v>1.5638108884155085E-16</v>
      </c>
    </row>
    <row r="8271" spans="2:37">
      <c r="B8271" s="2">
        <v>1.2000000104308128E-2</v>
      </c>
      <c r="D8271" s="44">
        <v>0.7200000062584877</v>
      </c>
      <c r="E8271" s="44"/>
      <c r="F8271" s="45">
        <v>1.4036904573440552</v>
      </c>
      <c r="G8271" s="45"/>
      <c r="H8271" s="45"/>
      <c r="I8271" s="45"/>
      <c r="J8271" s="45"/>
      <c r="K8271" s="45">
        <v>2.0113067876081914E-4</v>
      </c>
      <c r="L8271" s="45"/>
      <c r="M8271" s="45"/>
      <c r="N8271" s="45">
        <v>7.4441738128662109</v>
      </c>
      <c r="O8271" s="45"/>
      <c r="P8271" s="45"/>
      <c r="Q8271" s="45"/>
      <c r="R8271" s="45">
        <v>5.2636837959289551</v>
      </c>
      <c r="S8271" s="45"/>
      <c r="T8271" s="45"/>
      <c r="U8271" s="45"/>
      <c r="V8271" s="46">
        <v>2.7019267436116934E-3</v>
      </c>
      <c r="W8271" s="46"/>
      <c r="X8271" s="45">
        <v>5.0999999046325684E-2</v>
      </c>
      <c r="Y8271" s="45"/>
      <c r="Z8271" s="44">
        <v>3.059999942779541</v>
      </c>
      <c r="AA8271" s="44"/>
      <c r="AB8271" s="45">
        <v>-6.4310784339904785</v>
      </c>
      <c r="AC8271" s="45"/>
      <c r="AD8271" s="45">
        <v>4.8650631863209385E-18</v>
      </c>
      <c r="AE8271" s="45"/>
      <c r="AF8271" s="45">
        <v>6.9016175270080566</v>
      </c>
      <c r="AG8271" s="45"/>
      <c r="AH8271" s="45">
        <v>4.8801803588867188</v>
      </c>
      <c r="AI8271" s="45"/>
      <c r="AJ8271" s="45"/>
      <c r="AK8271" s="20">
        <v>7.0491636970054474E-17</v>
      </c>
    </row>
    <row r="8272" spans="2:37">
      <c r="B8272" s="2">
        <v>1.3000000268220901E-2</v>
      </c>
      <c r="D8272" s="44">
        <v>0.78000001609325409</v>
      </c>
      <c r="E8272" s="44"/>
      <c r="F8272" s="45">
        <v>-1.3824416399002075</v>
      </c>
      <c r="G8272" s="45"/>
      <c r="H8272" s="45"/>
      <c r="I8272" s="45"/>
      <c r="J8272" s="45"/>
      <c r="K8272" s="45">
        <v>8.8743196101859212E-5</v>
      </c>
      <c r="L8272" s="45"/>
      <c r="M8272" s="45"/>
      <c r="N8272" s="45">
        <v>7.4282064437866211</v>
      </c>
      <c r="O8272" s="45"/>
      <c r="P8272" s="45"/>
      <c r="Q8272" s="45"/>
      <c r="R8272" s="45">
        <v>5.2524724006652832</v>
      </c>
      <c r="S8272" s="45"/>
      <c r="T8272" s="45"/>
      <c r="U8272" s="45"/>
      <c r="V8272" s="46">
        <v>1.1946929153054953E-3</v>
      </c>
      <c r="W8272" s="46"/>
      <c r="X8272" s="45">
        <v>5.2000001072883606E-2</v>
      </c>
      <c r="Y8272" s="45"/>
      <c r="Z8272" s="44">
        <v>3.1200000643730164</v>
      </c>
      <c r="AA8272" s="44"/>
      <c r="AB8272" s="45">
        <v>-5.0491495132446289</v>
      </c>
      <c r="AC8272" s="45"/>
      <c r="AD8272" s="45">
        <v>2.1892900350525134E-18</v>
      </c>
      <c r="AE8272" s="45"/>
      <c r="AF8272" s="45">
        <v>6.8895463943481445</v>
      </c>
      <c r="AG8272" s="45"/>
      <c r="AH8272" s="45">
        <v>4.8716449737548828</v>
      </c>
      <c r="AI8272" s="45"/>
      <c r="AJ8272" s="45"/>
      <c r="AK8272" s="20">
        <v>3.1776986955449362E-17</v>
      </c>
    </row>
    <row r="8273" spans="2:37">
      <c r="B8273" s="2">
        <v>1.4000000432133675E-2</v>
      </c>
      <c r="D8273" s="44">
        <v>0.84000002592802048</v>
      </c>
      <c r="E8273" s="44"/>
      <c r="F8273" s="45">
        <v>-3.9630331993103027</v>
      </c>
      <c r="G8273" s="45"/>
      <c r="H8273" s="45"/>
      <c r="I8273" s="45"/>
      <c r="J8273" s="45"/>
      <c r="K8273" s="45">
        <v>3.92195324820932E-5</v>
      </c>
      <c r="L8273" s="45"/>
      <c r="M8273" s="45"/>
      <c r="N8273" s="45">
        <v>7.4124150276184082</v>
      </c>
      <c r="O8273" s="45"/>
      <c r="P8273" s="45"/>
      <c r="Q8273" s="45"/>
      <c r="R8273" s="45">
        <v>5.2413411140441895</v>
      </c>
      <c r="S8273" s="45"/>
      <c r="T8273" s="45"/>
      <c r="U8273" s="45"/>
      <c r="V8273" s="46">
        <v>5.2910874364897609E-4</v>
      </c>
      <c r="W8273" s="46"/>
      <c r="X8273" s="45">
        <v>5.299999937415123E-2</v>
      </c>
      <c r="Y8273" s="45"/>
      <c r="Z8273" s="44">
        <v>3.1799999624490738</v>
      </c>
      <c r="AA8273" s="44"/>
      <c r="AB8273" s="45">
        <v>-2.9646203517913818</v>
      </c>
      <c r="AC8273" s="45"/>
      <c r="AD8273" s="45">
        <v>9.8523869758996648E-19</v>
      </c>
      <c r="AE8273" s="45"/>
      <c r="AF8273" s="45">
        <v>6.877556324005127</v>
      </c>
      <c r="AG8273" s="45"/>
      <c r="AH8273" s="45">
        <v>4.8631668090820313</v>
      </c>
      <c r="AI8273" s="45"/>
      <c r="AJ8273" s="45"/>
      <c r="AK8273" s="20">
        <v>1.4325416596297528E-17</v>
      </c>
    </row>
    <row r="8274" spans="2:37">
      <c r="B8274" s="2">
        <v>1.4999999664723873E-2</v>
      </c>
      <c r="D8274" s="44">
        <v>0.89999997988343239</v>
      </c>
      <c r="E8274" s="44"/>
      <c r="F8274" s="45">
        <v>-5.9775934219360352</v>
      </c>
      <c r="G8274" s="45"/>
      <c r="H8274" s="45"/>
      <c r="I8274" s="45"/>
      <c r="J8274" s="45"/>
      <c r="K8274" s="45">
        <v>1.7359076082357205E-5</v>
      </c>
      <c r="L8274" s="45"/>
      <c r="M8274" s="45"/>
      <c r="N8274" s="45">
        <v>7.3967647552490234</v>
      </c>
      <c r="O8274" s="45"/>
      <c r="P8274" s="45"/>
      <c r="Q8274" s="45"/>
      <c r="R8274" s="45">
        <v>5.2302899360656738</v>
      </c>
      <c r="S8274" s="45"/>
      <c r="T8274" s="45"/>
      <c r="U8274" s="45"/>
      <c r="V8274" s="46">
        <v>2.3468527069780976E-4</v>
      </c>
      <c r="W8274" s="46"/>
      <c r="X8274" s="45">
        <v>5.4000001400709152E-2</v>
      </c>
      <c r="Y8274" s="45"/>
      <c r="Z8274" s="44">
        <v>3.2400000840425491</v>
      </c>
      <c r="AA8274" s="44"/>
      <c r="AB8274" s="45">
        <v>-0.47195729613304138</v>
      </c>
      <c r="AC8274" s="45"/>
      <c r="AD8274" s="45">
        <v>4.4340520427537517E-19</v>
      </c>
      <c r="AE8274" s="45"/>
      <c r="AF8274" s="45">
        <v>6.8656477928161621</v>
      </c>
      <c r="AG8274" s="45"/>
      <c r="AH8274" s="45">
        <v>4.8547458648681641</v>
      </c>
      <c r="AI8274" s="45"/>
      <c r="AJ8274" s="45"/>
      <c r="AK8274" s="20">
        <v>6.4583156164940264E-18</v>
      </c>
    </row>
    <row r="8275" spans="2:37">
      <c r="B8275" s="2">
        <v>1.6000000759959221E-2</v>
      </c>
      <c r="D8275" s="44">
        <v>0.96000004559755325</v>
      </c>
      <c r="E8275" s="44"/>
      <c r="F8275" s="45">
        <v>-7.1463923454284668</v>
      </c>
      <c r="G8275" s="45"/>
      <c r="H8275" s="45"/>
      <c r="I8275" s="45"/>
      <c r="J8275" s="45"/>
      <c r="K8275" s="45">
        <v>7.6940987128182314E-6</v>
      </c>
      <c r="L8275" s="45"/>
      <c r="M8275" s="45"/>
      <c r="N8275" s="45">
        <v>7.3812379837036133</v>
      </c>
      <c r="O8275" s="45"/>
      <c r="P8275" s="45"/>
      <c r="Q8275" s="45"/>
      <c r="R8275" s="45">
        <v>5.2193179130554199</v>
      </c>
      <c r="S8275" s="45"/>
      <c r="T8275" s="45"/>
      <c r="U8275" s="45"/>
      <c r="V8275" s="46">
        <v>1.0423870116937906E-4</v>
      </c>
      <c r="W8275" s="46"/>
      <c r="X8275" s="45">
        <v>5.4999999701976776E-2</v>
      </c>
      <c r="Y8275" s="45"/>
      <c r="Z8275" s="44">
        <v>3.2999999821186066</v>
      </c>
      <c r="AA8275" s="44"/>
      <c r="AB8275" s="45">
        <v>2.0782253742218018</v>
      </c>
      <c r="AC8275" s="45"/>
      <c r="AD8275" s="45">
        <v>1.9956273822649073E-19</v>
      </c>
      <c r="AE8275" s="45"/>
      <c r="AF8275" s="45">
        <v>6.8538188934326172</v>
      </c>
      <c r="AG8275" s="45"/>
      <c r="AH8275" s="45">
        <v>4.846381664276123</v>
      </c>
      <c r="AI8275" s="45"/>
      <c r="AJ8275" s="45"/>
      <c r="AK8275" s="20">
        <v>2.9117013987856466E-18</v>
      </c>
    </row>
    <row r="8276" spans="2:37">
      <c r="B8276" s="2">
        <v>1.7000000923871994E-2</v>
      </c>
      <c r="D8276" s="44">
        <v>1.0200000554323196</v>
      </c>
      <c r="E8276" s="44"/>
      <c r="F8276" s="45">
        <v>-7.3092975616455078</v>
      </c>
      <c r="G8276" s="45"/>
      <c r="H8276" s="45"/>
      <c r="I8276" s="45"/>
      <c r="J8276" s="45"/>
      <c r="K8276" s="45">
        <v>3.4146746656915639E-6</v>
      </c>
      <c r="L8276" s="45"/>
      <c r="M8276" s="45"/>
      <c r="N8276" s="45">
        <v>7.3658275604248047</v>
      </c>
      <c r="O8276" s="45"/>
      <c r="P8276" s="45"/>
      <c r="Q8276" s="45"/>
      <c r="R8276" s="45">
        <v>5.2084245681762695</v>
      </c>
      <c r="S8276" s="45"/>
      <c r="T8276" s="45"/>
      <c r="U8276" s="45"/>
      <c r="V8276" s="46">
        <v>4.6358352847164497E-5</v>
      </c>
      <c r="W8276" s="46"/>
      <c r="X8276" s="45">
        <v>5.6000001728534698E-2</v>
      </c>
      <c r="Y8276" s="45"/>
      <c r="Z8276" s="44">
        <v>3.3600001037120819</v>
      </c>
      <c r="AA8276" s="44"/>
      <c r="AB8276" s="45">
        <v>4.3284687995910645</v>
      </c>
      <c r="AC8276" s="45"/>
      <c r="AD8276" s="45">
        <v>8.9820563574458377E-20</v>
      </c>
      <c r="AE8276" s="45"/>
      <c r="AF8276" s="45">
        <v>6.8420696258544922</v>
      </c>
      <c r="AG8276" s="45"/>
      <c r="AH8276" s="45">
        <v>4.83807373046875</v>
      </c>
      <c r="AI8276" s="45"/>
      <c r="AJ8276" s="45"/>
      <c r="AK8276" s="20">
        <v>1.3127689261413102E-18</v>
      </c>
    </row>
    <row r="8277" spans="2:37">
      <c r="B8277" s="2">
        <v>1.7999999225139618E-2</v>
      </c>
      <c r="D8277" s="44">
        <v>1.0799999535083771</v>
      </c>
      <c r="E8277" s="44"/>
      <c r="F8277" s="45">
        <v>-6.447697639465332</v>
      </c>
      <c r="G8277" s="45"/>
      <c r="H8277" s="45"/>
      <c r="I8277" s="45"/>
      <c r="J8277" s="45"/>
      <c r="K8277" s="45">
        <v>1.5172536222962663E-6</v>
      </c>
      <c r="L8277" s="45"/>
      <c r="M8277" s="45"/>
      <c r="N8277" s="45">
        <v>7.350529670715332</v>
      </c>
      <c r="O8277" s="45"/>
      <c r="P8277" s="45"/>
      <c r="Q8277" s="45"/>
      <c r="R8277" s="45">
        <v>5.197608470916748</v>
      </c>
      <c r="S8277" s="45"/>
      <c r="T8277" s="45"/>
      <c r="U8277" s="45"/>
      <c r="V8277" s="46">
        <v>2.0641422452172264E-5</v>
      </c>
      <c r="W8277" s="46"/>
      <c r="X8277" s="45">
        <v>5.7000000029802322E-2</v>
      </c>
      <c r="Y8277" s="45"/>
      <c r="Z8277" s="44">
        <v>3.4200000017881393</v>
      </c>
      <c r="AA8277" s="44"/>
      <c r="AB8277" s="45">
        <v>5.9645566940307617</v>
      </c>
      <c r="AC8277" s="45"/>
      <c r="AD8277" s="45">
        <v>4.0428542911408726E-20</v>
      </c>
      <c r="AE8277" s="45"/>
      <c r="AF8277" s="45">
        <v>6.8303990364074707</v>
      </c>
      <c r="AG8277" s="45"/>
      <c r="AH8277" s="45">
        <v>4.8298215866088867</v>
      </c>
      <c r="AI8277" s="45"/>
      <c r="AJ8277" s="45"/>
      <c r="AK8277" s="20">
        <v>5.9189136205900347E-19</v>
      </c>
    </row>
    <row r="8278" spans="2:37">
      <c r="B8278" s="2">
        <v>1.8999999389052391E-2</v>
      </c>
      <c r="D8278" s="44">
        <v>1.1399999633431435</v>
      </c>
      <c r="E8278" s="44"/>
      <c r="F8278" s="45">
        <v>-4.6865177154541016</v>
      </c>
      <c r="G8278" s="45"/>
      <c r="H8278" s="45"/>
      <c r="I8278" s="45"/>
      <c r="J8278" s="45"/>
      <c r="K8278" s="45">
        <v>6.7490731225916534E-7</v>
      </c>
      <c r="L8278" s="45"/>
      <c r="M8278" s="45"/>
      <c r="N8278" s="45">
        <v>7.3353419303894043</v>
      </c>
      <c r="O8278" s="45"/>
      <c r="P8278" s="45"/>
      <c r="Q8278" s="45"/>
      <c r="R8278" s="45">
        <v>5.1868696212768555</v>
      </c>
      <c r="S8278" s="45"/>
      <c r="T8278" s="45"/>
      <c r="U8278" s="45"/>
      <c r="V8278" s="46">
        <v>9.2007621788070537E-6</v>
      </c>
      <c r="W8278" s="46"/>
      <c r="X8278" s="45">
        <v>5.7999998331069946E-2</v>
      </c>
      <c r="Y8278" s="45"/>
      <c r="Z8278" s="44">
        <v>3.4799998998641968</v>
      </c>
      <c r="AA8278" s="44"/>
      <c r="AB8278" s="45">
        <v>6.7593765258789063</v>
      </c>
      <c r="AC8278" s="45"/>
      <c r="AD8278" s="45">
        <v>1.8197639049629893E-20</v>
      </c>
      <c r="AE8278" s="45"/>
      <c r="AF8278" s="45">
        <v>6.8188071250915527</v>
      </c>
      <c r="AG8278" s="45"/>
      <c r="AH8278" s="45">
        <v>4.821624755859375</v>
      </c>
      <c r="AI8278" s="45"/>
      <c r="AJ8278" s="45"/>
      <c r="AK8278" s="20">
        <v>2.6687423745556658E-19</v>
      </c>
    </row>
    <row r="8279" spans="2:37">
      <c r="B8279" s="2">
        <v>1.9999999552965164E-2</v>
      </c>
      <c r="D8279" s="44">
        <v>1.1999999731779099</v>
      </c>
      <c r="E8279" s="44"/>
      <c r="F8279" s="45">
        <v>-2.2761342525482178</v>
      </c>
      <c r="G8279" s="45"/>
      <c r="H8279" s="45"/>
      <c r="I8279" s="45"/>
      <c r="J8279" s="45"/>
      <c r="K8279" s="45">
        <v>3.0051759836169367E-7</v>
      </c>
      <c r="L8279" s="45"/>
      <c r="M8279" s="45"/>
      <c r="N8279" s="45">
        <v>7.3202624320983887</v>
      </c>
      <c r="O8279" s="45"/>
      <c r="P8279" s="45"/>
      <c r="Q8279" s="45"/>
      <c r="R8279" s="45">
        <v>5.1762070655822754</v>
      </c>
      <c r="S8279" s="45"/>
      <c r="T8279" s="45"/>
      <c r="U8279" s="45"/>
      <c r="V8279" s="46">
        <v>4.1052849155676086E-6</v>
      </c>
      <c r="W8279" s="46"/>
      <c r="X8279" s="45">
        <v>5.9000000357627869E-2</v>
      </c>
      <c r="Y8279" s="45"/>
      <c r="Z8279" s="44">
        <v>3.5400000214576721</v>
      </c>
      <c r="AA8279" s="44"/>
      <c r="AB8279" s="45">
        <v>6.604433536529541</v>
      </c>
      <c r="AC8279" s="45"/>
      <c r="AD8279" s="45">
        <v>8.1913474628817228E-21</v>
      </c>
      <c r="AE8279" s="45"/>
      <c r="AF8279" s="45">
        <v>6.8072924613952637</v>
      </c>
      <c r="AG8279" s="45"/>
      <c r="AH8279" s="45">
        <v>4.8134827613830566</v>
      </c>
      <c r="AI8279" s="45"/>
      <c r="AJ8279" s="45"/>
      <c r="AK8279" s="20">
        <v>1.2033195411143789E-19</v>
      </c>
    </row>
    <row r="8280" spans="2:37">
      <c r="B8280" s="2">
        <v>2.0999999716877937E-2</v>
      </c>
      <c r="D8280" s="44">
        <v>1.2599999830126762</v>
      </c>
      <c r="E8280" s="44"/>
      <c r="F8280" s="45">
        <v>0.44319960474967957</v>
      </c>
      <c r="G8280" s="45"/>
      <c r="H8280" s="45"/>
      <c r="I8280" s="45"/>
      <c r="J8280" s="45"/>
      <c r="K8280" s="45">
        <v>1.3393709252795816E-7</v>
      </c>
      <c r="L8280" s="45"/>
      <c r="M8280" s="45"/>
      <c r="N8280" s="45">
        <v>7.3052897453308105</v>
      </c>
      <c r="O8280" s="45"/>
      <c r="P8280" s="45"/>
      <c r="Q8280" s="45"/>
      <c r="R8280" s="45">
        <v>5.1656198501586914</v>
      </c>
      <c r="S8280" s="45"/>
      <c r="T8280" s="45"/>
      <c r="U8280" s="45"/>
      <c r="V8280" s="46">
        <v>1.8334261540076113E-6</v>
      </c>
      <c r="W8280" s="46"/>
      <c r="X8280" s="45">
        <v>5.9999998658895493E-2</v>
      </c>
      <c r="Y8280" s="45"/>
      <c r="Z8280" s="44">
        <v>3.5999999195337296</v>
      </c>
      <c r="AA8280" s="44"/>
      <c r="AB8280" s="45">
        <v>5.5246410369873047</v>
      </c>
      <c r="AC8280" s="45"/>
      <c r="AD8280" s="45">
        <v>3.6872936936711513E-21</v>
      </c>
      <c r="AE8280" s="45"/>
      <c r="AF8280" s="45">
        <v>6.7958545684814453</v>
      </c>
      <c r="AG8280" s="45"/>
      <c r="AH8280" s="45">
        <v>4.8053946495056152</v>
      </c>
      <c r="AI8280" s="45"/>
      <c r="AJ8280" s="45"/>
      <c r="AK8280" s="20">
        <v>5.4257988164575264E-20</v>
      </c>
    </row>
    <row r="8281" spans="2:37">
      <c r="B8281" s="2">
        <v>2.199999988079071E-2</v>
      </c>
      <c r="D8281" s="44">
        <v>1.3199999928474426</v>
      </c>
      <c r="E8281" s="44"/>
      <c r="F8281" s="45">
        <v>3.0893638134002686</v>
      </c>
      <c r="G8281" s="45"/>
      <c r="H8281" s="45"/>
      <c r="I8281" s="45"/>
      <c r="J8281" s="45"/>
      <c r="K8281" s="45">
        <v>5.9745460134763562E-8</v>
      </c>
      <c r="L8281" s="45"/>
      <c r="M8281" s="45"/>
      <c r="N8281" s="45">
        <v>7.2904238700866699</v>
      </c>
      <c r="O8281" s="45"/>
      <c r="P8281" s="45"/>
      <c r="Q8281" s="45"/>
      <c r="R8281" s="45">
        <v>5.1551079750061035</v>
      </c>
      <c r="S8281" s="45"/>
      <c r="T8281" s="45"/>
      <c r="U8281" s="45"/>
      <c r="V8281" s="46">
        <v>8.1950599906122079E-7</v>
      </c>
      <c r="W8281" s="46"/>
      <c r="X8281" s="45">
        <v>6.1000000685453415E-2</v>
      </c>
      <c r="Y8281" s="45"/>
      <c r="Z8281" s="44">
        <v>3.6600000411272049</v>
      </c>
      <c r="AA8281" s="44"/>
      <c r="AB8281" s="45">
        <v>3.6743836402893066</v>
      </c>
      <c r="AC8281" s="45"/>
      <c r="AD8281" s="45">
        <v>1.659859068122692E-21</v>
      </c>
      <c r="AE8281" s="45"/>
      <c r="AF8281" s="45">
        <v>6.7844929695129395</v>
      </c>
      <c r="AG8281" s="45"/>
      <c r="AH8281" s="45">
        <v>4.797360897064209</v>
      </c>
      <c r="AI8281" s="45"/>
      <c r="AJ8281" s="45"/>
      <c r="AK8281" s="20">
        <v>2.446548381897682E-20</v>
      </c>
    </row>
    <row r="8282" spans="2:37">
      <c r="B8282" s="2">
        <v>2.3000000044703484E-2</v>
      </c>
      <c r="D8282" s="44">
        <v>1.380000002682209</v>
      </c>
      <c r="E8282" s="44"/>
      <c r="F8282" s="45">
        <v>5.2920446395874023</v>
      </c>
      <c r="G8282" s="45"/>
      <c r="H8282" s="45"/>
      <c r="I8282" s="45"/>
      <c r="J8282" s="45"/>
      <c r="K8282" s="45">
        <v>2.6671795438915069E-8</v>
      </c>
      <c r="L8282" s="45"/>
      <c r="M8282" s="45"/>
      <c r="N8282" s="45">
        <v>7.275662899017334</v>
      </c>
      <c r="O8282" s="45"/>
      <c r="P8282" s="45"/>
      <c r="Q8282" s="45"/>
      <c r="R8282" s="45">
        <v>5.1446704864501953</v>
      </c>
      <c r="S8282" s="45"/>
      <c r="T8282" s="45"/>
      <c r="U8282" s="45"/>
      <c r="V8282" s="46">
        <v>3.665892052140407E-7</v>
      </c>
      <c r="W8282" s="46"/>
      <c r="X8282" s="45">
        <v>6.1999998986721039E-2</v>
      </c>
      <c r="Y8282" s="45"/>
      <c r="Z8282" s="44">
        <v>3.7199999392032623</v>
      </c>
      <c r="AA8282" s="44"/>
      <c r="AB8282" s="45">
        <v>1.315455436706543</v>
      </c>
      <c r="AC8282" s="45"/>
      <c r="AD8282" s="45">
        <v>7.4721354277705852E-22</v>
      </c>
      <c r="AE8282" s="45"/>
      <c r="AF8282" s="45">
        <v>6.7732071876525879</v>
      </c>
      <c r="AG8282" s="45"/>
      <c r="AH8282" s="45">
        <v>4.7893805503845215</v>
      </c>
      <c r="AI8282" s="45"/>
      <c r="AJ8282" s="45"/>
      <c r="AK8282" s="20">
        <v>1.1031901842260159E-20</v>
      </c>
    </row>
    <row r="8283" spans="2:37">
      <c r="B8283" s="2">
        <v>2.4000000208616257E-2</v>
      </c>
      <c r="D8283" s="44">
        <v>1.4400000125169754</v>
      </c>
      <c r="E8283" s="44"/>
      <c r="F8283" s="45">
        <v>6.7445368766784668</v>
      </c>
      <c r="G8283" s="45"/>
      <c r="H8283" s="45"/>
      <c r="I8283" s="45"/>
      <c r="J8283" s="45"/>
      <c r="K8283" s="45">
        <v>1.1915581410448794E-8</v>
      </c>
      <c r="L8283" s="45"/>
      <c r="M8283" s="45"/>
      <c r="N8283" s="45">
        <v>7.2610063552856445</v>
      </c>
      <c r="O8283" s="45"/>
      <c r="P8283" s="45"/>
      <c r="Q8283" s="45"/>
      <c r="R8283" s="45">
        <v>5.1343069076538086</v>
      </c>
      <c r="S8283" s="45"/>
      <c r="T8283" s="45"/>
      <c r="U8283" s="45"/>
      <c r="V8283" s="46">
        <v>1.6410371017627767E-7</v>
      </c>
      <c r="W8283" s="46"/>
      <c r="X8283" s="45">
        <v>6.3000001013278961E-2</v>
      </c>
      <c r="Y8283" s="45"/>
      <c r="Z8283" s="44">
        <v>3.7800000607967377</v>
      </c>
      <c r="AA8283" s="44"/>
      <c r="AB8283" s="45">
        <v>-1.2199660539627075</v>
      </c>
      <c r="AC8283" s="45"/>
      <c r="AD8283" s="45">
        <v>3.3637788829447852E-22</v>
      </c>
      <c r="AE8283" s="45"/>
      <c r="AF8283" s="45">
        <v>6.7619962692260742</v>
      </c>
      <c r="AG8283" s="45"/>
      <c r="AH8283" s="45">
        <v>4.7814531326293945</v>
      </c>
      <c r="AI8283" s="45"/>
      <c r="AJ8283" s="45"/>
      <c r="AK8283" s="20">
        <v>4.9745353608199805E-21</v>
      </c>
    </row>
    <row r="8284" spans="2:37">
      <c r="B8284" s="2">
        <v>2.500000037252903E-2</v>
      </c>
      <c r="D8284" s="44">
        <v>1.5000000223517418</v>
      </c>
      <c r="E8284" s="44"/>
      <c r="F8284" s="45">
        <v>7.246429443359375</v>
      </c>
      <c r="G8284" s="45"/>
      <c r="H8284" s="45"/>
      <c r="I8284" s="45"/>
      <c r="J8284" s="45"/>
      <c r="K8284" s="45">
        <v>5.3268238708881199E-9</v>
      </c>
      <c r="L8284" s="45"/>
      <c r="M8284" s="45"/>
      <c r="N8284" s="45">
        <v>7.2464532852172852</v>
      </c>
      <c r="O8284" s="45"/>
      <c r="P8284" s="45"/>
      <c r="Q8284" s="45"/>
      <c r="R8284" s="45">
        <v>5.124016284942627</v>
      </c>
      <c r="S8284" s="45"/>
      <c r="T8284" s="45"/>
      <c r="U8284" s="45"/>
      <c r="V8284" s="46">
        <v>7.3509397680027178E-8</v>
      </c>
      <c r="W8284" s="46"/>
      <c r="X8284" s="45">
        <v>6.4000003039836884E-2</v>
      </c>
      <c r="Y8284" s="45"/>
      <c r="Z8284" s="44">
        <v>3.840000182390213</v>
      </c>
      <c r="AA8284" s="44"/>
      <c r="AB8284" s="45">
        <v>-3.5760817527770996</v>
      </c>
      <c r="AC8284" s="45"/>
      <c r="AD8284" s="45">
        <v>1.514322889646711E-22</v>
      </c>
      <c r="AE8284" s="45"/>
      <c r="AF8284" s="45">
        <v>6.7508597373962402</v>
      </c>
      <c r="AG8284" s="45"/>
      <c r="AH8284" s="45">
        <v>4.7735786437988281</v>
      </c>
      <c r="AI8284" s="45"/>
      <c r="AJ8284" s="45"/>
      <c r="AK8284" s="20">
        <v>2.2431554937046896E-21</v>
      </c>
    </row>
    <row r="8285" spans="2:37">
      <c r="B8285" s="2">
        <v>2.6000000536441803E-2</v>
      </c>
      <c r="D8285" s="44">
        <v>1.5600000321865082</v>
      </c>
      <c r="E8285" s="44"/>
      <c r="F8285" s="45">
        <v>6.731238842010498</v>
      </c>
      <c r="G8285" s="45"/>
      <c r="H8285" s="45"/>
      <c r="I8285" s="45"/>
      <c r="J8285" s="45"/>
      <c r="K8285" s="45">
        <v>2.382801955747027E-9</v>
      </c>
      <c r="L8285" s="45"/>
      <c r="M8285" s="45"/>
      <c r="N8285" s="45">
        <v>7.2320027351379395</v>
      </c>
      <c r="O8285" s="45"/>
      <c r="P8285" s="45"/>
      <c r="Q8285" s="45"/>
      <c r="R8285" s="45">
        <v>5.1137981414794922</v>
      </c>
      <c r="S8285" s="45"/>
      <c r="T8285" s="45"/>
      <c r="U8285" s="45"/>
      <c r="V8285" s="46">
        <v>3.2948022976597713E-8</v>
      </c>
      <c r="W8285" s="46"/>
      <c r="X8285" s="45">
        <v>6.4999997615814209E-2</v>
      </c>
      <c r="Y8285" s="45"/>
      <c r="Z8285" s="44">
        <v>3.8999998569488525</v>
      </c>
      <c r="AA8285" s="44"/>
      <c r="AB8285" s="45">
        <v>-5.4233860969543457</v>
      </c>
      <c r="AC8285" s="45"/>
      <c r="AD8285" s="45">
        <v>6.8173738082434346E-23</v>
      </c>
      <c r="AE8285" s="45"/>
      <c r="AF8285" s="45">
        <v>6.7397971153259277</v>
      </c>
      <c r="AG8285" s="45"/>
      <c r="AH8285" s="45">
        <v>4.7657561302185059</v>
      </c>
      <c r="AI8285" s="45"/>
      <c r="AJ8285" s="45"/>
      <c r="AK8285" s="20">
        <v>1.0115103197751365E-21</v>
      </c>
    </row>
    <row r="8286" spans="2:37">
      <c r="B8286" s="2">
        <v>2.7000000700354576E-2</v>
      </c>
      <c r="D8286" s="44">
        <v>1.6200000420212746</v>
      </c>
      <c r="E8286" s="44"/>
      <c r="F8286" s="45">
        <v>5.275179386138916</v>
      </c>
      <c r="G8286" s="45"/>
      <c r="H8286" s="45"/>
      <c r="I8286" s="45"/>
      <c r="J8286" s="45"/>
      <c r="K8286" s="45">
        <v>1.0664785721203884E-9</v>
      </c>
      <c r="L8286" s="45"/>
      <c r="M8286" s="45"/>
      <c r="N8286" s="45">
        <v>7.217653751373291</v>
      </c>
      <c r="O8286" s="45"/>
      <c r="P8286" s="45"/>
      <c r="Q8286" s="45"/>
      <c r="R8286" s="45">
        <v>5.1036520004272461</v>
      </c>
      <c r="S8286" s="45"/>
      <c r="T8286" s="45"/>
      <c r="U8286" s="45"/>
      <c r="V8286" s="46">
        <v>1.4775973333769343E-8</v>
      </c>
      <c r="W8286" s="46"/>
      <c r="X8286" s="45">
        <v>6.5999999642372131E-2</v>
      </c>
      <c r="Y8286" s="45"/>
      <c r="Z8286" s="44">
        <v>3.9599999785423279</v>
      </c>
      <c r="AA8286" s="44"/>
      <c r="AB8286" s="45">
        <v>-6.5047330856323242</v>
      </c>
      <c r="AC8286" s="45"/>
      <c r="AD8286" s="45">
        <v>3.0691823119868538E-23</v>
      </c>
      <c r="AE8286" s="45"/>
      <c r="AF8286" s="45">
        <v>6.7288074493408203</v>
      </c>
      <c r="AG8286" s="45"/>
      <c r="AH8286" s="45">
        <v>4.7579855918884277</v>
      </c>
      <c r="AI8286" s="45"/>
      <c r="AJ8286" s="45"/>
      <c r="AK8286" s="20">
        <v>4.5612573677312873E-22</v>
      </c>
    </row>
    <row r="8287" spans="2:37">
      <c r="B8287" s="2">
        <v>2.8000000864267349E-2</v>
      </c>
      <c r="D8287" s="44">
        <v>1.680000051856041</v>
      </c>
      <c r="E8287" s="44"/>
      <c r="F8287" s="45">
        <v>3.0859229564666748</v>
      </c>
      <c r="G8287" s="45"/>
      <c r="H8287" s="45"/>
      <c r="I8287" s="45"/>
      <c r="J8287" s="45"/>
      <c r="K8287" s="45">
        <v>4.7757409138426965E-10</v>
      </c>
      <c r="L8287" s="45"/>
      <c r="M8287" s="45"/>
      <c r="N8287" s="45">
        <v>7.2034058570861816</v>
      </c>
      <c r="O8287" s="45"/>
      <c r="P8287" s="45"/>
      <c r="Q8287" s="45"/>
      <c r="R8287" s="45">
        <v>5.0935769081115723</v>
      </c>
      <c r="S8287" s="45"/>
      <c r="T8287" s="45"/>
      <c r="U8287" s="45"/>
      <c r="V8287" s="46">
        <v>6.6298375678286448E-9</v>
      </c>
      <c r="W8287" s="46"/>
      <c r="X8287" s="45">
        <v>6.7000001668930054E-2</v>
      </c>
      <c r="Y8287" s="45"/>
      <c r="Z8287" s="44">
        <v>4.0200001001358032</v>
      </c>
      <c r="AA8287" s="44"/>
      <c r="AB8287" s="45">
        <v>-6.6711196899414063</v>
      </c>
      <c r="AC8287" s="45"/>
      <c r="AD8287" s="45">
        <v>1.3817662372302276E-23</v>
      </c>
      <c r="AE8287" s="45"/>
      <c r="AF8287" s="45">
        <v>6.717890739440918</v>
      </c>
      <c r="AG8287" s="45"/>
      <c r="AH8287" s="45">
        <v>4.7502660751342773</v>
      </c>
      <c r="AI8287" s="45"/>
      <c r="AJ8287" s="45"/>
      <c r="AK8287" s="20">
        <v>2.0568455057967609E-22</v>
      </c>
    </row>
    <row r="8288" spans="2:37">
      <c r="B8288" s="2">
        <v>2.8999999165534973E-2</v>
      </c>
      <c r="D8288" s="44">
        <v>1.7399999499320984</v>
      </c>
      <c r="E8288" s="44"/>
      <c r="F8288" s="45">
        <v>0.47299796342849731</v>
      </c>
      <c r="G8288" s="45"/>
      <c r="H8288" s="45"/>
      <c r="I8288" s="45"/>
      <c r="J8288" s="45"/>
      <c r="K8288" s="45">
        <v>2.1396129312734047E-10</v>
      </c>
      <c r="L8288" s="45"/>
      <c r="M8288" s="45"/>
      <c r="N8288" s="45">
        <v>7.1892571449279785</v>
      </c>
      <c r="O8288" s="45"/>
      <c r="P8288" s="45"/>
      <c r="Q8288" s="45"/>
      <c r="R8288" s="45">
        <v>5.0835723876953125</v>
      </c>
      <c r="S8288" s="45"/>
      <c r="T8288" s="45"/>
      <c r="U8288" s="45"/>
      <c r="V8288" s="46">
        <v>2.9761251241211539E-9</v>
      </c>
      <c r="W8288" s="46"/>
      <c r="X8288" s="45">
        <v>6.8000003695487976E-2</v>
      </c>
      <c r="Y8288" s="45"/>
      <c r="Z8288" s="44">
        <v>4.0800002217292786</v>
      </c>
      <c r="AA8288" s="44"/>
      <c r="AB8288" s="45">
        <v>-5.9022021293640137</v>
      </c>
      <c r="AC8288" s="45"/>
      <c r="AD8288" s="45">
        <v>6.2208857066609766E-24</v>
      </c>
      <c r="AE8288" s="45"/>
      <c r="AF8288" s="45">
        <v>6.7070455551147461</v>
      </c>
      <c r="AG8288" s="45"/>
      <c r="AH8288" s="45">
        <v>4.7425975799560547</v>
      </c>
      <c r="AI8288" s="45"/>
      <c r="AJ8288" s="45"/>
      <c r="AK8288" s="20">
        <v>9.2751507378161915E-23</v>
      </c>
    </row>
    <row r="8289" spans="2:37">
      <c r="B8289" s="2">
        <v>2.9999999329447746E-2</v>
      </c>
      <c r="D8289" s="44">
        <v>1.7999999597668648</v>
      </c>
      <c r="E8289" s="44"/>
      <c r="F8289" s="45">
        <v>-2.1959545612335205</v>
      </c>
      <c r="G8289" s="45"/>
      <c r="H8289" s="45"/>
      <c r="I8289" s="45"/>
      <c r="J8289" s="45"/>
      <c r="K8289" s="45">
        <v>9.5899919949626877E-11</v>
      </c>
      <c r="L8289" s="45"/>
      <c r="M8289" s="45"/>
      <c r="N8289" s="45">
        <v>7.1752080917358398</v>
      </c>
      <c r="O8289" s="45"/>
      <c r="P8289" s="45"/>
      <c r="Q8289" s="45"/>
      <c r="R8289" s="45">
        <v>5.0736384391784668</v>
      </c>
      <c r="S8289" s="45"/>
      <c r="T8289" s="45"/>
      <c r="U8289" s="45"/>
      <c r="V8289" s="46">
        <v>1.3365455409086735E-9</v>
      </c>
      <c r="W8289" s="46"/>
      <c r="X8289" s="45">
        <v>6.8999998271465302E-2</v>
      </c>
      <c r="Y8289" s="45"/>
      <c r="Z8289" s="44">
        <v>4.1399998962879181</v>
      </c>
      <c r="AA8289" s="44"/>
      <c r="AB8289" s="45">
        <v>-4.3087296485900879</v>
      </c>
      <c r="AC8289" s="45"/>
      <c r="AD8289" s="45">
        <v>2.8007547973872181E-24</v>
      </c>
      <c r="AE8289" s="45"/>
      <c r="AF8289" s="45">
        <v>6.6962723731994629</v>
      </c>
      <c r="AG8289" s="45"/>
      <c r="AH8289" s="45">
        <v>4.7349796295166016</v>
      </c>
      <c r="AI8289" s="45"/>
      <c r="AJ8289" s="45"/>
      <c r="AK8289" s="20">
        <v>4.1825581899660815E-23</v>
      </c>
    </row>
    <row r="8290" spans="2:37">
      <c r="B8290" s="2">
        <v>3.0999999493360519E-2</v>
      </c>
      <c r="D8290" s="44">
        <v>1.8599999696016312</v>
      </c>
      <c r="E8290" s="44"/>
      <c r="F8290" s="45">
        <v>-4.5468888282775879</v>
      </c>
      <c r="G8290" s="45"/>
      <c r="H8290" s="45"/>
      <c r="I8290" s="45"/>
      <c r="J8290" s="45"/>
      <c r="K8290" s="45">
        <v>4.3000557975458875E-11</v>
      </c>
      <c r="L8290" s="45"/>
      <c r="M8290" s="45"/>
      <c r="N8290" s="45">
        <v>7.1612567901611328</v>
      </c>
      <c r="O8290" s="45"/>
      <c r="P8290" s="45"/>
      <c r="Q8290" s="45"/>
      <c r="R8290" s="45">
        <v>5.0637731552124023</v>
      </c>
      <c r="S8290" s="45"/>
      <c r="T8290" s="45"/>
      <c r="U8290" s="45"/>
      <c r="V8290" s="46">
        <v>6.004610697551982E-10</v>
      </c>
      <c r="W8290" s="46"/>
      <c r="X8290" s="45">
        <v>7.0000000298023224E-2</v>
      </c>
      <c r="Y8290" s="45"/>
      <c r="Z8290" s="44">
        <v>4.2000000178813934</v>
      </c>
      <c r="AA8290" s="44"/>
      <c r="AB8290" s="45">
        <v>-2.1166071891784668</v>
      </c>
      <c r="AC8290" s="45"/>
      <c r="AD8290" s="45">
        <v>1.260964180281389E-24</v>
      </c>
      <c r="AE8290" s="45"/>
      <c r="AF8290" s="45">
        <v>6.6855697631835938</v>
      </c>
      <c r="AG8290" s="45"/>
      <c r="AH8290" s="45">
        <v>4.7274117469787598</v>
      </c>
      <c r="AI8290" s="45"/>
      <c r="AJ8290" s="45"/>
      <c r="AK8290" s="20">
        <v>1.8860982668012281E-23</v>
      </c>
    </row>
    <row r="8291" spans="2:37">
      <c r="B8291" s="2">
        <v>3.2000001519918442E-2</v>
      </c>
      <c r="D8291" s="44">
        <v>1.9200000911951065</v>
      </c>
      <c r="E8291" s="44"/>
      <c r="F8291" s="45">
        <v>-6.2517552375793457</v>
      </c>
      <c r="G8291" s="45"/>
      <c r="H8291" s="45"/>
      <c r="I8291" s="45"/>
      <c r="J8291" s="45"/>
      <c r="K8291" s="45">
        <v>1.9288043384690923E-11</v>
      </c>
      <c r="L8291" s="45"/>
      <c r="M8291" s="45"/>
      <c r="N8291" s="45">
        <v>7.1474032402038574</v>
      </c>
      <c r="O8291" s="45"/>
      <c r="P8291" s="45"/>
      <c r="Q8291" s="45"/>
      <c r="R8291" s="45">
        <v>5.0539770126342773</v>
      </c>
      <c r="S8291" s="45"/>
      <c r="T8291" s="45"/>
      <c r="U8291" s="45"/>
      <c r="V8291" s="46">
        <v>2.6986085588376341E-10</v>
      </c>
      <c r="W8291" s="46"/>
      <c r="X8291" s="45">
        <v>7.1000002324581146E-2</v>
      </c>
      <c r="Y8291" s="45"/>
      <c r="Z8291" s="44">
        <v>4.2600001394748688</v>
      </c>
      <c r="AA8291" s="44"/>
      <c r="AB8291" s="45">
        <v>0.36511701345443726</v>
      </c>
      <c r="AC8291" s="45"/>
      <c r="AD8291" s="45">
        <v>5.677207109517634E-25</v>
      </c>
      <c r="AE8291" s="45"/>
      <c r="AF8291" s="45">
        <v>6.6749372482299805</v>
      </c>
      <c r="AG8291" s="45"/>
      <c r="AH8291" s="45">
        <v>4.7198934555053711</v>
      </c>
      <c r="AI8291" s="45"/>
      <c r="AJ8291" s="45"/>
      <c r="AK8291" s="20">
        <v>8.5052592552386673E-24</v>
      </c>
    </row>
    <row r="8292" spans="2:37">
      <c r="B8292" s="2">
        <v>3.2999999821186066E-2</v>
      </c>
      <c r="D8292" s="44">
        <v>1.9799999892711639</v>
      </c>
      <c r="E8292" s="44"/>
      <c r="F8292" s="45">
        <v>-7.0742573738098145</v>
      </c>
      <c r="G8292" s="45"/>
      <c r="H8292" s="45"/>
      <c r="I8292" s="45"/>
      <c r="J8292" s="45"/>
      <c r="K8292" s="45">
        <v>8.6546013411403777E-12</v>
      </c>
      <c r="L8292" s="45"/>
      <c r="M8292" s="45"/>
      <c r="N8292" s="45">
        <v>7.1336460113525391</v>
      </c>
      <c r="O8292" s="45"/>
      <c r="P8292" s="45"/>
      <c r="Q8292" s="45"/>
      <c r="R8292" s="45">
        <v>5.0442495346069336</v>
      </c>
      <c r="S8292" s="45"/>
      <c r="T8292" s="45"/>
      <c r="U8292" s="45"/>
      <c r="V8292" s="46">
        <v>1.2132087001681668E-10</v>
      </c>
      <c r="W8292" s="46"/>
      <c r="X8292" s="45">
        <v>7.1999996900558472E-2</v>
      </c>
      <c r="Y8292" s="45"/>
      <c r="Z8292" s="44">
        <v>4.3199998140335083</v>
      </c>
      <c r="AA8292" s="44"/>
      <c r="AB8292" s="45">
        <v>2.7878100872039795</v>
      </c>
      <c r="AC8292" s="45"/>
      <c r="AD8292" s="45">
        <v>2.5560579838929058E-25</v>
      </c>
      <c r="AE8292" s="45"/>
      <c r="AF8292" s="45">
        <v>6.664374828338623</v>
      </c>
      <c r="AG8292" s="45"/>
      <c r="AH8292" s="45">
        <v>4.7124242782592773</v>
      </c>
      <c r="AI8292" s="45"/>
      <c r="AJ8292" s="45"/>
      <c r="AK8292" s="20">
        <v>3.8354054335829192E-24</v>
      </c>
    </row>
    <row r="8293" spans="2:37">
      <c r="B8293" s="2">
        <v>3.4000001847743988E-2</v>
      </c>
      <c r="D8293" s="44">
        <v>2.0400001108646393</v>
      </c>
      <c r="E8293" s="44"/>
      <c r="F8293" s="45">
        <v>-6.902585506439209</v>
      </c>
      <c r="G8293" s="45"/>
      <c r="H8293" s="45"/>
      <c r="I8293" s="45"/>
      <c r="J8293" s="45"/>
      <c r="K8293" s="45">
        <v>3.8845298505618686E-12</v>
      </c>
      <c r="L8293" s="45"/>
      <c r="M8293" s="45"/>
      <c r="N8293" s="45">
        <v>7.1199841499328613</v>
      </c>
      <c r="O8293" s="45"/>
      <c r="P8293" s="45"/>
      <c r="Q8293" s="45"/>
      <c r="R8293" s="45">
        <v>5.0345892906188965</v>
      </c>
      <c r="S8293" s="45"/>
      <c r="T8293" s="45"/>
      <c r="U8293" s="45"/>
      <c r="V8293" s="46">
        <v>5.4558125378578737E-11</v>
      </c>
      <c r="W8293" s="46"/>
      <c r="X8293" s="45">
        <v>7.2999998927116394E-2</v>
      </c>
      <c r="Y8293" s="45"/>
      <c r="Z8293" s="44">
        <v>4.3799999356269836</v>
      </c>
      <c r="AA8293" s="44"/>
      <c r="AB8293" s="45">
        <v>4.8122143745422363</v>
      </c>
      <c r="AC8293" s="45"/>
      <c r="AD8293" s="45">
        <v>1.1508275129103771E-25</v>
      </c>
      <c r="AE8293" s="45"/>
      <c r="AF8293" s="45">
        <v>6.6538810729980469</v>
      </c>
      <c r="AG8293" s="45"/>
      <c r="AH8293" s="45">
        <v>4.7050042152404785</v>
      </c>
      <c r="AI8293" s="45"/>
      <c r="AJ8293" s="45"/>
      <c r="AK8293" s="20">
        <v>1.7295582076048905E-24</v>
      </c>
    </row>
    <row r="8294" spans="2:37">
      <c r="B8294" s="2">
        <v>3.5000000149011612E-2</v>
      </c>
      <c r="D8294" s="44">
        <v>2.1000000089406967</v>
      </c>
      <c r="E8294" s="44"/>
      <c r="F8294" s="45">
        <v>-5.7645940780639648</v>
      </c>
      <c r="G8294" s="45"/>
      <c r="H8294" s="45"/>
      <c r="I8294" s="45"/>
      <c r="J8294" s="45"/>
      <c r="K8294" s="45">
        <v>1.7440183412015253E-12</v>
      </c>
      <c r="L8294" s="45"/>
      <c r="M8294" s="45"/>
      <c r="N8294" s="45">
        <v>7.1064176559448242</v>
      </c>
      <c r="O8294" s="45"/>
      <c r="P8294" s="45"/>
      <c r="Q8294" s="45"/>
      <c r="R8294" s="45">
        <v>5.0249958038330078</v>
      </c>
      <c r="S8294" s="45"/>
      <c r="T8294" s="45"/>
      <c r="U8294" s="45"/>
      <c r="V8294" s="46">
        <v>2.4541455673210422E-11</v>
      </c>
      <c r="W8294" s="46"/>
      <c r="X8294" s="45">
        <v>7.4000000953674316E-2</v>
      </c>
      <c r="Y8294" s="45"/>
      <c r="Z8294" s="44">
        <v>4.440000057220459</v>
      </c>
      <c r="AA8294" s="44"/>
      <c r="AB8294" s="45">
        <v>6.155942440032959</v>
      </c>
      <c r="AC8294" s="45"/>
      <c r="AD8294" s="45">
        <v>5.1814707696800964E-26</v>
      </c>
      <c r="AE8294" s="45"/>
      <c r="AF8294" s="45">
        <v>6.643455982208252</v>
      </c>
      <c r="AG8294" s="45"/>
      <c r="AH8294" s="45">
        <v>4.6976327896118164</v>
      </c>
      <c r="AI8294" s="45"/>
      <c r="AJ8294" s="45"/>
      <c r="AK8294" s="20">
        <v>7.7993607806598731E-25</v>
      </c>
    </row>
    <row r="8295" spans="2:37">
      <c r="B8295" s="2">
        <v>3.5999998450279236E-2</v>
      </c>
      <c r="D8295" s="44">
        <v>2.1599999070167542</v>
      </c>
      <c r="E8295" s="44"/>
      <c r="F8295" s="45">
        <v>-3.8233647346496582</v>
      </c>
      <c r="G8295" s="45"/>
      <c r="H8295" s="45"/>
      <c r="I8295" s="45"/>
      <c r="J8295" s="45"/>
      <c r="K8295" s="45">
        <v>7.8320314643443023E-13</v>
      </c>
      <c r="L8295" s="45"/>
      <c r="M8295" s="45"/>
      <c r="N8295" s="45">
        <v>7.0929450988769531</v>
      </c>
      <c r="O8295" s="45"/>
      <c r="P8295" s="45"/>
      <c r="Q8295" s="45"/>
      <c r="R8295" s="45">
        <v>5.0154695510864258</v>
      </c>
      <c r="S8295" s="45"/>
      <c r="T8295" s="45"/>
      <c r="U8295" s="45"/>
      <c r="V8295" s="46">
        <v>1.1042002381889127E-11</v>
      </c>
      <c r="W8295" s="46"/>
      <c r="X8295" s="45">
        <v>7.5000002980232239E-2</v>
      </c>
      <c r="Y8295" s="45"/>
      <c r="Z8295" s="44">
        <v>4.5000001788139343</v>
      </c>
      <c r="AA8295" s="44"/>
      <c r="AB8295" s="45">
        <v>6.6328530311584473</v>
      </c>
      <c r="AC8295" s="45"/>
      <c r="AD8295" s="45">
        <v>2.3329149950448177E-26</v>
      </c>
      <c r="AE8295" s="45"/>
      <c r="AF8295" s="45">
        <v>6.6330990791320801</v>
      </c>
      <c r="AG8295" s="45"/>
      <c r="AH8295" s="45">
        <v>4.6903095245361328</v>
      </c>
      <c r="AI8295" s="45"/>
      <c r="AJ8295" s="45"/>
      <c r="AK8295" s="20">
        <v>3.5170813721835485E-25</v>
      </c>
    </row>
    <row r="8296" spans="2:37">
      <c r="B8296" s="2">
        <v>3.7000000476837158E-2</v>
      </c>
      <c r="D8296" s="44">
        <v>2.2200000286102295</v>
      </c>
      <c r="E8296" s="44"/>
      <c r="F8296" s="45">
        <v>-1.3538541793823242</v>
      </c>
      <c r="G8296" s="45"/>
      <c r="H8296" s="45"/>
      <c r="I8296" s="45"/>
      <c r="J8296" s="45"/>
      <c r="K8296" s="45">
        <v>3.5180259855445428E-13</v>
      </c>
      <c r="L8296" s="45"/>
      <c r="M8296" s="45"/>
      <c r="N8296" s="45">
        <v>7.0795655250549316</v>
      </c>
      <c r="O8296" s="45"/>
      <c r="P8296" s="45"/>
      <c r="Q8296" s="45"/>
      <c r="R8296" s="45">
        <v>5.0060086250305176</v>
      </c>
      <c r="S8296" s="45"/>
      <c r="T8296" s="45"/>
      <c r="U8296" s="45"/>
      <c r="V8296" s="46">
        <v>4.9692680526014499E-12</v>
      </c>
      <c r="W8296" s="46"/>
      <c r="X8296" s="45">
        <v>7.5999997556209564E-2</v>
      </c>
      <c r="Y8296" s="45"/>
      <c r="Z8296" s="44">
        <v>4.5599998533725739</v>
      </c>
      <c r="AA8296" s="44"/>
      <c r="AB8296" s="45">
        <v>6.1788268089294434</v>
      </c>
      <c r="AC8296" s="45"/>
      <c r="AD8296" s="45">
        <v>1.0503824701461679E-26</v>
      </c>
      <c r="AE8296" s="45"/>
      <c r="AF8296" s="45">
        <v>6.622809886932373</v>
      </c>
      <c r="AG8296" s="45"/>
      <c r="AH8296" s="45">
        <v>4.6830339431762695</v>
      </c>
      <c r="AI8296" s="45"/>
      <c r="AJ8296" s="45"/>
      <c r="AK8296" s="20">
        <v>1.5860073151371731E-25</v>
      </c>
    </row>
    <row r="8297" spans="2:37" ht="14.25" customHeight="1">
      <c r="B8297" s="2">
        <v>3.7999998778104782E-2</v>
      </c>
      <c r="D8297" s="44">
        <v>2.2799999266862869</v>
      </c>
      <c r="E8297" s="44"/>
      <c r="F8297" s="45">
        <v>1.2960332632064819</v>
      </c>
      <c r="G8297" s="45"/>
      <c r="H8297" s="45"/>
      <c r="I8297" s="45"/>
      <c r="J8297" s="45"/>
      <c r="K8297" s="45">
        <v>1.5805789294574824E-13</v>
      </c>
      <c r="L8297" s="45"/>
      <c r="M8297" s="45"/>
      <c r="N8297" s="45">
        <v>7.0662784576416016</v>
      </c>
      <c r="O8297" s="45"/>
      <c r="P8297" s="45"/>
      <c r="Q8297" s="45"/>
      <c r="R8297" s="45">
        <v>4.9966135025024414</v>
      </c>
      <c r="S8297" s="45"/>
      <c r="T8297" s="45"/>
      <c r="U8297" s="45"/>
      <c r="V8297" s="46">
        <v>2.2367910475218356E-12</v>
      </c>
      <c r="W8297" s="46"/>
      <c r="X8297" s="45">
        <v>7.6999999582767487E-2</v>
      </c>
      <c r="Y8297" s="45"/>
      <c r="Z8297" s="44">
        <v>4.6199999749660492</v>
      </c>
      <c r="AA8297" s="44"/>
      <c r="AB8297" s="45">
        <v>4.8603668212890625</v>
      </c>
      <c r="AC8297" s="45"/>
      <c r="AD8297" s="45">
        <v>4.7293181936691629E-27</v>
      </c>
      <c r="AE8297" s="45"/>
      <c r="AF8297" s="45">
        <v>6.6125874519348145</v>
      </c>
      <c r="AG8297" s="45"/>
      <c r="AH8297" s="45">
        <v>4.6758055686950684</v>
      </c>
      <c r="AI8297" s="45"/>
      <c r="AJ8297" s="45"/>
      <c r="AK8297" s="20">
        <v>7.1519929256276966E-26</v>
      </c>
    </row>
    <row r="8298" spans="2:37" ht="13.5" customHeight="1">
      <c r="B8298" s="47" t="s">
        <v>11</v>
      </c>
      <c r="C8298" s="47"/>
      <c r="D8298" s="47"/>
      <c r="E8298" s="47"/>
    </row>
    <row r="8299" spans="2:37" ht="12.75" customHeight="1">
      <c r="B8299" s="39" t="s">
        <v>0</v>
      </c>
      <c r="C8299" s="39"/>
      <c r="D8299" s="39"/>
      <c r="E8299" s="39"/>
      <c r="F8299" s="39"/>
      <c r="G8299" s="1" t="s">
        <v>1</v>
      </c>
      <c r="H8299" s="40" t="s">
        <v>77</v>
      </c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</row>
    <row r="8300" spans="2:37" ht="12.75" customHeight="1">
      <c r="AB8300" s="39" t="s">
        <v>2</v>
      </c>
      <c r="AC8300" s="39"/>
      <c r="AD8300" s="39"/>
      <c r="AE8300" s="39"/>
      <c r="AF8300" s="39"/>
      <c r="AG8300" s="39"/>
    </row>
    <row r="8301" spans="2:37" ht="12" customHeight="1">
      <c r="B8301" s="39" t="s">
        <v>3</v>
      </c>
      <c r="C8301" s="39"/>
      <c r="D8301" s="39"/>
      <c r="E8301" s="39"/>
      <c r="G8301" s="1" t="s">
        <v>4</v>
      </c>
      <c r="H8301" s="41">
        <v>0.43999999761581421</v>
      </c>
      <c r="I8301" s="41"/>
      <c r="J8301" s="41"/>
      <c r="K8301" s="41"/>
      <c r="L8301" s="41"/>
      <c r="M8301" s="41"/>
      <c r="N8301" s="41"/>
      <c r="O8301" s="39" t="s">
        <v>21</v>
      </c>
      <c r="P8301" s="39"/>
      <c r="Q8301" s="39"/>
      <c r="R8301" s="39"/>
      <c r="S8301" s="1" t="s">
        <v>4</v>
      </c>
      <c r="T8301" s="42" t="s">
        <v>22</v>
      </c>
      <c r="U8301" s="42"/>
      <c r="V8301" s="42"/>
      <c r="W8301" s="42"/>
      <c r="X8301" s="42"/>
      <c r="Y8301" s="42"/>
      <c r="Z8301" s="42"/>
      <c r="AA8301" s="42"/>
      <c r="AB8301" s="39"/>
      <c r="AC8301" s="39"/>
      <c r="AD8301" s="39"/>
      <c r="AE8301" s="39"/>
      <c r="AF8301" s="39"/>
      <c r="AG8301" s="39"/>
    </row>
    <row r="8302" spans="2:37" ht="10.5" customHeight="1">
      <c r="AB8302" s="39"/>
      <c r="AC8302" s="39"/>
      <c r="AD8302" s="39"/>
      <c r="AE8302" s="39"/>
      <c r="AF8302" s="39"/>
      <c r="AG8302" s="39"/>
    </row>
    <row r="8303" spans="2:37" ht="12" customHeight="1">
      <c r="AB8303" s="39"/>
      <c r="AC8303" s="39"/>
      <c r="AD8303" s="39"/>
      <c r="AE8303" s="39"/>
      <c r="AF8303" s="39"/>
      <c r="AG8303" s="39"/>
    </row>
    <row r="8304" spans="2:37" ht="12" customHeight="1">
      <c r="AB8304" s="39"/>
      <c r="AC8304" s="39"/>
      <c r="AD8304" s="39"/>
      <c r="AE8304" s="39"/>
      <c r="AF8304" s="39"/>
      <c r="AG8304" s="39"/>
    </row>
    <row r="8305" spans="2:34" ht="6" customHeight="1"/>
    <row r="8306" spans="2:34" ht="3" customHeight="1">
      <c r="B8306" s="43" t="s">
        <v>5</v>
      </c>
      <c r="D8306" s="43" t="s">
        <v>23</v>
      </c>
      <c r="E8306" s="43"/>
      <c r="G8306" s="43" t="s">
        <v>6</v>
      </c>
      <c r="H8306" s="43"/>
      <c r="J8306" s="43" t="s">
        <v>7</v>
      </c>
      <c r="K8306" s="43"/>
      <c r="L8306" s="43"/>
      <c r="M8306" s="43"/>
      <c r="N8306" s="43" t="s">
        <v>8</v>
      </c>
      <c r="O8306" s="43"/>
      <c r="Q8306" s="43" t="s">
        <v>9</v>
      </c>
      <c r="R8306" s="43"/>
      <c r="S8306" s="43"/>
      <c r="T8306" s="43" t="s">
        <v>10</v>
      </c>
      <c r="U8306" s="43"/>
      <c r="X8306" s="43" t="s">
        <v>5</v>
      </c>
      <c r="Y8306" s="43"/>
      <c r="Z8306" s="43" t="s">
        <v>23</v>
      </c>
      <c r="AA8306" s="43"/>
      <c r="AB8306" s="43" t="s">
        <v>6</v>
      </c>
      <c r="AC8306" s="43" t="s">
        <v>7</v>
      </c>
      <c r="AE8306" s="43" t="s">
        <v>8</v>
      </c>
      <c r="AF8306" s="43" t="s">
        <v>9</v>
      </c>
      <c r="AG8306" s="43" t="s">
        <v>10</v>
      </c>
      <c r="AH8306" s="43"/>
    </row>
    <row r="8307" spans="2:34" ht="14.25" customHeight="1">
      <c r="B8307" s="43"/>
      <c r="D8307" s="43"/>
      <c r="E8307" s="43"/>
      <c r="G8307" s="43"/>
      <c r="H8307" s="43"/>
      <c r="J8307" s="43"/>
      <c r="K8307" s="43"/>
      <c r="L8307" s="43"/>
      <c r="M8307" s="43"/>
      <c r="N8307" s="43"/>
      <c r="O8307" s="43"/>
      <c r="Q8307" s="43"/>
      <c r="R8307" s="43"/>
      <c r="S8307" s="43"/>
      <c r="T8307" s="43"/>
      <c r="U8307" s="43"/>
      <c r="X8307" s="43"/>
      <c r="Y8307" s="43"/>
      <c r="Z8307" s="43"/>
      <c r="AA8307" s="43"/>
      <c r="AB8307" s="43"/>
      <c r="AC8307" s="43"/>
      <c r="AE8307" s="43"/>
      <c r="AF8307" s="43"/>
      <c r="AG8307" s="43"/>
      <c r="AH8307" s="43"/>
    </row>
    <row r="8308" spans="2:34">
      <c r="B8308" s="2">
        <v>7.8000001609325409E-2</v>
      </c>
      <c r="D8308" s="44">
        <v>4.6800000965595245</v>
      </c>
      <c r="E8308" s="44"/>
      <c r="F8308" s="45">
        <v>2.8648772239685059</v>
      </c>
      <c r="G8308" s="45"/>
      <c r="H8308" s="45"/>
      <c r="I8308" s="45"/>
      <c r="J8308" s="45"/>
      <c r="K8308" s="45">
        <v>2.1293734355396427E-27</v>
      </c>
      <c r="L8308" s="45"/>
      <c r="M8308" s="45"/>
      <c r="N8308" s="45">
        <v>6.6024312973022461</v>
      </c>
      <c r="O8308" s="45"/>
      <c r="P8308" s="45"/>
      <c r="Q8308" s="45"/>
      <c r="R8308" s="45">
        <v>4.6686239242553711</v>
      </c>
      <c r="S8308" s="45"/>
      <c r="T8308" s="45"/>
      <c r="U8308" s="45"/>
      <c r="V8308" s="46">
        <v>3.2251351677772482E-26</v>
      </c>
      <c r="W8308" s="46"/>
    </row>
    <row r="8309" spans="2:34">
      <c r="B8309" s="2">
        <v>7.9000003635883331E-2</v>
      </c>
      <c r="D8309" s="44">
        <v>4.7400002181529999</v>
      </c>
      <c r="E8309" s="44"/>
      <c r="F8309" s="45">
        <v>0.47403839230537415</v>
      </c>
      <c r="G8309" s="45"/>
      <c r="H8309" s="45"/>
      <c r="I8309" s="45"/>
      <c r="J8309" s="45"/>
      <c r="K8309" s="45">
        <v>9.5875402266671245E-28</v>
      </c>
      <c r="L8309" s="45"/>
      <c r="M8309" s="45"/>
      <c r="N8309" s="45">
        <v>6.5923409461975098</v>
      </c>
      <c r="O8309" s="45"/>
      <c r="P8309" s="45"/>
      <c r="Q8309" s="45"/>
      <c r="R8309" s="45">
        <v>4.6614890098571777</v>
      </c>
      <c r="S8309" s="45"/>
      <c r="T8309" s="45"/>
      <c r="U8309" s="45"/>
      <c r="V8309" s="46">
        <v>1.4543453515350173E-26</v>
      </c>
      <c r="W8309" s="46"/>
    </row>
    <row r="8310" spans="2:34">
      <c r="B8310" s="2">
        <v>7.9999998211860657E-2</v>
      </c>
      <c r="D8310" s="44">
        <v>4.7999998927116394</v>
      </c>
      <c r="E8310" s="44"/>
      <c r="F8310" s="45">
        <v>-1.9759436845779419</v>
      </c>
      <c r="G8310" s="45"/>
      <c r="H8310" s="45"/>
      <c r="I8310" s="45"/>
      <c r="J8310" s="45"/>
      <c r="K8310" s="45">
        <v>4.3168251181857296E-28</v>
      </c>
      <c r="L8310" s="45"/>
      <c r="M8310" s="45"/>
      <c r="N8310" s="45">
        <v>6.5823163986206055</v>
      </c>
      <c r="O8310" s="45"/>
      <c r="P8310" s="45"/>
      <c r="Q8310" s="45"/>
      <c r="R8310" s="45">
        <v>4.6544003486633301</v>
      </c>
      <c r="S8310" s="45"/>
      <c r="T8310" s="45"/>
      <c r="U8310" s="45"/>
      <c r="V8310" s="46">
        <v>6.558215935598281E-27</v>
      </c>
      <c r="W8310" s="46"/>
    </row>
    <row r="8311" spans="2:34">
      <c r="B8311" s="2">
        <v>8.1000000238418579E-2</v>
      </c>
      <c r="D8311" s="44">
        <v>4.8600000143051147</v>
      </c>
      <c r="E8311" s="44"/>
      <c r="F8311" s="45">
        <v>-4.1416010856628418</v>
      </c>
      <c r="G8311" s="45"/>
      <c r="H8311" s="45"/>
      <c r="I8311" s="45"/>
      <c r="J8311" s="45"/>
      <c r="K8311" s="45">
        <v>1.9436741388179831E-28</v>
      </c>
      <c r="L8311" s="45"/>
      <c r="M8311" s="45"/>
      <c r="N8311" s="45">
        <v>6.5723562240600586</v>
      </c>
      <c r="O8311" s="45"/>
      <c r="P8311" s="45"/>
      <c r="Q8311" s="45"/>
      <c r="R8311" s="45">
        <v>4.6473574638366699</v>
      </c>
      <c r="S8311" s="45"/>
      <c r="T8311" s="45"/>
      <c r="U8311" s="45"/>
      <c r="V8311" s="46">
        <v>2.9573474742222315E-27</v>
      </c>
      <c r="W8311" s="46"/>
    </row>
    <row r="8312" spans="2:34">
      <c r="B8312" s="2">
        <v>8.2000002264976501E-2</v>
      </c>
      <c r="D8312" s="44">
        <v>4.9200001358985901</v>
      </c>
      <c r="E8312" s="44"/>
      <c r="F8312" s="45">
        <v>-5.7203435897827148</v>
      </c>
      <c r="G8312" s="45"/>
      <c r="H8312" s="45"/>
      <c r="I8312" s="45"/>
      <c r="J8312" s="45"/>
      <c r="K8312" s="45">
        <v>8.7515303897363258E-29</v>
      </c>
      <c r="L8312" s="45"/>
      <c r="M8312" s="45"/>
      <c r="N8312" s="45">
        <v>6.5624604225158691</v>
      </c>
      <c r="O8312" s="45"/>
      <c r="P8312" s="45"/>
      <c r="Q8312" s="45"/>
      <c r="R8312" s="45">
        <v>4.6403603553771973</v>
      </c>
      <c r="S8312" s="45"/>
      <c r="T8312" s="45"/>
      <c r="U8312" s="45"/>
      <c r="V8312" s="46">
        <v>1.3335745602869703E-27</v>
      </c>
      <c r="W8312" s="46"/>
    </row>
    <row r="8313" spans="2:34">
      <c r="B8313" s="2">
        <v>8.2999996840953827E-2</v>
      </c>
      <c r="D8313" s="44">
        <v>4.9799998104572296</v>
      </c>
      <c r="E8313" s="44"/>
      <c r="F8313" s="45">
        <v>-6.4927234649658203</v>
      </c>
      <c r="G8313" s="45"/>
      <c r="H8313" s="45"/>
      <c r="I8313" s="45"/>
      <c r="J8313" s="45"/>
      <c r="K8313" s="45">
        <v>3.9404514625100693E-29</v>
      </c>
      <c r="L8313" s="45"/>
      <c r="M8313" s="45"/>
      <c r="N8313" s="45">
        <v>6.5526285171508789</v>
      </c>
      <c r="O8313" s="45"/>
      <c r="P8313" s="45"/>
      <c r="Q8313" s="45"/>
      <c r="R8313" s="45">
        <v>4.6334080696105957</v>
      </c>
      <c r="S8313" s="45"/>
      <c r="T8313" s="45"/>
      <c r="U8313" s="45"/>
      <c r="V8313" s="46">
        <v>6.0135429176541491E-28</v>
      </c>
      <c r="W8313" s="46"/>
    </row>
    <row r="8314" spans="2:34">
      <c r="B8314" s="2">
        <v>8.3999998867511749E-2</v>
      </c>
      <c r="D8314" s="44">
        <v>5.039999932050705</v>
      </c>
      <c r="E8314" s="44"/>
      <c r="F8314" s="45">
        <v>-6.3529291152954102</v>
      </c>
      <c r="G8314" s="45"/>
      <c r="H8314" s="45"/>
      <c r="I8314" s="45"/>
      <c r="J8314" s="45"/>
      <c r="K8314" s="45">
        <v>1.7742273014701145E-29</v>
      </c>
      <c r="L8314" s="45"/>
      <c r="M8314" s="45"/>
      <c r="N8314" s="45">
        <v>6.5428600311279297</v>
      </c>
      <c r="O8314" s="45"/>
      <c r="P8314" s="45"/>
      <c r="Q8314" s="45"/>
      <c r="R8314" s="45">
        <v>4.6265006065368652</v>
      </c>
      <c r="S8314" s="45"/>
      <c r="T8314" s="45"/>
      <c r="U8314" s="45"/>
      <c r="V8314" s="46">
        <v>2.7116999727887492E-28</v>
      </c>
      <c r="W8314" s="46"/>
    </row>
    <row r="8315" spans="2:34">
      <c r="B8315" s="2">
        <v>8.5000000894069672E-2</v>
      </c>
      <c r="D8315" s="44">
        <v>5.1000000536441803</v>
      </c>
      <c r="E8315" s="44"/>
      <c r="F8315" s="45">
        <v>-5.3232674598693848</v>
      </c>
      <c r="G8315" s="45"/>
      <c r="H8315" s="45"/>
      <c r="I8315" s="45"/>
      <c r="J8315" s="45"/>
      <c r="K8315" s="45">
        <v>7.9886558466063433E-30</v>
      </c>
      <c r="L8315" s="45"/>
      <c r="M8315" s="45"/>
      <c r="N8315" s="45">
        <v>6.5331540107727051</v>
      </c>
      <c r="O8315" s="45"/>
      <c r="P8315" s="45"/>
      <c r="Q8315" s="45"/>
      <c r="R8315" s="45">
        <v>4.6196374893188477</v>
      </c>
      <c r="S8315" s="45"/>
      <c r="T8315" s="45"/>
      <c r="U8315" s="45"/>
      <c r="V8315" s="46">
        <v>1.2227870050541744E-28</v>
      </c>
      <c r="W8315" s="46"/>
    </row>
    <row r="8316" spans="2:34">
      <c r="B8316" s="2">
        <v>8.6000002920627594E-2</v>
      </c>
      <c r="D8316" s="44">
        <v>5.1600001752376556</v>
      </c>
      <c r="E8316" s="44"/>
      <c r="F8316" s="45">
        <v>-3.5506579875946045</v>
      </c>
      <c r="G8316" s="45"/>
      <c r="H8316" s="45"/>
      <c r="I8316" s="45"/>
      <c r="J8316" s="45"/>
      <c r="K8316" s="45">
        <v>3.596990144024664E-30</v>
      </c>
      <c r="L8316" s="45"/>
      <c r="M8316" s="45"/>
      <c r="N8316" s="45">
        <v>6.5235104560852051</v>
      </c>
      <c r="O8316" s="45"/>
      <c r="P8316" s="45"/>
      <c r="Q8316" s="45"/>
      <c r="R8316" s="45">
        <v>4.612818717956543</v>
      </c>
      <c r="S8316" s="45"/>
      <c r="T8316" s="45"/>
      <c r="U8316" s="45"/>
      <c r="V8316" s="46">
        <v>5.5138874769727237E-29</v>
      </c>
      <c r="W8316" s="46"/>
    </row>
    <row r="8317" spans="2:34">
      <c r="B8317" s="2">
        <v>8.6999997496604919E-2</v>
      </c>
      <c r="D8317" s="44">
        <v>5.2199998497962952</v>
      </c>
      <c r="E8317" s="44"/>
      <c r="F8317" s="45">
        <v>-1.2856788635253906</v>
      </c>
      <c r="G8317" s="45"/>
      <c r="H8317" s="45"/>
      <c r="I8317" s="45"/>
      <c r="J8317" s="45"/>
      <c r="K8317" s="45">
        <v>1.6195927311392174E-30</v>
      </c>
      <c r="L8317" s="45"/>
      <c r="M8317" s="45"/>
      <c r="N8317" s="45">
        <v>6.5139288902282715</v>
      </c>
      <c r="O8317" s="45"/>
      <c r="P8317" s="45"/>
      <c r="Q8317" s="45"/>
      <c r="R8317" s="45">
        <v>4.6060433387756348</v>
      </c>
      <c r="S8317" s="45"/>
      <c r="T8317" s="45"/>
      <c r="U8317" s="45"/>
      <c r="V8317" s="46">
        <v>2.4863529887123857E-29</v>
      </c>
      <c r="W8317" s="46"/>
    </row>
    <row r="8318" spans="2:34">
      <c r="B8318" s="2">
        <v>8.7999999523162842E-2</v>
      </c>
      <c r="D8318" s="44">
        <v>5.2799999713897705</v>
      </c>
      <c r="E8318" s="44"/>
      <c r="F8318" s="45">
        <v>1.1528422832489014</v>
      </c>
      <c r="G8318" s="45"/>
      <c r="H8318" s="45"/>
      <c r="I8318" s="45"/>
      <c r="J8318" s="45"/>
      <c r="K8318" s="45">
        <v>7.2924462776425674E-31</v>
      </c>
      <c r="L8318" s="45"/>
      <c r="M8318" s="45"/>
      <c r="N8318" s="45">
        <v>6.5044083595275879</v>
      </c>
      <c r="O8318" s="45"/>
      <c r="P8318" s="45"/>
      <c r="Q8318" s="45"/>
      <c r="R8318" s="45">
        <v>4.599311351776123</v>
      </c>
      <c r="S8318" s="45"/>
      <c r="T8318" s="45"/>
      <c r="U8318" s="45"/>
      <c r="V8318" s="46">
        <v>1.1211543879046786E-29</v>
      </c>
      <c r="W8318" s="46"/>
    </row>
    <row r="8319" spans="2:34">
      <c r="B8319" s="2">
        <v>8.9000001549720764E-2</v>
      </c>
      <c r="D8319" s="44">
        <v>5.3400000929832458</v>
      </c>
      <c r="E8319" s="44"/>
      <c r="F8319" s="45">
        <v>3.4226968288421631</v>
      </c>
      <c r="G8319" s="45"/>
      <c r="H8319" s="45"/>
      <c r="I8319" s="45"/>
      <c r="J8319" s="45"/>
      <c r="K8319" s="45">
        <v>3.2835339959287436E-31</v>
      </c>
      <c r="L8319" s="45"/>
      <c r="M8319" s="45"/>
      <c r="N8319" s="45">
        <v>6.4949488639831543</v>
      </c>
      <c r="O8319" s="45"/>
      <c r="P8319" s="45"/>
      <c r="Q8319" s="45"/>
      <c r="R8319" s="45">
        <v>4.5926222801208496</v>
      </c>
      <c r="S8319" s="45"/>
      <c r="T8319" s="45"/>
      <c r="U8319" s="45"/>
      <c r="V8319" s="46">
        <v>5.0555190842424612E-30</v>
      </c>
      <c r="W8319" s="46"/>
    </row>
    <row r="8320" spans="2:34">
      <c r="B8320" s="2">
        <v>9.0000003576278687E-2</v>
      </c>
      <c r="D8320" s="44">
        <v>5.4000002145767212</v>
      </c>
      <c r="E8320" s="44"/>
      <c r="F8320" s="45">
        <v>5.2063055038452148</v>
      </c>
      <c r="G8320" s="45"/>
      <c r="H8320" s="45"/>
      <c r="I8320" s="45"/>
      <c r="J8320" s="45"/>
      <c r="K8320" s="45">
        <v>1.4784632085179118E-31</v>
      </c>
      <c r="L8320" s="45"/>
      <c r="M8320" s="45"/>
      <c r="N8320" s="45">
        <v>6.4855494499206543</v>
      </c>
      <c r="O8320" s="45"/>
      <c r="P8320" s="45"/>
      <c r="Q8320" s="45"/>
      <c r="R8320" s="45">
        <v>4.5859761238098145</v>
      </c>
      <c r="S8320" s="45"/>
      <c r="T8320" s="45"/>
      <c r="U8320" s="45"/>
      <c r="V8320" s="46">
        <v>2.2796267905948556E-30</v>
      </c>
      <c r="W8320" s="46"/>
    </row>
    <row r="8321" spans="2:33">
      <c r="B8321" s="2">
        <v>9.0999998152256012E-2</v>
      </c>
      <c r="D8321" s="44">
        <v>5.4599998891353607</v>
      </c>
      <c r="E8321" s="44"/>
      <c r="F8321" s="45">
        <v>6.2551412582397461</v>
      </c>
      <c r="G8321" s="45"/>
      <c r="H8321" s="45"/>
      <c r="I8321" s="45"/>
      <c r="J8321" s="45"/>
      <c r="K8321" s="45">
        <v>6.6570255182406048E-32</v>
      </c>
      <c r="L8321" s="45"/>
      <c r="M8321" s="45"/>
      <c r="N8321" s="45">
        <v>6.4762101173400879</v>
      </c>
      <c r="O8321" s="45"/>
      <c r="P8321" s="45"/>
      <c r="Q8321" s="45"/>
      <c r="R8321" s="45">
        <v>4.5793724060058594</v>
      </c>
      <c r="S8321" s="45"/>
      <c r="T8321" s="45"/>
      <c r="U8321" s="45"/>
      <c r="V8321" s="46">
        <v>1.0279199688336156E-30</v>
      </c>
      <c r="W8321" s="46"/>
    </row>
    <row r="8322" spans="2:33">
      <c r="B8322" s="2">
        <v>9.2000000178813934E-2</v>
      </c>
      <c r="D8322" s="44">
        <v>5.5200000107288361</v>
      </c>
      <c r="E8322" s="44"/>
      <c r="F8322" s="45">
        <v>6.4243459701538086</v>
      </c>
      <c r="G8322" s="45"/>
      <c r="H8322" s="45"/>
      <c r="I8322" s="45"/>
      <c r="J8322" s="45"/>
      <c r="K8322" s="45">
        <v>2.9974406526829592E-32</v>
      </c>
      <c r="L8322" s="45"/>
      <c r="M8322" s="45"/>
      <c r="N8322" s="45">
        <v>6.4669303894042969</v>
      </c>
      <c r="O8322" s="45"/>
      <c r="P8322" s="45"/>
      <c r="Q8322" s="45"/>
      <c r="R8322" s="45">
        <v>4.572810173034668</v>
      </c>
      <c r="S8322" s="45"/>
      <c r="T8322" s="45"/>
      <c r="U8322" s="45"/>
      <c r="V8322" s="46">
        <v>4.6350282980324175E-31</v>
      </c>
      <c r="W8322" s="46"/>
    </row>
    <row r="8323" spans="2:33">
      <c r="B8323" s="2">
        <v>9.3000002205371857E-2</v>
      </c>
      <c r="D8323" s="44">
        <v>5.5800001323223114</v>
      </c>
      <c r="E8323" s="44"/>
      <c r="F8323" s="45">
        <v>5.6927289962768555</v>
      </c>
      <c r="G8323" s="45"/>
      <c r="H8323" s="45"/>
      <c r="I8323" s="45"/>
      <c r="J8323" s="45"/>
      <c r="K8323" s="45">
        <v>1.3496510387995082E-32</v>
      </c>
      <c r="L8323" s="45"/>
      <c r="M8323" s="45"/>
      <c r="N8323" s="45">
        <v>6.4577093124389648</v>
      </c>
      <c r="O8323" s="45"/>
      <c r="P8323" s="45"/>
      <c r="Q8323" s="45"/>
      <c r="R8323" s="45">
        <v>4.5662899017333984</v>
      </c>
      <c r="S8323" s="45"/>
      <c r="T8323" s="45"/>
      <c r="U8323" s="45"/>
      <c r="V8323" s="46">
        <v>2.0899842869766959E-31</v>
      </c>
      <c r="W8323" s="46"/>
    </row>
    <row r="8324" spans="2:33">
      <c r="B8324" s="2">
        <v>9.3999996781349182E-2</v>
      </c>
      <c r="D8324" s="44">
        <v>5.6399998068809509</v>
      </c>
      <c r="E8324" s="44"/>
      <c r="F8324" s="45">
        <v>4.1653809547424316</v>
      </c>
      <c r="G8324" s="45"/>
      <c r="H8324" s="45"/>
      <c r="I8324" s="45"/>
      <c r="J8324" s="45"/>
      <c r="K8324" s="45">
        <v>6.0770515930978611E-33</v>
      </c>
      <c r="L8324" s="45"/>
      <c r="M8324" s="45"/>
      <c r="N8324" s="45">
        <v>6.4485468864440918</v>
      </c>
      <c r="O8324" s="45"/>
      <c r="P8324" s="45"/>
      <c r="Q8324" s="45"/>
      <c r="R8324" s="45">
        <v>4.5598111152648926</v>
      </c>
      <c r="S8324" s="45"/>
      <c r="T8324" s="45"/>
      <c r="U8324" s="45"/>
      <c r="V8324" s="46">
        <v>9.4239088231835084E-32</v>
      </c>
      <c r="W8324" s="46"/>
    </row>
    <row r="8325" spans="2:33">
      <c r="B8325" s="2">
        <v>9.4999998807907104E-2</v>
      </c>
      <c r="D8325" s="44">
        <v>5.6999999284744263</v>
      </c>
      <c r="E8325" s="44"/>
      <c r="F8325" s="45">
        <v>2.0585894584655762</v>
      </c>
      <c r="G8325" s="45"/>
      <c r="H8325" s="45"/>
      <c r="I8325" s="45"/>
      <c r="J8325" s="45"/>
      <c r="K8325" s="45">
        <v>2.7363073009784743E-33</v>
      </c>
      <c r="L8325" s="45"/>
      <c r="M8325" s="45"/>
      <c r="N8325" s="45">
        <v>6.4394421577453613</v>
      </c>
      <c r="O8325" s="45"/>
      <c r="P8325" s="45"/>
      <c r="Q8325" s="45"/>
      <c r="R8325" s="45">
        <v>4.5533733367919922</v>
      </c>
      <c r="S8325" s="45"/>
      <c r="T8325" s="45"/>
      <c r="U8325" s="45"/>
      <c r="V8325" s="46">
        <v>4.2492924716723732E-32</v>
      </c>
      <c r="W8325" s="46"/>
    </row>
    <row r="8326" spans="2:33">
      <c r="B8326" s="2">
        <v>9.6000000834465027E-2</v>
      </c>
      <c r="D8326" s="44">
        <v>5.7600000500679016</v>
      </c>
      <c r="E8326" s="44"/>
      <c r="F8326" s="45">
        <v>-0.33077713847160339</v>
      </c>
      <c r="G8326" s="45"/>
      <c r="H8326" s="45"/>
      <c r="I8326" s="45"/>
      <c r="J8326" s="45"/>
      <c r="K8326" s="45">
        <v>1.2320752101956836E-33</v>
      </c>
      <c r="L8326" s="45"/>
      <c r="M8326" s="45"/>
      <c r="N8326" s="45">
        <v>6.4303951263427734</v>
      </c>
      <c r="O8326" s="45"/>
      <c r="P8326" s="45"/>
      <c r="Q8326" s="45"/>
      <c r="R8326" s="45">
        <v>4.5469760894775391</v>
      </c>
      <c r="S8326" s="45"/>
      <c r="T8326" s="45"/>
      <c r="U8326" s="45"/>
      <c r="V8326" s="46">
        <v>1.9160178821475146E-32</v>
      </c>
      <c r="W8326" s="46"/>
    </row>
    <row r="8327" spans="2:33">
      <c r="B8327" s="2">
        <v>9.7000002861022949E-2</v>
      </c>
      <c r="D8327" s="44">
        <v>5.820000171661377</v>
      </c>
      <c r="E8327" s="44"/>
      <c r="F8327" s="45">
        <v>-2.6670928001403809</v>
      </c>
      <c r="G8327" s="45"/>
      <c r="H8327" s="45"/>
      <c r="I8327" s="45"/>
      <c r="J8327" s="45"/>
      <c r="K8327" s="45">
        <v>5.5476620184042821E-34</v>
      </c>
      <c r="L8327" s="45"/>
      <c r="M8327" s="45"/>
      <c r="N8327" s="45">
        <v>6.4214053153991699</v>
      </c>
      <c r="O8327" s="45"/>
      <c r="P8327" s="45"/>
      <c r="Q8327" s="45"/>
      <c r="R8327" s="45">
        <v>4.5406193733215332</v>
      </c>
      <c r="S8327" s="45"/>
      <c r="T8327" s="45"/>
      <c r="U8327" s="45"/>
      <c r="V8327" s="46">
        <v>8.6393273227790804E-33</v>
      </c>
      <c r="W8327" s="46"/>
    </row>
    <row r="8328" spans="2:33">
      <c r="B8328" s="2">
        <v>9.7999997437000275E-2</v>
      </c>
      <c r="D8328" s="44">
        <v>5.8799998462200165</v>
      </c>
      <c r="E8328" s="44"/>
      <c r="F8328" s="45">
        <v>-4.6231045722961426</v>
      </c>
      <c r="G8328" s="45"/>
      <c r="H8328" s="45"/>
      <c r="I8328" s="45"/>
      <c r="J8328" s="45"/>
      <c r="K8328" s="45">
        <v>2.4979466176614773E-34</v>
      </c>
      <c r="L8328" s="45"/>
      <c r="M8328" s="45"/>
      <c r="N8328" s="45">
        <v>6.4124722480773926</v>
      </c>
      <c r="O8328" s="45"/>
      <c r="P8328" s="45"/>
      <c r="Q8328" s="45"/>
      <c r="R8328" s="45">
        <v>4.5343027114868164</v>
      </c>
      <c r="S8328" s="45"/>
      <c r="T8328" s="45"/>
      <c r="U8328" s="45"/>
      <c r="V8328" s="46">
        <v>3.8954501580388392E-33</v>
      </c>
      <c r="W8328" s="46"/>
    </row>
    <row r="8329" spans="2:33">
      <c r="B8329" s="2">
        <v>9.8999999463558197E-2</v>
      </c>
      <c r="D8329" s="44">
        <v>5.9399999678134918</v>
      </c>
      <c r="E8329" s="44"/>
      <c r="F8329" s="45">
        <v>-5.9257616996765137</v>
      </c>
      <c r="G8329" s="45"/>
      <c r="H8329" s="45"/>
      <c r="I8329" s="45"/>
      <c r="J8329" s="45"/>
      <c r="K8329" s="45">
        <v>1.1247516805695212E-34</v>
      </c>
      <c r="L8329" s="45"/>
      <c r="M8329" s="45"/>
      <c r="N8329" s="45">
        <v>6.403594970703125</v>
      </c>
      <c r="O8329" s="45"/>
      <c r="P8329" s="45"/>
      <c r="Q8329" s="45"/>
      <c r="R8329" s="45">
        <v>4.5280256271362305</v>
      </c>
      <c r="S8329" s="45"/>
      <c r="T8329" s="45"/>
      <c r="U8329" s="45"/>
      <c r="V8329" s="46">
        <v>1.7564378016650703E-33</v>
      </c>
      <c r="W8329" s="46"/>
    </row>
    <row r="8330" spans="2:33">
      <c r="B8330" s="2">
        <v>0.10000000149011612</v>
      </c>
      <c r="D8330" s="44">
        <v>6.0000000894069672</v>
      </c>
      <c r="E8330" s="44"/>
      <c r="F8330" s="45">
        <v>-6.3943214416503906</v>
      </c>
      <c r="G8330" s="45"/>
      <c r="H8330" s="45"/>
      <c r="I8330" s="45"/>
      <c r="J8330" s="45"/>
      <c r="K8330" s="45">
        <v>5.0644285737788509E-35</v>
      </c>
      <c r="L8330" s="45"/>
      <c r="M8330" s="45"/>
      <c r="N8330" s="45">
        <v>6.3947739601135254</v>
      </c>
      <c r="O8330" s="45"/>
      <c r="P8330" s="45"/>
      <c r="Q8330" s="45"/>
      <c r="R8330" s="45">
        <v>4.5217881202697754</v>
      </c>
      <c r="S8330" s="45"/>
      <c r="T8330" s="45"/>
      <c r="U8330" s="45"/>
      <c r="V8330" s="46">
        <v>7.9196360492759197E-34</v>
      </c>
      <c r="W8330" s="46"/>
    </row>
    <row r="8331" spans="2:33" ht="9.75" customHeight="1">
      <c r="B8331" s="2">
        <v>0.10100000351667404</v>
      </c>
      <c r="D8331" s="44">
        <v>6.0600002110004425</v>
      </c>
      <c r="E8331" s="44"/>
      <c r="F8331" s="45">
        <v>-5.965416431427002</v>
      </c>
      <c r="G8331" s="45"/>
      <c r="H8331" s="45"/>
      <c r="I8331" s="45"/>
      <c r="J8331" s="45"/>
      <c r="K8331" s="45">
        <v>2.2803657701694523E-35</v>
      </c>
      <c r="L8331" s="45"/>
      <c r="M8331" s="45"/>
      <c r="N8331" s="45">
        <v>6.3860082626342773</v>
      </c>
      <c r="O8331" s="45"/>
      <c r="P8331" s="45"/>
      <c r="Q8331" s="45"/>
      <c r="R8331" s="45">
        <v>4.515589714050293</v>
      </c>
      <c r="S8331" s="45"/>
      <c r="T8331" s="45"/>
      <c r="U8331" s="45"/>
      <c r="V8331" s="46">
        <v>3.5708781680195586E-34</v>
      </c>
      <c r="W8331" s="46"/>
    </row>
    <row r="8332" spans="2:33" ht="5.25" customHeight="1"/>
    <row r="8333" spans="2:33" ht="172.5" customHeight="1"/>
    <row r="8334" spans="2:33" ht="16.5" customHeight="1"/>
    <row r="8335" spans="2:33" ht="12.75" customHeight="1">
      <c r="B8335" s="39" t="s">
        <v>0</v>
      </c>
      <c r="C8335" s="39"/>
      <c r="D8335" s="39"/>
      <c r="E8335" s="39"/>
      <c r="F8335" s="39"/>
      <c r="G8335" s="1" t="s">
        <v>1</v>
      </c>
      <c r="H8335" s="40" t="s">
        <v>46</v>
      </c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</row>
    <row r="8336" spans="2:33" ht="12.75" customHeight="1">
      <c r="AB8336" s="39" t="s">
        <v>2</v>
      </c>
      <c r="AC8336" s="39"/>
      <c r="AD8336" s="39"/>
      <c r="AE8336" s="39"/>
      <c r="AF8336" s="39"/>
      <c r="AG8336" s="39"/>
    </row>
    <row r="8337" spans="2:37" ht="12" customHeight="1">
      <c r="B8337" s="39" t="s">
        <v>3</v>
      </c>
      <c r="C8337" s="39"/>
      <c r="D8337" s="39"/>
      <c r="E8337" s="39"/>
      <c r="G8337" s="1" t="s">
        <v>4</v>
      </c>
      <c r="H8337" s="41">
        <v>0.2199999988079071</v>
      </c>
      <c r="I8337" s="41"/>
      <c r="J8337" s="41"/>
      <c r="K8337" s="41"/>
      <c r="L8337" s="41"/>
      <c r="M8337" s="41"/>
      <c r="N8337" s="41"/>
      <c r="O8337" s="39" t="s">
        <v>21</v>
      </c>
      <c r="P8337" s="39"/>
      <c r="Q8337" s="39"/>
      <c r="R8337" s="39"/>
      <c r="S8337" s="1" t="s">
        <v>4</v>
      </c>
      <c r="T8337" s="42" t="s">
        <v>22</v>
      </c>
      <c r="U8337" s="42"/>
      <c r="V8337" s="42"/>
      <c r="W8337" s="42"/>
      <c r="X8337" s="42"/>
      <c r="Y8337" s="42"/>
      <c r="Z8337" s="42"/>
      <c r="AA8337" s="42"/>
      <c r="AB8337" s="39"/>
      <c r="AC8337" s="39"/>
      <c r="AD8337" s="39"/>
      <c r="AE8337" s="39"/>
      <c r="AF8337" s="39"/>
      <c r="AG8337" s="39"/>
    </row>
    <row r="8338" spans="2:37" ht="10.5" customHeight="1">
      <c r="AB8338" s="39"/>
      <c r="AC8338" s="39"/>
      <c r="AD8338" s="39"/>
      <c r="AE8338" s="39"/>
      <c r="AF8338" s="39"/>
      <c r="AG8338" s="39"/>
    </row>
    <row r="8339" spans="2:37" ht="12" customHeight="1">
      <c r="AB8339" s="39"/>
      <c r="AC8339" s="39"/>
      <c r="AD8339" s="39"/>
      <c r="AE8339" s="39"/>
      <c r="AF8339" s="39"/>
      <c r="AG8339" s="39"/>
    </row>
    <row r="8340" spans="2:37" ht="12" customHeight="1">
      <c r="AB8340" s="39"/>
      <c r="AC8340" s="39"/>
      <c r="AD8340" s="39"/>
      <c r="AE8340" s="39"/>
      <c r="AF8340" s="39"/>
      <c r="AG8340" s="39"/>
    </row>
    <row r="8341" spans="2:37" ht="6" customHeight="1"/>
    <row r="8342" spans="2:37" ht="3" customHeight="1">
      <c r="B8342" s="43" t="s">
        <v>5</v>
      </c>
      <c r="D8342" s="43" t="s">
        <v>23</v>
      </c>
      <c r="E8342" s="43"/>
      <c r="G8342" s="43" t="s">
        <v>6</v>
      </c>
      <c r="H8342" s="43"/>
      <c r="J8342" s="43" t="s">
        <v>7</v>
      </c>
      <c r="K8342" s="43"/>
      <c r="L8342" s="43"/>
      <c r="M8342" s="43"/>
      <c r="N8342" s="43" t="s">
        <v>8</v>
      </c>
      <c r="O8342" s="43"/>
      <c r="Q8342" s="43" t="s">
        <v>9</v>
      </c>
      <c r="R8342" s="43"/>
      <c r="S8342" s="43"/>
      <c r="T8342" s="43" t="s">
        <v>10</v>
      </c>
      <c r="U8342" s="43"/>
      <c r="X8342" s="43" t="s">
        <v>5</v>
      </c>
      <c r="Y8342" s="43"/>
      <c r="Z8342" s="43" t="s">
        <v>23</v>
      </c>
      <c r="AA8342" s="43"/>
      <c r="AB8342" s="43" t="s">
        <v>6</v>
      </c>
      <c r="AC8342" s="43" t="s">
        <v>7</v>
      </c>
      <c r="AE8342" s="43" t="s">
        <v>8</v>
      </c>
      <c r="AF8342" s="43" t="s">
        <v>9</v>
      </c>
      <c r="AG8342" s="43" t="s">
        <v>10</v>
      </c>
      <c r="AH8342" s="43"/>
    </row>
    <row r="8343" spans="2:37" ht="14.25" customHeight="1">
      <c r="B8343" s="43"/>
      <c r="D8343" s="43"/>
      <c r="E8343" s="43"/>
      <c r="G8343" s="43"/>
      <c r="H8343" s="43"/>
      <c r="J8343" s="43"/>
      <c r="K8343" s="43"/>
      <c r="L8343" s="43"/>
      <c r="M8343" s="43"/>
      <c r="N8343" s="43"/>
      <c r="O8343" s="43"/>
      <c r="Q8343" s="43"/>
      <c r="R8343" s="43"/>
      <c r="S8343" s="43"/>
      <c r="T8343" s="43"/>
      <c r="U8343" s="43"/>
      <c r="X8343" s="43"/>
      <c r="Y8343" s="43"/>
      <c r="Z8343" s="43"/>
      <c r="AA8343" s="43"/>
      <c r="AB8343" s="43"/>
      <c r="AC8343" s="43"/>
      <c r="AE8343" s="43"/>
      <c r="AF8343" s="43"/>
      <c r="AG8343" s="43"/>
      <c r="AH8343" s="43"/>
    </row>
    <row r="8344" spans="2:37">
      <c r="B8344" s="2">
        <v>0</v>
      </c>
      <c r="D8344" s="44">
        <v>0</v>
      </c>
      <c r="E8344" s="44"/>
      <c r="F8344" s="45">
        <v>1.3604236301034689E-4</v>
      </c>
      <c r="G8344" s="45"/>
      <c r="H8344" s="45"/>
      <c r="I8344" s="45"/>
      <c r="J8344" s="45"/>
      <c r="K8344" s="45">
        <v>3.1065177917480469</v>
      </c>
      <c r="L8344" s="45"/>
      <c r="M8344" s="45"/>
      <c r="N8344" s="45">
        <v>6.2128992080688477</v>
      </c>
      <c r="O8344" s="45"/>
      <c r="P8344" s="45"/>
      <c r="Q8344" s="45"/>
      <c r="R8344" s="45">
        <v>2.1965434551239014</v>
      </c>
      <c r="S8344" s="45"/>
      <c r="T8344" s="45"/>
      <c r="U8344" s="45"/>
      <c r="V8344" s="46">
        <v>100.00437927246094</v>
      </c>
      <c r="W8344" s="46"/>
      <c r="X8344" s="45">
        <v>3.9000000804662704E-2</v>
      </c>
      <c r="Y8344" s="45"/>
      <c r="Z8344" s="44">
        <v>2.3400000482797623</v>
      </c>
      <c r="AA8344" s="44"/>
      <c r="AB8344" s="45">
        <v>1.5959905385971069</v>
      </c>
      <c r="AC8344" s="45"/>
      <c r="AD8344" s="45">
        <v>1.0195795937197505E-15</v>
      </c>
      <c r="AE8344" s="45"/>
      <c r="AF8344" s="45">
        <v>2.9739880561828613</v>
      </c>
      <c r="AG8344" s="45"/>
      <c r="AH8344" s="45">
        <v>2.1029272079467773</v>
      </c>
      <c r="AI8344" s="45"/>
      <c r="AJ8344" s="45"/>
      <c r="AK8344" s="20">
        <v>3.4283245188039546E-14</v>
      </c>
    </row>
    <row r="8345" spans="2:37">
      <c r="B8345" s="2">
        <v>1.0000000474974513E-3</v>
      </c>
      <c r="D8345" s="44">
        <v>6.0000002849847078E-2</v>
      </c>
      <c r="E8345" s="44"/>
      <c r="F8345" s="45">
        <v>-2.1271407604217529</v>
      </c>
      <c r="G8345" s="45"/>
      <c r="H8345" s="45"/>
      <c r="I8345" s="45"/>
      <c r="J8345" s="45"/>
      <c r="K8345" s="45">
        <v>0.75741750001907349</v>
      </c>
      <c r="L8345" s="45"/>
      <c r="M8345" s="45"/>
      <c r="N8345" s="45">
        <v>3.8598387241363525</v>
      </c>
      <c r="O8345" s="45"/>
      <c r="P8345" s="45"/>
      <c r="Q8345" s="45"/>
      <c r="R8345" s="45">
        <v>2.1937429904937744</v>
      </c>
      <c r="S8345" s="45"/>
      <c r="T8345" s="45"/>
      <c r="U8345" s="45"/>
      <c r="V8345" s="46">
        <v>24.413753509521484</v>
      </c>
      <c r="W8345" s="46"/>
      <c r="X8345" s="45">
        <v>3.9999999105930328E-2</v>
      </c>
      <c r="Y8345" s="45"/>
      <c r="Z8345" s="44">
        <v>2.3999999463558197</v>
      </c>
      <c r="AA8345" s="44"/>
      <c r="AB8345" s="45">
        <v>2.4053986072540283</v>
      </c>
      <c r="AC8345" s="45"/>
      <c r="AD8345" s="45">
        <v>4.2103771111634926E-16</v>
      </c>
      <c r="AE8345" s="45"/>
      <c r="AF8345" s="45">
        <v>2.9711105823516846</v>
      </c>
      <c r="AG8345" s="45"/>
      <c r="AH8345" s="45">
        <v>2.1008923053741455</v>
      </c>
      <c r="AI8345" s="45"/>
      <c r="AJ8345" s="45"/>
      <c r="AK8345" s="20">
        <v>1.4171054331076419E-14</v>
      </c>
    </row>
    <row r="8346" spans="2:37">
      <c r="B8346" s="2">
        <v>2.0000000949949026E-3</v>
      </c>
      <c r="D8346" s="44">
        <v>0.12000000569969416</v>
      </c>
      <c r="E8346" s="44"/>
      <c r="F8346" s="45">
        <v>-1.9817240238189697</v>
      </c>
      <c r="G8346" s="45"/>
      <c r="H8346" s="45"/>
      <c r="I8346" s="45"/>
      <c r="J8346" s="45"/>
      <c r="K8346" s="45">
        <v>0.27689188718795776</v>
      </c>
      <c r="L8346" s="45"/>
      <c r="M8346" s="45"/>
      <c r="N8346" s="45">
        <v>3.3753864765167236</v>
      </c>
      <c r="O8346" s="45"/>
      <c r="P8346" s="45"/>
      <c r="Q8346" s="45"/>
      <c r="R8346" s="45">
        <v>2.1909666061401367</v>
      </c>
      <c r="S8346" s="45"/>
      <c r="T8346" s="45"/>
      <c r="U8346" s="45"/>
      <c r="V8346" s="46">
        <v>8.936335563659668</v>
      </c>
      <c r="W8346" s="46"/>
      <c r="X8346" s="45">
        <v>4.1000001132488251E-2</v>
      </c>
      <c r="Y8346" s="45"/>
      <c r="Z8346" s="44">
        <v>2.460000067949295</v>
      </c>
      <c r="AA8346" s="44"/>
      <c r="AB8346" s="45">
        <v>2.8757350444793701</v>
      </c>
      <c r="AC8346" s="45"/>
      <c r="AD8346" s="45">
        <v>1.7388805548632536E-16</v>
      </c>
      <c r="AE8346" s="45"/>
      <c r="AF8346" s="45">
        <v>2.9682552814483643</v>
      </c>
      <c r="AG8346" s="45"/>
      <c r="AH8346" s="45">
        <v>2.0988733768463135</v>
      </c>
      <c r="AI8346" s="45"/>
      <c r="AJ8346" s="45"/>
      <c r="AK8346" s="20">
        <v>5.8582581636461382E-15</v>
      </c>
    </row>
    <row r="8347" spans="2:37">
      <c r="B8347" s="2">
        <v>3.0000000260770321E-3</v>
      </c>
      <c r="D8347" s="44">
        <v>0.18000000156462193</v>
      </c>
      <c r="E8347" s="44"/>
      <c r="F8347" s="45">
        <v>-1.209805965423584</v>
      </c>
      <c r="G8347" s="45"/>
      <c r="H8347" s="45"/>
      <c r="I8347" s="45"/>
      <c r="J8347" s="45"/>
      <c r="K8347" s="45">
        <v>0.10757812112569809</v>
      </c>
      <c r="L8347" s="45"/>
      <c r="M8347" s="45"/>
      <c r="N8347" s="45">
        <v>3.2021799087524414</v>
      </c>
      <c r="O8347" s="45"/>
      <c r="P8347" s="45"/>
      <c r="Q8347" s="45"/>
      <c r="R8347" s="45">
        <v>2.1882138252258301</v>
      </c>
      <c r="S8347" s="45"/>
      <c r="T8347" s="45"/>
      <c r="U8347" s="45"/>
      <c r="V8347" s="46">
        <v>3.4763154983520508</v>
      </c>
      <c r="W8347" s="46"/>
      <c r="X8347" s="45">
        <v>4.1999999433755875E-2</v>
      </c>
      <c r="Y8347" s="45"/>
      <c r="Z8347" s="44">
        <v>2.5199999660253525</v>
      </c>
      <c r="AA8347" s="44"/>
      <c r="AB8347" s="45">
        <v>2.9416642189025879</v>
      </c>
      <c r="AC8347" s="45"/>
      <c r="AD8347" s="45">
        <v>7.182279556877891E-17</v>
      </c>
      <c r="AE8347" s="45"/>
      <c r="AF8347" s="45">
        <v>2.9654219150543213</v>
      </c>
      <c r="AG8347" s="45"/>
      <c r="AH8347" s="45">
        <v>2.096869945526123</v>
      </c>
      <c r="AI8347" s="45"/>
      <c r="AJ8347" s="45"/>
      <c r="AK8347" s="20">
        <v>2.4220091857524986E-15</v>
      </c>
    </row>
    <row r="8348" spans="2:37">
      <c r="B8348" s="2">
        <v>4.0000001899898052E-3</v>
      </c>
      <c r="D8348" s="44">
        <v>0.24000001139938831</v>
      </c>
      <c r="E8348" s="44"/>
      <c r="F8348" s="45">
        <v>-0.15135845541954041</v>
      </c>
      <c r="G8348" s="45"/>
      <c r="H8348" s="45"/>
      <c r="I8348" s="45"/>
      <c r="J8348" s="45"/>
      <c r="K8348" s="45">
        <v>4.23300601541996E-2</v>
      </c>
      <c r="L8348" s="45"/>
      <c r="M8348" s="45"/>
      <c r="N8348" s="45">
        <v>3.1330718994140625</v>
      </c>
      <c r="O8348" s="45"/>
      <c r="P8348" s="45"/>
      <c r="Q8348" s="45"/>
      <c r="R8348" s="45">
        <v>2.1854846477508545</v>
      </c>
      <c r="S8348" s="45"/>
      <c r="T8348" s="45"/>
      <c r="U8348" s="45"/>
      <c r="V8348" s="46">
        <v>1.3695759773254395</v>
      </c>
      <c r="W8348" s="46"/>
      <c r="X8348" s="45">
        <v>4.3000001460313797E-2</v>
      </c>
      <c r="Y8348" s="45"/>
      <c r="Z8348" s="44">
        <v>2.5800000876188278</v>
      </c>
      <c r="AA8348" s="44"/>
      <c r="AB8348" s="45">
        <v>2.594710111618042</v>
      </c>
      <c r="AC8348" s="45"/>
      <c r="AD8348" s="45">
        <v>2.9668394386210838E-17</v>
      </c>
      <c r="AE8348" s="45"/>
      <c r="AF8348" s="45">
        <v>2.9626102447509766</v>
      </c>
      <c r="AG8348" s="45"/>
      <c r="AH8348" s="45">
        <v>2.0948817729949951</v>
      </c>
      <c r="AI8348" s="45"/>
      <c r="AJ8348" s="45"/>
      <c r="AK8348" s="20">
        <v>1.001427465901854E-15</v>
      </c>
    </row>
    <row r="8349" spans="2:37">
      <c r="B8349" s="2">
        <v>4.999999888241291E-3</v>
      </c>
      <c r="D8349" s="44">
        <v>0.29999999329447746</v>
      </c>
      <c r="E8349" s="44"/>
      <c r="F8349" s="45">
        <v>0.97113555669784546</v>
      </c>
      <c r="G8349" s="45"/>
      <c r="H8349" s="45"/>
      <c r="I8349" s="45"/>
      <c r="J8349" s="45"/>
      <c r="K8349" s="45">
        <v>1.6749000176787376E-2</v>
      </c>
      <c r="L8349" s="45"/>
      <c r="M8349" s="45"/>
      <c r="N8349" s="45">
        <v>3.1036639213562012</v>
      </c>
      <c r="O8349" s="45"/>
      <c r="P8349" s="45"/>
      <c r="Q8349" s="45"/>
      <c r="R8349" s="45">
        <v>2.1827783584594727</v>
      </c>
      <c r="S8349" s="45"/>
      <c r="T8349" s="45"/>
      <c r="U8349" s="45"/>
      <c r="V8349" s="46">
        <v>0.54258054494857788</v>
      </c>
      <c r="W8349" s="46"/>
      <c r="X8349" s="45">
        <v>4.3999999761581421E-2</v>
      </c>
      <c r="Y8349" s="45"/>
      <c r="Z8349" s="44">
        <v>2.6399999856948853</v>
      </c>
      <c r="AA8349" s="44"/>
      <c r="AB8349" s="45">
        <v>1.8843355178833008</v>
      </c>
      <c r="AC8349" s="45"/>
      <c r="AD8349" s="45">
        <v>1.2256340926462499E-17</v>
      </c>
      <c r="AE8349" s="45"/>
      <c r="AF8349" s="45">
        <v>2.9598202705383301</v>
      </c>
      <c r="AG8349" s="45"/>
      <c r="AH8349" s="45">
        <v>2.0929088592529297</v>
      </c>
      <c r="AI8349" s="45"/>
      <c r="AJ8349" s="45"/>
      <c r="AK8349" s="20">
        <v>4.1409071745988392E-16</v>
      </c>
    </row>
    <row r="8350" spans="2:37">
      <c r="B8350" s="2">
        <v>6.0000000521540642E-3</v>
      </c>
      <c r="D8350" s="44">
        <v>0.36000000312924385</v>
      </c>
      <c r="E8350" s="44"/>
      <c r="F8350" s="45">
        <v>1.9723870754241943</v>
      </c>
      <c r="G8350" s="45"/>
      <c r="H8350" s="45"/>
      <c r="I8350" s="45"/>
      <c r="J8350" s="45"/>
      <c r="K8350" s="45">
        <v>6.6551421768963337E-3</v>
      </c>
      <c r="L8350" s="45"/>
      <c r="M8350" s="45"/>
      <c r="N8350" s="45">
        <v>3.089775562286377</v>
      </c>
      <c r="O8350" s="45"/>
      <c r="P8350" s="45"/>
      <c r="Q8350" s="45"/>
      <c r="R8350" s="45">
        <v>2.1800951957702637</v>
      </c>
      <c r="S8350" s="45"/>
      <c r="T8350" s="45"/>
      <c r="U8350" s="45"/>
      <c r="V8350" s="46">
        <v>0.21585735678672791</v>
      </c>
      <c r="W8350" s="46"/>
      <c r="X8350" s="45">
        <v>4.5000001788139343E-2</v>
      </c>
      <c r="Y8350" s="45"/>
      <c r="Z8350" s="44">
        <v>2.7000001072883606</v>
      </c>
      <c r="AA8350" s="44"/>
      <c r="AB8350" s="45">
        <v>0.91089403629302979</v>
      </c>
      <c r="AC8350" s="45"/>
      <c r="AD8350" s="45">
        <v>5.0635956323204033E-18</v>
      </c>
      <c r="AE8350" s="45"/>
      <c r="AF8350" s="45">
        <v>2.9570512771606445</v>
      </c>
      <c r="AG8350" s="45"/>
      <c r="AH8350" s="45">
        <v>2.0909509658813477</v>
      </c>
      <c r="AI8350" s="45"/>
      <c r="AJ8350" s="45"/>
      <c r="AK8350" s="20">
        <v>1.7123799379683207E-16</v>
      </c>
    </row>
    <row r="8351" spans="2:37">
      <c r="B8351" s="2">
        <v>7.0000002160668373E-3</v>
      </c>
      <c r="D8351" s="44">
        <v>0.42000001296401024</v>
      </c>
      <c r="E8351" s="44"/>
      <c r="F8351" s="45">
        <v>2.7014691829681396</v>
      </c>
      <c r="G8351" s="45"/>
      <c r="H8351" s="45"/>
      <c r="I8351" s="45"/>
      <c r="J8351" s="45"/>
      <c r="K8351" s="45">
        <v>2.654228126630187E-3</v>
      </c>
      <c r="L8351" s="45"/>
      <c r="M8351" s="45"/>
      <c r="N8351" s="45">
        <v>3.0820121765136719</v>
      </c>
      <c r="O8351" s="45"/>
      <c r="P8351" s="45"/>
      <c r="Q8351" s="45"/>
      <c r="R8351" s="45">
        <v>2.1774349212646484</v>
      </c>
      <c r="S8351" s="45"/>
      <c r="T8351" s="45"/>
      <c r="U8351" s="45"/>
      <c r="V8351" s="46">
        <v>8.619420975446701E-2</v>
      </c>
      <c r="W8351" s="46"/>
      <c r="X8351" s="45">
        <v>4.6000000089406967E-2</v>
      </c>
      <c r="Y8351" s="45"/>
      <c r="Z8351" s="44">
        <v>2.760000005364418</v>
      </c>
      <c r="AA8351" s="44"/>
      <c r="AB8351" s="45">
        <v>-0.18854416906833649</v>
      </c>
      <c r="AC8351" s="45"/>
      <c r="AD8351" s="45">
        <v>2.0921134770752431E-18</v>
      </c>
      <c r="AE8351" s="45"/>
      <c r="AF8351" s="45">
        <v>2.954303503036499</v>
      </c>
      <c r="AG8351" s="45"/>
      <c r="AH8351" s="45">
        <v>2.089008092880249</v>
      </c>
      <c r="AI8351" s="45"/>
      <c r="AJ8351" s="45"/>
      <c r="AK8351" s="20">
        <v>7.0815792508501754E-17</v>
      </c>
    </row>
    <row r="8352" spans="2:37">
      <c r="B8352" s="2">
        <v>8.0000003799796104E-3</v>
      </c>
      <c r="D8352" s="44">
        <v>0.48000002279877663</v>
      </c>
      <c r="E8352" s="44"/>
      <c r="F8352" s="45">
        <v>3.0525426864624023</v>
      </c>
      <c r="G8352" s="45"/>
      <c r="H8352" s="45"/>
      <c r="I8352" s="45"/>
      <c r="J8352" s="45"/>
      <c r="K8352" s="45">
        <v>1.0621366091072559E-3</v>
      </c>
      <c r="L8352" s="45"/>
      <c r="M8352" s="45"/>
      <c r="N8352" s="45">
        <v>3.0766892433166504</v>
      </c>
      <c r="O8352" s="45"/>
      <c r="P8352" s="45"/>
      <c r="Q8352" s="45"/>
      <c r="R8352" s="45">
        <v>2.1747968196868896</v>
      </c>
      <c r="S8352" s="45"/>
      <c r="T8352" s="45"/>
      <c r="U8352" s="45"/>
      <c r="V8352" s="46">
        <v>3.4533984959125519E-2</v>
      </c>
      <c r="W8352" s="46"/>
      <c r="X8352" s="45">
        <v>4.6999998390674591E-2</v>
      </c>
      <c r="Y8352" s="45"/>
      <c r="Z8352" s="44">
        <v>2.8199999034404755</v>
      </c>
      <c r="AA8352" s="44"/>
      <c r="AB8352" s="45">
        <v>-1.2594891786575317</v>
      </c>
      <c r="AC8352" s="45"/>
      <c r="AD8352" s="45">
        <v>8.6444344478731647E-19</v>
      </c>
      <c r="AE8352" s="45"/>
      <c r="AF8352" s="45">
        <v>2.9515764713287354</v>
      </c>
      <c r="AG8352" s="45"/>
      <c r="AH8352" s="45">
        <v>2.0870797634124756</v>
      </c>
      <c r="AI8352" s="45"/>
      <c r="AJ8352" s="45"/>
      <c r="AK8352" s="20">
        <v>2.9287517418799571E-17</v>
      </c>
    </row>
    <row r="8353" spans="2:37">
      <c r="B8353" s="2">
        <v>8.999999612569809E-3</v>
      </c>
      <c r="D8353" s="44">
        <v>0.53999997675418854</v>
      </c>
      <c r="E8353" s="44"/>
      <c r="F8353" s="45">
        <v>2.97560715675354</v>
      </c>
      <c r="G8353" s="45"/>
      <c r="H8353" s="45"/>
      <c r="I8353" s="45"/>
      <c r="J8353" s="45"/>
      <c r="K8353" s="45">
        <v>4.2633636621758342E-4</v>
      </c>
      <c r="L8353" s="45"/>
      <c r="M8353" s="45"/>
      <c r="N8353" s="45">
        <v>3.0723540782928467</v>
      </c>
      <c r="O8353" s="45"/>
      <c r="P8353" s="45"/>
      <c r="Q8353" s="45"/>
      <c r="R8353" s="45">
        <v>2.1721811294555664</v>
      </c>
      <c r="S8353" s="45"/>
      <c r="T8353" s="45"/>
      <c r="U8353" s="45"/>
      <c r="V8353" s="46">
        <v>1.3878462836146355E-2</v>
      </c>
      <c r="W8353" s="46"/>
      <c r="X8353" s="45">
        <v>4.8000000417232513E-2</v>
      </c>
      <c r="Y8353" s="45"/>
      <c r="Z8353" s="44">
        <v>2.8800000250339508</v>
      </c>
      <c r="AA8353" s="44"/>
      <c r="AB8353" s="45">
        <v>-2.1517355442047119</v>
      </c>
      <c r="AC8353" s="45"/>
      <c r="AD8353" s="45">
        <v>3.5719912917208942E-19</v>
      </c>
      <c r="AE8353" s="45"/>
      <c r="AF8353" s="45">
        <v>2.9488699436187744</v>
      </c>
      <c r="AG8353" s="45"/>
      <c r="AH8353" s="45">
        <v>2.0851659774780273</v>
      </c>
      <c r="AI8353" s="45"/>
      <c r="AJ8353" s="45"/>
      <c r="AK8353" s="20">
        <v>1.211308482489689E-17</v>
      </c>
    </row>
    <row r="8354" spans="2:37">
      <c r="B8354" s="2">
        <v>9.9999997764825821E-3</v>
      </c>
      <c r="D8354" s="44">
        <v>0.59999998658895493</v>
      </c>
      <c r="E8354" s="44"/>
      <c r="F8354" s="45">
        <v>2.4818246364593506</v>
      </c>
      <c r="G8354" s="45"/>
      <c r="H8354" s="45"/>
      <c r="I8354" s="45"/>
      <c r="J8354" s="45"/>
      <c r="K8354" s="45">
        <v>1.7160708375740796E-4</v>
      </c>
      <c r="L8354" s="45"/>
      <c r="M8354" s="45"/>
      <c r="N8354" s="45">
        <v>3.0684311389923096</v>
      </c>
      <c r="O8354" s="45"/>
      <c r="P8354" s="45"/>
      <c r="Q8354" s="45"/>
      <c r="R8354" s="45">
        <v>2.1695871353149414</v>
      </c>
      <c r="S8354" s="45"/>
      <c r="T8354" s="45"/>
      <c r="U8354" s="45"/>
      <c r="V8354" s="46">
        <v>5.5929780937731266E-3</v>
      </c>
      <c r="W8354" s="46"/>
      <c r="X8354" s="45">
        <v>4.8999998718500137E-2</v>
      </c>
      <c r="Y8354" s="45"/>
      <c r="Z8354" s="44">
        <v>2.9399999231100082</v>
      </c>
      <c r="AA8354" s="44"/>
      <c r="AB8354" s="45">
        <v>-2.7404253482818604</v>
      </c>
      <c r="AC8354" s="45"/>
      <c r="AD8354" s="45">
        <v>1.4760610223535724E-19</v>
      </c>
      <c r="AE8354" s="45"/>
      <c r="AF8354" s="45">
        <v>2.9461839199066162</v>
      </c>
      <c r="AG8354" s="45"/>
      <c r="AH8354" s="45">
        <v>2.0832667350769043</v>
      </c>
      <c r="AI8354" s="45"/>
      <c r="AJ8354" s="45"/>
      <c r="AK8354" s="20">
        <v>5.0100774602785287E-18</v>
      </c>
    </row>
    <row r="8355" spans="2:37">
      <c r="B8355" s="2">
        <v>1.0999999940395355E-2</v>
      </c>
      <c r="D8355" s="44">
        <v>0.65999999642372131</v>
      </c>
      <c r="E8355" s="44"/>
      <c r="F8355" s="45">
        <v>1.6411980390548706</v>
      </c>
      <c r="G8355" s="45"/>
      <c r="H8355" s="45"/>
      <c r="I8355" s="45"/>
      <c r="J8355" s="45"/>
      <c r="K8355" s="45">
        <v>6.9250105298124254E-5</v>
      </c>
      <c r="L8355" s="45"/>
      <c r="M8355" s="45"/>
      <c r="N8355" s="45">
        <v>3.0646913051605225</v>
      </c>
      <c r="O8355" s="45"/>
      <c r="P8355" s="45"/>
      <c r="Q8355" s="45"/>
      <c r="R8355" s="45">
        <v>2.1670150756835938</v>
      </c>
      <c r="S8355" s="45"/>
      <c r="T8355" s="45"/>
      <c r="U8355" s="45"/>
      <c r="V8355" s="46">
        <v>2.2596621420234442E-3</v>
      </c>
      <c r="W8355" s="46"/>
      <c r="X8355" s="45">
        <v>5.000000074505806E-2</v>
      </c>
      <c r="Y8355" s="45"/>
      <c r="Z8355" s="44">
        <v>3.0000000447034836</v>
      </c>
      <c r="AA8355" s="44"/>
      <c r="AB8355" s="45">
        <v>-2.9435164928436279</v>
      </c>
      <c r="AC8355" s="45"/>
      <c r="AD8355" s="45">
        <v>6.0998075515507543E-20</v>
      </c>
      <c r="AE8355" s="45"/>
      <c r="AF8355" s="45">
        <v>2.9435181617736816</v>
      </c>
      <c r="AG8355" s="45"/>
      <c r="AH8355" s="45">
        <v>2.0813815593719482</v>
      </c>
      <c r="AI8355" s="45"/>
      <c r="AJ8355" s="45"/>
      <c r="AK8355" s="20">
        <v>2.0722849238165814E-18</v>
      </c>
    </row>
    <row r="8356" spans="2:37">
      <c r="B8356" s="2">
        <v>1.2000000104308128E-2</v>
      </c>
      <c r="D8356" s="44">
        <v>0.7200000062584877</v>
      </c>
      <c r="E8356" s="44"/>
      <c r="F8356" s="45">
        <v>0.57237064838409424</v>
      </c>
      <c r="G8356" s="45"/>
      <c r="H8356" s="45"/>
      <c r="I8356" s="45"/>
      <c r="J8356" s="45"/>
      <c r="K8356" s="45">
        <v>2.8009731977363117E-5</v>
      </c>
      <c r="L8356" s="45"/>
      <c r="M8356" s="45"/>
      <c r="N8356" s="45">
        <v>3.0610430240631104</v>
      </c>
      <c r="O8356" s="45"/>
      <c r="P8356" s="45"/>
      <c r="Q8356" s="45"/>
      <c r="R8356" s="45">
        <v>2.1644644737243652</v>
      </c>
      <c r="S8356" s="45"/>
      <c r="T8356" s="45"/>
      <c r="U8356" s="45"/>
      <c r="V8356" s="46">
        <v>9.1504718875512481E-4</v>
      </c>
      <c r="W8356" s="46"/>
      <c r="X8356" s="45">
        <v>5.0999999046325684E-2</v>
      </c>
      <c r="Y8356" s="45"/>
      <c r="Z8356" s="44">
        <v>3.059999942779541</v>
      </c>
      <c r="AA8356" s="44"/>
      <c r="AB8356" s="45">
        <v>-2.7332131862640381</v>
      </c>
      <c r="AC8356" s="45"/>
      <c r="AD8356" s="45">
        <v>2.5208330783140652E-20</v>
      </c>
      <c r="AE8356" s="45"/>
      <c r="AF8356" s="45">
        <v>2.9408721923828125</v>
      </c>
      <c r="AG8356" s="45"/>
      <c r="AH8356" s="45">
        <v>2.0795106887817383</v>
      </c>
      <c r="AI8356" s="45"/>
      <c r="AJ8356" s="45"/>
      <c r="AK8356" s="20">
        <v>8.5717195851630422E-19</v>
      </c>
    </row>
    <row r="8357" spans="2:37">
      <c r="B8357" s="2">
        <v>1.3000000268220901E-2</v>
      </c>
      <c r="D8357" s="44">
        <v>0.78000001609325409</v>
      </c>
      <c r="E8357" s="44"/>
      <c r="F8357" s="45">
        <v>-0.57422357797622681</v>
      </c>
      <c r="G8357" s="45"/>
      <c r="H8357" s="45"/>
      <c r="I8357" s="45"/>
      <c r="J8357" s="45"/>
      <c r="K8357" s="45">
        <v>1.1352986803103704E-5</v>
      </c>
      <c r="L8357" s="45"/>
      <c r="M8357" s="45"/>
      <c r="N8357" s="45">
        <v>3.0574493408203125</v>
      </c>
      <c r="O8357" s="45"/>
      <c r="P8357" s="45"/>
      <c r="Q8357" s="45"/>
      <c r="R8357" s="45">
        <v>2.1619350910186768</v>
      </c>
      <c r="S8357" s="45"/>
      <c r="T8357" s="45"/>
      <c r="U8357" s="45"/>
      <c r="V8357" s="46">
        <v>3.713235491886735E-4</v>
      </c>
      <c r="W8357" s="46"/>
      <c r="X8357" s="45">
        <v>5.2000001072883606E-2</v>
      </c>
      <c r="Y8357" s="45"/>
      <c r="Z8357" s="44">
        <v>3.1200000643730164</v>
      </c>
      <c r="AA8357" s="44"/>
      <c r="AB8357" s="45">
        <v>-2.1397676467895508</v>
      </c>
      <c r="AC8357" s="45"/>
      <c r="AD8357" s="45">
        <v>1.0418048201627716E-20</v>
      </c>
      <c r="AE8357" s="45"/>
      <c r="AF8357" s="45">
        <v>2.9382457733154297</v>
      </c>
      <c r="AG8357" s="45"/>
      <c r="AH8357" s="45">
        <v>2.0776536464691162</v>
      </c>
      <c r="AI8357" s="45"/>
      <c r="AJ8357" s="45"/>
      <c r="AK8357" s="20">
        <v>3.5456693706536912E-19</v>
      </c>
    </row>
    <row r="8358" spans="2:37">
      <c r="B8358" s="2">
        <v>1.4000000432133675E-2</v>
      </c>
      <c r="D8358" s="44">
        <v>0.84000002592802048</v>
      </c>
      <c r="E8358" s="44"/>
      <c r="F8358" s="45">
        <v>-1.6375714540481567</v>
      </c>
      <c r="G8358" s="45"/>
      <c r="H8358" s="45"/>
      <c r="I8358" s="45"/>
      <c r="J8358" s="45"/>
      <c r="K8358" s="45">
        <v>4.610426003637258E-6</v>
      </c>
      <c r="L8358" s="45"/>
      <c r="M8358" s="45"/>
      <c r="N8358" s="45">
        <v>3.0538952350616455</v>
      </c>
      <c r="O8358" s="45"/>
      <c r="P8358" s="45"/>
      <c r="Q8358" s="45"/>
      <c r="R8358" s="45">
        <v>2.1594266891479492</v>
      </c>
      <c r="S8358" s="45"/>
      <c r="T8358" s="45"/>
      <c r="U8358" s="45"/>
      <c r="V8358" s="46">
        <v>1.5096893184818327E-4</v>
      </c>
      <c r="W8358" s="46"/>
      <c r="X8358" s="45">
        <v>5.299999937415123E-2</v>
      </c>
      <c r="Y8358" s="45"/>
      <c r="Z8358" s="44">
        <v>3.1799999624490738</v>
      </c>
      <c r="AA8358" s="44"/>
      <c r="AB8358" s="45">
        <v>-1.2471295595169067</v>
      </c>
      <c r="AC8358" s="45"/>
      <c r="AD8358" s="45">
        <v>4.3056778445238126E-21</v>
      </c>
      <c r="AE8358" s="45"/>
      <c r="AF8358" s="45">
        <v>2.9356391429901123</v>
      </c>
      <c r="AG8358" s="45"/>
      <c r="AH8358" s="45">
        <v>2.075810432434082</v>
      </c>
      <c r="AI8358" s="45"/>
      <c r="AJ8358" s="45"/>
      <c r="AK8358" s="20">
        <v>1.4666917801997315E-19</v>
      </c>
    </row>
    <row r="8359" spans="2:37">
      <c r="B8359" s="2">
        <v>1.4999999664723873E-2</v>
      </c>
      <c r="D8359" s="44">
        <v>0.89999997988343239</v>
      </c>
      <c r="E8359" s="44"/>
      <c r="F8359" s="45">
        <v>-2.468703031539917</v>
      </c>
      <c r="G8359" s="45"/>
      <c r="H8359" s="45"/>
      <c r="I8359" s="45"/>
      <c r="J8359" s="45"/>
      <c r="K8359" s="45">
        <v>1.8755380324364523E-6</v>
      </c>
      <c r="L8359" s="45"/>
      <c r="M8359" s="45"/>
      <c r="N8359" s="45">
        <v>3.0503745079040527</v>
      </c>
      <c r="O8359" s="45"/>
      <c r="P8359" s="45"/>
      <c r="Q8359" s="45"/>
      <c r="R8359" s="45">
        <v>2.1569392681121826</v>
      </c>
      <c r="S8359" s="45"/>
      <c r="T8359" s="45"/>
      <c r="U8359" s="45"/>
      <c r="V8359" s="46">
        <v>6.1485538026317954E-5</v>
      </c>
      <c r="W8359" s="46"/>
      <c r="X8359" s="45">
        <v>5.4000001400709152E-2</v>
      </c>
      <c r="Y8359" s="45"/>
      <c r="Z8359" s="44">
        <v>3.2400000840425491</v>
      </c>
      <c r="AA8359" s="44"/>
      <c r="AB8359" s="45">
        <v>-0.18107499182224274</v>
      </c>
      <c r="AC8359" s="45"/>
      <c r="AD8359" s="45">
        <v>1.7795415610530664E-21</v>
      </c>
      <c r="AE8359" s="45"/>
      <c r="AF8359" s="45">
        <v>2.933051586151123</v>
      </c>
      <c r="AG8359" s="45"/>
      <c r="AH8359" s="45">
        <v>2.0739808082580566</v>
      </c>
      <c r="AI8359" s="45"/>
      <c r="AJ8359" s="45"/>
      <c r="AK8359" s="20">
        <v>6.0672017720145332E-20</v>
      </c>
    </row>
    <row r="8360" spans="2:37">
      <c r="B8360" s="2">
        <v>1.6000000759959221E-2</v>
      </c>
      <c r="D8360" s="44">
        <v>0.96000004559755325</v>
      </c>
      <c r="E8360" s="44"/>
      <c r="F8360" s="45">
        <v>-2.9515624046325684</v>
      </c>
      <c r="G8360" s="45"/>
      <c r="H8360" s="45"/>
      <c r="I8360" s="45"/>
      <c r="J8360" s="45"/>
      <c r="K8360" s="45">
        <v>7.6417910577220027E-7</v>
      </c>
      <c r="L8360" s="45"/>
      <c r="M8360" s="45"/>
      <c r="N8360" s="45">
        <v>3.0468845367431641</v>
      </c>
      <c r="O8360" s="45"/>
      <c r="P8360" s="45"/>
      <c r="Q8360" s="45"/>
      <c r="R8360" s="45">
        <v>2.1544721126556396</v>
      </c>
      <c r="S8360" s="45"/>
      <c r="T8360" s="45"/>
      <c r="U8360" s="45"/>
      <c r="V8360" s="46">
        <v>2.5080677005462348E-5</v>
      </c>
      <c r="W8360" s="46"/>
      <c r="X8360" s="45">
        <v>5.4999999701976776E-2</v>
      </c>
      <c r="Y8360" s="45"/>
      <c r="Z8360" s="44">
        <v>3.2999999821186066</v>
      </c>
      <c r="AA8360" s="44"/>
      <c r="AB8360" s="45">
        <v>0.90851402282714844</v>
      </c>
      <c r="AC8360" s="45"/>
      <c r="AD8360" s="45">
        <v>7.3550401966609439E-22</v>
      </c>
      <c r="AE8360" s="45"/>
      <c r="AF8360" s="45">
        <v>2.930483341217041</v>
      </c>
      <c r="AG8360" s="45"/>
      <c r="AH8360" s="45">
        <v>2.07216477394104</v>
      </c>
      <c r="AI8360" s="45"/>
      <c r="AJ8360" s="45"/>
      <c r="AK8360" s="20">
        <v>2.5098385231917857E-20</v>
      </c>
    </row>
    <row r="8361" spans="2:37">
      <c r="B8361" s="2">
        <v>1.7000000923871994E-2</v>
      </c>
      <c r="D8361" s="44">
        <v>1.0200000554323196</v>
      </c>
      <c r="E8361" s="44"/>
      <c r="F8361" s="45">
        <v>-3.0192108154296875</v>
      </c>
      <c r="G8361" s="45"/>
      <c r="H8361" s="45"/>
      <c r="I8361" s="45"/>
      <c r="J8361" s="45"/>
      <c r="K8361" s="45">
        <v>3.1180664450403128E-7</v>
      </c>
      <c r="L8361" s="45"/>
      <c r="M8361" s="45"/>
      <c r="N8361" s="45">
        <v>3.043424129486084</v>
      </c>
      <c r="O8361" s="45"/>
      <c r="P8361" s="45"/>
      <c r="Q8361" s="45"/>
      <c r="R8361" s="45">
        <v>2.1520254611968994</v>
      </c>
      <c r="S8361" s="45"/>
      <c r="T8361" s="45"/>
      <c r="U8361" s="45"/>
      <c r="V8361" s="46">
        <v>1.0245258636132348E-5</v>
      </c>
      <c r="W8361" s="46"/>
      <c r="X8361" s="45">
        <v>5.6000001728534698E-2</v>
      </c>
      <c r="Y8361" s="45"/>
      <c r="Z8361" s="44">
        <v>3.3600001037120819</v>
      </c>
      <c r="AA8361" s="44"/>
      <c r="AB8361" s="45">
        <v>1.8687176704406738</v>
      </c>
      <c r="AC8361" s="45"/>
      <c r="AD8361" s="45">
        <v>3.0399829095700239E-22</v>
      </c>
      <c r="AE8361" s="45"/>
      <c r="AF8361" s="45">
        <v>2.927933931350708</v>
      </c>
      <c r="AG8361" s="45"/>
      <c r="AH8361" s="45">
        <v>2.070361852645874</v>
      </c>
      <c r="AI8361" s="45"/>
      <c r="AJ8361" s="45"/>
      <c r="AK8361" s="20">
        <v>1.0382689461615342E-20</v>
      </c>
    </row>
    <row r="8362" spans="2:37">
      <c r="B8362" s="2">
        <v>1.7999999225139618E-2</v>
      </c>
      <c r="D8362" s="44">
        <v>1.0799999535083771</v>
      </c>
      <c r="E8362" s="44"/>
      <c r="F8362" s="45">
        <v>-2.6631040573120117</v>
      </c>
      <c r="G8362" s="45"/>
      <c r="H8362" s="45"/>
      <c r="I8362" s="45"/>
      <c r="J8362" s="45"/>
      <c r="K8362" s="45">
        <v>1.2739089072510978E-7</v>
      </c>
      <c r="L8362" s="45"/>
      <c r="M8362" s="45"/>
      <c r="N8362" s="45">
        <v>3.0399923324584961</v>
      </c>
      <c r="O8362" s="45"/>
      <c r="P8362" s="45"/>
      <c r="Q8362" s="45"/>
      <c r="R8362" s="45">
        <v>2.1495990753173828</v>
      </c>
      <c r="S8362" s="45"/>
      <c r="T8362" s="45"/>
      <c r="U8362" s="45"/>
      <c r="V8362" s="46">
        <v>4.1905004763975739E-6</v>
      </c>
      <c r="W8362" s="46"/>
      <c r="X8362" s="45">
        <v>5.7000000029802322E-2</v>
      </c>
      <c r="Y8362" s="45"/>
      <c r="Z8362" s="44">
        <v>3.4200000017881393</v>
      </c>
      <c r="AA8362" s="44"/>
      <c r="AB8362" s="45">
        <v>2.5650365352630615</v>
      </c>
      <c r="AC8362" s="45"/>
      <c r="AD8362" s="45">
        <v>1.2565086307798283E-22</v>
      </c>
      <c r="AE8362" s="45"/>
      <c r="AF8362" s="45">
        <v>2.925403356552124</v>
      </c>
      <c r="AG8362" s="45"/>
      <c r="AH8362" s="45">
        <v>2.0685725212097168</v>
      </c>
      <c r="AI8362" s="45"/>
      <c r="AJ8362" s="45"/>
      <c r="AK8362" s="20">
        <v>4.2951636034564393E-21</v>
      </c>
    </row>
    <row r="8363" spans="2:37">
      <c r="B8363" s="2">
        <v>1.8999999389052391E-2</v>
      </c>
      <c r="D8363" s="44">
        <v>1.1399999633431435</v>
      </c>
      <c r="E8363" s="44"/>
      <c r="F8363" s="45">
        <v>-1.9341568946838379</v>
      </c>
      <c r="G8363" s="45"/>
      <c r="H8363" s="45"/>
      <c r="I8363" s="45"/>
      <c r="J8363" s="45"/>
      <c r="K8363" s="45">
        <v>5.2107601788975444E-8</v>
      </c>
      <c r="L8363" s="45"/>
      <c r="M8363" s="45"/>
      <c r="N8363" s="45">
        <v>3.0365886688232422</v>
      </c>
      <c r="O8363" s="45"/>
      <c r="P8363" s="45"/>
      <c r="Q8363" s="45"/>
      <c r="R8363" s="45">
        <v>2.1471924781799316</v>
      </c>
      <c r="S8363" s="45"/>
      <c r="T8363" s="45"/>
      <c r="U8363" s="45"/>
      <c r="V8363" s="46">
        <v>1.7159915159936645E-6</v>
      </c>
      <c r="W8363" s="46"/>
      <c r="X8363" s="45">
        <v>5.7999998331069946E-2</v>
      </c>
      <c r="Y8363" s="45"/>
      <c r="Z8363" s="44">
        <v>3.4799998998641968</v>
      </c>
      <c r="AA8363" s="44"/>
      <c r="AB8363" s="45">
        <v>2.9002277851104736</v>
      </c>
      <c r="AC8363" s="45"/>
      <c r="AD8363" s="45">
        <v>5.1935837831139523E-23</v>
      </c>
      <c r="AE8363" s="45"/>
      <c r="AF8363" s="45">
        <v>2.9228911399841309</v>
      </c>
      <c r="AG8363" s="45"/>
      <c r="AH8363" s="45">
        <v>2.0667960643768311</v>
      </c>
      <c r="AI8363" s="45"/>
      <c r="AJ8363" s="45"/>
      <c r="AK8363" s="20">
        <v>1.7768653409657733E-21</v>
      </c>
    </row>
    <row r="8364" spans="2:37">
      <c r="B8364" s="2">
        <v>1.9999999552965164E-2</v>
      </c>
      <c r="D8364" s="44">
        <v>1.1999999731779099</v>
      </c>
      <c r="E8364" s="44"/>
      <c r="F8364" s="45">
        <v>-0.93546831607818604</v>
      </c>
      <c r="G8364" s="45"/>
      <c r="H8364" s="45"/>
      <c r="I8364" s="45"/>
      <c r="J8364" s="45"/>
      <c r="K8364" s="45">
        <v>2.1336592936904708E-8</v>
      </c>
      <c r="L8364" s="45"/>
      <c r="M8364" s="45"/>
      <c r="N8364" s="45">
        <v>3.0332131385803223</v>
      </c>
      <c r="O8364" s="45"/>
      <c r="P8364" s="45"/>
      <c r="Q8364" s="45"/>
      <c r="R8364" s="45">
        <v>2.1448056697845459</v>
      </c>
      <c r="S8364" s="45"/>
      <c r="T8364" s="45"/>
      <c r="U8364" s="45"/>
      <c r="V8364" s="46">
        <v>7.0343202196454513E-7</v>
      </c>
      <c r="W8364" s="46"/>
      <c r="X8364" s="45">
        <v>5.9000000357627869E-2</v>
      </c>
      <c r="Y8364" s="45"/>
      <c r="Z8364" s="44">
        <v>3.5400000214576721</v>
      </c>
      <c r="AA8364" s="44"/>
      <c r="AB8364" s="45">
        <v>2.8278820514678955</v>
      </c>
      <c r="AC8364" s="45"/>
      <c r="AD8364" s="45">
        <v>2.1467197660854303E-23</v>
      </c>
      <c r="AE8364" s="45"/>
      <c r="AF8364" s="45">
        <v>2.9203970432281494</v>
      </c>
      <c r="AG8364" s="45"/>
      <c r="AH8364" s="45">
        <v>2.0650327205657959</v>
      </c>
      <c r="AI8364" s="45"/>
      <c r="AJ8364" s="45"/>
      <c r="AK8364" s="20">
        <v>7.3507806002082401E-22</v>
      </c>
    </row>
    <row r="8365" spans="2:37">
      <c r="B8365" s="2">
        <v>2.0999999716877937E-2</v>
      </c>
      <c r="D8365" s="44">
        <v>1.2599999830126762</v>
      </c>
      <c r="E8365" s="44"/>
      <c r="F8365" s="45">
        <v>0.19225664436817169</v>
      </c>
      <c r="G8365" s="45"/>
      <c r="H8365" s="45"/>
      <c r="I8365" s="45"/>
      <c r="J8365" s="45"/>
      <c r="K8365" s="45">
        <v>8.745126400810932E-9</v>
      </c>
      <c r="L8365" s="45"/>
      <c r="M8365" s="45"/>
      <c r="N8365" s="45">
        <v>3.029865026473999</v>
      </c>
      <c r="O8365" s="45"/>
      <c r="P8365" s="45"/>
      <c r="Q8365" s="45"/>
      <c r="R8365" s="45">
        <v>2.1424381732940674</v>
      </c>
      <c r="S8365" s="45"/>
      <c r="T8365" s="45"/>
      <c r="U8365" s="45"/>
      <c r="V8365" s="46">
        <v>2.886308720917441E-7</v>
      </c>
      <c r="W8365" s="46"/>
      <c r="X8365" s="45">
        <v>5.9999998658895493E-2</v>
      </c>
      <c r="Y8365" s="45"/>
      <c r="Z8365" s="44">
        <v>3.5999999195337296</v>
      </c>
      <c r="AA8365" s="44"/>
      <c r="AB8365" s="45">
        <v>2.3588473796844482</v>
      </c>
      <c r="AC8365" s="45"/>
      <c r="AD8365" s="45">
        <v>8.8733882964081995E-24</v>
      </c>
      <c r="AE8365" s="45"/>
      <c r="AF8365" s="45">
        <v>2.9179213047027588</v>
      </c>
      <c r="AG8365" s="45"/>
      <c r="AH8365" s="45">
        <v>2.0632820129394531</v>
      </c>
      <c r="AI8365" s="45"/>
      <c r="AJ8365" s="45"/>
      <c r="AK8365" s="20">
        <v>3.0409964380610518E-22</v>
      </c>
    </row>
    <row r="8366" spans="2:37">
      <c r="B8366" s="2">
        <v>2.199999988079071E-2</v>
      </c>
      <c r="D8366" s="44">
        <v>1.3199999928474426</v>
      </c>
      <c r="E8366" s="44"/>
      <c r="F8366" s="45">
        <v>1.2905254364013672</v>
      </c>
      <c r="G8366" s="45"/>
      <c r="H8366" s="45"/>
      <c r="I8366" s="45"/>
      <c r="J8366" s="45"/>
      <c r="K8366" s="45">
        <v>3.5874332393603936E-9</v>
      </c>
      <c r="L8366" s="45"/>
      <c r="M8366" s="45"/>
      <c r="N8366" s="45">
        <v>3.0265443325042725</v>
      </c>
      <c r="O8366" s="45"/>
      <c r="P8366" s="45"/>
      <c r="Q8366" s="45"/>
      <c r="R8366" s="45">
        <v>2.1400899887084961</v>
      </c>
      <c r="S8366" s="45"/>
      <c r="T8366" s="45"/>
      <c r="U8366" s="45"/>
      <c r="V8366" s="46">
        <v>1.1853231995928581E-7</v>
      </c>
      <c r="W8366" s="46"/>
      <c r="X8366" s="45">
        <v>6.1000000685453415E-2</v>
      </c>
      <c r="Y8366" s="45"/>
      <c r="Z8366" s="44">
        <v>3.6600000411272049</v>
      </c>
      <c r="AA8366" s="44"/>
      <c r="AB8366" s="45">
        <v>1.5596082210540771</v>
      </c>
      <c r="AC8366" s="45"/>
      <c r="AD8366" s="45">
        <v>3.6678273170563671E-24</v>
      </c>
      <c r="AE8366" s="45"/>
      <c r="AF8366" s="45">
        <v>2.9154634475708008</v>
      </c>
      <c r="AG8366" s="45"/>
      <c r="AH8366" s="45">
        <v>2.0615439414978027</v>
      </c>
      <c r="AI8366" s="45"/>
      <c r="AJ8366" s="45"/>
      <c r="AK8366" s="20">
        <v>1.25805972064611E-22</v>
      </c>
    </row>
    <row r="8367" spans="2:37">
      <c r="B8367" s="2">
        <v>2.3000000044703484E-2</v>
      </c>
      <c r="D8367" s="44">
        <v>1.380000002682209</v>
      </c>
      <c r="E8367" s="44"/>
      <c r="F8367" s="45">
        <v>2.2053272724151611</v>
      </c>
      <c r="G8367" s="45"/>
      <c r="H8367" s="45"/>
      <c r="I8367" s="45"/>
      <c r="J8367" s="45"/>
      <c r="K8367" s="45">
        <v>1.472792665602185E-9</v>
      </c>
      <c r="L8367" s="45"/>
      <c r="M8367" s="45"/>
      <c r="N8367" s="45">
        <v>3.0232505798339844</v>
      </c>
      <c r="O8367" s="45"/>
      <c r="P8367" s="45"/>
      <c r="Q8367" s="45"/>
      <c r="R8367" s="45">
        <v>2.1377608776092529</v>
      </c>
      <c r="S8367" s="45"/>
      <c r="T8367" s="45"/>
      <c r="U8367" s="45"/>
      <c r="V8367" s="46">
        <v>4.8715534717302944E-8</v>
      </c>
      <c r="W8367" s="46"/>
      <c r="X8367" s="45">
        <v>6.1999998986721039E-2</v>
      </c>
      <c r="Y8367" s="45"/>
      <c r="Z8367" s="44">
        <v>3.7199999392032623</v>
      </c>
      <c r="AA8367" s="44"/>
      <c r="AB8367" s="45">
        <v>0.54286438226699829</v>
      </c>
      <c r="AC8367" s="45"/>
      <c r="AD8367" s="45">
        <v>1.5161177888086649E-24</v>
      </c>
      <c r="AE8367" s="45"/>
      <c r="AF8367" s="45">
        <v>2.9130234718322754</v>
      </c>
      <c r="AG8367" s="45"/>
      <c r="AH8367" s="45">
        <v>2.0598185062408447</v>
      </c>
      <c r="AI8367" s="45"/>
      <c r="AJ8367" s="45"/>
      <c r="AK8367" s="20">
        <v>5.2046193160892701E-23</v>
      </c>
    </row>
    <row r="8368" spans="2:37">
      <c r="B8368" s="2">
        <v>2.4000000208616257E-2</v>
      </c>
      <c r="D8368" s="44">
        <v>1.4400000125169754</v>
      </c>
      <c r="E8368" s="44"/>
      <c r="F8368" s="45">
        <v>2.8087248802185059</v>
      </c>
      <c r="G8368" s="45"/>
      <c r="H8368" s="45"/>
      <c r="I8368" s="45"/>
      <c r="J8368" s="45"/>
      <c r="K8368" s="45">
        <v>6.0507066024229061E-10</v>
      </c>
      <c r="L8368" s="45"/>
      <c r="M8368" s="45"/>
      <c r="N8368" s="45">
        <v>3.0199832916259766</v>
      </c>
      <c r="O8368" s="45"/>
      <c r="P8368" s="45"/>
      <c r="Q8368" s="45"/>
      <c r="R8368" s="45">
        <v>2.1354506015777588</v>
      </c>
      <c r="S8368" s="45"/>
      <c r="T8368" s="45"/>
      <c r="U8368" s="45"/>
      <c r="V8368" s="46">
        <v>2.0035562542375374E-8</v>
      </c>
      <c r="W8368" s="46"/>
      <c r="X8368" s="45">
        <v>6.3000001013278961E-2</v>
      </c>
      <c r="Y8368" s="45"/>
      <c r="Z8368" s="44">
        <v>3.7800000607967377</v>
      </c>
      <c r="AA8368" s="44"/>
      <c r="AB8368" s="45">
        <v>-0.54835820198059082</v>
      </c>
      <c r="AC8368" s="45"/>
      <c r="AD8368" s="45">
        <v>6.2670221380952143E-25</v>
      </c>
      <c r="AE8368" s="45"/>
      <c r="AF8368" s="45">
        <v>2.9106009006500244</v>
      </c>
      <c r="AG8368" s="45"/>
      <c r="AH8368" s="45">
        <v>2.05810546875</v>
      </c>
      <c r="AI8368" s="45"/>
      <c r="AJ8368" s="45"/>
      <c r="AK8368" s="20">
        <v>2.1531713861126899E-23</v>
      </c>
    </row>
    <row r="8369" spans="2:37">
      <c r="B8369" s="2">
        <v>2.500000037252903E-2</v>
      </c>
      <c r="D8369" s="44">
        <v>1.5000000223517418</v>
      </c>
      <c r="E8369" s="44"/>
      <c r="F8369" s="45">
        <v>3.0167417526245117</v>
      </c>
      <c r="G8369" s="45"/>
      <c r="H8369" s="45"/>
      <c r="I8369" s="45"/>
      <c r="J8369" s="45"/>
      <c r="K8369" s="45">
        <v>2.487408057305629E-10</v>
      </c>
      <c r="L8369" s="45"/>
      <c r="M8369" s="45"/>
      <c r="N8369" s="45">
        <v>3.016742467880249</v>
      </c>
      <c r="O8369" s="45"/>
      <c r="P8369" s="45"/>
      <c r="Q8369" s="45"/>
      <c r="R8369" s="45">
        <v>2.1331591606140137</v>
      </c>
      <c r="S8369" s="45"/>
      <c r="T8369" s="45"/>
      <c r="U8369" s="45"/>
      <c r="V8369" s="46">
        <v>8.245343963153573E-9</v>
      </c>
      <c r="W8369" s="46"/>
      <c r="X8369" s="45">
        <v>6.4000003039836884E-2</v>
      </c>
      <c r="Y8369" s="45"/>
      <c r="Z8369" s="44">
        <v>3.840000182390213</v>
      </c>
      <c r="AA8369" s="44"/>
      <c r="AB8369" s="45">
        <v>-1.5608235597610474</v>
      </c>
      <c r="AC8369" s="45"/>
      <c r="AD8369" s="45">
        <v>2.5905578295066153E-25</v>
      </c>
      <c r="AE8369" s="45"/>
      <c r="AF8369" s="45">
        <v>2.9081954956054688</v>
      </c>
      <c r="AG8369" s="45"/>
      <c r="AH8369" s="45">
        <v>2.0564048290252686</v>
      </c>
      <c r="AI8369" s="45"/>
      <c r="AJ8369" s="45"/>
      <c r="AK8369" s="20">
        <v>8.907784209597646E-24</v>
      </c>
    </row>
    <row r="8370" spans="2:37">
      <c r="B8370" s="2">
        <v>2.6000000536441803E-2</v>
      </c>
      <c r="D8370" s="44">
        <v>1.5600000321865082</v>
      </c>
      <c r="E8370" s="44"/>
      <c r="F8370" s="45">
        <v>2.8010454177856445</v>
      </c>
      <c r="G8370" s="45"/>
      <c r="H8370" s="45"/>
      <c r="I8370" s="45"/>
      <c r="J8370" s="45"/>
      <c r="K8370" s="45">
        <v>1.0231443470232193E-10</v>
      </c>
      <c r="L8370" s="45"/>
      <c r="M8370" s="45"/>
      <c r="N8370" s="45">
        <v>3.0135278701782227</v>
      </c>
      <c r="O8370" s="45"/>
      <c r="P8370" s="45"/>
      <c r="Q8370" s="45"/>
      <c r="R8370" s="45">
        <v>2.1308860778808594</v>
      </c>
      <c r="S8370" s="45"/>
      <c r="T8370" s="45"/>
      <c r="U8370" s="45"/>
      <c r="V8370" s="46">
        <v>3.3951714772939567E-9</v>
      </c>
      <c r="W8370" s="46"/>
      <c r="X8370" s="45">
        <v>6.4999997615814209E-2</v>
      </c>
      <c r="Y8370" s="45"/>
      <c r="Z8370" s="44">
        <v>3.8999998569488525</v>
      </c>
      <c r="AA8370" s="44"/>
      <c r="AB8370" s="45">
        <v>-2.3526003360748291</v>
      </c>
      <c r="AC8370" s="45"/>
      <c r="AD8370" s="45">
        <v>1.0708502058892257E-25</v>
      </c>
      <c r="AE8370" s="45"/>
      <c r="AF8370" s="45">
        <v>2.9058074951171875</v>
      </c>
      <c r="AG8370" s="45"/>
      <c r="AH8370" s="45">
        <v>2.0547161102294922</v>
      </c>
      <c r="AI8370" s="45"/>
      <c r="AJ8370" s="45"/>
      <c r="AK8370" s="20">
        <v>3.6852067116592912E-24</v>
      </c>
    </row>
    <row r="8371" spans="2:37">
      <c r="B8371" s="2">
        <v>2.7000000700354576E-2</v>
      </c>
      <c r="D8371" s="44">
        <v>1.6200000420212746</v>
      </c>
      <c r="E8371" s="44"/>
      <c r="F8371" s="45">
        <v>2.1928012371063232</v>
      </c>
      <c r="G8371" s="45"/>
      <c r="H8371" s="45"/>
      <c r="I8371" s="45"/>
      <c r="J8371" s="45"/>
      <c r="K8371" s="45">
        <v>4.2106668846075834E-11</v>
      </c>
      <c r="L8371" s="45"/>
      <c r="M8371" s="45"/>
      <c r="N8371" s="45">
        <v>3.0103390216827393</v>
      </c>
      <c r="O8371" s="45"/>
      <c r="P8371" s="45"/>
      <c r="Q8371" s="45"/>
      <c r="R8371" s="45">
        <v>2.1286311149597168</v>
      </c>
      <c r="S8371" s="45"/>
      <c r="T8371" s="45"/>
      <c r="U8371" s="45"/>
      <c r="V8371" s="46">
        <v>1.3987351277222615E-9</v>
      </c>
      <c r="W8371" s="46"/>
      <c r="X8371" s="45">
        <v>6.5999999642372131E-2</v>
      </c>
      <c r="Y8371" s="45"/>
      <c r="Z8371" s="44">
        <v>3.9599999785423279</v>
      </c>
      <c r="AA8371" s="44"/>
      <c r="AB8371" s="45">
        <v>-2.812955379486084</v>
      </c>
      <c r="AC8371" s="45"/>
      <c r="AD8371" s="45">
        <v>4.4265681693873115E-26</v>
      </c>
      <c r="AE8371" s="45"/>
      <c r="AF8371" s="45">
        <v>2.9034364223480225</v>
      </c>
      <c r="AG8371" s="45"/>
      <c r="AH8371" s="45">
        <v>2.05303955078125</v>
      </c>
      <c r="AI8371" s="45"/>
      <c r="AJ8371" s="45"/>
      <c r="AK8371" s="20">
        <v>1.5245961699951409E-24</v>
      </c>
    </row>
    <row r="8372" spans="2:37">
      <c r="B8372" s="2">
        <v>2.8000000864267349E-2</v>
      </c>
      <c r="D8372" s="44">
        <v>1.680000051856041</v>
      </c>
      <c r="E8372" s="44"/>
      <c r="F8372" s="45">
        <v>1.2781742811203003</v>
      </c>
      <c r="G8372" s="45"/>
      <c r="H8372" s="45"/>
      <c r="I8372" s="45"/>
      <c r="J8372" s="45"/>
      <c r="K8372" s="45">
        <v>1.7336699784098464E-11</v>
      </c>
      <c r="L8372" s="45"/>
      <c r="M8372" s="45"/>
      <c r="N8372" s="45">
        <v>3.0071756839752197</v>
      </c>
      <c r="O8372" s="45"/>
      <c r="P8372" s="45"/>
      <c r="Q8372" s="45"/>
      <c r="R8372" s="45">
        <v>2.1263942718505859</v>
      </c>
      <c r="S8372" s="45"/>
      <c r="T8372" s="45"/>
      <c r="U8372" s="45"/>
      <c r="V8372" s="46">
        <v>5.7651106111222816E-10</v>
      </c>
      <c r="W8372" s="46"/>
      <c r="X8372" s="45">
        <v>6.7000001668930054E-2</v>
      </c>
      <c r="Y8372" s="45"/>
      <c r="Z8372" s="44">
        <v>4.0200001001358032</v>
      </c>
      <c r="AA8372" s="44"/>
      <c r="AB8372" s="45">
        <v>-2.8778362274169922</v>
      </c>
      <c r="AC8372" s="45"/>
      <c r="AD8372" s="45">
        <v>1.8298195690376996E-26</v>
      </c>
      <c r="AE8372" s="45"/>
      <c r="AF8372" s="45">
        <v>2.9010822772979736</v>
      </c>
      <c r="AG8372" s="45"/>
      <c r="AH8372" s="45">
        <v>2.0513749122619629</v>
      </c>
      <c r="AI8372" s="45"/>
      <c r="AJ8372" s="45"/>
      <c r="AK8372" s="20">
        <v>6.3073689221308087E-25</v>
      </c>
    </row>
    <row r="8373" spans="2:37">
      <c r="B8373" s="2">
        <v>2.8999999165534973E-2</v>
      </c>
      <c r="D8373" s="44">
        <v>1.7399999499320984</v>
      </c>
      <c r="E8373" s="44"/>
      <c r="F8373" s="45">
        <v>0.18612569570541382</v>
      </c>
      <c r="G8373" s="45"/>
      <c r="H8373" s="45"/>
      <c r="I8373" s="45"/>
      <c r="J8373" s="45"/>
      <c r="K8373" s="45">
        <v>7.1410681187766833E-12</v>
      </c>
      <c r="L8373" s="45"/>
      <c r="M8373" s="45"/>
      <c r="N8373" s="45">
        <v>3.004037618637085</v>
      </c>
      <c r="O8373" s="45"/>
      <c r="P8373" s="45"/>
      <c r="Q8373" s="45"/>
      <c r="R8373" s="45">
        <v>2.1241753101348877</v>
      </c>
      <c r="S8373" s="45"/>
      <c r="T8373" s="45"/>
      <c r="U8373" s="45"/>
      <c r="V8373" s="46">
        <v>2.3771568047337155E-10</v>
      </c>
      <c r="W8373" s="46"/>
      <c r="X8373" s="45">
        <v>6.8000003695487976E-2</v>
      </c>
      <c r="Y8373" s="45"/>
      <c r="Z8373" s="44">
        <v>4.0800002217292786</v>
      </c>
      <c r="AA8373" s="44"/>
      <c r="AB8373" s="45">
        <v>-2.5387818813323975</v>
      </c>
      <c r="AC8373" s="45"/>
      <c r="AD8373" s="45">
        <v>7.5640058860352935E-27</v>
      </c>
      <c r="AE8373" s="45"/>
      <c r="AF8373" s="45">
        <v>2.8987448215484619</v>
      </c>
      <c r="AG8373" s="45"/>
      <c r="AH8373" s="45">
        <v>2.0497219562530518</v>
      </c>
      <c r="AI8373" s="45"/>
      <c r="AJ8373" s="45"/>
      <c r="AK8373" s="20">
        <v>2.6094071677988056E-25</v>
      </c>
    </row>
    <row r="8374" spans="2:37">
      <c r="B8374" s="2">
        <v>2.9999999329447746E-2</v>
      </c>
      <c r="D8374" s="44">
        <v>1.7999999597668648</v>
      </c>
      <c r="E8374" s="44"/>
      <c r="F8374" s="45">
        <v>-0.92976564168930054</v>
      </c>
      <c r="G8374" s="45"/>
      <c r="H8374" s="45"/>
      <c r="I8374" s="45"/>
      <c r="J8374" s="45"/>
      <c r="K8374" s="45">
        <v>2.9425424770412878E-12</v>
      </c>
      <c r="L8374" s="45"/>
      <c r="M8374" s="45"/>
      <c r="N8374" s="45">
        <v>3.0009245872497559</v>
      </c>
      <c r="O8374" s="45"/>
      <c r="P8374" s="45"/>
      <c r="Q8374" s="45"/>
      <c r="R8374" s="45">
        <v>2.1219742298126221</v>
      </c>
      <c r="S8374" s="45"/>
      <c r="T8374" s="45"/>
      <c r="U8374" s="45"/>
      <c r="V8374" s="46">
        <v>9.8054529773516919E-11</v>
      </c>
      <c r="W8374" s="46"/>
      <c r="X8374" s="45">
        <v>6.8999998271465302E-2</v>
      </c>
      <c r="Y8374" s="45"/>
      <c r="Z8374" s="44">
        <v>4.1399998962879181</v>
      </c>
      <c r="AA8374" s="44"/>
      <c r="AB8374" s="45">
        <v>-1.8440190553665161</v>
      </c>
      <c r="AC8374" s="45"/>
      <c r="AD8374" s="45">
        <v>3.1267817388586819E-27</v>
      </c>
      <c r="AE8374" s="45"/>
      <c r="AF8374" s="45">
        <v>2.8964235782623291</v>
      </c>
      <c r="AG8374" s="45"/>
      <c r="AH8374" s="45">
        <v>2.0480806827545166</v>
      </c>
      <c r="AI8374" s="45"/>
      <c r="AJ8374" s="45"/>
      <c r="AK8374" s="20">
        <v>1.0795318666702158E-25</v>
      </c>
    </row>
    <row r="8375" spans="2:37">
      <c r="B8375" s="2">
        <v>3.0999999493360519E-2</v>
      </c>
      <c r="D8375" s="44">
        <v>1.8599999696016312</v>
      </c>
      <c r="E8375" s="44"/>
      <c r="F8375" s="45">
        <v>-1.9128968715667725</v>
      </c>
      <c r="G8375" s="45"/>
      <c r="H8375" s="45"/>
      <c r="I8375" s="45"/>
      <c r="J8375" s="45"/>
      <c r="K8375" s="45">
        <v>1.2129097639451691E-12</v>
      </c>
      <c r="L8375" s="45"/>
      <c r="M8375" s="45"/>
      <c r="N8375" s="45">
        <v>2.9978361129760742</v>
      </c>
      <c r="O8375" s="45"/>
      <c r="P8375" s="45"/>
      <c r="Q8375" s="45"/>
      <c r="R8375" s="45">
        <v>2.1197903156280518</v>
      </c>
      <c r="S8375" s="45"/>
      <c r="T8375" s="45"/>
      <c r="U8375" s="45"/>
      <c r="V8375" s="46">
        <v>4.0459507272272432E-11</v>
      </c>
      <c r="W8375" s="46"/>
      <c r="X8375" s="45">
        <v>7.0000000298023224E-2</v>
      </c>
      <c r="Y8375" s="45"/>
      <c r="Z8375" s="44">
        <v>4.2000000178813934</v>
      </c>
      <c r="AA8375" s="44"/>
      <c r="AB8375" s="45">
        <v>-0.89160388708114624</v>
      </c>
      <c r="AC8375" s="45"/>
      <c r="AD8375" s="45">
        <v>1.2925435857867724E-27</v>
      </c>
      <c r="AE8375" s="45"/>
      <c r="AF8375" s="45">
        <v>2.8941187858581543</v>
      </c>
      <c r="AG8375" s="45"/>
      <c r="AH8375" s="45">
        <v>2.0464510917663574</v>
      </c>
      <c r="AI8375" s="45"/>
      <c r="AJ8375" s="45"/>
      <c r="AK8375" s="20">
        <v>4.4661042755832748E-26</v>
      </c>
    </row>
    <row r="8376" spans="2:37">
      <c r="B8376" s="2">
        <v>3.2000001519918442E-2</v>
      </c>
      <c r="D8376" s="44">
        <v>1.9200000911951065</v>
      </c>
      <c r="E8376" s="44"/>
      <c r="F8376" s="45">
        <v>-2.6256132125854492</v>
      </c>
      <c r="G8376" s="45"/>
      <c r="H8376" s="45"/>
      <c r="I8376" s="45"/>
      <c r="J8376" s="45"/>
      <c r="K8376" s="45">
        <v>5.0010993610238863E-13</v>
      </c>
      <c r="L8376" s="45"/>
      <c r="M8376" s="45"/>
      <c r="N8376" s="45">
        <v>2.9947724342346191</v>
      </c>
      <c r="O8376" s="45"/>
      <c r="P8376" s="45"/>
      <c r="Q8376" s="45"/>
      <c r="R8376" s="45">
        <v>2.1176238059997559</v>
      </c>
      <c r="S8376" s="45"/>
      <c r="T8376" s="45"/>
      <c r="U8376" s="45"/>
      <c r="V8376" s="46">
        <v>1.6699431767963624E-11</v>
      </c>
      <c r="W8376" s="46"/>
      <c r="X8376" s="45">
        <v>7.1000002324581146E-2</v>
      </c>
      <c r="Y8376" s="45"/>
      <c r="Z8376" s="44">
        <v>4.2600001394748688</v>
      </c>
      <c r="AA8376" s="44"/>
      <c r="AB8376" s="45">
        <v>0.18441405892372131</v>
      </c>
      <c r="AC8376" s="45"/>
      <c r="AD8376" s="45">
        <v>5.3431161113982582E-28</v>
      </c>
      <c r="AE8376" s="45"/>
      <c r="AF8376" s="45">
        <v>2.8918302059173584</v>
      </c>
      <c r="AG8376" s="45"/>
      <c r="AH8376" s="45">
        <v>2.044832706451416</v>
      </c>
      <c r="AI8376" s="45"/>
      <c r="AJ8376" s="45"/>
      <c r="AK8376" s="20">
        <v>1.8476590729265697E-26</v>
      </c>
    </row>
    <row r="8377" spans="2:37">
      <c r="B8377" s="2">
        <v>3.2999999821186066E-2</v>
      </c>
      <c r="D8377" s="44">
        <v>1.9799999892711639</v>
      </c>
      <c r="E8377" s="44"/>
      <c r="F8377" s="45">
        <v>-2.9684779644012451</v>
      </c>
      <c r="G8377" s="45"/>
      <c r="H8377" s="45"/>
      <c r="I8377" s="45"/>
      <c r="J8377" s="45"/>
      <c r="K8377" s="45">
        <v>2.06262497316409E-13</v>
      </c>
      <c r="L8377" s="45"/>
      <c r="M8377" s="45"/>
      <c r="N8377" s="45">
        <v>2.9917325973510742</v>
      </c>
      <c r="O8377" s="45"/>
      <c r="P8377" s="45"/>
      <c r="Q8377" s="45"/>
      <c r="R8377" s="45">
        <v>2.1154744625091553</v>
      </c>
      <c r="S8377" s="45"/>
      <c r="T8377" s="45"/>
      <c r="U8377" s="45"/>
      <c r="V8377" s="46">
        <v>6.894416027664052E-12</v>
      </c>
      <c r="W8377" s="46"/>
      <c r="X8377" s="45">
        <v>7.1999996900558472E-2</v>
      </c>
      <c r="Y8377" s="45"/>
      <c r="Z8377" s="44">
        <v>4.3199998140335083</v>
      </c>
      <c r="AA8377" s="44"/>
      <c r="AB8377" s="45">
        <v>1.2328567504882813</v>
      </c>
      <c r="AC8377" s="45"/>
      <c r="AD8377" s="45">
        <v>2.2087448122594808E-28</v>
      </c>
      <c r="AE8377" s="45"/>
      <c r="AF8377" s="45">
        <v>2.8895573616027832</v>
      </c>
      <c r="AG8377" s="45"/>
      <c r="AH8377" s="45">
        <v>2.0432257652282715</v>
      </c>
      <c r="AI8377" s="45"/>
      <c r="AJ8377" s="45"/>
      <c r="AK8377" s="20">
        <v>7.6438865267806763E-27</v>
      </c>
    </row>
    <row r="8378" spans="2:37">
      <c r="B8378" s="2">
        <v>3.4000001847743988E-2</v>
      </c>
      <c r="D8378" s="44">
        <v>2.0400001108646393</v>
      </c>
      <c r="E8378" s="44"/>
      <c r="F8378" s="45">
        <v>-2.8941404819488525</v>
      </c>
      <c r="G8378" s="45"/>
      <c r="H8378" s="45"/>
      <c r="I8378" s="45"/>
      <c r="J8378" s="45"/>
      <c r="K8378" s="45">
        <v>8.5090415887379561E-14</v>
      </c>
      <c r="L8378" s="45"/>
      <c r="M8378" s="45"/>
      <c r="N8378" s="45">
        <v>2.9887168407440186</v>
      </c>
      <c r="O8378" s="45"/>
      <c r="P8378" s="45"/>
      <c r="Q8378" s="45"/>
      <c r="R8378" s="45">
        <v>2.1133420467376709</v>
      </c>
      <c r="S8378" s="45"/>
      <c r="T8378" s="45"/>
      <c r="U8378" s="45"/>
      <c r="V8378" s="46">
        <v>2.8470552738274479E-12</v>
      </c>
      <c r="W8378" s="46"/>
      <c r="X8378" s="45">
        <v>7.2999998927116394E-2</v>
      </c>
      <c r="Y8378" s="45"/>
      <c r="Z8378" s="44">
        <v>4.3799999356269836</v>
      </c>
      <c r="AA8378" s="44"/>
      <c r="AB8378" s="45">
        <v>2.1066539287567139</v>
      </c>
      <c r="AC8378" s="45"/>
      <c r="AD8378" s="45">
        <v>9.1305702546787472E-29</v>
      </c>
      <c r="AE8378" s="45"/>
      <c r="AF8378" s="45">
        <v>2.8873004913330078</v>
      </c>
      <c r="AG8378" s="45"/>
      <c r="AH8378" s="45">
        <v>2.0416297912597656</v>
      </c>
      <c r="AI8378" s="45"/>
      <c r="AJ8378" s="45"/>
      <c r="AK8378" s="20">
        <v>3.1623207315294652E-27</v>
      </c>
    </row>
    <row r="8379" spans="2:37">
      <c r="B8379" s="2">
        <v>3.5000000149011612E-2</v>
      </c>
      <c r="D8379" s="44">
        <v>2.1000000089406967</v>
      </c>
      <c r="E8379" s="44"/>
      <c r="F8379" s="45">
        <v>-2.4138731956481934</v>
      </c>
      <c r="G8379" s="45"/>
      <c r="H8379" s="45"/>
      <c r="I8379" s="45"/>
      <c r="J8379" s="45"/>
      <c r="K8379" s="45">
        <v>3.5110396577955894E-14</v>
      </c>
      <c r="L8379" s="45"/>
      <c r="M8379" s="45"/>
      <c r="N8379" s="45">
        <v>2.9857246875762939</v>
      </c>
      <c r="O8379" s="45"/>
      <c r="P8379" s="45"/>
      <c r="Q8379" s="45"/>
      <c r="R8379" s="45">
        <v>2.1112263202667236</v>
      </c>
      <c r="S8379" s="45"/>
      <c r="T8379" s="45"/>
      <c r="U8379" s="45"/>
      <c r="V8379" s="46">
        <v>1.1759422645710171E-12</v>
      </c>
      <c r="W8379" s="46"/>
      <c r="X8379" s="45">
        <v>7.4000000953674316E-2</v>
      </c>
      <c r="Y8379" s="45"/>
      <c r="Z8379" s="44">
        <v>4.440000057220459</v>
      </c>
      <c r="AA8379" s="44"/>
      <c r="AB8379" s="45">
        <v>2.6834707260131836</v>
      </c>
      <c r="AC8379" s="45"/>
      <c r="AD8379" s="45">
        <v>3.774430884625921E-29</v>
      </c>
      <c r="AE8379" s="45"/>
      <c r="AF8379" s="45">
        <v>2.885059118270874</v>
      </c>
      <c r="AG8379" s="45"/>
      <c r="AH8379" s="45">
        <v>2.0400450229644775</v>
      </c>
      <c r="AI8379" s="45"/>
      <c r="AJ8379" s="45"/>
      <c r="AK8379" s="20">
        <v>1.3082681297072137E-27</v>
      </c>
    </row>
    <row r="8380" spans="2:37">
      <c r="B8380" s="2">
        <v>3.5999998450279236E-2</v>
      </c>
      <c r="D8380" s="44">
        <v>2.1599999070167542</v>
      </c>
      <c r="E8380" s="44"/>
      <c r="F8380" s="45">
        <v>-1.5958713293075562</v>
      </c>
      <c r="G8380" s="45"/>
      <c r="H8380" s="45"/>
      <c r="I8380" s="45"/>
      <c r="J8380" s="45"/>
      <c r="K8380" s="45">
        <v>1.4490245144722046E-14</v>
      </c>
      <c r="L8380" s="45"/>
      <c r="M8380" s="45"/>
      <c r="N8380" s="45">
        <v>2.9827561378479004</v>
      </c>
      <c r="O8380" s="45"/>
      <c r="P8380" s="45"/>
      <c r="Q8380" s="45"/>
      <c r="R8380" s="45">
        <v>2.1091270446777344</v>
      </c>
      <c r="S8380" s="45"/>
      <c r="T8380" s="45"/>
      <c r="U8380" s="45"/>
      <c r="V8380" s="46">
        <v>4.8580052740970769E-13</v>
      </c>
      <c r="W8380" s="46"/>
      <c r="X8380" s="45">
        <v>7.5000002980232239E-2</v>
      </c>
      <c r="Y8380" s="45"/>
      <c r="Z8380" s="44">
        <v>4.5000001788139343</v>
      </c>
      <c r="AA8380" s="44"/>
      <c r="AB8380" s="45">
        <v>2.8828320503234863</v>
      </c>
      <c r="AC8380" s="45"/>
      <c r="AD8380" s="45">
        <v>1.5602931976882575E-29</v>
      </c>
      <c r="AE8380" s="45"/>
      <c r="AF8380" s="45">
        <v>2.8828334808349609</v>
      </c>
      <c r="AG8380" s="45"/>
      <c r="AH8380" s="45">
        <v>2.038470983505249</v>
      </c>
      <c r="AI8380" s="45"/>
      <c r="AJ8380" s="45"/>
      <c r="AK8380" s="20">
        <v>5.4123600336537847E-28</v>
      </c>
    </row>
    <row r="8381" spans="2:37">
      <c r="B8381" s="2">
        <v>3.7000000476837158E-2</v>
      </c>
      <c r="D8381" s="44">
        <v>2.2200000286102295</v>
      </c>
      <c r="E8381" s="44"/>
      <c r="F8381" s="45">
        <v>-0.55557167530059814</v>
      </c>
      <c r="G8381" s="45"/>
      <c r="H8381" s="45"/>
      <c r="I8381" s="45"/>
      <c r="J8381" s="45"/>
      <c r="K8381" s="45">
        <v>5.9812473475874626E-15</v>
      </c>
      <c r="L8381" s="45"/>
      <c r="M8381" s="45"/>
      <c r="N8381" s="45">
        <v>2.9798104763031006</v>
      </c>
      <c r="O8381" s="45"/>
      <c r="P8381" s="45"/>
      <c r="Q8381" s="45"/>
      <c r="R8381" s="45">
        <v>2.1070442199707031</v>
      </c>
      <c r="S8381" s="45"/>
      <c r="T8381" s="45"/>
      <c r="U8381" s="45"/>
      <c r="V8381" s="46">
        <v>2.0072576142459581E-13</v>
      </c>
      <c r="W8381" s="46"/>
      <c r="X8381" s="45">
        <v>7.5999997556209564E-2</v>
      </c>
      <c r="Y8381" s="45"/>
      <c r="Z8381" s="44">
        <v>4.5599998533725739</v>
      </c>
      <c r="AA8381" s="44"/>
      <c r="AB8381" s="45">
        <v>2.6773474216461182</v>
      </c>
      <c r="AC8381" s="45"/>
      <c r="AD8381" s="45">
        <v>6.4500326709845341E-30</v>
      </c>
      <c r="AE8381" s="45"/>
      <c r="AF8381" s="45">
        <v>2.8806228637695313</v>
      </c>
      <c r="AG8381" s="45"/>
      <c r="AH8381" s="45">
        <v>2.0369079113006592</v>
      </c>
      <c r="AI8381" s="45"/>
      <c r="AJ8381" s="45"/>
      <c r="AK8381" s="20">
        <v>2.2391104682101483E-28</v>
      </c>
    </row>
    <row r="8382" spans="2:37" ht="14.25" customHeight="1">
      <c r="B8382" s="2">
        <v>3.7999998778104782E-2</v>
      </c>
      <c r="D8382" s="44">
        <v>2.2799999266862869</v>
      </c>
      <c r="E8382" s="44"/>
      <c r="F8382" s="45">
        <v>0.56063294410705566</v>
      </c>
      <c r="G8382" s="45"/>
      <c r="H8382" s="45"/>
      <c r="I8382" s="45"/>
      <c r="J8382" s="45"/>
      <c r="K8382" s="45">
        <v>2.4693119524501518E-15</v>
      </c>
      <c r="L8382" s="45"/>
      <c r="M8382" s="45"/>
      <c r="N8382" s="45">
        <v>2.9768879413604736</v>
      </c>
      <c r="O8382" s="45"/>
      <c r="P8382" s="45"/>
      <c r="Q8382" s="45"/>
      <c r="R8382" s="45">
        <v>2.1049776077270508</v>
      </c>
      <c r="S8382" s="45"/>
      <c r="T8382" s="45"/>
      <c r="U8382" s="45"/>
      <c r="V8382" s="46">
        <v>8.2949441857372436E-14</v>
      </c>
      <c r="W8382" s="46"/>
      <c r="X8382" s="45">
        <v>7.6999999582767487E-2</v>
      </c>
      <c r="Y8382" s="45"/>
      <c r="Z8382" s="44">
        <v>4.6199999749660492</v>
      </c>
      <c r="AA8382" s="44"/>
      <c r="AB8382" s="45">
        <v>2.0964722633361816</v>
      </c>
      <c r="AC8382" s="45"/>
      <c r="AD8382" s="45">
        <v>2.6663586015634081E-30</v>
      </c>
      <c r="AE8382" s="45"/>
      <c r="AF8382" s="45">
        <v>2.8784275054931641</v>
      </c>
      <c r="AG8382" s="45"/>
      <c r="AH8382" s="45">
        <v>2.0353555679321289</v>
      </c>
      <c r="AI8382" s="45"/>
      <c r="AJ8382" s="45"/>
      <c r="AK8382" s="20">
        <v>9.2632475685475839E-29</v>
      </c>
    </row>
    <row r="8383" spans="2:37" ht="13.5" customHeight="1">
      <c r="B8383" s="47" t="s">
        <v>11</v>
      </c>
      <c r="C8383" s="47"/>
      <c r="D8383" s="47"/>
      <c r="E8383" s="47"/>
    </row>
    <row r="8384" spans="2:37" ht="12.75" customHeight="1">
      <c r="B8384" s="39" t="s">
        <v>0</v>
      </c>
      <c r="C8384" s="39"/>
      <c r="D8384" s="39"/>
      <c r="E8384" s="39"/>
      <c r="F8384" s="39"/>
      <c r="G8384" s="1" t="s">
        <v>1</v>
      </c>
      <c r="H8384" s="40" t="s">
        <v>46</v>
      </c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</row>
    <row r="8385" spans="2:34" ht="12.75" customHeight="1">
      <c r="AB8385" s="39" t="s">
        <v>2</v>
      </c>
      <c r="AC8385" s="39"/>
      <c r="AD8385" s="39"/>
      <c r="AE8385" s="39"/>
      <c r="AF8385" s="39"/>
      <c r="AG8385" s="39"/>
    </row>
    <row r="8386" spans="2:34" ht="12" customHeight="1">
      <c r="B8386" s="39" t="s">
        <v>3</v>
      </c>
      <c r="C8386" s="39"/>
      <c r="D8386" s="39"/>
      <c r="E8386" s="39"/>
      <c r="G8386" s="1" t="s">
        <v>4</v>
      </c>
      <c r="H8386" s="41">
        <v>0.2199999988079071</v>
      </c>
      <c r="I8386" s="41"/>
      <c r="J8386" s="41"/>
      <c r="K8386" s="41"/>
      <c r="L8386" s="41"/>
      <c r="M8386" s="41"/>
      <c r="N8386" s="41"/>
      <c r="O8386" s="39" t="s">
        <v>21</v>
      </c>
      <c r="P8386" s="39"/>
      <c r="Q8386" s="39"/>
      <c r="R8386" s="39"/>
      <c r="S8386" s="1" t="s">
        <v>4</v>
      </c>
      <c r="T8386" s="42" t="s">
        <v>22</v>
      </c>
      <c r="U8386" s="42"/>
      <c r="V8386" s="42"/>
      <c r="W8386" s="42"/>
      <c r="X8386" s="42"/>
      <c r="Y8386" s="42"/>
      <c r="Z8386" s="42"/>
      <c r="AA8386" s="42"/>
      <c r="AB8386" s="39"/>
      <c r="AC8386" s="39"/>
      <c r="AD8386" s="39"/>
      <c r="AE8386" s="39"/>
      <c r="AF8386" s="39"/>
      <c r="AG8386" s="39"/>
    </row>
    <row r="8387" spans="2:34" ht="10.5" customHeight="1">
      <c r="AB8387" s="39"/>
      <c r="AC8387" s="39"/>
      <c r="AD8387" s="39"/>
      <c r="AE8387" s="39"/>
      <c r="AF8387" s="39"/>
      <c r="AG8387" s="39"/>
    </row>
    <row r="8388" spans="2:34" ht="12" customHeight="1">
      <c r="AB8388" s="39"/>
      <c r="AC8388" s="39"/>
      <c r="AD8388" s="39"/>
      <c r="AE8388" s="39"/>
      <c r="AF8388" s="39"/>
      <c r="AG8388" s="39"/>
    </row>
    <row r="8389" spans="2:34" ht="12" customHeight="1">
      <c r="AB8389" s="39"/>
      <c r="AC8389" s="39"/>
      <c r="AD8389" s="39"/>
      <c r="AE8389" s="39"/>
      <c r="AF8389" s="39"/>
      <c r="AG8389" s="39"/>
    </row>
    <row r="8390" spans="2:34" ht="6" customHeight="1"/>
    <row r="8391" spans="2:34" ht="3" customHeight="1">
      <c r="B8391" s="43" t="s">
        <v>5</v>
      </c>
      <c r="D8391" s="43" t="s">
        <v>23</v>
      </c>
      <c r="E8391" s="43"/>
      <c r="G8391" s="43" t="s">
        <v>6</v>
      </c>
      <c r="H8391" s="43"/>
      <c r="J8391" s="43" t="s">
        <v>7</v>
      </c>
      <c r="K8391" s="43"/>
      <c r="L8391" s="43"/>
      <c r="M8391" s="43"/>
      <c r="N8391" s="43" t="s">
        <v>8</v>
      </c>
      <c r="O8391" s="43"/>
      <c r="Q8391" s="43" t="s">
        <v>9</v>
      </c>
      <c r="R8391" s="43"/>
      <c r="S8391" s="43"/>
      <c r="T8391" s="43" t="s">
        <v>10</v>
      </c>
      <c r="U8391" s="43"/>
      <c r="X8391" s="43" t="s">
        <v>5</v>
      </c>
      <c r="Y8391" s="43"/>
      <c r="Z8391" s="43" t="s">
        <v>23</v>
      </c>
      <c r="AA8391" s="43"/>
      <c r="AB8391" s="43" t="s">
        <v>6</v>
      </c>
      <c r="AC8391" s="43" t="s">
        <v>7</v>
      </c>
      <c r="AE8391" s="43" t="s">
        <v>8</v>
      </c>
      <c r="AF8391" s="43" t="s">
        <v>9</v>
      </c>
      <c r="AG8391" s="43" t="s">
        <v>10</v>
      </c>
      <c r="AH8391" s="43"/>
    </row>
    <row r="8392" spans="2:34" ht="14.25" customHeight="1">
      <c r="B8392" s="43"/>
      <c r="D8392" s="43"/>
      <c r="E8392" s="43"/>
      <c r="G8392" s="43"/>
      <c r="H8392" s="43"/>
      <c r="J8392" s="43"/>
      <c r="K8392" s="43"/>
      <c r="L8392" s="43"/>
      <c r="M8392" s="43"/>
      <c r="N8392" s="43"/>
      <c r="O8392" s="43"/>
      <c r="Q8392" s="43"/>
      <c r="R8392" s="43"/>
      <c r="S8392" s="43"/>
      <c r="T8392" s="43"/>
      <c r="U8392" s="43"/>
      <c r="X8392" s="43"/>
      <c r="Y8392" s="43"/>
      <c r="Z8392" s="43"/>
      <c r="AA8392" s="43"/>
      <c r="AB8392" s="43"/>
      <c r="AC8392" s="43"/>
      <c r="AE8392" s="43"/>
      <c r="AF8392" s="43"/>
      <c r="AG8392" s="43"/>
      <c r="AH8392" s="43"/>
    </row>
    <row r="8393" spans="2:34">
      <c r="B8393" s="2">
        <v>7.8000001609325409E-2</v>
      </c>
      <c r="D8393" s="44">
        <v>4.6800000965595245</v>
      </c>
      <c r="E8393" s="44"/>
      <c r="F8393" s="45">
        <v>1.2222870588302612</v>
      </c>
      <c r="G8393" s="45"/>
      <c r="H8393" s="45"/>
      <c r="I8393" s="45"/>
      <c r="J8393" s="45"/>
      <c r="K8393" s="45">
        <v>1.1022396117491E-30</v>
      </c>
      <c r="L8393" s="45"/>
      <c r="M8393" s="45"/>
      <c r="N8393" s="45">
        <v>2.8762469291687012</v>
      </c>
      <c r="O8393" s="45"/>
      <c r="P8393" s="45"/>
      <c r="Q8393" s="45"/>
      <c r="R8393" s="45">
        <v>2.0338137149810791</v>
      </c>
      <c r="S8393" s="45"/>
      <c r="T8393" s="45"/>
      <c r="U8393" s="45"/>
      <c r="V8393" s="46">
        <v>3.8322148014886143E-29</v>
      </c>
      <c r="W8393" s="46"/>
    </row>
    <row r="8394" spans="2:34">
      <c r="B8394" s="2">
        <v>7.9000003635883331E-2</v>
      </c>
      <c r="D8394" s="44">
        <v>4.7400002181529999</v>
      </c>
      <c r="E8394" s="44"/>
      <c r="F8394" s="45">
        <v>0.17790190875530243</v>
      </c>
      <c r="G8394" s="45"/>
      <c r="H8394" s="45"/>
      <c r="I8394" s="45"/>
      <c r="J8394" s="45"/>
      <c r="K8394" s="45">
        <v>4.5565297256799858E-31</v>
      </c>
      <c r="L8394" s="45"/>
      <c r="M8394" s="45"/>
      <c r="N8394" s="45">
        <v>2.8740813732147217</v>
      </c>
      <c r="O8394" s="45"/>
      <c r="P8394" s="45"/>
      <c r="Q8394" s="45"/>
      <c r="R8394" s="45">
        <v>2.0322823524475098</v>
      </c>
      <c r="S8394" s="45"/>
      <c r="T8394" s="45"/>
      <c r="U8394" s="45"/>
      <c r="V8394" s="46">
        <v>1.5853864097675772E-29</v>
      </c>
      <c r="W8394" s="46"/>
    </row>
    <row r="8395" spans="2:34">
      <c r="B8395" s="2">
        <v>7.9999998211860657E-2</v>
      </c>
      <c r="D8395" s="44">
        <v>4.7999998927116394</v>
      </c>
      <c r="E8395" s="44"/>
      <c r="F8395" s="45">
        <v>-0.88987934589385986</v>
      </c>
      <c r="G8395" s="45"/>
      <c r="H8395" s="45"/>
      <c r="I8395" s="45"/>
      <c r="J8395" s="45"/>
      <c r="K8395" s="45">
        <v>1.8836188480754332E-31</v>
      </c>
      <c r="L8395" s="45"/>
      <c r="M8395" s="45"/>
      <c r="N8395" s="45">
        <v>2.8719305992126465</v>
      </c>
      <c r="O8395" s="45"/>
      <c r="P8395" s="45"/>
      <c r="Q8395" s="45"/>
      <c r="R8395" s="45">
        <v>2.0307614803314209</v>
      </c>
      <c r="S8395" s="45"/>
      <c r="T8395" s="45"/>
      <c r="U8395" s="45"/>
      <c r="V8395" s="46">
        <v>6.5587198190570435E-30</v>
      </c>
      <c r="W8395" s="46"/>
    </row>
    <row r="8396" spans="2:34">
      <c r="B8396" s="2">
        <v>8.1000000238418579E-2</v>
      </c>
      <c r="D8396" s="44">
        <v>4.8600000143051147</v>
      </c>
      <c r="E8396" s="44"/>
      <c r="F8396" s="45">
        <v>-1.8311909437179565</v>
      </c>
      <c r="G8396" s="45"/>
      <c r="H8396" s="45"/>
      <c r="I8396" s="45"/>
      <c r="J8396" s="45"/>
      <c r="K8396" s="45">
        <v>7.7866820545997526E-32</v>
      </c>
      <c r="L8396" s="45"/>
      <c r="M8396" s="45"/>
      <c r="N8396" s="45">
        <v>2.8697941303253174</v>
      </c>
      <c r="O8396" s="45"/>
      <c r="P8396" s="45"/>
      <c r="Q8396" s="45"/>
      <c r="R8396" s="45">
        <v>2.0292508602142334</v>
      </c>
      <c r="S8396" s="45"/>
      <c r="T8396" s="45"/>
      <c r="U8396" s="45"/>
      <c r="V8396" s="46">
        <v>2.7133243968957098E-30</v>
      </c>
      <c r="W8396" s="46"/>
    </row>
    <row r="8397" spans="2:34">
      <c r="B8397" s="2">
        <v>8.2000002264976501E-2</v>
      </c>
      <c r="D8397" s="44">
        <v>4.9200001358985901</v>
      </c>
      <c r="E8397" s="44"/>
      <c r="F8397" s="45">
        <v>-2.514136791229248</v>
      </c>
      <c r="G8397" s="45"/>
      <c r="H8397" s="45"/>
      <c r="I8397" s="45"/>
      <c r="J8397" s="45"/>
      <c r="K8397" s="45">
        <v>3.2189364083461135E-32</v>
      </c>
      <c r="L8397" s="45"/>
      <c r="M8397" s="45"/>
      <c r="N8397" s="45">
        <v>2.8676719665527344</v>
      </c>
      <c r="O8397" s="45"/>
      <c r="P8397" s="45"/>
      <c r="Q8397" s="45"/>
      <c r="R8397" s="45">
        <v>2.0277502536773682</v>
      </c>
      <c r="S8397" s="45"/>
      <c r="T8397" s="45"/>
      <c r="U8397" s="45"/>
      <c r="V8397" s="46">
        <v>1.1224911224646144E-30</v>
      </c>
      <c r="W8397" s="46"/>
    </row>
    <row r="8398" spans="2:34">
      <c r="B8398" s="2">
        <v>8.2999996840953827E-2</v>
      </c>
      <c r="D8398" s="44">
        <v>4.9799998104572296</v>
      </c>
      <c r="E8398" s="44"/>
      <c r="F8398" s="45">
        <v>-2.8432681560516357</v>
      </c>
      <c r="G8398" s="45"/>
      <c r="H8398" s="45"/>
      <c r="I8398" s="45"/>
      <c r="J8398" s="45"/>
      <c r="K8398" s="45">
        <v>1.3306776783564734E-32</v>
      </c>
      <c r="L8398" s="45"/>
      <c r="M8398" s="45"/>
      <c r="N8398" s="45">
        <v>2.8655643463134766</v>
      </c>
      <c r="O8398" s="45"/>
      <c r="P8398" s="45"/>
      <c r="Q8398" s="45"/>
      <c r="R8398" s="45">
        <v>2.0262598991394043</v>
      </c>
      <c r="S8398" s="45"/>
      <c r="T8398" s="45"/>
      <c r="U8398" s="45"/>
      <c r="V8398" s="46">
        <v>4.6436846384318728E-31</v>
      </c>
      <c r="W8398" s="46"/>
    </row>
    <row r="8399" spans="2:34">
      <c r="B8399" s="2">
        <v>8.3999998867511749E-2</v>
      </c>
      <c r="D8399" s="44">
        <v>5.039999932050705</v>
      </c>
      <c r="E8399" s="44"/>
      <c r="F8399" s="45">
        <v>-2.7729227542877197</v>
      </c>
      <c r="G8399" s="45"/>
      <c r="H8399" s="45"/>
      <c r="I8399" s="45"/>
      <c r="J8399" s="45"/>
      <c r="K8399" s="45">
        <v>5.5008995674316253E-33</v>
      </c>
      <c r="L8399" s="45"/>
      <c r="M8399" s="45"/>
      <c r="N8399" s="45">
        <v>2.8634705543518066</v>
      </c>
      <c r="O8399" s="45"/>
      <c r="P8399" s="45"/>
      <c r="Q8399" s="45"/>
      <c r="R8399" s="45">
        <v>2.0247793197631836</v>
      </c>
      <c r="S8399" s="45"/>
      <c r="T8399" s="45"/>
      <c r="U8399" s="45"/>
      <c r="V8399" s="46">
        <v>1.9210603414895194E-31</v>
      </c>
      <c r="W8399" s="46"/>
    </row>
    <row r="8400" spans="2:34">
      <c r="B8400" s="2">
        <v>8.5000000894069672E-2</v>
      </c>
      <c r="D8400" s="44">
        <v>5.1000000536441803</v>
      </c>
      <c r="E8400" s="44"/>
      <c r="F8400" s="45">
        <v>-2.3135559558868408</v>
      </c>
      <c r="G8400" s="45"/>
      <c r="H8400" s="45"/>
      <c r="I8400" s="45"/>
      <c r="J8400" s="45"/>
      <c r="K8400" s="45">
        <v>2.2740237600374627E-33</v>
      </c>
      <c r="L8400" s="45"/>
      <c r="M8400" s="45"/>
      <c r="N8400" s="45">
        <v>2.8613908290863037</v>
      </c>
      <c r="O8400" s="45"/>
      <c r="P8400" s="45"/>
      <c r="Q8400" s="45"/>
      <c r="R8400" s="45">
        <v>2.0233087539672852</v>
      </c>
      <c r="S8400" s="45"/>
      <c r="T8400" s="45"/>
      <c r="U8400" s="45"/>
      <c r="V8400" s="46">
        <v>7.9472675133599361E-32</v>
      </c>
      <c r="W8400" s="46"/>
    </row>
    <row r="8401" spans="2:23">
      <c r="B8401" s="2">
        <v>8.6000002920627594E-2</v>
      </c>
      <c r="D8401" s="44">
        <v>5.1600001752376556</v>
      </c>
      <c r="E8401" s="44"/>
      <c r="F8401" s="45">
        <v>-1.5301930904388428</v>
      </c>
      <c r="G8401" s="45"/>
      <c r="H8401" s="45"/>
      <c r="I8401" s="45"/>
      <c r="J8401" s="45"/>
      <c r="K8401" s="45">
        <v>9.4006230147776881E-34</v>
      </c>
      <c r="L8401" s="45"/>
      <c r="M8401" s="45"/>
      <c r="N8401" s="45">
        <v>2.8593246936798096</v>
      </c>
      <c r="O8401" s="45"/>
      <c r="P8401" s="45"/>
      <c r="Q8401" s="45"/>
      <c r="R8401" s="45">
        <v>2.0218479633331299</v>
      </c>
      <c r="S8401" s="45"/>
      <c r="T8401" s="45"/>
      <c r="U8401" s="45"/>
      <c r="V8401" s="46">
        <v>3.2877072359730329E-32</v>
      </c>
      <c r="W8401" s="46"/>
    </row>
    <row r="8402" spans="2:23">
      <c r="B8402" s="2">
        <v>8.6999997496604919E-2</v>
      </c>
      <c r="D8402" s="44">
        <v>5.2199998497962952</v>
      </c>
      <c r="E8402" s="44"/>
      <c r="F8402" s="45">
        <v>-0.53322601318359375</v>
      </c>
      <c r="G8402" s="45"/>
      <c r="H8402" s="45"/>
      <c r="I8402" s="45"/>
      <c r="J8402" s="45"/>
      <c r="K8402" s="45">
        <v>3.8861411611352882E-34</v>
      </c>
      <c r="L8402" s="45"/>
      <c r="M8402" s="45"/>
      <c r="N8402" s="45">
        <v>2.8572723865509033</v>
      </c>
      <c r="O8402" s="45"/>
      <c r="P8402" s="45"/>
      <c r="Q8402" s="45"/>
      <c r="R8402" s="45">
        <v>2.0203967094421387</v>
      </c>
      <c r="S8402" s="45"/>
      <c r="T8402" s="45"/>
      <c r="U8402" s="45"/>
      <c r="V8402" s="46">
        <v>1.3600878123300777E-32</v>
      </c>
      <c r="W8402" s="46"/>
    </row>
    <row r="8403" spans="2:23">
      <c r="B8403" s="2">
        <v>8.7999999523162842E-2</v>
      </c>
      <c r="D8403" s="44">
        <v>5.2799999713897705</v>
      </c>
      <c r="E8403" s="44"/>
      <c r="F8403" s="45">
        <v>0.53714144229888916</v>
      </c>
      <c r="G8403" s="45"/>
      <c r="H8403" s="45"/>
      <c r="I8403" s="45"/>
      <c r="J8403" s="45"/>
      <c r="K8403" s="45">
        <v>1.6065003748108182E-34</v>
      </c>
      <c r="L8403" s="45"/>
      <c r="M8403" s="45"/>
      <c r="N8403" s="45">
        <v>2.8552334308624268</v>
      </c>
      <c r="O8403" s="45"/>
      <c r="P8403" s="45"/>
      <c r="Q8403" s="45"/>
      <c r="R8403" s="45">
        <v>2.0189549922943115</v>
      </c>
      <c r="S8403" s="45"/>
      <c r="T8403" s="45"/>
      <c r="U8403" s="45"/>
      <c r="V8403" s="46">
        <v>5.6265114243925564E-33</v>
      </c>
      <c r="W8403" s="46"/>
    </row>
    <row r="8404" spans="2:23">
      <c r="B8404" s="2">
        <v>8.9000001549720764E-2</v>
      </c>
      <c r="D8404" s="44">
        <v>5.3400000929832458</v>
      </c>
      <c r="E8404" s="44"/>
      <c r="F8404" s="45">
        <v>1.5306075811386108</v>
      </c>
      <c r="G8404" s="45"/>
      <c r="H8404" s="45"/>
      <c r="I8404" s="45"/>
      <c r="J8404" s="45"/>
      <c r="K8404" s="45">
        <v>6.641150485399849E-35</v>
      </c>
      <c r="L8404" s="45"/>
      <c r="M8404" s="45"/>
      <c r="N8404" s="45">
        <v>2.8532078266143799</v>
      </c>
      <c r="O8404" s="45"/>
      <c r="P8404" s="45"/>
      <c r="Q8404" s="45"/>
      <c r="R8404" s="45">
        <v>2.0175225734710693</v>
      </c>
      <c r="S8404" s="45"/>
      <c r="T8404" s="45"/>
      <c r="U8404" s="45"/>
      <c r="V8404" s="46">
        <v>2.327608302677712E-33</v>
      </c>
      <c r="W8404" s="46"/>
    </row>
    <row r="8405" spans="2:23">
      <c r="B8405" s="2">
        <v>9.0000003576278687E-2</v>
      </c>
      <c r="D8405" s="44">
        <v>5.4000002145767212</v>
      </c>
      <c r="E8405" s="44"/>
      <c r="F8405" s="45">
        <v>2.307875394821167</v>
      </c>
      <c r="G8405" s="45"/>
      <c r="H8405" s="45"/>
      <c r="I8405" s="45"/>
      <c r="J8405" s="45"/>
      <c r="K8405" s="45">
        <v>2.7454029295861392E-35</v>
      </c>
      <c r="L8405" s="45"/>
      <c r="M8405" s="45"/>
      <c r="N8405" s="45">
        <v>2.8511955738067627</v>
      </c>
      <c r="O8405" s="45"/>
      <c r="P8405" s="45"/>
      <c r="Q8405" s="45"/>
      <c r="R8405" s="45">
        <v>2.0160996913909912</v>
      </c>
      <c r="S8405" s="45"/>
      <c r="T8405" s="45"/>
      <c r="U8405" s="45"/>
      <c r="V8405" s="46">
        <v>9.6289526905203401E-34</v>
      </c>
      <c r="W8405" s="46"/>
    </row>
    <row r="8406" spans="2:23">
      <c r="B8406" s="2">
        <v>9.0999998152256012E-2</v>
      </c>
      <c r="D8406" s="44">
        <v>5.4599998891353607</v>
      </c>
      <c r="E8406" s="44"/>
      <c r="F8406" s="45">
        <v>2.7601816654205322</v>
      </c>
      <c r="G8406" s="45"/>
      <c r="H8406" s="45"/>
      <c r="I8406" s="45"/>
      <c r="J8406" s="45"/>
      <c r="K8406" s="45">
        <v>1.1349298947044891E-35</v>
      </c>
      <c r="L8406" s="45"/>
      <c r="M8406" s="45"/>
      <c r="N8406" s="45">
        <v>2.8491964340209961</v>
      </c>
      <c r="O8406" s="45"/>
      <c r="P8406" s="45"/>
      <c r="Q8406" s="45"/>
      <c r="R8406" s="45">
        <v>2.014686107635498</v>
      </c>
      <c r="S8406" s="45"/>
      <c r="T8406" s="45"/>
      <c r="U8406" s="45"/>
      <c r="V8406" s="46">
        <v>3.9833334217841751E-34</v>
      </c>
      <c r="W8406" s="46"/>
    </row>
    <row r="8407" spans="2:23">
      <c r="B8407" s="2">
        <v>9.2000000178813934E-2</v>
      </c>
      <c r="D8407" s="44">
        <v>5.5200000107288361</v>
      </c>
      <c r="E8407" s="44"/>
      <c r="F8407" s="45">
        <v>2.8245139122009277</v>
      </c>
      <c r="G8407" s="45"/>
      <c r="H8407" s="45"/>
      <c r="I8407" s="45"/>
      <c r="J8407" s="45"/>
      <c r="K8407" s="45">
        <v>4.691721602509225E-36</v>
      </c>
      <c r="L8407" s="45"/>
      <c r="M8407" s="45"/>
      <c r="N8407" s="45">
        <v>2.847210168838501</v>
      </c>
      <c r="O8407" s="45"/>
      <c r="P8407" s="45"/>
      <c r="Q8407" s="45"/>
      <c r="R8407" s="45">
        <v>2.0132815837860107</v>
      </c>
      <c r="S8407" s="45"/>
      <c r="T8407" s="45"/>
      <c r="U8407" s="45"/>
      <c r="V8407" s="46">
        <v>1.6478311694454625E-34</v>
      </c>
      <c r="W8407" s="46"/>
    </row>
    <row r="8408" spans="2:23">
      <c r="B8408" s="2">
        <v>9.3000002205371857E-2</v>
      </c>
      <c r="D8408" s="44">
        <v>5.5800001323223114</v>
      </c>
      <c r="E8408" s="44"/>
      <c r="F8408" s="45">
        <v>2.4923861026763916</v>
      </c>
      <c r="G8408" s="45"/>
      <c r="H8408" s="45"/>
      <c r="I8408" s="45"/>
      <c r="J8408" s="45"/>
      <c r="K8408" s="45">
        <v>1.9395258595596121E-36</v>
      </c>
      <c r="L8408" s="45"/>
      <c r="M8408" s="45"/>
      <c r="N8408" s="45">
        <v>2.8452367782592773</v>
      </c>
      <c r="O8408" s="45"/>
      <c r="P8408" s="45"/>
      <c r="Q8408" s="45"/>
      <c r="R8408" s="45">
        <v>2.0118861198425293</v>
      </c>
      <c r="S8408" s="45"/>
      <c r="T8408" s="45"/>
      <c r="U8408" s="45"/>
      <c r="V8408" s="46">
        <v>6.816747415687991E-35</v>
      </c>
      <c r="W8408" s="46"/>
    </row>
    <row r="8409" spans="2:23">
      <c r="B8409" s="2">
        <v>9.3999996781349182E-2</v>
      </c>
      <c r="D8409" s="44">
        <v>5.6399998068809509</v>
      </c>
      <c r="E8409" s="44"/>
      <c r="F8409" s="45">
        <v>1.8109549283981323</v>
      </c>
      <c r="G8409" s="45"/>
      <c r="H8409" s="45"/>
      <c r="I8409" s="45"/>
      <c r="J8409" s="45"/>
      <c r="K8409" s="45">
        <v>8.0178719772907533E-37</v>
      </c>
      <c r="L8409" s="45"/>
      <c r="M8409" s="45"/>
      <c r="N8409" s="45">
        <v>2.8432760238647461</v>
      </c>
      <c r="O8409" s="45"/>
      <c r="P8409" s="45"/>
      <c r="Q8409" s="45"/>
      <c r="R8409" s="45">
        <v>2.0104997158050537</v>
      </c>
      <c r="S8409" s="45"/>
      <c r="T8409" s="45"/>
      <c r="U8409" s="45"/>
      <c r="V8409" s="46">
        <v>2.8199414970286983E-35</v>
      </c>
      <c r="W8409" s="46"/>
    </row>
    <row r="8410" spans="2:23">
      <c r="B8410" s="2">
        <v>9.4999998807907104E-2</v>
      </c>
      <c r="D8410" s="44">
        <v>5.6999999284744263</v>
      </c>
      <c r="E8410" s="44"/>
      <c r="F8410" s="45">
        <v>0.87632429599761963</v>
      </c>
      <c r="G8410" s="45"/>
      <c r="H8410" s="45"/>
      <c r="I8410" s="45"/>
      <c r="J8410" s="45"/>
      <c r="K8410" s="45">
        <v>3.3145365476338568E-37</v>
      </c>
      <c r="L8410" s="45"/>
      <c r="M8410" s="45"/>
      <c r="N8410" s="45">
        <v>2.8413276672363281</v>
      </c>
      <c r="O8410" s="45"/>
      <c r="P8410" s="45"/>
      <c r="Q8410" s="45"/>
      <c r="R8410" s="45">
        <v>2.0091221332550049</v>
      </c>
      <c r="S8410" s="45"/>
      <c r="T8410" s="45"/>
      <c r="U8410" s="45"/>
      <c r="V8410" s="46">
        <v>1.1665449099752099E-35</v>
      </c>
      <c r="W8410" s="46"/>
    </row>
    <row r="8411" spans="2:23">
      <c r="B8411" s="2">
        <v>9.6000000834465027E-2</v>
      </c>
      <c r="D8411" s="44">
        <v>5.7600000500679016</v>
      </c>
      <c r="E8411" s="44"/>
      <c r="F8411" s="45">
        <v>-0.18000587821006775</v>
      </c>
      <c r="G8411" s="45"/>
      <c r="H8411" s="45"/>
      <c r="I8411" s="45"/>
      <c r="J8411" s="45"/>
      <c r="K8411" s="45">
        <v>1.3702084718681667E-37</v>
      </c>
      <c r="L8411" s="45"/>
      <c r="M8411" s="45"/>
      <c r="N8411" s="45">
        <v>2.8393919467926025</v>
      </c>
      <c r="O8411" s="45"/>
      <c r="P8411" s="45"/>
      <c r="Q8411" s="45"/>
      <c r="R8411" s="45">
        <v>2.0077533721923828</v>
      </c>
      <c r="S8411" s="45"/>
      <c r="T8411" s="45"/>
      <c r="U8411" s="45"/>
      <c r="V8411" s="46">
        <v>4.8257106676009548E-36</v>
      </c>
      <c r="W8411" s="46"/>
    </row>
    <row r="8412" spans="2:23">
      <c r="B8412" s="2">
        <v>9.7000002861022949E-2</v>
      </c>
      <c r="D8412" s="44">
        <v>5.820000171661377</v>
      </c>
      <c r="E8412" s="44"/>
      <c r="F8412" s="45">
        <v>-1.2096394300460815</v>
      </c>
      <c r="G8412" s="45"/>
      <c r="H8412" s="45"/>
      <c r="I8412" s="45"/>
      <c r="J8412" s="45"/>
      <c r="K8412" s="45">
        <v>5.6643566784630621E-38</v>
      </c>
      <c r="L8412" s="45"/>
      <c r="M8412" s="45"/>
      <c r="N8412" s="45">
        <v>2.8374683856964111</v>
      </c>
      <c r="O8412" s="45"/>
      <c r="P8412" s="45"/>
      <c r="Q8412" s="45"/>
      <c r="R8412" s="45">
        <v>2.0063931941986084</v>
      </c>
      <c r="S8412" s="45"/>
      <c r="T8412" s="45"/>
      <c r="U8412" s="45"/>
      <c r="V8412" s="46">
        <v>1.996271227875079E-36</v>
      </c>
      <c r="W8412" s="46"/>
    </row>
    <row r="8413" spans="2:23">
      <c r="B8413" s="2">
        <v>9.7999997437000275E-2</v>
      </c>
      <c r="D8413" s="44">
        <v>5.8799998462200165</v>
      </c>
      <c r="E8413" s="44"/>
      <c r="F8413" s="45">
        <v>-2.0681283473968506</v>
      </c>
      <c r="G8413" s="45"/>
      <c r="H8413" s="45"/>
      <c r="I8413" s="45"/>
      <c r="J8413" s="45"/>
      <c r="K8413" s="45">
        <v>2.3416106518019276E-38</v>
      </c>
      <c r="L8413" s="45"/>
      <c r="M8413" s="45"/>
      <c r="N8413" s="45">
        <v>2.835557222366333</v>
      </c>
      <c r="O8413" s="45"/>
      <c r="P8413" s="45"/>
      <c r="Q8413" s="45"/>
      <c r="R8413" s="45">
        <v>2.0050415992736816</v>
      </c>
      <c r="S8413" s="45"/>
      <c r="T8413" s="45"/>
      <c r="U8413" s="45"/>
      <c r="V8413" s="46">
        <v>8.2580262838989862E-37</v>
      </c>
      <c r="W8413" s="46"/>
    </row>
    <row r="8414" spans="2:23">
      <c r="B8414" s="2">
        <v>9.8999999463558197E-2</v>
      </c>
      <c r="D8414" s="44">
        <v>5.9399999678134918</v>
      </c>
      <c r="E8414" s="44"/>
      <c r="F8414" s="45">
        <v>-2.6352348327636719</v>
      </c>
      <c r="G8414" s="45"/>
      <c r="H8414" s="45"/>
      <c r="I8414" s="45"/>
      <c r="J8414" s="45"/>
      <c r="K8414" s="45">
        <v>9.6800787071556552E-39</v>
      </c>
      <c r="L8414" s="45"/>
      <c r="M8414" s="45"/>
      <c r="N8414" s="45">
        <v>2.83365797996521</v>
      </c>
      <c r="O8414" s="45"/>
      <c r="P8414" s="45"/>
      <c r="Q8414" s="45"/>
      <c r="R8414" s="45">
        <v>2.0036988258361816</v>
      </c>
      <c r="S8414" s="45"/>
      <c r="T8414" s="45"/>
      <c r="U8414" s="45"/>
      <c r="V8414" s="46">
        <v>3.4161071444832054E-37</v>
      </c>
      <c r="W8414" s="46"/>
    </row>
    <row r="8415" spans="2:23">
      <c r="B8415" s="2">
        <v>0.10000000149011612</v>
      </c>
      <c r="D8415" s="44">
        <v>6.0000000894069672</v>
      </c>
      <c r="E8415" s="44"/>
      <c r="F8415" s="45">
        <v>-2.8317701816558838</v>
      </c>
      <c r="G8415" s="45"/>
      <c r="H8415" s="45"/>
      <c r="I8415" s="45"/>
      <c r="J8415" s="45"/>
      <c r="K8415" s="45">
        <v>4.0016880245723801E-39</v>
      </c>
      <c r="L8415" s="45"/>
      <c r="M8415" s="45"/>
      <c r="N8415" s="45">
        <v>2.831770658493042</v>
      </c>
      <c r="O8415" s="45"/>
      <c r="P8415" s="45"/>
      <c r="Q8415" s="45"/>
      <c r="R8415" s="45">
        <v>2.0023641586303711</v>
      </c>
      <c r="S8415" s="45"/>
      <c r="T8415" s="45"/>
      <c r="U8415" s="45"/>
      <c r="V8415" s="46">
        <v>1.4131398847638704E-37</v>
      </c>
      <c r="W8415" s="46"/>
    </row>
    <row r="8416" spans="2:23" ht="9.75" customHeight="1">
      <c r="B8416" s="2">
        <v>0.10100000351667404</v>
      </c>
      <c r="D8416" s="44">
        <v>6.0600002110004425</v>
      </c>
      <c r="E8416" s="44"/>
      <c r="F8416" s="45">
        <v>-2.6306493282318115</v>
      </c>
      <c r="G8416" s="45"/>
      <c r="H8416" s="45"/>
      <c r="I8416" s="45"/>
      <c r="J8416" s="45"/>
      <c r="K8416" s="45">
        <v>1.6542748760893763E-39</v>
      </c>
      <c r="L8416" s="45"/>
      <c r="M8416" s="45"/>
      <c r="N8416" s="45">
        <v>2.82989501953125</v>
      </c>
      <c r="O8416" s="45"/>
      <c r="P8416" s="45"/>
      <c r="Q8416" s="45"/>
      <c r="R8416" s="45">
        <v>2.0010380744934082</v>
      </c>
      <c r="S8416" s="45"/>
      <c r="T8416" s="45"/>
      <c r="U8416" s="45"/>
      <c r="V8416" s="46">
        <v>5.845710483638437E-38</v>
      </c>
      <c r="W8416" s="46"/>
    </row>
    <row r="8417" spans="2:37" ht="5.25" customHeight="1"/>
    <row r="8418" spans="2:37" ht="172.5" customHeight="1"/>
    <row r="8419" spans="2:37" ht="16.5" customHeight="1"/>
    <row r="8420" spans="2:37" ht="12.75" customHeight="1">
      <c r="B8420" s="39" t="s">
        <v>0</v>
      </c>
      <c r="C8420" s="39"/>
      <c r="D8420" s="39"/>
      <c r="E8420" s="39"/>
      <c r="F8420" s="39"/>
      <c r="G8420" s="1" t="s">
        <v>1</v>
      </c>
      <c r="H8420" s="40" t="s">
        <v>49</v>
      </c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</row>
    <row r="8421" spans="2:37" ht="12.75" customHeight="1">
      <c r="AB8421" s="39" t="s">
        <v>2</v>
      </c>
      <c r="AC8421" s="39"/>
      <c r="AD8421" s="39"/>
      <c r="AE8421" s="39"/>
      <c r="AF8421" s="39"/>
      <c r="AG8421" s="39"/>
    </row>
    <row r="8422" spans="2:37" ht="12" customHeight="1">
      <c r="B8422" s="39" t="s">
        <v>3</v>
      </c>
      <c r="C8422" s="39"/>
      <c r="D8422" s="39"/>
      <c r="E8422" s="39"/>
      <c r="G8422" s="1" t="s">
        <v>4</v>
      </c>
      <c r="H8422" s="41">
        <v>0.2199999988079071</v>
      </c>
      <c r="I8422" s="41"/>
      <c r="J8422" s="41"/>
      <c r="K8422" s="41"/>
      <c r="L8422" s="41"/>
      <c r="M8422" s="41"/>
      <c r="N8422" s="41"/>
      <c r="O8422" s="39" t="s">
        <v>21</v>
      </c>
      <c r="P8422" s="39"/>
      <c r="Q8422" s="39"/>
      <c r="R8422" s="39"/>
      <c r="S8422" s="1" t="s">
        <v>4</v>
      </c>
      <c r="T8422" s="42" t="s">
        <v>22</v>
      </c>
      <c r="U8422" s="42"/>
      <c r="V8422" s="42"/>
      <c r="W8422" s="42"/>
      <c r="X8422" s="42"/>
      <c r="Y8422" s="42"/>
      <c r="Z8422" s="42"/>
      <c r="AA8422" s="42"/>
      <c r="AB8422" s="39"/>
      <c r="AC8422" s="39"/>
      <c r="AD8422" s="39"/>
      <c r="AE8422" s="39"/>
      <c r="AF8422" s="39"/>
      <c r="AG8422" s="39"/>
    </row>
    <row r="8423" spans="2:37" ht="10.5" customHeight="1">
      <c r="AB8423" s="39"/>
      <c r="AC8423" s="39"/>
      <c r="AD8423" s="39"/>
      <c r="AE8423" s="39"/>
      <c r="AF8423" s="39"/>
      <c r="AG8423" s="39"/>
    </row>
    <row r="8424" spans="2:37" ht="12" customHeight="1">
      <c r="AB8424" s="39"/>
      <c r="AC8424" s="39"/>
      <c r="AD8424" s="39"/>
      <c r="AE8424" s="39"/>
      <c r="AF8424" s="39"/>
      <c r="AG8424" s="39"/>
    </row>
    <row r="8425" spans="2:37" ht="12" customHeight="1">
      <c r="AB8425" s="39"/>
      <c r="AC8425" s="39"/>
      <c r="AD8425" s="39"/>
      <c r="AE8425" s="39"/>
      <c r="AF8425" s="39"/>
      <c r="AG8425" s="39"/>
    </row>
    <row r="8426" spans="2:37" ht="6" customHeight="1"/>
    <row r="8427" spans="2:37" ht="3" customHeight="1">
      <c r="B8427" s="43" t="s">
        <v>5</v>
      </c>
      <c r="D8427" s="43" t="s">
        <v>23</v>
      </c>
      <c r="E8427" s="43"/>
      <c r="G8427" s="43" t="s">
        <v>6</v>
      </c>
      <c r="H8427" s="43"/>
      <c r="J8427" s="43" t="s">
        <v>7</v>
      </c>
      <c r="K8427" s="43"/>
      <c r="L8427" s="43"/>
      <c r="M8427" s="43"/>
      <c r="N8427" s="43" t="s">
        <v>8</v>
      </c>
      <c r="O8427" s="43"/>
      <c r="Q8427" s="43" t="s">
        <v>9</v>
      </c>
      <c r="R8427" s="43"/>
      <c r="S8427" s="43"/>
      <c r="T8427" s="43" t="s">
        <v>10</v>
      </c>
      <c r="U8427" s="43"/>
      <c r="X8427" s="43" t="s">
        <v>5</v>
      </c>
      <c r="Y8427" s="43"/>
      <c r="Z8427" s="43" t="s">
        <v>23</v>
      </c>
      <c r="AA8427" s="43"/>
      <c r="AB8427" s="43" t="s">
        <v>6</v>
      </c>
      <c r="AC8427" s="43" t="s">
        <v>7</v>
      </c>
      <c r="AE8427" s="43" t="s">
        <v>8</v>
      </c>
      <c r="AF8427" s="43" t="s">
        <v>9</v>
      </c>
      <c r="AG8427" s="43" t="s">
        <v>10</v>
      </c>
      <c r="AH8427" s="43"/>
    </row>
    <row r="8428" spans="2:37" ht="14.25" customHeight="1">
      <c r="B8428" s="43"/>
      <c r="D8428" s="43"/>
      <c r="E8428" s="43"/>
      <c r="G8428" s="43"/>
      <c r="H8428" s="43"/>
      <c r="J8428" s="43"/>
      <c r="K8428" s="43"/>
      <c r="L8428" s="43"/>
      <c r="M8428" s="43"/>
      <c r="N8428" s="43"/>
      <c r="O8428" s="43"/>
      <c r="Q8428" s="43"/>
      <c r="R8428" s="43"/>
      <c r="S8428" s="43"/>
      <c r="T8428" s="43"/>
      <c r="U8428" s="43"/>
      <c r="X8428" s="43"/>
      <c r="Y8428" s="43"/>
      <c r="Z8428" s="43"/>
      <c r="AA8428" s="43"/>
      <c r="AB8428" s="43"/>
      <c r="AC8428" s="43"/>
      <c r="AE8428" s="43"/>
      <c r="AF8428" s="43"/>
      <c r="AG8428" s="43"/>
      <c r="AH8428" s="43"/>
    </row>
    <row r="8429" spans="2:37">
      <c r="B8429" s="2">
        <v>0</v>
      </c>
      <c r="D8429" s="44">
        <v>0</v>
      </c>
      <c r="E8429" s="44"/>
      <c r="F8429" s="45">
        <v>-1.099585642805323E-5</v>
      </c>
      <c r="G8429" s="45"/>
      <c r="H8429" s="45"/>
      <c r="I8429" s="45"/>
      <c r="J8429" s="45"/>
      <c r="K8429" s="45">
        <v>4.4771184921264648</v>
      </c>
      <c r="L8429" s="45"/>
      <c r="M8429" s="45"/>
      <c r="N8429" s="45">
        <v>8.9542484283447266</v>
      </c>
      <c r="O8429" s="45"/>
      <c r="P8429" s="45"/>
      <c r="Q8429" s="45"/>
      <c r="R8429" s="45">
        <v>3.1658086776733398</v>
      </c>
      <c r="S8429" s="45"/>
      <c r="T8429" s="45"/>
      <c r="U8429" s="45"/>
      <c r="V8429" s="46">
        <v>99.999755859375</v>
      </c>
      <c r="W8429" s="46"/>
      <c r="X8429" s="45">
        <v>3.9000000804662704E-2</v>
      </c>
      <c r="Y8429" s="45"/>
      <c r="Z8429" s="44">
        <v>2.3400000482797623</v>
      </c>
      <c r="AA8429" s="44"/>
      <c r="AB8429" s="45">
        <v>2.3119683265686035</v>
      </c>
      <c r="AC8429" s="45"/>
      <c r="AD8429" s="45">
        <v>1.5454816246207592E-11</v>
      </c>
      <c r="AE8429" s="45"/>
      <c r="AF8429" s="45">
        <v>4.3036103248596191</v>
      </c>
      <c r="AG8429" s="45"/>
      <c r="AH8429" s="45">
        <v>3.04311203956604</v>
      </c>
      <c r="AI8429" s="45"/>
      <c r="AJ8429" s="45"/>
      <c r="AK8429" s="20">
        <v>3.5911282281197998E-10</v>
      </c>
    </row>
    <row r="8430" spans="2:37">
      <c r="B8430" s="2">
        <v>1.0000000474974513E-3</v>
      </c>
      <c r="D8430" s="44">
        <v>6.0000002849847078E-2</v>
      </c>
      <c r="E8430" s="44"/>
      <c r="F8430" s="45">
        <v>-2.4449543952941895</v>
      </c>
      <c r="G8430" s="45"/>
      <c r="H8430" s="45"/>
      <c r="I8430" s="45"/>
      <c r="J8430" s="45"/>
      <c r="K8430" s="45">
        <v>1.7127311229705811</v>
      </c>
      <c r="L8430" s="45"/>
      <c r="M8430" s="45"/>
      <c r="N8430" s="45">
        <v>6.1846122741699219</v>
      </c>
      <c r="O8430" s="45"/>
      <c r="P8430" s="45"/>
      <c r="Q8430" s="45"/>
      <c r="R8430" s="45">
        <v>3.1620972156524658</v>
      </c>
      <c r="S8430" s="45"/>
      <c r="T8430" s="45"/>
      <c r="U8430" s="45"/>
      <c r="V8430" s="46">
        <v>38.300014495849609</v>
      </c>
      <c r="W8430" s="46"/>
      <c r="X8430" s="45">
        <v>3.9999999105930328E-2</v>
      </c>
      <c r="Y8430" s="45"/>
      <c r="Z8430" s="44">
        <v>2.3999999463558197</v>
      </c>
      <c r="AA8430" s="44"/>
      <c r="AB8430" s="45">
        <v>3.4829027652740479</v>
      </c>
      <c r="AC8430" s="45"/>
      <c r="AD8430" s="45">
        <v>8.0608228425482764E-12</v>
      </c>
      <c r="AE8430" s="45"/>
      <c r="AF8430" s="45">
        <v>4.2998895645141602</v>
      </c>
      <c r="AG8430" s="45"/>
      <c r="AH8430" s="45">
        <v>3.0404813289642334</v>
      </c>
      <c r="AI8430" s="45"/>
      <c r="AJ8430" s="45"/>
      <c r="AK8430" s="20">
        <v>1.874658067668733E-10</v>
      </c>
    </row>
    <row r="8431" spans="2:37">
      <c r="B8431" s="2">
        <v>2.0000000949949026E-3</v>
      </c>
      <c r="D8431" s="44">
        <v>0.12000000569969416</v>
      </c>
      <c r="E8431" s="44"/>
      <c r="F8431" s="45">
        <v>-2.5045027732849121</v>
      </c>
      <c r="G8431" s="45"/>
      <c r="H8431" s="45"/>
      <c r="I8431" s="45"/>
      <c r="J8431" s="45"/>
      <c r="K8431" s="45">
        <v>0.75108689069747925</v>
      </c>
      <c r="L8431" s="45"/>
      <c r="M8431" s="45"/>
      <c r="N8431" s="45">
        <v>5.2177672386169434</v>
      </c>
      <c r="O8431" s="45"/>
      <c r="P8431" s="45"/>
      <c r="Q8431" s="45"/>
      <c r="R8431" s="45">
        <v>3.1584200859069824</v>
      </c>
      <c r="S8431" s="45"/>
      <c r="T8431" s="45"/>
      <c r="U8431" s="45"/>
      <c r="V8431" s="46">
        <v>16.815326690673828</v>
      </c>
      <c r="W8431" s="46"/>
      <c r="X8431" s="45">
        <v>4.1000001132488251E-2</v>
      </c>
      <c r="Y8431" s="45"/>
      <c r="Z8431" s="44">
        <v>2.460000067949295</v>
      </c>
      <c r="AA8431" s="44"/>
      <c r="AB8431" s="45">
        <v>4.1630325317382813</v>
      </c>
      <c r="AC8431" s="45"/>
      <c r="AD8431" s="45">
        <v>4.2052858591212772E-12</v>
      </c>
      <c r="AE8431" s="45"/>
      <c r="AF8431" s="45">
        <v>4.2962002754211426</v>
      </c>
      <c r="AG8431" s="45"/>
      <c r="AH8431" s="45">
        <v>3.037872314453125</v>
      </c>
      <c r="AI8431" s="45"/>
      <c r="AJ8431" s="45"/>
      <c r="AK8431" s="20">
        <v>9.7883846861268609E-11</v>
      </c>
    </row>
    <row r="8432" spans="2:37">
      <c r="B8432" s="2">
        <v>3.0000000260770321E-3</v>
      </c>
      <c r="D8432" s="44">
        <v>0.18000000156462193</v>
      </c>
      <c r="E8432" s="44"/>
      <c r="F8432" s="45">
        <v>-1.5433385372161865</v>
      </c>
      <c r="G8432" s="45"/>
      <c r="H8432" s="45"/>
      <c r="I8432" s="45"/>
      <c r="J8432" s="45"/>
      <c r="K8432" s="45">
        <v>0.3554261326789856</v>
      </c>
      <c r="L8432" s="45"/>
      <c r="M8432" s="45"/>
      <c r="N8432" s="45">
        <v>4.8169536590576172</v>
      </c>
      <c r="O8432" s="45"/>
      <c r="P8432" s="45"/>
      <c r="Q8432" s="45"/>
      <c r="R8432" s="45">
        <v>3.1547763347625732</v>
      </c>
      <c r="S8432" s="45"/>
      <c r="T8432" s="45"/>
      <c r="U8432" s="45"/>
      <c r="V8432" s="46">
        <v>7.9664673805236816</v>
      </c>
      <c r="W8432" s="46"/>
      <c r="X8432" s="45">
        <v>4.1999999433755875E-2</v>
      </c>
      <c r="Y8432" s="45"/>
      <c r="Z8432" s="44">
        <v>2.5199999660253525</v>
      </c>
      <c r="AA8432" s="44"/>
      <c r="AB8432" s="45">
        <v>4.2577624320983887</v>
      </c>
      <c r="AC8432" s="45"/>
      <c r="AD8432" s="45">
        <v>2.1943516882033665E-12</v>
      </c>
      <c r="AE8432" s="45"/>
      <c r="AF8432" s="45">
        <v>4.29254150390625</v>
      </c>
      <c r="AG8432" s="45"/>
      <c r="AH8432" s="45">
        <v>3.0352852344512939</v>
      </c>
      <c r="AI8432" s="45"/>
      <c r="AJ8432" s="45"/>
      <c r="AK8432" s="20">
        <v>5.1120104677115918E-11</v>
      </c>
    </row>
    <row r="8433" spans="2:37">
      <c r="B8433" s="2">
        <v>4.0000001899898052E-3</v>
      </c>
      <c r="D8433" s="44">
        <v>0.24000001139938831</v>
      </c>
      <c r="E8433" s="44"/>
      <c r="F8433" s="45">
        <v>-0.10391335189342499</v>
      </c>
      <c r="G8433" s="45"/>
      <c r="H8433" s="45"/>
      <c r="I8433" s="45"/>
      <c r="J8433" s="45"/>
      <c r="K8433" s="45">
        <v>0.17471276223659515</v>
      </c>
      <c r="L8433" s="45"/>
      <c r="M8433" s="45"/>
      <c r="N8433" s="45">
        <v>4.631134033203125</v>
      </c>
      <c r="O8433" s="45"/>
      <c r="P8433" s="45"/>
      <c r="Q8433" s="45"/>
      <c r="R8433" s="45">
        <v>3.1511657238006592</v>
      </c>
      <c r="S8433" s="45"/>
      <c r="T8433" s="45"/>
      <c r="U8433" s="45"/>
      <c r="V8433" s="46">
        <v>3.9204723834991455</v>
      </c>
      <c r="W8433" s="46"/>
      <c r="X8433" s="45">
        <v>4.3000001460313797E-2</v>
      </c>
      <c r="Y8433" s="45"/>
      <c r="Z8433" s="44">
        <v>2.5800000876188278</v>
      </c>
      <c r="AA8433" s="44"/>
      <c r="AB8433" s="45">
        <v>3.7547986507415771</v>
      </c>
      <c r="AC8433" s="45"/>
      <c r="AD8433" s="45">
        <v>1.1452645472601053E-12</v>
      </c>
      <c r="AE8433" s="45"/>
      <c r="AF8433" s="45">
        <v>4.2889132499694824</v>
      </c>
      <c r="AG8433" s="45"/>
      <c r="AH8433" s="45">
        <v>3.0327198505401611</v>
      </c>
      <c r="AI8433" s="45"/>
      <c r="AJ8433" s="45"/>
      <c r="AK8433" s="20">
        <v>2.6702907246489715E-11</v>
      </c>
    </row>
    <row r="8434" spans="2:37">
      <c r="B8434" s="2">
        <v>4.999999888241291E-3</v>
      </c>
      <c r="D8434" s="44">
        <v>0.29999999329447746</v>
      </c>
      <c r="E8434" s="44"/>
      <c r="F8434" s="45">
        <v>1.4643962383270264</v>
      </c>
      <c r="G8434" s="45"/>
      <c r="H8434" s="45"/>
      <c r="I8434" s="45"/>
      <c r="J8434" s="45"/>
      <c r="K8434" s="45">
        <v>8.7482467293739319E-2</v>
      </c>
      <c r="L8434" s="45"/>
      <c r="M8434" s="45"/>
      <c r="N8434" s="45">
        <v>4.538844108581543</v>
      </c>
      <c r="O8434" s="45"/>
      <c r="P8434" s="45"/>
      <c r="Q8434" s="45"/>
      <c r="R8434" s="45">
        <v>3.1475880146026611</v>
      </c>
      <c r="S8434" s="45"/>
      <c r="T8434" s="45"/>
      <c r="U8434" s="45"/>
      <c r="V8434" s="46">
        <v>1.965296745300293</v>
      </c>
      <c r="W8434" s="46"/>
      <c r="X8434" s="45">
        <v>4.3999999761581421E-2</v>
      </c>
      <c r="Y8434" s="45"/>
      <c r="Z8434" s="44">
        <v>2.6399999856948853</v>
      </c>
      <c r="AA8434" s="44"/>
      <c r="AB8434" s="45">
        <v>2.7257335186004639</v>
      </c>
      <c r="AC8434" s="45"/>
      <c r="AD8434" s="45">
        <v>5.9784544936131168E-13</v>
      </c>
      <c r="AE8434" s="45"/>
      <c r="AF8434" s="45">
        <v>4.2853155136108398</v>
      </c>
      <c r="AG8434" s="45"/>
      <c r="AH8434" s="45">
        <v>3.0301754474639893</v>
      </c>
      <c r="AI8434" s="45"/>
      <c r="AJ8434" s="45"/>
      <c r="AK8434" s="20">
        <v>1.3951025230884984E-11</v>
      </c>
    </row>
    <row r="8435" spans="2:37">
      <c r="B8435" s="2">
        <v>6.0000000521540642E-3</v>
      </c>
      <c r="D8435" s="44">
        <v>0.36000000312924385</v>
      </c>
      <c r="E8435" s="44"/>
      <c r="F8435" s="45">
        <v>2.8797092437744141</v>
      </c>
      <c r="G8435" s="45"/>
      <c r="H8435" s="45"/>
      <c r="I8435" s="45"/>
      <c r="J8435" s="45"/>
      <c r="K8435" s="45">
        <v>4.4211186468601227E-2</v>
      </c>
      <c r="L8435" s="45"/>
      <c r="M8435" s="45"/>
      <c r="N8435" s="45">
        <v>4.4905591011047363</v>
      </c>
      <c r="O8435" s="45"/>
      <c r="P8435" s="45"/>
      <c r="Q8435" s="45"/>
      <c r="R8435" s="45">
        <v>3.1440427303314209</v>
      </c>
      <c r="S8435" s="45"/>
      <c r="T8435" s="45"/>
      <c r="U8435" s="45"/>
      <c r="V8435" s="46">
        <v>0.99432587623596191</v>
      </c>
      <c r="W8435" s="46"/>
      <c r="X8435" s="45">
        <v>4.5000001788139343E-2</v>
      </c>
      <c r="Y8435" s="45"/>
      <c r="Z8435" s="44">
        <v>2.7000001072883606</v>
      </c>
      <c r="AA8435" s="44"/>
      <c r="AB8435" s="45">
        <v>1.3158590793609619</v>
      </c>
      <c r="AC8435" s="45"/>
      <c r="AD8435" s="45">
        <v>3.1214072125640424E-13</v>
      </c>
      <c r="AE8435" s="45"/>
      <c r="AF8435" s="45">
        <v>4.2817473411560059</v>
      </c>
      <c r="AG8435" s="45"/>
      <c r="AH8435" s="45">
        <v>3.0276525020599365</v>
      </c>
      <c r="AI8435" s="45"/>
      <c r="AJ8435" s="45"/>
      <c r="AK8435" s="20">
        <v>7.2900322931057637E-12</v>
      </c>
    </row>
    <row r="8436" spans="2:37">
      <c r="B8436" s="2">
        <v>7.0000002160668373E-3</v>
      </c>
      <c r="D8436" s="44">
        <v>0.42000001296401024</v>
      </c>
      <c r="E8436" s="44"/>
      <c r="F8436" s="45">
        <v>3.9153831005096436</v>
      </c>
      <c r="G8436" s="45"/>
      <c r="H8436" s="45"/>
      <c r="I8436" s="45"/>
      <c r="J8436" s="45"/>
      <c r="K8436" s="45">
        <v>2.2455237805843353E-2</v>
      </c>
      <c r="L8436" s="45"/>
      <c r="M8436" s="45"/>
      <c r="N8436" s="45">
        <v>4.4638347625732422</v>
      </c>
      <c r="O8436" s="45"/>
      <c r="P8436" s="45"/>
      <c r="Q8436" s="45"/>
      <c r="R8436" s="45">
        <v>3.1405296325683594</v>
      </c>
      <c r="S8436" s="45"/>
      <c r="T8436" s="45"/>
      <c r="U8436" s="45"/>
      <c r="V8436" s="46">
        <v>0.50559151172637939</v>
      </c>
      <c r="W8436" s="46"/>
      <c r="X8436" s="45">
        <v>4.6000000089406967E-2</v>
      </c>
      <c r="Y8436" s="45"/>
      <c r="Z8436" s="44">
        <v>2.760000005364418</v>
      </c>
      <c r="AA8436" s="44"/>
      <c r="AB8436" s="45">
        <v>-0.27634355425834656</v>
      </c>
      <c r="AC8436" s="45"/>
      <c r="AD8436" s="45">
        <v>1.6299926631959533E-13</v>
      </c>
      <c r="AE8436" s="45"/>
      <c r="AF8436" s="45">
        <v>4.2782082557678223</v>
      </c>
      <c r="AG8436" s="45"/>
      <c r="AH8436" s="45">
        <v>3.0251500606536865</v>
      </c>
      <c r="AI8436" s="45"/>
      <c r="AJ8436" s="45"/>
      <c r="AK8436" s="20">
        <v>3.8099887827991452E-12</v>
      </c>
    </row>
    <row r="8437" spans="2:37">
      <c r="B8437" s="2">
        <v>8.0000003799796104E-3</v>
      </c>
      <c r="D8437" s="44">
        <v>0.48000002279877663</v>
      </c>
      <c r="E8437" s="44"/>
      <c r="F8437" s="45">
        <v>4.4131803512573242</v>
      </c>
      <c r="G8437" s="45"/>
      <c r="H8437" s="45"/>
      <c r="I8437" s="45"/>
      <c r="J8437" s="45"/>
      <c r="K8437" s="45">
        <v>1.1440081521868706E-2</v>
      </c>
      <c r="L8437" s="45"/>
      <c r="M8437" s="45"/>
      <c r="N8437" s="45">
        <v>4.4478964805603027</v>
      </c>
      <c r="O8437" s="45"/>
      <c r="P8437" s="45"/>
      <c r="Q8437" s="45"/>
      <c r="R8437" s="45">
        <v>3.1370482444763184</v>
      </c>
      <c r="S8437" s="45"/>
      <c r="T8437" s="45"/>
      <c r="U8437" s="45"/>
      <c r="V8437" s="46">
        <v>0.257865309715271</v>
      </c>
      <c r="W8437" s="46"/>
      <c r="X8437" s="45">
        <v>4.6999998390674591E-2</v>
      </c>
      <c r="Y8437" s="45"/>
      <c r="Z8437" s="44">
        <v>2.8199999034404755</v>
      </c>
      <c r="AA8437" s="44"/>
      <c r="AB8437" s="45">
        <v>-1.8271400928497314</v>
      </c>
      <c r="AC8437" s="45"/>
      <c r="AD8437" s="45">
        <v>8.5131452939608138E-14</v>
      </c>
      <c r="AE8437" s="45"/>
      <c r="AF8437" s="45">
        <v>4.2746987342834473</v>
      </c>
      <c r="AG8437" s="45"/>
      <c r="AH8437" s="45">
        <v>3.0226683616638184</v>
      </c>
      <c r="AI8437" s="45"/>
      <c r="AJ8437" s="45"/>
      <c r="AK8437" s="20">
        <v>1.9915193626152128E-12</v>
      </c>
    </row>
    <row r="8438" spans="2:37">
      <c r="B8438" s="2">
        <v>8.999999612569809E-3</v>
      </c>
      <c r="D8438" s="44">
        <v>0.53999997675418854</v>
      </c>
      <c r="E8438" s="44"/>
      <c r="F8438" s="45">
        <v>4.2976064682006836</v>
      </c>
      <c r="G8438" s="45"/>
      <c r="H8438" s="45"/>
      <c r="I8438" s="45"/>
      <c r="J8438" s="45"/>
      <c r="K8438" s="45">
        <v>5.8407178148627281E-3</v>
      </c>
      <c r="L8438" s="45"/>
      <c r="M8438" s="45"/>
      <c r="N8438" s="45">
        <v>4.4374179840087891</v>
      </c>
      <c r="O8438" s="45"/>
      <c r="P8438" s="45"/>
      <c r="Q8438" s="45"/>
      <c r="R8438" s="45">
        <v>3.1335983276367188</v>
      </c>
      <c r="S8438" s="45"/>
      <c r="T8438" s="45"/>
      <c r="U8438" s="45"/>
      <c r="V8438" s="46">
        <v>0.13179771602153778</v>
      </c>
      <c r="W8438" s="46"/>
      <c r="X8438" s="45">
        <v>4.8000000417232513E-2</v>
      </c>
      <c r="Y8438" s="45"/>
      <c r="Z8438" s="44">
        <v>2.8800000250339508</v>
      </c>
      <c r="AA8438" s="44"/>
      <c r="AB8438" s="45">
        <v>-3.1189761161804199</v>
      </c>
      <c r="AC8438" s="45"/>
      <c r="AD8438" s="45">
        <v>4.4469206013928245E-14</v>
      </c>
      <c r="AE8438" s="45"/>
      <c r="AF8438" s="45">
        <v>4.2712178230285645</v>
      </c>
      <c r="AG8438" s="45"/>
      <c r="AH8438" s="45">
        <v>3.0202071666717529</v>
      </c>
      <c r="AI8438" s="45"/>
      <c r="AJ8438" s="45"/>
      <c r="AK8438" s="20">
        <v>1.0411364695719905E-12</v>
      </c>
    </row>
    <row r="8439" spans="2:37">
      <c r="B8439" s="2">
        <v>9.9999997764825821E-3</v>
      </c>
      <c r="D8439" s="44">
        <v>0.59999998658895493</v>
      </c>
      <c r="E8439" s="44"/>
      <c r="F8439" s="45">
        <v>3.5827858448028564</v>
      </c>
      <c r="G8439" s="45"/>
      <c r="H8439" s="45"/>
      <c r="I8439" s="45"/>
      <c r="J8439" s="45"/>
      <c r="K8439" s="45">
        <v>2.9869722202420235E-3</v>
      </c>
      <c r="L8439" s="45"/>
      <c r="M8439" s="45"/>
      <c r="N8439" s="45">
        <v>4.4297294616699219</v>
      </c>
      <c r="O8439" s="45"/>
      <c r="P8439" s="45"/>
      <c r="Q8439" s="45"/>
      <c r="R8439" s="45">
        <v>3.1301796436309814</v>
      </c>
      <c r="S8439" s="45"/>
      <c r="T8439" s="45"/>
      <c r="U8439" s="45"/>
      <c r="V8439" s="46">
        <v>6.7475631833076477E-2</v>
      </c>
      <c r="W8439" s="46"/>
      <c r="X8439" s="45">
        <v>4.8999998718500137E-2</v>
      </c>
      <c r="Y8439" s="45"/>
      <c r="Z8439" s="44">
        <v>2.9399999231100082</v>
      </c>
      <c r="AA8439" s="44"/>
      <c r="AB8439" s="45">
        <v>-3.9709911346435547</v>
      </c>
      <c r="AC8439" s="45"/>
      <c r="AD8439" s="45">
        <v>2.3232163873340879E-14</v>
      </c>
      <c r="AE8439" s="45"/>
      <c r="AF8439" s="45">
        <v>4.2677655220031738</v>
      </c>
      <c r="AG8439" s="45"/>
      <c r="AH8439" s="45">
        <v>3.017765998840332</v>
      </c>
      <c r="AI8439" s="45"/>
      <c r="AJ8439" s="45"/>
      <c r="AK8439" s="20">
        <v>5.4436365354640359E-13</v>
      </c>
    </row>
    <row r="8440" spans="2:37">
      <c r="B8440" s="2">
        <v>1.0999999940395355E-2</v>
      </c>
      <c r="D8440" s="44">
        <v>0.65999999642372131</v>
      </c>
      <c r="E8440" s="44"/>
      <c r="F8440" s="45">
        <v>2.3685801029205322</v>
      </c>
      <c r="G8440" s="45"/>
      <c r="H8440" s="45"/>
      <c r="I8440" s="45"/>
      <c r="J8440" s="45"/>
      <c r="K8440" s="45">
        <v>1.5297426143661141E-3</v>
      </c>
      <c r="L8440" s="45"/>
      <c r="M8440" s="45"/>
      <c r="N8440" s="45">
        <v>4.4234805107116699</v>
      </c>
      <c r="O8440" s="45"/>
      <c r="P8440" s="45"/>
      <c r="Q8440" s="45"/>
      <c r="R8440" s="45">
        <v>3.1267914772033691</v>
      </c>
      <c r="S8440" s="45"/>
      <c r="T8440" s="45"/>
      <c r="U8440" s="45"/>
      <c r="V8440" s="46">
        <v>3.4594293683767319E-2</v>
      </c>
      <c r="W8440" s="46"/>
      <c r="X8440" s="45">
        <v>5.000000074505806E-2</v>
      </c>
      <c r="Y8440" s="45"/>
      <c r="Z8440" s="44">
        <v>3.0000000447034836</v>
      </c>
      <c r="AA8440" s="44"/>
      <c r="AB8440" s="45">
        <v>-4.2643337249755859</v>
      </c>
      <c r="AC8440" s="45"/>
      <c r="AD8440" s="45">
        <v>1.2138840178529692E-14</v>
      </c>
      <c r="AE8440" s="45"/>
      <c r="AF8440" s="45">
        <v>4.2643413543701172</v>
      </c>
      <c r="AG8440" s="45"/>
      <c r="AH8440" s="45">
        <v>3.0153448581695557</v>
      </c>
      <c r="AI8440" s="45"/>
      <c r="AJ8440" s="45"/>
      <c r="AK8440" s="20">
        <v>2.8465917773987104E-13</v>
      </c>
    </row>
    <row r="8441" spans="2:37">
      <c r="B8441" s="2">
        <v>1.2000000104308128E-2</v>
      </c>
      <c r="D8441" s="44">
        <v>0.7200000062584877</v>
      </c>
      <c r="E8441" s="44"/>
      <c r="F8441" s="45">
        <v>0.82554852962493896</v>
      </c>
      <c r="G8441" s="45"/>
      <c r="H8441" s="45"/>
      <c r="I8441" s="45"/>
      <c r="J8441" s="45"/>
      <c r="K8441" s="45">
        <v>7.8444893006235361E-4</v>
      </c>
      <c r="L8441" s="45"/>
      <c r="M8441" s="45"/>
      <c r="N8441" s="45">
        <v>4.4179868698120117</v>
      </c>
      <c r="O8441" s="45"/>
      <c r="P8441" s="45"/>
      <c r="Q8441" s="45"/>
      <c r="R8441" s="45">
        <v>3.1234335899353027</v>
      </c>
      <c r="S8441" s="45"/>
      <c r="T8441" s="45"/>
      <c r="U8441" s="45"/>
      <c r="V8441" s="46">
        <v>1.775895431637764E-2</v>
      </c>
      <c r="W8441" s="46"/>
      <c r="X8441" s="45">
        <v>5.0999999046325684E-2</v>
      </c>
      <c r="Y8441" s="45"/>
      <c r="Z8441" s="44">
        <v>3.059999942779541</v>
      </c>
      <c r="AA8441" s="44"/>
      <c r="AB8441" s="45">
        <v>-3.9587385654449463</v>
      </c>
      <c r="AC8441" s="45"/>
      <c r="AD8441" s="45">
        <v>6.3433458857256771E-15</v>
      </c>
      <c r="AE8441" s="45"/>
      <c r="AF8441" s="45">
        <v>4.2609453201293945</v>
      </c>
      <c r="AG8441" s="45"/>
      <c r="AH8441" s="45">
        <v>3.0129432678222656</v>
      </c>
      <c r="AI8441" s="45"/>
      <c r="AJ8441" s="45"/>
      <c r="AK8441" s="20">
        <v>1.4887178675145746E-13</v>
      </c>
    </row>
    <row r="8442" spans="2:37">
      <c r="B8442" s="2">
        <v>1.3000000268220901E-2</v>
      </c>
      <c r="D8442" s="44">
        <v>0.78000001609325409</v>
      </c>
      <c r="E8442" s="44"/>
      <c r="F8442" s="45">
        <v>-0.82955312728881836</v>
      </c>
      <c r="G8442" s="45"/>
      <c r="H8442" s="45"/>
      <c r="I8442" s="45"/>
      <c r="J8442" s="45"/>
      <c r="K8442" s="45">
        <v>4.0274215280078351E-4</v>
      </c>
      <c r="L8442" s="45"/>
      <c r="M8442" s="45"/>
      <c r="N8442" s="45">
        <v>4.4128990173339844</v>
      </c>
      <c r="O8442" s="45"/>
      <c r="P8442" s="45"/>
      <c r="Q8442" s="45"/>
      <c r="R8442" s="45">
        <v>3.1201059818267822</v>
      </c>
      <c r="S8442" s="45"/>
      <c r="T8442" s="45"/>
      <c r="U8442" s="45"/>
      <c r="V8442" s="46">
        <v>9.1273095458745956E-3</v>
      </c>
      <c r="W8442" s="46"/>
      <c r="X8442" s="45">
        <v>5.2000001072883606E-2</v>
      </c>
      <c r="Y8442" s="45"/>
      <c r="Z8442" s="44">
        <v>3.1200000643730164</v>
      </c>
      <c r="AA8442" s="44"/>
      <c r="AB8442" s="45">
        <v>-3.098045825958252</v>
      </c>
      <c r="AC8442" s="45"/>
      <c r="AD8442" s="45">
        <v>3.3152016169838957E-15</v>
      </c>
      <c r="AE8442" s="45"/>
      <c r="AF8442" s="45">
        <v>4.2575769424438477</v>
      </c>
      <c r="AG8442" s="45"/>
      <c r="AH8442" s="45">
        <v>3.010561466217041</v>
      </c>
      <c r="AI8442" s="45"/>
      <c r="AJ8442" s="45"/>
      <c r="AK8442" s="20">
        <v>7.7865929578712495E-14</v>
      </c>
    </row>
    <row r="8443" spans="2:37">
      <c r="B8443" s="2">
        <v>1.4000000432133675E-2</v>
      </c>
      <c r="D8443" s="44">
        <v>0.84000002592802048</v>
      </c>
      <c r="E8443" s="44"/>
      <c r="F8443" s="45">
        <v>-2.3644912242889404</v>
      </c>
      <c r="G8443" s="45"/>
      <c r="H8443" s="45"/>
      <c r="I8443" s="45"/>
      <c r="J8443" s="45"/>
      <c r="K8443" s="45">
        <v>2.0700096501968801E-4</v>
      </c>
      <c r="L8443" s="45"/>
      <c r="M8443" s="45"/>
      <c r="N8443" s="45">
        <v>4.4080390930175781</v>
      </c>
      <c r="O8443" s="45"/>
      <c r="P8443" s="45"/>
      <c r="Q8443" s="45"/>
      <c r="R8443" s="45">
        <v>3.1168079376220703</v>
      </c>
      <c r="S8443" s="45"/>
      <c r="T8443" s="45"/>
      <c r="U8443" s="45"/>
      <c r="V8443" s="46">
        <v>4.696208517998457E-3</v>
      </c>
      <c r="W8443" s="46"/>
      <c r="X8443" s="45">
        <v>5.299999937415123E-2</v>
      </c>
      <c r="Y8443" s="45"/>
      <c r="Z8443" s="44">
        <v>3.1799999624490738</v>
      </c>
      <c r="AA8443" s="44"/>
      <c r="AB8443" s="45">
        <v>-1.803918719291687</v>
      </c>
      <c r="AC8443" s="45"/>
      <c r="AD8443" s="45">
        <v>1.7328013464612503E-15</v>
      </c>
      <c r="AE8443" s="45"/>
      <c r="AF8443" s="45">
        <v>4.2542352676391602</v>
      </c>
      <c r="AG8443" s="45"/>
      <c r="AH8443" s="45">
        <v>3.0081987380981445</v>
      </c>
      <c r="AI8443" s="45"/>
      <c r="AJ8443" s="45"/>
      <c r="AK8443" s="20">
        <v>4.073120557198176E-14</v>
      </c>
    </row>
    <row r="8444" spans="2:37">
      <c r="B8444" s="2">
        <v>1.4999999664723873E-2</v>
      </c>
      <c r="D8444" s="44">
        <v>0.89999997988343239</v>
      </c>
      <c r="E8444" s="44"/>
      <c r="F8444" s="45">
        <v>-3.5642721652984619</v>
      </c>
      <c r="G8444" s="45"/>
      <c r="H8444" s="45"/>
      <c r="I8444" s="45"/>
      <c r="J8444" s="45"/>
      <c r="K8444" s="45">
        <v>1.0650559852365404E-4</v>
      </c>
      <c r="L8444" s="45"/>
      <c r="M8444" s="45"/>
      <c r="N8444" s="45">
        <v>4.4033160209655762</v>
      </c>
      <c r="O8444" s="45"/>
      <c r="P8444" s="45"/>
      <c r="Q8444" s="45"/>
      <c r="R8444" s="45">
        <v>3.1135392189025879</v>
      </c>
      <c r="S8444" s="45"/>
      <c r="T8444" s="45"/>
      <c r="U8444" s="45"/>
      <c r="V8444" s="46">
        <v>2.4188174866139889E-3</v>
      </c>
      <c r="W8444" s="46"/>
      <c r="X8444" s="45">
        <v>5.4000001400709152E-2</v>
      </c>
      <c r="Y8444" s="45"/>
      <c r="Z8444" s="44">
        <v>3.2400000840425491</v>
      </c>
      <c r="AA8444" s="44"/>
      <c r="AB8444" s="45">
        <v>-0.25864735245704651</v>
      </c>
      <c r="AC8444" s="45"/>
      <c r="AD8444" s="45">
        <v>9.0579914022273804E-16</v>
      </c>
      <c r="AE8444" s="45"/>
      <c r="AF8444" s="45">
        <v>4.2509212493896484</v>
      </c>
      <c r="AG8444" s="45"/>
      <c r="AH8444" s="45">
        <v>3.0058550834655762</v>
      </c>
      <c r="AI8444" s="45"/>
      <c r="AJ8444" s="45"/>
      <c r="AK8444" s="20">
        <v>2.130830302243987E-14</v>
      </c>
    </row>
    <row r="8445" spans="2:37">
      <c r="B8445" s="2">
        <v>1.6000000759959221E-2</v>
      </c>
      <c r="D8445" s="44">
        <v>0.96000004559755325</v>
      </c>
      <c r="E8445" s="44"/>
      <c r="F8445" s="45">
        <v>-4.2613201141357422</v>
      </c>
      <c r="G8445" s="45"/>
      <c r="H8445" s="45"/>
      <c r="I8445" s="45"/>
      <c r="J8445" s="45"/>
      <c r="K8445" s="45">
        <v>5.4853215260664001E-5</v>
      </c>
      <c r="L8445" s="45"/>
      <c r="M8445" s="45"/>
      <c r="N8445" s="45">
        <v>4.3986825942993164</v>
      </c>
      <c r="O8445" s="45"/>
      <c r="P8445" s="45"/>
      <c r="Q8445" s="45"/>
      <c r="R8445" s="45">
        <v>3.1102995872497559</v>
      </c>
      <c r="S8445" s="45"/>
      <c r="T8445" s="45"/>
      <c r="U8445" s="45"/>
      <c r="V8445" s="46">
        <v>1.2470529181882739E-3</v>
      </c>
      <c r="W8445" s="46"/>
      <c r="X8445" s="45">
        <v>5.4999999701976776E-2</v>
      </c>
      <c r="Y8445" s="45"/>
      <c r="Z8445" s="44">
        <v>3.2999999821186066</v>
      </c>
      <c r="AA8445" s="44"/>
      <c r="AB8445" s="45">
        <v>1.3205232620239258</v>
      </c>
      <c r="AC8445" s="45"/>
      <c r="AD8445" s="45">
        <v>4.735399101513842E-16</v>
      </c>
      <c r="AE8445" s="45"/>
      <c r="AF8445" s="45">
        <v>4.2476334571838379</v>
      </c>
      <c r="AG8445" s="45"/>
      <c r="AH8445" s="45">
        <v>3.0035305023193359</v>
      </c>
      <c r="AI8445" s="45"/>
      <c r="AJ8445" s="45"/>
      <c r="AK8445" s="20">
        <v>1.1148323238142303E-14</v>
      </c>
    </row>
    <row r="8446" spans="2:37">
      <c r="B8446" s="2">
        <v>1.7000000923871994E-2</v>
      </c>
      <c r="D8446" s="44">
        <v>1.0200000554323196</v>
      </c>
      <c r="E8446" s="44"/>
      <c r="F8446" s="45">
        <v>-4.3589115142822266</v>
      </c>
      <c r="G8446" s="45"/>
      <c r="H8446" s="45"/>
      <c r="I8446" s="45"/>
      <c r="J8446" s="45"/>
      <c r="K8446" s="45">
        <v>2.8277310775592923E-5</v>
      </c>
      <c r="L8446" s="45"/>
      <c r="M8446" s="45"/>
      <c r="N8446" s="45">
        <v>4.3941154479980469</v>
      </c>
      <c r="O8446" s="45"/>
      <c r="P8446" s="45"/>
      <c r="Q8446" s="45"/>
      <c r="R8446" s="45">
        <v>3.1070888042449951</v>
      </c>
      <c r="S8446" s="45"/>
      <c r="T8446" s="45"/>
      <c r="U8446" s="45"/>
      <c r="V8446" s="46">
        <v>6.4353097695857286E-4</v>
      </c>
      <c r="W8446" s="46"/>
      <c r="X8446" s="45">
        <v>5.6000001728534698E-2</v>
      </c>
      <c r="Y8446" s="45"/>
      <c r="Z8446" s="44">
        <v>3.3600001037120819</v>
      </c>
      <c r="AA8446" s="44"/>
      <c r="AB8446" s="45">
        <v>2.7119300365447998</v>
      </c>
      <c r="AC8446" s="45"/>
      <c r="AD8446" s="45">
        <v>2.4758267475452807E-16</v>
      </c>
      <c r="AE8446" s="45"/>
      <c r="AF8446" s="45">
        <v>4.2443723678588867</v>
      </c>
      <c r="AG8446" s="45"/>
      <c r="AH8446" s="45">
        <v>3.0012245178222656</v>
      </c>
      <c r="AI8446" s="45"/>
      <c r="AJ8446" s="45"/>
      <c r="AK8446" s="20">
        <v>5.8331991174180933E-15</v>
      </c>
    </row>
    <row r="8447" spans="2:37">
      <c r="B8447" s="2">
        <v>1.7999999225139618E-2</v>
      </c>
      <c r="D8447" s="44">
        <v>1.0799999535083771</v>
      </c>
      <c r="E8447" s="44"/>
      <c r="F8447" s="45">
        <v>-3.8446099758148193</v>
      </c>
      <c r="G8447" s="45"/>
      <c r="H8447" s="45"/>
      <c r="I8447" s="45"/>
      <c r="J8447" s="45"/>
      <c r="K8447" s="45">
        <v>1.4590113096346613E-5</v>
      </c>
      <c r="L8447" s="45"/>
      <c r="M8447" s="45"/>
      <c r="N8447" s="45">
        <v>4.3896007537841797</v>
      </c>
      <c r="O8447" s="45"/>
      <c r="P8447" s="45"/>
      <c r="Q8447" s="45"/>
      <c r="R8447" s="45">
        <v>3.1039063930511475</v>
      </c>
      <c r="S8447" s="45"/>
      <c r="T8447" s="45"/>
      <c r="U8447" s="45"/>
      <c r="V8447" s="46">
        <v>3.3238015021197498E-4</v>
      </c>
      <c r="W8447" s="46"/>
      <c r="X8447" s="45">
        <v>5.7000000029802322E-2</v>
      </c>
      <c r="Y8447" s="45"/>
      <c r="Z8447" s="44">
        <v>3.4200000017881393</v>
      </c>
      <c r="AA8447" s="44"/>
      <c r="AB8447" s="45">
        <v>3.7206001281738281</v>
      </c>
      <c r="AC8447" s="45"/>
      <c r="AD8447" s="45">
        <v>1.2945548640022294E-16</v>
      </c>
      <c r="AE8447" s="45"/>
      <c r="AF8447" s="45">
        <v>4.2411370277404785</v>
      </c>
      <c r="AG8447" s="45"/>
      <c r="AH8447" s="45">
        <v>2.9989368915557861</v>
      </c>
      <c r="AI8447" s="45"/>
      <c r="AJ8447" s="45"/>
      <c r="AK8447" s="20">
        <v>3.0523766108133061E-15</v>
      </c>
    </row>
    <row r="8448" spans="2:37">
      <c r="B8448" s="2">
        <v>1.8999999389052391E-2</v>
      </c>
      <c r="D8448" s="44">
        <v>1.1399999633431435</v>
      </c>
      <c r="E8448" s="44"/>
      <c r="F8448" s="45">
        <v>-2.7918434143066406</v>
      </c>
      <c r="G8448" s="45"/>
      <c r="H8448" s="45"/>
      <c r="I8448" s="45"/>
      <c r="J8448" s="45"/>
      <c r="K8448" s="45">
        <v>7.5343054959375877E-6</v>
      </c>
      <c r="L8448" s="45"/>
      <c r="M8448" s="45"/>
      <c r="N8448" s="45">
        <v>4.3851327896118164</v>
      </c>
      <c r="O8448" s="45"/>
      <c r="P8448" s="45"/>
      <c r="Q8448" s="45"/>
      <c r="R8448" s="45">
        <v>3.1007518768310547</v>
      </c>
      <c r="S8448" s="45"/>
      <c r="T8448" s="45"/>
      <c r="U8448" s="45"/>
      <c r="V8448" s="46">
        <v>1.7181504517793655E-4</v>
      </c>
      <c r="W8448" s="46"/>
      <c r="X8448" s="45">
        <v>5.7999998331069946E-2</v>
      </c>
      <c r="Y8448" s="45"/>
      <c r="Z8448" s="44">
        <v>3.4799998998641968</v>
      </c>
      <c r="AA8448" s="44"/>
      <c r="AB8448" s="45">
        <v>4.2055673599243164</v>
      </c>
      <c r="AC8448" s="45"/>
      <c r="AD8448" s="45">
        <v>6.7694734178220774E-17</v>
      </c>
      <c r="AE8448" s="45"/>
      <c r="AF8448" s="45">
        <v>4.2379279136657715</v>
      </c>
      <c r="AG8448" s="45"/>
      <c r="AH8448" s="45">
        <v>2.9966676235198975</v>
      </c>
      <c r="AI8448" s="45"/>
      <c r="AJ8448" s="45"/>
      <c r="AK8448" s="20">
        <v>1.5973545313273016E-15</v>
      </c>
    </row>
    <row r="8449" spans="2:37">
      <c r="B8449" s="2">
        <v>1.9999999552965164E-2</v>
      </c>
      <c r="D8449" s="44">
        <v>1.1999999731779099</v>
      </c>
      <c r="E8449" s="44"/>
      <c r="F8449" s="45">
        <v>-1.3494293689727783</v>
      </c>
      <c r="G8449" s="45"/>
      <c r="H8449" s="45"/>
      <c r="I8449" s="45"/>
      <c r="J8449" s="45"/>
      <c r="K8449" s="45">
        <v>3.8937869248911738E-6</v>
      </c>
      <c r="L8449" s="45"/>
      <c r="M8449" s="45"/>
      <c r="N8449" s="45">
        <v>4.3807077407836914</v>
      </c>
      <c r="O8449" s="45"/>
      <c r="P8449" s="45"/>
      <c r="Q8449" s="45"/>
      <c r="R8449" s="45">
        <v>3.0976252555847168</v>
      </c>
      <c r="S8449" s="45"/>
      <c r="T8449" s="45"/>
      <c r="U8449" s="45"/>
      <c r="V8449" s="46">
        <v>8.8884960860013962E-5</v>
      </c>
      <c r="W8449" s="46"/>
      <c r="X8449" s="45">
        <v>5.9000000357627869E-2</v>
      </c>
      <c r="Y8449" s="45"/>
      <c r="Z8449" s="44">
        <v>3.5400000214576721</v>
      </c>
      <c r="AA8449" s="44"/>
      <c r="AB8449" s="45">
        <v>4.0995683670043945</v>
      </c>
      <c r="AC8449" s="45"/>
      <c r="AD8449" s="45">
        <v>3.5401483950142366E-17</v>
      </c>
      <c r="AE8449" s="45"/>
      <c r="AF8449" s="45">
        <v>4.2347440719604492</v>
      </c>
      <c r="AG8449" s="45"/>
      <c r="AH8449" s="45">
        <v>2.9944164752960205</v>
      </c>
      <c r="AI8449" s="45"/>
      <c r="AJ8449" s="45"/>
      <c r="AK8449" s="20">
        <v>8.3597689089158597E-16</v>
      </c>
    </row>
    <row r="8450" spans="2:37">
      <c r="B8450" s="2">
        <v>2.0999999716877937E-2</v>
      </c>
      <c r="D8450" s="44">
        <v>1.2599999830126762</v>
      </c>
      <c r="E8450" s="44"/>
      <c r="F8450" s="45">
        <v>0.27945199608802795</v>
      </c>
      <c r="G8450" s="45"/>
      <c r="H8450" s="45"/>
      <c r="I8450" s="45"/>
      <c r="J8450" s="45"/>
      <c r="K8450" s="45">
        <v>2.0138495528954081E-6</v>
      </c>
      <c r="L8450" s="45"/>
      <c r="M8450" s="45"/>
      <c r="N8450" s="45">
        <v>4.3763232231140137</v>
      </c>
      <c r="O8450" s="45"/>
      <c r="P8450" s="45"/>
      <c r="Q8450" s="45"/>
      <c r="R8450" s="45">
        <v>3.0945262908935547</v>
      </c>
      <c r="S8450" s="45"/>
      <c r="T8450" s="45"/>
      <c r="U8450" s="45"/>
      <c r="V8450" s="46">
        <v>4.6016950363991782E-5</v>
      </c>
      <c r="W8450" s="46"/>
      <c r="X8450" s="45">
        <v>5.9999998658895493E-2</v>
      </c>
      <c r="Y8450" s="45"/>
      <c r="Z8450" s="44">
        <v>3.5999999195337296</v>
      </c>
      <c r="AA8450" s="44"/>
      <c r="AB8450" s="45">
        <v>3.4183690547943115</v>
      </c>
      <c r="AC8450" s="45"/>
      <c r="AD8450" s="45">
        <v>1.8514760489717267E-17</v>
      </c>
      <c r="AE8450" s="45"/>
      <c r="AF8450" s="45">
        <v>4.2315859794616699</v>
      </c>
      <c r="AG8450" s="45"/>
      <c r="AH8450" s="45">
        <v>2.9921829700469971</v>
      </c>
      <c r="AI8450" s="45"/>
      <c r="AJ8450" s="45"/>
      <c r="AK8450" s="20">
        <v>4.3753714530525459E-16</v>
      </c>
    </row>
    <row r="8451" spans="2:37">
      <c r="B8451" s="2">
        <v>2.199999988079071E-2</v>
      </c>
      <c r="D8451" s="44">
        <v>1.3199999928474426</v>
      </c>
      <c r="E8451" s="44"/>
      <c r="F8451" s="45">
        <v>1.8658707141876221</v>
      </c>
      <c r="G8451" s="45"/>
      <c r="H8451" s="45"/>
      <c r="I8451" s="45"/>
      <c r="J8451" s="45"/>
      <c r="K8451" s="45">
        <v>1.0422935474707629E-6</v>
      </c>
      <c r="L8451" s="45"/>
      <c r="M8451" s="45"/>
      <c r="N8451" s="45">
        <v>4.3719778060913086</v>
      </c>
      <c r="O8451" s="45"/>
      <c r="P8451" s="45"/>
      <c r="Q8451" s="45"/>
      <c r="R8451" s="45">
        <v>3.0914542675018311</v>
      </c>
      <c r="S8451" s="45"/>
      <c r="T8451" s="45"/>
      <c r="U8451" s="45"/>
      <c r="V8451" s="46">
        <v>2.3840326321078464E-5</v>
      </c>
      <c r="W8451" s="46"/>
      <c r="X8451" s="45">
        <v>6.1000000685453415E-2</v>
      </c>
      <c r="Y8451" s="45"/>
      <c r="Z8451" s="44">
        <v>3.6600000411272049</v>
      </c>
      <c r="AA8451" s="44"/>
      <c r="AB8451" s="45">
        <v>2.2584257125854492</v>
      </c>
      <c r="AC8451" s="45"/>
      <c r="AD8451" s="45">
        <v>9.6837356023480656E-18</v>
      </c>
      <c r="AE8451" s="45"/>
      <c r="AF8451" s="45">
        <v>4.228452205657959</v>
      </c>
      <c r="AG8451" s="45"/>
      <c r="AH8451" s="45">
        <v>2.9899673461914063</v>
      </c>
      <c r="AI8451" s="45"/>
      <c r="AJ8451" s="45"/>
      <c r="AK8451" s="20">
        <v>2.2901370084746407E-16</v>
      </c>
    </row>
    <row r="8452" spans="2:37">
      <c r="B8452" s="2">
        <v>2.3000000044703484E-2</v>
      </c>
      <c r="D8452" s="44">
        <v>1.380000002682209</v>
      </c>
      <c r="E8452" s="44"/>
      <c r="F8452" s="45">
        <v>3.1873128414154053</v>
      </c>
      <c r="G8452" s="45"/>
      <c r="H8452" s="45"/>
      <c r="I8452" s="45"/>
      <c r="J8452" s="45"/>
      <c r="K8452" s="45">
        <v>5.3981437986294623E-7</v>
      </c>
      <c r="L8452" s="45"/>
      <c r="M8452" s="45"/>
      <c r="N8452" s="45">
        <v>4.367671012878418</v>
      </c>
      <c r="O8452" s="45"/>
      <c r="P8452" s="45"/>
      <c r="Q8452" s="45"/>
      <c r="R8452" s="45">
        <v>3.088409423828125</v>
      </c>
      <c r="S8452" s="45"/>
      <c r="T8452" s="45"/>
      <c r="U8452" s="45"/>
      <c r="V8452" s="46">
        <v>1.2359320862742607E-5</v>
      </c>
      <c r="W8452" s="46"/>
      <c r="X8452" s="45">
        <v>6.1999998986721039E-2</v>
      </c>
      <c r="Y8452" s="45"/>
      <c r="Z8452" s="44">
        <v>3.7199999392032623</v>
      </c>
      <c r="AA8452" s="44"/>
      <c r="AB8452" s="45">
        <v>0.78323203325271606</v>
      </c>
      <c r="AC8452" s="45"/>
      <c r="AD8452" s="45">
        <v>5.0651722385679293E-18</v>
      </c>
      <c r="AE8452" s="45"/>
      <c r="AF8452" s="45">
        <v>4.2253437042236328</v>
      </c>
      <c r="AG8452" s="45"/>
      <c r="AH8452" s="45">
        <v>2.9877691268920898</v>
      </c>
      <c r="AI8452" s="45"/>
      <c r="AJ8452" s="45"/>
      <c r="AK8452" s="20">
        <v>1.1987598051814023E-16</v>
      </c>
    </row>
    <row r="8453" spans="2:37">
      <c r="B8453" s="2">
        <v>2.4000000208616257E-2</v>
      </c>
      <c r="D8453" s="44">
        <v>1.4400000125169754</v>
      </c>
      <c r="E8453" s="44"/>
      <c r="F8453" s="45">
        <v>4.0588827133178711</v>
      </c>
      <c r="G8453" s="45"/>
      <c r="H8453" s="45"/>
      <c r="I8453" s="45"/>
      <c r="J8453" s="45"/>
      <c r="K8453" s="45">
        <v>2.7975272587354993E-7</v>
      </c>
      <c r="L8453" s="45"/>
      <c r="M8453" s="45"/>
      <c r="N8453" s="45">
        <v>4.3634018898010254</v>
      </c>
      <c r="O8453" s="45"/>
      <c r="P8453" s="45"/>
      <c r="Q8453" s="45"/>
      <c r="R8453" s="45">
        <v>3.0853908061981201</v>
      </c>
      <c r="S8453" s="45"/>
      <c r="T8453" s="45"/>
      <c r="U8453" s="45"/>
      <c r="V8453" s="46">
        <v>6.411345111700939E-6</v>
      </c>
      <c r="W8453" s="46"/>
      <c r="X8453" s="45">
        <v>6.3000001013278961E-2</v>
      </c>
      <c r="Y8453" s="45"/>
      <c r="Z8453" s="44">
        <v>3.7800000607967377</v>
      </c>
      <c r="AA8453" s="44"/>
      <c r="AB8453" s="45">
        <v>-0.79972362518310547</v>
      </c>
      <c r="AC8453" s="45"/>
      <c r="AD8453" s="45">
        <v>2.6495384977558465E-18</v>
      </c>
      <c r="AE8453" s="45"/>
      <c r="AF8453" s="45">
        <v>4.222259521484375</v>
      </c>
      <c r="AG8453" s="45"/>
      <c r="AH8453" s="45">
        <v>2.9855883121490479</v>
      </c>
      <c r="AI8453" s="45"/>
      <c r="AJ8453" s="45"/>
      <c r="AK8453" s="20">
        <v>6.2751674891171292E-17</v>
      </c>
    </row>
    <row r="8454" spans="2:37">
      <c r="B8454" s="2">
        <v>2.500000037252903E-2</v>
      </c>
      <c r="D8454" s="44">
        <v>1.5000000223517418</v>
      </c>
      <c r="E8454" s="44"/>
      <c r="F8454" s="45">
        <v>4.3591670989990234</v>
      </c>
      <c r="G8454" s="45"/>
      <c r="H8454" s="45"/>
      <c r="I8454" s="45"/>
      <c r="J8454" s="45"/>
      <c r="K8454" s="45">
        <v>1.4506562706628756E-7</v>
      </c>
      <c r="L8454" s="45"/>
      <c r="M8454" s="45"/>
      <c r="N8454" s="45">
        <v>4.3591704368591309</v>
      </c>
      <c r="O8454" s="45"/>
      <c r="P8454" s="45"/>
      <c r="Q8454" s="45"/>
      <c r="R8454" s="45">
        <v>3.0823986530303955</v>
      </c>
      <c r="S8454" s="45"/>
      <c r="T8454" s="45"/>
      <c r="U8454" s="45"/>
      <c r="V8454" s="46">
        <v>3.3278265618719161E-6</v>
      </c>
      <c r="W8454" s="46"/>
      <c r="X8454" s="45">
        <v>6.4000003039836884E-2</v>
      </c>
      <c r="Y8454" s="45"/>
      <c r="Z8454" s="44">
        <v>3.840000182390213</v>
      </c>
      <c r="AA8454" s="44"/>
      <c r="AB8454" s="45">
        <v>-2.2681357860565186</v>
      </c>
      <c r="AC8454" s="45"/>
      <c r="AD8454" s="45">
        <v>1.386019801888367E-18</v>
      </c>
      <c r="AE8454" s="45"/>
      <c r="AF8454" s="45">
        <v>4.2191996574401855</v>
      </c>
      <c r="AG8454" s="45"/>
      <c r="AH8454" s="45">
        <v>2.9834246635437012</v>
      </c>
      <c r="AI8454" s="45"/>
      <c r="AJ8454" s="45"/>
      <c r="AK8454" s="20">
        <v>3.2850303431073669E-17</v>
      </c>
    </row>
    <row r="8455" spans="2:37">
      <c r="B8455" s="2">
        <v>2.6000000536441803E-2</v>
      </c>
      <c r="D8455" s="44">
        <v>1.5600000321865082</v>
      </c>
      <c r="E8455" s="44"/>
      <c r="F8455" s="45">
        <v>4.0471410751342773</v>
      </c>
      <c r="G8455" s="45"/>
      <c r="H8455" s="45"/>
      <c r="I8455" s="45"/>
      <c r="J8455" s="45"/>
      <c r="K8455" s="45">
        <v>7.5266285648467601E-8</v>
      </c>
      <c r="L8455" s="45"/>
      <c r="M8455" s="45"/>
      <c r="N8455" s="45">
        <v>4.3549752235412598</v>
      </c>
      <c r="O8455" s="45"/>
      <c r="P8455" s="45"/>
      <c r="Q8455" s="45"/>
      <c r="R8455" s="45">
        <v>3.079432487487793</v>
      </c>
      <c r="S8455" s="45"/>
      <c r="T8455" s="45"/>
      <c r="U8455" s="45"/>
      <c r="V8455" s="46">
        <v>1.728282768453937E-6</v>
      </c>
      <c r="W8455" s="46"/>
      <c r="X8455" s="45">
        <v>6.4999997615814209E-2</v>
      </c>
      <c r="Y8455" s="45"/>
      <c r="Z8455" s="44">
        <v>3.8999998569488525</v>
      </c>
      <c r="AA8455" s="44"/>
      <c r="AB8455" s="45">
        <v>-3.4160971641540527</v>
      </c>
      <c r="AC8455" s="45"/>
      <c r="AD8455" s="45">
        <v>7.2508749980989534E-19</v>
      </c>
      <c r="AE8455" s="45"/>
      <c r="AF8455" s="45">
        <v>4.216163158416748</v>
      </c>
      <c r="AG8455" s="45"/>
      <c r="AH8455" s="45">
        <v>2.9812777042388916</v>
      </c>
      <c r="AI8455" s="45"/>
      <c r="AJ8455" s="45"/>
      <c r="AK8455" s="20">
        <v>1.7197802927749141E-17</v>
      </c>
    </row>
    <row r="8456" spans="2:37">
      <c r="B8456" s="2">
        <v>2.7000000700354576E-2</v>
      </c>
      <c r="D8456" s="44">
        <v>1.6200000420212746</v>
      </c>
      <c r="E8456" s="44"/>
      <c r="F8456" s="45">
        <v>3.1677699089050293</v>
      </c>
      <c r="G8456" s="45"/>
      <c r="H8456" s="45"/>
      <c r="I8456" s="45"/>
      <c r="J8456" s="45"/>
      <c r="K8456" s="45">
        <v>3.907226897581495E-8</v>
      </c>
      <c r="L8456" s="45"/>
      <c r="M8456" s="45"/>
      <c r="N8456" s="45">
        <v>4.3508167266845703</v>
      </c>
      <c r="O8456" s="45"/>
      <c r="P8456" s="45"/>
      <c r="Q8456" s="45"/>
      <c r="R8456" s="45">
        <v>3.0764920711517334</v>
      </c>
      <c r="S8456" s="45"/>
      <c r="T8456" s="45"/>
      <c r="U8456" s="45"/>
      <c r="V8456" s="46">
        <v>8.9804444769470138E-7</v>
      </c>
      <c r="W8456" s="46"/>
      <c r="X8456" s="45">
        <v>6.5999999642372131E-2</v>
      </c>
      <c r="Y8456" s="45"/>
      <c r="Z8456" s="44">
        <v>3.9599999785423279</v>
      </c>
      <c r="AA8456" s="44"/>
      <c r="AB8456" s="45">
        <v>-4.0829672813415527</v>
      </c>
      <c r="AC8456" s="45"/>
      <c r="AD8456" s="45">
        <v>3.7934270247134569E-19</v>
      </c>
      <c r="AE8456" s="45"/>
      <c r="AF8456" s="45">
        <v>4.2131509780883789</v>
      </c>
      <c r="AG8456" s="45"/>
      <c r="AH8456" s="45">
        <v>2.9791476726531982</v>
      </c>
      <c r="AI8456" s="45"/>
      <c r="AJ8456" s="45"/>
      <c r="AK8456" s="20">
        <v>9.0037765952172258E-18</v>
      </c>
    </row>
    <row r="8457" spans="2:37">
      <c r="B8457" s="2">
        <v>2.8000000864267349E-2</v>
      </c>
      <c r="D8457" s="44">
        <v>1.680000051856041</v>
      </c>
      <c r="E8457" s="44"/>
      <c r="F8457" s="45">
        <v>1.8455305099487305</v>
      </c>
      <c r="G8457" s="45"/>
      <c r="H8457" s="45"/>
      <c r="I8457" s="45"/>
      <c r="J8457" s="45"/>
      <c r="K8457" s="45">
        <v>2.0293452251962663E-8</v>
      </c>
      <c r="L8457" s="45"/>
      <c r="M8457" s="45"/>
      <c r="N8457" s="45">
        <v>4.3466944694519043</v>
      </c>
      <c r="O8457" s="45"/>
      <c r="P8457" s="45"/>
      <c r="Q8457" s="45"/>
      <c r="R8457" s="45">
        <v>3.0735771656036377</v>
      </c>
      <c r="S8457" s="45"/>
      <c r="T8457" s="45"/>
      <c r="U8457" s="45"/>
      <c r="V8457" s="46">
        <v>4.6687091526109725E-7</v>
      </c>
      <c r="W8457" s="46"/>
      <c r="X8457" s="45">
        <v>6.7000001668930054E-2</v>
      </c>
      <c r="Y8457" s="45"/>
      <c r="Z8457" s="44">
        <v>4.0200001001358032</v>
      </c>
      <c r="AA8457" s="44"/>
      <c r="AB8457" s="45">
        <v>-4.1758475303649902</v>
      </c>
      <c r="AC8457" s="45"/>
      <c r="AD8457" s="45">
        <v>1.9846874016760107E-19</v>
      </c>
      <c r="AE8457" s="45"/>
      <c r="AF8457" s="45">
        <v>4.2101616859436035</v>
      </c>
      <c r="AG8457" s="45"/>
      <c r="AH8457" s="45">
        <v>2.9770340919494629</v>
      </c>
      <c r="AI8457" s="45"/>
      <c r="AJ8457" s="45"/>
      <c r="AK8457" s="20">
        <v>4.7140402723937632E-18</v>
      </c>
    </row>
    <row r="8458" spans="2:37">
      <c r="B8458" s="2">
        <v>2.8999999165534973E-2</v>
      </c>
      <c r="D8458" s="44">
        <v>1.7399999499320984</v>
      </c>
      <c r="E8458" s="44"/>
      <c r="F8458" s="45">
        <v>0.26679947972297668</v>
      </c>
      <c r="G8458" s="45"/>
      <c r="H8458" s="45"/>
      <c r="I8458" s="45"/>
      <c r="J8458" s="45"/>
      <c r="K8458" s="45">
        <v>1.0545083029001034E-8</v>
      </c>
      <c r="L8458" s="45"/>
      <c r="M8458" s="45"/>
      <c r="N8458" s="45">
        <v>4.3426074981689453</v>
      </c>
      <c r="O8458" s="45"/>
      <c r="P8458" s="45"/>
      <c r="Q8458" s="45"/>
      <c r="R8458" s="45">
        <v>3.0706872940063477</v>
      </c>
      <c r="S8458" s="45"/>
      <c r="T8458" s="45"/>
      <c r="U8458" s="45"/>
      <c r="V8458" s="46">
        <v>2.4282837784994626E-7</v>
      </c>
      <c r="W8458" s="46"/>
      <c r="X8458" s="45">
        <v>6.8000003695487976E-2</v>
      </c>
      <c r="Y8458" s="45"/>
      <c r="Z8458" s="44">
        <v>4.0800002217292786</v>
      </c>
      <c r="AA8458" s="44"/>
      <c r="AB8458" s="45">
        <v>-3.6825201511383057</v>
      </c>
      <c r="AC8458" s="45"/>
      <c r="AD8458" s="45">
        <v>1.0384135896776316E-19</v>
      </c>
      <c r="AE8458" s="45"/>
      <c r="AF8458" s="45">
        <v>4.2071962356567383</v>
      </c>
      <c r="AG8458" s="45"/>
      <c r="AH8458" s="45">
        <v>2.9749369621276855</v>
      </c>
      <c r="AI8458" s="45"/>
      <c r="AJ8458" s="45"/>
      <c r="AK8458" s="20">
        <v>2.4681843183324236E-18</v>
      </c>
    </row>
    <row r="8459" spans="2:37">
      <c r="B8459" s="2">
        <v>2.9999999329447746E-2</v>
      </c>
      <c r="D8459" s="44">
        <v>1.7999999597668648</v>
      </c>
      <c r="E8459" s="44"/>
      <c r="F8459" s="45">
        <v>-1.3464133739471436</v>
      </c>
      <c r="G8459" s="45"/>
      <c r="H8459" s="45"/>
      <c r="I8459" s="45"/>
      <c r="J8459" s="45"/>
      <c r="K8459" s="45">
        <v>5.4820010753076076E-9</v>
      </c>
      <c r="L8459" s="45"/>
      <c r="M8459" s="45"/>
      <c r="N8459" s="45">
        <v>4.3385558128356934</v>
      </c>
      <c r="O8459" s="45"/>
      <c r="P8459" s="45"/>
      <c r="Q8459" s="45"/>
      <c r="R8459" s="45">
        <v>3.0678222179412842</v>
      </c>
      <c r="S8459" s="45"/>
      <c r="T8459" s="45"/>
      <c r="U8459" s="45"/>
      <c r="V8459" s="46">
        <v>1.2635543100714131E-7</v>
      </c>
      <c r="W8459" s="46"/>
      <c r="X8459" s="45">
        <v>6.8999998271465302E-2</v>
      </c>
      <c r="Y8459" s="45"/>
      <c r="Z8459" s="44">
        <v>4.1399998962879181</v>
      </c>
      <c r="AA8459" s="44"/>
      <c r="AB8459" s="45">
        <v>-2.6730461120605469</v>
      </c>
      <c r="AC8459" s="45"/>
      <c r="AD8459" s="45">
        <v>5.4333203439180769E-20</v>
      </c>
      <c r="AE8459" s="45"/>
      <c r="AF8459" s="45">
        <v>4.2042531967163086</v>
      </c>
      <c r="AG8459" s="45"/>
      <c r="AH8459" s="45">
        <v>2.972855806350708</v>
      </c>
      <c r="AI8459" s="45"/>
      <c r="AJ8459" s="45"/>
      <c r="AK8459" s="20">
        <v>1.2923391159748989E-18</v>
      </c>
    </row>
    <row r="8460" spans="2:37">
      <c r="B8460" s="2">
        <v>3.0999999493360519E-2</v>
      </c>
      <c r="D8460" s="44">
        <v>1.8599999696016312</v>
      </c>
      <c r="E8460" s="44"/>
      <c r="F8460" s="45">
        <v>-2.7676777839660645</v>
      </c>
      <c r="G8460" s="45"/>
      <c r="H8460" s="45"/>
      <c r="I8460" s="45"/>
      <c r="J8460" s="45"/>
      <c r="K8460" s="45">
        <v>2.8510982463814116E-9</v>
      </c>
      <c r="L8460" s="45"/>
      <c r="M8460" s="45"/>
      <c r="N8460" s="45">
        <v>4.3345389366149902</v>
      </c>
      <c r="O8460" s="45"/>
      <c r="P8460" s="45"/>
      <c r="Q8460" s="45"/>
      <c r="R8460" s="45">
        <v>3.0649816989898682</v>
      </c>
      <c r="S8460" s="45"/>
      <c r="T8460" s="45"/>
      <c r="U8460" s="45"/>
      <c r="V8460" s="46">
        <v>6.5776276869655703E-8</v>
      </c>
      <c r="W8460" s="46"/>
      <c r="X8460" s="45">
        <v>7.0000000298023224E-2</v>
      </c>
      <c r="Y8460" s="45"/>
      <c r="Z8460" s="44">
        <v>4.2000000178813934</v>
      </c>
      <c r="AA8460" s="44"/>
      <c r="AB8460" s="45">
        <v>-1.2898187637329102</v>
      </c>
      <c r="AC8460" s="45"/>
      <c r="AD8460" s="45">
        <v>2.8429942390680406E-20</v>
      </c>
      <c r="AE8460" s="45"/>
      <c r="AF8460" s="45">
        <v>4.2013330459594727</v>
      </c>
      <c r="AG8460" s="45"/>
      <c r="AH8460" s="45">
        <v>2.9707908630371094</v>
      </c>
      <c r="AI8460" s="45"/>
      <c r="AJ8460" s="45"/>
      <c r="AK8460" s="20">
        <v>6.7668864518153485E-19</v>
      </c>
    </row>
    <row r="8461" spans="2:37">
      <c r="B8461" s="2">
        <v>3.2000001519918442E-2</v>
      </c>
      <c r="D8461" s="44">
        <v>1.9200000911951065</v>
      </c>
      <c r="E8461" s="44"/>
      <c r="F8461" s="45">
        <v>-3.7979178428649902</v>
      </c>
      <c r="G8461" s="45"/>
      <c r="H8461" s="45"/>
      <c r="I8461" s="45"/>
      <c r="J8461" s="45"/>
      <c r="K8461" s="45">
        <v>1.4834012906916882E-9</v>
      </c>
      <c r="L8461" s="45"/>
      <c r="M8461" s="45"/>
      <c r="N8461" s="45">
        <v>4.3305563926696777</v>
      </c>
      <c r="O8461" s="45"/>
      <c r="P8461" s="45"/>
      <c r="Q8461" s="45"/>
      <c r="R8461" s="45">
        <v>3.0621657371520996</v>
      </c>
      <c r="S8461" s="45"/>
      <c r="T8461" s="45"/>
      <c r="U8461" s="45"/>
      <c r="V8461" s="46">
        <v>3.4254291847446439E-8</v>
      </c>
      <c r="W8461" s="46"/>
      <c r="X8461" s="45">
        <v>7.1000002324581146E-2</v>
      </c>
      <c r="Y8461" s="45"/>
      <c r="Z8461" s="44">
        <v>4.2600001394748688</v>
      </c>
      <c r="AA8461" s="44"/>
      <c r="AB8461" s="45">
        <v>0.27251872420310974</v>
      </c>
      <c r="AC8461" s="45"/>
      <c r="AD8461" s="45">
        <v>1.487651858375229E-20</v>
      </c>
      <c r="AE8461" s="45"/>
      <c r="AF8461" s="45">
        <v>4.1984348297119141</v>
      </c>
      <c r="AG8461" s="45"/>
      <c r="AH8461" s="45">
        <v>2.9687418937683105</v>
      </c>
      <c r="AI8461" s="45"/>
      <c r="AJ8461" s="45"/>
      <c r="AK8461" s="20">
        <v>3.5433486120475971E-19</v>
      </c>
    </row>
    <row r="8462" spans="2:37">
      <c r="B8462" s="2">
        <v>3.2999999821186066E-2</v>
      </c>
      <c r="D8462" s="44">
        <v>1.9799999892711639</v>
      </c>
      <c r="E8462" s="44"/>
      <c r="F8462" s="45">
        <v>-4.2932896614074707</v>
      </c>
      <c r="G8462" s="45"/>
      <c r="H8462" s="45"/>
      <c r="I8462" s="45"/>
      <c r="J8462" s="45"/>
      <c r="K8462" s="45">
        <v>7.7209111326581592E-10</v>
      </c>
      <c r="L8462" s="45"/>
      <c r="M8462" s="45"/>
      <c r="N8462" s="45">
        <v>4.3266077041625977</v>
      </c>
      <c r="O8462" s="45"/>
      <c r="P8462" s="45"/>
      <c r="Q8462" s="45"/>
      <c r="R8462" s="45">
        <v>3.0593736171722412</v>
      </c>
      <c r="S8462" s="45"/>
      <c r="T8462" s="45"/>
      <c r="U8462" s="45"/>
      <c r="V8462" s="46">
        <v>1.7845184885345589E-8</v>
      </c>
      <c r="W8462" s="46"/>
      <c r="X8462" s="45">
        <v>7.1999996900558472E-2</v>
      </c>
      <c r="Y8462" s="45"/>
      <c r="Z8462" s="44">
        <v>4.3199998140335083</v>
      </c>
      <c r="AA8462" s="44"/>
      <c r="AB8462" s="45">
        <v>1.7944589853286743</v>
      </c>
      <c r="AC8462" s="45"/>
      <c r="AD8462" s="45">
        <v>7.7846726773318364E-21</v>
      </c>
      <c r="AE8462" s="45"/>
      <c r="AF8462" s="45">
        <v>4.195559024810791</v>
      </c>
      <c r="AG8462" s="45"/>
      <c r="AH8462" s="45">
        <v>2.9667084217071533</v>
      </c>
      <c r="AI8462" s="45"/>
      <c r="AJ8462" s="45"/>
      <c r="AK8462" s="20">
        <v>1.8554552943662319E-19</v>
      </c>
    </row>
    <row r="8463" spans="2:37">
      <c r="B8463" s="2">
        <v>3.4000001847743988E-2</v>
      </c>
      <c r="D8463" s="44">
        <v>2.0400001108646393</v>
      </c>
      <c r="E8463" s="44"/>
      <c r="F8463" s="45">
        <v>-4.1852593421936035</v>
      </c>
      <c r="G8463" s="45"/>
      <c r="H8463" s="45"/>
      <c r="I8463" s="45"/>
      <c r="J8463" s="45"/>
      <c r="K8463" s="45">
        <v>4.0200587303473867E-10</v>
      </c>
      <c r="L8463" s="45"/>
      <c r="M8463" s="45"/>
      <c r="N8463" s="45">
        <v>4.32269287109375</v>
      </c>
      <c r="O8463" s="45"/>
      <c r="P8463" s="45"/>
      <c r="Q8463" s="45"/>
      <c r="R8463" s="45">
        <v>3.056605339050293</v>
      </c>
      <c r="S8463" s="45"/>
      <c r="T8463" s="45"/>
      <c r="U8463" s="45"/>
      <c r="V8463" s="46">
        <v>9.2998941880750863E-9</v>
      </c>
      <c r="W8463" s="46"/>
      <c r="X8463" s="45">
        <v>7.2999998927116394E-2</v>
      </c>
      <c r="Y8463" s="45"/>
      <c r="Z8463" s="44">
        <v>4.3799999356269836</v>
      </c>
      <c r="AA8463" s="44"/>
      <c r="AB8463" s="45">
        <v>3.0624666213989258</v>
      </c>
      <c r="AC8463" s="45"/>
      <c r="AD8463" s="45">
        <v>4.0737304230915482E-21</v>
      </c>
      <c r="AE8463" s="45"/>
      <c r="AF8463" s="45">
        <v>4.1927056312561035</v>
      </c>
      <c r="AG8463" s="45"/>
      <c r="AH8463" s="45">
        <v>2.9646904468536377</v>
      </c>
      <c r="AI8463" s="45"/>
      <c r="AJ8463" s="45"/>
      <c r="AK8463" s="20">
        <v>9.7162334348143486E-20</v>
      </c>
    </row>
    <row r="8464" spans="2:37">
      <c r="B8464" s="2">
        <v>3.5000000149011612E-2</v>
      </c>
      <c r="D8464" s="44">
        <v>2.1000000089406967</v>
      </c>
      <c r="E8464" s="44"/>
      <c r="F8464" s="45">
        <v>-3.4900808334350586</v>
      </c>
      <c r="G8464" s="45"/>
      <c r="H8464" s="45"/>
      <c r="I8464" s="45"/>
      <c r="J8464" s="45"/>
      <c r="K8464" s="45">
        <v>2.0938291378502782E-10</v>
      </c>
      <c r="L8464" s="45"/>
      <c r="M8464" s="45"/>
      <c r="N8464" s="45">
        <v>4.3188114166259766</v>
      </c>
      <c r="O8464" s="45"/>
      <c r="P8464" s="45"/>
      <c r="Q8464" s="45"/>
      <c r="R8464" s="45">
        <v>3.0538606643676758</v>
      </c>
      <c r="S8464" s="45"/>
      <c r="T8464" s="45"/>
      <c r="U8464" s="45"/>
      <c r="V8464" s="46">
        <v>4.8481609837836004E-9</v>
      </c>
      <c r="W8464" s="46"/>
      <c r="X8464" s="45">
        <v>7.4000000953674316E-2</v>
      </c>
      <c r="Y8464" s="45"/>
      <c r="Z8464" s="44">
        <v>4.440000057220459</v>
      </c>
      <c r="AA8464" s="44"/>
      <c r="AB8464" s="45">
        <v>3.8989336490631104</v>
      </c>
      <c r="AC8464" s="45"/>
      <c r="AD8464" s="45">
        <v>2.1318482044764145E-21</v>
      </c>
      <c r="AE8464" s="45"/>
      <c r="AF8464" s="45">
        <v>4.189873218536377</v>
      </c>
      <c r="AG8464" s="45"/>
      <c r="AH8464" s="45">
        <v>2.9626879692077637</v>
      </c>
      <c r="AI8464" s="45"/>
      <c r="AJ8464" s="45"/>
      <c r="AK8464" s="20">
        <v>5.0880968383864976E-20</v>
      </c>
    </row>
    <row r="8465" spans="2:37">
      <c r="B8465" s="2">
        <v>3.5999998450279236E-2</v>
      </c>
      <c r="D8465" s="44">
        <v>2.1599999070167542</v>
      </c>
      <c r="E8465" s="44"/>
      <c r="F8465" s="45">
        <v>-2.3063614368438721</v>
      </c>
      <c r="G8465" s="45"/>
      <c r="H8465" s="45"/>
      <c r="I8465" s="45"/>
      <c r="J8465" s="45"/>
      <c r="K8465" s="45">
        <v>1.0909042419404713E-10</v>
      </c>
      <c r="L8465" s="45"/>
      <c r="M8465" s="45"/>
      <c r="N8465" s="45">
        <v>4.3149623870849609</v>
      </c>
      <c r="O8465" s="45"/>
      <c r="P8465" s="45"/>
      <c r="Q8465" s="45"/>
      <c r="R8465" s="45">
        <v>3.0511393547058105</v>
      </c>
      <c r="S8465" s="45"/>
      <c r="T8465" s="45"/>
      <c r="U8465" s="45"/>
      <c r="V8465" s="46">
        <v>2.5281892135353701E-9</v>
      </c>
      <c r="W8465" s="46"/>
      <c r="X8465" s="45">
        <v>7.5000002980232239E-2</v>
      </c>
      <c r="Y8465" s="45"/>
      <c r="Z8465" s="44">
        <v>4.5000001788139343</v>
      </c>
      <c r="AA8465" s="44"/>
      <c r="AB8465" s="45">
        <v>4.1870532035827637</v>
      </c>
      <c r="AC8465" s="45"/>
      <c r="AD8465" s="45">
        <v>1.115659144361525E-21</v>
      </c>
      <c r="AE8465" s="45"/>
      <c r="AF8465" s="45">
        <v>4.1870627403259277</v>
      </c>
      <c r="AG8465" s="45"/>
      <c r="AH8465" s="45">
        <v>2.960700511932373</v>
      </c>
      <c r="AI8465" s="45"/>
      <c r="AJ8465" s="45"/>
      <c r="AK8465" s="20">
        <v>2.6645389076389613E-20</v>
      </c>
    </row>
    <row r="8466" spans="2:37">
      <c r="B8466" s="2">
        <v>3.7000000476837158E-2</v>
      </c>
      <c r="D8466" s="44">
        <v>2.2200000286102295</v>
      </c>
      <c r="E8466" s="44"/>
      <c r="F8466" s="45">
        <v>-0.80107688903808594</v>
      </c>
      <c r="G8466" s="45"/>
      <c r="H8466" s="45"/>
      <c r="I8466" s="45"/>
      <c r="J8466" s="45"/>
      <c r="K8466" s="45">
        <v>5.6853931285072434E-11</v>
      </c>
      <c r="L8466" s="45"/>
      <c r="M8466" s="45"/>
      <c r="N8466" s="45">
        <v>4.3111462593078613</v>
      </c>
      <c r="O8466" s="45"/>
      <c r="P8466" s="45"/>
      <c r="Q8466" s="45"/>
      <c r="R8466" s="45">
        <v>3.0484409332275391</v>
      </c>
      <c r="S8466" s="45"/>
      <c r="T8466" s="45"/>
      <c r="U8466" s="45"/>
      <c r="V8466" s="46">
        <v>1.3187659853031164E-9</v>
      </c>
      <c r="W8466" s="46"/>
      <c r="X8466" s="45">
        <v>7.5999997556209564E-2</v>
      </c>
      <c r="Y8466" s="45"/>
      <c r="Z8466" s="44">
        <v>4.5599998533725739</v>
      </c>
      <c r="AA8466" s="44"/>
      <c r="AB8466" s="45">
        <v>3.887127161026001</v>
      </c>
      <c r="AC8466" s="45"/>
      <c r="AD8466" s="45">
        <v>5.8387162508876131E-22</v>
      </c>
      <c r="AE8466" s="45"/>
      <c r="AF8466" s="45">
        <v>4.1842732429504395</v>
      </c>
      <c r="AG8466" s="45"/>
      <c r="AH8466" s="45">
        <v>2.9587280750274658</v>
      </c>
      <c r="AI8466" s="45"/>
      <c r="AJ8466" s="45"/>
      <c r="AK8466" s="20">
        <v>1.3953955322401376E-20</v>
      </c>
    </row>
    <row r="8467" spans="2:37" ht="14.25" customHeight="1">
      <c r="B8467" s="2">
        <v>3.7999998778104782E-2</v>
      </c>
      <c r="D8467" s="44">
        <v>2.2799999266862869</v>
      </c>
      <c r="E8467" s="44"/>
      <c r="F8467" s="45">
        <v>0.81397449970245361</v>
      </c>
      <c r="G8467" s="45"/>
      <c r="H8467" s="45"/>
      <c r="I8467" s="45"/>
      <c r="J8467" s="45"/>
      <c r="K8467" s="45">
        <v>2.9638437537560236E-11</v>
      </c>
      <c r="L8467" s="45"/>
      <c r="M8467" s="45"/>
      <c r="N8467" s="45">
        <v>4.3073625564575195</v>
      </c>
      <c r="O8467" s="45"/>
      <c r="P8467" s="45"/>
      <c r="Q8467" s="45"/>
      <c r="R8467" s="45">
        <v>3.0457651615142822</v>
      </c>
      <c r="S8467" s="45"/>
      <c r="T8467" s="45"/>
      <c r="U8467" s="45"/>
      <c r="V8467" s="46">
        <v>6.8808780895324162E-10</v>
      </c>
      <c r="W8467" s="46"/>
      <c r="X8467" s="45">
        <v>7.6999999582767487E-2</v>
      </c>
      <c r="Y8467" s="45"/>
      <c r="Z8467" s="44">
        <v>4.6199999749660492</v>
      </c>
      <c r="AA8467" s="44"/>
      <c r="AB8467" s="45">
        <v>3.0420334339141846</v>
      </c>
      <c r="AC8467" s="45"/>
      <c r="AD8467" s="45">
        <v>3.0557164563347311E-22</v>
      </c>
      <c r="AE8467" s="45"/>
      <c r="AF8467" s="45">
        <v>4.1815052032470703</v>
      </c>
      <c r="AG8467" s="45"/>
      <c r="AH8467" s="45">
        <v>2.9567704200744629</v>
      </c>
      <c r="AI8467" s="45"/>
      <c r="AJ8467" s="45"/>
      <c r="AK8467" s="20">
        <v>7.3076956176506121E-21</v>
      </c>
    </row>
    <row r="8468" spans="2:37" ht="13.5" customHeight="1">
      <c r="B8468" s="47" t="s">
        <v>11</v>
      </c>
      <c r="C8468" s="47"/>
      <c r="D8468" s="47"/>
      <c r="E8468" s="47"/>
    </row>
    <row r="8469" spans="2:37" ht="12.75" customHeight="1">
      <c r="B8469" s="39" t="s">
        <v>0</v>
      </c>
      <c r="C8469" s="39"/>
      <c r="D8469" s="39"/>
      <c r="E8469" s="39"/>
      <c r="F8469" s="39"/>
      <c r="G8469" s="1" t="s">
        <v>1</v>
      </c>
      <c r="H8469" s="40" t="s">
        <v>49</v>
      </c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</row>
    <row r="8470" spans="2:37" ht="12.75" customHeight="1">
      <c r="AB8470" s="39" t="s">
        <v>2</v>
      </c>
      <c r="AC8470" s="39"/>
      <c r="AD8470" s="39"/>
      <c r="AE8470" s="39"/>
      <c r="AF8470" s="39"/>
      <c r="AG8470" s="39"/>
    </row>
    <row r="8471" spans="2:37" ht="12" customHeight="1">
      <c r="B8471" s="39" t="s">
        <v>3</v>
      </c>
      <c r="C8471" s="39"/>
      <c r="D8471" s="39"/>
      <c r="E8471" s="39"/>
      <c r="G8471" s="1" t="s">
        <v>4</v>
      </c>
      <c r="H8471" s="41">
        <v>0.2199999988079071</v>
      </c>
      <c r="I8471" s="41"/>
      <c r="J8471" s="41"/>
      <c r="K8471" s="41"/>
      <c r="L8471" s="41"/>
      <c r="M8471" s="41"/>
      <c r="N8471" s="41"/>
      <c r="O8471" s="39" t="s">
        <v>21</v>
      </c>
      <c r="P8471" s="39"/>
      <c r="Q8471" s="39"/>
      <c r="R8471" s="39"/>
      <c r="S8471" s="1" t="s">
        <v>4</v>
      </c>
      <c r="T8471" s="42" t="s">
        <v>22</v>
      </c>
      <c r="U8471" s="42"/>
      <c r="V8471" s="42"/>
      <c r="W8471" s="42"/>
      <c r="X8471" s="42"/>
      <c r="Y8471" s="42"/>
      <c r="Z8471" s="42"/>
      <c r="AA8471" s="42"/>
      <c r="AB8471" s="39"/>
      <c r="AC8471" s="39"/>
      <c r="AD8471" s="39"/>
      <c r="AE8471" s="39"/>
      <c r="AF8471" s="39"/>
      <c r="AG8471" s="39"/>
    </row>
    <row r="8472" spans="2:37" ht="10.5" customHeight="1">
      <c r="AB8472" s="39"/>
      <c r="AC8472" s="39"/>
      <c r="AD8472" s="39"/>
      <c r="AE8472" s="39"/>
      <c r="AF8472" s="39"/>
      <c r="AG8472" s="39"/>
    </row>
    <row r="8473" spans="2:37" ht="12" customHeight="1">
      <c r="AB8473" s="39"/>
      <c r="AC8473" s="39"/>
      <c r="AD8473" s="39"/>
      <c r="AE8473" s="39"/>
      <c r="AF8473" s="39"/>
      <c r="AG8473" s="39"/>
    </row>
    <row r="8474" spans="2:37" ht="12" customHeight="1">
      <c r="AB8474" s="39"/>
      <c r="AC8474" s="39"/>
      <c r="AD8474" s="39"/>
      <c r="AE8474" s="39"/>
      <c r="AF8474" s="39"/>
      <c r="AG8474" s="39"/>
    </row>
    <row r="8475" spans="2:37" ht="6" customHeight="1"/>
    <row r="8476" spans="2:37" ht="3" customHeight="1">
      <c r="B8476" s="43" t="s">
        <v>5</v>
      </c>
      <c r="D8476" s="43" t="s">
        <v>23</v>
      </c>
      <c r="E8476" s="43"/>
      <c r="G8476" s="43" t="s">
        <v>6</v>
      </c>
      <c r="H8476" s="43"/>
      <c r="J8476" s="43" t="s">
        <v>7</v>
      </c>
      <c r="K8476" s="43"/>
      <c r="L8476" s="43"/>
      <c r="M8476" s="43"/>
      <c r="N8476" s="43" t="s">
        <v>8</v>
      </c>
      <c r="O8476" s="43"/>
      <c r="Q8476" s="43" t="s">
        <v>9</v>
      </c>
      <c r="R8476" s="43"/>
      <c r="S8476" s="43"/>
      <c r="T8476" s="43" t="s">
        <v>10</v>
      </c>
      <c r="U8476" s="43"/>
      <c r="X8476" s="43" t="s">
        <v>5</v>
      </c>
      <c r="Y8476" s="43"/>
      <c r="Z8476" s="43" t="s">
        <v>23</v>
      </c>
      <c r="AA8476" s="43"/>
      <c r="AB8476" s="43" t="s">
        <v>6</v>
      </c>
      <c r="AC8476" s="43" t="s">
        <v>7</v>
      </c>
      <c r="AE8476" s="43" t="s">
        <v>8</v>
      </c>
      <c r="AF8476" s="43" t="s">
        <v>9</v>
      </c>
      <c r="AG8476" s="43" t="s">
        <v>10</v>
      </c>
      <c r="AH8476" s="43"/>
    </row>
    <row r="8477" spans="2:37" ht="14.25" customHeight="1">
      <c r="B8477" s="43"/>
      <c r="D8477" s="43"/>
      <c r="E8477" s="43"/>
      <c r="G8477" s="43"/>
      <c r="H8477" s="43"/>
      <c r="J8477" s="43"/>
      <c r="K8477" s="43"/>
      <c r="L8477" s="43"/>
      <c r="M8477" s="43"/>
      <c r="N8477" s="43"/>
      <c r="O8477" s="43"/>
      <c r="Q8477" s="43"/>
      <c r="R8477" s="43"/>
      <c r="S8477" s="43"/>
      <c r="T8477" s="43"/>
      <c r="U8477" s="43"/>
      <c r="X8477" s="43"/>
      <c r="Y8477" s="43"/>
      <c r="Z8477" s="43"/>
      <c r="AA8477" s="43"/>
      <c r="AB8477" s="43"/>
      <c r="AC8477" s="43"/>
      <c r="AE8477" s="43"/>
      <c r="AF8477" s="43"/>
      <c r="AG8477" s="43"/>
      <c r="AH8477" s="43"/>
    </row>
    <row r="8478" spans="2:37">
      <c r="B8478" s="2">
        <v>7.8000001609325409E-2</v>
      </c>
      <c r="D8478" s="44">
        <v>4.6800000965595245</v>
      </c>
      <c r="E8478" s="44"/>
      <c r="F8478" s="45">
        <v>1.7710984945297241</v>
      </c>
      <c r="G8478" s="45"/>
      <c r="H8478" s="45"/>
      <c r="I8478" s="45"/>
      <c r="J8478" s="45"/>
      <c r="K8478" s="45">
        <v>1.5992561985416192E-22</v>
      </c>
      <c r="L8478" s="45"/>
      <c r="M8478" s="45"/>
      <c r="N8478" s="45">
        <v>4.1787571907043457</v>
      </c>
      <c r="O8478" s="45"/>
      <c r="P8478" s="45"/>
      <c r="Q8478" s="45"/>
      <c r="R8478" s="45">
        <v>2.9548275470733643</v>
      </c>
      <c r="S8478" s="45"/>
      <c r="T8478" s="45"/>
      <c r="U8478" s="45"/>
      <c r="V8478" s="46">
        <v>3.827109431515704E-21</v>
      </c>
      <c r="W8478" s="46"/>
    </row>
    <row r="8479" spans="2:37">
      <c r="B8479" s="2">
        <v>7.9000003635883331E-2</v>
      </c>
      <c r="D8479" s="44">
        <v>4.7400002181529999</v>
      </c>
      <c r="E8479" s="44"/>
      <c r="F8479" s="45">
        <v>0.25325071811676025</v>
      </c>
      <c r="G8479" s="45"/>
      <c r="H8479" s="45"/>
      <c r="I8479" s="45"/>
      <c r="J8479" s="45"/>
      <c r="K8479" s="45">
        <v>8.370120282426161E-23</v>
      </c>
      <c r="L8479" s="45"/>
      <c r="M8479" s="45"/>
      <c r="N8479" s="45">
        <v>4.176030158996582</v>
      </c>
      <c r="O8479" s="45"/>
      <c r="P8479" s="45"/>
      <c r="Q8479" s="45"/>
      <c r="R8479" s="45">
        <v>2.9528992176055908</v>
      </c>
      <c r="S8479" s="45"/>
      <c r="T8479" s="45"/>
      <c r="U8479" s="45"/>
      <c r="V8479" s="46">
        <v>2.0043244593916922E-21</v>
      </c>
      <c r="W8479" s="46"/>
    </row>
    <row r="8480" spans="2:37">
      <c r="B8480" s="2">
        <v>7.9999998211860657E-2</v>
      </c>
      <c r="D8480" s="44">
        <v>4.7999998927116394</v>
      </c>
      <c r="E8480" s="44"/>
      <c r="F8480" s="45">
        <v>-1.2981659173965454</v>
      </c>
      <c r="G8480" s="45"/>
      <c r="H8480" s="45"/>
      <c r="I8480" s="45"/>
      <c r="J8480" s="45"/>
      <c r="K8480" s="45">
        <v>4.3808001976255702E-23</v>
      </c>
      <c r="L8480" s="45"/>
      <c r="M8480" s="45"/>
      <c r="N8480" s="45">
        <v>4.1733236312866211</v>
      </c>
      <c r="O8480" s="45"/>
      <c r="P8480" s="45"/>
      <c r="Q8480" s="45"/>
      <c r="R8480" s="45">
        <v>2.9509854316711426</v>
      </c>
      <c r="S8480" s="45"/>
      <c r="T8480" s="45"/>
      <c r="U8480" s="45"/>
      <c r="V8480" s="46">
        <v>1.0497149165238625E-21</v>
      </c>
      <c r="W8480" s="46"/>
    </row>
    <row r="8481" spans="2:23">
      <c r="B8481" s="2">
        <v>8.1000000238418579E-2</v>
      </c>
      <c r="D8481" s="44">
        <v>4.8600000143051147</v>
      </c>
      <c r="E8481" s="44"/>
      <c r="F8481" s="45">
        <v>-2.6653752326965332</v>
      </c>
      <c r="G8481" s="45"/>
      <c r="H8481" s="45"/>
      <c r="I8481" s="45"/>
      <c r="J8481" s="45"/>
      <c r="K8481" s="45">
        <v>2.2928878032138316E-23</v>
      </c>
      <c r="L8481" s="45"/>
      <c r="M8481" s="45"/>
      <c r="N8481" s="45">
        <v>4.1706371307373047</v>
      </c>
      <c r="O8481" s="45"/>
      <c r="P8481" s="45"/>
      <c r="Q8481" s="45"/>
      <c r="R8481" s="45">
        <v>2.9490857124328613</v>
      </c>
      <c r="S8481" s="45"/>
      <c r="T8481" s="45"/>
      <c r="U8481" s="45"/>
      <c r="V8481" s="46">
        <v>5.4976920602138042E-22</v>
      </c>
      <c r="W8481" s="46"/>
    </row>
    <row r="8482" spans="2:23">
      <c r="B8482" s="2">
        <v>8.2000002264976501E-2</v>
      </c>
      <c r="D8482" s="44">
        <v>4.9200001358985901</v>
      </c>
      <c r="E8482" s="44"/>
      <c r="F8482" s="45">
        <v>-3.6567342281341553</v>
      </c>
      <c r="G8482" s="45"/>
      <c r="H8482" s="45"/>
      <c r="I8482" s="45"/>
      <c r="J8482" s="45"/>
      <c r="K8482" s="45">
        <v>1.2001050602793078E-23</v>
      </c>
      <c r="L8482" s="45"/>
      <c r="M8482" s="45"/>
      <c r="N8482" s="45">
        <v>4.1679701805114746</v>
      </c>
      <c r="O8482" s="45"/>
      <c r="P8482" s="45"/>
      <c r="Q8482" s="45"/>
      <c r="R8482" s="45">
        <v>2.9472000598907471</v>
      </c>
      <c r="S8482" s="45"/>
      <c r="T8482" s="45"/>
      <c r="U8482" s="45"/>
      <c r="V8482" s="46">
        <v>2.8793513917343212E-22</v>
      </c>
      <c r="W8482" s="46"/>
    </row>
    <row r="8483" spans="2:23">
      <c r="B8483" s="2">
        <v>8.2999996840953827E-2</v>
      </c>
      <c r="D8483" s="44">
        <v>4.9799998104572296</v>
      </c>
      <c r="E8483" s="44"/>
      <c r="F8483" s="45">
        <v>-4.1335926055908203</v>
      </c>
      <c r="G8483" s="45"/>
      <c r="H8483" s="45"/>
      <c r="I8483" s="45"/>
      <c r="J8483" s="45"/>
      <c r="K8483" s="45">
        <v>6.2814860014000547E-24</v>
      </c>
      <c r="L8483" s="45"/>
      <c r="M8483" s="45"/>
      <c r="N8483" s="45">
        <v>4.1653232574462891</v>
      </c>
      <c r="O8483" s="45"/>
      <c r="P8483" s="45"/>
      <c r="Q8483" s="45"/>
      <c r="R8483" s="45">
        <v>2.9453282356262207</v>
      </c>
      <c r="S8483" s="45"/>
      <c r="T8483" s="45"/>
      <c r="U8483" s="45"/>
      <c r="V8483" s="46">
        <v>1.5080429257524276E-22</v>
      </c>
      <c r="W8483" s="46"/>
    </row>
    <row r="8484" spans="2:23">
      <c r="B8484" s="2">
        <v>8.3999998867511749E-2</v>
      </c>
      <c r="D8484" s="44">
        <v>5.039999932050705</v>
      </c>
      <c r="E8484" s="44"/>
      <c r="F8484" s="45">
        <v>-4.0296797752380371</v>
      </c>
      <c r="G8484" s="45"/>
      <c r="H8484" s="45"/>
      <c r="I8484" s="45"/>
      <c r="J8484" s="45"/>
      <c r="K8484" s="45">
        <v>3.2878482045838312E-24</v>
      </c>
      <c r="L8484" s="45"/>
      <c r="M8484" s="45"/>
      <c r="N8484" s="45">
        <v>4.1626954078674316</v>
      </c>
      <c r="O8484" s="45"/>
      <c r="P8484" s="45"/>
      <c r="Q8484" s="45"/>
      <c r="R8484" s="45">
        <v>2.9434702396392822</v>
      </c>
      <c r="S8484" s="45"/>
      <c r="T8484" s="45"/>
      <c r="U8484" s="45"/>
      <c r="V8484" s="46">
        <v>7.8983631595309948E-23</v>
      </c>
      <c r="W8484" s="46"/>
    </row>
    <row r="8485" spans="2:23">
      <c r="B8485" s="2">
        <v>8.5000000894069672E-2</v>
      </c>
      <c r="D8485" s="44">
        <v>5.1000000536441803</v>
      </c>
      <c r="E8485" s="44"/>
      <c r="F8485" s="45">
        <v>-3.3603148460388184</v>
      </c>
      <c r="G8485" s="45"/>
      <c r="H8485" s="45"/>
      <c r="I8485" s="45"/>
      <c r="J8485" s="45"/>
      <c r="K8485" s="45">
        <v>1.7209448325960085E-24</v>
      </c>
      <c r="L8485" s="45"/>
      <c r="M8485" s="45"/>
      <c r="N8485" s="45">
        <v>4.1600871086120605</v>
      </c>
      <c r="O8485" s="45"/>
      <c r="P8485" s="45"/>
      <c r="Q8485" s="45"/>
      <c r="R8485" s="45">
        <v>2.9416258335113525</v>
      </c>
      <c r="S8485" s="45"/>
      <c r="T8485" s="45"/>
      <c r="U8485" s="45"/>
      <c r="V8485" s="46">
        <v>4.1367998398421936E-23</v>
      </c>
      <c r="W8485" s="46"/>
    </row>
    <row r="8486" spans="2:23">
      <c r="B8486" s="2">
        <v>8.6000002920627594E-2</v>
      </c>
      <c r="D8486" s="44">
        <v>5.1600001752376556</v>
      </c>
      <c r="E8486" s="44"/>
      <c r="F8486" s="45">
        <v>-2.2201504707336426</v>
      </c>
      <c r="G8486" s="45"/>
      <c r="H8486" s="45"/>
      <c r="I8486" s="45"/>
      <c r="J8486" s="45"/>
      <c r="K8486" s="45">
        <v>9.0079839412722348E-25</v>
      </c>
      <c r="L8486" s="45"/>
      <c r="M8486" s="45"/>
      <c r="N8486" s="45">
        <v>4.1574978828430176</v>
      </c>
      <c r="O8486" s="45"/>
      <c r="P8486" s="45"/>
      <c r="Q8486" s="45"/>
      <c r="R8486" s="45">
        <v>2.9397950172424316</v>
      </c>
      <c r="S8486" s="45"/>
      <c r="T8486" s="45"/>
      <c r="U8486" s="45"/>
      <c r="V8486" s="46">
        <v>2.1666839423304016E-23</v>
      </c>
      <c r="W8486" s="46"/>
    </row>
    <row r="8487" spans="2:23">
      <c r="B8487" s="2">
        <v>8.6999997496604919E-2</v>
      </c>
      <c r="D8487" s="44">
        <v>5.2199998497962952</v>
      </c>
      <c r="E8487" s="44"/>
      <c r="F8487" s="45">
        <v>-0.76979243755340576</v>
      </c>
      <c r="G8487" s="45"/>
      <c r="H8487" s="45"/>
      <c r="I8487" s="45"/>
      <c r="J8487" s="45"/>
      <c r="K8487" s="45">
        <v>4.7151266476139951E-25</v>
      </c>
      <c r="L8487" s="45"/>
      <c r="M8487" s="45"/>
      <c r="N8487" s="45">
        <v>4.1549272537231445</v>
      </c>
      <c r="O8487" s="45"/>
      <c r="P8487" s="45"/>
      <c r="Q8487" s="45"/>
      <c r="R8487" s="45">
        <v>2.9379773139953613</v>
      </c>
      <c r="S8487" s="45"/>
      <c r="T8487" s="45"/>
      <c r="U8487" s="45"/>
      <c r="V8487" s="46">
        <v>1.1348277670053554E-23</v>
      </c>
      <c r="W8487" s="46"/>
    </row>
    <row r="8488" spans="2:23">
      <c r="B8488" s="2">
        <v>8.7999999523162842E-2</v>
      </c>
      <c r="D8488" s="44">
        <v>5.2799999713897705</v>
      </c>
      <c r="E8488" s="44"/>
      <c r="F8488" s="45">
        <v>0.78682142496109009</v>
      </c>
      <c r="G8488" s="45"/>
      <c r="H8488" s="45"/>
      <c r="I8488" s="45"/>
      <c r="J8488" s="45"/>
      <c r="K8488" s="45">
        <v>2.4681066489746508E-25</v>
      </c>
      <c r="L8488" s="45"/>
      <c r="M8488" s="45"/>
      <c r="N8488" s="45">
        <v>4.1523756980895996</v>
      </c>
      <c r="O8488" s="45"/>
      <c r="P8488" s="45"/>
      <c r="Q8488" s="45"/>
      <c r="R8488" s="45">
        <v>2.9361729621887207</v>
      </c>
      <c r="S8488" s="45"/>
      <c r="T8488" s="45"/>
      <c r="U8488" s="45"/>
      <c r="V8488" s="46">
        <v>5.9438428843432412E-24</v>
      </c>
      <c r="W8488" s="46"/>
    </row>
    <row r="8489" spans="2:23">
      <c r="B8489" s="2">
        <v>8.9000001549720764E-2</v>
      </c>
      <c r="D8489" s="44">
        <v>5.3400000929832458</v>
      </c>
      <c r="E8489" s="44"/>
      <c r="F8489" s="45">
        <v>2.2310936450958252</v>
      </c>
      <c r="G8489" s="45"/>
      <c r="H8489" s="45"/>
      <c r="I8489" s="45"/>
      <c r="J8489" s="45"/>
      <c r="K8489" s="45">
        <v>1.2919299536916116E-25</v>
      </c>
      <c r="L8489" s="45"/>
      <c r="M8489" s="45"/>
      <c r="N8489" s="45">
        <v>4.1498422622680664</v>
      </c>
      <c r="O8489" s="45"/>
      <c r="P8489" s="45"/>
      <c r="Q8489" s="45"/>
      <c r="R8489" s="45">
        <v>2.9343814849853516</v>
      </c>
      <c r="S8489" s="45"/>
      <c r="T8489" s="45"/>
      <c r="U8489" s="45"/>
      <c r="V8489" s="46">
        <v>3.113202683207404E-24</v>
      </c>
      <c r="W8489" s="46"/>
    </row>
    <row r="8490" spans="2:23">
      <c r="B8490" s="2">
        <v>9.0000003576278687E-2</v>
      </c>
      <c r="D8490" s="44">
        <v>5.4000002145767212</v>
      </c>
      <c r="E8490" s="44"/>
      <c r="F8490" s="45">
        <v>3.3604614734649658</v>
      </c>
      <c r="G8490" s="45"/>
      <c r="H8490" s="45"/>
      <c r="I8490" s="45"/>
      <c r="J8490" s="45"/>
      <c r="K8490" s="45">
        <v>6.7626703473784967E-26</v>
      </c>
      <c r="L8490" s="45"/>
      <c r="M8490" s="45"/>
      <c r="N8490" s="45">
        <v>4.1473269462585449</v>
      </c>
      <c r="O8490" s="45"/>
      <c r="P8490" s="45"/>
      <c r="Q8490" s="45"/>
      <c r="R8490" s="45">
        <v>2.932603120803833</v>
      </c>
      <c r="S8490" s="45"/>
      <c r="T8490" s="45"/>
      <c r="U8490" s="45"/>
      <c r="V8490" s="46">
        <v>1.6306093135031428E-24</v>
      </c>
      <c r="W8490" s="46"/>
    </row>
    <row r="8491" spans="2:23">
      <c r="B8491" s="2">
        <v>9.0999998152256012E-2</v>
      </c>
      <c r="D8491" s="44">
        <v>5.4599998891353607</v>
      </c>
      <c r="E8491" s="44"/>
      <c r="F8491" s="45">
        <v>4.0168027877807617</v>
      </c>
      <c r="G8491" s="45"/>
      <c r="H8491" s="45"/>
      <c r="I8491" s="45"/>
      <c r="J8491" s="45"/>
      <c r="K8491" s="45">
        <v>3.539984654341718E-26</v>
      </c>
      <c r="L8491" s="45"/>
      <c r="M8491" s="45"/>
      <c r="N8491" s="45">
        <v>4.1448302268981934</v>
      </c>
      <c r="O8491" s="45"/>
      <c r="P8491" s="45"/>
      <c r="Q8491" s="45"/>
      <c r="R8491" s="45">
        <v>2.9308373928070068</v>
      </c>
      <c r="S8491" s="45"/>
      <c r="T8491" s="45"/>
      <c r="U8491" s="45"/>
      <c r="V8491" s="46">
        <v>8.5407228916633305E-25</v>
      </c>
      <c r="W8491" s="46"/>
    </row>
    <row r="8492" spans="2:23">
      <c r="B8492" s="2">
        <v>9.2000000178813934E-2</v>
      </c>
      <c r="D8492" s="44">
        <v>5.5200000107288361</v>
      </c>
      <c r="E8492" s="44"/>
      <c r="F8492" s="45">
        <v>4.1085720062255859</v>
      </c>
      <c r="G8492" s="45"/>
      <c r="H8492" s="45"/>
      <c r="I8492" s="45"/>
      <c r="J8492" s="45"/>
      <c r="K8492" s="45">
        <v>1.8530546041843695E-26</v>
      </c>
      <c r="L8492" s="45"/>
      <c r="M8492" s="45"/>
      <c r="N8492" s="45">
        <v>4.1423506736755371</v>
      </c>
      <c r="O8492" s="45"/>
      <c r="P8492" s="45"/>
      <c r="Q8492" s="45"/>
      <c r="R8492" s="45">
        <v>2.929084300994873</v>
      </c>
      <c r="S8492" s="45"/>
      <c r="T8492" s="45"/>
      <c r="U8492" s="45"/>
      <c r="V8492" s="46">
        <v>4.4734369225865788E-25</v>
      </c>
      <c r="W8492" s="46"/>
    </row>
    <row r="8493" spans="2:23">
      <c r="B8493" s="2">
        <v>9.3000002205371857E-2</v>
      </c>
      <c r="D8493" s="44">
        <v>5.5800001323223114</v>
      </c>
      <c r="E8493" s="44"/>
      <c r="F8493" s="45">
        <v>3.6235668659210205</v>
      </c>
      <c r="G8493" s="45"/>
      <c r="H8493" s="45"/>
      <c r="I8493" s="45"/>
      <c r="J8493" s="45"/>
      <c r="K8493" s="45">
        <v>9.7001503134804184E-27</v>
      </c>
      <c r="L8493" s="45"/>
      <c r="M8493" s="45"/>
      <c r="N8493" s="45">
        <v>4.1398892402648926</v>
      </c>
      <c r="O8493" s="45"/>
      <c r="P8493" s="45"/>
      <c r="Q8493" s="45"/>
      <c r="R8493" s="45">
        <v>2.9273438453674316</v>
      </c>
      <c r="S8493" s="45"/>
      <c r="T8493" s="45"/>
      <c r="U8493" s="45"/>
      <c r="V8493" s="46">
        <v>2.3430941356910469E-25</v>
      </c>
      <c r="W8493" s="46"/>
    </row>
    <row r="8494" spans="2:23">
      <c r="B8494" s="2">
        <v>9.3999996781349182E-2</v>
      </c>
      <c r="D8494" s="44">
        <v>5.6399998068809509</v>
      </c>
      <c r="E8494" s="44"/>
      <c r="F8494" s="45">
        <v>2.6305441856384277</v>
      </c>
      <c r="G8494" s="45"/>
      <c r="H8494" s="45"/>
      <c r="I8494" s="45"/>
      <c r="J8494" s="45"/>
      <c r="K8494" s="45">
        <v>5.0777578243936905E-27</v>
      </c>
      <c r="L8494" s="45"/>
      <c r="M8494" s="45"/>
      <c r="N8494" s="45">
        <v>4.1374449729919434</v>
      </c>
      <c r="O8494" s="45"/>
      <c r="P8494" s="45"/>
      <c r="Q8494" s="45"/>
      <c r="R8494" s="45">
        <v>2.9256155490875244</v>
      </c>
      <c r="S8494" s="45"/>
      <c r="T8494" s="45"/>
      <c r="U8494" s="45"/>
      <c r="V8494" s="46">
        <v>1.2272688741833918E-25</v>
      </c>
      <c r="W8494" s="46"/>
    </row>
    <row r="8495" spans="2:23">
      <c r="B8495" s="2">
        <v>9.4999998807907104E-2</v>
      </c>
      <c r="D8495" s="44">
        <v>5.6999999284744263</v>
      </c>
      <c r="E8495" s="44"/>
      <c r="F8495" s="45">
        <v>1.269474983215332</v>
      </c>
      <c r="G8495" s="45"/>
      <c r="H8495" s="45"/>
      <c r="I8495" s="45"/>
      <c r="J8495" s="45"/>
      <c r="K8495" s="45">
        <v>2.6580826127677433E-27</v>
      </c>
      <c r="L8495" s="45"/>
      <c r="M8495" s="45"/>
      <c r="N8495" s="45">
        <v>4.1350183486938477</v>
      </c>
      <c r="O8495" s="45"/>
      <c r="P8495" s="45"/>
      <c r="Q8495" s="45"/>
      <c r="R8495" s="45">
        <v>2.9238994121551514</v>
      </c>
      <c r="S8495" s="45"/>
      <c r="T8495" s="45"/>
      <c r="U8495" s="45"/>
      <c r="V8495" s="46">
        <v>6.4282247547414801E-26</v>
      </c>
      <c r="W8495" s="46"/>
    </row>
    <row r="8496" spans="2:23">
      <c r="B8496" s="2">
        <v>9.6000000834465027E-2</v>
      </c>
      <c r="D8496" s="44">
        <v>5.7600000500679016</v>
      </c>
      <c r="E8496" s="44"/>
      <c r="F8496" s="45">
        <v>-0.26818177103996277</v>
      </c>
      <c r="G8496" s="45"/>
      <c r="H8496" s="45"/>
      <c r="I8496" s="45"/>
      <c r="J8496" s="45"/>
      <c r="K8496" s="45">
        <v>1.3914506810457511E-27</v>
      </c>
      <c r="L8496" s="45"/>
      <c r="M8496" s="45"/>
      <c r="N8496" s="45">
        <v>4.1326084136962891</v>
      </c>
      <c r="O8496" s="45"/>
      <c r="P8496" s="45"/>
      <c r="Q8496" s="45"/>
      <c r="R8496" s="45">
        <v>2.9221956729888916</v>
      </c>
      <c r="S8496" s="45"/>
      <c r="T8496" s="45"/>
      <c r="U8496" s="45"/>
      <c r="V8496" s="46">
        <v>3.3670031734150963E-26</v>
      </c>
      <c r="W8496" s="46"/>
    </row>
    <row r="8497" spans="2:34">
      <c r="B8497" s="2">
        <v>9.7000002861022949E-2</v>
      </c>
      <c r="D8497" s="44">
        <v>5.820000171661377</v>
      </c>
      <c r="E8497" s="44"/>
      <c r="F8497" s="45">
        <v>-1.7664097547531128</v>
      </c>
      <c r="G8497" s="45"/>
      <c r="H8497" s="45"/>
      <c r="I8497" s="45"/>
      <c r="J8497" s="45"/>
      <c r="K8497" s="45">
        <v>7.2839975314262582E-28</v>
      </c>
      <c r="L8497" s="45"/>
      <c r="M8497" s="45"/>
      <c r="N8497" s="45">
        <v>4.1302156448364258</v>
      </c>
      <c r="O8497" s="45"/>
      <c r="P8497" s="45"/>
      <c r="Q8497" s="45"/>
      <c r="R8497" s="45">
        <v>2.9205036163330078</v>
      </c>
      <c r="S8497" s="45"/>
      <c r="T8497" s="45"/>
      <c r="U8497" s="45"/>
      <c r="V8497" s="46">
        <v>1.7635876086222004E-26</v>
      </c>
      <c r="W8497" s="46"/>
    </row>
    <row r="8498" spans="2:34">
      <c r="B8498" s="2">
        <v>9.7999997437000275E-2</v>
      </c>
      <c r="D8498" s="44">
        <v>5.8799998462200165</v>
      </c>
      <c r="E8498" s="44"/>
      <c r="F8498" s="45">
        <v>-3.0149776935577393</v>
      </c>
      <c r="G8498" s="45"/>
      <c r="H8498" s="45"/>
      <c r="I8498" s="45"/>
      <c r="J8498" s="45"/>
      <c r="K8498" s="45">
        <v>3.8130651596809505E-28</v>
      </c>
      <c r="L8498" s="45"/>
      <c r="M8498" s="45"/>
      <c r="N8498" s="45">
        <v>4.1278400421142578</v>
      </c>
      <c r="O8498" s="45"/>
      <c r="P8498" s="45"/>
      <c r="Q8498" s="45"/>
      <c r="R8498" s="45">
        <v>2.9188234806060791</v>
      </c>
      <c r="S8498" s="45"/>
      <c r="T8498" s="45"/>
      <c r="U8498" s="45"/>
      <c r="V8498" s="46">
        <v>9.2374348591336964E-27</v>
      </c>
      <c r="W8498" s="46"/>
    </row>
    <row r="8499" spans="2:34">
      <c r="B8499" s="2">
        <v>9.8999999463558197E-2</v>
      </c>
      <c r="D8499" s="44">
        <v>5.9399999678134918</v>
      </c>
      <c r="E8499" s="44"/>
      <c r="F8499" s="45">
        <v>-3.8389363288879395</v>
      </c>
      <c r="G8499" s="45"/>
      <c r="H8499" s="45"/>
      <c r="I8499" s="45"/>
      <c r="J8499" s="45"/>
      <c r="K8499" s="45">
        <v>1.9960939796736933E-28</v>
      </c>
      <c r="L8499" s="45"/>
      <c r="M8499" s="45"/>
      <c r="N8499" s="45">
        <v>4.1254801750183105</v>
      </c>
      <c r="O8499" s="45"/>
      <c r="P8499" s="45"/>
      <c r="Q8499" s="45"/>
      <c r="R8499" s="45">
        <v>2.9171550273895264</v>
      </c>
      <c r="S8499" s="45"/>
      <c r="T8499" s="45"/>
      <c r="U8499" s="45"/>
      <c r="V8499" s="46">
        <v>4.8384525547118211E-27</v>
      </c>
      <c r="W8499" s="46"/>
    </row>
    <row r="8500" spans="2:34">
      <c r="B8500" s="2">
        <v>0.10000000149011612</v>
      </c>
      <c r="D8500" s="44">
        <v>6.0000000894069672</v>
      </c>
      <c r="E8500" s="44"/>
      <c r="F8500" s="45">
        <v>-4.1231284141540527</v>
      </c>
      <c r="G8500" s="45"/>
      <c r="H8500" s="45"/>
      <c r="I8500" s="45"/>
      <c r="J8500" s="45"/>
      <c r="K8500" s="45">
        <v>1.044936522857249E-28</v>
      </c>
      <c r="L8500" s="45"/>
      <c r="M8500" s="45"/>
      <c r="N8500" s="45">
        <v>4.1231374740600586</v>
      </c>
      <c r="O8500" s="45"/>
      <c r="P8500" s="45"/>
      <c r="Q8500" s="45"/>
      <c r="R8500" s="45">
        <v>2.9154982566833496</v>
      </c>
      <c r="S8500" s="45"/>
      <c r="T8500" s="45"/>
      <c r="U8500" s="45"/>
      <c r="V8500" s="46">
        <v>2.534323895285375E-27</v>
      </c>
      <c r="W8500" s="46"/>
    </row>
    <row r="8501" spans="2:34" ht="9.75" customHeight="1">
      <c r="B8501" s="2">
        <v>0.10100000351667404</v>
      </c>
      <c r="D8501" s="44">
        <v>6.0600002110004425</v>
      </c>
      <c r="E8501" s="44"/>
      <c r="F8501" s="45">
        <v>-3.8282816410064697</v>
      </c>
      <c r="G8501" s="45"/>
      <c r="H8501" s="45"/>
      <c r="I8501" s="45"/>
      <c r="J8501" s="45"/>
      <c r="K8501" s="45">
        <v>5.4701706727944563E-29</v>
      </c>
      <c r="L8501" s="45"/>
      <c r="M8501" s="45"/>
      <c r="N8501" s="45">
        <v>4.1208105087280273</v>
      </c>
      <c r="O8501" s="45"/>
      <c r="P8501" s="45"/>
      <c r="Q8501" s="45"/>
      <c r="R8501" s="45">
        <v>2.9138529300689697</v>
      </c>
      <c r="S8501" s="45"/>
      <c r="T8501" s="45"/>
      <c r="U8501" s="45"/>
      <c r="V8501" s="46">
        <v>1.3274502956568133E-27</v>
      </c>
      <c r="W8501" s="46"/>
    </row>
    <row r="8502" spans="2:34" ht="5.25" customHeight="1"/>
    <row r="8503" spans="2:34" ht="172.5" customHeight="1"/>
    <row r="8504" spans="2:34" ht="16.5" customHeight="1"/>
    <row r="8505" spans="2:34" ht="12.75" customHeight="1">
      <c r="B8505" s="39" t="s">
        <v>0</v>
      </c>
      <c r="C8505" s="39"/>
      <c r="D8505" s="39"/>
      <c r="E8505" s="39"/>
      <c r="F8505" s="39"/>
      <c r="G8505" s="1" t="s">
        <v>1</v>
      </c>
      <c r="H8505" s="40" t="s">
        <v>51</v>
      </c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</row>
    <row r="8506" spans="2:34" ht="12.75" customHeight="1">
      <c r="AB8506" s="39" t="s">
        <v>2</v>
      </c>
      <c r="AC8506" s="39"/>
      <c r="AD8506" s="39"/>
      <c r="AE8506" s="39"/>
      <c r="AF8506" s="39"/>
      <c r="AG8506" s="39"/>
    </row>
    <row r="8507" spans="2:34" ht="12" customHeight="1">
      <c r="B8507" s="39" t="s">
        <v>3</v>
      </c>
      <c r="C8507" s="39"/>
      <c r="D8507" s="39"/>
      <c r="E8507" s="39"/>
      <c r="G8507" s="1" t="s">
        <v>4</v>
      </c>
      <c r="H8507" s="41">
        <v>0.2199999988079071</v>
      </c>
      <c r="I8507" s="41"/>
      <c r="J8507" s="41"/>
      <c r="K8507" s="41"/>
      <c r="L8507" s="41"/>
      <c r="M8507" s="41"/>
      <c r="N8507" s="41"/>
      <c r="O8507" s="39" t="s">
        <v>21</v>
      </c>
      <c r="P8507" s="39"/>
      <c r="Q8507" s="39"/>
      <c r="R8507" s="39"/>
      <c r="S8507" s="1" t="s">
        <v>4</v>
      </c>
      <c r="T8507" s="42" t="s">
        <v>22</v>
      </c>
      <c r="U8507" s="42"/>
      <c r="V8507" s="42"/>
      <c r="W8507" s="42"/>
      <c r="X8507" s="42"/>
      <c r="Y8507" s="42"/>
      <c r="Z8507" s="42"/>
      <c r="AA8507" s="42"/>
      <c r="AB8507" s="39"/>
      <c r="AC8507" s="39"/>
      <c r="AD8507" s="39"/>
      <c r="AE8507" s="39"/>
      <c r="AF8507" s="39"/>
      <c r="AG8507" s="39"/>
    </row>
    <row r="8508" spans="2:34" ht="10.5" customHeight="1">
      <c r="AB8508" s="39"/>
      <c r="AC8508" s="39"/>
      <c r="AD8508" s="39"/>
      <c r="AE8508" s="39"/>
      <c r="AF8508" s="39"/>
      <c r="AG8508" s="39"/>
    </row>
    <row r="8509" spans="2:34" ht="12" customHeight="1">
      <c r="AB8509" s="39"/>
      <c r="AC8509" s="39"/>
      <c r="AD8509" s="39"/>
      <c r="AE8509" s="39"/>
      <c r="AF8509" s="39"/>
      <c r="AG8509" s="39"/>
    </row>
    <row r="8510" spans="2:34" ht="12" customHeight="1">
      <c r="AB8510" s="39"/>
      <c r="AC8510" s="39"/>
      <c r="AD8510" s="39"/>
      <c r="AE8510" s="39"/>
      <c r="AF8510" s="39"/>
      <c r="AG8510" s="39"/>
    </row>
    <row r="8511" spans="2:34" ht="6" customHeight="1"/>
    <row r="8512" spans="2:34" ht="3" customHeight="1">
      <c r="B8512" s="43" t="s">
        <v>5</v>
      </c>
      <c r="D8512" s="43" t="s">
        <v>23</v>
      </c>
      <c r="E8512" s="43"/>
      <c r="G8512" s="43" t="s">
        <v>6</v>
      </c>
      <c r="H8512" s="43"/>
      <c r="J8512" s="43" t="s">
        <v>7</v>
      </c>
      <c r="K8512" s="43"/>
      <c r="L8512" s="43"/>
      <c r="M8512" s="43"/>
      <c r="N8512" s="43" t="s">
        <v>8</v>
      </c>
      <c r="O8512" s="43"/>
      <c r="Q8512" s="43" t="s">
        <v>9</v>
      </c>
      <c r="R8512" s="43"/>
      <c r="S8512" s="43"/>
      <c r="T8512" s="43" t="s">
        <v>10</v>
      </c>
      <c r="U8512" s="43"/>
      <c r="X8512" s="43" t="s">
        <v>5</v>
      </c>
      <c r="Y8512" s="43"/>
      <c r="Z8512" s="43" t="s">
        <v>23</v>
      </c>
      <c r="AA8512" s="43"/>
      <c r="AB8512" s="43" t="s">
        <v>6</v>
      </c>
      <c r="AC8512" s="43" t="s">
        <v>7</v>
      </c>
      <c r="AE8512" s="43" t="s">
        <v>8</v>
      </c>
      <c r="AF8512" s="43" t="s">
        <v>9</v>
      </c>
      <c r="AG8512" s="43" t="s">
        <v>10</v>
      </c>
      <c r="AH8512" s="43"/>
    </row>
    <row r="8513" spans="2:37" ht="14.25" customHeight="1">
      <c r="B8513" s="43"/>
      <c r="D8513" s="43"/>
      <c r="E8513" s="43"/>
      <c r="G8513" s="43"/>
      <c r="H8513" s="43"/>
      <c r="J8513" s="43"/>
      <c r="K8513" s="43"/>
      <c r="L8513" s="43"/>
      <c r="M8513" s="43"/>
      <c r="N8513" s="43"/>
      <c r="O8513" s="43"/>
      <c r="Q8513" s="43"/>
      <c r="R8513" s="43"/>
      <c r="S8513" s="43"/>
      <c r="T8513" s="43"/>
      <c r="U8513" s="43"/>
      <c r="X8513" s="43"/>
      <c r="Y8513" s="43"/>
      <c r="Z8513" s="43"/>
      <c r="AA8513" s="43"/>
      <c r="AB8513" s="43"/>
      <c r="AC8513" s="43"/>
      <c r="AE8513" s="43"/>
      <c r="AF8513" s="43"/>
      <c r="AG8513" s="43"/>
      <c r="AH8513" s="43"/>
    </row>
    <row r="8514" spans="2:37">
      <c r="B8514" s="2">
        <v>0</v>
      </c>
      <c r="D8514" s="44">
        <v>0</v>
      </c>
      <c r="E8514" s="44"/>
      <c r="F8514" s="45">
        <v>-8.4898645582143217E-5</v>
      </c>
      <c r="G8514" s="45"/>
      <c r="H8514" s="45"/>
      <c r="I8514" s="45"/>
      <c r="J8514" s="45"/>
      <c r="K8514" s="45">
        <v>4.6124138832092285</v>
      </c>
      <c r="L8514" s="45"/>
      <c r="M8514" s="45"/>
      <c r="N8514" s="45">
        <v>9.2249126434326172</v>
      </c>
      <c r="O8514" s="45"/>
      <c r="P8514" s="45"/>
      <c r="Q8514" s="45"/>
      <c r="R8514" s="45">
        <v>3.2615292072296143</v>
      </c>
      <c r="S8514" s="45"/>
      <c r="T8514" s="45"/>
      <c r="U8514" s="45"/>
      <c r="V8514" s="46">
        <v>99.998161315917969</v>
      </c>
      <c r="W8514" s="46"/>
      <c r="X8514" s="45">
        <v>3.9000000804662704E-2</v>
      </c>
      <c r="Y8514" s="45"/>
      <c r="Z8514" s="44">
        <v>2.3400000482797623</v>
      </c>
      <c r="AA8514" s="44"/>
      <c r="AB8514" s="45">
        <v>2.3912873268127441</v>
      </c>
      <c r="AC8514" s="45"/>
      <c r="AD8514" s="45">
        <v>2.0916004483950701E-9</v>
      </c>
      <c r="AE8514" s="45"/>
      <c r="AF8514" s="45">
        <v>4.4455933570861816</v>
      </c>
      <c r="AG8514" s="45"/>
      <c r="AH8514" s="45">
        <v>3.1435093879699707</v>
      </c>
      <c r="AI8514" s="45"/>
      <c r="AJ8514" s="45"/>
      <c r="AK8514" s="20">
        <v>4.7048846596453586E-8</v>
      </c>
    </row>
    <row r="8515" spans="2:37">
      <c r="B8515" s="2">
        <v>1.0000000474974513E-3</v>
      </c>
      <c r="D8515" s="44">
        <v>6.0000002849847078E-2</v>
      </c>
      <c r="E8515" s="44"/>
      <c r="F8515" s="45">
        <v>-2.0134689807891846</v>
      </c>
      <c r="G8515" s="45"/>
      <c r="H8515" s="45"/>
      <c r="I8515" s="45"/>
      <c r="J8515" s="45"/>
      <c r="K8515" s="45">
        <v>2.2701551914215088</v>
      </c>
      <c r="L8515" s="45"/>
      <c r="M8515" s="45"/>
      <c r="N8515" s="45">
        <v>6.8774080276489258</v>
      </c>
      <c r="O8515" s="45"/>
      <c r="P8515" s="45"/>
      <c r="Q8515" s="45"/>
      <c r="R8515" s="45">
        <v>3.257819652557373</v>
      </c>
      <c r="S8515" s="45"/>
      <c r="T8515" s="45"/>
      <c r="U8515" s="45"/>
      <c r="V8515" s="46">
        <v>49.273513793945313</v>
      </c>
      <c r="W8515" s="46"/>
      <c r="X8515" s="45">
        <v>3.9999999105930328E-2</v>
      </c>
      <c r="Y8515" s="45"/>
      <c r="Z8515" s="44">
        <v>2.3999999463558197</v>
      </c>
      <c r="AA8515" s="44"/>
      <c r="AB8515" s="45">
        <v>3.6003413200378418</v>
      </c>
      <c r="AC8515" s="45"/>
      <c r="AD8515" s="45">
        <v>1.2268503990497948E-9</v>
      </c>
      <c r="AE8515" s="45"/>
      <c r="AF8515" s="45">
        <v>4.4421916007995605</v>
      </c>
      <c r="AG8515" s="45"/>
      <c r="AH8515" s="45">
        <v>3.1411037445068359</v>
      </c>
      <c r="AI8515" s="45"/>
      <c r="AJ8515" s="45"/>
      <c r="AK8515" s="20">
        <v>2.7618133557893998E-8</v>
      </c>
    </row>
    <row r="8516" spans="2:37">
      <c r="B8516" s="2">
        <v>2.0000000949949026E-3</v>
      </c>
      <c r="D8516" s="44">
        <v>0.12000000569969416</v>
      </c>
      <c r="E8516" s="44"/>
      <c r="F8516" s="45">
        <v>-2.1649239063262939</v>
      </c>
      <c r="G8516" s="45"/>
      <c r="H8516" s="45"/>
      <c r="I8516" s="45"/>
      <c r="J8516" s="45"/>
      <c r="K8516" s="45">
        <v>1.189419150352478</v>
      </c>
      <c r="L8516" s="45"/>
      <c r="M8516" s="45"/>
      <c r="N8516" s="45">
        <v>5.7914838790893555</v>
      </c>
      <c r="O8516" s="45"/>
      <c r="P8516" s="45"/>
      <c r="Q8516" s="45"/>
      <c r="R8516" s="45">
        <v>3.2541511058807373</v>
      </c>
      <c r="S8516" s="45"/>
      <c r="T8516" s="45"/>
      <c r="U8516" s="45"/>
      <c r="V8516" s="46">
        <v>25.8453369140625</v>
      </c>
      <c r="W8516" s="46"/>
      <c r="X8516" s="45">
        <v>4.1000001132488251E-2</v>
      </c>
      <c r="Y8516" s="45"/>
      <c r="Z8516" s="44">
        <v>2.460000067949295</v>
      </c>
      <c r="AA8516" s="44"/>
      <c r="AB8516" s="45">
        <v>4.3021783828735352</v>
      </c>
      <c r="AC8516" s="45"/>
      <c r="AD8516" s="45">
        <v>7.1979333604588192E-10</v>
      </c>
      <c r="AE8516" s="45"/>
      <c r="AF8516" s="45">
        <v>4.4388270378112793</v>
      </c>
      <c r="AG8516" s="45"/>
      <c r="AH8516" s="45">
        <v>3.1387245655059814</v>
      </c>
      <c r="AI8516" s="45"/>
      <c r="AJ8516" s="45"/>
      <c r="AK8516" s="20">
        <v>1.621584644340146E-8</v>
      </c>
    </row>
    <row r="8517" spans="2:37">
      <c r="B8517" s="2">
        <v>3.0000000260770321E-3</v>
      </c>
      <c r="D8517" s="44">
        <v>0.18000000156462193</v>
      </c>
      <c r="E8517" s="44"/>
      <c r="F8517" s="45">
        <v>-1.3075555562973022</v>
      </c>
      <c r="G8517" s="45"/>
      <c r="H8517" s="45"/>
      <c r="I8517" s="45"/>
      <c r="J8517" s="45"/>
      <c r="K8517" s="45">
        <v>0.64884769916534424</v>
      </c>
      <c r="L8517" s="45"/>
      <c r="M8517" s="45"/>
      <c r="N8517" s="45">
        <v>5.2457818984985352</v>
      </c>
      <c r="O8517" s="45"/>
      <c r="P8517" s="45"/>
      <c r="Q8517" s="45"/>
      <c r="R8517" s="45">
        <v>3.250523567199707</v>
      </c>
      <c r="S8517" s="45"/>
      <c r="T8517" s="45"/>
      <c r="U8517" s="45"/>
      <c r="V8517" s="46">
        <v>14.114790916442871</v>
      </c>
      <c r="W8517" s="46"/>
      <c r="X8517" s="45">
        <v>4.1999999433755875E-2</v>
      </c>
      <c r="Y8517" s="45"/>
      <c r="Z8517" s="44">
        <v>2.5199999660253525</v>
      </c>
      <c r="AA8517" s="44"/>
      <c r="AB8517" s="45">
        <v>4.3990631103515625</v>
      </c>
      <c r="AC8517" s="45"/>
      <c r="AD8517" s="45">
        <v>4.2239906017371709E-10</v>
      </c>
      <c r="AE8517" s="45"/>
      <c r="AF8517" s="45">
        <v>4.4354991912841797</v>
      </c>
      <c r="AG8517" s="45"/>
      <c r="AH8517" s="45">
        <v>3.1363716125488281</v>
      </c>
      <c r="AI8517" s="45"/>
      <c r="AJ8517" s="45"/>
      <c r="AK8517" s="20">
        <v>9.5231458274724901E-9</v>
      </c>
    </row>
    <row r="8518" spans="2:37">
      <c r="B8518" s="2">
        <v>4.0000001899898052E-3</v>
      </c>
      <c r="D8518" s="44">
        <v>0.24000001139938831</v>
      </c>
      <c r="E8518" s="44"/>
      <c r="F8518" s="45">
        <v>7.5631909072399139E-2</v>
      </c>
      <c r="G8518" s="45"/>
      <c r="H8518" s="45"/>
      <c r="I8518" s="45"/>
      <c r="J8518" s="45"/>
      <c r="K8518" s="45">
        <v>0.36263835430145264</v>
      </c>
      <c r="L8518" s="45"/>
      <c r="M8518" s="45"/>
      <c r="N8518" s="45">
        <v>4.9544992446899414</v>
      </c>
      <c r="O8518" s="45"/>
      <c r="P8518" s="45"/>
      <c r="Q8518" s="45"/>
      <c r="R8518" s="45">
        <v>3.2469360828399658</v>
      </c>
      <c r="S8518" s="45"/>
      <c r="T8518" s="45"/>
      <c r="U8518" s="45"/>
      <c r="V8518" s="46">
        <v>7.8974156379699707</v>
      </c>
      <c r="W8518" s="46"/>
      <c r="X8518" s="45">
        <v>4.3000001460313797E-2</v>
      </c>
      <c r="Y8518" s="45"/>
      <c r="Z8518" s="44">
        <v>2.5800000876188278</v>
      </c>
      <c r="AA8518" s="44"/>
      <c r="AB8518" s="45">
        <v>3.878307580947876</v>
      </c>
      <c r="AC8518" s="45"/>
      <c r="AD8518" s="45">
        <v>2.4793211927942593E-10</v>
      </c>
      <c r="AE8518" s="45"/>
      <c r="AF8518" s="45">
        <v>4.4322080612182617</v>
      </c>
      <c r="AG8518" s="45"/>
      <c r="AH8518" s="45">
        <v>3.1340441703796387</v>
      </c>
      <c r="AI8518" s="45"/>
      <c r="AJ8518" s="45"/>
      <c r="AK8518" s="20">
        <v>5.5938738086069861E-9</v>
      </c>
    </row>
    <row r="8519" spans="2:37">
      <c r="B8519" s="2">
        <v>4.999999888241291E-3</v>
      </c>
      <c r="D8519" s="44">
        <v>0.29999999329447746</v>
      </c>
      <c r="E8519" s="44"/>
      <c r="F8519" s="45">
        <v>1.6245443820953369</v>
      </c>
      <c r="G8519" s="45"/>
      <c r="H8519" s="45"/>
      <c r="I8519" s="45"/>
      <c r="J8519" s="45"/>
      <c r="K8519" s="45">
        <v>0.2055438756942749</v>
      </c>
      <c r="L8519" s="45"/>
      <c r="M8519" s="45"/>
      <c r="N8519" s="45">
        <v>4.7923879623413086</v>
      </c>
      <c r="O8519" s="45"/>
      <c r="P8519" s="45"/>
      <c r="Q8519" s="45"/>
      <c r="R8519" s="45">
        <v>3.2433884143829346</v>
      </c>
      <c r="S8519" s="45"/>
      <c r="T8519" s="45"/>
      <c r="U8519" s="45"/>
      <c r="V8519" s="46">
        <v>4.4811611175537109</v>
      </c>
      <c r="W8519" s="46"/>
      <c r="X8519" s="45">
        <v>4.3999999761581421E-2</v>
      </c>
      <c r="Y8519" s="45"/>
      <c r="Z8519" s="44">
        <v>2.6399999856948853</v>
      </c>
      <c r="AA8519" s="44"/>
      <c r="AB8519" s="45">
        <v>2.8139216899871826</v>
      </c>
      <c r="AC8519" s="45"/>
      <c r="AD8519" s="45">
        <v>1.4555705252217166E-10</v>
      </c>
      <c r="AE8519" s="45"/>
      <c r="AF8519" s="45">
        <v>4.428952693939209</v>
      </c>
      <c r="AG8519" s="45"/>
      <c r="AH8519" s="45">
        <v>3.1317424774169922</v>
      </c>
      <c r="AI8519" s="45"/>
      <c r="AJ8519" s="45"/>
      <c r="AK8519" s="20">
        <v>3.286489302922746E-9</v>
      </c>
    </row>
    <row r="8520" spans="2:37">
      <c r="B8520" s="2">
        <v>6.0000000521540642E-3</v>
      </c>
      <c r="D8520" s="44">
        <v>0.36000000312924385</v>
      </c>
      <c r="E8520" s="44"/>
      <c r="F8520" s="45">
        <v>3.0396027565002441</v>
      </c>
      <c r="G8520" s="45"/>
      <c r="H8520" s="45"/>
      <c r="I8520" s="45"/>
      <c r="J8520" s="45"/>
      <c r="K8520" s="45">
        <v>0.11745032668113708</v>
      </c>
      <c r="L8520" s="45"/>
      <c r="M8520" s="45"/>
      <c r="N8520" s="45">
        <v>4.6993327140808105</v>
      </c>
      <c r="O8520" s="45"/>
      <c r="P8520" s="45"/>
      <c r="Q8520" s="45"/>
      <c r="R8520" s="45">
        <v>3.2398803234100342</v>
      </c>
      <c r="S8520" s="45"/>
      <c r="T8520" s="45"/>
      <c r="U8520" s="45"/>
      <c r="V8520" s="46">
        <v>2.5633640289306641</v>
      </c>
      <c r="W8520" s="46"/>
      <c r="X8520" s="45">
        <v>4.5000001788139343E-2</v>
      </c>
      <c r="Y8520" s="45"/>
      <c r="Z8520" s="44">
        <v>2.7000001072883606</v>
      </c>
      <c r="AA8520" s="44"/>
      <c r="AB8520" s="45">
        <v>1.3560991287231445</v>
      </c>
      <c r="AC8520" s="45"/>
      <c r="AD8520" s="45">
        <v>8.547132446246053E-11</v>
      </c>
      <c r="AE8520" s="45"/>
      <c r="AF8520" s="45">
        <v>4.4257330894470215</v>
      </c>
      <c r="AG8520" s="45"/>
      <c r="AH8520" s="45">
        <v>3.1294658184051514</v>
      </c>
      <c r="AI8520" s="45"/>
      <c r="AJ8520" s="45"/>
      <c r="AK8520" s="20">
        <v>1.931235393826114E-9</v>
      </c>
    </row>
    <row r="8521" spans="2:37">
      <c r="B8521" s="2">
        <v>7.0000002160668373E-3</v>
      </c>
      <c r="D8521" s="44">
        <v>0.42000001296401024</v>
      </c>
      <c r="E8521" s="44"/>
      <c r="F8521" s="45">
        <v>4.0794010162353516</v>
      </c>
      <c r="G8521" s="45"/>
      <c r="H8521" s="45"/>
      <c r="I8521" s="45"/>
      <c r="J8521" s="45"/>
      <c r="K8521" s="45">
        <v>6.7433923482894897E-2</v>
      </c>
      <c r="L8521" s="45"/>
      <c r="M8521" s="45"/>
      <c r="N8521" s="45">
        <v>4.6444101333618164</v>
      </c>
      <c r="O8521" s="45"/>
      <c r="P8521" s="45"/>
      <c r="Q8521" s="45"/>
      <c r="R8521" s="45">
        <v>3.2364108562469482</v>
      </c>
      <c r="S8521" s="45"/>
      <c r="T8521" s="45"/>
      <c r="U8521" s="45"/>
      <c r="V8521" s="46">
        <v>1.4733291864395142</v>
      </c>
      <c r="W8521" s="46"/>
      <c r="X8521" s="45">
        <v>4.6000000089406967E-2</v>
      </c>
      <c r="Y8521" s="45"/>
      <c r="Z8521" s="44">
        <v>2.760000005364418</v>
      </c>
      <c r="AA8521" s="44"/>
      <c r="AB8521" s="45">
        <v>-0.28997114300727844</v>
      </c>
      <c r="AC8521" s="45"/>
      <c r="AD8521" s="45">
        <v>5.019848078879896E-11</v>
      </c>
      <c r="AE8521" s="45"/>
      <c r="AF8521" s="45">
        <v>4.422548770904541</v>
      </c>
      <c r="AG8521" s="45"/>
      <c r="AH8521" s="45">
        <v>3.1272141933441162</v>
      </c>
      <c r="AI8521" s="45"/>
      <c r="AJ8521" s="45"/>
      <c r="AK8521" s="20">
        <v>1.1350577144852991E-9</v>
      </c>
    </row>
    <row r="8522" spans="2:37">
      <c r="B8522" s="2">
        <v>8.0000003799796104E-3</v>
      </c>
      <c r="D8522" s="44">
        <v>0.48000002279877663</v>
      </c>
      <c r="E8522" s="44"/>
      <c r="F8522" s="45">
        <v>4.5752387046813965</v>
      </c>
      <c r="G8522" s="45"/>
      <c r="H8522" s="45"/>
      <c r="I8522" s="45"/>
      <c r="J8522" s="45"/>
      <c r="K8522" s="45">
        <v>3.8831565529108047E-2</v>
      </c>
      <c r="L8522" s="45"/>
      <c r="M8522" s="45"/>
      <c r="N8522" s="45">
        <v>4.6109557151794434</v>
      </c>
      <c r="O8522" s="45"/>
      <c r="P8522" s="45"/>
      <c r="Q8522" s="45"/>
      <c r="R8522" s="45">
        <v>3.2329800128936768</v>
      </c>
      <c r="S8522" s="45"/>
      <c r="T8522" s="45"/>
      <c r="U8522" s="45"/>
      <c r="V8522" s="46">
        <v>0.84931129217147827</v>
      </c>
      <c r="W8522" s="46"/>
      <c r="X8522" s="45">
        <v>4.6999998390674591E-2</v>
      </c>
      <c r="Y8522" s="45"/>
      <c r="Z8522" s="44">
        <v>2.8199999034404755</v>
      </c>
      <c r="AA8522" s="44"/>
      <c r="AB8522" s="45">
        <v>-1.8929791450500488</v>
      </c>
      <c r="AC8522" s="45"/>
      <c r="AD8522" s="45">
        <v>2.9487641495240524E-11</v>
      </c>
      <c r="AE8522" s="45"/>
      <c r="AF8522" s="45">
        <v>4.4193992614746094</v>
      </c>
      <c r="AG8522" s="45"/>
      <c r="AH8522" s="45">
        <v>3.1249873638153076</v>
      </c>
      <c r="AI8522" s="45"/>
      <c r="AJ8522" s="45"/>
      <c r="AK8522" s="20">
        <v>6.6723188085759944E-10</v>
      </c>
    </row>
    <row r="8523" spans="2:37">
      <c r="B8523" s="2">
        <v>8.999999612569809E-3</v>
      </c>
      <c r="D8523" s="44">
        <v>0.53999997675418854</v>
      </c>
      <c r="E8523" s="44"/>
      <c r="F8523" s="45">
        <v>4.4454894065856934</v>
      </c>
      <c r="G8523" s="45"/>
      <c r="H8523" s="45"/>
      <c r="I8523" s="45"/>
      <c r="J8523" s="45"/>
      <c r="K8523" s="45">
        <v>2.2404827177524567E-2</v>
      </c>
      <c r="L8523" s="45"/>
      <c r="M8523" s="45"/>
      <c r="N8523" s="45">
        <v>4.5897307395935059</v>
      </c>
      <c r="O8523" s="45"/>
      <c r="P8523" s="45"/>
      <c r="Q8523" s="45"/>
      <c r="R8523" s="45">
        <v>3.2295870780944824</v>
      </c>
      <c r="S8523" s="45"/>
      <c r="T8523" s="45"/>
      <c r="U8523" s="45"/>
      <c r="V8523" s="46">
        <v>0.49054586887359619</v>
      </c>
      <c r="W8523" s="46"/>
      <c r="X8523" s="45">
        <v>4.8000000417232513E-2</v>
      </c>
      <c r="Y8523" s="45"/>
      <c r="Z8523" s="44">
        <v>2.8800000250339508</v>
      </c>
      <c r="AA8523" s="44"/>
      <c r="AB8523" s="45">
        <v>-3.2279908657073975</v>
      </c>
      <c r="AC8523" s="45"/>
      <c r="AD8523" s="45">
        <v>1.7324686824027324E-11</v>
      </c>
      <c r="AE8523" s="45"/>
      <c r="AF8523" s="45">
        <v>4.4162845611572266</v>
      </c>
      <c r="AG8523" s="45"/>
      <c r="AH8523" s="45">
        <v>3.1227848529815674</v>
      </c>
      <c r="AI8523" s="45"/>
      <c r="AJ8523" s="45"/>
      <c r="AK8523" s="20">
        <v>3.9229100523563432E-10</v>
      </c>
    </row>
    <row r="8524" spans="2:37">
      <c r="B8524" s="2">
        <v>9.9999997764825821E-3</v>
      </c>
      <c r="D8524" s="44">
        <v>0.59999998658895493</v>
      </c>
      <c r="E8524" s="44"/>
      <c r="F8524" s="45">
        <v>3.7021875381469727</v>
      </c>
      <c r="G8524" s="45"/>
      <c r="H8524" s="45"/>
      <c r="I8524" s="45"/>
      <c r="J8524" s="45"/>
      <c r="K8524" s="45">
        <v>1.2945291586220264E-2</v>
      </c>
      <c r="L8524" s="45"/>
      <c r="M8524" s="45"/>
      <c r="N8524" s="45">
        <v>4.575526237487793</v>
      </c>
      <c r="O8524" s="45"/>
      <c r="P8524" s="45"/>
      <c r="Q8524" s="45"/>
      <c r="R8524" s="45">
        <v>3.2262318134307861</v>
      </c>
      <c r="S8524" s="45"/>
      <c r="T8524" s="45"/>
      <c r="U8524" s="45"/>
      <c r="V8524" s="46">
        <v>0.28372740745544434</v>
      </c>
      <c r="W8524" s="46"/>
      <c r="X8524" s="45">
        <v>4.8999998718500137E-2</v>
      </c>
      <c r="Y8524" s="45"/>
      <c r="Z8524" s="44">
        <v>2.9399999231100082</v>
      </c>
      <c r="AA8524" s="44"/>
      <c r="AB8524" s="45">
        <v>-4.108004093170166</v>
      </c>
      <c r="AC8524" s="45"/>
      <c r="AD8524" s="45">
        <v>1.0180364364009709E-11</v>
      </c>
      <c r="AE8524" s="45"/>
      <c r="AF8524" s="45">
        <v>4.4132037162780762</v>
      </c>
      <c r="AG8524" s="45"/>
      <c r="AH8524" s="45">
        <v>3.1206061840057373</v>
      </c>
      <c r="AI8524" s="45"/>
      <c r="AJ8524" s="45"/>
      <c r="AK8524" s="20">
        <v>2.3067968368817304E-10</v>
      </c>
    </row>
    <row r="8525" spans="2:37">
      <c r="B8525" s="2">
        <v>1.0999999940395355E-2</v>
      </c>
      <c r="D8525" s="44">
        <v>0.65999999642372131</v>
      </c>
      <c r="E8525" s="44"/>
      <c r="F8525" s="45">
        <v>2.4466376304626465</v>
      </c>
      <c r="G8525" s="45"/>
      <c r="H8525" s="45"/>
      <c r="I8525" s="45"/>
      <c r="J8525" s="45"/>
      <c r="K8525" s="45">
        <v>7.4879634194076061E-3</v>
      </c>
      <c r="L8525" s="45"/>
      <c r="M8525" s="45"/>
      <c r="N8525" s="45">
        <v>4.5653762817382813</v>
      </c>
      <c r="O8525" s="45"/>
      <c r="P8525" s="45"/>
      <c r="Q8525" s="45"/>
      <c r="R8525" s="45">
        <v>3.2229137420654297</v>
      </c>
      <c r="S8525" s="45"/>
      <c r="T8525" s="45"/>
      <c r="U8525" s="45"/>
      <c r="V8525" s="46">
        <v>0.164285808801651</v>
      </c>
      <c r="W8525" s="46"/>
      <c r="X8525" s="45">
        <v>5.000000074505806E-2</v>
      </c>
      <c r="Y8525" s="45"/>
      <c r="Z8525" s="44">
        <v>3.0000000447034836</v>
      </c>
      <c r="AA8525" s="44"/>
      <c r="AB8525" s="45">
        <v>-4.4101371765136719</v>
      </c>
      <c r="AC8525" s="45"/>
      <c r="AD8525" s="45">
        <v>5.9831597142012694E-12</v>
      </c>
      <c r="AE8525" s="45"/>
      <c r="AF8525" s="45">
        <v>4.4101567268371582</v>
      </c>
      <c r="AG8525" s="45"/>
      <c r="AH8525" s="45">
        <v>3.1184515953063965</v>
      </c>
      <c r="AI8525" s="45"/>
      <c r="AJ8525" s="45"/>
      <c r="AK8525" s="20">
        <v>1.3566774093032308E-10</v>
      </c>
    </row>
    <row r="8526" spans="2:37">
      <c r="B8526" s="2">
        <v>1.2000000104308128E-2</v>
      </c>
      <c r="D8526" s="44">
        <v>0.7200000062584877</v>
      </c>
      <c r="E8526" s="44"/>
      <c r="F8526" s="45">
        <v>0.85362619161605835</v>
      </c>
      <c r="G8526" s="45"/>
      <c r="H8526" s="45"/>
      <c r="I8526" s="45"/>
      <c r="J8526" s="45"/>
      <c r="K8526" s="45">
        <v>4.3353233486413956E-3</v>
      </c>
      <c r="L8526" s="45"/>
      <c r="M8526" s="45"/>
      <c r="N8526" s="45">
        <v>4.5575828552246094</v>
      </c>
      <c r="O8526" s="45"/>
      <c r="P8526" s="45"/>
      <c r="Q8526" s="45"/>
      <c r="R8526" s="45">
        <v>3.2196323871612549</v>
      </c>
      <c r="S8526" s="45"/>
      <c r="T8526" s="45"/>
      <c r="U8526" s="45"/>
      <c r="V8526" s="46">
        <v>9.5213867723941803E-2</v>
      </c>
      <c r="W8526" s="46"/>
      <c r="X8526" s="45">
        <v>5.0999999046325684E-2</v>
      </c>
      <c r="Y8526" s="45"/>
      <c r="Z8526" s="44">
        <v>3.059999942779541</v>
      </c>
      <c r="AA8526" s="44"/>
      <c r="AB8526" s="45">
        <v>-4.0927834510803223</v>
      </c>
      <c r="AC8526" s="45"/>
      <c r="AD8526" s="45">
        <v>3.5169337060658723E-12</v>
      </c>
      <c r="AE8526" s="45"/>
      <c r="AF8526" s="45">
        <v>4.4071426391601563</v>
      </c>
      <c r="AG8526" s="45"/>
      <c r="AH8526" s="45">
        <v>3.1163206100463867</v>
      </c>
      <c r="AI8526" s="45"/>
      <c r="AJ8526" s="45"/>
      <c r="AK8526" s="20">
        <v>7.9800770158566792E-11</v>
      </c>
    </row>
    <row r="8527" spans="2:37">
      <c r="B8527" s="2">
        <v>1.3000000268220901E-2</v>
      </c>
      <c r="D8527" s="44">
        <v>0.78000001609325409</v>
      </c>
      <c r="E8527" s="44"/>
      <c r="F8527" s="45">
        <v>-0.85402858257293701</v>
      </c>
      <c r="G8527" s="45"/>
      <c r="H8527" s="45"/>
      <c r="I8527" s="45"/>
      <c r="J8527" s="45"/>
      <c r="K8527" s="45">
        <v>2.5121138896793127E-3</v>
      </c>
      <c r="L8527" s="45"/>
      <c r="M8527" s="45"/>
      <c r="N8527" s="45">
        <v>4.551170825958252</v>
      </c>
      <c r="O8527" s="45"/>
      <c r="P8527" s="45"/>
      <c r="Q8527" s="45"/>
      <c r="R8527" s="45">
        <v>3.2163872718811035</v>
      </c>
      <c r="S8527" s="45"/>
      <c r="T8527" s="45"/>
      <c r="U8527" s="45"/>
      <c r="V8527" s="46">
        <v>5.5227577686309814E-2</v>
      </c>
      <c r="W8527" s="46"/>
      <c r="X8527" s="45">
        <v>5.2000001072883606E-2</v>
      </c>
      <c r="Y8527" s="45"/>
      <c r="Z8527" s="44">
        <v>3.1200000643730164</v>
      </c>
      <c r="AA8527" s="44"/>
      <c r="AB8527" s="45">
        <v>-3.2013351917266846</v>
      </c>
      <c r="AC8527" s="45"/>
      <c r="AD8527" s="45">
        <v>2.0675744102915949E-12</v>
      </c>
      <c r="AE8527" s="45"/>
      <c r="AF8527" s="45">
        <v>4.4041619300842285</v>
      </c>
      <c r="AG8527" s="45"/>
      <c r="AH8527" s="45">
        <v>3.1142127513885498</v>
      </c>
      <c r="AI8527" s="45"/>
      <c r="AJ8527" s="45"/>
      <c r="AK8527" s="20">
        <v>4.6945922843599774E-11</v>
      </c>
    </row>
    <row r="8528" spans="2:37">
      <c r="B8528" s="2">
        <v>1.4000000432133675E-2</v>
      </c>
      <c r="D8528" s="44">
        <v>0.84000002592802048</v>
      </c>
      <c r="E8528" s="44"/>
      <c r="F8528" s="45">
        <v>-2.4372782707214355</v>
      </c>
      <c r="G8528" s="45"/>
      <c r="H8528" s="45"/>
      <c r="I8528" s="45"/>
      <c r="J8528" s="45"/>
      <c r="K8528" s="45">
        <v>1.4567587058991194E-3</v>
      </c>
      <c r="L8528" s="45"/>
      <c r="M8528" s="45"/>
      <c r="N8528" s="45">
        <v>4.5455770492553711</v>
      </c>
      <c r="O8528" s="45"/>
      <c r="P8528" s="45"/>
      <c r="Q8528" s="45"/>
      <c r="R8528" s="45">
        <v>3.2131781578063965</v>
      </c>
      <c r="S8528" s="45"/>
      <c r="T8528" s="45"/>
      <c r="U8528" s="45"/>
      <c r="V8528" s="46">
        <v>3.2058101147413254E-2</v>
      </c>
      <c r="W8528" s="46"/>
      <c r="X8528" s="45">
        <v>5.299999937415123E-2</v>
      </c>
      <c r="Y8528" s="45"/>
      <c r="Z8528" s="44">
        <v>3.1799999624490738</v>
      </c>
      <c r="AA8528" s="44"/>
      <c r="AB8528" s="45">
        <v>-1.8616975545883179</v>
      </c>
      <c r="AC8528" s="45"/>
      <c r="AD8528" s="45">
        <v>1.2156782741926109E-12</v>
      </c>
      <c r="AE8528" s="45"/>
      <c r="AF8528" s="45">
        <v>4.4012136459350586</v>
      </c>
      <c r="AG8528" s="45"/>
      <c r="AH8528" s="45">
        <v>3.1121280193328857</v>
      </c>
      <c r="AI8528" s="45"/>
      <c r="AJ8528" s="45"/>
      <c r="AK8528" s="20">
        <v>2.7621432918678579E-11</v>
      </c>
    </row>
    <row r="8529" spans="2:37">
      <c r="B8529" s="2">
        <v>1.4999999664723873E-2</v>
      </c>
      <c r="D8529" s="44">
        <v>0.89999997988343239</v>
      </c>
      <c r="E8529" s="44"/>
      <c r="F8529" s="45">
        <v>-3.6746668815612793</v>
      </c>
      <c r="G8529" s="45"/>
      <c r="H8529" s="45"/>
      <c r="I8529" s="45"/>
      <c r="J8529" s="45"/>
      <c r="K8529" s="45">
        <v>8.4536714712157845E-4</v>
      </c>
      <c r="L8529" s="45"/>
      <c r="M8529" s="45"/>
      <c r="N8529" s="45">
        <v>4.5404772758483887</v>
      </c>
      <c r="O8529" s="45"/>
      <c r="P8529" s="45"/>
      <c r="Q8529" s="45"/>
      <c r="R8529" s="45">
        <v>3.2100045680999756</v>
      </c>
      <c r="S8529" s="45"/>
      <c r="T8529" s="45"/>
      <c r="U8529" s="45"/>
      <c r="V8529" s="46">
        <v>1.8621930852532387E-2</v>
      </c>
      <c r="W8529" s="46"/>
      <c r="X8529" s="45">
        <v>5.4000001400709152E-2</v>
      </c>
      <c r="Y8529" s="45"/>
      <c r="Z8529" s="44">
        <v>3.2400000840425491</v>
      </c>
      <c r="AA8529" s="44"/>
      <c r="AB8529" s="45">
        <v>-0.26250728964805603</v>
      </c>
      <c r="AC8529" s="45"/>
      <c r="AD8529" s="45">
        <v>7.1488144180384405E-13</v>
      </c>
      <c r="AE8529" s="45"/>
      <c r="AF8529" s="45">
        <v>4.3982973098754883</v>
      </c>
      <c r="AG8529" s="45"/>
      <c r="AH8529" s="45">
        <v>3.1100659370422363</v>
      </c>
      <c r="AI8529" s="45"/>
      <c r="AJ8529" s="45"/>
      <c r="AK8529" s="20">
        <v>1.6253595691573253E-11</v>
      </c>
    </row>
    <row r="8530" spans="2:37">
      <c r="B8530" s="2">
        <v>1.6000000759959221E-2</v>
      </c>
      <c r="D8530" s="44">
        <v>0.96000004559755325</v>
      </c>
      <c r="E8530" s="44"/>
      <c r="F8530" s="45">
        <v>-4.3935084342956543</v>
      </c>
      <c r="G8530" s="45"/>
      <c r="H8530" s="45"/>
      <c r="I8530" s="45"/>
      <c r="J8530" s="45"/>
      <c r="K8530" s="45">
        <v>4.9090385437011719E-4</v>
      </c>
      <c r="L8530" s="45"/>
      <c r="M8530" s="45"/>
      <c r="N8530" s="45">
        <v>4.5356845855712891</v>
      </c>
      <c r="O8530" s="45"/>
      <c r="P8530" s="45"/>
      <c r="Q8530" s="45"/>
      <c r="R8530" s="45">
        <v>3.2068662643432617</v>
      </c>
      <c r="S8530" s="45"/>
      <c r="T8530" s="45"/>
      <c r="U8530" s="45"/>
      <c r="V8530" s="46">
        <v>1.082431897521019E-2</v>
      </c>
      <c r="W8530" s="46"/>
      <c r="X8530" s="45">
        <v>5.4999999701976776E-2</v>
      </c>
      <c r="Y8530" s="45"/>
      <c r="Z8530" s="44">
        <v>3.2999999821186066</v>
      </c>
      <c r="AA8530" s="44"/>
      <c r="AB8530" s="45">
        <v>1.3714230060577393</v>
      </c>
      <c r="AC8530" s="45"/>
      <c r="AD8530" s="45">
        <v>4.2044061916886311E-13</v>
      </c>
      <c r="AE8530" s="45"/>
      <c r="AF8530" s="45">
        <v>4.3954129219055176</v>
      </c>
      <c r="AG8530" s="45"/>
      <c r="AH8530" s="45">
        <v>3.1080265045166016</v>
      </c>
      <c r="AI8530" s="45"/>
      <c r="AJ8530" s="45"/>
      <c r="AK8530" s="20">
        <v>9.565440453607188E-12</v>
      </c>
    </row>
    <row r="8531" spans="2:37">
      <c r="B8531" s="2">
        <v>1.7000000923871994E-2</v>
      </c>
      <c r="D8531" s="44">
        <v>1.0200000554323196</v>
      </c>
      <c r="E8531" s="44"/>
      <c r="F8531" s="45">
        <v>-4.4941020011901855</v>
      </c>
      <c r="G8531" s="45"/>
      <c r="H8531" s="45"/>
      <c r="I8531" s="45"/>
      <c r="J8531" s="45"/>
      <c r="K8531" s="45">
        <v>2.8525109519250691E-4</v>
      </c>
      <c r="L8531" s="45"/>
      <c r="M8531" s="45"/>
      <c r="N8531" s="45">
        <v>4.5310893058776855</v>
      </c>
      <c r="O8531" s="45"/>
      <c r="P8531" s="45"/>
      <c r="Q8531" s="45"/>
      <c r="R8531" s="45">
        <v>3.2037622928619385</v>
      </c>
      <c r="S8531" s="45"/>
      <c r="T8531" s="45"/>
      <c r="U8531" s="45"/>
      <c r="V8531" s="46">
        <v>6.2958155758678913E-3</v>
      </c>
      <c r="W8531" s="46"/>
      <c r="X8531" s="45">
        <v>5.6000001728534698E-2</v>
      </c>
      <c r="Y8531" s="45"/>
      <c r="Z8531" s="44">
        <v>3.3600001037120819</v>
      </c>
      <c r="AA8531" s="44"/>
      <c r="AB8531" s="45">
        <v>2.8107023239135742</v>
      </c>
      <c r="AC8531" s="45"/>
      <c r="AD8531" s="45">
        <v>2.4730228715547087E-13</v>
      </c>
      <c r="AE8531" s="45"/>
      <c r="AF8531" s="45">
        <v>4.3925604820251465</v>
      </c>
      <c r="AG8531" s="45"/>
      <c r="AH8531" s="45">
        <v>3.1060092449188232</v>
      </c>
      <c r="AI8531" s="45"/>
      <c r="AJ8531" s="45"/>
      <c r="AK8531" s="20">
        <v>5.6300259593244917E-12</v>
      </c>
    </row>
    <row r="8532" spans="2:37">
      <c r="B8532" s="2">
        <v>1.7999999225139618E-2</v>
      </c>
      <c r="D8532" s="44">
        <v>1.0799999535083771</v>
      </c>
      <c r="E8532" s="44"/>
      <c r="F8532" s="45">
        <v>-3.9636213779449463</v>
      </c>
      <c r="G8532" s="45"/>
      <c r="H8532" s="45"/>
      <c r="I8532" s="45"/>
      <c r="J8532" s="45"/>
      <c r="K8532" s="45">
        <v>1.658540713833645E-4</v>
      </c>
      <c r="L8532" s="45"/>
      <c r="M8532" s="45"/>
      <c r="N8532" s="45">
        <v>4.5266289710998535</v>
      </c>
      <c r="O8532" s="45"/>
      <c r="P8532" s="45"/>
      <c r="Q8532" s="45"/>
      <c r="R8532" s="45">
        <v>3.200692892074585</v>
      </c>
      <c r="S8532" s="45"/>
      <c r="T8532" s="45"/>
      <c r="U8532" s="45"/>
      <c r="V8532" s="46">
        <v>3.664098447188735E-3</v>
      </c>
      <c r="W8532" s="46"/>
      <c r="X8532" s="45">
        <v>5.7000000029802322E-2</v>
      </c>
      <c r="Y8532" s="45"/>
      <c r="Z8532" s="44">
        <v>3.4200000017881393</v>
      </c>
      <c r="AA8532" s="44"/>
      <c r="AB8532" s="45">
        <v>3.853560209274292</v>
      </c>
      <c r="AC8532" s="45"/>
      <c r="AD8532" s="45">
        <v>1.4547956209923912E-13</v>
      </c>
      <c r="AE8532" s="45"/>
      <c r="AF8532" s="45">
        <v>4.3897385597229004</v>
      </c>
      <c r="AG8532" s="45"/>
      <c r="AH8532" s="45">
        <v>3.1040139198303223</v>
      </c>
      <c r="AI8532" s="45"/>
      <c r="AJ8532" s="45"/>
      <c r="AK8532" s="20">
        <v>3.3140825153599174E-12</v>
      </c>
    </row>
    <row r="8533" spans="2:37">
      <c r="B8533" s="2">
        <v>1.8999999389052391E-2</v>
      </c>
      <c r="D8533" s="44">
        <v>1.1399999633431435</v>
      </c>
      <c r="E8533" s="44"/>
      <c r="F8533" s="45">
        <v>-2.8777759075164795</v>
      </c>
      <c r="G8533" s="45"/>
      <c r="H8533" s="45"/>
      <c r="I8533" s="45"/>
      <c r="J8533" s="45"/>
      <c r="K8533" s="45">
        <v>9.6489937277510762E-5</v>
      </c>
      <c r="L8533" s="45"/>
      <c r="M8533" s="45"/>
      <c r="N8533" s="45">
        <v>4.5222668647766113</v>
      </c>
      <c r="O8533" s="45"/>
      <c r="P8533" s="45"/>
      <c r="Q8533" s="45"/>
      <c r="R8533" s="45">
        <v>3.1976573467254639</v>
      </c>
      <c r="S8533" s="45"/>
      <c r="T8533" s="45"/>
      <c r="U8533" s="45"/>
      <c r="V8533" s="46">
        <v>2.1337086800485849E-3</v>
      </c>
      <c r="W8533" s="46"/>
      <c r="X8533" s="45">
        <v>5.7999998331069946E-2</v>
      </c>
      <c r="Y8533" s="45"/>
      <c r="Z8533" s="44">
        <v>3.4799998998641968</v>
      </c>
      <c r="AA8533" s="44"/>
      <c r="AB8533" s="45">
        <v>4.3541264533996582</v>
      </c>
      <c r="AC8533" s="45"/>
      <c r="AD8533" s="45">
        <v>8.5590192431313911E-14</v>
      </c>
      <c r="AE8533" s="45"/>
      <c r="AF8533" s="45">
        <v>4.3869476318359375</v>
      </c>
      <c r="AG8533" s="45"/>
      <c r="AH8533" s="45">
        <v>3.1020405292510986</v>
      </c>
      <c r="AI8533" s="45"/>
      <c r="AJ8533" s="45"/>
      <c r="AK8533" s="20">
        <v>1.9510192073024513E-12</v>
      </c>
    </row>
    <row r="8534" spans="2:37">
      <c r="B8534" s="2">
        <v>1.9999999552965164E-2</v>
      </c>
      <c r="D8534" s="44">
        <v>1.1999999731779099</v>
      </c>
      <c r="E8534" s="44"/>
      <c r="F8534" s="45">
        <v>-1.3900333642959595</v>
      </c>
      <c r="G8534" s="45"/>
      <c r="H8534" s="45"/>
      <c r="I8534" s="45"/>
      <c r="J8534" s="45"/>
      <c r="K8534" s="45">
        <v>5.6167464208556339E-5</v>
      </c>
      <c r="L8534" s="45"/>
      <c r="M8534" s="45"/>
      <c r="N8534" s="45">
        <v>4.5179810523986816</v>
      </c>
      <c r="O8534" s="45"/>
      <c r="P8534" s="45"/>
      <c r="Q8534" s="45"/>
      <c r="R8534" s="45">
        <v>3.1946554183959961</v>
      </c>
      <c r="S8534" s="45"/>
      <c r="T8534" s="45"/>
      <c r="U8534" s="45"/>
      <c r="V8534" s="46">
        <v>1.2432136572897434E-3</v>
      </c>
      <c r="W8534" s="46"/>
      <c r="X8534" s="45">
        <v>5.9000000357627869E-2</v>
      </c>
      <c r="Y8534" s="45"/>
      <c r="Z8534" s="44">
        <v>3.5400000214576721</v>
      </c>
      <c r="AA8534" s="44"/>
      <c r="AB8534" s="45">
        <v>4.2428293228149414</v>
      </c>
      <c r="AC8534" s="45"/>
      <c r="AD8534" s="45">
        <v>5.0360730126028375E-14</v>
      </c>
      <c r="AE8534" s="45"/>
      <c r="AF8534" s="45">
        <v>4.3841872215270996</v>
      </c>
      <c r="AG8534" s="45"/>
      <c r="AH8534" s="45">
        <v>3.100088357925415</v>
      </c>
      <c r="AI8534" s="45"/>
      <c r="AJ8534" s="45"/>
      <c r="AK8534" s="20">
        <v>1.1486903008645077E-12</v>
      </c>
    </row>
    <row r="8535" spans="2:37">
      <c r="B8535" s="2">
        <v>2.0999999716877937E-2</v>
      </c>
      <c r="D8535" s="44">
        <v>1.2599999830126762</v>
      </c>
      <c r="E8535" s="44"/>
      <c r="F8535" s="45">
        <v>0.29004958271980286</v>
      </c>
      <c r="G8535" s="45"/>
      <c r="H8535" s="45"/>
      <c r="I8535" s="45"/>
      <c r="J8535" s="45"/>
      <c r="K8535" s="45">
        <v>3.2713327527744696E-5</v>
      </c>
      <c r="L8535" s="45"/>
      <c r="M8535" s="45"/>
      <c r="N8535" s="45">
        <v>4.5137591361999512</v>
      </c>
      <c r="O8535" s="45"/>
      <c r="P8535" s="45"/>
      <c r="Q8535" s="45"/>
      <c r="R8535" s="45">
        <v>3.1916866302490234</v>
      </c>
      <c r="S8535" s="45"/>
      <c r="T8535" s="45"/>
      <c r="U8535" s="45"/>
      <c r="V8535" s="46">
        <v>7.2475214255973697E-4</v>
      </c>
      <c r="W8535" s="46"/>
      <c r="X8535" s="45">
        <v>5.9999998658895493E-2</v>
      </c>
      <c r="Y8535" s="45"/>
      <c r="Z8535" s="44">
        <v>3.5999999195337296</v>
      </c>
      <c r="AA8535" s="44"/>
      <c r="AB8535" s="45">
        <v>3.536064624786377</v>
      </c>
      <c r="AC8535" s="45"/>
      <c r="AD8535" s="45">
        <v>2.9634931661415287E-14</v>
      </c>
      <c r="AE8535" s="45"/>
      <c r="AF8535" s="45">
        <v>4.3814568519592285</v>
      </c>
      <c r="AG8535" s="45"/>
      <c r="AH8535" s="45">
        <v>3.0981576442718506</v>
      </c>
      <c r="AI8535" s="45"/>
      <c r="AJ8535" s="45"/>
      <c r="AK8535" s="20">
        <v>6.7637166483933142E-13</v>
      </c>
    </row>
    <row r="8536" spans="2:37">
      <c r="B8536" s="2">
        <v>2.199999988079071E-2</v>
      </c>
      <c r="D8536" s="44">
        <v>1.3199999928474426</v>
      </c>
      <c r="E8536" s="44"/>
      <c r="F8536" s="45">
        <v>1.926328182220459</v>
      </c>
      <c r="G8536" s="45"/>
      <c r="H8536" s="45"/>
      <c r="I8536" s="45"/>
      <c r="J8536" s="45"/>
      <c r="K8536" s="45">
        <v>1.9063058061874472E-5</v>
      </c>
      <c r="L8536" s="45"/>
      <c r="M8536" s="45"/>
      <c r="N8536" s="45">
        <v>4.5095934867858887</v>
      </c>
      <c r="O8536" s="45"/>
      <c r="P8536" s="45"/>
      <c r="Q8536" s="45"/>
      <c r="R8536" s="45">
        <v>3.1887505054473877</v>
      </c>
      <c r="S8536" s="45"/>
      <c r="T8536" s="45"/>
      <c r="U8536" s="45"/>
      <c r="V8536" s="46">
        <v>4.2272411519661546E-4</v>
      </c>
      <c r="W8536" s="46"/>
      <c r="X8536" s="45">
        <v>6.1000000685453415E-2</v>
      </c>
      <c r="Y8536" s="45"/>
      <c r="Z8536" s="44">
        <v>3.6600000411272049</v>
      </c>
      <c r="AA8536" s="44"/>
      <c r="AB8536" s="45">
        <v>2.3337826728820801</v>
      </c>
      <c r="AC8536" s="45"/>
      <c r="AD8536" s="45">
        <v>1.7440452429679301E-14</v>
      </c>
      <c r="AE8536" s="45"/>
      <c r="AF8536" s="45">
        <v>4.378756046295166</v>
      </c>
      <c r="AG8536" s="45"/>
      <c r="AH8536" s="45">
        <v>3.0962479114532471</v>
      </c>
      <c r="AI8536" s="45"/>
      <c r="AJ8536" s="45"/>
      <c r="AK8536" s="20">
        <v>3.9829698241823641E-13</v>
      </c>
    </row>
    <row r="8537" spans="2:37">
      <c r="B8537" s="2">
        <v>2.3000000044703484E-2</v>
      </c>
      <c r="D8537" s="44">
        <v>1.380000002682209</v>
      </c>
      <c r="E8537" s="44"/>
      <c r="F8537" s="45">
        <v>3.2892470359802246</v>
      </c>
      <c r="G8537" s="45"/>
      <c r="H8537" s="45"/>
      <c r="I8537" s="45"/>
      <c r="J8537" s="45"/>
      <c r="K8537" s="45">
        <v>1.1114229891973082E-5</v>
      </c>
      <c r="L8537" s="45"/>
      <c r="M8537" s="45"/>
      <c r="N8537" s="45">
        <v>4.5054788589477539</v>
      </c>
      <c r="O8537" s="45"/>
      <c r="P8537" s="45"/>
      <c r="Q8537" s="45"/>
      <c r="R8537" s="45">
        <v>3.1858468055725098</v>
      </c>
      <c r="S8537" s="45"/>
      <c r="T8537" s="45"/>
      <c r="U8537" s="45"/>
      <c r="V8537" s="46">
        <v>2.4668313562870026E-4</v>
      </c>
      <c r="W8537" s="46"/>
      <c r="X8537" s="45">
        <v>6.1999998986721039E-2</v>
      </c>
      <c r="Y8537" s="45"/>
      <c r="Z8537" s="44">
        <v>3.7199999392032623</v>
      </c>
      <c r="AA8537" s="44"/>
      <c r="AB8537" s="45">
        <v>0.80535811185836792</v>
      </c>
      <c r="AC8537" s="45"/>
      <c r="AD8537" s="45">
        <v>1.0264825522508705E-14</v>
      </c>
      <c r="AE8537" s="45"/>
      <c r="AF8537" s="45">
        <v>4.3760843276977539</v>
      </c>
      <c r="AG8537" s="45"/>
      <c r="AH8537" s="45">
        <v>3.0943591594696045</v>
      </c>
      <c r="AI8537" s="45"/>
      <c r="AJ8537" s="45"/>
      <c r="AK8537" s="20">
        <v>2.3456643528582677E-13</v>
      </c>
    </row>
    <row r="8538" spans="2:37">
      <c r="B8538" s="2">
        <v>2.4000000208616257E-2</v>
      </c>
      <c r="D8538" s="44">
        <v>1.4400000125169754</v>
      </c>
      <c r="E8538" s="44"/>
      <c r="F8538" s="45">
        <v>4.1880326271057129</v>
      </c>
      <c r="G8538" s="45"/>
      <c r="H8538" s="45"/>
      <c r="I8538" s="45"/>
      <c r="J8538" s="45"/>
      <c r="K8538" s="45">
        <v>6.4830078372324351E-6</v>
      </c>
      <c r="L8538" s="45"/>
      <c r="M8538" s="45"/>
      <c r="N8538" s="45">
        <v>4.5014133453369141</v>
      </c>
      <c r="O8538" s="45"/>
      <c r="P8538" s="45"/>
      <c r="Q8538" s="45"/>
      <c r="R8538" s="45">
        <v>3.1829752922058105</v>
      </c>
      <c r="S8538" s="45"/>
      <c r="T8538" s="45"/>
      <c r="U8538" s="45"/>
      <c r="V8538" s="46">
        <v>1.4402181841433048E-4</v>
      </c>
      <c r="W8538" s="46"/>
      <c r="X8538" s="45">
        <v>6.3000001013278961E-2</v>
      </c>
      <c r="Y8538" s="45"/>
      <c r="Z8538" s="44">
        <v>3.7800000607967377</v>
      </c>
      <c r="AA8538" s="44"/>
      <c r="AB8538" s="45">
        <v>-0.8342667818069458</v>
      </c>
      <c r="AC8538" s="45"/>
      <c r="AD8538" s="45">
        <v>6.042039749244851E-15</v>
      </c>
      <c r="AE8538" s="45"/>
      <c r="AF8538" s="45">
        <v>4.3734421730041504</v>
      </c>
      <c r="AG8538" s="45"/>
      <c r="AH8538" s="45">
        <v>3.0924906730651855</v>
      </c>
      <c r="AI8538" s="45"/>
      <c r="AJ8538" s="45"/>
      <c r="AK8538" s="20">
        <v>1.3815295749845108E-13</v>
      </c>
    </row>
    <row r="8539" spans="2:37">
      <c r="B8539" s="2">
        <v>2.500000037252903E-2</v>
      </c>
      <c r="D8539" s="44">
        <v>1.5000000223517418</v>
      </c>
      <c r="E8539" s="44"/>
      <c r="F8539" s="45">
        <v>4.4973878860473633</v>
      </c>
      <c r="G8539" s="45"/>
      <c r="H8539" s="45"/>
      <c r="I8539" s="45"/>
      <c r="J8539" s="45"/>
      <c r="K8539" s="45">
        <v>3.783343800023431E-6</v>
      </c>
      <c r="L8539" s="45"/>
      <c r="M8539" s="45"/>
      <c r="N8539" s="45">
        <v>4.4973945617675781</v>
      </c>
      <c r="O8539" s="45"/>
      <c r="P8539" s="45"/>
      <c r="Q8539" s="45"/>
      <c r="R8539" s="45">
        <v>3.1801354885101318</v>
      </c>
      <c r="S8539" s="45"/>
      <c r="T8539" s="45"/>
      <c r="U8539" s="45"/>
      <c r="V8539" s="46">
        <v>8.4123086708132178E-5</v>
      </c>
      <c r="W8539" s="46"/>
      <c r="X8539" s="45">
        <v>6.4000003039836884E-2</v>
      </c>
      <c r="Y8539" s="45"/>
      <c r="Z8539" s="44">
        <v>3.840000182390213</v>
      </c>
      <c r="AA8539" s="44"/>
      <c r="AB8539" s="45">
        <v>-2.3548042774200439</v>
      </c>
      <c r="AC8539" s="45"/>
      <c r="AD8539" s="45">
        <v>3.556739202882327E-15</v>
      </c>
      <c r="AE8539" s="45"/>
      <c r="AF8539" s="45">
        <v>4.3708286285400391</v>
      </c>
      <c r="AG8539" s="45"/>
      <c r="AH8539" s="45">
        <v>3.0906426906585693</v>
      </c>
      <c r="AI8539" s="45"/>
      <c r="AJ8539" s="45"/>
      <c r="AK8539" s="20">
        <v>8.1374475571511368E-14</v>
      </c>
    </row>
    <row r="8540" spans="2:37">
      <c r="B8540" s="2">
        <v>2.6000000536441803E-2</v>
      </c>
      <c r="D8540" s="44">
        <v>1.5600000321865082</v>
      </c>
      <c r="E8540" s="44"/>
      <c r="F8540" s="45">
        <v>4.1749510765075684</v>
      </c>
      <c r="G8540" s="45"/>
      <c r="H8540" s="45"/>
      <c r="I8540" s="45"/>
      <c r="J8540" s="45"/>
      <c r="K8540" s="45">
        <v>2.2088649984652875E-6</v>
      </c>
      <c r="L8540" s="45"/>
      <c r="M8540" s="45"/>
      <c r="N8540" s="45">
        <v>4.4934210777282715</v>
      </c>
      <c r="O8540" s="45"/>
      <c r="P8540" s="45"/>
      <c r="Q8540" s="45"/>
      <c r="R8540" s="45">
        <v>3.1773269176483154</v>
      </c>
      <c r="S8540" s="45"/>
      <c r="T8540" s="45"/>
      <c r="U8540" s="45"/>
      <c r="V8540" s="46">
        <v>4.9157781177200377E-5</v>
      </c>
      <c r="W8540" s="46"/>
      <c r="X8540" s="45">
        <v>6.4999997615814209E-2</v>
      </c>
      <c r="Y8540" s="45"/>
      <c r="Z8540" s="44">
        <v>3.8999998569488525</v>
      </c>
      <c r="AA8540" s="44"/>
      <c r="AB8540" s="45">
        <v>-3.5429589748382568</v>
      </c>
      <c r="AC8540" s="45"/>
      <c r="AD8540" s="45">
        <v>2.0938963623152052E-15</v>
      </c>
      <c r="AE8540" s="45"/>
      <c r="AF8540" s="45">
        <v>4.3682436943054199</v>
      </c>
      <c r="AG8540" s="45"/>
      <c r="AH8540" s="45">
        <v>3.0888147354125977</v>
      </c>
      <c r="AI8540" s="45"/>
      <c r="AJ8540" s="45"/>
      <c r="AK8540" s="20">
        <v>4.7934516056967469E-14</v>
      </c>
    </row>
    <row r="8541" spans="2:37">
      <c r="B8541" s="2">
        <v>2.7000000700354576E-2</v>
      </c>
      <c r="D8541" s="44">
        <v>1.6200000420212746</v>
      </c>
      <c r="E8541" s="44"/>
      <c r="F8541" s="45">
        <v>3.2670912742614746</v>
      </c>
      <c r="G8541" s="45"/>
      <c r="H8541" s="45"/>
      <c r="I8541" s="45"/>
      <c r="J8541" s="45"/>
      <c r="K8541" s="45">
        <v>1.2901757600047858E-6</v>
      </c>
      <c r="L8541" s="45"/>
      <c r="M8541" s="45"/>
      <c r="N8541" s="45">
        <v>4.4894919395446777</v>
      </c>
      <c r="O8541" s="45"/>
      <c r="P8541" s="45"/>
      <c r="Q8541" s="45"/>
      <c r="R8541" s="45">
        <v>3.1745491027832031</v>
      </c>
      <c r="S8541" s="45"/>
      <c r="T8541" s="45"/>
      <c r="U8541" s="45"/>
      <c r="V8541" s="46">
        <v>2.8737686079693958E-5</v>
      </c>
      <c r="W8541" s="46"/>
      <c r="X8541" s="45">
        <v>6.5999999642372131E-2</v>
      </c>
      <c r="Y8541" s="45"/>
      <c r="Z8541" s="44">
        <v>3.9599999785423279</v>
      </c>
      <c r="AA8541" s="44"/>
      <c r="AB8541" s="45">
        <v>-4.2323436737060547</v>
      </c>
      <c r="AC8541" s="45"/>
      <c r="AD8541" s="45">
        <v>1.2327969506640895E-15</v>
      </c>
      <c r="AE8541" s="45"/>
      <c r="AF8541" s="45">
        <v>4.3656864166259766</v>
      </c>
      <c r="AG8541" s="45"/>
      <c r="AH8541" s="45">
        <v>3.0870065689086914</v>
      </c>
      <c r="AI8541" s="45"/>
      <c r="AJ8541" s="45"/>
      <c r="AK8541" s="20">
        <v>2.823833018545524E-14</v>
      </c>
    </row>
    <row r="8542" spans="2:37">
      <c r="B8542" s="2">
        <v>2.8000000864267349E-2</v>
      </c>
      <c r="D8542" s="44">
        <v>1.680000051856041</v>
      </c>
      <c r="E8542" s="44"/>
      <c r="F8542" s="45">
        <v>1.9022452831268311</v>
      </c>
      <c r="G8542" s="45"/>
      <c r="H8542" s="45"/>
      <c r="I8542" s="45"/>
      <c r="J8542" s="45"/>
      <c r="K8542" s="45">
        <v>7.5388913955976022E-7</v>
      </c>
      <c r="L8542" s="45"/>
      <c r="M8542" s="45"/>
      <c r="N8542" s="45">
        <v>4.4856061935424805</v>
      </c>
      <c r="O8542" s="45"/>
      <c r="P8542" s="45"/>
      <c r="Q8542" s="45"/>
      <c r="R8542" s="45">
        <v>3.171802282333374</v>
      </c>
      <c r="S8542" s="45"/>
      <c r="T8542" s="45"/>
      <c r="U8542" s="45"/>
      <c r="V8542" s="46">
        <v>1.6806852727313526E-5</v>
      </c>
      <c r="W8542" s="46"/>
      <c r="X8542" s="45">
        <v>6.7000001668930054E-2</v>
      </c>
      <c r="Y8542" s="45"/>
      <c r="Z8542" s="44">
        <v>4.0200001001358032</v>
      </c>
      <c r="AA8542" s="44"/>
      <c r="AB8542" s="45">
        <v>-4.3267736434936523</v>
      </c>
      <c r="AC8542" s="45"/>
      <c r="AD8542" s="45">
        <v>7.2587123689667708E-16</v>
      </c>
      <c r="AE8542" s="45"/>
      <c r="AF8542" s="45">
        <v>4.3631572723388672</v>
      </c>
      <c r="AG8542" s="45"/>
      <c r="AH8542" s="45">
        <v>3.0852179527282715</v>
      </c>
      <c r="AI8542" s="45"/>
      <c r="AJ8542" s="45"/>
      <c r="AK8542" s="20">
        <v>1.6636375911312055E-14</v>
      </c>
    </row>
    <row r="8543" spans="2:37">
      <c r="B8543" s="2">
        <v>2.8999999165534973E-2</v>
      </c>
      <c r="D8543" s="44">
        <v>1.7399999499320984</v>
      </c>
      <c r="E8543" s="44"/>
      <c r="F8543" s="45">
        <v>0.27275183796882629</v>
      </c>
      <c r="G8543" s="45"/>
      <c r="H8543" s="45"/>
      <c r="I8543" s="45"/>
      <c r="J8543" s="45"/>
      <c r="K8543" s="45">
        <v>4.406947482493706E-7</v>
      </c>
      <c r="L8543" s="45"/>
      <c r="M8543" s="45"/>
      <c r="N8543" s="45">
        <v>4.4817643165588379</v>
      </c>
      <c r="O8543" s="45"/>
      <c r="P8543" s="45"/>
      <c r="Q8543" s="45"/>
      <c r="R8543" s="45">
        <v>3.1690855026245117</v>
      </c>
      <c r="S8543" s="45"/>
      <c r="T8543" s="45"/>
      <c r="U8543" s="45"/>
      <c r="V8543" s="46">
        <v>9.8330656328471377E-6</v>
      </c>
      <c r="W8543" s="46"/>
      <c r="X8543" s="45">
        <v>6.8000003695487976E-2</v>
      </c>
      <c r="Y8543" s="45"/>
      <c r="Z8543" s="44">
        <v>4.0800002217292786</v>
      </c>
      <c r="AA8543" s="44"/>
      <c r="AB8543" s="45">
        <v>-3.8136856555938721</v>
      </c>
      <c r="AC8543" s="45"/>
      <c r="AD8543" s="45">
        <v>4.274228837007686E-16</v>
      </c>
      <c r="AE8543" s="45"/>
      <c r="AF8543" s="45">
        <v>4.3606553077697754</v>
      </c>
      <c r="AG8543" s="45"/>
      <c r="AH8543" s="45">
        <v>3.0834488868713379</v>
      </c>
      <c r="AI8543" s="45"/>
      <c r="AJ8543" s="45"/>
      <c r="AK8543" s="20">
        <v>9.8018042792545612E-15</v>
      </c>
    </row>
    <row r="8544" spans="2:37">
      <c r="B8544" s="2">
        <v>2.9999999329447746E-2</v>
      </c>
      <c r="D8544" s="44">
        <v>1.7999999597668648</v>
      </c>
      <c r="E8544" s="44"/>
      <c r="F8544" s="45">
        <v>-1.3922460079193115</v>
      </c>
      <c r="G8544" s="45"/>
      <c r="H8544" s="45"/>
      <c r="I8544" s="45"/>
      <c r="J8544" s="45"/>
      <c r="K8544" s="45">
        <v>2.5771106493266416E-7</v>
      </c>
      <c r="L8544" s="45"/>
      <c r="M8544" s="45"/>
      <c r="N8544" s="45">
        <v>4.4779644012451172</v>
      </c>
      <c r="O8544" s="45"/>
      <c r="P8544" s="45"/>
      <c r="Q8544" s="45"/>
      <c r="R8544" s="45">
        <v>3.1663987636566162</v>
      </c>
      <c r="S8544" s="45"/>
      <c r="T8544" s="45"/>
      <c r="U8544" s="45"/>
      <c r="V8544" s="46">
        <v>5.7550942074158229E-6</v>
      </c>
      <c r="W8544" s="46"/>
      <c r="X8544" s="45">
        <v>6.8999998271465302E-2</v>
      </c>
      <c r="Y8544" s="45"/>
      <c r="Z8544" s="44">
        <v>4.1399998962879181</v>
      </c>
      <c r="AA8544" s="44"/>
      <c r="AB8544" s="45">
        <v>-2.7658016681671143</v>
      </c>
      <c r="AC8544" s="45"/>
      <c r="AD8544" s="45">
        <v>2.5170089600451927E-16</v>
      </c>
      <c r="AE8544" s="45"/>
      <c r="AF8544" s="45">
        <v>4.3581805229187012</v>
      </c>
      <c r="AG8544" s="45"/>
      <c r="AH8544" s="45">
        <v>3.0816991329193115</v>
      </c>
      <c r="AI8544" s="45"/>
      <c r="AJ8544" s="45"/>
      <c r="AK8544" s="20">
        <v>5.7753666723948851E-15</v>
      </c>
    </row>
    <row r="8545" spans="2:37">
      <c r="B8545" s="2">
        <v>3.0999999493360519E-2</v>
      </c>
      <c r="D8545" s="44">
        <v>1.8599999696016312</v>
      </c>
      <c r="E8545" s="44"/>
      <c r="F8545" s="45">
        <v>-2.8590149879455566</v>
      </c>
      <c r="G8545" s="45"/>
      <c r="H8545" s="45"/>
      <c r="I8545" s="45"/>
      <c r="J8545" s="45"/>
      <c r="K8545" s="45">
        <v>1.5076007287007087E-7</v>
      </c>
      <c r="L8545" s="45"/>
      <c r="M8545" s="45"/>
      <c r="N8545" s="45">
        <v>4.4742059707641602</v>
      </c>
      <c r="O8545" s="45"/>
      <c r="P8545" s="45"/>
      <c r="Q8545" s="45"/>
      <c r="R8545" s="45">
        <v>3.1637413501739502</v>
      </c>
      <c r="S8545" s="45"/>
      <c r="T8545" s="45"/>
      <c r="U8545" s="45"/>
      <c r="V8545" s="46">
        <v>3.3695380352583015E-6</v>
      </c>
      <c r="W8545" s="46"/>
      <c r="X8545" s="45">
        <v>7.0000000298023224E-2</v>
      </c>
      <c r="Y8545" s="45"/>
      <c r="Z8545" s="44">
        <v>4.2000000178813934</v>
      </c>
      <c r="AA8545" s="44"/>
      <c r="AB8545" s="45">
        <v>-1.3308254480361938</v>
      </c>
      <c r="AC8545" s="45"/>
      <c r="AD8545" s="45">
        <v>1.4823107017196798E-16</v>
      </c>
      <c r="AE8545" s="45"/>
      <c r="AF8545" s="45">
        <v>4.3557329177856445</v>
      </c>
      <c r="AG8545" s="45"/>
      <c r="AH8545" s="45">
        <v>3.0799682140350342</v>
      </c>
      <c r="AI8545" s="45"/>
      <c r="AJ8545" s="45"/>
      <c r="AK8545" s="20">
        <v>3.403125966249497E-15</v>
      </c>
    </row>
    <row r="8546" spans="2:37">
      <c r="B8546" s="2">
        <v>3.2000001519918442E-2</v>
      </c>
      <c r="D8546" s="44">
        <v>1.9200000911951065</v>
      </c>
      <c r="E8546" s="44"/>
      <c r="F8546" s="45">
        <v>-3.922034740447998</v>
      </c>
      <c r="G8546" s="45"/>
      <c r="H8546" s="45"/>
      <c r="I8546" s="45"/>
      <c r="J8546" s="45"/>
      <c r="K8546" s="45">
        <v>8.8224929584157508E-8</v>
      </c>
      <c r="L8546" s="45"/>
      <c r="M8546" s="45"/>
      <c r="N8546" s="45">
        <v>4.470489501953125</v>
      </c>
      <c r="O8546" s="45"/>
      <c r="P8546" s="45"/>
      <c r="Q8546" s="45"/>
      <c r="R8546" s="45">
        <v>3.1611135005950928</v>
      </c>
      <c r="S8546" s="45"/>
      <c r="T8546" s="45"/>
      <c r="U8546" s="45"/>
      <c r="V8546" s="46">
        <v>1.9734959550987696E-6</v>
      </c>
      <c r="W8546" s="46"/>
      <c r="X8546" s="45">
        <v>7.1000002324581146E-2</v>
      </c>
      <c r="Y8546" s="45"/>
      <c r="Z8546" s="44">
        <v>4.2600001394748688</v>
      </c>
      <c r="AA8546" s="44"/>
      <c r="AB8546" s="45">
        <v>0.2893739640712738</v>
      </c>
      <c r="AC8546" s="45"/>
      <c r="AD8546" s="45">
        <v>8.7301138157214073E-17</v>
      </c>
      <c r="AE8546" s="45"/>
      <c r="AF8546" s="45">
        <v>4.3533115386962891</v>
      </c>
      <c r="AG8546" s="45"/>
      <c r="AH8546" s="45">
        <v>3.0782558917999268</v>
      </c>
      <c r="AI8546" s="45"/>
      <c r="AJ8546" s="45"/>
      <c r="AK8546" s="20">
        <v>2.0053962424037078E-15</v>
      </c>
    </row>
    <row r="8547" spans="2:37">
      <c r="B8547" s="2">
        <v>3.2999999821186066E-2</v>
      </c>
      <c r="D8547" s="44">
        <v>1.9799999892711639</v>
      </c>
      <c r="E8547" s="44"/>
      <c r="F8547" s="45">
        <v>-4.4327869415283203</v>
      </c>
      <c r="G8547" s="45"/>
      <c r="H8547" s="45"/>
      <c r="I8547" s="45"/>
      <c r="J8547" s="45"/>
      <c r="K8547" s="45">
        <v>5.1646601662014291E-8</v>
      </c>
      <c r="L8547" s="45"/>
      <c r="M8547" s="45"/>
      <c r="N8547" s="45">
        <v>4.4668140411376953</v>
      </c>
      <c r="O8547" s="45"/>
      <c r="P8547" s="45"/>
      <c r="Q8547" s="45"/>
      <c r="R8547" s="45">
        <v>3.1585144996643066</v>
      </c>
      <c r="S8547" s="45"/>
      <c r="T8547" s="45"/>
      <c r="U8547" s="45"/>
      <c r="V8547" s="46">
        <v>1.1562290183064761E-6</v>
      </c>
      <c r="W8547" s="46"/>
      <c r="X8547" s="45">
        <v>7.1999996900558472E-2</v>
      </c>
      <c r="Y8547" s="45"/>
      <c r="Z8547" s="44">
        <v>4.3199998140335083</v>
      </c>
      <c r="AA8547" s="44"/>
      <c r="AB8547" s="45">
        <v>1.8671556711196899</v>
      </c>
      <c r="AC8547" s="45"/>
      <c r="AD8547" s="45">
        <v>5.1419227707300908E-17</v>
      </c>
      <c r="AE8547" s="45"/>
      <c r="AF8547" s="45">
        <v>4.3509163856506348</v>
      </c>
      <c r="AG8547" s="45"/>
      <c r="AH8547" s="45">
        <v>3.0765624046325684</v>
      </c>
      <c r="AI8547" s="45"/>
      <c r="AJ8547" s="45"/>
      <c r="AK8547" s="20">
        <v>1.18180228498671E-15</v>
      </c>
    </row>
    <row r="8548" spans="2:37">
      <c r="B8548" s="2">
        <v>3.4000001847743988E-2</v>
      </c>
      <c r="D8548" s="44">
        <v>2.0400001108646393</v>
      </c>
      <c r="E8548" s="44"/>
      <c r="F8548" s="45">
        <v>-4.320500373840332</v>
      </c>
      <c r="G8548" s="45"/>
      <c r="H8548" s="45"/>
      <c r="I8548" s="45"/>
      <c r="J8548" s="45"/>
      <c r="K8548" s="45">
        <v>3.0243469950619328E-8</v>
      </c>
      <c r="L8548" s="45"/>
      <c r="M8548" s="45"/>
      <c r="N8548" s="45">
        <v>4.4631786346435547</v>
      </c>
      <c r="O8548" s="45"/>
      <c r="P8548" s="45"/>
      <c r="Q8548" s="45"/>
      <c r="R8548" s="45">
        <v>3.1559438705444336</v>
      </c>
      <c r="S8548" s="45"/>
      <c r="T8548" s="45"/>
      <c r="U8548" s="45"/>
      <c r="V8548" s="46">
        <v>6.7762181288344436E-7</v>
      </c>
      <c r="W8548" s="46"/>
      <c r="X8548" s="45">
        <v>7.2999998927116394E-2</v>
      </c>
      <c r="Y8548" s="45"/>
      <c r="Z8548" s="44">
        <v>4.3799999356269836</v>
      </c>
      <c r="AA8548" s="44"/>
      <c r="AB8548" s="45">
        <v>3.1810855865478516</v>
      </c>
      <c r="AC8548" s="45"/>
      <c r="AD8548" s="45">
        <v>3.0286913726163689E-17</v>
      </c>
      <c r="AE8548" s="45"/>
      <c r="AF8548" s="45">
        <v>4.3485469818115234</v>
      </c>
      <c r="AG8548" s="45"/>
      <c r="AH8548" s="45">
        <v>3.0748870372772217</v>
      </c>
      <c r="AI8548" s="45"/>
      <c r="AJ8548" s="45"/>
      <c r="AK8548" s="20">
        <v>6.9648353467080754E-16</v>
      </c>
    </row>
    <row r="8549" spans="2:37">
      <c r="B8549" s="2">
        <v>3.5000000149011612E-2</v>
      </c>
      <c r="D8549" s="44">
        <v>2.1000000089406967</v>
      </c>
      <c r="E8549" s="44"/>
      <c r="F8549" s="45">
        <v>-3.6019508838653564</v>
      </c>
      <c r="G8549" s="45"/>
      <c r="H8549" s="45"/>
      <c r="I8549" s="45"/>
      <c r="J8549" s="45"/>
      <c r="K8549" s="45">
        <v>1.7715574784915589E-8</v>
      </c>
      <c r="L8549" s="45"/>
      <c r="M8549" s="45"/>
      <c r="N8549" s="45">
        <v>4.4595837593078613</v>
      </c>
      <c r="O8549" s="45"/>
      <c r="P8549" s="45"/>
      <c r="Q8549" s="45"/>
      <c r="R8549" s="45">
        <v>3.1534018516540527</v>
      </c>
      <c r="S8549" s="45"/>
      <c r="T8549" s="45"/>
      <c r="U8549" s="45"/>
      <c r="V8549" s="46">
        <v>3.9724730527268548E-7</v>
      </c>
      <c r="W8549" s="46"/>
      <c r="X8549" s="45">
        <v>7.4000000953674316E-2</v>
      </c>
      <c r="Y8549" s="45"/>
      <c r="Z8549" s="44">
        <v>4.440000057220459</v>
      </c>
      <c r="AA8549" s="44"/>
      <c r="AB8549" s="45">
        <v>4.0470085144042969</v>
      </c>
      <c r="AC8549" s="45"/>
      <c r="AD8549" s="45">
        <v>1.7840507374451818E-17</v>
      </c>
      <c r="AE8549" s="45"/>
      <c r="AF8549" s="45">
        <v>4.3462033271789551</v>
      </c>
      <c r="AG8549" s="45"/>
      <c r="AH8549" s="45">
        <v>3.0732300281524658</v>
      </c>
      <c r="AI8549" s="45"/>
      <c r="AJ8549" s="45"/>
      <c r="AK8549" s="20">
        <v>4.1048487173364276E-16</v>
      </c>
    </row>
    <row r="8550" spans="2:37">
      <c r="B8550" s="2">
        <v>3.5999998450279236E-2</v>
      </c>
      <c r="D8550" s="44">
        <v>2.1599999070167542</v>
      </c>
      <c r="E8550" s="44"/>
      <c r="F8550" s="45">
        <v>-2.3789653778076172</v>
      </c>
      <c r="G8550" s="45"/>
      <c r="H8550" s="45"/>
      <c r="I8550" s="45"/>
      <c r="J8550" s="45"/>
      <c r="K8550" s="45">
        <v>1.0380230897055753E-8</v>
      </c>
      <c r="L8550" s="45"/>
      <c r="M8550" s="45"/>
      <c r="N8550" s="45">
        <v>4.4560279846191406</v>
      </c>
      <c r="O8550" s="45"/>
      <c r="P8550" s="45"/>
      <c r="Q8550" s="45"/>
      <c r="R8550" s="45">
        <v>3.1508874893188477</v>
      </c>
      <c r="S8550" s="45"/>
      <c r="T8550" s="45"/>
      <c r="U8550" s="45"/>
      <c r="V8550" s="46">
        <v>2.3294806794638134E-7</v>
      </c>
      <c r="W8550" s="46"/>
      <c r="X8550" s="45">
        <v>7.5000002980232239E-2</v>
      </c>
      <c r="Y8550" s="45"/>
      <c r="Z8550" s="44">
        <v>4.5000001788139343</v>
      </c>
      <c r="AA8550" s="44"/>
      <c r="AB8550" s="45">
        <v>4.3438539505004883</v>
      </c>
      <c r="AC8550" s="45"/>
      <c r="AD8550" s="45">
        <v>1.0509475266274026E-17</v>
      </c>
      <c r="AE8550" s="45"/>
      <c r="AF8550" s="45">
        <v>4.3438854217529297</v>
      </c>
      <c r="AG8550" s="45"/>
      <c r="AH8550" s="45">
        <v>3.0715909004211426</v>
      </c>
      <c r="AI8550" s="45"/>
      <c r="AJ8550" s="45"/>
      <c r="AK8550" s="20">
        <v>2.4193722663085775E-16</v>
      </c>
    </row>
    <row r="8551" spans="2:37">
      <c r="B8551" s="2">
        <v>3.7000000476837158E-2</v>
      </c>
      <c r="D8551" s="44">
        <v>2.2200000286102295</v>
      </c>
      <c r="E8551" s="44"/>
      <c r="F8551" s="45">
        <v>-0.82399576902389526</v>
      </c>
      <c r="G8551" s="45"/>
      <c r="H8551" s="45"/>
      <c r="I8551" s="45"/>
      <c r="J8551" s="45"/>
      <c r="K8551" s="45">
        <v>6.0838933890750013E-9</v>
      </c>
      <c r="L8551" s="45"/>
      <c r="M8551" s="45"/>
      <c r="N8551" s="45">
        <v>4.4525113105773926</v>
      </c>
      <c r="O8551" s="45"/>
      <c r="P8551" s="45"/>
      <c r="Q8551" s="45"/>
      <c r="R8551" s="45">
        <v>3.1484010219573975</v>
      </c>
      <c r="S8551" s="45"/>
      <c r="T8551" s="45"/>
      <c r="U8551" s="45"/>
      <c r="V8551" s="46">
        <v>1.3663959919085755E-7</v>
      </c>
      <c r="W8551" s="46"/>
      <c r="X8551" s="45">
        <v>7.5999997556209564E-2</v>
      </c>
      <c r="Y8551" s="45"/>
      <c r="Z8551" s="44">
        <v>4.5599998533725739</v>
      </c>
      <c r="AA8551" s="44"/>
      <c r="AB8551" s="45">
        <v>4.0305604934692383</v>
      </c>
      <c r="AC8551" s="45"/>
      <c r="AD8551" s="45">
        <v>6.1912098977139157E-18</v>
      </c>
      <c r="AE8551" s="45"/>
      <c r="AF8551" s="45">
        <v>4.3415923118591309</v>
      </c>
      <c r="AG8551" s="45"/>
      <c r="AH8551" s="45">
        <v>3.0699694156646729</v>
      </c>
      <c r="AI8551" s="45"/>
      <c r="AJ8551" s="45"/>
      <c r="AK8551" s="20">
        <v>1.4260228477455694E-16</v>
      </c>
    </row>
    <row r="8552" spans="2:37" ht="14.25" customHeight="1">
      <c r="B8552" s="2">
        <v>3.7999998778104782E-2</v>
      </c>
      <c r="D8552" s="44">
        <v>2.2799999266862869</v>
      </c>
      <c r="E8552" s="44"/>
      <c r="F8552" s="45">
        <v>0.84419161081314087</v>
      </c>
      <c r="G8552" s="45"/>
      <c r="H8552" s="45"/>
      <c r="I8552" s="45"/>
      <c r="J8552" s="45"/>
      <c r="K8552" s="45">
        <v>3.5667595543742436E-9</v>
      </c>
      <c r="L8552" s="45"/>
      <c r="M8552" s="45"/>
      <c r="N8552" s="45">
        <v>4.449033260345459</v>
      </c>
      <c r="O8552" s="45"/>
      <c r="P8552" s="45"/>
      <c r="Q8552" s="45"/>
      <c r="R8552" s="45">
        <v>3.1459417343139648</v>
      </c>
      <c r="S8552" s="45"/>
      <c r="T8552" s="45"/>
      <c r="U8552" s="45"/>
      <c r="V8552" s="46">
        <v>8.0169314742306597E-8</v>
      </c>
      <c r="W8552" s="46"/>
      <c r="X8552" s="45">
        <v>7.6999999582767487E-2</v>
      </c>
      <c r="Y8552" s="45"/>
      <c r="Z8552" s="44">
        <v>4.6199999749660492</v>
      </c>
      <c r="AA8552" s="44"/>
      <c r="AB8552" s="45">
        <v>3.1517541408538818</v>
      </c>
      <c r="AC8552" s="45"/>
      <c r="AD8552" s="45">
        <v>3.6474529110525755E-18</v>
      </c>
      <c r="AE8552" s="45"/>
      <c r="AF8552" s="45">
        <v>4.3393239974975586</v>
      </c>
      <c r="AG8552" s="45"/>
      <c r="AH8552" s="45">
        <v>3.0683653354644775</v>
      </c>
      <c r="AI8552" s="45"/>
      <c r="AJ8552" s="45"/>
      <c r="AK8552" s="20">
        <v>8.4055790976813325E-17</v>
      </c>
    </row>
    <row r="8553" spans="2:37" ht="13.5" customHeight="1">
      <c r="B8553" s="47" t="s">
        <v>11</v>
      </c>
      <c r="C8553" s="47"/>
      <c r="D8553" s="47"/>
      <c r="E8553" s="47"/>
    </row>
    <row r="8554" spans="2:37" ht="12.75" customHeight="1">
      <c r="B8554" s="39" t="s">
        <v>0</v>
      </c>
      <c r="C8554" s="39"/>
      <c r="D8554" s="39"/>
      <c r="E8554" s="39"/>
      <c r="F8554" s="39"/>
      <c r="G8554" s="1" t="s">
        <v>1</v>
      </c>
      <c r="H8554" s="40" t="s">
        <v>51</v>
      </c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</row>
    <row r="8555" spans="2:37" ht="12.75" customHeight="1">
      <c r="AB8555" s="39" t="s">
        <v>2</v>
      </c>
      <c r="AC8555" s="39"/>
      <c r="AD8555" s="39"/>
      <c r="AE8555" s="39"/>
      <c r="AF8555" s="39"/>
      <c r="AG8555" s="39"/>
    </row>
    <row r="8556" spans="2:37" ht="12" customHeight="1">
      <c r="B8556" s="39" t="s">
        <v>3</v>
      </c>
      <c r="C8556" s="39"/>
      <c r="D8556" s="39"/>
      <c r="E8556" s="39"/>
      <c r="G8556" s="1" t="s">
        <v>4</v>
      </c>
      <c r="H8556" s="41">
        <v>0.2199999988079071</v>
      </c>
      <c r="I8556" s="41"/>
      <c r="J8556" s="41"/>
      <c r="K8556" s="41"/>
      <c r="L8556" s="41"/>
      <c r="M8556" s="41"/>
      <c r="N8556" s="41"/>
      <c r="O8556" s="39" t="s">
        <v>21</v>
      </c>
      <c r="P8556" s="39"/>
      <c r="Q8556" s="39"/>
      <c r="R8556" s="39"/>
      <c r="S8556" s="1" t="s">
        <v>4</v>
      </c>
      <c r="T8556" s="42" t="s">
        <v>22</v>
      </c>
      <c r="U8556" s="42"/>
      <c r="V8556" s="42"/>
      <c r="W8556" s="42"/>
      <c r="X8556" s="42"/>
      <c r="Y8556" s="42"/>
      <c r="Z8556" s="42"/>
      <c r="AA8556" s="42"/>
      <c r="AB8556" s="39"/>
      <c r="AC8556" s="39"/>
      <c r="AD8556" s="39"/>
      <c r="AE8556" s="39"/>
      <c r="AF8556" s="39"/>
      <c r="AG8556" s="39"/>
    </row>
    <row r="8557" spans="2:37" ht="10.5" customHeight="1">
      <c r="AB8557" s="39"/>
      <c r="AC8557" s="39"/>
      <c r="AD8557" s="39"/>
      <c r="AE8557" s="39"/>
      <c r="AF8557" s="39"/>
      <c r="AG8557" s="39"/>
    </row>
    <row r="8558" spans="2:37" ht="12" customHeight="1">
      <c r="AB8558" s="39"/>
      <c r="AC8558" s="39"/>
      <c r="AD8558" s="39"/>
      <c r="AE8558" s="39"/>
      <c r="AF8558" s="39"/>
      <c r="AG8558" s="39"/>
    </row>
    <row r="8559" spans="2:37" ht="12" customHeight="1">
      <c r="AB8559" s="39"/>
      <c r="AC8559" s="39"/>
      <c r="AD8559" s="39"/>
      <c r="AE8559" s="39"/>
      <c r="AF8559" s="39"/>
      <c r="AG8559" s="39"/>
    </row>
    <row r="8560" spans="2:37" ht="6" customHeight="1"/>
    <row r="8561" spans="2:34" ht="3" customHeight="1">
      <c r="B8561" s="43" t="s">
        <v>5</v>
      </c>
      <c r="D8561" s="43" t="s">
        <v>23</v>
      </c>
      <c r="E8561" s="43"/>
      <c r="G8561" s="43" t="s">
        <v>6</v>
      </c>
      <c r="H8561" s="43"/>
      <c r="J8561" s="43" t="s">
        <v>7</v>
      </c>
      <c r="K8561" s="43"/>
      <c r="L8561" s="43"/>
      <c r="M8561" s="43"/>
      <c r="N8561" s="43" t="s">
        <v>8</v>
      </c>
      <c r="O8561" s="43"/>
      <c r="Q8561" s="43" t="s">
        <v>9</v>
      </c>
      <c r="R8561" s="43"/>
      <c r="S8561" s="43"/>
      <c r="T8561" s="43" t="s">
        <v>10</v>
      </c>
      <c r="U8561" s="43"/>
      <c r="X8561" s="43" t="s">
        <v>5</v>
      </c>
      <c r="Y8561" s="43"/>
      <c r="Z8561" s="43" t="s">
        <v>23</v>
      </c>
      <c r="AA8561" s="43"/>
      <c r="AB8561" s="43" t="s">
        <v>6</v>
      </c>
      <c r="AC8561" s="43" t="s">
        <v>7</v>
      </c>
      <c r="AE8561" s="43" t="s">
        <v>8</v>
      </c>
      <c r="AF8561" s="43" t="s">
        <v>9</v>
      </c>
      <c r="AG8561" s="43" t="s">
        <v>10</v>
      </c>
      <c r="AH8561" s="43"/>
    </row>
    <row r="8562" spans="2:34" ht="14.25" customHeight="1">
      <c r="B8562" s="43"/>
      <c r="D8562" s="43"/>
      <c r="E8562" s="43"/>
      <c r="G8562" s="43"/>
      <c r="H8562" s="43"/>
      <c r="J8562" s="43"/>
      <c r="K8562" s="43"/>
      <c r="L8562" s="43"/>
      <c r="M8562" s="43"/>
      <c r="N8562" s="43"/>
      <c r="O8562" s="43"/>
      <c r="Q8562" s="43"/>
      <c r="R8562" s="43"/>
      <c r="S8562" s="43"/>
      <c r="T8562" s="43"/>
      <c r="U8562" s="43"/>
      <c r="X8562" s="43"/>
      <c r="Y8562" s="43"/>
      <c r="Z8562" s="43"/>
      <c r="AA8562" s="43"/>
      <c r="AB8562" s="43"/>
      <c r="AC8562" s="43"/>
      <c r="AE8562" s="43"/>
      <c r="AF8562" s="43"/>
      <c r="AG8562" s="43"/>
      <c r="AH8562" s="43"/>
    </row>
    <row r="8563" spans="2:34">
      <c r="B8563" s="2">
        <v>7.8000001609325409E-2</v>
      </c>
      <c r="D8563" s="44">
        <v>4.6800000965595245</v>
      </c>
      <c r="E8563" s="44"/>
      <c r="F8563" s="45">
        <v>1.8313921689987183</v>
      </c>
      <c r="G8563" s="45"/>
      <c r="H8563" s="45"/>
      <c r="I8563" s="45"/>
      <c r="J8563" s="45"/>
      <c r="K8563" s="45">
        <v>2.148931686170898E-18</v>
      </c>
      <c r="L8563" s="45"/>
      <c r="M8563" s="45"/>
      <c r="N8563" s="45">
        <v>4.3370800018310547</v>
      </c>
      <c r="O8563" s="45"/>
      <c r="P8563" s="45"/>
      <c r="Q8563" s="45"/>
      <c r="R8563" s="45">
        <v>3.0667786598205566</v>
      </c>
      <c r="S8563" s="45"/>
      <c r="T8563" s="45"/>
      <c r="U8563" s="45"/>
      <c r="V8563" s="46">
        <v>4.9547893698799743E-17</v>
      </c>
      <c r="W8563" s="46"/>
    </row>
    <row r="8564" spans="2:34">
      <c r="B8564" s="2">
        <v>7.9000003635883331E-2</v>
      </c>
      <c r="D8564" s="44">
        <v>4.7400002181529999</v>
      </c>
      <c r="E8564" s="44"/>
      <c r="F8564" s="45">
        <v>0.25528258085250854</v>
      </c>
      <c r="G8564" s="45"/>
      <c r="H8564" s="45"/>
      <c r="I8564" s="45"/>
      <c r="J8564" s="45"/>
      <c r="K8564" s="45">
        <v>1.2661158361957428E-18</v>
      </c>
      <c r="L8564" s="45"/>
      <c r="M8564" s="45"/>
      <c r="N8564" s="45">
        <v>4.3348603248596191</v>
      </c>
      <c r="O8564" s="45"/>
      <c r="P8564" s="45"/>
      <c r="Q8564" s="45"/>
      <c r="R8564" s="45">
        <v>3.0652091503143311</v>
      </c>
      <c r="S8564" s="45"/>
      <c r="T8564" s="45"/>
      <c r="U8564" s="45"/>
      <c r="V8564" s="46">
        <v>2.9207763972859658E-17</v>
      </c>
      <c r="W8564" s="46"/>
    </row>
    <row r="8565" spans="2:34">
      <c r="B8565" s="2">
        <v>7.9999998211860657E-2</v>
      </c>
      <c r="D8565" s="44">
        <v>4.7999998927116394</v>
      </c>
      <c r="E8565" s="44"/>
      <c r="F8565" s="45">
        <v>-1.3550595045089722</v>
      </c>
      <c r="G8565" s="45"/>
      <c r="H8565" s="45"/>
      <c r="I8565" s="45"/>
      <c r="J8565" s="45"/>
      <c r="K8565" s="45">
        <v>7.460042608631589E-19</v>
      </c>
      <c r="L8565" s="45"/>
      <c r="M8565" s="45"/>
      <c r="N8565" s="45">
        <v>4.3326644897460938</v>
      </c>
      <c r="O8565" s="45"/>
      <c r="P8565" s="45"/>
      <c r="Q8565" s="45"/>
      <c r="R8565" s="45">
        <v>3.0636565685272217</v>
      </c>
      <c r="S8565" s="45"/>
      <c r="T8565" s="45"/>
      <c r="U8565" s="45"/>
      <c r="V8565" s="46">
        <v>1.721813999028937E-17</v>
      </c>
      <c r="W8565" s="46"/>
    </row>
    <row r="8566" spans="2:34">
      <c r="B8566" s="2">
        <v>8.1000000238418579E-2</v>
      </c>
      <c r="D8566" s="44">
        <v>4.8600000143051147</v>
      </c>
      <c r="E8566" s="44"/>
      <c r="F8566" s="45">
        <v>-2.7735404968261719</v>
      </c>
      <c r="G8566" s="45"/>
      <c r="H8566" s="45"/>
      <c r="I8566" s="45"/>
      <c r="J8566" s="45"/>
      <c r="K8566" s="45">
        <v>4.3956734472707054E-19</v>
      </c>
      <c r="L8566" s="45"/>
      <c r="M8566" s="45"/>
      <c r="N8566" s="45">
        <v>4.3304924964904785</v>
      </c>
      <c r="O8566" s="45"/>
      <c r="P8566" s="45"/>
      <c r="Q8566" s="45"/>
      <c r="R8566" s="45">
        <v>3.0621206760406494</v>
      </c>
      <c r="S8566" s="45"/>
      <c r="T8566" s="45"/>
      <c r="U8566" s="45"/>
      <c r="V8566" s="46">
        <v>1.0150515276372964E-17</v>
      </c>
      <c r="W8566" s="46"/>
    </row>
    <row r="8567" spans="2:34">
      <c r="B8567" s="2">
        <v>8.2000002264976501E-2</v>
      </c>
      <c r="D8567" s="44">
        <v>4.9200001358985901</v>
      </c>
      <c r="E8567" s="44"/>
      <c r="F8567" s="45">
        <v>-3.801227331161499</v>
      </c>
      <c r="G8567" s="45"/>
      <c r="H8567" s="45"/>
      <c r="I8567" s="45"/>
      <c r="J8567" s="45"/>
      <c r="K8567" s="45">
        <v>2.5901506520872956E-19</v>
      </c>
      <c r="L8567" s="45"/>
      <c r="M8567" s="45"/>
      <c r="N8567" s="45">
        <v>4.3283443450927734</v>
      </c>
      <c r="O8567" s="45"/>
      <c r="P8567" s="45"/>
      <c r="Q8567" s="45"/>
      <c r="R8567" s="45">
        <v>3.0606014728546143</v>
      </c>
      <c r="S8567" s="45"/>
      <c r="T8567" s="45"/>
      <c r="U8567" s="45"/>
      <c r="V8567" s="46">
        <v>5.9841603865372987E-18</v>
      </c>
      <c r="W8567" s="46"/>
    </row>
    <row r="8568" spans="2:34">
      <c r="B8568" s="2">
        <v>8.2999996840953827E-2</v>
      </c>
      <c r="D8568" s="44">
        <v>4.9799998104572296</v>
      </c>
      <c r="E8568" s="44"/>
      <c r="F8568" s="45">
        <v>-4.2942419052124023</v>
      </c>
      <c r="G8568" s="45"/>
      <c r="H8568" s="45"/>
      <c r="I8568" s="45"/>
      <c r="J8568" s="45"/>
      <c r="K8568" s="45">
        <v>1.5262981566463613E-19</v>
      </c>
      <c r="L8568" s="45"/>
      <c r="M8568" s="45"/>
      <c r="N8568" s="45">
        <v>4.3262186050415039</v>
      </c>
      <c r="O8568" s="45"/>
      <c r="P8568" s="45"/>
      <c r="Q8568" s="45"/>
      <c r="R8568" s="45">
        <v>3.059098482131958</v>
      </c>
      <c r="S8568" s="45"/>
      <c r="T8568" s="45"/>
      <c r="U8568" s="45"/>
      <c r="V8568" s="46">
        <v>3.5280187839478815E-18</v>
      </c>
      <c r="W8568" s="46"/>
    </row>
    <row r="8569" spans="2:34">
      <c r="B8569" s="2">
        <v>8.3999998867511749E-2</v>
      </c>
      <c r="D8569" s="44">
        <v>5.039999932050705</v>
      </c>
      <c r="E8569" s="44"/>
      <c r="F8569" s="45">
        <v>-4.183901309967041</v>
      </c>
      <c r="G8569" s="45"/>
      <c r="H8569" s="45"/>
      <c r="I8569" s="45"/>
      <c r="J8569" s="45"/>
      <c r="K8569" s="45">
        <v>8.9943083240344259E-20</v>
      </c>
      <c r="L8569" s="45"/>
      <c r="M8569" s="45"/>
      <c r="N8569" s="45">
        <v>4.3241162300109863</v>
      </c>
      <c r="O8569" s="45"/>
      <c r="P8569" s="45"/>
      <c r="Q8569" s="45"/>
      <c r="R8569" s="45">
        <v>3.0576119422912598</v>
      </c>
      <c r="S8569" s="45"/>
      <c r="T8569" s="45"/>
      <c r="U8569" s="45"/>
      <c r="V8569" s="46">
        <v>2.0800339517949781E-18</v>
      </c>
      <c r="W8569" s="46"/>
    </row>
    <row r="8570" spans="2:34">
      <c r="B8570" s="2">
        <v>8.5000000894069672E-2</v>
      </c>
      <c r="D8570" s="44">
        <v>5.1000000536441803</v>
      </c>
      <c r="E8570" s="44"/>
      <c r="F8570" s="45">
        <v>-3.4862830638885498</v>
      </c>
      <c r="G8570" s="45"/>
      <c r="H8570" s="45"/>
      <c r="I8570" s="45"/>
      <c r="J8570" s="45"/>
      <c r="K8570" s="45">
        <v>5.3004118065264121E-20</v>
      </c>
      <c r="L8570" s="45"/>
      <c r="M8570" s="45"/>
      <c r="N8570" s="45">
        <v>4.3220362663269043</v>
      </c>
      <c r="O8570" s="45"/>
      <c r="P8570" s="45"/>
      <c r="Q8570" s="45"/>
      <c r="R8570" s="45">
        <v>3.0561411380767822</v>
      </c>
      <c r="S8570" s="45"/>
      <c r="T8570" s="45"/>
      <c r="U8570" s="45"/>
      <c r="V8570" s="46">
        <v>1.2263690839795339E-18</v>
      </c>
      <c r="W8570" s="46"/>
    </row>
    <row r="8571" spans="2:34">
      <c r="B8571" s="2">
        <v>8.6000002920627594E-2</v>
      </c>
      <c r="D8571" s="44">
        <v>5.1600001752376556</v>
      </c>
      <c r="E8571" s="44"/>
      <c r="F8571" s="45">
        <v>-2.2998876571655273</v>
      </c>
      <c r="G8571" s="45"/>
      <c r="H8571" s="45"/>
      <c r="I8571" s="45"/>
      <c r="J8571" s="45"/>
      <c r="K8571" s="45">
        <v>3.1236630832558185E-20</v>
      </c>
      <c r="L8571" s="45"/>
      <c r="M8571" s="45"/>
      <c r="N8571" s="45">
        <v>4.3199787139892578</v>
      </c>
      <c r="O8571" s="45"/>
      <c r="P8571" s="45"/>
      <c r="Q8571" s="45"/>
      <c r="R8571" s="45">
        <v>3.0546860694885254</v>
      </c>
      <c r="S8571" s="45"/>
      <c r="T8571" s="45"/>
      <c r="U8571" s="45"/>
      <c r="V8571" s="46">
        <v>7.2307372860863499E-19</v>
      </c>
      <c r="W8571" s="46"/>
    </row>
    <row r="8572" spans="2:34">
      <c r="B8572" s="2">
        <v>8.6999997496604919E-2</v>
      </c>
      <c r="D8572" s="44">
        <v>5.2199998497962952</v>
      </c>
      <c r="E8572" s="44"/>
      <c r="F8572" s="45">
        <v>-0.79173040390014648</v>
      </c>
      <c r="G8572" s="45"/>
      <c r="H8572" s="45"/>
      <c r="I8572" s="45"/>
      <c r="J8572" s="45"/>
      <c r="K8572" s="45">
        <v>1.8409032163751208E-20</v>
      </c>
      <c r="L8572" s="45"/>
      <c r="M8572" s="45"/>
      <c r="N8572" s="45">
        <v>4.3179430961608887</v>
      </c>
      <c r="O8572" s="45"/>
      <c r="P8572" s="45"/>
      <c r="Q8572" s="45"/>
      <c r="R8572" s="45">
        <v>3.0532469749450684</v>
      </c>
      <c r="S8572" s="45"/>
      <c r="T8572" s="45"/>
      <c r="U8572" s="45"/>
      <c r="V8572" s="46">
        <v>4.2633798669656855E-19</v>
      </c>
      <c r="W8572" s="46"/>
    </row>
    <row r="8573" spans="2:34">
      <c r="B8573" s="2">
        <v>8.7999999523162842E-2</v>
      </c>
      <c r="D8573" s="44">
        <v>5.2799999713897705</v>
      </c>
      <c r="E8573" s="44"/>
      <c r="F8573" s="45">
        <v>0.8261646032333374</v>
      </c>
      <c r="G8573" s="45"/>
      <c r="H8573" s="45"/>
      <c r="I8573" s="45"/>
      <c r="J8573" s="45"/>
      <c r="K8573" s="45">
        <v>1.0849489130146609E-20</v>
      </c>
      <c r="L8573" s="45"/>
      <c r="M8573" s="45"/>
      <c r="N8573" s="45">
        <v>4.3159294128417969</v>
      </c>
      <c r="O8573" s="45"/>
      <c r="P8573" s="45"/>
      <c r="Q8573" s="45"/>
      <c r="R8573" s="45">
        <v>3.0518231391906738</v>
      </c>
      <c r="S8573" s="45"/>
      <c r="T8573" s="45"/>
      <c r="U8573" s="45"/>
      <c r="V8573" s="46">
        <v>2.5138243705215549E-19</v>
      </c>
      <c r="W8573" s="46"/>
    </row>
    <row r="8574" spans="2:34">
      <c r="B8574" s="2">
        <v>8.9000001549720764E-2</v>
      </c>
      <c r="D8574" s="44">
        <v>5.3400000929832458</v>
      </c>
      <c r="E8574" s="44"/>
      <c r="F8574" s="45">
        <v>2.3265690803527832</v>
      </c>
      <c r="G8574" s="45"/>
      <c r="H8574" s="45"/>
      <c r="I8574" s="45"/>
      <c r="J8574" s="45"/>
      <c r="K8574" s="45">
        <v>6.39438361212515E-21</v>
      </c>
      <c r="L8574" s="45"/>
      <c r="M8574" s="45"/>
      <c r="N8574" s="45">
        <v>4.3139376640319824</v>
      </c>
      <c r="O8574" s="45"/>
      <c r="P8574" s="45"/>
      <c r="Q8574" s="45"/>
      <c r="R8574" s="45">
        <v>3.0504145622253418</v>
      </c>
      <c r="S8574" s="45"/>
      <c r="T8574" s="45"/>
      <c r="U8574" s="45"/>
      <c r="V8574" s="46">
        <v>1.4822615165264816E-19</v>
      </c>
      <c r="W8574" s="46"/>
    </row>
    <row r="8575" spans="2:34">
      <c r="B8575" s="2">
        <v>9.0000003576278687E-2</v>
      </c>
      <c r="D8575" s="44">
        <v>5.4000002145767212</v>
      </c>
      <c r="E8575" s="44"/>
      <c r="F8575" s="45">
        <v>3.4989595413208008</v>
      </c>
      <c r="G8575" s="45"/>
      <c r="H8575" s="45"/>
      <c r="I8575" s="45"/>
      <c r="J8575" s="45"/>
      <c r="K8575" s="45">
        <v>3.7687612904848212E-21</v>
      </c>
      <c r="L8575" s="45"/>
      <c r="M8575" s="45"/>
      <c r="N8575" s="45">
        <v>4.3119668960571289</v>
      </c>
      <c r="O8575" s="45"/>
      <c r="P8575" s="45"/>
      <c r="Q8575" s="45"/>
      <c r="R8575" s="45">
        <v>3.0490210056304932</v>
      </c>
      <c r="S8575" s="45"/>
      <c r="T8575" s="45"/>
      <c r="U8575" s="45"/>
      <c r="V8575" s="46">
        <v>8.7402365677144956E-20</v>
      </c>
      <c r="W8575" s="46"/>
    </row>
    <row r="8576" spans="2:34">
      <c r="B8576" s="2">
        <v>9.0999998152256012E-2</v>
      </c>
      <c r="D8576" s="44">
        <v>5.4599998891353607</v>
      </c>
      <c r="E8576" s="44"/>
      <c r="F8576" s="45">
        <v>4.1790509223937988</v>
      </c>
      <c r="G8576" s="45"/>
      <c r="H8576" s="45"/>
      <c r="I8576" s="45"/>
      <c r="J8576" s="45"/>
      <c r="K8576" s="45">
        <v>2.2213068991511008E-21</v>
      </c>
      <c r="L8576" s="45"/>
      <c r="M8576" s="45"/>
      <c r="N8576" s="45">
        <v>4.3100175857543945</v>
      </c>
      <c r="O8576" s="45"/>
      <c r="P8576" s="45"/>
      <c r="Q8576" s="45"/>
      <c r="R8576" s="45">
        <v>3.047642707824707</v>
      </c>
      <c r="S8576" s="45"/>
      <c r="T8576" s="45"/>
      <c r="U8576" s="45"/>
      <c r="V8576" s="46">
        <v>5.153823123519798E-20</v>
      </c>
      <c r="W8576" s="46"/>
    </row>
    <row r="8577" spans="2:33">
      <c r="B8577" s="2">
        <v>9.2000000178813934E-2</v>
      </c>
      <c r="D8577" s="44">
        <v>5.5200000107288361</v>
      </c>
      <c r="E8577" s="44"/>
      <c r="F8577" s="45">
        <v>4.271815299987793</v>
      </c>
      <c r="G8577" s="45"/>
      <c r="H8577" s="45"/>
      <c r="I8577" s="45"/>
      <c r="J8577" s="45"/>
      <c r="K8577" s="45">
        <v>1.3092664616742081E-21</v>
      </c>
      <c r="L8577" s="45"/>
      <c r="M8577" s="45"/>
      <c r="N8577" s="45">
        <v>4.3080887794494629</v>
      </c>
      <c r="O8577" s="45"/>
      <c r="P8577" s="45"/>
      <c r="Q8577" s="45"/>
      <c r="R8577" s="45">
        <v>3.0462789535522461</v>
      </c>
      <c r="S8577" s="45"/>
      <c r="T8577" s="45"/>
      <c r="U8577" s="45"/>
      <c r="V8577" s="46">
        <v>3.0390887123836731E-20</v>
      </c>
      <c r="W8577" s="46"/>
    </row>
    <row r="8578" spans="2:33">
      <c r="B8578" s="2">
        <v>9.3000002205371857E-2</v>
      </c>
      <c r="D8578" s="44">
        <v>5.5800001323223114</v>
      </c>
      <c r="E8578" s="44"/>
      <c r="F8578" s="45">
        <v>3.7647569179534912</v>
      </c>
      <c r="G8578" s="45"/>
      <c r="H8578" s="45"/>
      <c r="I8578" s="45"/>
      <c r="J8578" s="45"/>
      <c r="K8578" s="45">
        <v>7.7171447702061756E-22</v>
      </c>
      <c r="L8578" s="45"/>
      <c r="M8578" s="45"/>
      <c r="N8578" s="45">
        <v>4.3061809539794922</v>
      </c>
      <c r="O8578" s="45"/>
      <c r="P8578" s="45"/>
      <c r="Q8578" s="45"/>
      <c r="R8578" s="45">
        <v>3.0449297428131104</v>
      </c>
      <c r="S8578" s="45"/>
      <c r="T8578" s="45"/>
      <c r="U8578" s="45"/>
      <c r="V8578" s="46">
        <v>1.7921087690811554E-20</v>
      </c>
      <c r="W8578" s="46"/>
    </row>
    <row r="8579" spans="2:33">
      <c r="B8579" s="2">
        <v>9.3999996781349182E-2</v>
      </c>
      <c r="D8579" s="44">
        <v>5.6399998068809509</v>
      </c>
      <c r="E8579" s="44"/>
      <c r="F8579" s="45">
        <v>2.7295932769775391</v>
      </c>
      <c r="G8579" s="45"/>
      <c r="H8579" s="45"/>
      <c r="I8579" s="45"/>
      <c r="J8579" s="45"/>
      <c r="K8579" s="45">
        <v>4.5487693840572766E-22</v>
      </c>
      <c r="L8579" s="45"/>
      <c r="M8579" s="45"/>
      <c r="N8579" s="45">
        <v>4.3042936325073242</v>
      </c>
      <c r="O8579" s="45"/>
      <c r="P8579" s="45"/>
      <c r="Q8579" s="45"/>
      <c r="R8579" s="45">
        <v>3.0435953140258789</v>
      </c>
      <c r="S8579" s="45"/>
      <c r="T8579" s="45"/>
      <c r="U8579" s="45"/>
      <c r="V8579" s="46">
        <v>1.0567981150001488E-20</v>
      </c>
      <c r="W8579" s="46"/>
    </row>
    <row r="8580" spans="2:33">
      <c r="B8580" s="2">
        <v>9.4999998807907104E-2</v>
      </c>
      <c r="D8580" s="44">
        <v>5.6999999284744263</v>
      </c>
      <c r="E8580" s="44"/>
      <c r="F8580" s="45">
        <v>1.3121110200881958</v>
      </c>
      <c r="G8580" s="45"/>
      <c r="H8580" s="45"/>
      <c r="I8580" s="45"/>
      <c r="J8580" s="45"/>
      <c r="K8580" s="45">
        <v>2.6812632435057869E-22</v>
      </c>
      <c r="L8580" s="45"/>
      <c r="M8580" s="45"/>
      <c r="N8580" s="45">
        <v>4.3024263381958008</v>
      </c>
      <c r="O8580" s="45"/>
      <c r="P8580" s="45"/>
      <c r="Q8580" s="45"/>
      <c r="R8580" s="45">
        <v>3.0422749519348145</v>
      </c>
      <c r="S8580" s="45"/>
      <c r="T8580" s="45"/>
      <c r="U8580" s="45"/>
      <c r="V8580" s="46">
        <v>6.231979138871294E-21</v>
      </c>
      <c r="W8580" s="46"/>
    </row>
    <row r="8581" spans="2:33">
      <c r="B8581" s="2">
        <v>9.6000000834465027E-2</v>
      </c>
      <c r="D8581" s="44">
        <v>5.7600000500679016</v>
      </c>
      <c r="E8581" s="44"/>
      <c r="F8581" s="45">
        <v>-0.28836113214492798</v>
      </c>
      <c r="G8581" s="45"/>
      <c r="H8581" s="45"/>
      <c r="I8581" s="45"/>
      <c r="J8581" s="45"/>
      <c r="K8581" s="45">
        <v>1.5804939307718427E-22</v>
      </c>
      <c r="L8581" s="45"/>
      <c r="M8581" s="45"/>
      <c r="N8581" s="45">
        <v>4.3005790710449219</v>
      </c>
      <c r="O8581" s="45"/>
      <c r="P8581" s="45"/>
      <c r="Q8581" s="45"/>
      <c r="R8581" s="45">
        <v>3.040968656539917</v>
      </c>
      <c r="S8581" s="45"/>
      <c r="T8581" s="45"/>
      <c r="U8581" s="45"/>
      <c r="V8581" s="46">
        <v>3.675072180900037E-21</v>
      </c>
      <c r="W8581" s="46"/>
    </row>
    <row r="8582" spans="2:33">
      <c r="B8582" s="2">
        <v>9.7000002861022949E-2</v>
      </c>
      <c r="D8582" s="44">
        <v>5.820000171661377</v>
      </c>
      <c r="E8582" s="44"/>
      <c r="F8582" s="45">
        <v>-1.8469798564910889</v>
      </c>
      <c r="G8582" s="45"/>
      <c r="H8582" s="45"/>
      <c r="I8582" s="45"/>
      <c r="J8582" s="45"/>
      <c r="K8582" s="45">
        <v>9.3165198658634298E-23</v>
      </c>
      <c r="L8582" s="45"/>
      <c r="M8582" s="45"/>
      <c r="N8582" s="45">
        <v>4.2987513542175293</v>
      </c>
      <c r="O8582" s="45"/>
      <c r="P8582" s="45"/>
      <c r="Q8582" s="45"/>
      <c r="R8582" s="45">
        <v>3.0396761894226074</v>
      </c>
      <c r="S8582" s="45"/>
      <c r="T8582" s="45"/>
      <c r="U8582" s="45"/>
      <c r="V8582" s="46">
        <v>2.1672616725029493E-21</v>
      </c>
      <c r="W8582" s="46"/>
    </row>
    <row r="8583" spans="2:33">
      <c r="B8583" s="2">
        <v>9.7999997437000275E-2</v>
      </c>
      <c r="D8583" s="44">
        <v>5.8799998462200165</v>
      </c>
      <c r="E8583" s="44"/>
      <c r="F8583" s="45">
        <v>-3.1449699401855469</v>
      </c>
      <c r="G8583" s="45"/>
      <c r="H8583" s="45"/>
      <c r="I8583" s="45"/>
      <c r="J8583" s="45"/>
      <c r="K8583" s="45">
        <v>5.4918886945240191E-23</v>
      </c>
      <c r="L8583" s="45"/>
      <c r="M8583" s="45"/>
      <c r="N8583" s="45">
        <v>4.296943187713623</v>
      </c>
      <c r="O8583" s="45"/>
      <c r="P8583" s="45"/>
      <c r="Q8583" s="45"/>
      <c r="R8583" s="45">
        <v>3.0383977890014648</v>
      </c>
      <c r="S8583" s="45"/>
      <c r="T8583" s="45"/>
      <c r="U8583" s="45"/>
      <c r="V8583" s="46">
        <v>1.2780918903902241E-21</v>
      </c>
      <c r="W8583" s="46"/>
    </row>
    <row r="8584" spans="2:33">
      <c r="B8584" s="2">
        <v>9.8999999463558197E-2</v>
      </c>
      <c r="D8584" s="44">
        <v>5.9399999678134918</v>
      </c>
      <c r="E8584" s="44"/>
      <c r="F8584" s="45">
        <v>-4.0003290176391602</v>
      </c>
      <c r="G8584" s="45"/>
      <c r="H8584" s="45"/>
      <c r="I8584" s="45"/>
      <c r="J8584" s="45"/>
      <c r="K8584" s="45">
        <v>3.2374012202267169E-23</v>
      </c>
      <c r="L8584" s="45"/>
      <c r="M8584" s="45"/>
      <c r="N8584" s="45">
        <v>4.2951545715332031</v>
      </c>
      <c r="O8584" s="45"/>
      <c r="P8584" s="45"/>
      <c r="Q8584" s="45"/>
      <c r="R8584" s="45">
        <v>3.0371329784393311</v>
      </c>
      <c r="S8584" s="45"/>
      <c r="T8584" s="45"/>
      <c r="U8584" s="45"/>
      <c r="V8584" s="46">
        <v>7.5373334563007811E-22</v>
      </c>
      <c r="W8584" s="46"/>
    </row>
    <row r="8585" spans="2:33">
      <c r="B8585" s="2">
        <v>0.10000000149011612</v>
      </c>
      <c r="D8585" s="44">
        <v>6.0000000894069672</v>
      </c>
      <c r="E8585" s="44"/>
      <c r="F8585" s="45">
        <v>-4.2933444976806641</v>
      </c>
      <c r="G8585" s="45"/>
      <c r="H8585" s="45"/>
      <c r="I8585" s="45"/>
      <c r="J8585" s="45"/>
      <c r="K8585" s="45">
        <v>1.9084369143709147E-23</v>
      </c>
      <c r="L8585" s="45"/>
      <c r="M8585" s="45"/>
      <c r="N8585" s="45">
        <v>4.2933850288391113</v>
      </c>
      <c r="O8585" s="45"/>
      <c r="P8585" s="45"/>
      <c r="Q8585" s="45"/>
      <c r="R8585" s="45">
        <v>3.035881519317627</v>
      </c>
      <c r="S8585" s="45"/>
      <c r="T8585" s="45"/>
      <c r="U8585" s="45"/>
      <c r="V8585" s="46">
        <v>4.4450638361907498E-22</v>
      </c>
      <c r="W8585" s="46"/>
    </row>
    <row r="8586" spans="2:33" ht="9.75" customHeight="1">
      <c r="B8586" s="2">
        <v>0.10100000351667404</v>
      </c>
      <c r="D8586" s="44">
        <v>6.0600002110004425</v>
      </c>
      <c r="E8586" s="44"/>
      <c r="F8586" s="45">
        <v>-3.9833447933197021</v>
      </c>
      <c r="G8586" s="45"/>
      <c r="H8586" s="45"/>
      <c r="I8586" s="45"/>
      <c r="J8586" s="45"/>
      <c r="K8586" s="45">
        <v>1.1250330333478597E-23</v>
      </c>
      <c r="L8586" s="45"/>
      <c r="M8586" s="45"/>
      <c r="N8586" s="45">
        <v>4.2916340827941895</v>
      </c>
      <c r="O8586" s="45"/>
      <c r="P8586" s="45"/>
      <c r="Q8586" s="45"/>
      <c r="R8586" s="45">
        <v>3.0346436500549316</v>
      </c>
      <c r="S8586" s="45"/>
      <c r="T8586" s="45"/>
      <c r="U8586" s="45"/>
      <c r="V8586" s="46">
        <v>2.6214559748575094E-22</v>
      </c>
      <c r="W8586" s="46"/>
    </row>
    <row r="8587" spans="2:33" ht="5.25" customHeight="1"/>
    <row r="8588" spans="2:33" ht="172.5" customHeight="1"/>
    <row r="8589" spans="2:33" ht="16.5" customHeight="1"/>
    <row r="8590" spans="2:33" ht="12.75" customHeight="1">
      <c r="B8590" s="39" t="s">
        <v>0</v>
      </c>
      <c r="C8590" s="39"/>
      <c r="D8590" s="39"/>
      <c r="E8590" s="39"/>
      <c r="F8590" s="39"/>
      <c r="G8590" s="1" t="s">
        <v>1</v>
      </c>
      <c r="H8590" s="40" t="s">
        <v>62</v>
      </c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</row>
    <row r="8591" spans="2:33" ht="12.75" customHeight="1">
      <c r="AB8591" s="39" t="s">
        <v>2</v>
      </c>
      <c r="AC8591" s="39"/>
      <c r="AD8591" s="39"/>
      <c r="AE8591" s="39"/>
      <c r="AF8591" s="39"/>
      <c r="AG8591" s="39"/>
    </row>
    <row r="8592" spans="2:33" ht="12" customHeight="1">
      <c r="B8592" s="39" t="s">
        <v>3</v>
      </c>
      <c r="C8592" s="39"/>
      <c r="D8592" s="39"/>
      <c r="E8592" s="39"/>
      <c r="G8592" s="1" t="s">
        <v>4</v>
      </c>
      <c r="H8592" s="41">
        <v>0.43999999761581421</v>
      </c>
      <c r="I8592" s="41"/>
      <c r="J8592" s="41"/>
      <c r="K8592" s="41"/>
      <c r="L8592" s="41"/>
      <c r="M8592" s="41"/>
      <c r="N8592" s="41"/>
      <c r="O8592" s="39" t="s">
        <v>21</v>
      </c>
      <c r="P8592" s="39"/>
      <c r="Q8592" s="39"/>
      <c r="R8592" s="39"/>
      <c r="S8592" s="1" t="s">
        <v>4</v>
      </c>
      <c r="T8592" s="42" t="s">
        <v>22</v>
      </c>
      <c r="U8592" s="42"/>
      <c r="V8592" s="42"/>
      <c r="W8592" s="42"/>
      <c r="X8592" s="42"/>
      <c r="Y8592" s="42"/>
      <c r="Z8592" s="42"/>
      <c r="AA8592" s="42"/>
      <c r="AB8592" s="39"/>
      <c r="AC8592" s="39"/>
      <c r="AD8592" s="39"/>
      <c r="AE8592" s="39"/>
      <c r="AF8592" s="39"/>
      <c r="AG8592" s="39"/>
    </row>
    <row r="8593" spans="2:37" ht="10.5" customHeight="1">
      <c r="AB8593" s="39"/>
      <c r="AC8593" s="39"/>
      <c r="AD8593" s="39"/>
      <c r="AE8593" s="39"/>
      <c r="AF8593" s="39"/>
      <c r="AG8593" s="39"/>
    </row>
    <row r="8594" spans="2:37" ht="12" customHeight="1">
      <c r="AB8594" s="39"/>
      <c r="AC8594" s="39"/>
      <c r="AD8594" s="39"/>
      <c r="AE8594" s="39"/>
      <c r="AF8594" s="39"/>
      <c r="AG8594" s="39"/>
    </row>
    <row r="8595" spans="2:37" ht="12" customHeight="1">
      <c r="AB8595" s="39"/>
      <c r="AC8595" s="39"/>
      <c r="AD8595" s="39"/>
      <c r="AE8595" s="39"/>
      <c r="AF8595" s="39"/>
      <c r="AG8595" s="39"/>
    </row>
    <row r="8596" spans="2:37" ht="6" customHeight="1"/>
    <row r="8597" spans="2:37" ht="3" customHeight="1">
      <c r="B8597" s="43" t="s">
        <v>5</v>
      </c>
      <c r="D8597" s="43" t="s">
        <v>23</v>
      </c>
      <c r="E8597" s="43"/>
      <c r="G8597" s="43" t="s">
        <v>6</v>
      </c>
      <c r="H8597" s="43"/>
      <c r="J8597" s="43" t="s">
        <v>7</v>
      </c>
      <c r="K8597" s="43"/>
      <c r="L8597" s="43"/>
      <c r="M8597" s="43"/>
      <c r="N8597" s="43" t="s">
        <v>8</v>
      </c>
      <c r="O8597" s="43"/>
      <c r="Q8597" s="43" t="s">
        <v>9</v>
      </c>
      <c r="R8597" s="43"/>
      <c r="S8597" s="43"/>
      <c r="T8597" s="43" t="s">
        <v>10</v>
      </c>
      <c r="U8597" s="43"/>
      <c r="X8597" s="43" t="s">
        <v>5</v>
      </c>
      <c r="Y8597" s="43"/>
      <c r="Z8597" s="43" t="s">
        <v>23</v>
      </c>
      <c r="AA8597" s="43"/>
      <c r="AB8597" s="43" t="s">
        <v>6</v>
      </c>
      <c r="AC8597" s="43" t="s">
        <v>7</v>
      </c>
      <c r="AE8597" s="43" t="s">
        <v>8</v>
      </c>
      <c r="AF8597" s="43" t="s">
        <v>9</v>
      </c>
      <c r="AG8597" s="43" t="s">
        <v>10</v>
      </c>
      <c r="AH8597" s="43"/>
    </row>
    <row r="8598" spans="2:37" ht="14.25" customHeight="1">
      <c r="B8598" s="43"/>
      <c r="D8598" s="43"/>
      <c r="E8598" s="43"/>
      <c r="G8598" s="43"/>
      <c r="H8598" s="43"/>
      <c r="J8598" s="43"/>
      <c r="K8598" s="43"/>
      <c r="L8598" s="43"/>
      <c r="M8598" s="43"/>
      <c r="N8598" s="43"/>
      <c r="O8598" s="43"/>
      <c r="Q8598" s="43"/>
      <c r="R8598" s="43"/>
      <c r="S8598" s="43"/>
      <c r="T8598" s="43"/>
      <c r="U8598" s="43"/>
      <c r="X8598" s="43"/>
      <c r="Y8598" s="43"/>
      <c r="Z8598" s="43"/>
      <c r="AA8598" s="43"/>
      <c r="AB8598" s="43"/>
      <c r="AC8598" s="43"/>
      <c r="AE8598" s="43"/>
      <c r="AF8598" s="43"/>
      <c r="AG8598" s="43"/>
      <c r="AH8598" s="43"/>
    </row>
    <row r="8599" spans="2:37">
      <c r="B8599" s="2">
        <v>0</v>
      </c>
      <c r="D8599" s="44">
        <v>0</v>
      </c>
      <c r="E8599" s="44"/>
      <c r="F8599" s="45">
        <v>1.0065918468171731E-4</v>
      </c>
      <c r="G8599" s="45"/>
      <c r="H8599" s="45"/>
      <c r="I8599" s="45"/>
      <c r="J8599" s="45"/>
      <c r="K8599" s="45">
        <v>35.836654663085938</v>
      </c>
      <c r="L8599" s="45"/>
      <c r="M8599" s="45"/>
      <c r="N8599" s="45">
        <v>71.673202514648438</v>
      </c>
      <c r="O8599" s="45"/>
      <c r="P8599" s="45"/>
      <c r="Q8599" s="45"/>
      <c r="R8599" s="45">
        <v>25.340269088745117</v>
      </c>
      <c r="S8599" s="45"/>
      <c r="T8599" s="45"/>
      <c r="U8599" s="45"/>
      <c r="V8599" s="46">
        <v>100.00028228759766</v>
      </c>
      <c r="W8599" s="46"/>
      <c r="X8599" s="45">
        <v>3.9000000804662704E-2</v>
      </c>
      <c r="Y8599" s="45"/>
      <c r="Z8599" s="44">
        <v>2.3400000482797623</v>
      </c>
      <c r="AA8599" s="44"/>
      <c r="AB8599" s="45">
        <v>18.095096588134766</v>
      </c>
      <c r="AC8599" s="45"/>
      <c r="AD8599" s="45">
        <v>1.3944782549515367E-3</v>
      </c>
      <c r="AE8599" s="45"/>
      <c r="AF8599" s="45">
        <v>33.799163818359375</v>
      </c>
      <c r="AG8599" s="45"/>
      <c r="AH8599" s="45">
        <v>23.898632049560547</v>
      </c>
      <c r="AI8599" s="45"/>
      <c r="AJ8599" s="45"/>
      <c r="AK8599" s="20">
        <v>4.1259475983679295E-3</v>
      </c>
    </row>
    <row r="8600" spans="2:37">
      <c r="B8600" s="2">
        <v>1.0000000474974513E-3</v>
      </c>
      <c r="D8600" s="44">
        <v>6.0000002849847078E-2</v>
      </c>
      <c r="E8600" s="44"/>
      <c r="F8600" s="45">
        <v>-7.0207023620605469</v>
      </c>
      <c r="G8600" s="45"/>
      <c r="H8600" s="45"/>
      <c r="I8600" s="45"/>
      <c r="J8600" s="45"/>
      <c r="K8600" s="45">
        <v>26.241430282592773</v>
      </c>
      <c r="L8600" s="45"/>
      <c r="M8600" s="45"/>
      <c r="N8600" s="45">
        <v>62.015811920166016</v>
      </c>
      <c r="O8600" s="45"/>
      <c r="P8600" s="45"/>
      <c r="Q8600" s="45"/>
      <c r="R8600" s="45">
        <v>25.296306610107422</v>
      </c>
      <c r="S8600" s="45"/>
      <c r="T8600" s="45"/>
      <c r="U8600" s="45"/>
      <c r="V8600" s="46">
        <v>73.352584838867188</v>
      </c>
      <c r="W8600" s="46"/>
      <c r="X8600" s="45">
        <v>3.9999999105930328E-2</v>
      </c>
      <c r="Y8600" s="45"/>
      <c r="Z8600" s="44">
        <v>2.3999999463558197</v>
      </c>
      <c r="AA8600" s="44"/>
      <c r="AB8600" s="45">
        <v>27.297296524047852</v>
      </c>
      <c r="AC8600" s="45"/>
      <c r="AD8600" s="45">
        <v>1.0880321497097611E-3</v>
      </c>
      <c r="AE8600" s="45"/>
      <c r="AF8600" s="45">
        <v>33.755611419677734</v>
      </c>
      <c r="AG8600" s="45"/>
      <c r="AH8600" s="45">
        <v>23.868053436279297</v>
      </c>
      <c r="AI8600" s="45"/>
      <c r="AJ8600" s="45"/>
      <c r="AK8600" s="20">
        <v>3.2233670353889465E-3</v>
      </c>
    </row>
    <row r="8601" spans="2:37">
      <c r="B8601" s="2">
        <v>2.0000000949949026E-3</v>
      </c>
      <c r="D8601" s="44">
        <v>0.12000000569969416</v>
      </c>
      <c r="E8601" s="44"/>
      <c r="F8601" s="45">
        <v>-6.6608991622924805</v>
      </c>
      <c r="G8601" s="45"/>
      <c r="H8601" s="45"/>
      <c r="I8601" s="45"/>
      <c r="J8601" s="45"/>
      <c r="K8601" s="45">
        <v>19.372470855712891</v>
      </c>
      <c r="L8601" s="45"/>
      <c r="M8601" s="45"/>
      <c r="N8601" s="45">
        <v>55.085269927978516</v>
      </c>
      <c r="O8601" s="45"/>
      <c r="P8601" s="45"/>
      <c r="Q8601" s="45"/>
      <c r="R8601" s="45">
        <v>25.252761840820313</v>
      </c>
      <c r="S8601" s="45"/>
      <c r="T8601" s="45"/>
      <c r="U8601" s="45"/>
      <c r="V8601" s="46">
        <v>54.245174407958984</v>
      </c>
      <c r="W8601" s="46"/>
      <c r="X8601" s="45">
        <v>4.1000001132488251E-2</v>
      </c>
      <c r="Y8601" s="45"/>
      <c r="Z8601" s="44">
        <v>2.460000067949295</v>
      </c>
      <c r="AA8601" s="44"/>
      <c r="AB8601" s="45">
        <v>32.648155212402344</v>
      </c>
      <c r="AC8601" s="45"/>
      <c r="AD8601" s="45">
        <v>8.490381296724081E-4</v>
      </c>
      <c r="AE8601" s="45"/>
      <c r="AF8601" s="45">
        <v>33.712512969970703</v>
      </c>
      <c r="AG8601" s="45"/>
      <c r="AH8601" s="45">
        <v>23.837747573852539</v>
      </c>
      <c r="AI8601" s="45"/>
      <c r="AJ8601" s="45"/>
      <c r="AK8601" s="20">
        <v>2.5185290724039078E-3</v>
      </c>
    </row>
    <row r="8602" spans="2:37">
      <c r="B8602" s="2">
        <v>3.0000000260770321E-3</v>
      </c>
      <c r="D8602" s="44">
        <v>0.18000000156462193</v>
      </c>
      <c r="E8602" s="44"/>
      <c r="F8602" s="45">
        <v>-0.77241396903991699</v>
      </c>
      <c r="G8602" s="45"/>
      <c r="H8602" s="45"/>
      <c r="I8602" s="45"/>
      <c r="J8602" s="45"/>
      <c r="K8602" s="45">
        <v>14.407154083251953</v>
      </c>
      <c r="L8602" s="45"/>
      <c r="M8602" s="45"/>
      <c r="N8602" s="45">
        <v>50.0589599609375</v>
      </c>
      <c r="O8602" s="45"/>
      <c r="P8602" s="45"/>
      <c r="Q8602" s="45"/>
      <c r="R8602" s="45">
        <v>25.209634780883789</v>
      </c>
      <c r="S8602" s="45"/>
      <c r="T8602" s="45"/>
      <c r="U8602" s="45"/>
      <c r="V8602" s="46">
        <v>40.410724639892578</v>
      </c>
      <c r="W8602" s="46"/>
      <c r="X8602" s="45">
        <v>4.1999999433755875E-2</v>
      </c>
      <c r="Y8602" s="45"/>
      <c r="Z8602" s="44">
        <v>2.5199999660253525</v>
      </c>
      <c r="AA8602" s="44"/>
      <c r="AB8602" s="45">
        <v>33.407127380371094</v>
      </c>
      <c r="AC8602" s="45"/>
      <c r="AD8602" s="45">
        <v>6.6262338077649474E-4</v>
      </c>
      <c r="AE8602" s="45"/>
      <c r="AF8602" s="45">
        <v>33.669849395751953</v>
      </c>
      <c r="AG8602" s="45"/>
      <c r="AH8602" s="45">
        <v>23.807710647583008</v>
      </c>
      <c r="AI8602" s="45"/>
      <c r="AJ8602" s="45"/>
      <c r="AK8602" s="20">
        <v>1.9680408295243979E-3</v>
      </c>
    </row>
    <row r="8603" spans="2:37">
      <c r="B8603" s="2">
        <v>4.0000001899898052E-3</v>
      </c>
      <c r="D8603" s="44">
        <v>0.24000001139938831</v>
      </c>
      <c r="E8603" s="44"/>
      <c r="F8603" s="45">
        <v>8.5504436492919922</v>
      </c>
      <c r="G8603" s="45"/>
      <c r="H8603" s="45"/>
      <c r="I8603" s="45"/>
      <c r="J8603" s="45"/>
      <c r="K8603" s="45">
        <v>10.784975051879883</v>
      </c>
      <c r="L8603" s="45"/>
      <c r="M8603" s="45"/>
      <c r="N8603" s="45">
        <v>46.376369476318359</v>
      </c>
      <c r="O8603" s="45"/>
      <c r="P8603" s="45"/>
      <c r="Q8603" s="45"/>
      <c r="R8603" s="45">
        <v>25.16691780090332</v>
      </c>
      <c r="S8603" s="45"/>
      <c r="T8603" s="45"/>
      <c r="U8603" s="45"/>
      <c r="V8603" s="46">
        <v>30.302194595336914</v>
      </c>
      <c r="W8603" s="46"/>
      <c r="X8603" s="45">
        <v>4.3000001460313797E-2</v>
      </c>
      <c r="Y8603" s="45"/>
      <c r="Z8603" s="44">
        <v>2.5800000876188278</v>
      </c>
      <c r="AA8603" s="44"/>
      <c r="AB8603" s="45">
        <v>29.479341506958008</v>
      </c>
      <c r="AC8603" s="45"/>
      <c r="AD8603" s="45">
        <v>5.1720085320994258E-4</v>
      </c>
      <c r="AE8603" s="45"/>
      <c r="AF8603" s="45">
        <v>33.627605438232422</v>
      </c>
      <c r="AG8603" s="45"/>
      <c r="AH8603" s="45">
        <v>23.777942657470703</v>
      </c>
      <c r="AI8603" s="45"/>
      <c r="AJ8603" s="45"/>
      <c r="AK8603" s="20">
        <v>1.5380482655018568E-3</v>
      </c>
    </row>
    <row r="8604" spans="2:37">
      <c r="B8604" s="2">
        <v>4.999999888241291E-3</v>
      </c>
      <c r="D8604" s="44">
        <v>0.29999999329447746</v>
      </c>
      <c r="E8604" s="44"/>
      <c r="F8604" s="45">
        <v>19.100307464599609</v>
      </c>
      <c r="G8604" s="45"/>
      <c r="H8604" s="45"/>
      <c r="I8604" s="45"/>
      <c r="J8604" s="45"/>
      <c r="K8604" s="45">
        <v>8.1202125549316406</v>
      </c>
      <c r="L8604" s="45"/>
      <c r="M8604" s="45"/>
      <c r="N8604" s="45">
        <v>43.651771545410156</v>
      </c>
      <c r="O8604" s="45"/>
      <c r="P8604" s="45"/>
      <c r="Q8604" s="45"/>
      <c r="R8604" s="45">
        <v>25.124607086181641</v>
      </c>
      <c r="S8604" s="45"/>
      <c r="T8604" s="45"/>
      <c r="U8604" s="45"/>
      <c r="V8604" s="46">
        <v>22.853519439697266</v>
      </c>
      <c r="W8604" s="46"/>
      <c r="X8604" s="45">
        <v>4.3999999761581421E-2</v>
      </c>
      <c r="Y8604" s="45"/>
      <c r="Z8604" s="44">
        <v>2.6399999856948853</v>
      </c>
      <c r="AA8604" s="44"/>
      <c r="AB8604" s="45">
        <v>21.427263259887695</v>
      </c>
      <c r="AC8604" s="45"/>
      <c r="AD8604" s="45">
        <v>4.0374157833866775E-4</v>
      </c>
      <c r="AE8604" s="45"/>
      <c r="AF8604" s="45">
        <v>33.585769653320313</v>
      </c>
      <c r="AG8604" s="45"/>
      <c r="AH8604" s="45">
        <v>23.748439788818359</v>
      </c>
      <c r="AI8604" s="45"/>
      <c r="AJ8604" s="45"/>
      <c r="AK8604" s="20">
        <v>1.202135463245213E-3</v>
      </c>
    </row>
    <row r="8605" spans="2:37">
      <c r="B8605" s="2">
        <v>6.0000000521540642E-3</v>
      </c>
      <c r="D8605" s="44">
        <v>0.36000000312924385</v>
      </c>
      <c r="E8605" s="44"/>
      <c r="F8605" s="45">
        <v>28.755739212036133</v>
      </c>
      <c r="G8605" s="45"/>
      <c r="H8605" s="45"/>
      <c r="I8605" s="45"/>
      <c r="J8605" s="45"/>
      <c r="K8605" s="45">
        <v>6.1446995735168457</v>
      </c>
      <c r="L8605" s="45"/>
      <c r="M8605" s="45"/>
      <c r="N8605" s="45">
        <v>41.616992950439453</v>
      </c>
      <c r="O8605" s="45"/>
      <c r="P8605" s="45"/>
      <c r="Q8605" s="45"/>
      <c r="R8605" s="45">
        <v>25.082698822021484</v>
      </c>
      <c r="S8605" s="45"/>
      <c r="T8605" s="45"/>
      <c r="U8605" s="45"/>
      <c r="V8605" s="46">
        <v>17.322532653808594</v>
      </c>
      <c r="W8605" s="46"/>
      <c r="X8605" s="45">
        <v>4.5000001788139343E-2</v>
      </c>
      <c r="Y8605" s="45"/>
      <c r="Z8605" s="44">
        <v>2.7000001072883606</v>
      </c>
      <c r="AA8605" s="44"/>
      <c r="AB8605" s="45">
        <v>10.390194892883301</v>
      </c>
      <c r="AC8605" s="45"/>
      <c r="AD8605" s="45">
        <v>3.1520883203484118E-4</v>
      </c>
      <c r="AE8605" s="45"/>
      <c r="AF8605" s="45">
        <v>33.544326782226563</v>
      </c>
      <c r="AG8605" s="45"/>
      <c r="AH8605" s="45">
        <v>23.719198226928711</v>
      </c>
      <c r="AI8605" s="45"/>
      <c r="AJ8605" s="45"/>
      <c r="AK8605" s="20">
        <v>9.3968736473470926E-4</v>
      </c>
    </row>
    <row r="8606" spans="2:37">
      <c r="B8606" s="2">
        <v>7.0000002160668373E-3</v>
      </c>
      <c r="D8606" s="44">
        <v>0.42000001296401024</v>
      </c>
      <c r="E8606" s="44"/>
      <c r="F8606" s="45">
        <v>35.703262329101563</v>
      </c>
      <c r="G8606" s="45"/>
      <c r="H8606" s="45"/>
      <c r="I8606" s="45"/>
      <c r="J8606" s="45"/>
      <c r="K8606" s="45">
        <v>4.670051097869873</v>
      </c>
      <c r="L8606" s="45"/>
      <c r="M8606" s="45"/>
      <c r="N8606" s="45">
        <v>40.083641052246094</v>
      </c>
      <c r="O8606" s="45"/>
      <c r="P8606" s="45"/>
      <c r="Q8606" s="45"/>
      <c r="R8606" s="45">
        <v>25.041189193725586</v>
      </c>
      <c r="S8606" s="45"/>
      <c r="T8606" s="45"/>
      <c r="U8606" s="45"/>
      <c r="V8606" s="46">
        <v>13.187171936035156</v>
      </c>
      <c r="W8606" s="46"/>
      <c r="X8606" s="45">
        <v>4.6000000089406967E-2</v>
      </c>
      <c r="Y8606" s="45"/>
      <c r="Z8606" s="44">
        <v>2.760000005364418</v>
      </c>
      <c r="AA8606" s="44"/>
      <c r="AB8606" s="45">
        <v>-2.0768702030181885</v>
      </c>
      <c r="AC8606" s="45"/>
      <c r="AD8606" s="45">
        <v>2.4611770641058683E-4</v>
      </c>
      <c r="AE8606" s="45"/>
      <c r="AF8606" s="45">
        <v>33.503269195556641</v>
      </c>
      <c r="AG8606" s="45"/>
      <c r="AH8606" s="45">
        <v>23.690214157104492</v>
      </c>
      <c r="AI8606" s="45"/>
      <c r="AJ8606" s="45"/>
      <c r="AK8606" s="20">
        <v>7.3461345164105296E-4</v>
      </c>
    </row>
    <row r="8607" spans="2:37">
      <c r="B8607" s="2">
        <v>8.0000003799796104E-3</v>
      </c>
      <c r="D8607" s="44">
        <v>0.48000002279877663</v>
      </c>
      <c r="E8607" s="44"/>
      <c r="F8607" s="45">
        <v>38.639205932617188</v>
      </c>
      <c r="G8607" s="45"/>
      <c r="H8607" s="45"/>
      <c r="I8607" s="45"/>
      <c r="J8607" s="45"/>
      <c r="K8607" s="45">
        <v>3.5625574588775635</v>
      </c>
      <c r="L8607" s="45"/>
      <c r="M8607" s="45"/>
      <c r="N8607" s="45">
        <v>38.917995452880859</v>
      </c>
      <c r="O8607" s="45"/>
      <c r="P8607" s="45"/>
      <c r="Q8607" s="45"/>
      <c r="R8607" s="45">
        <v>25.000070571899414</v>
      </c>
      <c r="S8607" s="45"/>
      <c r="T8607" s="45"/>
      <c r="U8607" s="45"/>
      <c r="V8607" s="46">
        <v>10.07640552520752</v>
      </c>
      <c r="W8607" s="46"/>
      <c r="X8607" s="45">
        <v>4.6999998390674591E-2</v>
      </c>
      <c r="Y8607" s="45"/>
      <c r="Z8607" s="44">
        <v>2.8199999034404755</v>
      </c>
      <c r="AA8607" s="44"/>
      <c r="AB8607" s="45">
        <v>-14.222267150878906</v>
      </c>
      <c r="AC8607" s="45"/>
      <c r="AD8607" s="45">
        <v>1.9219229579903185E-4</v>
      </c>
      <c r="AE8607" s="45"/>
      <c r="AF8607" s="45">
        <v>33.462589263916016</v>
      </c>
      <c r="AG8607" s="45"/>
      <c r="AH8607" s="45">
        <v>23.661487579345703</v>
      </c>
      <c r="AI8607" s="45"/>
      <c r="AJ8607" s="45"/>
      <c r="AK8607" s="20">
        <v>5.7435303460806608E-4</v>
      </c>
    </row>
    <row r="8608" spans="2:37">
      <c r="B8608" s="2">
        <v>8.999999612569809E-3</v>
      </c>
      <c r="D8608" s="44">
        <v>0.53999997675418854</v>
      </c>
      <c r="E8608" s="44"/>
      <c r="F8608" s="45">
        <v>36.915302276611328</v>
      </c>
      <c r="G8608" s="45"/>
      <c r="H8608" s="45"/>
      <c r="I8608" s="45"/>
      <c r="J8608" s="45"/>
      <c r="K8608" s="45">
        <v>2.7263612747192383</v>
      </c>
      <c r="L8608" s="45"/>
      <c r="M8608" s="45"/>
      <c r="N8608" s="45">
        <v>38.024200439453125</v>
      </c>
      <c r="O8608" s="45"/>
      <c r="P8608" s="45"/>
      <c r="Q8608" s="45"/>
      <c r="R8608" s="45">
        <v>24.959342956542969</v>
      </c>
      <c r="S8608" s="45"/>
      <c r="T8608" s="45"/>
      <c r="U8608" s="45"/>
      <c r="V8608" s="46">
        <v>7.7238755226135254</v>
      </c>
      <c r="W8608" s="46"/>
      <c r="X8608" s="45">
        <v>4.8000000417232513E-2</v>
      </c>
      <c r="Y8608" s="45"/>
      <c r="Z8608" s="44">
        <v>2.8800000250339508</v>
      </c>
      <c r="AA8608" s="44"/>
      <c r="AB8608" s="45">
        <v>-24.343698501586914</v>
      </c>
      <c r="AC8608" s="45"/>
      <c r="AD8608" s="45">
        <v>1.5009864000603557E-4</v>
      </c>
      <c r="AE8608" s="45"/>
      <c r="AF8608" s="45">
        <v>33.422279357910156</v>
      </c>
      <c r="AG8608" s="45"/>
      <c r="AH8608" s="45">
        <v>23.633014678955078</v>
      </c>
      <c r="AI8608" s="45"/>
      <c r="AJ8608" s="45"/>
      <c r="AK8608" s="20">
        <v>4.4909954885952175E-4</v>
      </c>
    </row>
    <row r="8609" spans="2:37">
      <c r="B8609" s="2">
        <v>9.9999997764825821E-3</v>
      </c>
      <c r="D8609" s="44">
        <v>0.59999998658895493</v>
      </c>
      <c r="E8609" s="44"/>
      <c r="F8609" s="45">
        <v>30.602703094482422</v>
      </c>
      <c r="G8609" s="45"/>
      <c r="H8609" s="45"/>
      <c r="I8609" s="45"/>
      <c r="J8609" s="45"/>
      <c r="K8609" s="45">
        <v>2.0920794010162354</v>
      </c>
      <c r="L8609" s="45"/>
      <c r="M8609" s="45"/>
      <c r="N8609" s="45">
        <v>37.332862854003906</v>
      </c>
      <c r="O8609" s="45"/>
      <c r="P8609" s="45"/>
      <c r="Q8609" s="45"/>
      <c r="R8609" s="45">
        <v>24.918996810913086</v>
      </c>
      <c r="S8609" s="45"/>
      <c r="T8609" s="45"/>
      <c r="U8609" s="45"/>
      <c r="V8609" s="46">
        <v>5.9365291595458984</v>
      </c>
      <c r="W8609" s="46"/>
      <c r="X8609" s="45">
        <v>4.8999998718500137E-2</v>
      </c>
      <c r="Y8609" s="45"/>
      <c r="Z8609" s="44">
        <v>2.9399999231100082</v>
      </c>
      <c r="AA8609" s="44"/>
      <c r="AB8609" s="45">
        <v>-31.026765823364258</v>
      </c>
      <c r="AC8609" s="45"/>
      <c r="AD8609" s="45">
        <v>1.1723687930498272E-4</v>
      </c>
      <c r="AE8609" s="45"/>
      <c r="AF8609" s="45">
        <v>33.382335662841797</v>
      </c>
      <c r="AG8609" s="45"/>
      <c r="AH8609" s="45">
        <v>23.604791641235352</v>
      </c>
      <c r="AI8609" s="45"/>
      <c r="AJ8609" s="45"/>
      <c r="AK8609" s="20">
        <v>3.5119560197927058E-4</v>
      </c>
    </row>
    <row r="8610" spans="2:37">
      <c r="B8610" s="2">
        <v>1.0999999940395355E-2</v>
      </c>
      <c r="D8610" s="44">
        <v>0.65999999642372131</v>
      </c>
      <c r="E8610" s="44"/>
      <c r="F8610" s="45">
        <v>20.462238311767578</v>
      </c>
      <c r="G8610" s="45"/>
      <c r="H8610" s="45"/>
      <c r="I8610" s="45"/>
      <c r="J8610" s="45"/>
      <c r="K8610" s="45">
        <v>1.6090389490127563</v>
      </c>
      <c r="L8610" s="45"/>
      <c r="M8610" s="45"/>
      <c r="N8610" s="45">
        <v>36.793304443359375</v>
      </c>
      <c r="O8610" s="45"/>
      <c r="P8610" s="45"/>
      <c r="Q8610" s="45"/>
      <c r="R8610" s="45">
        <v>24.879034042358398</v>
      </c>
      <c r="S8610" s="45"/>
      <c r="T8610" s="45"/>
      <c r="U8610" s="45"/>
      <c r="V8610" s="46">
        <v>4.5731773376464844</v>
      </c>
      <c r="W8610" s="46"/>
      <c r="X8610" s="45">
        <v>5.000000074505806E-2</v>
      </c>
      <c r="Y8610" s="45"/>
      <c r="Z8610" s="44">
        <v>3.0000000447034836</v>
      </c>
      <c r="AA8610" s="44"/>
      <c r="AB8610" s="45">
        <v>-33.342548370361328</v>
      </c>
      <c r="AC8610" s="45"/>
      <c r="AD8610" s="45">
        <v>9.1579349827952683E-5</v>
      </c>
      <c r="AE8610" s="45"/>
      <c r="AF8610" s="45">
        <v>33.342746734619141</v>
      </c>
      <c r="AG8610" s="45"/>
      <c r="AH8610" s="45">
        <v>23.576818466186523</v>
      </c>
      <c r="AI8610" s="45"/>
      <c r="AJ8610" s="45"/>
      <c r="AK8610" s="20">
        <v>2.746612299233675E-4</v>
      </c>
    </row>
    <row r="8611" spans="2:37">
      <c r="B8611" s="2">
        <v>1.2000000104308128E-2</v>
      </c>
      <c r="D8611" s="44">
        <v>0.7200000062584877</v>
      </c>
      <c r="E8611" s="44"/>
      <c r="F8611" s="45">
        <v>7.8231797218322754</v>
      </c>
      <c r="G8611" s="45"/>
      <c r="H8611" s="45"/>
      <c r="I8611" s="45"/>
      <c r="J8611" s="45"/>
      <c r="K8611" s="45">
        <v>1.2399235963821411</v>
      </c>
      <c r="L8611" s="45"/>
      <c r="M8611" s="45"/>
      <c r="N8611" s="45">
        <v>36.368202209472656</v>
      </c>
      <c r="O8611" s="45"/>
      <c r="P8611" s="45"/>
      <c r="Q8611" s="45"/>
      <c r="R8611" s="45">
        <v>24.839445114135742</v>
      </c>
      <c r="S8611" s="45"/>
      <c r="T8611" s="45"/>
      <c r="U8611" s="45"/>
      <c r="V8611" s="46">
        <v>3.5297019481658936</v>
      </c>
      <c r="W8611" s="46"/>
      <c r="X8611" s="45">
        <v>5.0999999046325684E-2</v>
      </c>
      <c r="Y8611" s="45"/>
      <c r="Z8611" s="44">
        <v>3.059999942779541</v>
      </c>
      <c r="AA8611" s="44"/>
      <c r="AB8611" s="45">
        <v>-30.9766845703125</v>
      </c>
      <c r="AC8611" s="45"/>
      <c r="AD8611" s="45">
        <v>7.1544433012604713E-5</v>
      </c>
      <c r="AE8611" s="45"/>
      <c r="AF8611" s="45">
        <v>33.303512573242188</v>
      </c>
      <c r="AG8611" s="45"/>
      <c r="AH8611" s="45">
        <v>23.549089431762695</v>
      </c>
      <c r="AI8611" s="45"/>
      <c r="AJ8611" s="45"/>
      <c r="AK8611" s="20">
        <v>2.1482595184352249E-4</v>
      </c>
    </row>
    <row r="8612" spans="2:37">
      <c r="B8612" s="2">
        <v>1.3000000268220901E-2</v>
      </c>
      <c r="D8612" s="44">
        <v>0.78000001609325409</v>
      </c>
      <c r="E8612" s="44"/>
      <c r="F8612" s="45">
        <v>-5.6137795448303223</v>
      </c>
      <c r="G8612" s="45"/>
      <c r="H8612" s="45"/>
      <c r="I8612" s="45"/>
      <c r="J8612" s="45"/>
      <c r="K8612" s="45">
        <v>0.9570465087890625</v>
      </c>
      <c r="L8612" s="45"/>
      <c r="M8612" s="45"/>
      <c r="N8612" s="45">
        <v>36.029865264892578</v>
      </c>
      <c r="O8612" s="45"/>
      <c r="P8612" s="45"/>
      <c r="Q8612" s="45"/>
      <c r="R8612" s="45">
        <v>24.800228118896484</v>
      </c>
      <c r="S8612" s="45"/>
      <c r="T8612" s="45"/>
      <c r="U8612" s="45"/>
      <c r="V8612" s="46">
        <v>2.7287411689758301</v>
      </c>
      <c r="W8612" s="46"/>
      <c r="X8612" s="45">
        <v>5.2000001072883606E-2</v>
      </c>
      <c r="Y8612" s="45"/>
      <c r="Z8612" s="44">
        <v>3.1200000643730164</v>
      </c>
      <c r="AA8612" s="44"/>
      <c r="AB8612" s="45">
        <v>-24.271965026855469</v>
      </c>
      <c r="AC8612" s="45"/>
      <c r="AD8612" s="45">
        <v>5.5898253776831552E-5</v>
      </c>
      <c r="AE8612" s="45"/>
      <c r="AF8612" s="45">
        <v>33.264625549316406</v>
      </c>
      <c r="AG8612" s="45"/>
      <c r="AH8612" s="45">
        <v>23.521602630615234</v>
      </c>
      <c r="AI8612" s="45"/>
      <c r="AJ8612" s="45"/>
      <c r="AK8612" s="20">
        <v>1.6804141341708601E-4</v>
      </c>
    </row>
    <row r="8613" spans="2:37">
      <c r="B8613" s="2">
        <v>1.4000000432133675E-2</v>
      </c>
      <c r="D8613" s="44">
        <v>0.84000002592802048</v>
      </c>
      <c r="E8613" s="44"/>
      <c r="F8613" s="45">
        <v>-18.022512435913086</v>
      </c>
      <c r="G8613" s="45"/>
      <c r="H8613" s="45"/>
      <c r="I8613" s="45"/>
      <c r="J8613" s="45"/>
      <c r="K8613" s="45">
        <v>0.73972624540328979</v>
      </c>
      <c r="L8613" s="45"/>
      <c r="M8613" s="45"/>
      <c r="N8613" s="45">
        <v>35.757606506347656</v>
      </c>
      <c r="O8613" s="45"/>
      <c r="P8613" s="45"/>
      <c r="Q8613" s="45"/>
      <c r="R8613" s="45">
        <v>24.761381149291992</v>
      </c>
      <c r="S8613" s="45"/>
      <c r="T8613" s="45"/>
      <c r="U8613" s="45"/>
      <c r="V8613" s="46">
        <v>2.112424373626709</v>
      </c>
      <c r="W8613" s="46"/>
      <c r="X8613" s="45">
        <v>5.299999937415123E-2</v>
      </c>
      <c r="Y8613" s="45"/>
      <c r="Z8613" s="44">
        <v>3.1799999624490738</v>
      </c>
      <c r="AA8613" s="44"/>
      <c r="AB8613" s="45">
        <v>-14.178737640380859</v>
      </c>
      <c r="AC8613" s="45"/>
      <c r="AD8613" s="45">
        <v>4.3678115616785362E-5</v>
      </c>
      <c r="AE8613" s="45"/>
      <c r="AF8613" s="45">
        <v>33.226081848144531</v>
      </c>
      <c r="AG8613" s="45"/>
      <c r="AH8613" s="45">
        <v>23.494356155395508</v>
      </c>
      <c r="AI8613" s="45"/>
      <c r="AJ8613" s="45"/>
      <c r="AK8613" s="20">
        <v>1.3145750563126057E-4</v>
      </c>
    </row>
    <row r="8614" spans="2:37">
      <c r="B8614" s="2">
        <v>1.4999999664723873E-2</v>
      </c>
      <c r="D8614" s="44">
        <v>0.89999997988343239</v>
      </c>
      <c r="E8614" s="44"/>
      <c r="F8614" s="45">
        <v>-27.712501525878906</v>
      </c>
      <c r="G8614" s="45"/>
      <c r="H8614" s="45"/>
      <c r="I8614" s="45"/>
      <c r="J8614" s="45"/>
      <c r="K8614" s="45">
        <v>0.57242280244827271</v>
      </c>
      <c r="L8614" s="45"/>
      <c r="M8614" s="45"/>
      <c r="N8614" s="45">
        <v>35.535877227783203</v>
      </c>
      <c r="O8614" s="45"/>
      <c r="P8614" s="45"/>
      <c r="Q8614" s="45"/>
      <c r="R8614" s="45">
        <v>24.722896575927734</v>
      </c>
      <c r="S8614" s="45"/>
      <c r="T8614" s="45"/>
      <c r="U8614" s="45"/>
      <c r="V8614" s="46">
        <v>1.6372032165527344</v>
      </c>
      <c r="W8614" s="46"/>
      <c r="X8614" s="45">
        <v>5.4000001400709152E-2</v>
      </c>
      <c r="Y8614" s="45"/>
      <c r="Z8614" s="44">
        <v>3.2400000840425491</v>
      </c>
      <c r="AA8614" s="44"/>
      <c r="AB8614" s="45">
        <v>-2.1202504634857178</v>
      </c>
      <c r="AC8614" s="45"/>
      <c r="AD8614" s="45">
        <v>3.4132808650610968E-5</v>
      </c>
      <c r="AE8614" s="45"/>
      <c r="AF8614" s="45">
        <v>33.187873840332031</v>
      </c>
      <c r="AG8614" s="45"/>
      <c r="AH8614" s="45">
        <v>23.46734619140625</v>
      </c>
      <c r="AI8614" s="45"/>
      <c r="AJ8614" s="45"/>
      <c r="AK8614" s="20">
        <v>1.028473416226916E-4</v>
      </c>
    </row>
    <row r="8615" spans="2:37">
      <c r="B8615" s="2">
        <v>1.6000000759959221E-2</v>
      </c>
      <c r="D8615" s="44">
        <v>0.96000004559755325</v>
      </c>
      <c r="E8615" s="44"/>
      <c r="F8615" s="45">
        <v>-33.368827819824219</v>
      </c>
      <c r="G8615" s="45"/>
      <c r="H8615" s="45"/>
      <c r="I8615" s="45"/>
      <c r="J8615" s="45"/>
      <c r="K8615" s="45">
        <v>0.443398118019104</v>
      </c>
      <c r="L8615" s="45"/>
      <c r="M8615" s="45"/>
      <c r="N8615" s="45">
        <v>35.352935791015625</v>
      </c>
      <c r="O8615" s="45"/>
      <c r="P8615" s="45"/>
      <c r="Q8615" s="45"/>
      <c r="R8615" s="45">
        <v>24.684770584106445</v>
      </c>
      <c r="S8615" s="45"/>
      <c r="T8615" s="45"/>
      <c r="U8615" s="45"/>
      <c r="V8615" s="46">
        <v>1.2701345682144165</v>
      </c>
      <c r="W8615" s="46"/>
      <c r="X8615" s="45">
        <v>5.4999999701976776E-2</v>
      </c>
      <c r="Y8615" s="45"/>
      <c r="Z8615" s="44">
        <v>3.2999999821186066</v>
      </c>
      <c r="AA8615" s="44"/>
      <c r="AB8615" s="45">
        <v>10.207984924316406</v>
      </c>
      <c r="AC8615" s="45"/>
      <c r="AD8615" s="45">
        <v>2.6676070774556138E-5</v>
      </c>
      <c r="AE8615" s="45"/>
      <c r="AF8615" s="45">
        <v>33.150001525878906</v>
      </c>
      <c r="AG8615" s="45"/>
      <c r="AH8615" s="45">
        <v>23.440572738647461</v>
      </c>
      <c r="AI8615" s="45"/>
      <c r="AJ8615" s="45"/>
      <c r="AK8615" s="20">
        <v>8.0470861576031893E-5</v>
      </c>
    </row>
    <row r="8616" spans="2:37">
      <c r="B8616" s="2">
        <v>1.7000000923871994E-2</v>
      </c>
      <c r="D8616" s="44">
        <v>1.0200000554323196</v>
      </c>
      <c r="E8616" s="44"/>
      <c r="F8616" s="45">
        <v>-34.237865447998047</v>
      </c>
      <c r="G8616" s="45"/>
      <c r="H8616" s="45"/>
      <c r="I8616" s="45"/>
      <c r="J8616" s="45"/>
      <c r="K8616" s="45">
        <v>0.34374618530273438</v>
      </c>
      <c r="L8616" s="45"/>
      <c r="M8616" s="45"/>
      <c r="N8616" s="45">
        <v>35.199871063232422</v>
      </c>
      <c r="O8616" s="45"/>
      <c r="P8616" s="45"/>
      <c r="Q8616" s="45"/>
      <c r="R8616" s="45">
        <v>24.647001266479492</v>
      </c>
      <c r="S8616" s="45"/>
      <c r="T8616" s="45"/>
      <c r="U8616" s="45"/>
      <c r="V8616" s="46">
        <v>0.98618590831756592</v>
      </c>
      <c r="W8616" s="46"/>
      <c r="X8616" s="45">
        <v>5.6000001728534698E-2</v>
      </c>
      <c r="Y8616" s="45"/>
      <c r="Z8616" s="44">
        <v>3.3600001037120819</v>
      </c>
      <c r="AA8616" s="44"/>
      <c r="AB8616" s="45">
        <v>21.07652473449707</v>
      </c>
      <c r="AC8616" s="45"/>
      <c r="AD8616" s="45">
        <v>2.0850313376286067E-5</v>
      </c>
      <c r="AE8616" s="45"/>
      <c r="AF8616" s="45">
        <v>33.112461090087891</v>
      </c>
      <c r="AG8616" s="45"/>
      <c r="AH8616" s="45">
        <v>23.414031982421875</v>
      </c>
      <c r="AI8616" s="45"/>
      <c r="AJ8616" s="45"/>
      <c r="AK8616" s="20">
        <v>6.2968218117021024E-5</v>
      </c>
    </row>
    <row r="8617" spans="2:37">
      <c r="B8617" s="2">
        <v>1.7999999225139618E-2</v>
      </c>
      <c r="D8617" s="44">
        <v>1.0799999535083771</v>
      </c>
      <c r="E8617" s="44"/>
      <c r="F8617" s="45">
        <v>-30.233116149902344</v>
      </c>
      <c r="G8617" s="45"/>
      <c r="H8617" s="45"/>
      <c r="I8617" s="45"/>
      <c r="J8617" s="45"/>
      <c r="K8617" s="45">
        <v>0.26668339967727661</v>
      </c>
      <c r="L8617" s="45"/>
      <c r="M8617" s="45"/>
      <c r="N8617" s="45">
        <v>35.069889068603516</v>
      </c>
      <c r="O8617" s="45"/>
      <c r="P8617" s="45"/>
      <c r="Q8617" s="45"/>
      <c r="R8617" s="45">
        <v>24.609584808349609</v>
      </c>
      <c r="S8617" s="45"/>
      <c r="T8617" s="45"/>
      <c r="U8617" s="45"/>
      <c r="V8617" s="46">
        <v>0.76626098155975342</v>
      </c>
      <c r="W8617" s="46"/>
      <c r="X8617" s="45">
        <v>5.7000000029802322E-2</v>
      </c>
      <c r="Y8617" s="45"/>
      <c r="Z8617" s="44">
        <v>3.4200000017881393</v>
      </c>
      <c r="AA8617" s="44"/>
      <c r="AB8617" s="45">
        <v>28.964542388916016</v>
      </c>
      <c r="AC8617" s="45"/>
      <c r="AD8617" s="45">
        <v>1.6298343325615861E-5</v>
      </c>
      <c r="AE8617" s="45"/>
      <c r="AF8617" s="45">
        <v>33.075244903564453</v>
      </c>
      <c r="AG8617" s="45"/>
      <c r="AH8617" s="45">
        <v>23.387720108032227</v>
      </c>
      <c r="AI8617" s="45"/>
      <c r="AJ8617" s="45"/>
      <c r="AK8617" s="20">
        <v>4.9276583013124764E-5</v>
      </c>
    </row>
    <row r="8618" spans="2:37">
      <c r="B8618" s="2">
        <v>1.8999999389052391E-2</v>
      </c>
      <c r="D8618" s="44">
        <v>1.1399999633431435</v>
      </c>
      <c r="E8618" s="44"/>
      <c r="F8618" s="45">
        <v>-21.946756362915039</v>
      </c>
      <c r="G8618" s="45"/>
      <c r="H8618" s="45"/>
      <c r="I8618" s="45"/>
      <c r="J8618" s="45"/>
      <c r="K8618" s="45">
        <v>0.2070256769657135</v>
      </c>
      <c r="L8618" s="45"/>
      <c r="M8618" s="45"/>
      <c r="N8618" s="45">
        <v>34.957809448242188</v>
      </c>
      <c r="O8618" s="45"/>
      <c r="P8618" s="45"/>
      <c r="Q8618" s="45"/>
      <c r="R8618" s="45">
        <v>24.572515487670898</v>
      </c>
      <c r="S8618" s="45"/>
      <c r="T8618" s="45"/>
      <c r="U8618" s="45"/>
      <c r="V8618" s="46">
        <v>0.59574389457702637</v>
      </c>
      <c r="W8618" s="46"/>
      <c r="X8618" s="45">
        <v>5.7999998331069946E-2</v>
      </c>
      <c r="Y8618" s="45"/>
      <c r="Z8618" s="44">
        <v>3.4799998998641968</v>
      </c>
      <c r="AA8618" s="44"/>
      <c r="AB8618" s="45">
        <v>32.772567749023438</v>
      </c>
      <c r="AC8618" s="45"/>
      <c r="AD8618" s="45">
        <v>1.2741298633045517E-5</v>
      </c>
      <c r="AE8618" s="45"/>
      <c r="AF8618" s="45">
        <v>33.038352966308594</v>
      </c>
      <c r="AG8618" s="45"/>
      <c r="AH8618" s="45">
        <v>23.361635208129883</v>
      </c>
      <c r="AI8618" s="45"/>
      <c r="AJ8618" s="45"/>
      <c r="AK8618" s="20">
        <v>3.8565187423955649E-5</v>
      </c>
    </row>
    <row r="8619" spans="2:37">
      <c r="B8619" s="2">
        <v>1.9999999552965164E-2</v>
      </c>
      <c r="D8619" s="44">
        <v>1.1999999731779099</v>
      </c>
      <c r="E8619" s="44"/>
      <c r="F8619" s="45">
        <v>-10.565677642822266</v>
      </c>
      <c r="G8619" s="45"/>
      <c r="H8619" s="45"/>
      <c r="I8619" s="45"/>
      <c r="J8619" s="45"/>
      <c r="K8619" s="45">
        <v>0.16080005466938019</v>
      </c>
      <c r="L8619" s="45"/>
      <c r="M8619" s="45"/>
      <c r="N8619" s="45">
        <v>34.859645843505859</v>
      </c>
      <c r="O8619" s="45"/>
      <c r="P8619" s="45"/>
      <c r="Q8619" s="45"/>
      <c r="R8619" s="45">
        <v>24.535789489746094</v>
      </c>
      <c r="S8619" s="45"/>
      <c r="T8619" s="45"/>
      <c r="U8619" s="45"/>
      <c r="V8619" s="46">
        <v>0.46341615915298462</v>
      </c>
      <c r="W8619" s="46"/>
      <c r="X8619" s="45">
        <v>5.9000000357627869E-2</v>
      </c>
      <c r="Y8619" s="45"/>
      <c r="Z8619" s="44">
        <v>3.5400000214576721</v>
      </c>
      <c r="AA8619" s="44"/>
      <c r="AB8619" s="45">
        <v>31.975690841674805</v>
      </c>
      <c r="AC8619" s="45"/>
      <c r="AD8619" s="45">
        <v>9.9614517239388078E-6</v>
      </c>
      <c r="AE8619" s="45"/>
      <c r="AF8619" s="45">
        <v>33.001781463623047</v>
      </c>
      <c r="AG8619" s="45"/>
      <c r="AH8619" s="45">
        <v>23.335777282714844</v>
      </c>
      <c r="AI8619" s="45"/>
      <c r="AJ8619" s="45"/>
      <c r="AK8619" s="20">
        <v>3.0184597562765703E-5</v>
      </c>
    </row>
    <row r="8620" spans="2:37">
      <c r="B8620" s="2">
        <v>2.0999999716877937E-2</v>
      </c>
      <c r="D8620" s="44">
        <v>1.2599999830126762</v>
      </c>
      <c r="E8620" s="44"/>
      <c r="F8620" s="45">
        <v>2.2958002090454102</v>
      </c>
      <c r="G8620" s="45"/>
      <c r="H8620" s="45"/>
      <c r="I8620" s="45"/>
      <c r="J8620" s="45"/>
      <c r="K8620" s="45">
        <v>0.12495448440313339</v>
      </c>
      <c r="L8620" s="45"/>
      <c r="M8620" s="45"/>
      <c r="N8620" s="45">
        <v>34.772346496582031</v>
      </c>
      <c r="O8620" s="45"/>
      <c r="P8620" s="45"/>
      <c r="Q8620" s="45"/>
      <c r="R8620" s="45">
        <v>24.499404907226563</v>
      </c>
      <c r="S8620" s="45"/>
      <c r="T8620" s="45"/>
      <c r="U8620" s="45"/>
      <c r="V8620" s="46">
        <v>0.36064618825912476</v>
      </c>
      <c r="W8620" s="46"/>
      <c r="X8620" s="45">
        <v>5.9999998658895493E-2</v>
      </c>
      <c r="Y8620" s="45"/>
      <c r="Z8620" s="44">
        <v>3.5999999195337296</v>
      </c>
      <c r="AA8620" s="44"/>
      <c r="AB8620" s="45">
        <v>26.695871353149414</v>
      </c>
      <c r="AC8620" s="45"/>
      <c r="AD8620" s="45">
        <v>7.7887807492516004E-6</v>
      </c>
      <c r="AE8620" s="45"/>
      <c r="AF8620" s="45">
        <v>32.965522766113281</v>
      </c>
      <c r="AG8620" s="45"/>
      <c r="AH8620" s="45">
        <v>23.310140609741211</v>
      </c>
      <c r="AI8620" s="45"/>
      <c r="AJ8620" s="45"/>
      <c r="AK8620" s="20">
        <v>2.3627057089470327E-5</v>
      </c>
    </row>
    <row r="8621" spans="2:37">
      <c r="B8621" s="2">
        <v>2.199999988079071E-2</v>
      </c>
      <c r="D8621" s="44">
        <v>1.3199999928474426</v>
      </c>
      <c r="E8621" s="44"/>
      <c r="F8621" s="45">
        <v>14.822812080383301</v>
      </c>
      <c r="G8621" s="45"/>
      <c r="H8621" s="45"/>
      <c r="I8621" s="45"/>
      <c r="J8621" s="45"/>
      <c r="K8621" s="45">
        <v>9.7139604389667511E-2</v>
      </c>
      <c r="L8621" s="45"/>
      <c r="M8621" s="45"/>
      <c r="N8621" s="45">
        <v>34.693550109863281</v>
      </c>
      <c r="O8621" s="45"/>
      <c r="P8621" s="45"/>
      <c r="Q8621" s="45"/>
      <c r="R8621" s="45">
        <v>24.463356018066406</v>
      </c>
      <c r="S8621" s="45"/>
      <c r="T8621" s="45"/>
      <c r="U8621" s="45"/>
      <c r="V8621" s="46">
        <v>0.28077942132949829</v>
      </c>
      <c r="W8621" s="46"/>
      <c r="X8621" s="45">
        <v>6.1000000685453415E-2</v>
      </c>
      <c r="Y8621" s="45"/>
      <c r="Z8621" s="44">
        <v>3.6600000411272049</v>
      </c>
      <c r="AA8621" s="44"/>
      <c r="AB8621" s="45">
        <v>17.683399200439453</v>
      </c>
      <c r="AC8621" s="45"/>
      <c r="AD8621" s="45">
        <v>6.0905094869667664E-6</v>
      </c>
      <c r="AE8621" s="45"/>
      <c r="AF8621" s="45">
        <v>32.929576873779297</v>
      </c>
      <c r="AG8621" s="45"/>
      <c r="AH8621" s="45">
        <v>23.284723281860352</v>
      </c>
      <c r="AI8621" s="45"/>
      <c r="AJ8621" s="45"/>
      <c r="AK8621" s="20">
        <v>1.8495560652809218E-5</v>
      </c>
    </row>
    <row r="8622" spans="2:37">
      <c r="B8622" s="2">
        <v>2.3000000044703484E-2</v>
      </c>
      <c r="D8622" s="44">
        <v>1.380000002682209</v>
      </c>
      <c r="E8622" s="44"/>
      <c r="F8622" s="45">
        <v>25.25440788269043</v>
      </c>
      <c r="G8622" s="45"/>
      <c r="H8622" s="45"/>
      <c r="I8622" s="45"/>
      <c r="J8622" s="45"/>
      <c r="K8622" s="45">
        <v>7.55438432097435E-2</v>
      </c>
      <c r="L8622" s="45"/>
      <c r="M8622" s="45"/>
      <c r="N8622" s="45">
        <v>34.621444702148438</v>
      </c>
      <c r="O8622" s="45"/>
      <c r="P8622" s="45"/>
      <c r="Q8622" s="45"/>
      <c r="R8622" s="45">
        <v>24.427640914916992</v>
      </c>
      <c r="S8622" s="45"/>
      <c r="T8622" s="45"/>
      <c r="U8622" s="45"/>
      <c r="V8622" s="46">
        <v>0.21867671608924866</v>
      </c>
      <c r="W8622" s="46"/>
      <c r="X8622" s="45">
        <v>6.1999998986721039E-2</v>
      </c>
      <c r="Y8622" s="45"/>
      <c r="Z8622" s="44">
        <v>3.7199999392032623</v>
      </c>
      <c r="AA8622" s="44"/>
      <c r="AB8622" s="45">
        <v>6.2103242874145508</v>
      </c>
      <c r="AC8622" s="45"/>
      <c r="AD8622" s="45">
        <v>4.7629305299778935E-6</v>
      </c>
      <c r="AE8622" s="45"/>
      <c r="AF8622" s="45">
        <v>32.893939971923828</v>
      </c>
      <c r="AG8622" s="45"/>
      <c r="AH8622" s="45">
        <v>23.259525299072266</v>
      </c>
      <c r="AI8622" s="45"/>
      <c r="AJ8622" s="45"/>
      <c r="AK8622" s="20">
        <v>1.4479661331279203E-5</v>
      </c>
    </row>
    <row r="8623" spans="2:37">
      <c r="B8623" s="2">
        <v>2.4000000208616257E-2</v>
      </c>
      <c r="D8623" s="44">
        <v>1.4400000125169754</v>
      </c>
      <c r="E8623" s="44"/>
      <c r="F8623" s="45">
        <v>32.129814147949219</v>
      </c>
      <c r="G8623" s="45"/>
      <c r="H8623" s="45"/>
      <c r="I8623" s="45"/>
      <c r="J8623" s="45"/>
      <c r="K8623" s="45">
        <v>5.8768287301063538E-2</v>
      </c>
      <c r="L8623" s="45"/>
      <c r="M8623" s="45"/>
      <c r="N8623" s="45">
        <v>34.55462646484375</v>
      </c>
      <c r="O8623" s="45"/>
      <c r="P8623" s="45"/>
      <c r="Q8623" s="45"/>
      <c r="R8623" s="45">
        <v>24.392255783081055</v>
      </c>
      <c r="S8623" s="45"/>
      <c r="T8623" s="45"/>
      <c r="U8623" s="45"/>
      <c r="V8623" s="46">
        <v>0.17036332190036774</v>
      </c>
      <c r="W8623" s="46"/>
      <c r="X8623" s="45">
        <v>6.3000001013278961E-2</v>
      </c>
      <c r="Y8623" s="45"/>
      <c r="Z8623" s="44">
        <v>3.7800000607967377</v>
      </c>
      <c r="AA8623" s="44"/>
      <c r="AB8623" s="45">
        <v>-6.1090431213378906</v>
      </c>
      <c r="AC8623" s="45"/>
      <c r="AD8623" s="45">
        <v>3.7250385958031984E-6</v>
      </c>
      <c r="AE8623" s="45"/>
      <c r="AF8623" s="45">
        <v>32.858608245849609</v>
      </c>
      <c r="AG8623" s="45"/>
      <c r="AH8623" s="45">
        <v>23.234542846679688</v>
      </c>
      <c r="AI8623" s="45"/>
      <c r="AJ8623" s="45"/>
      <c r="AK8623" s="20">
        <v>1.1336568604747299E-5</v>
      </c>
    </row>
    <row r="8624" spans="2:37">
      <c r="B8624" s="2">
        <v>2.500000037252903E-2</v>
      </c>
      <c r="D8624" s="44">
        <v>1.5000000223517418</v>
      </c>
      <c r="E8624" s="44"/>
      <c r="F8624" s="45">
        <v>34.492008209228516</v>
      </c>
      <c r="G8624" s="45"/>
      <c r="H8624" s="45"/>
      <c r="I8624" s="45"/>
      <c r="J8624" s="45"/>
      <c r="K8624" s="45">
        <v>4.5731358230113983E-2</v>
      </c>
      <c r="L8624" s="45"/>
      <c r="M8624" s="45"/>
      <c r="N8624" s="45">
        <v>34.492008209228516</v>
      </c>
      <c r="O8624" s="45"/>
      <c r="P8624" s="45"/>
      <c r="Q8624" s="45"/>
      <c r="R8624" s="45">
        <v>24.357194900512695</v>
      </c>
      <c r="S8624" s="45"/>
      <c r="T8624" s="45"/>
      <c r="U8624" s="45"/>
      <c r="V8624" s="46">
        <v>0.1327614039182663</v>
      </c>
      <c r="W8624" s="46"/>
      <c r="X8624" s="45">
        <v>6.4000003039836884E-2</v>
      </c>
      <c r="Y8624" s="45"/>
      <c r="Z8624" s="44">
        <v>3.840000182390213</v>
      </c>
      <c r="AA8624" s="44"/>
      <c r="AB8624" s="45">
        <v>-17.545207977294922</v>
      </c>
      <c r="AC8624" s="45"/>
      <c r="AD8624" s="45">
        <v>2.9135499062249437E-6</v>
      </c>
      <c r="AE8624" s="45"/>
      <c r="AF8624" s="45">
        <v>32.823581695556641</v>
      </c>
      <c r="AG8624" s="45"/>
      <c r="AH8624" s="45">
        <v>23.209774017333984</v>
      </c>
      <c r="AI8624" s="45"/>
      <c r="AJ8624" s="45"/>
      <c r="AK8624" s="20">
        <v>8.8763936219038442E-6</v>
      </c>
    </row>
    <row r="8625" spans="2:37">
      <c r="B8625" s="2">
        <v>2.6000000536441803E-2</v>
      </c>
      <c r="D8625" s="44">
        <v>1.5600000321865082</v>
      </c>
      <c r="E8625" s="44"/>
      <c r="F8625" s="45">
        <v>32.020137786865234</v>
      </c>
      <c r="G8625" s="45"/>
      <c r="H8625" s="45"/>
      <c r="I8625" s="45"/>
      <c r="J8625" s="45"/>
      <c r="K8625" s="45">
        <v>3.5595949739217758E-2</v>
      </c>
      <c r="L8625" s="45"/>
      <c r="M8625" s="45"/>
      <c r="N8625" s="45">
        <v>34.432743072509766</v>
      </c>
      <c r="O8625" s="45"/>
      <c r="P8625" s="45"/>
      <c r="Q8625" s="45"/>
      <c r="R8625" s="45">
        <v>24.322456359863281</v>
      </c>
      <c r="S8625" s="45"/>
      <c r="T8625" s="45"/>
      <c r="U8625" s="45"/>
      <c r="V8625" s="46">
        <v>0.10348517447710037</v>
      </c>
      <c r="W8625" s="46"/>
      <c r="X8625" s="45">
        <v>6.4999997615814209E-2</v>
      </c>
      <c r="Y8625" s="45"/>
      <c r="Z8625" s="44">
        <v>3.8999998569488525</v>
      </c>
      <c r="AA8625" s="44"/>
      <c r="AB8625" s="45">
        <v>-26.496232986450195</v>
      </c>
      <c r="AC8625" s="45"/>
      <c r="AD8625" s="45">
        <v>2.2790229650127003E-6</v>
      </c>
      <c r="AE8625" s="45"/>
      <c r="AF8625" s="45">
        <v>32.788848876953125</v>
      </c>
      <c r="AG8625" s="45"/>
      <c r="AH8625" s="45">
        <v>23.185216903686523</v>
      </c>
      <c r="AI8625" s="45"/>
      <c r="AJ8625" s="45"/>
      <c r="AK8625" s="20">
        <v>6.9506040745181963E-6</v>
      </c>
    </row>
    <row r="8626" spans="2:37">
      <c r="B8626" s="2">
        <v>2.7000000700354576E-2</v>
      </c>
      <c r="D8626" s="44">
        <v>1.6200000420212746</v>
      </c>
      <c r="E8626" s="44"/>
      <c r="F8626" s="45">
        <v>25.072519302368164</v>
      </c>
      <c r="G8626" s="45"/>
      <c r="H8626" s="45"/>
      <c r="I8626" s="45"/>
      <c r="J8626" s="45"/>
      <c r="K8626" s="45">
        <v>2.7713581919670105E-2</v>
      </c>
      <c r="L8626" s="45"/>
      <c r="M8626" s="45"/>
      <c r="N8626" s="45">
        <v>34.376186370849609</v>
      </c>
      <c r="O8626" s="45"/>
      <c r="P8626" s="45"/>
      <c r="Q8626" s="45"/>
      <c r="R8626" s="45">
        <v>24.28803825378418</v>
      </c>
      <c r="S8626" s="45"/>
      <c r="T8626" s="45"/>
      <c r="U8626" s="45"/>
      <c r="V8626" s="46">
        <v>8.0683596432209015E-2</v>
      </c>
      <c r="W8626" s="46"/>
      <c r="X8626" s="45">
        <v>6.5999999642372131E-2</v>
      </c>
      <c r="Y8626" s="45"/>
      <c r="Z8626" s="44">
        <v>3.9599999785423279</v>
      </c>
      <c r="AA8626" s="44"/>
      <c r="AB8626" s="45">
        <v>-31.712068557739258</v>
      </c>
      <c r="AC8626" s="45"/>
      <c r="AD8626" s="45">
        <v>1.782825393092935E-6</v>
      </c>
      <c r="AE8626" s="45"/>
      <c r="AF8626" s="45">
        <v>32.754413604736328</v>
      </c>
      <c r="AG8626" s="45"/>
      <c r="AH8626" s="45">
        <v>23.160867691040039</v>
      </c>
      <c r="AI8626" s="45"/>
      <c r="AJ8626" s="45"/>
      <c r="AK8626" s="20">
        <v>5.4430083764600568E-6</v>
      </c>
    </row>
    <row r="8627" spans="2:37">
      <c r="B8627" s="2">
        <v>2.8000000864267349E-2</v>
      </c>
      <c r="D8627" s="44">
        <v>1.680000051856041</v>
      </c>
      <c r="E8627" s="44"/>
      <c r="F8627" s="45">
        <v>14.634307861328125</v>
      </c>
      <c r="G8627" s="45"/>
      <c r="H8627" s="45"/>
      <c r="I8627" s="45"/>
      <c r="J8627" s="45"/>
      <c r="K8627" s="45">
        <v>2.1581528708338737E-2</v>
      </c>
      <c r="L8627" s="45"/>
      <c r="M8627" s="45"/>
      <c r="N8627" s="45">
        <v>34.321823120117188</v>
      </c>
      <c r="O8627" s="45"/>
      <c r="P8627" s="45"/>
      <c r="Q8627" s="45"/>
      <c r="R8627" s="45">
        <v>24.253932952880859</v>
      </c>
      <c r="S8627" s="45"/>
      <c r="T8627" s="45"/>
      <c r="U8627" s="45"/>
      <c r="V8627" s="46">
        <v>6.2919467687606812E-2</v>
      </c>
      <c r="W8627" s="46"/>
      <c r="X8627" s="45">
        <v>6.7000001668930054E-2</v>
      </c>
      <c r="Y8627" s="45"/>
      <c r="Z8627" s="44">
        <v>4.0200001001358032</v>
      </c>
      <c r="AA8627" s="44"/>
      <c r="AB8627" s="45">
        <v>-32.469085693359375</v>
      </c>
      <c r="AC8627" s="45"/>
      <c r="AD8627" s="45">
        <v>1.3947685602033744E-6</v>
      </c>
      <c r="AE8627" s="45"/>
      <c r="AF8627" s="45">
        <v>32.720272064208984</v>
      </c>
      <c r="AG8627" s="45"/>
      <c r="AH8627" s="45">
        <v>23.136724472045898</v>
      </c>
      <c r="AI8627" s="45"/>
      <c r="AJ8627" s="45"/>
      <c r="AK8627" s="20">
        <v>4.2627052607713267E-6</v>
      </c>
    </row>
    <row r="8628" spans="2:37">
      <c r="B8628" s="2">
        <v>2.8999999165534973E-2</v>
      </c>
      <c r="D8628" s="44">
        <v>1.7399999499320984</v>
      </c>
      <c r="E8628" s="44"/>
      <c r="F8628" s="45">
        <v>2.1775579452514648</v>
      </c>
      <c r="G8628" s="45"/>
      <c r="H8628" s="45"/>
      <c r="I8628" s="45"/>
      <c r="J8628" s="45"/>
      <c r="K8628" s="45">
        <v>1.6809793189167976E-2</v>
      </c>
      <c r="L8628" s="45"/>
      <c r="M8628" s="45"/>
      <c r="N8628" s="45">
        <v>34.269260406494141</v>
      </c>
      <c r="O8628" s="45"/>
      <c r="P8628" s="45"/>
      <c r="Q8628" s="45"/>
      <c r="R8628" s="45">
        <v>24.22014045715332</v>
      </c>
      <c r="S8628" s="45"/>
      <c r="T8628" s="45"/>
      <c r="U8628" s="45"/>
      <c r="V8628" s="46">
        <v>4.9076173454523087E-2</v>
      </c>
      <c r="W8628" s="46"/>
      <c r="X8628" s="45">
        <v>6.8000003695487976E-2</v>
      </c>
      <c r="Y8628" s="45"/>
      <c r="Z8628" s="44">
        <v>4.0800002217292786</v>
      </c>
      <c r="AA8628" s="44"/>
      <c r="AB8628" s="45">
        <v>-28.67042350769043</v>
      </c>
      <c r="AC8628" s="45"/>
      <c r="AD8628" s="45">
        <v>1.0912597190326778E-6</v>
      </c>
      <c r="AE8628" s="45"/>
      <c r="AF8628" s="45">
        <v>32.686416625976563</v>
      </c>
      <c r="AG8628" s="45"/>
      <c r="AH8628" s="45">
        <v>23.112785339355469</v>
      </c>
      <c r="AI8628" s="45"/>
      <c r="AJ8628" s="45"/>
      <c r="AK8628" s="20">
        <v>3.3385724691470386E-6</v>
      </c>
    </row>
    <row r="8629" spans="2:37">
      <c r="B8629" s="2">
        <v>2.9999999329447746E-2</v>
      </c>
      <c r="D8629" s="44">
        <v>1.7999999597668648</v>
      </c>
      <c r="E8629" s="44"/>
      <c r="F8629" s="45">
        <v>-10.546564102172852</v>
      </c>
      <c r="G8629" s="45"/>
      <c r="H8629" s="45"/>
      <c r="I8629" s="45"/>
      <c r="J8629" s="45"/>
      <c r="K8629" s="45">
        <v>1.3095659203827381E-2</v>
      </c>
      <c r="L8629" s="45"/>
      <c r="M8629" s="45"/>
      <c r="N8629" s="45">
        <v>34.218193054199219</v>
      </c>
      <c r="O8629" s="45"/>
      <c r="P8629" s="45"/>
      <c r="Q8629" s="45"/>
      <c r="R8629" s="45">
        <v>24.186656951904297</v>
      </c>
      <c r="S8629" s="45"/>
      <c r="T8629" s="45"/>
      <c r="U8629" s="45"/>
      <c r="V8629" s="46">
        <v>3.8285691291093826E-2</v>
      </c>
      <c r="W8629" s="46"/>
      <c r="X8629" s="45">
        <v>6.8999998271465302E-2</v>
      </c>
      <c r="Y8629" s="45"/>
      <c r="Z8629" s="44">
        <v>4.1399998962879181</v>
      </c>
      <c r="AA8629" s="44"/>
      <c r="AB8629" s="45">
        <v>-20.858264923095703</v>
      </c>
      <c r="AC8629" s="45"/>
      <c r="AD8629" s="45">
        <v>8.5385880765898037E-7</v>
      </c>
      <c r="AE8629" s="45"/>
      <c r="AF8629" s="45">
        <v>32.652847290039063</v>
      </c>
      <c r="AG8629" s="45"/>
      <c r="AH8629" s="45">
        <v>23.08905029296875</v>
      </c>
      <c r="AI8629" s="45"/>
      <c r="AJ8629" s="45"/>
      <c r="AK8629" s="20">
        <v>2.6149596124014352E-6</v>
      </c>
    </row>
    <row r="8630" spans="2:37">
      <c r="B8630" s="2">
        <v>3.0999999493360519E-2</v>
      </c>
      <c r="D8630" s="44">
        <v>1.8599999696016312</v>
      </c>
      <c r="E8630" s="44"/>
      <c r="F8630" s="45">
        <v>-21.754068374633789</v>
      </c>
      <c r="G8630" s="45"/>
      <c r="H8630" s="45"/>
      <c r="I8630" s="45"/>
      <c r="J8630" s="45"/>
      <c r="K8630" s="45">
        <v>1.0204044170677662E-2</v>
      </c>
      <c r="L8630" s="45"/>
      <c r="M8630" s="45"/>
      <c r="N8630" s="45">
        <v>34.168380737304688</v>
      </c>
      <c r="O8630" s="45"/>
      <c r="P8630" s="45"/>
      <c r="Q8630" s="45"/>
      <c r="R8630" s="45">
        <v>24.153478622436523</v>
      </c>
      <c r="S8630" s="45"/>
      <c r="T8630" s="45"/>
      <c r="U8630" s="45"/>
      <c r="V8630" s="46">
        <v>2.9872916638851166E-2</v>
      </c>
      <c r="W8630" s="46"/>
      <c r="X8630" s="45">
        <v>7.0000000298023224E-2</v>
      </c>
      <c r="Y8630" s="45"/>
      <c r="Z8630" s="44">
        <v>4.2000000178813934</v>
      </c>
      <c r="AA8630" s="44"/>
      <c r="AB8630" s="45">
        <v>-10.136488914489746</v>
      </c>
      <c r="AC8630" s="45"/>
      <c r="AD8630" s="45">
        <v>6.681522108920035E-7</v>
      </c>
      <c r="AE8630" s="45"/>
      <c r="AF8630" s="45">
        <v>32.619564056396484</v>
      </c>
      <c r="AG8630" s="45"/>
      <c r="AH8630" s="45">
        <v>23.065513610839844</v>
      </c>
      <c r="AI8630" s="45"/>
      <c r="AJ8630" s="45"/>
      <c r="AK8630" s="20">
        <v>2.0483173557295231E-6</v>
      </c>
    </row>
    <row r="8631" spans="2:37">
      <c r="B8631" s="2">
        <v>3.2000001519918442E-2</v>
      </c>
      <c r="D8631" s="44">
        <v>1.9200000911951065</v>
      </c>
      <c r="E8631" s="44"/>
      <c r="F8631" s="45">
        <v>-29.878328323364258</v>
      </c>
      <c r="G8631" s="45"/>
      <c r="H8631" s="45"/>
      <c r="I8631" s="45"/>
      <c r="J8631" s="45"/>
      <c r="K8631" s="45">
        <v>7.9523054882884026E-3</v>
      </c>
      <c r="L8631" s="45"/>
      <c r="M8631" s="45"/>
      <c r="N8631" s="45">
        <v>34.119632720947266</v>
      </c>
      <c r="O8631" s="45"/>
      <c r="P8631" s="45"/>
      <c r="Q8631" s="45"/>
      <c r="R8631" s="45">
        <v>24.120599746704102</v>
      </c>
      <c r="S8631" s="45"/>
      <c r="T8631" s="45"/>
      <c r="U8631" s="45"/>
      <c r="V8631" s="46">
        <v>2.3312559351325035E-2</v>
      </c>
      <c r="W8631" s="46"/>
      <c r="X8631" s="45">
        <v>7.1000002324581146E-2</v>
      </c>
      <c r="Y8631" s="45"/>
      <c r="Z8631" s="44">
        <v>4.2600001394748688</v>
      </c>
      <c r="AA8631" s="44"/>
      <c r="AB8631" s="45">
        <v>1.9852727651596069</v>
      </c>
      <c r="AC8631" s="45"/>
      <c r="AD8631" s="45">
        <v>5.228721988714824E-7</v>
      </c>
      <c r="AE8631" s="45"/>
      <c r="AF8631" s="45">
        <v>32.586559295654297</v>
      </c>
      <c r="AG8631" s="45"/>
      <c r="AH8631" s="45">
        <v>23.042177200317383</v>
      </c>
      <c r="AI8631" s="45"/>
      <c r="AJ8631" s="45"/>
      <c r="AK8631" s="20">
        <v>1.6045639767980902E-6</v>
      </c>
    </row>
    <row r="8632" spans="2:37">
      <c r="B8632" s="2">
        <v>3.2999999821186066E-2</v>
      </c>
      <c r="D8632" s="44">
        <v>1.9799999892711639</v>
      </c>
      <c r="E8632" s="44"/>
      <c r="F8632" s="45">
        <v>-33.789115905761719</v>
      </c>
      <c r="G8632" s="45"/>
      <c r="H8632" s="45"/>
      <c r="I8632" s="45"/>
      <c r="J8632" s="45"/>
      <c r="K8632" s="45">
        <v>6.1984919011592865E-3</v>
      </c>
      <c r="L8632" s="45"/>
      <c r="M8632" s="45"/>
      <c r="N8632" s="45">
        <v>34.071804046630859</v>
      </c>
      <c r="O8632" s="45"/>
      <c r="P8632" s="45"/>
      <c r="Q8632" s="45"/>
      <c r="R8632" s="45">
        <v>24.088022232055664</v>
      </c>
      <c r="S8632" s="45"/>
      <c r="T8632" s="45"/>
      <c r="U8632" s="45"/>
      <c r="V8632" s="46">
        <v>1.8195748329162598E-2</v>
      </c>
      <c r="W8632" s="46"/>
      <c r="X8632" s="45">
        <v>7.1999996900558472E-2</v>
      </c>
      <c r="Y8632" s="45"/>
      <c r="Z8632" s="44">
        <v>4.3199998140335083</v>
      </c>
      <c r="AA8632" s="44"/>
      <c r="AB8632" s="45">
        <v>13.804132461547852</v>
      </c>
      <c r="AC8632" s="45"/>
      <c r="AD8632" s="45">
        <v>4.0920963328971993E-7</v>
      </c>
      <c r="AE8632" s="45"/>
      <c r="AF8632" s="45">
        <v>32.5538330078125</v>
      </c>
      <c r="AG8632" s="45"/>
      <c r="AH8632" s="45">
        <v>23.019035339355469</v>
      </c>
      <c r="AI8632" s="45"/>
      <c r="AJ8632" s="45"/>
      <c r="AK8632" s="20">
        <v>1.2570245644383249E-6</v>
      </c>
    </row>
    <row r="8633" spans="2:37">
      <c r="B8633" s="2">
        <v>3.4000001847743988E-2</v>
      </c>
      <c r="D8633" s="44">
        <v>2.0400001108646393</v>
      </c>
      <c r="E8633" s="44"/>
      <c r="F8633" s="45">
        <v>-32.949851989746094</v>
      </c>
      <c r="G8633" s="45"/>
      <c r="H8633" s="45"/>
      <c r="I8633" s="45"/>
      <c r="J8633" s="45"/>
      <c r="K8633" s="45">
        <v>4.8322360962629318E-3</v>
      </c>
      <c r="L8633" s="45"/>
      <c r="M8633" s="45"/>
      <c r="N8633" s="45">
        <v>34.024784088134766</v>
      </c>
      <c r="O8633" s="45"/>
      <c r="P8633" s="45"/>
      <c r="Q8633" s="45"/>
      <c r="R8633" s="45">
        <v>24.055736541748047</v>
      </c>
      <c r="S8633" s="45"/>
      <c r="T8633" s="45"/>
      <c r="U8633" s="45"/>
      <c r="V8633" s="46">
        <v>1.4204123988747597E-2</v>
      </c>
      <c r="W8633" s="46"/>
      <c r="X8633" s="45">
        <v>7.2999998927116394E-2</v>
      </c>
      <c r="Y8633" s="45"/>
      <c r="Z8633" s="44">
        <v>4.3799999356269836</v>
      </c>
      <c r="AA8633" s="44"/>
      <c r="AB8633" s="45">
        <v>23.663122177124023</v>
      </c>
      <c r="AC8633" s="45"/>
      <c r="AD8633" s="45">
        <v>3.2027705287873687E-7</v>
      </c>
      <c r="AE8633" s="45"/>
      <c r="AF8633" s="45">
        <v>32.521377563476563</v>
      </c>
      <c r="AG8633" s="45"/>
      <c r="AH8633" s="45">
        <v>22.996086120605469</v>
      </c>
      <c r="AI8633" s="45"/>
      <c r="AJ8633" s="45"/>
      <c r="AK8633" s="20">
        <v>9.8482007615530165E-7</v>
      </c>
    </row>
    <row r="8634" spans="2:37">
      <c r="B8634" s="2">
        <v>3.5000000149011612E-2</v>
      </c>
      <c r="D8634" s="44">
        <v>2.1000000089406967</v>
      </c>
      <c r="E8634" s="44"/>
      <c r="F8634" s="45">
        <v>-27.491239547729492</v>
      </c>
      <c r="G8634" s="45"/>
      <c r="H8634" s="45"/>
      <c r="I8634" s="45"/>
      <c r="J8634" s="45"/>
      <c r="K8634" s="45">
        <v>3.7677031941711903E-3</v>
      </c>
      <c r="L8634" s="45"/>
      <c r="M8634" s="45"/>
      <c r="N8634" s="45">
        <v>33.978473663330078</v>
      </c>
      <c r="O8634" s="45"/>
      <c r="P8634" s="45"/>
      <c r="Q8634" s="45"/>
      <c r="R8634" s="45">
        <v>24.023744583129883</v>
      </c>
      <c r="S8634" s="45"/>
      <c r="T8634" s="45"/>
      <c r="U8634" s="45"/>
      <c r="V8634" s="46">
        <v>1.1089730076491833E-2</v>
      </c>
      <c r="W8634" s="46"/>
      <c r="X8634" s="45">
        <v>7.4000000953674316E-2</v>
      </c>
      <c r="Y8634" s="45"/>
      <c r="Z8634" s="44">
        <v>4.440000057220459</v>
      </c>
      <c r="AA8634" s="44"/>
      <c r="AB8634" s="45">
        <v>30.183435440063477</v>
      </c>
      <c r="AC8634" s="45"/>
      <c r="AD8634" s="45">
        <v>2.5068871423172823E-7</v>
      </c>
      <c r="AE8634" s="45"/>
      <c r="AF8634" s="45">
        <v>32.48919677734375</v>
      </c>
      <c r="AG8634" s="45"/>
      <c r="AH8634" s="45">
        <v>22.973329544067383</v>
      </c>
      <c r="AI8634" s="45"/>
      <c r="AJ8634" s="45"/>
      <c r="AK8634" s="20">
        <v>7.7160643741081003E-7</v>
      </c>
    </row>
    <row r="8635" spans="2:37">
      <c r="B8635" s="2">
        <v>3.5999998450279236E-2</v>
      </c>
      <c r="D8635" s="44">
        <v>2.1599999070167542</v>
      </c>
      <c r="E8635" s="44"/>
      <c r="F8635" s="45">
        <v>-18.191160202026367</v>
      </c>
      <c r="G8635" s="45"/>
      <c r="H8635" s="45"/>
      <c r="I8635" s="45"/>
      <c r="J8635" s="45"/>
      <c r="K8635" s="45">
        <v>2.9381185304373503E-3</v>
      </c>
      <c r="L8635" s="45"/>
      <c r="M8635" s="45"/>
      <c r="N8635" s="45">
        <v>33.932807922363281</v>
      </c>
      <c r="O8635" s="45"/>
      <c r="P8635" s="45"/>
      <c r="Q8635" s="45"/>
      <c r="R8635" s="45">
        <v>23.992042541503906</v>
      </c>
      <c r="S8635" s="45"/>
      <c r="T8635" s="45"/>
      <c r="U8635" s="45"/>
      <c r="V8635" s="46">
        <v>8.6593860760331154E-3</v>
      </c>
      <c r="W8635" s="46"/>
      <c r="X8635" s="45">
        <v>7.5000002980232239E-2</v>
      </c>
      <c r="Y8635" s="45"/>
      <c r="Z8635" s="44">
        <v>4.5000001788139343</v>
      </c>
      <c r="AA8635" s="44"/>
      <c r="AB8635" s="45">
        <v>32.457210540771484</v>
      </c>
      <c r="AC8635" s="45"/>
      <c r="AD8635" s="45">
        <v>1.9623311686700617E-7</v>
      </c>
      <c r="AE8635" s="45"/>
      <c r="AF8635" s="45">
        <v>32.457283020019531</v>
      </c>
      <c r="AG8635" s="45"/>
      <c r="AH8635" s="45">
        <v>22.950763702392578</v>
      </c>
      <c r="AI8635" s="45"/>
      <c r="AJ8635" s="45"/>
      <c r="AK8635" s="20">
        <v>6.0458887674030848E-7</v>
      </c>
    </row>
    <row r="8636" spans="2:37">
      <c r="B8636" s="2">
        <v>3.7000000476837158E-2</v>
      </c>
      <c r="D8636" s="44">
        <v>2.2200000286102295</v>
      </c>
      <c r="E8636" s="44"/>
      <c r="F8636" s="45">
        <v>-6.3639278411865234</v>
      </c>
      <c r="G8636" s="45"/>
      <c r="H8636" s="45"/>
      <c r="I8636" s="45"/>
      <c r="J8636" s="45"/>
      <c r="K8636" s="45">
        <v>2.2915212903171778E-3</v>
      </c>
      <c r="L8636" s="45"/>
      <c r="M8636" s="45"/>
      <c r="N8636" s="45">
        <v>33.887729644775391</v>
      </c>
      <c r="O8636" s="45"/>
      <c r="P8636" s="45"/>
      <c r="Q8636" s="45"/>
      <c r="R8636" s="45">
        <v>23.960624694824219</v>
      </c>
      <c r="S8636" s="45"/>
      <c r="T8636" s="45"/>
      <c r="U8636" s="45"/>
      <c r="V8636" s="46">
        <v>6.762554869055748E-3</v>
      </c>
      <c r="W8636" s="46"/>
      <c r="X8636" s="45">
        <v>7.5999997556209564E-2</v>
      </c>
      <c r="Y8636" s="45"/>
      <c r="Z8636" s="44">
        <v>4.5599998533725739</v>
      </c>
      <c r="AA8636" s="44"/>
      <c r="AB8636" s="45">
        <v>30.173904418945313</v>
      </c>
      <c r="AC8636" s="45"/>
      <c r="AD8636" s="45">
        <v>1.5361645466782647E-7</v>
      </c>
      <c r="AE8636" s="45"/>
      <c r="AF8636" s="45">
        <v>32.425632476806641</v>
      </c>
      <c r="AG8636" s="45"/>
      <c r="AH8636" s="45">
        <v>22.928384780883789</v>
      </c>
      <c r="AI8636" s="45"/>
      <c r="AJ8636" s="45"/>
      <c r="AK8636" s="20">
        <v>4.7375004896821338E-7</v>
      </c>
    </row>
    <row r="8637" spans="2:37" ht="14.25" customHeight="1">
      <c r="B8637" s="2">
        <v>3.7999998778104782E-2</v>
      </c>
      <c r="D8637" s="44">
        <v>2.2799999266862869</v>
      </c>
      <c r="E8637" s="44"/>
      <c r="F8637" s="45">
        <v>6.325350284576416</v>
      </c>
      <c r="G8637" s="45"/>
      <c r="H8637" s="45"/>
      <c r="I8637" s="45"/>
      <c r="J8637" s="45"/>
      <c r="K8637" s="45">
        <v>1.7874693730846047E-3</v>
      </c>
      <c r="L8637" s="45"/>
      <c r="M8637" s="45"/>
      <c r="N8637" s="45">
        <v>33.843193054199219</v>
      </c>
      <c r="O8637" s="45"/>
      <c r="P8637" s="45"/>
      <c r="Q8637" s="45"/>
      <c r="R8637" s="45">
        <v>23.929489135742188</v>
      </c>
      <c r="S8637" s="45"/>
      <c r="T8637" s="45"/>
      <c r="U8637" s="45"/>
      <c r="V8637" s="46">
        <v>5.2819005213677883E-3</v>
      </c>
      <c r="W8637" s="46"/>
      <c r="X8637" s="45">
        <v>7.6999999582767487E-2</v>
      </c>
      <c r="Y8637" s="45"/>
      <c r="Z8637" s="44">
        <v>4.6199999749660492</v>
      </c>
      <c r="AA8637" s="44"/>
      <c r="AB8637" s="45">
        <v>23.662649154663086</v>
      </c>
      <c r="AC8637" s="45"/>
      <c r="AD8637" s="45">
        <v>1.2026259810227202E-7</v>
      </c>
      <c r="AE8637" s="45"/>
      <c r="AF8637" s="45">
        <v>32.394248962402344</v>
      </c>
      <c r="AG8637" s="45"/>
      <c r="AH8637" s="45">
        <v>22.906192779541016</v>
      </c>
      <c r="AI8637" s="45"/>
      <c r="AJ8637" s="45"/>
      <c r="AK8637" s="20">
        <v>3.712467560035293E-7</v>
      </c>
    </row>
    <row r="8638" spans="2:37" ht="13.5" customHeight="1">
      <c r="B8638" s="47" t="s">
        <v>11</v>
      </c>
      <c r="C8638" s="47"/>
      <c r="D8638" s="47"/>
      <c r="E8638" s="47"/>
    </row>
    <row r="8639" spans="2:37" ht="12.75" customHeight="1">
      <c r="B8639" s="39" t="s">
        <v>0</v>
      </c>
      <c r="C8639" s="39"/>
      <c r="D8639" s="39"/>
      <c r="E8639" s="39"/>
      <c r="F8639" s="39"/>
      <c r="G8639" s="1" t="s">
        <v>1</v>
      </c>
      <c r="H8639" s="40" t="s">
        <v>62</v>
      </c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</row>
    <row r="8640" spans="2:37" ht="12.75" customHeight="1">
      <c r="AB8640" s="39" t="s">
        <v>2</v>
      </c>
      <c r="AC8640" s="39"/>
      <c r="AD8640" s="39"/>
      <c r="AE8640" s="39"/>
      <c r="AF8640" s="39"/>
      <c r="AG8640" s="39"/>
    </row>
    <row r="8641" spans="2:34" ht="12" customHeight="1">
      <c r="B8641" s="39" t="s">
        <v>3</v>
      </c>
      <c r="C8641" s="39"/>
      <c r="D8641" s="39"/>
      <c r="E8641" s="39"/>
      <c r="G8641" s="1" t="s">
        <v>4</v>
      </c>
      <c r="H8641" s="41">
        <v>0.43999999761581421</v>
      </c>
      <c r="I8641" s="41"/>
      <c r="J8641" s="41"/>
      <c r="K8641" s="41"/>
      <c r="L8641" s="41"/>
      <c r="M8641" s="41"/>
      <c r="N8641" s="41"/>
      <c r="O8641" s="39" t="s">
        <v>21</v>
      </c>
      <c r="P8641" s="39"/>
      <c r="Q8641" s="39"/>
      <c r="R8641" s="39"/>
      <c r="S8641" s="1" t="s">
        <v>4</v>
      </c>
      <c r="T8641" s="42" t="s">
        <v>22</v>
      </c>
      <c r="U8641" s="42"/>
      <c r="V8641" s="42"/>
      <c r="W8641" s="42"/>
      <c r="X8641" s="42"/>
      <c r="Y8641" s="42"/>
      <c r="Z8641" s="42"/>
      <c r="AA8641" s="42"/>
      <c r="AB8641" s="39"/>
      <c r="AC8641" s="39"/>
      <c r="AD8641" s="39"/>
      <c r="AE8641" s="39"/>
      <c r="AF8641" s="39"/>
      <c r="AG8641" s="39"/>
    </row>
    <row r="8642" spans="2:34" ht="10.5" customHeight="1">
      <c r="AB8642" s="39"/>
      <c r="AC8642" s="39"/>
      <c r="AD8642" s="39"/>
      <c r="AE8642" s="39"/>
      <c r="AF8642" s="39"/>
      <c r="AG8642" s="39"/>
    </row>
    <row r="8643" spans="2:34" ht="12" customHeight="1">
      <c r="AB8643" s="39"/>
      <c r="AC8643" s="39"/>
      <c r="AD8643" s="39"/>
      <c r="AE8643" s="39"/>
      <c r="AF8643" s="39"/>
      <c r="AG8643" s="39"/>
    </row>
    <row r="8644" spans="2:34" ht="12" customHeight="1">
      <c r="AB8644" s="39"/>
      <c r="AC8644" s="39"/>
      <c r="AD8644" s="39"/>
      <c r="AE8644" s="39"/>
      <c r="AF8644" s="39"/>
      <c r="AG8644" s="39"/>
    </row>
    <row r="8645" spans="2:34" ht="6" customHeight="1"/>
    <row r="8646" spans="2:34" ht="3" customHeight="1">
      <c r="B8646" s="43" t="s">
        <v>5</v>
      </c>
      <c r="D8646" s="43" t="s">
        <v>23</v>
      </c>
      <c r="E8646" s="43"/>
      <c r="G8646" s="43" t="s">
        <v>6</v>
      </c>
      <c r="H8646" s="43"/>
      <c r="J8646" s="43" t="s">
        <v>7</v>
      </c>
      <c r="K8646" s="43"/>
      <c r="L8646" s="43"/>
      <c r="M8646" s="43"/>
      <c r="N8646" s="43" t="s">
        <v>8</v>
      </c>
      <c r="O8646" s="43"/>
      <c r="Q8646" s="43" t="s">
        <v>9</v>
      </c>
      <c r="R8646" s="43"/>
      <c r="S8646" s="43"/>
      <c r="T8646" s="43" t="s">
        <v>10</v>
      </c>
      <c r="U8646" s="43"/>
      <c r="X8646" s="43" t="s">
        <v>5</v>
      </c>
      <c r="Y8646" s="43"/>
      <c r="Z8646" s="43" t="s">
        <v>23</v>
      </c>
      <c r="AA8646" s="43"/>
      <c r="AB8646" s="43" t="s">
        <v>6</v>
      </c>
      <c r="AC8646" s="43" t="s">
        <v>7</v>
      </c>
      <c r="AE8646" s="43" t="s">
        <v>8</v>
      </c>
      <c r="AF8646" s="43" t="s">
        <v>9</v>
      </c>
      <c r="AG8646" s="43" t="s">
        <v>10</v>
      </c>
      <c r="AH8646" s="43"/>
    </row>
    <row r="8647" spans="2:34" ht="14.25" customHeight="1">
      <c r="B8647" s="43"/>
      <c r="D8647" s="43"/>
      <c r="E8647" s="43"/>
      <c r="G8647" s="43"/>
      <c r="H8647" s="43"/>
      <c r="J8647" s="43"/>
      <c r="K8647" s="43"/>
      <c r="L8647" s="43"/>
      <c r="M8647" s="43"/>
      <c r="N8647" s="43"/>
      <c r="O8647" s="43"/>
      <c r="Q8647" s="43"/>
      <c r="R8647" s="43"/>
      <c r="S8647" s="43"/>
      <c r="T8647" s="43"/>
      <c r="U8647" s="43"/>
      <c r="X8647" s="43"/>
      <c r="Y8647" s="43"/>
      <c r="Z8647" s="43"/>
      <c r="AA8647" s="43"/>
      <c r="AB8647" s="43"/>
      <c r="AC8647" s="43"/>
      <c r="AE8647" s="43"/>
      <c r="AF8647" s="43"/>
      <c r="AG8647" s="43"/>
      <c r="AH8647" s="43"/>
    </row>
    <row r="8648" spans="2:34">
      <c r="B8648" s="2">
        <v>7.8000001609325409E-2</v>
      </c>
      <c r="D8648" s="44">
        <v>4.6800000965595245</v>
      </c>
      <c r="E8648" s="44"/>
      <c r="F8648" s="45">
        <v>13.844863891601563</v>
      </c>
      <c r="G8648" s="45"/>
      <c r="H8648" s="45"/>
      <c r="I8648" s="45"/>
      <c r="J8648" s="45"/>
      <c r="K8648" s="45">
        <v>9.4156497709718678E-8</v>
      </c>
      <c r="L8648" s="45"/>
      <c r="M8648" s="45"/>
      <c r="N8648" s="45">
        <v>32.363121032714844</v>
      </c>
      <c r="O8648" s="45"/>
      <c r="P8648" s="45"/>
      <c r="Q8648" s="45"/>
      <c r="R8648" s="45">
        <v>22.884183883666992</v>
      </c>
      <c r="S8648" s="45"/>
      <c r="T8648" s="45"/>
      <c r="U8648" s="45"/>
      <c r="V8648" s="46">
        <v>2.9093760645082511E-7</v>
      </c>
      <c r="W8648" s="46"/>
    </row>
    <row r="8649" spans="2:34">
      <c r="B8649" s="2">
        <v>7.9000003635883331E-2</v>
      </c>
      <c r="D8649" s="44">
        <v>4.7400002181529999</v>
      </c>
      <c r="E8649" s="44"/>
      <c r="F8649" s="45">
        <v>2.1038880348205566</v>
      </c>
      <c r="G8649" s="45"/>
      <c r="H8649" s="45"/>
      <c r="I8649" s="45"/>
      <c r="J8649" s="45"/>
      <c r="K8649" s="45">
        <v>7.372187127430152E-8</v>
      </c>
      <c r="L8649" s="45"/>
      <c r="M8649" s="45"/>
      <c r="N8649" s="45">
        <v>32.332252502441406</v>
      </c>
      <c r="O8649" s="45"/>
      <c r="P8649" s="45"/>
      <c r="Q8649" s="45"/>
      <c r="R8649" s="45">
        <v>22.862356185913086</v>
      </c>
      <c r="S8649" s="45"/>
      <c r="T8649" s="45"/>
      <c r="U8649" s="45"/>
      <c r="V8649" s="46">
        <v>2.2801340548994631E-7</v>
      </c>
      <c r="W8649" s="46"/>
    </row>
    <row r="8650" spans="2:34">
      <c r="B8650" s="2">
        <v>7.9999998211860657E-2</v>
      </c>
      <c r="D8650" s="44">
        <v>4.7999998927116394</v>
      </c>
      <c r="E8650" s="44"/>
      <c r="F8650" s="45">
        <v>-9.9098787307739258</v>
      </c>
      <c r="G8650" s="45"/>
      <c r="H8650" s="45"/>
      <c r="I8650" s="45"/>
      <c r="J8650" s="45"/>
      <c r="K8650" s="45">
        <v>5.7725571878108894E-8</v>
      </c>
      <c r="L8650" s="45"/>
      <c r="M8650" s="45"/>
      <c r="N8650" s="45">
        <v>32.301639556884766</v>
      </c>
      <c r="O8650" s="45"/>
      <c r="P8650" s="45"/>
      <c r="Q8650" s="45"/>
      <c r="R8650" s="45">
        <v>22.840709686279297</v>
      </c>
      <c r="S8650" s="45"/>
      <c r="T8650" s="45"/>
      <c r="U8650" s="45"/>
      <c r="V8650" s="46">
        <v>1.7870786450657761E-7</v>
      </c>
      <c r="W8650" s="46"/>
    </row>
    <row r="8651" spans="2:34">
      <c r="B8651" s="2">
        <v>8.1000000238418579E-2</v>
      </c>
      <c r="D8651" s="44">
        <v>4.8600000143051147</v>
      </c>
      <c r="E8651" s="44"/>
      <c r="F8651" s="45">
        <v>-20.51092529296875</v>
      </c>
      <c r="G8651" s="45"/>
      <c r="H8651" s="45"/>
      <c r="I8651" s="45"/>
      <c r="J8651" s="45"/>
      <c r="K8651" s="45">
        <v>4.52028139363847E-8</v>
      </c>
      <c r="L8651" s="45"/>
      <c r="M8651" s="45"/>
      <c r="N8651" s="45">
        <v>32.271278381347656</v>
      </c>
      <c r="O8651" s="45"/>
      <c r="P8651" s="45"/>
      <c r="Q8651" s="45"/>
      <c r="R8651" s="45">
        <v>22.819240570068359</v>
      </c>
      <c r="S8651" s="45"/>
      <c r="T8651" s="45"/>
      <c r="U8651" s="45"/>
      <c r="V8651" s="46">
        <v>1.4007135007432225E-7</v>
      </c>
      <c r="W8651" s="46"/>
    </row>
    <row r="8652" spans="2:34">
      <c r="B8652" s="2">
        <v>8.2000002264976501E-2</v>
      </c>
      <c r="D8652" s="44">
        <v>4.9200001358985901</v>
      </c>
      <c r="E8652" s="44"/>
      <c r="F8652" s="45">
        <v>-28.215047836303711</v>
      </c>
      <c r="G8652" s="45"/>
      <c r="H8652" s="45"/>
      <c r="I8652" s="45"/>
      <c r="J8652" s="45"/>
      <c r="K8652" s="45">
        <v>3.5398720399371086E-8</v>
      </c>
      <c r="L8652" s="45"/>
      <c r="M8652" s="45"/>
      <c r="N8652" s="45">
        <v>32.241165161132813</v>
      </c>
      <c r="O8652" s="45"/>
      <c r="P8652" s="45"/>
      <c r="Q8652" s="45"/>
      <c r="R8652" s="45">
        <v>22.797946929931641</v>
      </c>
      <c r="S8652" s="45"/>
      <c r="T8652" s="45"/>
      <c r="U8652" s="45"/>
      <c r="V8652" s="46">
        <v>1.0979353959328364E-7</v>
      </c>
      <c r="W8652" s="46"/>
    </row>
    <row r="8653" spans="2:34">
      <c r="B8653" s="2">
        <v>8.2999996840953827E-2</v>
      </c>
      <c r="D8653" s="44">
        <v>4.9799998104572296</v>
      </c>
      <c r="E8653" s="44"/>
      <c r="F8653" s="45">
        <v>-31.947101593017578</v>
      </c>
      <c r="G8653" s="45"/>
      <c r="H8653" s="45"/>
      <c r="I8653" s="45"/>
      <c r="J8653" s="45"/>
      <c r="K8653" s="45">
        <v>2.7722599327262287E-8</v>
      </c>
      <c r="L8653" s="45"/>
      <c r="M8653" s="45"/>
      <c r="N8653" s="45">
        <v>32.211299896240234</v>
      </c>
      <c r="O8653" s="45"/>
      <c r="P8653" s="45"/>
      <c r="Q8653" s="45"/>
      <c r="R8653" s="45">
        <v>22.776828765869141</v>
      </c>
      <c r="S8653" s="45"/>
      <c r="T8653" s="45"/>
      <c r="U8653" s="45"/>
      <c r="V8653" s="46">
        <v>8.6064822824027942E-8</v>
      </c>
      <c r="W8653" s="46"/>
    </row>
    <row r="8654" spans="2:34">
      <c r="B8654" s="2">
        <v>8.3999998867511749E-2</v>
      </c>
      <c r="D8654" s="44">
        <v>5.039999932050705</v>
      </c>
      <c r="E8654" s="44"/>
      <c r="F8654" s="45">
        <v>-31.191003799438477</v>
      </c>
      <c r="G8654" s="45"/>
      <c r="H8654" s="45"/>
      <c r="I8654" s="45"/>
      <c r="J8654" s="45"/>
      <c r="K8654" s="45">
        <v>2.1712219577807446E-8</v>
      </c>
      <c r="L8654" s="45"/>
      <c r="M8654" s="45"/>
      <c r="N8654" s="45">
        <v>32.181678771972656</v>
      </c>
      <c r="O8654" s="45"/>
      <c r="P8654" s="45"/>
      <c r="Q8654" s="45"/>
      <c r="R8654" s="45">
        <v>22.755884170532227</v>
      </c>
      <c r="S8654" s="45"/>
      <c r="T8654" s="45"/>
      <c r="U8654" s="45"/>
      <c r="V8654" s="46">
        <v>6.746763858700433E-8</v>
      </c>
      <c r="W8654" s="46"/>
    </row>
    <row r="8655" spans="2:34">
      <c r="B8655" s="2">
        <v>8.5000000894069672E-2</v>
      </c>
      <c r="D8655" s="44">
        <v>5.1000000536441803</v>
      </c>
      <c r="E8655" s="44"/>
      <c r="F8655" s="45">
        <v>-26.061067581176758</v>
      </c>
      <c r="G8655" s="45"/>
      <c r="H8655" s="45"/>
      <c r="I8655" s="45"/>
      <c r="J8655" s="45"/>
      <c r="K8655" s="45">
        <v>1.7005833186090058E-8</v>
      </c>
      <c r="L8655" s="45"/>
      <c r="M8655" s="45"/>
      <c r="N8655" s="45">
        <v>32.152297973632813</v>
      </c>
      <c r="O8655" s="45"/>
      <c r="P8655" s="45"/>
      <c r="Q8655" s="45"/>
      <c r="R8655" s="45">
        <v>22.735109329223633</v>
      </c>
      <c r="S8655" s="45"/>
      <c r="T8655" s="45"/>
      <c r="U8655" s="45"/>
      <c r="V8655" s="46">
        <v>5.2891497404061738E-8</v>
      </c>
      <c r="W8655" s="46"/>
    </row>
    <row r="8656" spans="2:34">
      <c r="B8656" s="2">
        <v>8.6000002920627594E-2</v>
      </c>
      <c r="D8656" s="44">
        <v>5.1600001752376556</v>
      </c>
      <c r="E8656" s="44"/>
      <c r="F8656" s="45">
        <v>-17.284811019897461</v>
      </c>
      <c r="G8656" s="45"/>
      <c r="H8656" s="45"/>
      <c r="I8656" s="45"/>
      <c r="J8656" s="45"/>
      <c r="K8656" s="45">
        <v>1.3320315517262316E-8</v>
      </c>
      <c r="L8656" s="45"/>
      <c r="M8656" s="45"/>
      <c r="N8656" s="45">
        <v>32.123157501220703</v>
      </c>
      <c r="O8656" s="45"/>
      <c r="P8656" s="45"/>
      <c r="Q8656" s="45"/>
      <c r="R8656" s="45">
        <v>22.714502334594727</v>
      </c>
      <c r="S8656" s="45"/>
      <c r="T8656" s="45"/>
      <c r="U8656" s="45"/>
      <c r="V8656" s="46">
        <v>4.1466396538680783E-8</v>
      </c>
      <c r="W8656" s="46"/>
    </row>
    <row r="8657" spans="2:23">
      <c r="B8657" s="2">
        <v>8.6999997496604919E-2</v>
      </c>
      <c r="D8657" s="44">
        <v>5.2199998497962952</v>
      </c>
      <c r="E8657" s="44"/>
      <c r="F8657" s="45">
        <v>-6.0998077392578125</v>
      </c>
      <c r="G8657" s="45"/>
      <c r="H8657" s="45"/>
      <c r="I8657" s="45"/>
      <c r="J8657" s="45"/>
      <c r="K8657" s="45">
        <v>1.0434066943787457E-8</v>
      </c>
      <c r="L8657" s="45"/>
      <c r="M8657" s="45"/>
      <c r="N8657" s="45">
        <v>32.094253540039063</v>
      </c>
      <c r="O8657" s="45"/>
      <c r="P8657" s="45"/>
      <c r="Q8657" s="45"/>
      <c r="R8657" s="45">
        <v>22.694065093994141</v>
      </c>
      <c r="S8657" s="45"/>
      <c r="T8657" s="45"/>
      <c r="U8657" s="45"/>
      <c r="V8657" s="46">
        <v>3.2510701686305765E-8</v>
      </c>
      <c r="W8657" s="46"/>
    </row>
    <row r="8658" spans="2:23">
      <c r="B8658" s="2">
        <v>8.7999999523162842E-2</v>
      </c>
      <c r="D8658" s="44">
        <v>5.2799999713897705</v>
      </c>
      <c r="E8658" s="44"/>
      <c r="F8658" s="45">
        <v>5.9207816123962402</v>
      </c>
      <c r="G8658" s="45"/>
      <c r="H8658" s="45"/>
      <c r="I8658" s="45"/>
      <c r="J8658" s="45"/>
      <c r="K8658" s="45">
        <v>8.1736253321196273E-9</v>
      </c>
      <c r="L8658" s="45"/>
      <c r="M8658" s="45"/>
      <c r="N8658" s="45">
        <v>32.065582275390625</v>
      </c>
      <c r="O8658" s="45"/>
      <c r="P8658" s="45"/>
      <c r="Q8658" s="45"/>
      <c r="R8658" s="45">
        <v>22.673791885375977</v>
      </c>
      <c r="S8658" s="45"/>
      <c r="T8658" s="45"/>
      <c r="U8658" s="45"/>
      <c r="V8658" s="46">
        <v>2.5490336952316284E-8</v>
      </c>
      <c r="W8658" s="46"/>
    </row>
    <row r="8659" spans="2:23">
      <c r="B8659" s="2">
        <v>8.9000001549720764E-2</v>
      </c>
      <c r="D8659" s="44">
        <v>5.3400000929832458</v>
      </c>
      <c r="E8659" s="44"/>
      <c r="F8659" s="45">
        <v>17.089433670043945</v>
      </c>
      <c r="G8659" s="45"/>
      <c r="H8659" s="45"/>
      <c r="I8659" s="45"/>
      <c r="J8659" s="45"/>
      <c r="K8659" s="45">
        <v>6.4032055213658623E-9</v>
      </c>
      <c r="L8659" s="45"/>
      <c r="M8659" s="45"/>
      <c r="N8659" s="45">
        <v>32.037143707275391</v>
      </c>
      <c r="O8659" s="45"/>
      <c r="P8659" s="45"/>
      <c r="Q8659" s="45"/>
      <c r="R8659" s="45">
        <v>22.653682708740234</v>
      </c>
      <c r="S8659" s="45"/>
      <c r="T8659" s="45"/>
      <c r="U8659" s="45"/>
      <c r="V8659" s="46">
        <v>1.9986817534345391E-8</v>
      </c>
      <c r="W8659" s="46"/>
    </row>
    <row r="8660" spans="2:23">
      <c r="B8660" s="2">
        <v>9.0000003576278687E-2</v>
      </c>
      <c r="D8660" s="44">
        <v>5.4000002145767212</v>
      </c>
      <c r="E8660" s="44"/>
      <c r="F8660" s="45">
        <v>25.841117858886719</v>
      </c>
      <c r="G8660" s="45"/>
      <c r="H8660" s="45"/>
      <c r="I8660" s="45"/>
      <c r="J8660" s="45"/>
      <c r="K8660" s="45">
        <v>5.0165058773643523E-9</v>
      </c>
      <c r="L8660" s="45"/>
      <c r="M8660" s="45"/>
      <c r="N8660" s="45">
        <v>32.008934020996094</v>
      </c>
      <c r="O8660" s="45"/>
      <c r="P8660" s="45"/>
      <c r="Q8660" s="45"/>
      <c r="R8660" s="45">
        <v>22.633735656738281</v>
      </c>
      <c r="S8660" s="45"/>
      <c r="T8660" s="45"/>
      <c r="U8660" s="45"/>
      <c r="V8660" s="46">
        <v>1.567220486720089E-8</v>
      </c>
      <c r="W8660" s="46"/>
    </row>
    <row r="8661" spans="2:23">
      <c r="B8661" s="2">
        <v>9.0999998152256012E-2</v>
      </c>
      <c r="D8661" s="44">
        <v>5.4599998891353607</v>
      </c>
      <c r="E8661" s="44"/>
      <c r="F8661" s="45">
        <v>30.952556610107422</v>
      </c>
      <c r="G8661" s="45"/>
      <c r="H8661" s="45"/>
      <c r="I8661" s="45"/>
      <c r="J8661" s="45"/>
      <c r="K8661" s="45">
        <v>3.9303023058323561E-9</v>
      </c>
      <c r="L8661" s="45"/>
      <c r="M8661" s="45"/>
      <c r="N8661" s="45">
        <v>31.980953216552734</v>
      </c>
      <c r="O8661" s="45"/>
      <c r="P8661" s="45"/>
      <c r="Q8661" s="45"/>
      <c r="R8661" s="45">
        <v>22.613948822021484</v>
      </c>
      <c r="S8661" s="45"/>
      <c r="T8661" s="45"/>
      <c r="U8661" s="45"/>
      <c r="V8661" s="46">
        <v>1.2289509854213065E-8</v>
      </c>
      <c r="W8661" s="46"/>
    </row>
    <row r="8662" spans="2:23">
      <c r="B8662" s="2">
        <v>9.2000000178813934E-2</v>
      </c>
      <c r="D8662" s="44">
        <v>5.5200000107288361</v>
      </c>
      <c r="E8662" s="44"/>
      <c r="F8662" s="45">
        <v>31.713167190551758</v>
      </c>
      <c r="G8662" s="45"/>
      <c r="H8662" s="45"/>
      <c r="I8662" s="45"/>
      <c r="J8662" s="45"/>
      <c r="K8662" s="45">
        <v>3.0794340410977838E-9</v>
      </c>
      <c r="L8662" s="45"/>
      <c r="M8662" s="45"/>
      <c r="N8662" s="45">
        <v>31.953195571899414</v>
      </c>
      <c r="O8662" s="45"/>
      <c r="P8662" s="45"/>
      <c r="Q8662" s="45"/>
      <c r="R8662" s="45">
        <v>22.594320297241211</v>
      </c>
      <c r="S8662" s="45"/>
      <c r="T8662" s="45"/>
      <c r="U8662" s="45"/>
      <c r="V8662" s="46">
        <v>9.6373273805738791E-9</v>
      </c>
      <c r="W8662" s="46"/>
    </row>
    <row r="8663" spans="2:23">
      <c r="B8663" s="2">
        <v>9.3000002205371857E-2</v>
      </c>
      <c r="D8663" s="44">
        <v>5.5800001323223114</v>
      </c>
      <c r="E8663" s="44"/>
      <c r="F8663" s="45">
        <v>28.023826599121094</v>
      </c>
      <c r="G8663" s="45"/>
      <c r="H8663" s="45"/>
      <c r="I8663" s="45"/>
      <c r="J8663" s="45"/>
      <c r="K8663" s="45">
        <v>2.4128801179301718E-9</v>
      </c>
      <c r="L8663" s="45"/>
      <c r="M8663" s="45"/>
      <c r="N8663" s="45">
        <v>31.9256591796875</v>
      </c>
      <c r="O8663" s="45"/>
      <c r="P8663" s="45"/>
      <c r="Q8663" s="45"/>
      <c r="R8663" s="45">
        <v>22.574850082397461</v>
      </c>
      <c r="S8663" s="45"/>
      <c r="T8663" s="45"/>
      <c r="U8663" s="45"/>
      <c r="V8663" s="46">
        <v>7.5578086011773848E-9</v>
      </c>
      <c r="W8663" s="46"/>
    </row>
    <row r="8664" spans="2:23">
      <c r="B8664" s="2">
        <v>9.3999996781349182E-2</v>
      </c>
      <c r="D8664" s="44">
        <v>5.6399998068809509</v>
      </c>
      <c r="E8664" s="44"/>
      <c r="F8664" s="45">
        <v>20.409694671630859</v>
      </c>
      <c r="G8664" s="45"/>
      <c r="H8664" s="45"/>
      <c r="I8664" s="45"/>
      <c r="J8664" s="45"/>
      <c r="K8664" s="45">
        <v>1.8906891607883836E-9</v>
      </c>
      <c r="L8664" s="45"/>
      <c r="M8664" s="45"/>
      <c r="N8664" s="45">
        <v>31.898342132568359</v>
      </c>
      <c r="O8664" s="45"/>
      <c r="P8664" s="45"/>
      <c r="Q8664" s="45"/>
      <c r="R8664" s="45">
        <v>22.555534362792969</v>
      </c>
      <c r="S8664" s="45"/>
      <c r="T8664" s="45"/>
      <c r="U8664" s="45"/>
      <c r="V8664" s="46">
        <v>5.9272333707838243E-9</v>
      </c>
      <c r="W8664" s="46"/>
    </row>
    <row r="8665" spans="2:23">
      <c r="B8665" s="2">
        <v>9.4999998807907104E-2</v>
      </c>
      <c r="D8665" s="44">
        <v>5.6999999284744263</v>
      </c>
      <c r="E8665" s="44"/>
      <c r="F8665" s="45">
        <v>9.9455060958862305</v>
      </c>
      <c r="G8665" s="45"/>
      <c r="H8665" s="45"/>
      <c r="I8665" s="45"/>
      <c r="J8665" s="45"/>
      <c r="K8665" s="45">
        <v>1.4815749738161799E-9</v>
      </c>
      <c r="L8665" s="45"/>
      <c r="M8665" s="45"/>
      <c r="N8665" s="45">
        <v>31.871244430541992</v>
      </c>
      <c r="O8665" s="45"/>
      <c r="P8665" s="45"/>
      <c r="Q8665" s="45"/>
      <c r="R8665" s="45">
        <v>22.536373138427734</v>
      </c>
      <c r="S8665" s="45"/>
      <c r="T8665" s="45"/>
      <c r="U8665" s="45"/>
      <c r="V8665" s="46">
        <v>4.6486263727274491E-9</v>
      </c>
      <c r="W8665" s="46"/>
    </row>
    <row r="8666" spans="2:23">
      <c r="B8666" s="2">
        <v>9.6000000834465027E-2</v>
      </c>
      <c r="D8666" s="44">
        <v>5.7600000500679016</v>
      </c>
      <c r="E8666" s="44"/>
      <c r="F8666" s="45">
        <v>-1.8961127996444702</v>
      </c>
      <c r="G8666" s="45"/>
      <c r="H8666" s="45"/>
      <c r="I8666" s="45"/>
      <c r="J8666" s="45"/>
      <c r="K8666" s="45">
        <v>1.1610364891723179E-9</v>
      </c>
      <c r="L8666" s="45"/>
      <c r="M8666" s="45"/>
      <c r="N8666" s="45">
        <v>31.8443603515625</v>
      </c>
      <c r="O8666" s="45"/>
      <c r="P8666" s="45"/>
      <c r="Q8666" s="45"/>
      <c r="R8666" s="45">
        <v>22.517364501953125</v>
      </c>
      <c r="S8666" s="45"/>
      <c r="T8666" s="45"/>
      <c r="U8666" s="45"/>
      <c r="V8666" s="46">
        <v>3.6459721908244092E-9</v>
      </c>
      <c r="W8666" s="46"/>
    </row>
    <row r="8667" spans="2:23">
      <c r="B8667" s="2">
        <v>9.7000002861022949E-2</v>
      </c>
      <c r="D8667" s="44">
        <v>5.820000171661377</v>
      </c>
      <c r="E8667" s="44"/>
      <c r="F8667" s="45">
        <v>-13.451838493347168</v>
      </c>
      <c r="G8667" s="45"/>
      <c r="H8667" s="45"/>
      <c r="I8667" s="45"/>
      <c r="J8667" s="45"/>
      <c r="K8667" s="45">
        <v>9.0988494516608398E-10</v>
      </c>
      <c r="L8667" s="45"/>
      <c r="M8667" s="45"/>
      <c r="N8667" s="45">
        <v>31.817691802978516</v>
      </c>
      <c r="O8667" s="45"/>
      <c r="P8667" s="45"/>
      <c r="Q8667" s="45"/>
      <c r="R8667" s="45">
        <v>22.498504638671875</v>
      </c>
      <c r="S8667" s="45"/>
      <c r="T8667" s="45"/>
      <c r="U8667" s="45"/>
      <c r="V8667" s="46">
        <v>2.8596824908078133E-9</v>
      </c>
      <c r="W8667" s="46"/>
    </row>
    <row r="8668" spans="2:23">
      <c r="B8668" s="2">
        <v>9.7999997437000275E-2</v>
      </c>
      <c r="D8668" s="44">
        <v>5.8799998462200165</v>
      </c>
      <c r="E8668" s="44"/>
      <c r="F8668" s="45">
        <v>-23.10124397277832</v>
      </c>
      <c r="G8668" s="45"/>
      <c r="H8668" s="45"/>
      <c r="I8668" s="45"/>
      <c r="J8668" s="45"/>
      <c r="K8668" s="45">
        <v>7.13091197201976E-10</v>
      </c>
      <c r="L8668" s="45"/>
      <c r="M8668" s="45"/>
      <c r="N8668" s="45">
        <v>31.791233062744141</v>
      </c>
      <c r="O8668" s="45"/>
      <c r="P8668" s="45"/>
      <c r="Q8668" s="45"/>
      <c r="R8668" s="45">
        <v>22.479795455932617</v>
      </c>
      <c r="S8668" s="45"/>
      <c r="T8668" s="45"/>
      <c r="U8668" s="45"/>
      <c r="V8668" s="46">
        <v>2.2430435286935335E-9</v>
      </c>
      <c r="W8668" s="46"/>
    </row>
    <row r="8669" spans="2:23">
      <c r="B8669" s="2">
        <v>9.8999999463558197E-2</v>
      </c>
      <c r="D8669" s="44">
        <v>5.9399999678134918</v>
      </c>
      <c r="E8669" s="44"/>
      <c r="F8669" s="45">
        <v>-29.493988037109375</v>
      </c>
      <c r="G8669" s="45"/>
      <c r="H8669" s="45"/>
      <c r="I8669" s="45"/>
      <c r="J8669" s="45"/>
      <c r="K8669" s="45">
        <v>5.5888349503874224E-10</v>
      </c>
      <c r="L8669" s="45"/>
      <c r="M8669" s="45"/>
      <c r="N8669" s="45">
        <v>31.764982223510742</v>
      </c>
      <c r="O8669" s="45"/>
      <c r="P8669" s="45"/>
      <c r="Q8669" s="45"/>
      <c r="R8669" s="45">
        <v>22.461235046386719</v>
      </c>
      <c r="S8669" s="45"/>
      <c r="T8669" s="45"/>
      <c r="U8669" s="45"/>
      <c r="V8669" s="46">
        <v>1.759432710635167E-9</v>
      </c>
      <c r="W8669" s="46"/>
    </row>
    <row r="8670" spans="2:23">
      <c r="B8670" s="2">
        <v>0.10000000149011612</v>
      </c>
      <c r="D8670" s="44">
        <v>6.0000000894069672</v>
      </c>
      <c r="E8670" s="44"/>
      <c r="F8670" s="45">
        <v>-31.738744735717773</v>
      </c>
      <c r="G8670" s="45"/>
      <c r="H8670" s="45"/>
      <c r="I8670" s="45"/>
      <c r="J8670" s="45"/>
      <c r="K8670" s="45">
        <v>4.3804099236766092E-10</v>
      </c>
      <c r="L8670" s="45"/>
      <c r="M8670" s="45"/>
      <c r="N8670" s="45">
        <v>31.73893928527832</v>
      </c>
      <c r="O8670" s="45"/>
      <c r="P8670" s="45"/>
      <c r="Q8670" s="45"/>
      <c r="R8670" s="45">
        <v>22.442819595336914</v>
      </c>
      <c r="S8670" s="45"/>
      <c r="T8670" s="45"/>
      <c r="U8670" s="45"/>
      <c r="V8670" s="46">
        <v>1.3801374487698581E-9</v>
      </c>
      <c r="W8670" s="46"/>
    </row>
    <row r="8671" spans="2:23" ht="9.75" customHeight="1">
      <c r="B8671" s="2">
        <v>0.10100000351667404</v>
      </c>
      <c r="D8671" s="44">
        <v>6.0600002110004425</v>
      </c>
      <c r="E8671" s="44"/>
      <c r="F8671" s="45">
        <v>-29.527446746826172</v>
      </c>
      <c r="G8671" s="45"/>
      <c r="H8671" s="45"/>
      <c r="I8671" s="45"/>
      <c r="J8671" s="45"/>
      <c r="K8671" s="45">
        <v>3.4334057819052077E-10</v>
      </c>
      <c r="L8671" s="45"/>
      <c r="M8671" s="45"/>
      <c r="N8671" s="45">
        <v>31.713100433349609</v>
      </c>
      <c r="O8671" s="45"/>
      <c r="P8671" s="45"/>
      <c r="Q8671" s="45"/>
      <c r="R8671" s="45">
        <v>22.42454719543457</v>
      </c>
      <c r="S8671" s="45"/>
      <c r="T8671" s="45"/>
      <c r="U8671" s="45"/>
      <c r="V8671" s="46">
        <v>1.0826458618495849E-9</v>
      </c>
      <c r="W8671" s="46"/>
    </row>
    <row r="8672" spans="2:23" ht="5.25" customHeight="1"/>
    <row r="8673" spans="2:37" ht="172.5" customHeight="1"/>
    <row r="8674" spans="2:37" ht="16.5" customHeight="1"/>
    <row r="8675" spans="2:37" ht="12.75" customHeight="1">
      <c r="B8675" s="39" t="s">
        <v>0</v>
      </c>
      <c r="C8675" s="39"/>
      <c r="D8675" s="39"/>
      <c r="E8675" s="39"/>
      <c r="F8675" s="39"/>
      <c r="G8675" s="1" t="s">
        <v>1</v>
      </c>
      <c r="H8675" s="40" t="s">
        <v>64</v>
      </c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</row>
    <row r="8676" spans="2:37" ht="12.75" customHeight="1">
      <c r="AB8676" s="39" t="s">
        <v>2</v>
      </c>
      <c r="AC8676" s="39"/>
      <c r="AD8676" s="39"/>
      <c r="AE8676" s="39"/>
      <c r="AF8676" s="39"/>
      <c r="AG8676" s="39"/>
    </row>
    <row r="8677" spans="2:37" ht="12" customHeight="1">
      <c r="B8677" s="39" t="s">
        <v>3</v>
      </c>
      <c r="C8677" s="39"/>
      <c r="D8677" s="39"/>
      <c r="E8677" s="39"/>
      <c r="G8677" s="1" t="s">
        <v>4</v>
      </c>
      <c r="H8677" s="41">
        <v>0.43999999761581421</v>
      </c>
      <c r="I8677" s="41"/>
      <c r="J8677" s="41"/>
      <c r="K8677" s="41"/>
      <c r="L8677" s="41"/>
      <c r="M8677" s="41"/>
      <c r="N8677" s="41"/>
      <c r="O8677" s="39" t="s">
        <v>21</v>
      </c>
      <c r="P8677" s="39"/>
      <c r="Q8677" s="39"/>
      <c r="R8677" s="39"/>
      <c r="S8677" s="1" t="s">
        <v>4</v>
      </c>
      <c r="T8677" s="42" t="s">
        <v>22</v>
      </c>
      <c r="U8677" s="42"/>
      <c r="V8677" s="42"/>
      <c r="W8677" s="42"/>
      <c r="X8677" s="42"/>
      <c r="Y8677" s="42"/>
      <c r="Z8677" s="42"/>
      <c r="AA8677" s="42"/>
      <c r="AB8677" s="39"/>
      <c r="AC8677" s="39"/>
      <c r="AD8677" s="39"/>
      <c r="AE8677" s="39"/>
      <c r="AF8677" s="39"/>
      <c r="AG8677" s="39"/>
    </row>
    <row r="8678" spans="2:37" ht="10.5" customHeight="1">
      <c r="AB8678" s="39"/>
      <c r="AC8678" s="39"/>
      <c r="AD8678" s="39"/>
      <c r="AE8678" s="39"/>
      <c r="AF8678" s="39"/>
      <c r="AG8678" s="39"/>
    </row>
    <row r="8679" spans="2:37" ht="12" customHeight="1">
      <c r="AB8679" s="39"/>
      <c r="AC8679" s="39"/>
      <c r="AD8679" s="39"/>
      <c r="AE8679" s="39"/>
      <c r="AF8679" s="39"/>
      <c r="AG8679" s="39"/>
    </row>
    <row r="8680" spans="2:37" ht="12" customHeight="1">
      <c r="AB8680" s="39"/>
      <c r="AC8680" s="39"/>
      <c r="AD8680" s="39"/>
      <c r="AE8680" s="39"/>
      <c r="AF8680" s="39"/>
      <c r="AG8680" s="39"/>
    </row>
    <row r="8681" spans="2:37" ht="6" customHeight="1"/>
    <row r="8682" spans="2:37" ht="3" customHeight="1">
      <c r="B8682" s="43" t="s">
        <v>5</v>
      </c>
      <c r="D8682" s="43" t="s">
        <v>23</v>
      </c>
      <c r="E8682" s="43"/>
      <c r="G8682" s="43" t="s">
        <v>6</v>
      </c>
      <c r="H8682" s="43"/>
      <c r="J8682" s="43" t="s">
        <v>7</v>
      </c>
      <c r="K8682" s="43"/>
      <c r="L8682" s="43"/>
      <c r="M8682" s="43"/>
      <c r="N8682" s="43" t="s">
        <v>8</v>
      </c>
      <c r="O8682" s="43"/>
      <c r="Q8682" s="43" t="s">
        <v>9</v>
      </c>
      <c r="R8682" s="43"/>
      <c r="S8682" s="43"/>
      <c r="T8682" s="43" t="s">
        <v>10</v>
      </c>
      <c r="U8682" s="43"/>
      <c r="X8682" s="43" t="s">
        <v>5</v>
      </c>
      <c r="Y8682" s="43"/>
      <c r="Z8682" s="43" t="s">
        <v>23</v>
      </c>
      <c r="AA8682" s="43"/>
      <c r="AB8682" s="43" t="s">
        <v>6</v>
      </c>
      <c r="AC8682" s="43" t="s">
        <v>7</v>
      </c>
      <c r="AE8682" s="43" t="s">
        <v>8</v>
      </c>
      <c r="AF8682" s="43" t="s">
        <v>9</v>
      </c>
      <c r="AG8682" s="43" t="s">
        <v>10</v>
      </c>
      <c r="AH8682" s="43"/>
    </row>
    <row r="8683" spans="2:37" ht="14.25" customHeight="1">
      <c r="B8683" s="43"/>
      <c r="D8683" s="43"/>
      <c r="E8683" s="43"/>
      <c r="G8683" s="43"/>
      <c r="H8683" s="43"/>
      <c r="J8683" s="43"/>
      <c r="K8683" s="43"/>
      <c r="L8683" s="43"/>
      <c r="M8683" s="43"/>
      <c r="N8683" s="43"/>
      <c r="O8683" s="43"/>
      <c r="Q8683" s="43"/>
      <c r="R8683" s="43"/>
      <c r="S8683" s="43"/>
      <c r="T8683" s="43"/>
      <c r="U8683" s="43"/>
      <c r="X8683" s="43"/>
      <c r="Y8683" s="43"/>
      <c r="Z8683" s="43"/>
      <c r="AA8683" s="43"/>
      <c r="AB8683" s="43"/>
      <c r="AC8683" s="43"/>
      <c r="AE8683" s="43"/>
      <c r="AF8683" s="43"/>
      <c r="AG8683" s="43"/>
      <c r="AH8683" s="43"/>
    </row>
    <row r="8684" spans="2:37">
      <c r="B8684" s="2">
        <v>0</v>
      </c>
      <c r="D8684" s="44">
        <v>0</v>
      </c>
      <c r="E8684" s="44"/>
      <c r="F8684" s="45">
        <v>2.6134381187148392E-5</v>
      </c>
      <c r="G8684" s="45"/>
      <c r="H8684" s="45"/>
      <c r="I8684" s="45"/>
      <c r="J8684" s="45"/>
      <c r="K8684" s="45">
        <v>24.908714294433594</v>
      </c>
      <c r="L8684" s="45"/>
      <c r="M8684" s="45"/>
      <c r="N8684" s="45">
        <v>49.817401885986328</v>
      </c>
      <c r="O8684" s="45"/>
      <c r="P8684" s="45"/>
      <c r="Q8684" s="45"/>
      <c r="R8684" s="45">
        <v>17.613101959228516</v>
      </c>
      <c r="S8684" s="45"/>
      <c r="T8684" s="45"/>
      <c r="U8684" s="45"/>
      <c r="V8684" s="46">
        <v>100.00010681152344</v>
      </c>
      <c r="W8684" s="46"/>
      <c r="X8684" s="45">
        <v>3.9000000804662704E-2</v>
      </c>
      <c r="Y8684" s="45"/>
      <c r="Z8684" s="44">
        <v>2.3400000482797623</v>
      </c>
      <c r="AA8684" s="44"/>
      <c r="AB8684" s="45">
        <v>12.576047897338867</v>
      </c>
      <c r="AC8684" s="45"/>
      <c r="AD8684" s="45">
        <v>1.1360086773493094E-6</v>
      </c>
      <c r="AE8684" s="45"/>
      <c r="AF8684" s="45">
        <v>23.505477905273438</v>
      </c>
      <c r="AG8684" s="45"/>
      <c r="AH8684" s="45">
        <v>16.620882034301758</v>
      </c>
      <c r="AI8684" s="45"/>
      <c r="AJ8684" s="45"/>
      <c r="AK8684" s="20">
        <v>4.8329529818147421E-6</v>
      </c>
    </row>
    <row r="8685" spans="2:37">
      <c r="B8685" s="2">
        <v>1.0000000474974513E-3</v>
      </c>
      <c r="D8685" s="44">
        <v>6.0000002849847078E-2</v>
      </c>
      <c r="E8685" s="44"/>
      <c r="F8685" s="45">
        <v>-8.535430908203125</v>
      </c>
      <c r="G8685" s="45"/>
      <c r="H8685" s="45"/>
      <c r="I8685" s="45"/>
      <c r="J8685" s="45"/>
      <c r="K8685" s="45">
        <v>14.584708213806152</v>
      </c>
      <c r="L8685" s="45"/>
      <c r="M8685" s="45"/>
      <c r="N8685" s="45">
        <v>39.450935363769531</v>
      </c>
      <c r="O8685" s="45"/>
      <c r="P8685" s="45"/>
      <c r="Q8685" s="45"/>
      <c r="R8685" s="45">
        <v>17.583078384399414</v>
      </c>
      <c r="S8685" s="45"/>
      <c r="T8685" s="45"/>
      <c r="U8685" s="45"/>
      <c r="V8685" s="46">
        <v>58.652675628662109</v>
      </c>
      <c r="W8685" s="46"/>
      <c r="X8685" s="45">
        <v>3.9999999105930328E-2</v>
      </c>
      <c r="Y8685" s="45"/>
      <c r="Z8685" s="44">
        <v>2.3999999463558197</v>
      </c>
      <c r="AA8685" s="44"/>
      <c r="AB8685" s="45">
        <v>18.978399276733398</v>
      </c>
      <c r="AC8685" s="45"/>
      <c r="AD8685" s="45">
        <v>7.478178645214939E-7</v>
      </c>
      <c r="AE8685" s="45"/>
      <c r="AF8685" s="45">
        <v>23.475437164306641</v>
      </c>
      <c r="AG8685" s="45"/>
      <c r="AH8685" s="45">
        <v>16.599639892578125</v>
      </c>
      <c r="AI8685" s="45"/>
      <c r="AJ8685" s="45"/>
      <c r="AK8685" s="20">
        <v>3.1855333872954361E-6</v>
      </c>
    </row>
    <row r="8686" spans="2:37">
      <c r="B8686" s="2">
        <v>2.0000000949949026E-3</v>
      </c>
      <c r="D8686" s="44">
        <v>0.12000000569969416</v>
      </c>
      <c r="E8686" s="44"/>
      <c r="F8686" s="45">
        <v>-9.3182477951049805</v>
      </c>
      <c r="G8686" s="45"/>
      <c r="H8686" s="45"/>
      <c r="I8686" s="45"/>
      <c r="J8686" s="45"/>
      <c r="K8686" s="45">
        <v>8.7781286239624023</v>
      </c>
      <c r="L8686" s="45"/>
      <c r="M8686" s="45"/>
      <c r="N8686" s="45">
        <v>33.602283477783203</v>
      </c>
      <c r="O8686" s="45"/>
      <c r="P8686" s="45"/>
      <c r="Q8686" s="45"/>
      <c r="R8686" s="45">
        <v>17.553329467773438</v>
      </c>
      <c r="S8686" s="45"/>
      <c r="T8686" s="45"/>
      <c r="U8686" s="45"/>
      <c r="V8686" s="46">
        <v>35.361240386962891</v>
      </c>
      <c r="W8686" s="46"/>
      <c r="X8686" s="45">
        <v>4.1000001132488251E-2</v>
      </c>
      <c r="Y8686" s="45"/>
      <c r="Z8686" s="44">
        <v>2.460000067949295</v>
      </c>
      <c r="AA8686" s="44"/>
      <c r="AB8686" s="45">
        <v>22.70306396484375</v>
      </c>
      <c r="AC8686" s="45"/>
      <c r="AD8686" s="45">
        <v>4.9237655730394181E-7</v>
      </c>
      <c r="AE8686" s="45"/>
      <c r="AF8686" s="45">
        <v>23.445652008056641</v>
      </c>
      <c r="AG8686" s="45"/>
      <c r="AH8686" s="45">
        <v>16.578578948974609</v>
      </c>
      <c r="AI8686" s="45"/>
      <c r="AJ8686" s="45"/>
      <c r="AK8686" s="20">
        <v>2.100076471833745E-6</v>
      </c>
    </row>
    <row r="8687" spans="2:37">
      <c r="B8687" s="2">
        <v>3.0000000260770321E-3</v>
      </c>
      <c r="D8687" s="44">
        <v>0.18000000156462193</v>
      </c>
      <c r="E8687" s="44"/>
      <c r="F8687" s="45">
        <v>-5.1529006958007813</v>
      </c>
      <c r="G8687" s="45"/>
      <c r="H8687" s="45"/>
      <c r="I8687" s="45"/>
      <c r="J8687" s="45"/>
      <c r="K8687" s="45">
        <v>5.3996386528015137</v>
      </c>
      <c r="L8687" s="45"/>
      <c r="M8687" s="45"/>
      <c r="N8687" s="45">
        <v>30.182104110717773</v>
      </c>
      <c r="O8687" s="45"/>
      <c r="P8687" s="45"/>
      <c r="Q8687" s="45"/>
      <c r="R8687" s="45">
        <v>17.523849487304688</v>
      </c>
      <c r="S8687" s="45"/>
      <c r="T8687" s="45"/>
      <c r="U8687" s="45"/>
      <c r="V8687" s="46">
        <v>21.788141250610352</v>
      </c>
      <c r="W8687" s="46"/>
      <c r="X8687" s="45">
        <v>4.1999999433755875E-2</v>
      </c>
      <c r="Y8687" s="45"/>
      <c r="Z8687" s="44">
        <v>2.5199999660253525</v>
      </c>
      <c r="AA8687" s="44"/>
      <c r="AB8687" s="45">
        <v>23.234594345092773</v>
      </c>
      <c r="AC8687" s="45"/>
      <c r="AD8687" s="45">
        <v>3.2425282370240893E-7</v>
      </c>
      <c r="AE8687" s="45"/>
      <c r="AF8687" s="45">
        <v>23.416120529174805</v>
      </c>
      <c r="AG8687" s="45"/>
      <c r="AH8687" s="45">
        <v>16.557697296142578</v>
      </c>
      <c r="AI8687" s="45"/>
      <c r="AJ8687" s="45"/>
      <c r="AK8687" s="20">
        <v>1.3847418358636787E-6</v>
      </c>
    </row>
    <row r="8688" spans="2:37">
      <c r="B8688" s="2">
        <v>4.0000001899898052E-3</v>
      </c>
      <c r="D8688" s="44">
        <v>0.24000001139938831</v>
      </c>
      <c r="E8688" s="44"/>
      <c r="F8688" s="45">
        <v>1.8223531246185303</v>
      </c>
      <c r="G8688" s="45"/>
      <c r="H8688" s="45"/>
      <c r="I8688" s="45"/>
      <c r="J8688" s="45"/>
      <c r="K8688" s="45">
        <v>3.3768782615661621</v>
      </c>
      <c r="L8688" s="45"/>
      <c r="M8688" s="45"/>
      <c r="N8688" s="45">
        <v>28.118034362792969</v>
      </c>
      <c r="O8688" s="45"/>
      <c r="P8688" s="45"/>
      <c r="Q8688" s="45"/>
      <c r="R8688" s="45">
        <v>17.494640350341797</v>
      </c>
      <c r="S8688" s="45"/>
      <c r="T8688" s="45"/>
      <c r="U8688" s="45"/>
      <c r="V8688" s="46">
        <v>13.648829460144043</v>
      </c>
      <c r="W8688" s="46"/>
      <c r="X8688" s="45">
        <v>4.3000001460313797E-2</v>
      </c>
      <c r="Y8688" s="45"/>
      <c r="Z8688" s="44">
        <v>2.5800000876188278</v>
      </c>
      <c r="AA8688" s="44"/>
      <c r="AB8688" s="45">
        <v>20.506515502929688</v>
      </c>
      <c r="AC8688" s="45"/>
      <c r="AD8688" s="45">
        <v>2.1357595869631041E-7</v>
      </c>
      <c r="AE8688" s="45"/>
      <c r="AF8688" s="45">
        <v>23.386838912963867</v>
      </c>
      <c r="AG8688" s="45"/>
      <c r="AH8688" s="45">
        <v>16.536991119384766</v>
      </c>
      <c r="AI8688" s="45"/>
      <c r="AJ8688" s="45"/>
      <c r="AK8688" s="20">
        <v>9.1323147444200004E-7</v>
      </c>
    </row>
    <row r="8689" spans="2:37">
      <c r="B8689" s="2">
        <v>4.999999888241291E-3</v>
      </c>
      <c r="D8689" s="44">
        <v>0.29999999329447746</v>
      </c>
      <c r="E8689" s="44"/>
      <c r="F8689" s="45">
        <v>9.7693767547607422</v>
      </c>
      <c r="G8689" s="45"/>
      <c r="H8689" s="45"/>
      <c r="I8689" s="45"/>
      <c r="J8689" s="45"/>
      <c r="K8689" s="45">
        <v>2.1378302574157715</v>
      </c>
      <c r="L8689" s="45"/>
      <c r="M8689" s="45"/>
      <c r="N8689" s="45">
        <v>26.838052749633789</v>
      </c>
      <c r="O8689" s="45"/>
      <c r="P8689" s="45"/>
      <c r="Q8689" s="45"/>
      <c r="R8689" s="45">
        <v>17.465694427490234</v>
      </c>
      <c r="S8689" s="45"/>
      <c r="T8689" s="45"/>
      <c r="U8689" s="45"/>
      <c r="V8689" s="46">
        <v>8.6551055908203125</v>
      </c>
      <c r="W8689" s="46"/>
      <c r="X8689" s="45">
        <v>4.3999999761581421E-2</v>
      </c>
      <c r="Y8689" s="45"/>
      <c r="Z8689" s="44">
        <v>2.6399999856948853</v>
      </c>
      <c r="AA8689" s="44"/>
      <c r="AB8689" s="45">
        <v>14.909509658813477</v>
      </c>
      <c r="AC8689" s="45"/>
      <c r="AD8689" s="45">
        <v>1.4070216991513007E-7</v>
      </c>
      <c r="AE8689" s="45"/>
      <c r="AF8689" s="45">
        <v>23.357805252075195</v>
      </c>
      <c r="AG8689" s="45"/>
      <c r="AH8689" s="45">
        <v>16.516462326049805</v>
      </c>
      <c r="AI8689" s="45"/>
      <c r="AJ8689" s="45"/>
      <c r="AK8689" s="20">
        <v>6.0237755405978533E-7</v>
      </c>
    </row>
    <row r="8690" spans="2:37">
      <c r="B8690" s="2">
        <v>6.0000000521540642E-3</v>
      </c>
      <c r="D8690" s="44">
        <v>0.36000000312924385</v>
      </c>
      <c r="E8690" s="44"/>
      <c r="F8690" s="45">
        <v>17.082862854003906</v>
      </c>
      <c r="G8690" s="45"/>
      <c r="H8690" s="45"/>
      <c r="I8690" s="45"/>
      <c r="J8690" s="45"/>
      <c r="K8690" s="45">
        <v>1.3654515743255615</v>
      </c>
      <c r="L8690" s="45"/>
      <c r="M8690" s="45"/>
      <c r="N8690" s="45">
        <v>26.025110244750977</v>
      </c>
      <c r="O8690" s="45"/>
      <c r="P8690" s="45"/>
      <c r="Q8690" s="45"/>
      <c r="R8690" s="45">
        <v>17.43701171875</v>
      </c>
      <c r="S8690" s="45"/>
      <c r="T8690" s="45"/>
      <c r="U8690" s="45"/>
      <c r="V8690" s="46">
        <v>5.5371880531311035</v>
      </c>
      <c r="W8690" s="46"/>
      <c r="X8690" s="45">
        <v>4.5000001788139343E-2</v>
      </c>
      <c r="Y8690" s="45"/>
      <c r="Z8690" s="44">
        <v>2.7000001072883606</v>
      </c>
      <c r="AA8690" s="44"/>
      <c r="AB8690" s="45">
        <v>7.2355070114135742</v>
      </c>
      <c r="AC8690" s="45"/>
      <c r="AD8690" s="45">
        <v>9.2710003229967697E-8</v>
      </c>
      <c r="AE8690" s="45"/>
      <c r="AF8690" s="45">
        <v>23.329015731811523</v>
      </c>
      <c r="AG8690" s="45"/>
      <c r="AH8690" s="45">
        <v>16.496105194091797</v>
      </c>
      <c r="AI8690" s="45"/>
      <c r="AJ8690" s="45"/>
      <c r="AK8690" s="20">
        <v>3.9740211832395289E-7</v>
      </c>
    </row>
    <row r="8691" spans="2:37">
      <c r="B8691" s="2">
        <v>7.0000002160668373E-3</v>
      </c>
      <c r="D8691" s="44">
        <v>0.42000001296401024</v>
      </c>
      <c r="E8691" s="44"/>
      <c r="F8691" s="45">
        <v>22.45094108581543</v>
      </c>
      <c r="G8691" s="45"/>
      <c r="H8691" s="45"/>
      <c r="I8691" s="45"/>
      <c r="J8691" s="45"/>
      <c r="K8691" s="45">
        <v>0.8776819109916687</v>
      </c>
      <c r="L8691" s="45"/>
      <c r="M8691" s="45"/>
      <c r="N8691" s="45">
        <v>25.49714469909668</v>
      </c>
      <c r="O8691" s="45"/>
      <c r="P8691" s="45"/>
      <c r="Q8691" s="45"/>
      <c r="R8691" s="45">
        <v>17.408588409423828</v>
      </c>
      <c r="S8691" s="45"/>
      <c r="T8691" s="45"/>
      <c r="U8691" s="45"/>
      <c r="V8691" s="46">
        <v>3.5649921894073486</v>
      </c>
      <c r="W8691" s="46"/>
      <c r="X8691" s="45">
        <v>4.6000000089406967E-2</v>
      </c>
      <c r="Y8691" s="45"/>
      <c r="Z8691" s="44">
        <v>2.760000005364418</v>
      </c>
      <c r="AA8691" s="44"/>
      <c r="AB8691" s="45">
        <v>-1.4343290328979492</v>
      </c>
      <c r="AC8691" s="45"/>
      <c r="AD8691" s="45">
        <v>6.1098070602838561E-8</v>
      </c>
      <c r="AE8691" s="45"/>
      <c r="AF8691" s="45">
        <v>23.300470352172852</v>
      </c>
      <c r="AG8691" s="45"/>
      <c r="AH8691" s="45">
        <v>16.475919723510742</v>
      </c>
      <c r="AI8691" s="45"/>
      <c r="AJ8691" s="45"/>
      <c r="AK8691" s="20">
        <v>2.6221817961413763E-7</v>
      </c>
    </row>
    <row r="8692" spans="2:37">
      <c r="B8692" s="2">
        <v>8.0000003799796104E-3</v>
      </c>
      <c r="D8692" s="44">
        <v>0.48000002279877663</v>
      </c>
      <c r="E8692" s="44"/>
      <c r="F8692" s="45">
        <v>24.952245712280273</v>
      </c>
      <c r="G8692" s="45"/>
      <c r="H8692" s="45"/>
      <c r="I8692" s="45"/>
      <c r="J8692" s="45"/>
      <c r="K8692" s="45">
        <v>0.56672286987304688</v>
      </c>
      <c r="L8692" s="45"/>
      <c r="M8692" s="45"/>
      <c r="N8692" s="45">
        <v>25.146352767944336</v>
      </c>
      <c r="O8692" s="45"/>
      <c r="P8692" s="45"/>
      <c r="Q8692" s="45"/>
      <c r="R8692" s="45">
        <v>17.380422592163086</v>
      </c>
      <c r="S8692" s="45"/>
      <c r="T8692" s="45"/>
      <c r="U8692" s="45"/>
      <c r="V8692" s="46">
        <v>2.3056607246398926</v>
      </c>
      <c r="W8692" s="46"/>
      <c r="X8692" s="45">
        <v>4.6999998390674591E-2</v>
      </c>
      <c r="Y8692" s="45"/>
      <c r="Z8692" s="44">
        <v>2.8199999034404755</v>
      </c>
      <c r="AA8692" s="44"/>
      <c r="AB8692" s="45">
        <v>-9.8818778991699219</v>
      </c>
      <c r="AC8692" s="45"/>
      <c r="AD8692" s="45">
        <v>4.027181077503883E-8</v>
      </c>
      <c r="AE8692" s="45"/>
      <c r="AF8692" s="45">
        <v>23.272163391113281</v>
      </c>
      <c r="AG8692" s="45"/>
      <c r="AH8692" s="45">
        <v>16.455905914306641</v>
      </c>
      <c r="AI8692" s="45"/>
      <c r="AJ8692" s="45"/>
      <c r="AK8692" s="20">
        <v>1.7304712685017876E-7</v>
      </c>
    </row>
    <row r="8693" spans="2:37">
      <c r="B8693" s="2">
        <v>8.999999612569809E-3</v>
      </c>
      <c r="D8693" s="44">
        <v>0.53999997675418854</v>
      </c>
      <c r="E8693" s="44"/>
      <c r="F8693" s="45">
        <v>24.136980056762695</v>
      </c>
      <c r="G8693" s="45"/>
      <c r="H8693" s="45"/>
      <c r="I8693" s="45"/>
      <c r="J8693" s="45"/>
      <c r="K8693" s="45">
        <v>0.36713159084320068</v>
      </c>
      <c r="L8693" s="45"/>
      <c r="M8693" s="45"/>
      <c r="N8693" s="45">
        <v>24.90728759765625</v>
      </c>
      <c r="O8693" s="45"/>
      <c r="P8693" s="45"/>
      <c r="Q8693" s="45"/>
      <c r="R8693" s="45">
        <v>17.352510452270508</v>
      </c>
      <c r="S8693" s="45"/>
      <c r="T8693" s="45"/>
      <c r="U8693" s="45"/>
      <c r="V8693" s="46">
        <v>1.4960442781448364</v>
      </c>
      <c r="W8693" s="46"/>
      <c r="X8693" s="45">
        <v>4.8000000417232513E-2</v>
      </c>
      <c r="Y8693" s="45"/>
      <c r="Z8693" s="44">
        <v>2.8800000250339508</v>
      </c>
      <c r="AA8693" s="44"/>
      <c r="AB8693" s="45">
        <v>-16.923158645629883</v>
      </c>
      <c r="AC8693" s="45"/>
      <c r="AD8693" s="45">
        <v>2.6548830689421266E-8</v>
      </c>
      <c r="AE8693" s="45"/>
      <c r="AF8693" s="45">
        <v>23.244094848632813</v>
      </c>
      <c r="AG8693" s="45"/>
      <c r="AH8693" s="45">
        <v>16.436058044433594</v>
      </c>
      <c r="AI8693" s="45"/>
      <c r="AJ8693" s="45"/>
      <c r="AK8693" s="20">
        <v>1.1421752788010053E-7</v>
      </c>
    </row>
    <row r="8694" spans="2:37">
      <c r="B8694" s="2">
        <v>9.9999997764825821E-3</v>
      </c>
      <c r="D8694" s="44">
        <v>0.59999998658895493</v>
      </c>
      <c r="E8694" s="44"/>
      <c r="F8694" s="45">
        <v>20.061962127685547</v>
      </c>
      <c r="G8694" s="45"/>
      <c r="H8694" s="45"/>
      <c r="I8694" s="45"/>
      <c r="J8694" s="45"/>
      <c r="K8694" s="45">
        <v>0.23839794099330902</v>
      </c>
      <c r="L8694" s="45"/>
      <c r="M8694" s="45"/>
      <c r="N8694" s="45">
        <v>24.739437103271484</v>
      </c>
      <c r="O8694" s="45"/>
      <c r="P8694" s="45"/>
      <c r="Q8694" s="45"/>
      <c r="R8694" s="45">
        <v>17.324850082397461</v>
      </c>
      <c r="S8694" s="45"/>
      <c r="T8694" s="45"/>
      <c r="U8694" s="45"/>
      <c r="V8694" s="46">
        <v>0.9730115532875061</v>
      </c>
      <c r="W8694" s="46"/>
      <c r="X8694" s="45">
        <v>4.8999998718500137E-2</v>
      </c>
      <c r="Y8694" s="45"/>
      <c r="Z8694" s="44">
        <v>2.9399999231100082</v>
      </c>
      <c r="AA8694" s="44"/>
      <c r="AB8694" s="45">
        <v>-21.574230194091797</v>
      </c>
      <c r="AC8694" s="45"/>
      <c r="AD8694" s="45">
        <v>1.750483669127334E-8</v>
      </c>
      <c r="AE8694" s="45"/>
      <c r="AF8694" s="45">
        <v>23.216262817382813</v>
      </c>
      <c r="AG8694" s="45"/>
      <c r="AH8694" s="45">
        <v>16.416376113891602</v>
      </c>
      <c r="AI8694" s="45"/>
      <c r="AJ8694" s="45"/>
      <c r="AK8694" s="20">
        <v>7.5399036347789661E-8</v>
      </c>
    </row>
    <row r="8695" spans="2:37">
      <c r="B8695" s="2">
        <v>1.0999999940395355E-2</v>
      </c>
      <c r="D8695" s="44">
        <v>0.65999999642372131</v>
      </c>
      <c r="E8695" s="44"/>
      <c r="F8695" s="45">
        <v>13.26556396484375</v>
      </c>
      <c r="G8695" s="45"/>
      <c r="H8695" s="45"/>
      <c r="I8695" s="45"/>
      <c r="J8695" s="45"/>
      <c r="K8695" s="45">
        <v>0.15507593750953674</v>
      </c>
      <c r="L8695" s="45"/>
      <c r="M8695" s="45"/>
      <c r="N8695" s="45">
        <v>24.617349624633789</v>
      </c>
      <c r="O8695" s="45"/>
      <c r="P8695" s="45"/>
      <c r="Q8695" s="45"/>
      <c r="R8695" s="45">
        <v>17.297439575195313</v>
      </c>
      <c r="S8695" s="45"/>
      <c r="T8695" s="45"/>
      <c r="U8695" s="45"/>
      <c r="V8695" s="46">
        <v>0.63393920660018921</v>
      </c>
      <c r="W8695" s="46"/>
      <c r="X8695" s="45">
        <v>5.000000074505806E-2</v>
      </c>
      <c r="Y8695" s="45"/>
      <c r="Z8695" s="44">
        <v>3.0000000447034836</v>
      </c>
      <c r="AA8695" s="44"/>
      <c r="AB8695" s="45">
        <v>-23.188638687133789</v>
      </c>
      <c r="AC8695" s="45"/>
      <c r="AD8695" s="45">
        <v>1.1543488831478044E-8</v>
      </c>
      <c r="AE8695" s="45"/>
      <c r="AF8695" s="45">
        <v>23.188661575317383</v>
      </c>
      <c r="AG8695" s="45"/>
      <c r="AH8695" s="45">
        <v>16.396860122680664</v>
      </c>
      <c r="AI8695" s="45"/>
      <c r="AJ8695" s="45"/>
      <c r="AK8695" s="20">
        <v>4.9780744859617698E-8</v>
      </c>
    </row>
    <row r="8696" spans="2:37">
      <c r="B8696" s="2">
        <v>1.2000000104308128E-2</v>
      </c>
      <c r="D8696" s="44">
        <v>0.7200000062584877</v>
      </c>
      <c r="E8696" s="44"/>
      <c r="F8696" s="45">
        <v>4.6814393997192383</v>
      </c>
      <c r="G8696" s="45"/>
      <c r="H8696" s="45"/>
      <c r="I8696" s="45"/>
      <c r="J8696" s="45"/>
      <c r="K8696" s="45">
        <v>0.1010095402598381</v>
      </c>
      <c r="L8696" s="45"/>
      <c r="M8696" s="45"/>
      <c r="N8696" s="45">
        <v>24.524864196777344</v>
      </c>
      <c r="O8696" s="45"/>
      <c r="P8696" s="45"/>
      <c r="Q8696" s="45"/>
      <c r="R8696" s="45">
        <v>17.270273208618164</v>
      </c>
      <c r="S8696" s="45"/>
      <c r="T8696" s="45"/>
      <c r="U8696" s="45"/>
      <c r="V8696" s="46">
        <v>0.41356918215751648</v>
      </c>
      <c r="W8696" s="46"/>
      <c r="X8696" s="45">
        <v>5.0999999046325684E-2</v>
      </c>
      <c r="Y8696" s="45"/>
      <c r="Z8696" s="44">
        <v>3.059999942779541</v>
      </c>
      <c r="AA8696" s="44"/>
      <c r="AB8696" s="45">
        <v>-21.547231674194336</v>
      </c>
      <c r="AC8696" s="45"/>
      <c r="AD8696" s="45">
        <v>7.6134307747111052E-9</v>
      </c>
      <c r="AE8696" s="45"/>
      <c r="AF8696" s="45">
        <v>23.161291122436523</v>
      </c>
      <c r="AG8696" s="45"/>
      <c r="AH8696" s="45">
        <v>16.377506256103516</v>
      </c>
      <c r="AI8696" s="45"/>
      <c r="AJ8696" s="45"/>
      <c r="AK8696" s="20">
        <v>3.2871355415409198E-8</v>
      </c>
    </row>
    <row r="8697" spans="2:37">
      <c r="B8697" s="2">
        <v>1.3000000268220901E-2</v>
      </c>
      <c r="D8697" s="44">
        <v>0.78000001609325409</v>
      </c>
      <c r="E8697" s="44"/>
      <c r="F8697" s="45">
        <v>-4.4992752075195313</v>
      </c>
      <c r="G8697" s="45"/>
      <c r="H8697" s="45"/>
      <c r="I8697" s="45"/>
      <c r="J8697" s="45"/>
      <c r="K8697" s="45">
        <v>6.5861061215400696E-2</v>
      </c>
      <c r="L8697" s="45"/>
      <c r="M8697" s="45"/>
      <c r="N8697" s="45">
        <v>24.451642990112305</v>
      </c>
      <c r="O8697" s="45"/>
      <c r="P8697" s="45"/>
      <c r="Q8697" s="45"/>
      <c r="R8697" s="45">
        <v>17.243350982666016</v>
      </c>
      <c r="S8697" s="45"/>
      <c r="T8697" s="45"/>
      <c r="U8697" s="45"/>
      <c r="V8697" s="46">
        <v>0.27007979154586792</v>
      </c>
      <c r="W8697" s="46"/>
      <c r="X8697" s="45">
        <v>5.2000001072883606E-2</v>
      </c>
      <c r="Y8697" s="45"/>
      <c r="Z8697" s="44">
        <v>3.1200000643730164</v>
      </c>
      <c r="AA8697" s="44"/>
      <c r="AB8697" s="45">
        <v>-16.887872695922852</v>
      </c>
      <c r="AC8697" s="45"/>
      <c r="AD8697" s="45">
        <v>5.022107618657401E-9</v>
      </c>
      <c r="AE8697" s="45"/>
      <c r="AF8697" s="45">
        <v>23.134149551391602</v>
      </c>
      <c r="AG8697" s="45"/>
      <c r="AH8697" s="45">
        <v>16.358312606811523</v>
      </c>
      <c r="AI8697" s="45"/>
      <c r="AJ8697" s="45"/>
      <c r="AK8697" s="20">
        <v>2.1708633113348696E-8</v>
      </c>
    </row>
    <row r="8698" spans="2:37">
      <c r="B8698" s="2">
        <v>1.4000000432133675E-2</v>
      </c>
      <c r="D8698" s="44">
        <v>0.84000002592802048</v>
      </c>
      <c r="E8698" s="44"/>
      <c r="F8698" s="45">
        <v>-12.99925708770752</v>
      </c>
      <c r="G8698" s="45"/>
      <c r="H8698" s="45"/>
      <c r="I8698" s="45"/>
      <c r="J8698" s="45"/>
      <c r="K8698" s="45">
        <v>4.2978908866643906E-2</v>
      </c>
      <c r="L8698" s="45"/>
      <c r="M8698" s="45"/>
      <c r="N8698" s="45">
        <v>24.391027450561523</v>
      </c>
      <c r="O8698" s="45"/>
      <c r="P8698" s="45"/>
      <c r="Q8698" s="45"/>
      <c r="R8698" s="45">
        <v>17.216669082641602</v>
      </c>
      <c r="S8698" s="45"/>
      <c r="T8698" s="45"/>
      <c r="U8698" s="45"/>
      <c r="V8698" s="46">
        <v>0.17651890218257904</v>
      </c>
      <c r="W8698" s="46"/>
      <c r="X8698" s="45">
        <v>5.299999937415123E-2</v>
      </c>
      <c r="Y8698" s="45"/>
      <c r="Z8698" s="44">
        <v>3.1799999624490738</v>
      </c>
      <c r="AA8698" s="44"/>
      <c r="AB8698" s="45">
        <v>-9.8710012435913086</v>
      </c>
      <c r="AC8698" s="45"/>
      <c r="AD8698" s="45">
        <v>3.3132330212737315E-9</v>
      </c>
      <c r="AE8698" s="45"/>
      <c r="AF8698" s="45">
        <v>23.107231140136719</v>
      </c>
      <c r="AG8698" s="45"/>
      <c r="AH8698" s="45">
        <v>16.33928108215332</v>
      </c>
      <c r="AI8698" s="45"/>
      <c r="AJ8698" s="45"/>
      <c r="AK8698" s="20">
        <v>1.4338511711287083E-8</v>
      </c>
    </row>
    <row r="8699" spans="2:37">
      <c r="B8699" s="2">
        <v>1.4999999664723873E-2</v>
      </c>
      <c r="D8699" s="44">
        <v>0.89999997988343239</v>
      </c>
      <c r="E8699" s="44"/>
      <c r="F8699" s="45">
        <v>-19.636518478393555</v>
      </c>
      <c r="G8699" s="45"/>
      <c r="H8699" s="45"/>
      <c r="I8699" s="45"/>
      <c r="J8699" s="45"/>
      <c r="K8699" s="45">
        <v>2.8066039085388184E-2</v>
      </c>
      <c r="L8699" s="45"/>
      <c r="M8699" s="45"/>
      <c r="N8699" s="45">
        <v>24.338718414306641</v>
      </c>
      <c r="O8699" s="45"/>
      <c r="P8699" s="45"/>
      <c r="Q8699" s="45"/>
      <c r="R8699" s="45">
        <v>17.190227508544922</v>
      </c>
      <c r="S8699" s="45"/>
      <c r="T8699" s="45"/>
      <c r="U8699" s="45"/>
      <c r="V8699" s="46">
        <v>0.11544749885797501</v>
      </c>
      <c r="W8699" s="46"/>
      <c r="X8699" s="45">
        <v>5.4000001400709152E-2</v>
      </c>
      <c r="Y8699" s="45"/>
      <c r="Z8699" s="44">
        <v>3.2400000840425491</v>
      </c>
      <c r="AA8699" s="44"/>
      <c r="AB8699" s="45">
        <v>-1.4860607385635376</v>
      </c>
      <c r="AC8699" s="45"/>
      <c r="AD8699" s="45">
        <v>2.1861326082728283E-9</v>
      </c>
      <c r="AE8699" s="45"/>
      <c r="AF8699" s="45">
        <v>23.080537796020508</v>
      </c>
      <c r="AG8699" s="45"/>
      <c r="AH8699" s="45">
        <v>16.320404052734375</v>
      </c>
      <c r="AI8699" s="45"/>
      <c r="AJ8699" s="45"/>
      <c r="AK8699" s="20">
        <v>9.4717576004654802E-9</v>
      </c>
    </row>
    <row r="8700" spans="2:37">
      <c r="B8700" s="2">
        <v>1.6000000759959221E-2</v>
      </c>
      <c r="D8700" s="44">
        <v>0.96000004559755325</v>
      </c>
      <c r="E8700" s="44"/>
      <c r="F8700" s="45">
        <v>-23.491191864013672</v>
      </c>
      <c r="G8700" s="45"/>
      <c r="H8700" s="45"/>
      <c r="I8700" s="45"/>
      <c r="J8700" s="45"/>
      <c r="K8700" s="45">
        <v>1.833847351372242E-2</v>
      </c>
      <c r="L8700" s="45"/>
      <c r="M8700" s="45"/>
      <c r="N8700" s="45">
        <v>24.291927337646484</v>
      </c>
      <c r="O8700" s="45"/>
      <c r="P8700" s="45"/>
      <c r="Q8700" s="45"/>
      <c r="R8700" s="45">
        <v>17.164020538330078</v>
      </c>
      <c r="S8700" s="45"/>
      <c r="T8700" s="45"/>
      <c r="U8700" s="45"/>
      <c r="V8700" s="46">
        <v>7.5549080967903137E-2</v>
      </c>
      <c r="W8700" s="46"/>
      <c r="X8700" s="45">
        <v>5.4999999701976776E-2</v>
      </c>
      <c r="Y8700" s="45"/>
      <c r="Z8700" s="44">
        <v>3.2999999821186066</v>
      </c>
      <c r="AA8700" s="44"/>
      <c r="AB8700" s="45">
        <v>7.0879864692687988</v>
      </c>
      <c r="AC8700" s="45"/>
      <c r="AD8700" s="45">
        <v>1.4426390082533658E-9</v>
      </c>
      <c r="AE8700" s="45"/>
      <c r="AF8700" s="45">
        <v>23.05406379699707</v>
      </c>
      <c r="AG8700" s="45"/>
      <c r="AH8700" s="45">
        <v>16.301685333251953</v>
      </c>
      <c r="AI8700" s="45"/>
      <c r="AJ8700" s="45"/>
      <c r="AK8700" s="20">
        <v>6.2576339665554315E-9</v>
      </c>
    </row>
    <row r="8701" spans="2:37">
      <c r="B8701" s="2">
        <v>1.7000000923871994E-2</v>
      </c>
      <c r="D8701" s="44">
        <v>1.0200000554323196</v>
      </c>
      <c r="E8701" s="44"/>
      <c r="F8701" s="45">
        <v>-24.034553527832031</v>
      </c>
      <c r="G8701" s="45"/>
      <c r="H8701" s="45"/>
      <c r="I8701" s="45"/>
      <c r="J8701" s="45"/>
      <c r="K8701" s="45">
        <v>1.1988673359155655E-2</v>
      </c>
      <c r="L8701" s="45"/>
      <c r="M8701" s="45"/>
      <c r="N8701" s="45">
        <v>24.248846054077148</v>
      </c>
      <c r="O8701" s="45"/>
      <c r="P8701" s="45"/>
      <c r="Q8701" s="45"/>
      <c r="R8701" s="45">
        <v>17.138046264648438</v>
      </c>
      <c r="S8701" s="45"/>
      <c r="T8701" s="45"/>
      <c r="U8701" s="45"/>
      <c r="V8701" s="46">
        <v>4.9464639276266098E-2</v>
      </c>
      <c r="W8701" s="46"/>
      <c r="X8701" s="45">
        <v>5.6000001728534698E-2</v>
      </c>
      <c r="Y8701" s="45"/>
      <c r="Z8701" s="44">
        <v>3.3600001037120819</v>
      </c>
      <c r="AA8701" s="44"/>
      <c r="AB8701" s="45">
        <v>14.648382186889648</v>
      </c>
      <c r="AC8701" s="45"/>
      <c r="AD8701" s="45">
        <v>9.5212449036097269E-10</v>
      </c>
      <c r="AE8701" s="45"/>
      <c r="AF8701" s="45">
        <v>23.027809143066406</v>
      </c>
      <c r="AG8701" s="45"/>
      <c r="AH8701" s="45">
        <v>16.283121109008789</v>
      </c>
      <c r="AI8701" s="45"/>
      <c r="AJ8701" s="45"/>
      <c r="AK8701" s="20">
        <v>4.1346726042945647E-9</v>
      </c>
    </row>
    <row r="8702" spans="2:37">
      <c r="B8702" s="2">
        <v>1.7999999225139618E-2</v>
      </c>
      <c r="D8702" s="44">
        <v>1.0799999535083771</v>
      </c>
      <c r="E8702" s="44"/>
      <c r="F8702" s="45">
        <v>-21.202520370483398</v>
      </c>
      <c r="G8702" s="45"/>
      <c r="H8702" s="45"/>
      <c r="I8702" s="45"/>
      <c r="J8702" s="45"/>
      <c r="K8702" s="45">
        <v>7.841210812330246E-3</v>
      </c>
      <c r="L8702" s="45"/>
      <c r="M8702" s="45"/>
      <c r="N8702" s="45">
        <v>24.208292007446289</v>
      </c>
      <c r="O8702" s="45"/>
      <c r="P8702" s="45"/>
      <c r="Q8702" s="45"/>
      <c r="R8702" s="45">
        <v>17.112302780151367</v>
      </c>
      <c r="S8702" s="45"/>
      <c r="T8702" s="45"/>
      <c r="U8702" s="45"/>
      <c r="V8702" s="46">
        <v>3.2401096075773239E-2</v>
      </c>
      <c r="W8702" s="46"/>
      <c r="X8702" s="45">
        <v>5.7000000029802322E-2</v>
      </c>
      <c r="Y8702" s="45"/>
      <c r="Z8702" s="44">
        <v>3.4200000017881393</v>
      </c>
      <c r="AA8702" s="44"/>
      <c r="AB8702" s="45">
        <v>20.137248992919922</v>
      </c>
      <c r="AC8702" s="45"/>
      <c r="AD8702" s="45">
        <v>6.2846777781899732E-10</v>
      </c>
      <c r="AE8702" s="45"/>
      <c r="AF8702" s="45">
        <v>23.001771926879883</v>
      </c>
      <c r="AG8702" s="45"/>
      <c r="AH8702" s="45">
        <v>16.26470947265625</v>
      </c>
      <c r="AI8702" s="45"/>
      <c r="AJ8702" s="45"/>
      <c r="AK8702" s="20">
        <v>2.7322581974686955E-9</v>
      </c>
    </row>
    <row r="8703" spans="2:37">
      <c r="B8703" s="2">
        <v>1.8999999389052391E-2</v>
      </c>
      <c r="D8703" s="44">
        <v>1.1399999633431435</v>
      </c>
      <c r="E8703" s="44"/>
      <c r="F8703" s="45">
        <v>-15.403604507446289</v>
      </c>
      <c r="G8703" s="45"/>
      <c r="H8703" s="45"/>
      <c r="I8703" s="45"/>
      <c r="J8703" s="45"/>
      <c r="K8703" s="45">
        <v>5.1307748071849346E-3</v>
      </c>
      <c r="L8703" s="45"/>
      <c r="M8703" s="45"/>
      <c r="N8703" s="45">
        <v>24.169496536254883</v>
      </c>
      <c r="O8703" s="45"/>
      <c r="P8703" s="45"/>
      <c r="Q8703" s="45"/>
      <c r="R8703" s="45">
        <v>17.086788177490234</v>
      </c>
      <c r="S8703" s="45"/>
      <c r="T8703" s="45"/>
      <c r="U8703" s="45"/>
      <c r="V8703" s="46">
        <v>2.1232813596725464E-2</v>
      </c>
      <c r="W8703" s="46"/>
      <c r="X8703" s="45">
        <v>5.7999998331069946E-2</v>
      </c>
      <c r="Y8703" s="45"/>
      <c r="Z8703" s="44">
        <v>3.4799998998641968</v>
      </c>
      <c r="AA8703" s="44"/>
      <c r="AB8703" s="45">
        <v>22.789573669433594</v>
      </c>
      <c r="AC8703" s="45"/>
      <c r="AD8703" s="45">
        <v>4.1488124047361907E-10</v>
      </c>
      <c r="AE8703" s="45"/>
      <c r="AF8703" s="45">
        <v>22.975946426391602</v>
      </c>
      <c r="AG8703" s="45"/>
      <c r="AH8703" s="45">
        <v>16.246448516845703</v>
      </c>
      <c r="AI8703" s="45"/>
      <c r="AJ8703" s="45"/>
      <c r="AK8703" s="20">
        <v>1.8057199069332341E-9</v>
      </c>
    </row>
    <row r="8704" spans="2:37">
      <c r="B8704" s="2">
        <v>1.9999999552965164E-2</v>
      </c>
      <c r="D8704" s="44">
        <v>1.1999999731779099</v>
      </c>
      <c r="E8704" s="44"/>
      <c r="F8704" s="45">
        <v>-7.4604916572570801</v>
      </c>
      <c r="G8704" s="45"/>
      <c r="H8704" s="45"/>
      <c r="I8704" s="45"/>
      <c r="J8704" s="45"/>
      <c r="K8704" s="45">
        <v>3.358601126819849E-3</v>
      </c>
      <c r="L8704" s="45"/>
      <c r="M8704" s="45"/>
      <c r="N8704" s="45">
        <v>24.131959915161133</v>
      </c>
      <c r="O8704" s="45"/>
      <c r="P8704" s="45"/>
      <c r="Q8704" s="45"/>
      <c r="R8704" s="45">
        <v>17.061498641967773</v>
      </c>
      <c r="S8704" s="45"/>
      <c r="T8704" s="45"/>
      <c r="U8704" s="45"/>
      <c r="V8704" s="46">
        <v>1.3919584453105927E-2</v>
      </c>
      <c r="W8704" s="46"/>
      <c r="X8704" s="45">
        <v>5.9000000357627869E-2</v>
      </c>
      <c r="Y8704" s="45"/>
      <c r="Z8704" s="44">
        <v>3.5400000214576721</v>
      </c>
      <c r="AA8704" s="44"/>
      <c r="AB8704" s="45">
        <v>22.239791870117188</v>
      </c>
      <c r="AC8704" s="45"/>
      <c r="AD8704" s="45">
        <v>2.7391416912436739E-10</v>
      </c>
      <c r="AE8704" s="45"/>
      <c r="AF8704" s="45">
        <v>22.950334548950195</v>
      </c>
      <c r="AG8704" s="45"/>
      <c r="AH8704" s="45">
        <v>16.228338241577148</v>
      </c>
      <c r="AI8704" s="45"/>
      <c r="AJ8704" s="45"/>
      <c r="AK8704" s="20">
        <v>1.1935082921965545E-9</v>
      </c>
    </row>
    <row r="8705" spans="2:37">
      <c r="B8705" s="2">
        <v>2.0999999716877937E-2</v>
      </c>
      <c r="D8705" s="44">
        <v>1.2599999830126762</v>
      </c>
      <c r="E8705" s="44"/>
      <c r="F8705" s="45">
        <v>1.5063354969024658</v>
      </c>
      <c r="G8705" s="45"/>
      <c r="H8705" s="45"/>
      <c r="I8705" s="45"/>
      <c r="J8705" s="45"/>
      <c r="K8705" s="45">
        <v>2.1993780974298716E-3</v>
      </c>
      <c r="L8705" s="45"/>
      <c r="M8705" s="45"/>
      <c r="N8705" s="45">
        <v>24.095354080200195</v>
      </c>
      <c r="O8705" s="45"/>
      <c r="P8705" s="45"/>
      <c r="Q8705" s="45"/>
      <c r="R8705" s="45">
        <v>17.036432266235352</v>
      </c>
      <c r="S8705" s="45"/>
      <c r="T8705" s="45"/>
      <c r="U8705" s="45"/>
      <c r="V8705" s="46">
        <v>9.1286441311240196E-3</v>
      </c>
      <c r="W8705" s="46"/>
      <c r="X8705" s="45">
        <v>5.9999998658895493E-2</v>
      </c>
      <c r="Y8705" s="45"/>
      <c r="Z8705" s="44">
        <v>3.5999999195337296</v>
      </c>
      <c r="AA8705" s="44"/>
      <c r="AB8705" s="45">
        <v>18.572149276733398</v>
      </c>
      <c r="AC8705" s="45"/>
      <c r="AD8705" s="45">
        <v>1.808645594403302E-10</v>
      </c>
      <c r="AE8705" s="45"/>
      <c r="AF8705" s="45">
        <v>22.924932479858398</v>
      </c>
      <c r="AG8705" s="45"/>
      <c r="AH8705" s="45">
        <v>16.21037483215332</v>
      </c>
      <c r="AI8705" s="45"/>
      <c r="AJ8705" s="45"/>
      <c r="AK8705" s="20">
        <v>7.8894257793393763E-10</v>
      </c>
    </row>
    <row r="8706" spans="2:37">
      <c r="B8706" s="2">
        <v>2.199999988079071E-2</v>
      </c>
      <c r="D8706" s="44">
        <v>1.3199999928474426</v>
      </c>
      <c r="E8706" s="44"/>
      <c r="F8706" s="45">
        <v>10.236410140991211</v>
      </c>
      <c r="G8706" s="45"/>
      <c r="H8706" s="45"/>
      <c r="I8706" s="45"/>
      <c r="J8706" s="45"/>
      <c r="K8706" s="45">
        <v>1.4407866401597857E-3</v>
      </c>
      <c r="L8706" s="45"/>
      <c r="M8706" s="45"/>
      <c r="N8706" s="45">
        <v>24.059459686279297</v>
      </c>
      <c r="O8706" s="45"/>
      <c r="P8706" s="45"/>
      <c r="Q8706" s="45"/>
      <c r="R8706" s="45">
        <v>17.011587142944336</v>
      </c>
      <c r="S8706" s="45"/>
      <c r="T8706" s="45"/>
      <c r="U8706" s="45"/>
      <c r="V8706" s="46">
        <v>5.9887999668717384E-3</v>
      </c>
      <c r="W8706" s="46"/>
      <c r="X8706" s="45">
        <v>6.1000000685453415E-2</v>
      </c>
      <c r="Y8706" s="45"/>
      <c r="Z8706" s="44">
        <v>3.6600000411272049</v>
      </c>
      <c r="AA8706" s="44"/>
      <c r="AB8706" s="45">
        <v>12.307878494262695</v>
      </c>
      <c r="AC8706" s="45"/>
      <c r="AD8706" s="45">
        <v>1.1943708522199614E-10</v>
      </c>
      <c r="AE8706" s="45"/>
      <c r="AF8706" s="45">
        <v>22.899736404418945</v>
      </c>
      <c r="AG8706" s="45"/>
      <c r="AH8706" s="45">
        <v>16.192558288574219</v>
      </c>
      <c r="AI8706" s="45"/>
      <c r="AJ8706" s="45"/>
      <c r="AK8706" s="20">
        <v>5.2156534646741193E-10</v>
      </c>
    </row>
    <row r="8707" spans="2:37">
      <c r="B8707" s="2">
        <v>2.3000000044703484E-2</v>
      </c>
      <c r="D8707" s="44">
        <v>1.380000002682209</v>
      </c>
      <c r="E8707" s="44"/>
      <c r="F8707" s="45">
        <v>17.506277084350586</v>
      </c>
      <c r="G8707" s="45"/>
      <c r="H8707" s="45"/>
      <c r="I8707" s="45"/>
      <c r="J8707" s="45"/>
      <c r="K8707" s="45">
        <v>9.441721485927701E-4</v>
      </c>
      <c r="L8707" s="45"/>
      <c r="M8707" s="45"/>
      <c r="N8707" s="45">
        <v>24.024135589599609</v>
      </c>
      <c r="O8707" s="45"/>
      <c r="P8707" s="45"/>
      <c r="Q8707" s="45"/>
      <c r="R8707" s="45">
        <v>16.986961364746094</v>
      </c>
      <c r="S8707" s="45"/>
      <c r="T8707" s="45"/>
      <c r="U8707" s="45"/>
      <c r="V8707" s="46">
        <v>3.9302525110542774E-3</v>
      </c>
      <c r="W8707" s="46"/>
      <c r="X8707" s="45">
        <v>6.1999998986721039E-2</v>
      </c>
      <c r="Y8707" s="45"/>
      <c r="Z8707" s="44">
        <v>3.7199999392032623</v>
      </c>
      <c r="AA8707" s="44"/>
      <c r="AB8707" s="45">
        <v>4.3311553001403809</v>
      </c>
      <c r="AC8707" s="45"/>
      <c r="AD8707" s="45">
        <v>7.8880610376863558E-11</v>
      </c>
      <c r="AE8707" s="45"/>
      <c r="AF8707" s="45">
        <v>22.874746322631836</v>
      </c>
      <c r="AG8707" s="45"/>
      <c r="AH8707" s="45">
        <v>16.174888610839844</v>
      </c>
      <c r="AI8707" s="45"/>
      <c r="AJ8707" s="45"/>
      <c r="AK8707" s="20">
        <v>3.4483707556098864E-10</v>
      </c>
    </row>
    <row r="8708" spans="2:37">
      <c r="B8708" s="2">
        <v>2.4000000208616257E-2</v>
      </c>
      <c r="D8708" s="44">
        <v>1.4400000125169754</v>
      </c>
      <c r="E8708" s="44"/>
      <c r="F8708" s="45">
        <v>22.300811767578125</v>
      </c>
      <c r="G8708" s="45"/>
      <c r="H8708" s="45"/>
      <c r="I8708" s="45"/>
      <c r="J8708" s="45"/>
      <c r="K8708" s="45">
        <v>6.189404521137476E-4</v>
      </c>
      <c r="L8708" s="45"/>
      <c r="M8708" s="45"/>
      <c r="N8708" s="45">
        <v>23.989290237426758</v>
      </c>
      <c r="O8708" s="45"/>
      <c r="P8708" s="45"/>
      <c r="Q8708" s="45"/>
      <c r="R8708" s="45">
        <v>16.962553024291992</v>
      </c>
      <c r="S8708" s="45"/>
      <c r="T8708" s="45"/>
      <c r="U8708" s="45"/>
      <c r="V8708" s="46">
        <v>2.5801362935453653E-3</v>
      </c>
      <c r="W8708" s="46"/>
      <c r="X8708" s="45">
        <v>6.3000001013278961E-2</v>
      </c>
      <c r="Y8708" s="45"/>
      <c r="Z8708" s="44">
        <v>3.7800000607967377</v>
      </c>
      <c r="AA8708" s="44"/>
      <c r="AB8708" s="45">
        <v>-4.2356643676757813</v>
      </c>
      <c r="AC8708" s="45"/>
      <c r="AD8708" s="45">
        <v>5.210088957485759E-11</v>
      </c>
      <c r="AE8708" s="45"/>
      <c r="AF8708" s="45">
        <v>22.849960327148438</v>
      </c>
      <c r="AG8708" s="45"/>
      <c r="AH8708" s="45">
        <v>16.15736198425293</v>
      </c>
      <c r="AI8708" s="45"/>
      <c r="AJ8708" s="45"/>
      <c r="AK8708" s="20">
        <v>2.2801303900532588E-10</v>
      </c>
    </row>
    <row r="8709" spans="2:37">
      <c r="B8709" s="2">
        <v>2.500000037252903E-2</v>
      </c>
      <c r="D8709" s="44">
        <v>1.5000000223517418</v>
      </c>
      <c r="E8709" s="44"/>
      <c r="F8709" s="45">
        <v>23.954856872558594</v>
      </c>
      <c r="G8709" s="45"/>
      <c r="H8709" s="45"/>
      <c r="I8709" s="45"/>
      <c r="J8709" s="45"/>
      <c r="K8709" s="45">
        <v>4.058706690557301E-4</v>
      </c>
      <c r="L8709" s="45"/>
      <c r="M8709" s="45"/>
      <c r="N8709" s="45">
        <v>23.954860687255859</v>
      </c>
      <c r="O8709" s="45"/>
      <c r="P8709" s="45"/>
      <c r="Q8709" s="45"/>
      <c r="R8709" s="45">
        <v>16.938356399536133</v>
      </c>
      <c r="S8709" s="45"/>
      <c r="T8709" s="45"/>
      <c r="U8709" s="45"/>
      <c r="V8709" s="46">
        <v>1.6943432856351137E-3</v>
      </c>
      <c r="W8709" s="46"/>
      <c r="X8709" s="45">
        <v>6.4000003039836884E-2</v>
      </c>
      <c r="Y8709" s="45"/>
      <c r="Z8709" s="44">
        <v>3.840000182390213</v>
      </c>
      <c r="AA8709" s="44"/>
      <c r="AB8709" s="45">
        <v>-12.189927101135254</v>
      </c>
      <c r="AC8709" s="45"/>
      <c r="AD8709" s="45">
        <v>3.4416160893391279E-11</v>
      </c>
      <c r="AE8709" s="45"/>
      <c r="AF8709" s="45">
        <v>22.825374603271484</v>
      </c>
      <c r="AG8709" s="45"/>
      <c r="AH8709" s="45">
        <v>16.139976501464844</v>
      </c>
      <c r="AI8709" s="45"/>
      <c r="AJ8709" s="45"/>
      <c r="AK8709" s="20">
        <v>1.507802632749744E-10</v>
      </c>
    </row>
    <row r="8710" spans="2:37">
      <c r="B8710" s="2">
        <v>2.6000000536441803E-2</v>
      </c>
      <c r="D8710" s="44">
        <v>1.5600000321865082</v>
      </c>
      <c r="E8710" s="44"/>
      <c r="F8710" s="45">
        <v>22.245424270629883</v>
      </c>
      <c r="G8710" s="45"/>
      <c r="H8710" s="45"/>
      <c r="I8710" s="45"/>
      <c r="J8710" s="45"/>
      <c r="K8710" s="45">
        <v>2.6623375015333295E-4</v>
      </c>
      <c r="L8710" s="45"/>
      <c r="M8710" s="45"/>
      <c r="N8710" s="45">
        <v>23.920803070068359</v>
      </c>
      <c r="O8710" s="45"/>
      <c r="P8710" s="45"/>
      <c r="Q8710" s="45"/>
      <c r="R8710" s="45">
        <v>16.914373397827148</v>
      </c>
      <c r="S8710" s="45"/>
      <c r="T8710" s="45"/>
      <c r="U8710" s="45"/>
      <c r="V8710" s="46">
        <v>1.1129922932013869E-3</v>
      </c>
      <c r="W8710" s="46"/>
      <c r="X8710" s="45">
        <v>6.4999997615814209E-2</v>
      </c>
      <c r="Y8710" s="45"/>
      <c r="Z8710" s="44">
        <v>3.8999998569488525</v>
      </c>
      <c r="AA8710" s="44"/>
      <c r="AB8710" s="45">
        <v>-18.417474746704102</v>
      </c>
      <c r="AC8710" s="45"/>
      <c r="AD8710" s="45">
        <v>2.273635273108976E-11</v>
      </c>
      <c r="AE8710" s="45"/>
      <c r="AF8710" s="45">
        <v>22.800989151000977</v>
      </c>
      <c r="AG8710" s="45"/>
      <c r="AH8710" s="45">
        <v>16.122734069824219</v>
      </c>
      <c r="AI8710" s="45"/>
      <c r="AJ8710" s="45"/>
      <c r="AK8710" s="20">
        <v>9.9716526702486874E-11</v>
      </c>
    </row>
    <row r="8711" spans="2:37">
      <c r="B8711" s="2">
        <v>2.7000000700354576E-2</v>
      </c>
      <c r="D8711" s="44">
        <v>1.6200000420212746</v>
      </c>
      <c r="E8711" s="44"/>
      <c r="F8711" s="45">
        <v>17.421661376953125</v>
      </c>
      <c r="G8711" s="45"/>
      <c r="H8711" s="45"/>
      <c r="I8711" s="45"/>
      <c r="J8711" s="45"/>
      <c r="K8711" s="45">
        <v>1.7469112935941666E-4</v>
      </c>
      <c r="L8711" s="45"/>
      <c r="M8711" s="45"/>
      <c r="N8711" s="45">
        <v>23.887090682983398</v>
      </c>
      <c r="O8711" s="45"/>
      <c r="P8711" s="45"/>
      <c r="Q8711" s="45"/>
      <c r="R8711" s="45">
        <v>16.890600204467773</v>
      </c>
      <c r="S8711" s="45"/>
      <c r="T8711" s="45"/>
      <c r="U8711" s="45"/>
      <c r="V8711" s="46">
        <v>7.3132565012201667E-4</v>
      </c>
      <c r="W8711" s="46"/>
      <c r="X8711" s="45">
        <v>6.5999999642372131E-2</v>
      </c>
      <c r="Y8711" s="45"/>
      <c r="Z8711" s="44">
        <v>3.9599999785423279</v>
      </c>
      <c r="AA8711" s="44"/>
      <c r="AB8711" s="45">
        <v>-22.048666000366211</v>
      </c>
      <c r="AC8711" s="45"/>
      <c r="AD8711" s="45">
        <v>1.5021695692896131E-11</v>
      </c>
      <c r="AE8711" s="45"/>
      <c r="AF8711" s="45">
        <v>22.776800155639648</v>
      </c>
      <c r="AG8711" s="45"/>
      <c r="AH8711" s="45">
        <v>16.105628967285156</v>
      </c>
      <c r="AI8711" s="45"/>
      <c r="AJ8711" s="45"/>
      <c r="AK8711" s="20">
        <v>6.5951737127090126E-11</v>
      </c>
    </row>
    <row r="8712" spans="2:37">
      <c r="B8712" s="2">
        <v>2.8000000864267349E-2</v>
      </c>
      <c r="D8712" s="44">
        <v>1.680000051856041</v>
      </c>
      <c r="E8712" s="44"/>
      <c r="F8712" s="45">
        <v>10.168597221374512</v>
      </c>
      <c r="G8712" s="45"/>
      <c r="H8712" s="45"/>
      <c r="I8712" s="45"/>
      <c r="J8712" s="45"/>
      <c r="K8712" s="45">
        <v>1.1465870193205774E-4</v>
      </c>
      <c r="L8712" s="45"/>
      <c r="M8712" s="45"/>
      <c r="N8712" s="45">
        <v>23.853702545166016</v>
      </c>
      <c r="O8712" s="45"/>
      <c r="P8712" s="45"/>
      <c r="Q8712" s="45"/>
      <c r="R8712" s="45">
        <v>16.867033004760742</v>
      </c>
      <c r="S8712" s="45"/>
      <c r="T8712" s="45"/>
      <c r="U8712" s="45"/>
      <c r="V8712" s="46">
        <v>4.8067697207443416E-4</v>
      </c>
      <c r="W8712" s="46"/>
      <c r="X8712" s="45">
        <v>6.7000001668930054E-2</v>
      </c>
      <c r="Y8712" s="45"/>
      <c r="Z8712" s="44">
        <v>4.0200001001358032</v>
      </c>
      <c r="AA8712" s="44"/>
      <c r="AB8712" s="45">
        <v>-22.579784393310547</v>
      </c>
      <c r="AC8712" s="45"/>
      <c r="AD8712" s="45">
        <v>9.9255716493051871E-12</v>
      </c>
      <c r="AE8712" s="45"/>
      <c r="AF8712" s="45">
        <v>22.752805709838867</v>
      </c>
      <c r="AG8712" s="45"/>
      <c r="AH8712" s="45">
        <v>16.088663101196289</v>
      </c>
      <c r="AI8712" s="45"/>
      <c r="AJ8712" s="45"/>
      <c r="AK8712" s="20">
        <v>4.3623507584023002E-11</v>
      </c>
    </row>
    <row r="8713" spans="2:37">
      <c r="B8713" s="2">
        <v>2.8999999165534973E-2</v>
      </c>
      <c r="D8713" s="44">
        <v>1.7399999499320984</v>
      </c>
      <c r="E8713" s="44"/>
      <c r="F8713" s="45">
        <v>1.5098823308944702</v>
      </c>
      <c r="G8713" s="45"/>
      <c r="H8713" s="45"/>
      <c r="I8713" s="45"/>
      <c r="J8713" s="45"/>
      <c r="K8713" s="45">
        <v>7.5277945143170655E-5</v>
      </c>
      <c r="L8713" s="45"/>
      <c r="M8713" s="45"/>
      <c r="N8713" s="45">
        <v>23.820625305175781</v>
      </c>
      <c r="O8713" s="45"/>
      <c r="P8713" s="45"/>
      <c r="Q8713" s="45"/>
      <c r="R8713" s="45">
        <v>16.843671798706055</v>
      </c>
      <c r="S8713" s="45"/>
      <c r="T8713" s="45"/>
      <c r="U8713" s="45"/>
      <c r="V8713" s="46">
        <v>3.1602100352756679E-4</v>
      </c>
      <c r="W8713" s="46"/>
      <c r="X8713" s="45">
        <v>6.8000003695487976E-2</v>
      </c>
      <c r="Y8713" s="45"/>
      <c r="Z8713" s="44">
        <v>4.0800002217292786</v>
      </c>
      <c r="AA8713" s="44"/>
      <c r="AB8713" s="45">
        <v>-19.942880630493164</v>
      </c>
      <c r="AC8713" s="45"/>
      <c r="AD8713" s="45">
        <v>6.5588745372380242E-12</v>
      </c>
      <c r="AE8713" s="45"/>
      <c r="AF8713" s="45">
        <v>22.72900390625</v>
      </c>
      <c r="AG8713" s="45"/>
      <c r="AH8713" s="45">
        <v>16.071832656860352</v>
      </c>
      <c r="AI8713" s="45"/>
      <c r="AJ8713" s="45"/>
      <c r="AK8713" s="20">
        <v>2.8856850936564982E-11</v>
      </c>
    </row>
    <row r="8714" spans="2:37">
      <c r="B8714" s="2">
        <v>2.9999999329447746E-2</v>
      </c>
      <c r="D8714" s="44">
        <v>1.7999999597668648</v>
      </c>
      <c r="E8714" s="44"/>
      <c r="F8714" s="45">
        <v>-7.3366312980651855</v>
      </c>
      <c r="G8714" s="45"/>
      <c r="H8714" s="45"/>
      <c r="I8714" s="45"/>
      <c r="J8714" s="45"/>
      <c r="K8714" s="45">
        <v>4.9436694098403677E-5</v>
      </c>
      <c r="L8714" s="45"/>
      <c r="M8714" s="45"/>
      <c r="N8714" s="45">
        <v>23.787847518920898</v>
      </c>
      <c r="O8714" s="45"/>
      <c r="P8714" s="45"/>
      <c r="Q8714" s="45"/>
      <c r="R8714" s="45">
        <v>16.820514678955078</v>
      </c>
      <c r="S8714" s="45"/>
      <c r="T8714" s="45"/>
      <c r="U8714" s="45"/>
      <c r="V8714" s="46">
        <v>2.078237448586151E-4</v>
      </c>
      <c r="W8714" s="46"/>
      <c r="X8714" s="45">
        <v>6.8999998271465302E-2</v>
      </c>
      <c r="Y8714" s="45"/>
      <c r="Z8714" s="44">
        <v>4.1399998962879181</v>
      </c>
      <c r="AA8714" s="44"/>
      <c r="AB8714" s="45">
        <v>-14.514392852783203</v>
      </c>
      <c r="AC8714" s="45"/>
      <c r="AD8714" s="45">
        <v>4.3345015077189686E-12</v>
      </c>
      <c r="AE8714" s="45"/>
      <c r="AF8714" s="45">
        <v>22.705394744873047</v>
      </c>
      <c r="AG8714" s="45"/>
      <c r="AH8714" s="45">
        <v>16.055137634277344</v>
      </c>
      <c r="AI8714" s="45"/>
      <c r="AJ8714" s="45"/>
      <c r="AK8714" s="20">
        <v>1.909018429446796E-11</v>
      </c>
    </row>
    <row r="8715" spans="2:37">
      <c r="B8715" s="2">
        <v>3.0999999493360519E-2</v>
      </c>
      <c r="D8715" s="44">
        <v>1.8599999696016312</v>
      </c>
      <c r="E8715" s="44"/>
      <c r="F8715" s="45">
        <v>-15.130127906799316</v>
      </c>
      <c r="G8715" s="45"/>
      <c r="H8715" s="45"/>
      <c r="I8715" s="45"/>
      <c r="J8715" s="45"/>
      <c r="K8715" s="45">
        <v>3.2474952604388818E-5</v>
      </c>
      <c r="L8715" s="45"/>
      <c r="M8715" s="45"/>
      <c r="N8715" s="45">
        <v>23.755365371704102</v>
      </c>
      <c r="O8715" s="45"/>
      <c r="P8715" s="45"/>
      <c r="Q8715" s="45"/>
      <c r="R8715" s="45">
        <v>16.797555923461914</v>
      </c>
      <c r="S8715" s="45"/>
      <c r="T8715" s="45"/>
      <c r="U8715" s="45"/>
      <c r="V8715" s="46">
        <v>1.3670594489667565E-4</v>
      </c>
      <c r="W8715" s="46"/>
      <c r="X8715" s="45">
        <v>7.0000000298023224E-2</v>
      </c>
      <c r="Y8715" s="45"/>
      <c r="Z8715" s="44">
        <v>4.2000000178813934</v>
      </c>
      <c r="AA8715" s="44"/>
      <c r="AB8715" s="45">
        <v>-7.0614213943481445</v>
      </c>
      <c r="AC8715" s="45"/>
      <c r="AD8715" s="45">
        <v>2.8647308050050446E-12</v>
      </c>
      <c r="AE8715" s="45"/>
      <c r="AF8715" s="45">
        <v>22.681974411010742</v>
      </c>
      <c r="AG8715" s="45"/>
      <c r="AH8715" s="45">
        <v>16.038578033447266</v>
      </c>
      <c r="AI8715" s="45"/>
      <c r="AJ8715" s="45"/>
      <c r="AK8715" s="20">
        <v>1.2629989068480008E-11</v>
      </c>
    </row>
    <row r="8716" spans="2:37">
      <c r="B8716" s="2">
        <v>3.2000001519918442E-2</v>
      </c>
      <c r="D8716" s="44">
        <v>1.9200000911951065</v>
      </c>
      <c r="E8716" s="44"/>
      <c r="F8716" s="45">
        <v>-20.780813217163086</v>
      </c>
      <c r="G8716" s="45"/>
      <c r="H8716" s="45"/>
      <c r="I8716" s="45"/>
      <c r="J8716" s="45"/>
      <c r="K8716" s="45">
        <v>2.1338391889003105E-5</v>
      </c>
      <c r="L8716" s="45"/>
      <c r="M8716" s="45"/>
      <c r="N8716" s="45">
        <v>23.723167419433594</v>
      </c>
      <c r="O8716" s="45"/>
      <c r="P8716" s="45"/>
      <c r="Q8716" s="45"/>
      <c r="R8716" s="45">
        <v>16.774797439575195</v>
      </c>
      <c r="S8716" s="45"/>
      <c r="T8716" s="45"/>
      <c r="U8716" s="45"/>
      <c r="V8716" s="46">
        <v>8.9947563537862152E-5</v>
      </c>
      <c r="W8716" s="46"/>
      <c r="X8716" s="45">
        <v>7.1000002324581146E-2</v>
      </c>
      <c r="Y8716" s="45"/>
      <c r="Z8716" s="44">
        <v>4.2600001394748688</v>
      </c>
      <c r="AA8716" s="44"/>
      <c r="AB8716" s="45">
        <v>1.3666367530822754</v>
      </c>
      <c r="AC8716" s="45"/>
      <c r="AD8716" s="45">
        <v>1.8934862358599425E-12</v>
      </c>
      <c r="AE8716" s="45"/>
      <c r="AF8716" s="45">
        <v>22.65873908996582</v>
      </c>
      <c r="AG8716" s="45"/>
      <c r="AH8716" s="45">
        <v>16.022148132324219</v>
      </c>
      <c r="AI8716" s="45"/>
      <c r="AJ8716" s="45"/>
      <c r="AK8716" s="20">
        <v>8.3565385514128288E-12</v>
      </c>
    </row>
    <row r="8717" spans="2:37">
      <c r="B8717" s="2">
        <v>3.2999999821186066E-2</v>
      </c>
      <c r="D8717" s="44">
        <v>1.9799999892711639</v>
      </c>
      <c r="E8717" s="44"/>
      <c r="F8717" s="45">
        <v>-23.502248764038086</v>
      </c>
      <c r="G8717" s="45"/>
      <c r="H8717" s="45"/>
      <c r="I8717" s="45"/>
      <c r="J8717" s="45"/>
      <c r="K8717" s="45">
        <v>1.4024442862137221E-5</v>
      </c>
      <c r="L8717" s="45"/>
      <c r="M8717" s="45"/>
      <c r="N8717" s="45">
        <v>23.691253662109375</v>
      </c>
      <c r="O8717" s="45"/>
      <c r="P8717" s="45"/>
      <c r="Q8717" s="45"/>
      <c r="R8717" s="45">
        <v>16.752235412597656</v>
      </c>
      <c r="S8717" s="45"/>
      <c r="T8717" s="45"/>
      <c r="U8717" s="45"/>
      <c r="V8717" s="46">
        <v>5.9196743677603081E-5</v>
      </c>
      <c r="W8717" s="46"/>
      <c r="X8717" s="45">
        <v>7.1999996900558472E-2</v>
      </c>
      <c r="Y8717" s="45"/>
      <c r="Z8717" s="44">
        <v>4.3199998140335083</v>
      </c>
      <c r="AA8717" s="44"/>
      <c r="AB8717" s="45">
        <v>9.5858078002929688</v>
      </c>
      <c r="AC8717" s="45"/>
      <c r="AD8717" s="45">
        <v>1.2516218530350676E-12</v>
      </c>
      <c r="AE8717" s="45"/>
      <c r="AF8717" s="45">
        <v>22.635690689086914</v>
      </c>
      <c r="AG8717" s="45"/>
      <c r="AH8717" s="45">
        <v>16.005851745605469</v>
      </c>
      <c r="AI8717" s="45"/>
      <c r="AJ8717" s="45"/>
      <c r="AK8717" s="20">
        <v>5.5294172018882648E-12</v>
      </c>
    </row>
    <row r="8718" spans="2:37">
      <c r="B8718" s="2">
        <v>3.4000001847743988E-2</v>
      </c>
      <c r="D8718" s="44">
        <v>2.0400001108646393</v>
      </c>
      <c r="E8718" s="44"/>
      <c r="F8718" s="45">
        <v>-22.920764923095703</v>
      </c>
      <c r="G8718" s="45"/>
      <c r="H8718" s="45"/>
      <c r="I8718" s="45"/>
      <c r="J8718" s="45"/>
      <c r="K8718" s="45">
        <v>9.219706043950282E-6</v>
      </c>
      <c r="L8718" s="45"/>
      <c r="M8718" s="45"/>
      <c r="N8718" s="45">
        <v>23.659616470336914</v>
      </c>
      <c r="O8718" s="45"/>
      <c r="P8718" s="45"/>
      <c r="Q8718" s="45"/>
      <c r="R8718" s="45">
        <v>16.729869842529297</v>
      </c>
      <c r="S8718" s="45"/>
      <c r="T8718" s="45"/>
      <c r="U8718" s="45"/>
      <c r="V8718" s="46">
        <v>3.8968129956629127E-5</v>
      </c>
      <c r="W8718" s="46"/>
      <c r="X8718" s="45">
        <v>7.2999998927116394E-2</v>
      </c>
      <c r="Y8718" s="45"/>
      <c r="Z8718" s="44">
        <v>4.3799999356269836</v>
      </c>
      <c r="AA8718" s="44"/>
      <c r="AB8718" s="45">
        <v>16.443832397460938</v>
      </c>
      <c r="AC8718" s="45"/>
      <c r="AD8718" s="45">
        <v>8.2740021431493282E-13</v>
      </c>
      <c r="AE8718" s="45"/>
      <c r="AF8718" s="45">
        <v>22.612827301025391</v>
      </c>
      <c r="AG8718" s="45"/>
      <c r="AH8718" s="45">
        <v>15.989683151245117</v>
      </c>
      <c r="AI8718" s="45"/>
      <c r="AJ8718" s="45"/>
      <c r="AK8718" s="20">
        <v>3.6589863083857921E-12</v>
      </c>
    </row>
    <row r="8719" spans="2:37">
      <c r="B8719" s="2">
        <v>3.5000000149011612E-2</v>
      </c>
      <c r="D8719" s="44">
        <v>2.1000000089406967</v>
      </c>
      <c r="E8719" s="44"/>
      <c r="F8719" s="45">
        <v>-19.12672233581543</v>
      </c>
      <c r="G8719" s="45"/>
      <c r="H8719" s="45"/>
      <c r="I8719" s="45"/>
      <c r="J8719" s="45"/>
      <c r="K8719" s="45">
        <v>6.0625175137829501E-6</v>
      </c>
      <c r="L8719" s="45"/>
      <c r="M8719" s="45"/>
      <c r="N8719" s="45">
        <v>23.628253936767578</v>
      </c>
      <c r="O8719" s="45"/>
      <c r="P8719" s="45"/>
      <c r="Q8719" s="45"/>
      <c r="R8719" s="45">
        <v>16.707695007324219</v>
      </c>
      <c r="S8719" s="45"/>
      <c r="T8719" s="45"/>
      <c r="U8719" s="45"/>
      <c r="V8719" s="46">
        <v>2.5657922378741205E-5</v>
      </c>
      <c r="W8719" s="46"/>
      <c r="X8719" s="45">
        <v>7.4000000953674316E-2</v>
      </c>
      <c r="Y8719" s="45"/>
      <c r="Z8719" s="44">
        <v>4.440000057220459</v>
      </c>
      <c r="AA8719" s="44"/>
      <c r="AB8719" s="45">
        <v>20.981666564941406</v>
      </c>
      <c r="AC8719" s="45"/>
      <c r="AD8719" s="45">
        <v>5.4700162585227807E-13</v>
      </c>
      <c r="AE8719" s="45"/>
      <c r="AF8719" s="45">
        <v>22.590143203735352</v>
      </c>
      <c r="AG8719" s="45"/>
      <c r="AH8719" s="45">
        <v>15.97364330291748</v>
      </c>
      <c r="AI8719" s="45"/>
      <c r="AJ8719" s="45"/>
      <c r="AK8719" s="20">
        <v>2.4214174502296126E-12</v>
      </c>
    </row>
    <row r="8720" spans="2:37">
      <c r="B8720" s="2">
        <v>3.5999998450279236E-2</v>
      </c>
      <c r="D8720" s="44">
        <v>2.1599999070167542</v>
      </c>
      <c r="E8720" s="44"/>
      <c r="F8720" s="45">
        <v>-12.660603523254395</v>
      </c>
      <c r="G8720" s="45"/>
      <c r="H8720" s="45"/>
      <c r="I8720" s="45"/>
      <c r="J8720" s="45"/>
      <c r="K8720" s="45">
        <v>3.9874048525234684E-6</v>
      </c>
      <c r="L8720" s="45"/>
      <c r="M8720" s="45"/>
      <c r="N8720" s="45">
        <v>23.597162246704102</v>
      </c>
      <c r="O8720" s="45"/>
      <c r="P8720" s="45"/>
      <c r="Q8720" s="45"/>
      <c r="R8720" s="45">
        <v>16.685710906982422</v>
      </c>
      <c r="S8720" s="45"/>
      <c r="T8720" s="45"/>
      <c r="U8720" s="45"/>
      <c r="V8720" s="46">
        <v>1.6897818568395451E-5</v>
      </c>
      <c r="W8720" s="46"/>
      <c r="X8720" s="45">
        <v>7.5000002980232239E-2</v>
      </c>
      <c r="Y8720" s="45"/>
      <c r="Z8720" s="44">
        <v>4.5000001788139343</v>
      </c>
      <c r="AA8720" s="44"/>
      <c r="AB8720" s="45">
        <v>22.567556381225586</v>
      </c>
      <c r="AC8720" s="45"/>
      <c r="AD8720" s="45">
        <v>3.6165222292577903E-13</v>
      </c>
      <c r="AE8720" s="45"/>
      <c r="AF8720" s="45">
        <v>22.56764030456543</v>
      </c>
      <c r="AG8720" s="45"/>
      <c r="AH8720" s="45">
        <v>15.957731246948242</v>
      </c>
      <c r="AI8720" s="45"/>
      <c r="AJ8720" s="45"/>
      <c r="AK8720" s="20">
        <v>1.6025256208834771E-12</v>
      </c>
    </row>
    <row r="8721" spans="2:37">
      <c r="B8721" s="2">
        <v>3.7000000476837158E-2</v>
      </c>
      <c r="D8721" s="44">
        <v>2.2200000286102295</v>
      </c>
      <c r="E8721" s="44"/>
      <c r="F8721" s="45">
        <v>-4.436060905456543</v>
      </c>
      <c r="G8721" s="45"/>
      <c r="H8721" s="45"/>
      <c r="I8721" s="45"/>
      <c r="J8721" s="45"/>
      <c r="K8721" s="45">
        <v>2.6231680294586113E-6</v>
      </c>
      <c r="L8721" s="45"/>
      <c r="M8721" s="45"/>
      <c r="N8721" s="45">
        <v>23.566337585449219</v>
      </c>
      <c r="O8721" s="45"/>
      <c r="P8721" s="45"/>
      <c r="Q8721" s="45"/>
      <c r="R8721" s="45">
        <v>16.663915634155273</v>
      </c>
      <c r="S8721" s="45"/>
      <c r="T8721" s="45"/>
      <c r="U8721" s="45"/>
      <c r="V8721" s="46">
        <v>1.1130997336294968E-5</v>
      </c>
      <c r="W8721" s="46"/>
      <c r="X8721" s="45">
        <v>7.5999997556209564E-2</v>
      </c>
      <c r="Y8721" s="45"/>
      <c r="Z8721" s="44">
        <v>4.5599998533725739</v>
      </c>
      <c r="AA8721" s="44"/>
      <c r="AB8721" s="45">
        <v>20.984977722167969</v>
      </c>
      <c r="AC8721" s="45"/>
      <c r="AD8721" s="45">
        <v>2.3912344543700059E-13</v>
      </c>
      <c r="AE8721" s="45"/>
      <c r="AF8721" s="45">
        <v>22.545314788818359</v>
      </c>
      <c r="AG8721" s="45"/>
      <c r="AH8721" s="45">
        <v>15.94194507598877</v>
      </c>
      <c r="AI8721" s="45"/>
      <c r="AJ8721" s="45"/>
      <c r="AK8721" s="20">
        <v>1.0606347614419698E-12</v>
      </c>
    </row>
    <row r="8722" spans="2:37" ht="14.25" customHeight="1">
      <c r="B8722" s="2">
        <v>3.7999998778104782E-2</v>
      </c>
      <c r="D8722" s="44">
        <v>2.2799999266862869</v>
      </c>
      <c r="E8722" s="44"/>
      <c r="F8722" s="45">
        <v>4.3891410827636719</v>
      </c>
      <c r="G8722" s="45"/>
      <c r="H8722" s="45"/>
      <c r="I8722" s="45"/>
      <c r="J8722" s="45"/>
      <c r="K8722" s="45">
        <v>1.7260663298657164E-6</v>
      </c>
      <c r="L8722" s="45"/>
      <c r="M8722" s="45"/>
      <c r="N8722" s="45">
        <v>23.535776138305664</v>
      </c>
      <c r="O8722" s="45"/>
      <c r="P8722" s="45"/>
      <c r="Q8722" s="45"/>
      <c r="R8722" s="45">
        <v>16.642305374145508</v>
      </c>
      <c r="S8722" s="45"/>
      <c r="T8722" s="45"/>
      <c r="U8722" s="45"/>
      <c r="V8722" s="46">
        <v>7.3337987487320788E-6</v>
      </c>
      <c r="W8722" s="46"/>
      <c r="X8722" s="45">
        <v>7.6999999582767487E-2</v>
      </c>
      <c r="Y8722" s="45"/>
      <c r="Z8722" s="44">
        <v>4.6199999749660492</v>
      </c>
      <c r="AA8722" s="44"/>
      <c r="AB8722" s="45">
        <v>16.462156295776367</v>
      </c>
      <c r="AC8722" s="45"/>
      <c r="AD8722" s="45">
        <v>1.5811779511577806E-13</v>
      </c>
      <c r="AE8722" s="45"/>
      <c r="AF8722" s="45">
        <v>22.523164749145508</v>
      </c>
      <c r="AG8722" s="45"/>
      <c r="AH8722" s="45">
        <v>15.92628288269043</v>
      </c>
      <c r="AI8722" s="45"/>
      <c r="AJ8722" s="45"/>
      <c r="AK8722" s="20">
        <v>7.0202296666849184E-13</v>
      </c>
    </row>
    <row r="8723" spans="2:37" ht="13.5" customHeight="1">
      <c r="B8723" s="47" t="s">
        <v>11</v>
      </c>
      <c r="C8723" s="47"/>
      <c r="D8723" s="47"/>
      <c r="E8723" s="47"/>
    </row>
    <row r="8724" spans="2:37" ht="12.75" customHeight="1">
      <c r="B8724" s="39" t="s">
        <v>0</v>
      </c>
      <c r="C8724" s="39"/>
      <c r="D8724" s="39"/>
      <c r="E8724" s="39"/>
      <c r="F8724" s="39"/>
      <c r="G8724" s="1" t="s">
        <v>1</v>
      </c>
      <c r="H8724" s="40" t="s">
        <v>64</v>
      </c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</row>
    <row r="8725" spans="2:37" ht="12.75" customHeight="1">
      <c r="AB8725" s="39" t="s">
        <v>2</v>
      </c>
      <c r="AC8725" s="39"/>
      <c r="AD8725" s="39"/>
      <c r="AE8725" s="39"/>
      <c r="AF8725" s="39"/>
      <c r="AG8725" s="39"/>
    </row>
    <row r="8726" spans="2:37" ht="12" customHeight="1">
      <c r="B8726" s="39" t="s">
        <v>3</v>
      </c>
      <c r="C8726" s="39"/>
      <c r="D8726" s="39"/>
      <c r="E8726" s="39"/>
      <c r="G8726" s="1" t="s">
        <v>4</v>
      </c>
      <c r="H8726" s="41">
        <v>0.43999999761581421</v>
      </c>
      <c r="I8726" s="41"/>
      <c r="J8726" s="41"/>
      <c r="K8726" s="41"/>
      <c r="L8726" s="41"/>
      <c r="M8726" s="41"/>
      <c r="N8726" s="41"/>
      <c r="O8726" s="39" t="s">
        <v>21</v>
      </c>
      <c r="P8726" s="39"/>
      <c r="Q8726" s="39"/>
      <c r="R8726" s="39"/>
      <c r="S8726" s="1" t="s">
        <v>4</v>
      </c>
      <c r="T8726" s="42" t="s">
        <v>22</v>
      </c>
      <c r="U8726" s="42"/>
      <c r="V8726" s="42"/>
      <c r="W8726" s="42"/>
      <c r="X8726" s="42"/>
      <c r="Y8726" s="42"/>
      <c r="Z8726" s="42"/>
      <c r="AA8726" s="42"/>
      <c r="AB8726" s="39"/>
      <c r="AC8726" s="39"/>
      <c r="AD8726" s="39"/>
      <c r="AE8726" s="39"/>
      <c r="AF8726" s="39"/>
      <c r="AG8726" s="39"/>
    </row>
    <row r="8727" spans="2:37" ht="10.5" customHeight="1">
      <c r="AB8727" s="39"/>
      <c r="AC8727" s="39"/>
      <c r="AD8727" s="39"/>
      <c r="AE8727" s="39"/>
      <c r="AF8727" s="39"/>
      <c r="AG8727" s="39"/>
    </row>
    <row r="8728" spans="2:37" ht="12" customHeight="1">
      <c r="AB8728" s="39"/>
      <c r="AC8728" s="39"/>
      <c r="AD8728" s="39"/>
      <c r="AE8728" s="39"/>
      <c r="AF8728" s="39"/>
      <c r="AG8728" s="39"/>
    </row>
    <row r="8729" spans="2:37" ht="12" customHeight="1">
      <c r="AB8729" s="39"/>
      <c r="AC8729" s="39"/>
      <c r="AD8729" s="39"/>
      <c r="AE8729" s="39"/>
      <c r="AF8729" s="39"/>
      <c r="AG8729" s="39"/>
    </row>
    <row r="8730" spans="2:37" ht="6" customHeight="1"/>
    <row r="8731" spans="2:37" ht="3" customHeight="1">
      <c r="B8731" s="43" t="s">
        <v>5</v>
      </c>
      <c r="D8731" s="43" t="s">
        <v>23</v>
      </c>
      <c r="E8731" s="43"/>
      <c r="G8731" s="43" t="s">
        <v>6</v>
      </c>
      <c r="H8731" s="43"/>
      <c r="J8731" s="43" t="s">
        <v>7</v>
      </c>
      <c r="K8731" s="43"/>
      <c r="L8731" s="43"/>
      <c r="M8731" s="43"/>
      <c r="N8731" s="43" t="s">
        <v>8</v>
      </c>
      <c r="O8731" s="43"/>
      <c r="Q8731" s="43" t="s">
        <v>9</v>
      </c>
      <c r="R8731" s="43"/>
      <c r="S8731" s="43"/>
      <c r="T8731" s="43" t="s">
        <v>10</v>
      </c>
      <c r="U8731" s="43"/>
      <c r="X8731" s="43" t="s">
        <v>5</v>
      </c>
      <c r="Y8731" s="43"/>
      <c r="Z8731" s="43" t="s">
        <v>23</v>
      </c>
      <c r="AA8731" s="43"/>
      <c r="AB8731" s="43" t="s">
        <v>6</v>
      </c>
      <c r="AC8731" s="43" t="s">
        <v>7</v>
      </c>
      <c r="AE8731" s="43" t="s">
        <v>8</v>
      </c>
      <c r="AF8731" s="43" t="s">
        <v>9</v>
      </c>
      <c r="AG8731" s="43" t="s">
        <v>10</v>
      </c>
      <c r="AH8731" s="43"/>
    </row>
    <row r="8732" spans="2:37" ht="14.25" customHeight="1">
      <c r="B8732" s="43"/>
      <c r="D8732" s="43"/>
      <c r="E8732" s="43"/>
      <c r="G8732" s="43"/>
      <c r="H8732" s="43"/>
      <c r="J8732" s="43"/>
      <c r="K8732" s="43"/>
      <c r="L8732" s="43"/>
      <c r="M8732" s="43"/>
      <c r="N8732" s="43"/>
      <c r="O8732" s="43"/>
      <c r="Q8732" s="43"/>
      <c r="R8732" s="43"/>
      <c r="S8732" s="43"/>
      <c r="T8732" s="43"/>
      <c r="U8732" s="43"/>
      <c r="X8732" s="43"/>
      <c r="Y8732" s="43"/>
      <c r="Z8732" s="43"/>
      <c r="AA8732" s="43"/>
      <c r="AB8732" s="43"/>
      <c r="AC8732" s="43"/>
      <c r="AE8732" s="43"/>
      <c r="AF8732" s="43"/>
      <c r="AG8732" s="43"/>
      <c r="AH8732" s="43"/>
    </row>
    <row r="8733" spans="2:37">
      <c r="B8733" s="2">
        <v>7.8000001609325409E-2</v>
      </c>
      <c r="D8733" s="44">
        <v>4.6800000965595245</v>
      </c>
      <c r="E8733" s="44"/>
      <c r="F8733" s="45">
        <v>9.6391878128051758</v>
      </c>
      <c r="G8733" s="45"/>
      <c r="H8733" s="45"/>
      <c r="I8733" s="45"/>
      <c r="J8733" s="45"/>
      <c r="K8733" s="45">
        <v>1.0456010514879599E-13</v>
      </c>
      <c r="L8733" s="45"/>
      <c r="M8733" s="45"/>
      <c r="N8733" s="45">
        <v>22.501190185546875</v>
      </c>
      <c r="O8733" s="45"/>
      <c r="P8733" s="45"/>
      <c r="Q8733" s="45"/>
      <c r="R8733" s="45">
        <v>15.910743713378906</v>
      </c>
      <c r="S8733" s="45"/>
      <c r="T8733" s="45"/>
      <c r="U8733" s="45"/>
      <c r="V8733" s="46">
        <v>4.6468699114315948E-13</v>
      </c>
      <c r="W8733" s="46"/>
    </row>
    <row r="8734" spans="2:37">
      <c r="B8734" s="2">
        <v>7.9000003635883331E-2</v>
      </c>
      <c r="D8734" s="44">
        <v>4.7400002181529999</v>
      </c>
      <c r="E8734" s="44"/>
      <c r="F8734" s="45">
        <v>1.4774775505065918</v>
      </c>
      <c r="G8734" s="45"/>
      <c r="H8734" s="45"/>
      <c r="I8734" s="45"/>
      <c r="J8734" s="45"/>
      <c r="K8734" s="45">
        <v>6.9147588859213432E-14</v>
      </c>
      <c r="L8734" s="45"/>
      <c r="M8734" s="45"/>
      <c r="N8734" s="45">
        <v>22.479387283325195</v>
      </c>
      <c r="O8734" s="45"/>
      <c r="P8734" s="45"/>
      <c r="Q8734" s="45"/>
      <c r="R8734" s="45">
        <v>15.895326614379883</v>
      </c>
      <c r="S8734" s="45"/>
      <c r="T8734" s="45"/>
      <c r="U8734" s="45"/>
      <c r="V8734" s="46">
        <v>3.076044464717792E-13</v>
      </c>
      <c r="W8734" s="46"/>
    </row>
    <row r="8735" spans="2:37">
      <c r="B8735" s="2">
        <v>7.9999998211860657E-2</v>
      </c>
      <c r="D8735" s="44">
        <v>4.7999998927116394</v>
      </c>
      <c r="E8735" s="44"/>
      <c r="F8735" s="45">
        <v>-6.8757052421569824</v>
      </c>
      <c r="G8735" s="45"/>
      <c r="H8735" s="45"/>
      <c r="I8735" s="45"/>
      <c r="J8735" s="45"/>
      <c r="K8735" s="45">
        <v>4.5731247835887473E-14</v>
      </c>
      <c r="L8735" s="45"/>
      <c r="M8735" s="45"/>
      <c r="N8735" s="45">
        <v>22.457754135131836</v>
      </c>
      <c r="O8735" s="45"/>
      <c r="P8735" s="45"/>
      <c r="Q8735" s="45"/>
      <c r="R8735" s="45">
        <v>15.880030632019043</v>
      </c>
      <c r="S8735" s="45"/>
      <c r="T8735" s="45"/>
      <c r="U8735" s="45"/>
      <c r="V8735" s="46">
        <v>2.0363231771364926E-13</v>
      </c>
      <c r="W8735" s="46"/>
    </row>
    <row r="8736" spans="2:37">
      <c r="B8736" s="2">
        <v>8.1000000238418579E-2</v>
      </c>
      <c r="D8736" s="44">
        <v>4.8600000143051147</v>
      </c>
      <c r="E8736" s="44"/>
      <c r="F8736" s="45">
        <v>-14.248456954956055</v>
      </c>
      <c r="G8736" s="45"/>
      <c r="H8736" s="45"/>
      <c r="I8736" s="45"/>
      <c r="J8736" s="45"/>
      <c r="K8736" s="45">
        <v>3.0246360700324909E-14</v>
      </c>
      <c r="L8736" s="45"/>
      <c r="M8736" s="45"/>
      <c r="N8736" s="45">
        <v>22.43629264831543</v>
      </c>
      <c r="O8736" s="45"/>
      <c r="P8736" s="45"/>
      <c r="Q8736" s="45"/>
      <c r="R8736" s="45">
        <v>15.864853858947754</v>
      </c>
      <c r="S8736" s="45"/>
      <c r="T8736" s="45"/>
      <c r="U8736" s="45"/>
      <c r="V8736" s="46">
        <v>1.3480996917739074E-13</v>
      </c>
      <c r="W8736" s="46"/>
    </row>
    <row r="8737" spans="2:23">
      <c r="B8737" s="2">
        <v>8.2000002264976501E-2</v>
      </c>
      <c r="D8737" s="44">
        <v>4.9200001358985901</v>
      </c>
      <c r="E8737" s="44"/>
      <c r="F8737" s="45">
        <v>-19.608619689941406</v>
      </c>
      <c r="G8737" s="45"/>
      <c r="H8737" s="45"/>
      <c r="I8737" s="45"/>
      <c r="J8737" s="45"/>
      <c r="K8737" s="45">
        <v>2.0005825541644616E-14</v>
      </c>
      <c r="L8737" s="45"/>
      <c r="M8737" s="45"/>
      <c r="N8737" s="45">
        <v>22.414997100830078</v>
      </c>
      <c r="O8737" s="45"/>
      <c r="P8737" s="45"/>
      <c r="Q8737" s="45"/>
      <c r="R8737" s="45">
        <v>15.849796295166016</v>
      </c>
      <c r="S8737" s="45"/>
      <c r="T8737" s="45"/>
      <c r="U8737" s="45"/>
      <c r="V8737" s="46">
        <v>8.9251970072402875E-14</v>
      </c>
      <c r="W8737" s="46"/>
    </row>
    <row r="8738" spans="2:23">
      <c r="B8738" s="2">
        <v>8.2999996840953827E-2</v>
      </c>
      <c r="D8738" s="44">
        <v>4.9799998104572296</v>
      </c>
      <c r="E8738" s="44"/>
      <c r="F8738" s="45">
        <v>-22.208244323730469</v>
      </c>
      <c r="G8738" s="45"/>
      <c r="H8738" s="45"/>
      <c r="I8738" s="45"/>
      <c r="J8738" s="45"/>
      <c r="K8738" s="45">
        <v>1.323312289012047E-14</v>
      </c>
      <c r="L8738" s="45"/>
      <c r="M8738" s="45"/>
      <c r="N8738" s="45">
        <v>22.393867492675781</v>
      </c>
      <c r="O8738" s="45"/>
      <c r="P8738" s="45"/>
      <c r="Q8738" s="45"/>
      <c r="R8738" s="45">
        <v>15.834855079650879</v>
      </c>
      <c r="S8738" s="45"/>
      <c r="T8738" s="45"/>
      <c r="U8738" s="45"/>
      <c r="V8738" s="46">
        <v>5.9092623372683506E-14</v>
      </c>
      <c r="W8738" s="46"/>
    </row>
    <row r="8739" spans="2:23">
      <c r="B8739" s="2">
        <v>8.3999998867511749E-2</v>
      </c>
      <c r="D8739" s="44">
        <v>5.039999932050705</v>
      </c>
      <c r="E8739" s="44"/>
      <c r="F8739" s="45">
        <v>-21.687936782836914</v>
      </c>
      <c r="G8739" s="45"/>
      <c r="H8739" s="45"/>
      <c r="I8739" s="45"/>
      <c r="J8739" s="45"/>
      <c r="K8739" s="45">
        <v>8.7536662285643031E-15</v>
      </c>
      <c r="L8739" s="45"/>
      <c r="M8739" s="45"/>
      <c r="N8739" s="45">
        <v>22.372901916503906</v>
      </c>
      <c r="O8739" s="45"/>
      <c r="P8739" s="45"/>
      <c r="Q8739" s="45"/>
      <c r="R8739" s="45">
        <v>15.820030212402344</v>
      </c>
      <c r="S8739" s="45"/>
      <c r="T8739" s="45"/>
      <c r="U8739" s="45"/>
      <c r="V8739" s="46">
        <v>3.9126203497811055E-14</v>
      </c>
      <c r="W8739" s="46"/>
    </row>
    <row r="8740" spans="2:23">
      <c r="B8740" s="2">
        <v>8.5000000894069672E-2</v>
      </c>
      <c r="D8740" s="44">
        <v>5.1000000536441803</v>
      </c>
      <c r="E8740" s="44"/>
      <c r="F8740" s="45">
        <v>-18.126520156860352</v>
      </c>
      <c r="G8740" s="45"/>
      <c r="H8740" s="45"/>
      <c r="I8740" s="45"/>
      <c r="J8740" s="45"/>
      <c r="K8740" s="45">
        <v>5.790801306759753E-15</v>
      </c>
      <c r="L8740" s="45"/>
      <c r="M8740" s="45"/>
      <c r="N8740" s="45">
        <v>22.35209846496582</v>
      </c>
      <c r="O8740" s="45"/>
      <c r="P8740" s="45"/>
      <c r="Q8740" s="45"/>
      <c r="R8740" s="45">
        <v>15.805319786071777</v>
      </c>
      <c r="S8740" s="45"/>
      <c r="T8740" s="45"/>
      <c r="U8740" s="45"/>
      <c r="V8740" s="46">
        <v>2.5907193870657735E-14</v>
      </c>
      <c r="W8740" s="46"/>
    </row>
    <row r="8741" spans="2:23">
      <c r="B8741" s="2">
        <v>8.6000002920627594E-2</v>
      </c>
      <c r="D8741" s="44">
        <v>5.1600001752376556</v>
      </c>
      <c r="E8741" s="44"/>
      <c r="F8741" s="45">
        <v>-12.029155731201172</v>
      </c>
      <c r="G8741" s="45"/>
      <c r="H8741" s="45"/>
      <c r="I8741" s="45"/>
      <c r="J8741" s="45"/>
      <c r="K8741" s="45">
        <v>3.8309606138417496E-15</v>
      </c>
      <c r="L8741" s="45"/>
      <c r="M8741" s="45"/>
      <c r="N8741" s="45">
        <v>22.331455230712891</v>
      </c>
      <c r="O8741" s="45"/>
      <c r="P8741" s="45"/>
      <c r="Q8741" s="45"/>
      <c r="R8741" s="45">
        <v>15.79072380065918</v>
      </c>
      <c r="S8741" s="45"/>
      <c r="T8741" s="45"/>
      <c r="U8741" s="45"/>
      <c r="V8741" s="46">
        <v>1.7154997244256918E-14</v>
      </c>
      <c r="W8741" s="46"/>
    </row>
    <row r="8742" spans="2:23">
      <c r="B8742" s="2">
        <v>8.6999997496604919E-2</v>
      </c>
      <c r="D8742" s="44">
        <v>5.2199998497962952</v>
      </c>
      <c r="E8742" s="44"/>
      <c r="F8742" s="45">
        <v>-4.2557172775268555</v>
      </c>
      <c r="G8742" s="45"/>
      <c r="H8742" s="45"/>
      <c r="I8742" s="45"/>
      <c r="J8742" s="45"/>
      <c r="K8742" s="45">
        <v>2.5345235367516027E-15</v>
      </c>
      <c r="L8742" s="45"/>
      <c r="M8742" s="45"/>
      <c r="N8742" s="45">
        <v>22.310972213745117</v>
      </c>
      <c r="O8742" s="45"/>
      <c r="P8742" s="45"/>
      <c r="Q8742" s="45"/>
      <c r="R8742" s="45">
        <v>15.776239395141602</v>
      </c>
      <c r="S8742" s="45"/>
      <c r="T8742" s="45"/>
      <c r="U8742" s="45"/>
      <c r="V8742" s="46">
        <v>1.1359987454298733E-14</v>
      </c>
      <c r="W8742" s="46"/>
    </row>
    <row r="8743" spans="2:23">
      <c r="B8743" s="2">
        <v>8.7999999523162842E-2</v>
      </c>
      <c r="D8743" s="44">
        <v>5.2799999713897705</v>
      </c>
      <c r="E8743" s="44"/>
      <c r="F8743" s="45">
        <v>4.1004500389099121</v>
      </c>
      <c r="G8743" s="45"/>
      <c r="H8743" s="45"/>
      <c r="I8743" s="45"/>
      <c r="J8743" s="45"/>
      <c r="K8743" s="45">
        <v>1.6768876428218098E-15</v>
      </c>
      <c r="L8743" s="45"/>
      <c r="M8743" s="45"/>
      <c r="N8743" s="45">
        <v>22.290645599365234</v>
      </c>
      <c r="O8743" s="45"/>
      <c r="P8743" s="45"/>
      <c r="Q8743" s="45"/>
      <c r="R8743" s="45">
        <v>15.761866569519043</v>
      </c>
      <c r="S8743" s="45"/>
      <c r="T8743" s="45"/>
      <c r="U8743" s="45"/>
      <c r="V8743" s="46">
        <v>7.5228307944478177E-15</v>
      </c>
      <c r="W8743" s="46"/>
    </row>
    <row r="8744" spans="2:23">
      <c r="B8744" s="2">
        <v>8.9000001549720764E-2</v>
      </c>
      <c r="D8744" s="44">
        <v>5.3400000929832458</v>
      </c>
      <c r="E8744" s="44"/>
      <c r="F8744" s="45">
        <v>11.866278648376465</v>
      </c>
      <c r="G8744" s="45"/>
      <c r="H8744" s="45"/>
      <c r="I8744" s="45"/>
      <c r="J8744" s="45"/>
      <c r="K8744" s="45">
        <v>1.1095066465100162E-15</v>
      </c>
      <c r="L8744" s="45"/>
      <c r="M8744" s="45"/>
      <c r="N8744" s="45">
        <v>22.270475387573242</v>
      </c>
      <c r="O8744" s="45"/>
      <c r="P8744" s="45"/>
      <c r="Q8744" s="45"/>
      <c r="R8744" s="45">
        <v>15.747604370117188</v>
      </c>
      <c r="S8744" s="45"/>
      <c r="T8744" s="45"/>
      <c r="U8744" s="45"/>
      <c r="V8744" s="46">
        <v>4.9819623456465699E-15</v>
      </c>
      <c r="W8744" s="46"/>
    </row>
    <row r="8745" spans="2:23">
      <c r="B8745" s="2">
        <v>9.0000003576278687E-2</v>
      </c>
      <c r="D8745" s="44">
        <v>5.4000002145767212</v>
      </c>
      <c r="E8745" s="44"/>
      <c r="F8745" s="45">
        <v>17.953624725341797</v>
      </c>
      <c r="G8745" s="45"/>
      <c r="H8745" s="45"/>
      <c r="I8745" s="45"/>
      <c r="J8745" s="45"/>
      <c r="K8745" s="45">
        <v>7.3413107868182739E-16</v>
      </c>
      <c r="L8745" s="45"/>
      <c r="M8745" s="45"/>
      <c r="N8745" s="45">
        <v>22.250459671020508</v>
      </c>
      <c r="O8745" s="45"/>
      <c r="P8745" s="45"/>
      <c r="Q8745" s="45"/>
      <c r="R8745" s="45">
        <v>15.733451843261719</v>
      </c>
      <c r="S8745" s="45"/>
      <c r="T8745" s="45"/>
      <c r="U8745" s="45"/>
      <c r="V8745" s="46">
        <v>3.2993972527375513E-15</v>
      </c>
      <c r="W8745" s="46"/>
    </row>
    <row r="8746" spans="2:23">
      <c r="B8746" s="2">
        <v>9.0999998152256012E-2</v>
      </c>
      <c r="D8746" s="44">
        <v>5.4599998891353607</v>
      </c>
      <c r="E8746" s="44"/>
      <c r="F8746" s="45">
        <v>21.511711120605469</v>
      </c>
      <c r="G8746" s="45"/>
      <c r="H8746" s="45"/>
      <c r="I8746" s="45"/>
      <c r="J8746" s="45"/>
      <c r="K8746" s="45">
        <v>4.857741893437293E-16</v>
      </c>
      <c r="L8746" s="45"/>
      <c r="M8746" s="45"/>
      <c r="N8746" s="45">
        <v>22.230598449707031</v>
      </c>
      <c r="O8746" s="45"/>
      <c r="P8746" s="45"/>
      <c r="Q8746" s="45"/>
      <c r="R8746" s="45">
        <v>15.719406127929688</v>
      </c>
      <c r="S8746" s="45"/>
      <c r="T8746" s="45"/>
      <c r="U8746" s="45"/>
      <c r="V8746" s="46">
        <v>2.1851601389753566E-15</v>
      </c>
      <c r="W8746" s="46"/>
    </row>
    <row r="8747" spans="2:23">
      <c r="B8747" s="2">
        <v>9.2000000178813934E-2</v>
      </c>
      <c r="D8747" s="44">
        <v>5.5200000107288361</v>
      </c>
      <c r="E8747" s="44"/>
      <c r="F8747" s="45">
        <v>22.046003341674805</v>
      </c>
      <c r="G8747" s="45"/>
      <c r="H8747" s="45"/>
      <c r="I8747" s="45"/>
      <c r="J8747" s="45"/>
      <c r="K8747" s="45">
        <v>3.2144879172477017E-16</v>
      </c>
      <c r="L8747" s="45"/>
      <c r="M8747" s="45"/>
      <c r="N8747" s="45">
        <v>22.210886001586914</v>
      </c>
      <c r="O8747" s="45"/>
      <c r="P8747" s="45"/>
      <c r="Q8747" s="45"/>
      <c r="R8747" s="45">
        <v>15.70546817779541</v>
      </c>
      <c r="S8747" s="45"/>
      <c r="T8747" s="45"/>
      <c r="U8747" s="45"/>
      <c r="V8747" s="46">
        <v>1.4472577519749979E-15</v>
      </c>
      <c r="W8747" s="46"/>
    </row>
    <row r="8748" spans="2:23">
      <c r="B8748" s="2">
        <v>9.3000002205371857E-2</v>
      </c>
      <c r="D8748" s="44">
        <v>5.5800001323223114</v>
      </c>
      <c r="E8748" s="44"/>
      <c r="F8748" s="45">
        <v>19.486930847167969</v>
      </c>
      <c r="G8748" s="45"/>
      <c r="H8748" s="45"/>
      <c r="I8748" s="45"/>
      <c r="J8748" s="45"/>
      <c r="K8748" s="45">
        <v>2.1271844130351644E-16</v>
      </c>
      <c r="L8748" s="45"/>
      <c r="M8748" s="45"/>
      <c r="N8748" s="45">
        <v>22.191324234008789</v>
      </c>
      <c r="O8748" s="45"/>
      <c r="P8748" s="45"/>
      <c r="Q8748" s="45"/>
      <c r="R8748" s="45">
        <v>15.691636085510254</v>
      </c>
      <c r="S8748" s="45"/>
      <c r="T8748" s="45"/>
      <c r="U8748" s="45"/>
      <c r="V8748" s="46">
        <v>9.5856569294665512E-16</v>
      </c>
      <c r="W8748" s="46"/>
    </row>
    <row r="8749" spans="2:23">
      <c r="B8749" s="2">
        <v>9.3999996781349182E-2</v>
      </c>
      <c r="D8749" s="44">
        <v>5.6399998068809509</v>
      </c>
      <c r="E8749" s="44"/>
      <c r="F8749" s="45">
        <v>14.198879241943359</v>
      </c>
      <c r="G8749" s="45"/>
      <c r="H8749" s="45"/>
      <c r="I8749" s="45"/>
      <c r="J8749" s="45"/>
      <c r="K8749" s="45">
        <v>1.4077122453571975E-16</v>
      </c>
      <c r="L8749" s="45"/>
      <c r="M8749" s="45"/>
      <c r="N8749" s="45">
        <v>22.171911239624023</v>
      </c>
      <c r="O8749" s="45"/>
      <c r="P8749" s="45"/>
      <c r="Q8749" s="45"/>
      <c r="R8749" s="45">
        <v>15.677908897399902</v>
      </c>
      <c r="S8749" s="45"/>
      <c r="T8749" s="45"/>
      <c r="U8749" s="45"/>
      <c r="V8749" s="46">
        <v>6.3490794517456414E-16</v>
      </c>
      <c r="W8749" s="46"/>
    </row>
    <row r="8750" spans="2:23">
      <c r="B8750" s="2">
        <v>9.4999998807907104E-2</v>
      </c>
      <c r="D8750" s="44">
        <v>5.6999999284744263</v>
      </c>
      <c r="E8750" s="44"/>
      <c r="F8750" s="45">
        <v>6.9283347129821777</v>
      </c>
      <c r="G8750" s="45"/>
      <c r="H8750" s="45"/>
      <c r="I8750" s="45"/>
      <c r="J8750" s="45"/>
      <c r="K8750" s="45">
        <v>9.3161739266931875E-17</v>
      </c>
      <c r="L8750" s="45"/>
      <c r="M8750" s="45"/>
      <c r="N8750" s="45">
        <v>22.152645111083984</v>
      </c>
      <c r="O8750" s="45"/>
      <c r="P8750" s="45"/>
      <c r="Q8750" s="45"/>
      <c r="R8750" s="45">
        <v>15.664285659790039</v>
      </c>
      <c r="S8750" s="45"/>
      <c r="T8750" s="45"/>
      <c r="U8750" s="45"/>
      <c r="V8750" s="46">
        <v>4.2054455265259005E-16</v>
      </c>
      <c r="W8750" s="46"/>
    </row>
    <row r="8751" spans="2:23">
      <c r="B8751" s="2">
        <v>9.6000000834465027E-2</v>
      </c>
      <c r="D8751" s="44">
        <v>5.7600000500679016</v>
      </c>
      <c r="E8751" s="44"/>
      <c r="F8751" s="45">
        <v>-1.3014757633209229</v>
      </c>
      <c r="G8751" s="45"/>
      <c r="H8751" s="45"/>
      <c r="I8751" s="45"/>
      <c r="J8751" s="45"/>
      <c r="K8751" s="45">
        <v>6.1656051008787655E-17</v>
      </c>
      <c r="L8751" s="45"/>
      <c r="M8751" s="45"/>
      <c r="N8751" s="45">
        <v>22.133523941040039</v>
      </c>
      <c r="O8751" s="45"/>
      <c r="P8751" s="45"/>
      <c r="Q8751" s="45"/>
      <c r="R8751" s="45">
        <v>15.650765419006348</v>
      </c>
      <c r="S8751" s="45"/>
      <c r="T8751" s="45"/>
      <c r="U8751" s="45"/>
      <c r="V8751" s="46">
        <v>2.7856409594043618E-16</v>
      </c>
      <c r="W8751" s="46"/>
    </row>
    <row r="8752" spans="2:23">
      <c r="B8752" s="2">
        <v>9.7000002861022949E-2</v>
      </c>
      <c r="D8752" s="44">
        <v>5.820000171661377</v>
      </c>
      <c r="E8752" s="44"/>
      <c r="F8752" s="45">
        <v>-9.334564208984375</v>
      </c>
      <c r="G8752" s="45"/>
      <c r="H8752" s="45"/>
      <c r="I8752" s="45"/>
      <c r="J8752" s="45"/>
      <c r="K8752" s="45">
        <v>4.0806348247012853E-17</v>
      </c>
      <c r="L8752" s="45"/>
      <c r="M8752" s="45"/>
      <c r="N8752" s="45">
        <v>22.114547729492188</v>
      </c>
      <c r="O8752" s="45"/>
      <c r="P8752" s="45"/>
      <c r="Q8752" s="45"/>
      <c r="R8752" s="45">
        <v>15.637346267700195</v>
      </c>
      <c r="S8752" s="45"/>
      <c r="T8752" s="45"/>
      <c r="U8752" s="45"/>
      <c r="V8752" s="46">
        <v>1.845226335484419E-16</v>
      </c>
      <c r="W8752" s="46"/>
    </row>
    <row r="8753" spans="2:34">
      <c r="B8753" s="2">
        <v>9.7999997437000275E-2</v>
      </c>
      <c r="D8753" s="44">
        <v>5.8799998462200165</v>
      </c>
      <c r="E8753" s="44"/>
      <c r="F8753" s="45">
        <v>-16.044521331787109</v>
      </c>
      <c r="G8753" s="45"/>
      <c r="H8753" s="45"/>
      <c r="I8753" s="45"/>
      <c r="J8753" s="45"/>
      <c r="K8753" s="45">
        <v>2.7008047532981067E-17</v>
      </c>
      <c r="L8753" s="45"/>
      <c r="M8753" s="45"/>
      <c r="N8753" s="45">
        <v>22.095712661743164</v>
      </c>
      <c r="O8753" s="45"/>
      <c r="P8753" s="45"/>
      <c r="Q8753" s="45"/>
      <c r="R8753" s="45">
        <v>15.624029159545898</v>
      </c>
      <c r="S8753" s="45"/>
      <c r="T8753" s="45"/>
      <c r="U8753" s="45"/>
      <c r="V8753" s="46">
        <v>1.2223206883537707E-16</v>
      </c>
      <c r="W8753" s="46"/>
    </row>
    <row r="8754" spans="2:34">
      <c r="B8754" s="2">
        <v>9.8999999463558197E-2</v>
      </c>
      <c r="D8754" s="44">
        <v>5.9399999678134918</v>
      </c>
      <c r="E8754" s="44"/>
      <c r="F8754" s="45">
        <v>-20.492441177368164</v>
      </c>
      <c r="G8754" s="45"/>
      <c r="H8754" s="45"/>
      <c r="I8754" s="45"/>
      <c r="J8754" s="45"/>
      <c r="K8754" s="45">
        <v>1.7876052979734447E-17</v>
      </c>
      <c r="L8754" s="45"/>
      <c r="M8754" s="45"/>
      <c r="N8754" s="45">
        <v>22.077020645141602</v>
      </c>
      <c r="O8754" s="45"/>
      <c r="P8754" s="45"/>
      <c r="Q8754" s="45"/>
      <c r="R8754" s="45">
        <v>15.610810279846191</v>
      </c>
      <c r="S8754" s="45"/>
      <c r="T8754" s="45"/>
      <c r="U8754" s="45"/>
      <c r="V8754" s="46">
        <v>8.0971307264496989E-17</v>
      </c>
      <c r="W8754" s="46"/>
    </row>
    <row r="8755" spans="2:34">
      <c r="B8755" s="2">
        <v>0.10000000149011612</v>
      </c>
      <c r="D8755" s="44">
        <v>6.0000000894069672</v>
      </c>
      <c r="E8755" s="44"/>
      <c r="F8755" s="45">
        <v>-22.058267593383789</v>
      </c>
      <c r="G8755" s="45"/>
      <c r="H8755" s="45"/>
      <c r="I8755" s="45"/>
      <c r="J8755" s="45"/>
      <c r="K8755" s="45">
        <v>1.1832121349314679E-17</v>
      </c>
      <c r="L8755" s="45"/>
      <c r="M8755" s="45"/>
      <c r="N8755" s="45">
        <v>22.058465957641602</v>
      </c>
      <c r="O8755" s="45"/>
      <c r="P8755" s="45"/>
      <c r="Q8755" s="45"/>
      <c r="R8755" s="45">
        <v>15.597691535949707</v>
      </c>
      <c r="S8755" s="45"/>
      <c r="T8755" s="45"/>
      <c r="U8755" s="45"/>
      <c r="V8755" s="46">
        <v>5.3639817222756662E-17</v>
      </c>
      <c r="W8755" s="46"/>
    </row>
    <row r="8756" spans="2:34" ht="9.75" customHeight="1">
      <c r="B8756" s="2">
        <v>0.10100000351667404</v>
      </c>
      <c r="D8756" s="44">
        <v>6.0600002110004425</v>
      </c>
      <c r="E8756" s="44"/>
      <c r="F8756" s="45">
        <v>-20.527215957641602</v>
      </c>
      <c r="G8756" s="45"/>
      <c r="H8756" s="45"/>
      <c r="I8756" s="45"/>
      <c r="J8756" s="45"/>
      <c r="K8756" s="45">
        <v>7.8318742526470117E-18</v>
      </c>
      <c r="L8756" s="45"/>
      <c r="M8756" s="45"/>
      <c r="N8756" s="45">
        <v>22.04005241394043</v>
      </c>
      <c r="O8756" s="45"/>
      <c r="P8756" s="45"/>
      <c r="Q8756" s="45"/>
      <c r="R8756" s="45">
        <v>15.584670066833496</v>
      </c>
      <c r="S8756" s="45"/>
      <c r="T8756" s="45"/>
      <c r="U8756" s="45"/>
      <c r="V8756" s="46">
        <v>3.5534736129379758E-17</v>
      </c>
      <c r="W8756" s="46"/>
    </row>
    <row r="8757" spans="2:34" ht="5.25" customHeight="1"/>
    <row r="8758" spans="2:34" ht="172.5" customHeight="1"/>
    <row r="8759" spans="2:34" ht="16.5" customHeight="1"/>
    <row r="8760" spans="2:34" ht="12.75" customHeight="1">
      <c r="B8760" s="39" t="s">
        <v>0</v>
      </c>
      <c r="C8760" s="39"/>
      <c r="D8760" s="39"/>
      <c r="E8760" s="39"/>
      <c r="F8760" s="39"/>
      <c r="G8760" s="1" t="s">
        <v>1</v>
      </c>
      <c r="H8760" s="40" t="s">
        <v>67</v>
      </c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</row>
    <row r="8761" spans="2:34" ht="12.75" customHeight="1">
      <c r="AB8761" s="39" t="s">
        <v>2</v>
      </c>
      <c r="AC8761" s="39"/>
      <c r="AD8761" s="39"/>
      <c r="AE8761" s="39"/>
      <c r="AF8761" s="39"/>
      <c r="AG8761" s="39"/>
    </row>
    <row r="8762" spans="2:34" ht="12" customHeight="1">
      <c r="B8762" s="39" t="s">
        <v>3</v>
      </c>
      <c r="C8762" s="39"/>
      <c r="D8762" s="39"/>
      <c r="E8762" s="39"/>
      <c r="G8762" s="1" t="s">
        <v>4</v>
      </c>
      <c r="H8762" s="41">
        <v>0.43999999761581421</v>
      </c>
      <c r="I8762" s="41"/>
      <c r="J8762" s="41"/>
      <c r="K8762" s="41"/>
      <c r="L8762" s="41"/>
      <c r="M8762" s="41"/>
      <c r="N8762" s="41"/>
      <c r="O8762" s="39" t="s">
        <v>21</v>
      </c>
      <c r="P8762" s="39"/>
      <c r="Q8762" s="39"/>
      <c r="R8762" s="39"/>
      <c r="S8762" s="1" t="s">
        <v>4</v>
      </c>
      <c r="T8762" s="42" t="s">
        <v>22</v>
      </c>
      <c r="U8762" s="42"/>
      <c r="V8762" s="42"/>
      <c r="W8762" s="42"/>
      <c r="X8762" s="42"/>
      <c r="Y8762" s="42"/>
      <c r="Z8762" s="42"/>
      <c r="AA8762" s="42"/>
      <c r="AB8762" s="39"/>
      <c r="AC8762" s="39"/>
      <c r="AD8762" s="39"/>
      <c r="AE8762" s="39"/>
      <c r="AF8762" s="39"/>
      <c r="AG8762" s="39"/>
    </row>
    <row r="8763" spans="2:34" ht="10.5" customHeight="1">
      <c r="AB8763" s="39"/>
      <c r="AC8763" s="39"/>
      <c r="AD8763" s="39"/>
      <c r="AE8763" s="39"/>
      <c r="AF8763" s="39"/>
      <c r="AG8763" s="39"/>
    </row>
    <row r="8764" spans="2:34" ht="12" customHeight="1">
      <c r="AB8764" s="39"/>
      <c r="AC8764" s="39"/>
      <c r="AD8764" s="39"/>
      <c r="AE8764" s="39"/>
      <c r="AF8764" s="39"/>
      <c r="AG8764" s="39"/>
    </row>
    <row r="8765" spans="2:34" ht="12" customHeight="1">
      <c r="AB8765" s="39"/>
      <c r="AC8765" s="39"/>
      <c r="AD8765" s="39"/>
      <c r="AE8765" s="39"/>
      <c r="AF8765" s="39"/>
      <c r="AG8765" s="39"/>
    </row>
    <row r="8766" spans="2:34" ht="6" customHeight="1"/>
    <row r="8767" spans="2:34" ht="3" customHeight="1">
      <c r="B8767" s="43" t="s">
        <v>5</v>
      </c>
      <c r="D8767" s="43" t="s">
        <v>23</v>
      </c>
      <c r="E8767" s="43"/>
      <c r="G8767" s="43" t="s">
        <v>6</v>
      </c>
      <c r="H8767" s="43"/>
      <c r="J8767" s="43" t="s">
        <v>7</v>
      </c>
      <c r="K8767" s="43"/>
      <c r="L8767" s="43"/>
      <c r="M8767" s="43"/>
      <c r="N8767" s="43" t="s">
        <v>8</v>
      </c>
      <c r="O8767" s="43"/>
      <c r="Q8767" s="43" t="s">
        <v>9</v>
      </c>
      <c r="R8767" s="43"/>
      <c r="S8767" s="43"/>
      <c r="T8767" s="43" t="s">
        <v>10</v>
      </c>
      <c r="U8767" s="43"/>
      <c r="X8767" s="43" t="s">
        <v>5</v>
      </c>
      <c r="Y8767" s="43"/>
      <c r="Z8767" s="43" t="s">
        <v>23</v>
      </c>
      <c r="AA8767" s="43"/>
      <c r="AB8767" s="43" t="s">
        <v>6</v>
      </c>
      <c r="AC8767" s="43" t="s">
        <v>7</v>
      </c>
      <c r="AE8767" s="43" t="s">
        <v>8</v>
      </c>
      <c r="AF8767" s="43" t="s">
        <v>9</v>
      </c>
      <c r="AG8767" s="43" t="s">
        <v>10</v>
      </c>
      <c r="AH8767" s="43"/>
    </row>
    <row r="8768" spans="2:34" ht="14.25" customHeight="1">
      <c r="B8768" s="43"/>
      <c r="D8768" s="43"/>
      <c r="E8768" s="43"/>
      <c r="G8768" s="43"/>
      <c r="H8768" s="43"/>
      <c r="J8768" s="43"/>
      <c r="K8768" s="43"/>
      <c r="L8768" s="43"/>
      <c r="M8768" s="43"/>
      <c r="N8768" s="43"/>
      <c r="O8768" s="43"/>
      <c r="Q8768" s="43"/>
      <c r="R8768" s="43"/>
      <c r="S8768" s="43"/>
      <c r="T8768" s="43"/>
      <c r="U8768" s="43"/>
      <c r="X8768" s="43"/>
      <c r="Y8768" s="43"/>
      <c r="Z8768" s="43"/>
      <c r="AA8768" s="43"/>
      <c r="AB8768" s="43"/>
      <c r="AC8768" s="43"/>
      <c r="AE8768" s="43"/>
      <c r="AF8768" s="43"/>
      <c r="AG8768" s="43"/>
      <c r="AH8768" s="43"/>
    </row>
    <row r="8769" spans="2:37">
      <c r="B8769" s="2">
        <v>0</v>
      </c>
      <c r="D8769" s="44">
        <v>0</v>
      </c>
      <c r="E8769" s="44"/>
      <c r="F8769" s="45">
        <v>-1.0259690316161141E-4</v>
      </c>
      <c r="G8769" s="45"/>
      <c r="H8769" s="45"/>
      <c r="I8769" s="45"/>
      <c r="J8769" s="45"/>
      <c r="K8769" s="45">
        <v>21.633628845214844</v>
      </c>
      <c r="L8769" s="45"/>
      <c r="M8769" s="45"/>
      <c r="N8769" s="45">
        <v>43.267360687255859</v>
      </c>
      <c r="O8769" s="45"/>
      <c r="P8769" s="45"/>
      <c r="Q8769" s="45"/>
      <c r="R8769" s="45">
        <v>15.297358512878418</v>
      </c>
      <c r="S8769" s="45"/>
      <c r="T8769" s="45"/>
      <c r="U8769" s="45"/>
      <c r="V8769" s="46">
        <v>99.999526977539063</v>
      </c>
      <c r="W8769" s="46"/>
      <c r="X8769" s="45">
        <v>3.9000000804662704E-2</v>
      </c>
      <c r="Y8769" s="45"/>
      <c r="Z8769" s="44">
        <v>2.3400000482797623</v>
      </c>
      <c r="AA8769" s="44"/>
      <c r="AB8769" s="45">
        <v>10.946243286132813</v>
      </c>
      <c r="AC8769" s="45"/>
      <c r="AD8769" s="45">
        <v>3.3039131608347816E-7</v>
      </c>
      <c r="AE8769" s="45"/>
      <c r="AF8769" s="45">
        <v>20.451559066772461</v>
      </c>
      <c r="AG8769" s="45"/>
      <c r="AH8769" s="45">
        <v>14.461435317993164</v>
      </c>
      <c r="AI8769" s="45"/>
      <c r="AJ8769" s="45"/>
      <c r="AK8769" s="20">
        <v>1.6154823470060364E-6</v>
      </c>
    </row>
    <row r="8770" spans="2:37">
      <c r="B8770" s="2">
        <v>1.0000000474974513E-3</v>
      </c>
      <c r="D8770" s="44">
        <v>6.0000002849847078E-2</v>
      </c>
      <c r="E8770" s="44"/>
      <c r="F8770" s="45">
        <v>-7.9053387641906738</v>
      </c>
      <c r="G8770" s="45"/>
      <c r="H8770" s="45"/>
      <c r="I8770" s="45"/>
      <c r="J8770" s="45"/>
      <c r="K8770" s="45">
        <v>12.17595386505127</v>
      </c>
      <c r="L8770" s="45"/>
      <c r="M8770" s="45"/>
      <c r="N8770" s="45">
        <v>33.773910522460938</v>
      </c>
      <c r="O8770" s="45"/>
      <c r="P8770" s="45"/>
      <c r="Q8770" s="45"/>
      <c r="R8770" s="45">
        <v>15.272060394287109</v>
      </c>
      <c r="S8770" s="45"/>
      <c r="T8770" s="45"/>
      <c r="U8770" s="45"/>
      <c r="V8770" s="46">
        <v>56.375492095947266</v>
      </c>
      <c r="W8770" s="46"/>
      <c r="X8770" s="45">
        <v>3.9999999105930328E-2</v>
      </c>
      <c r="Y8770" s="45"/>
      <c r="Z8770" s="44">
        <v>2.3999999463558197</v>
      </c>
      <c r="AA8770" s="44"/>
      <c r="AB8770" s="45">
        <v>16.516267776489258</v>
      </c>
      <c r="AC8770" s="45"/>
      <c r="AD8770" s="45">
        <v>2.1161147856219031E-7</v>
      </c>
      <c r="AE8770" s="45"/>
      <c r="AF8770" s="45">
        <v>20.426252365112305</v>
      </c>
      <c r="AG8770" s="45"/>
      <c r="AH8770" s="45">
        <v>14.443541526794434</v>
      </c>
      <c r="AI8770" s="45"/>
      <c r="AJ8770" s="45"/>
      <c r="AK8770" s="20">
        <v>1.0359780162616516E-6</v>
      </c>
    </row>
    <row r="8771" spans="2:37">
      <c r="B8771" s="2">
        <v>2.0000000949949026E-3</v>
      </c>
      <c r="D8771" s="44">
        <v>0.12000000569969416</v>
      </c>
      <c r="E8771" s="44"/>
      <c r="F8771" s="45">
        <v>-8.6314430236816406</v>
      </c>
      <c r="G8771" s="45"/>
      <c r="H8771" s="45"/>
      <c r="I8771" s="45"/>
      <c r="J8771" s="45"/>
      <c r="K8771" s="45">
        <v>7.0870304107666016</v>
      </c>
      <c r="L8771" s="45"/>
      <c r="M8771" s="45"/>
      <c r="N8771" s="45">
        <v>28.6495361328125</v>
      </c>
      <c r="O8771" s="45"/>
      <c r="P8771" s="45"/>
      <c r="Q8771" s="45"/>
      <c r="R8771" s="45">
        <v>15.246994018554688</v>
      </c>
      <c r="S8771" s="45"/>
      <c r="T8771" s="45"/>
      <c r="U8771" s="45"/>
      <c r="V8771" s="46">
        <v>32.867378234863281</v>
      </c>
      <c r="W8771" s="46"/>
      <c r="X8771" s="45">
        <v>4.1000001132488251E-2</v>
      </c>
      <c r="Y8771" s="45"/>
      <c r="Z8771" s="44">
        <v>2.460000067949295</v>
      </c>
      <c r="AA8771" s="44"/>
      <c r="AB8771" s="45">
        <v>19.756277084350586</v>
      </c>
      <c r="AC8771" s="45"/>
      <c r="AD8771" s="45">
        <v>1.3556332589814701E-7</v>
      </c>
      <c r="AE8771" s="45"/>
      <c r="AF8771" s="45">
        <v>20.401161193847656</v>
      </c>
      <c r="AG8771" s="45"/>
      <c r="AH8771" s="45">
        <v>14.425799369812012</v>
      </c>
      <c r="AI8771" s="45"/>
      <c r="AJ8771" s="45"/>
      <c r="AK8771" s="20">
        <v>6.6448825464249239E-7</v>
      </c>
    </row>
    <row r="8772" spans="2:37">
      <c r="B8772" s="2">
        <v>3.0000000260770321E-3</v>
      </c>
      <c r="D8772" s="44">
        <v>0.18000000156462193</v>
      </c>
      <c r="E8772" s="44"/>
      <c r="F8772" s="45">
        <v>-4.9340815544128418</v>
      </c>
      <c r="G8772" s="45"/>
      <c r="H8772" s="45"/>
      <c r="I8772" s="45"/>
      <c r="J8772" s="45"/>
      <c r="K8772" s="45">
        <v>4.2320160865783691</v>
      </c>
      <c r="L8772" s="45"/>
      <c r="M8772" s="45"/>
      <c r="N8772" s="45">
        <v>25.759395599365234</v>
      </c>
      <c r="O8772" s="45"/>
      <c r="P8772" s="45"/>
      <c r="Q8772" s="45"/>
      <c r="R8772" s="45">
        <v>15.222156524658203</v>
      </c>
      <c r="S8772" s="45"/>
      <c r="T8772" s="45"/>
      <c r="U8772" s="45"/>
      <c r="V8772" s="46">
        <v>19.658760070800781</v>
      </c>
      <c r="W8772" s="46"/>
      <c r="X8772" s="45">
        <v>4.1999999433755875E-2</v>
      </c>
      <c r="Y8772" s="45"/>
      <c r="Z8772" s="44">
        <v>2.5199999660253525</v>
      </c>
      <c r="AA8772" s="44"/>
      <c r="AB8772" s="45">
        <v>20.217674255371094</v>
      </c>
      <c r="AC8772" s="45"/>
      <c r="AD8772" s="45">
        <v>8.6862947057397832E-8</v>
      </c>
      <c r="AE8772" s="45"/>
      <c r="AF8772" s="45">
        <v>20.376283645629883</v>
      </c>
      <c r="AG8772" s="45"/>
      <c r="AH8772" s="45">
        <v>14.408207893371582</v>
      </c>
      <c r="AI8772" s="45"/>
      <c r="AJ8772" s="45"/>
      <c r="AK8772" s="20">
        <v>4.2629434915397724E-7</v>
      </c>
    </row>
    <row r="8773" spans="2:37">
      <c r="B8773" s="2">
        <v>4.0000001899898052E-3</v>
      </c>
      <c r="D8773" s="44">
        <v>0.24000001139938831</v>
      </c>
      <c r="E8773" s="44"/>
      <c r="F8773" s="45">
        <v>1.2248303890228271</v>
      </c>
      <c r="G8773" s="45"/>
      <c r="H8773" s="45"/>
      <c r="I8773" s="45"/>
      <c r="J8773" s="45"/>
      <c r="K8773" s="45">
        <v>2.5746667385101318</v>
      </c>
      <c r="L8773" s="45"/>
      <c r="M8773" s="45"/>
      <c r="N8773" s="45">
        <v>24.067241668701172</v>
      </c>
      <c r="O8773" s="45"/>
      <c r="P8773" s="45"/>
      <c r="Q8773" s="45"/>
      <c r="R8773" s="45">
        <v>15.197545051574707</v>
      </c>
      <c r="S8773" s="45"/>
      <c r="T8773" s="45"/>
      <c r="U8773" s="45"/>
      <c r="V8773" s="46">
        <v>11.979331970214844</v>
      </c>
      <c r="W8773" s="46"/>
      <c r="X8773" s="45">
        <v>4.3000001460313797E-2</v>
      </c>
      <c r="Y8773" s="45"/>
      <c r="Z8773" s="44">
        <v>2.5800000876188278</v>
      </c>
      <c r="AA8773" s="44"/>
      <c r="AB8773" s="45">
        <v>17.84254264831543</v>
      </c>
      <c r="AC8773" s="45"/>
      <c r="AD8773" s="45">
        <v>5.5668991194579576E-8</v>
      </c>
      <c r="AE8773" s="45"/>
      <c r="AF8773" s="45">
        <v>20.351615905761719</v>
      </c>
      <c r="AG8773" s="45"/>
      <c r="AH8773" s="45">
        <v>14.390765190124512</v>
      </c>
      <c r="AI8773" s="45"/>
      <c r="AJ8773" s="45"/>
      <c r="AK8773" s="20">
        <v>2.7353598852641881E-7</v>
      </c>
    </row>
    <row r="8774" spans="2:37">
      <c r="B8774" s="2">
        <v>4.999999888241291E-3</v>
      </c>
      <c r="D8774" s="44">
        <v>0.29999999329447746</v>
      </c>
      <c r="E8774" s="44"/>
      <c r="F8774" s="45">
        <v>8.2175750732421875</v>
      </c>
      <c r="G8774" s="45"/>
      <c r="H8774" s="45"/>
      <c r="I8774" s="45"/>
      <c r="J8774" s="45"/>
      <c r="K8774" s="45">
        <v>1.587070107460022</v>
      </c>
      <c r="L8774" s="45"/>
      <c r="M8774" s="45"/>
      <c r="N8774" s="45">
        <v>23.045154571533203</v>
      </c>
      <c r="O8774" s="45"/>
      <c r="P8774" s="45"/>
      <c r="Q8774" s="45"/>
      <c r="R8774" s="45">
        <v>15.17315673828125</v>
      </c>
      <c r="S8774" s="45"/>
      <c r="T8774" s="45"/>
      <c r="U8774" s="45"/>
      <c r="V8774" s="46">
        <v>7.3961405754089355</v>
      </c>
      <c r="W8774" s="46"/>
      <c r="X8774" s="45">
        <v>4.3999999761581421E-2</v>
      </c>
      <c r="Y8774" s="45"/>
      <c r="Z8774" s="44">
        <v>2.6399999856948853</v>
      </c>
      <c r="AA8774" s="44"/>
      <c r="AB8774" s="45">
        <v>12.970816612243652</v>
      </c>
      <c r="AC8774" s="45"/>
      <c r="AD8774" s="45">
        <v>3.5684188048890064E-8</v>
      </c>
      <c r="AE8774" s="45"/>
      <c r="AF8774" s="45">
        <v>20.327157974243164</v>
      </c>
      <c r="AG8774" s="45"/>
      <c r="AH8774" s="45">
        <v>14.373471260070801</v>
      </c>
      <c r="AI8774" s="45"/>
      <c r="AJ8774" s="45"/>
      <c r="AK8774" s="20">
        <v>1.7554933151586738E-7</v>
      </c>
    </row>
    <row r="8775" spans="2:37">
      <c r="B8775" s="2">
        <v>6.0000000521540642E-3</v>
      </c>
      <c r="D8775" s="44">
        <v>0.36000000312924385</v>
      </c>
      <c r="E8775" s="44"/>
      <c r="F8775" s="45">
        <v>14.64289379119873</v>
      </c>
      <c r="G8775" s="45"/>
      <c r="H8775" s="45"/>
      <c r="I8775" s="45"/>
      <c r="J8775" s="45"/>
      <c r="K8775" s="45">
        <v>0.98722094297409058</v>
      </c>
      <c r="L8775" s="45"/>
      <c r="M8775" s="45"/>
      <c r="N8775" s="45">
        <v>22.411128997802734</v>
      </c>
      <c r="O8775" s="45"/>
      <c r="P8775" s="45"/>
      <c r="Q8775" s="45"/>
      <c r="R8775" s="45">
        <v>15.148990631103516</v>
      </c>
      <c r="S8775" s="45"/>
      <c r="T8775" s="45"/>
      <c r="U8775" s="45"/>
      <c r="V8775" s="46">
        <v>4.6080336570739746</v>
      </c>
      <c r="W8775" s="46"/>
      <c r="X8775" s="45">
        <v>4.5000001788139343E-2</v>
      </c>
      <c r="Y8775" s="45"/>
      <c r="Z8775" s="44">
        <v>2.7000001072883606</v>
      </c>
      <c r="AA8775" s="44"/>
      <c r="AB8775" s="45">
        <v>6.291658878326416</v>
      </c>
      <c r="AC8775" s="45"/>
      <c r="AD8775" s="45">
        <v>2.2878058558717385E-8</v>
      </c>
      <c r="AE8775" s="45"/>
      <c r="AF8775" s="45">
        <v>20.302906036376953</v>
      </c>
      <c r="AG8775" s="45"/>
      <c r="AH8775" s="45">
        <v>14.356322288513184</v>
      </c>
      <c r="AI8775" s="45"/>
      <c r="AJ8775" s="45"/>
      <c r="AK8775" s="20">
        <v>1.1268367217098785E-7</v>
      </c>
    </row>
    <row r="8776" spans="2:37">
      <c r="B8776" s="2">
        <v>7.0000002160668373E-3</v>
      </c>
      <c r="D8776" s="44">
        <v>0.42000001296401024</v>
      </c>
      <c r="E8776" s="44"/>
      <c r="F8776" s="45">
        <v>19.361814498901367</v>
      </c>
      <c r="G8776" s="45"/>
      <c r="H8776" s="45"/>
      <c r="I8776" s="45"/>
      <c r="J8776" s="45"/>
      <c r="K8776" s="45">
        <v>0.61792981624603271</v>
      </c>
      <c r="L8776" s="45"/>
      <c r="M8776" s="45"/>
      <c r="N8776" s="45">
        <v>22.007970809936523</v>
      </c>
      <c r="O8776" s="45"/>
      <c r="P8776" s="45"/>
      <c r="Q8776" s="45"/>
      <c r="R8776" s="45">
        <v>15.125043869018555</v>
      </c>
      <c r="S8776" s="45"/>
      <c r="T8776" s="45"/>
      <c r="U8776" s="45"/>
      <c r="V8776" s="46">
        <v>2.8888669013977051</v>
      </c>
      <c r="W8776" s="46"/>
      <c r="X8776" s="45">
        <v>4.6000000089406967E-2</v>
      </c>
      <c r="Y8776" s="45"/>
      <c r="Z8776" s="44">
        <v>2.760000005364418</v>
      </c>
      <c r="AA8776" s="44"/>
      <c r="AB8776" s="45">
        <v>-1.2540009021759033</v>
      </c>
      <c r="AC8776" s="45"/>
      <c r="AD8776" s="45">
        <v>1.4670360037882801E-8</v>
      </c>
      <c r="AE8776" s="45"/>
      <c r="AF8776" s="45">
        <v>20.278858184814453</v>
      </c>
      <c r="AG8776" s="45"/>
      <c r="AH8776" s="45">
        <v>14.339317321777344</v>
      </c>
      <c r="AI8776" s="45"/>
      <c r="AJ8776" s="45"/>
      <c r="AK8776" s="20">
        <v>7.2343127044405264E-8</v>
      </c>
    </row>
    <row r="8777" spans="2:37">
      <c r="B8777" s="2">
        <v>8.0000003799796104E-3</v>
      </c>
      <c r="D8777" s="44">
        <v>0.48000002279877663</v>
      </c>
      <c r="E8777" s="44"/>
      <c r="F8777" s="45">
        <v>21.576406478881836</v>
      </c>
      <c r="G8777" s="45"/>
      <c r="H8777" s="45"/>
      <c r="I8777" s="45"/>
      <c r="J8777" s="45"/>
      <c r="K8777" s="45">
        <v>0.38844195008277893</v>
      </c>
      <c r="L8777" s="45"/>
      <c r="M8777" s="45"/>
      <c r="N8777" s="45">
        <v>21.744922637939453</v>
      </c>
      <c r="O8777" s="45"/>
      <c r="P8777" s="45"/>
      <c r="Q8777" s="45"/>
      <c r="R8777" s="45">
        <v>15.101312637329102</v>
      </c>
      <c r="S8777" s="45"/>
      <c r="T8777" s="45"/>
      <c r="U8777" s="45"/>
      <c r="V8777" s="46">
        <v>1.8188480138778687</v>
      </c>
      <c r="W8777" s="46"/>
      <c r="X8777" s="45">
        <v>4.6999998390674591E-2</v>
      </c>
      <c r="Y8777" s="45"/>
      <c r="Z8777" s="44">
        <v>2.8199999034404755</v>
      </c>
      <c r="AA8777" s="44"/>
      <c r="AB8777" s="45">
        <v>-8.6059789657592773</v>
      </c>
      <c r="AC8777" s="45"/>
      <c r="AD8777" s="45">
        <v>9.4088816737780689E-9</v>
      </c>
      <c r="AE8777" s="45"/>
      <c r="AF8777" s="45">
        <v>20.255012512207031</v>
      </c>
      <c r="AG8777" s="45"/>
      <c r="AH8777" s="45">
        <v>14.322456359863281</v>
      </c>
      <c r="AI8777" s="45"/>
      <c r="AJ8777" s="45"/>
      <c r="AK8777" s="20">
        <v>4.645211504339386E-8</v>
      </c>
    </row>
    <row r="8778" spans="2:37">
      <c r="B8778" s="2">
        <v>8.999999612569809E-3</v>
      </c>
      <c r="D8778" s="44">
        <v>0.53999997675418854</v>
      </c>
      <c r="E8778" s="44"/>
      <c r="F8778" s="45">
        <v>20.898504257202148</v>
      </c>
      <c r="G8778" s="45"/>
      <c r="H8778" s="45"/>
      <c r="I8778" s="45"/>
      <c r="J8778" s="45"/>
      <c r="K8778" s="45">
        <v>0.24491150677204132</v>
      </c>
      <c r="L8778" s="45"/>
      <c r="M8778" s="45"/>
      <c r="N8778" s="45">
        <v>21.568136215209961</v>
      </c>
      <c r="O8778" s="45"/>
      <c r="P8778" s="45"/>
      <c r="Q8778" s="45"/>
      <c r="R8778" s="45">
        <v>15.077796936035156</v>
      </c>
      <c r="S8778" s="45"/>
      <c r="T8778" s="45"/>
      <c r="U8778" s="45"/>
      <c r="V8778" s="46">
        <v>1.1485669612884521</v>
      </c>
      <c r="W8778" s="46"/>
      <c r="X8778" s="45">
        <v>4.8000000417232513E-2</v>
      </c>
      <c r="Y8778" s="45"/>
      <c r="Z8778" s="44">
        <v>2.8800000250339508</v>
      </c>
      <c r="AA8778" s="44"/>
      <c r="AB8778" s="45">
        <v>-14.733757019042969</v>
      </c>
      <c r="AC8778" s="45"/>
      <c r="AD8778" s="45">
        <v>6.0354321540501132E-9</v>
      </c>
      <c r="AE8778" s="45"/>
      <c r="AF8778" s="45">
        <v>20.231365203857422</v>
      </c>
      <c r="AG8778" s="45"/>
      <c r="AH8778" s="45">
        <v>14.305736541748047</v>
      </c>
      <c r="AI8778" s="45"/>
      <c r="AJ8778" s="45"/>
      <c r="AK8778" s="20">
        <v>2.9832055048473194E-8</v>
      </c>
    </row>
    <row r="8779" spans="2:37">
      <c r="B8779" s="2">
        <v>9.9999997764825821E-3</v>
      </c>
      <c r="D8779" s="44">
        <v>0.59999998658895493</v>
      </c>
      <c r="E8779" s="44"/>
      <c r="F8779" s="45">
        <v>17.379711151123047</v>
      </c>
      <c r="G8779" s="45"/>
      <c r="H8779" s="45"/>
      <c r="I8779" s="45"/>
      <c r="J8779" s="45"/>
      <c r="K8779" s="45">
        <v>0.1547437459230423</v>
      </c>
      <c r="L8779" s="45"/>
      <c r="M8779" s="45"/>
      <c r="N8779" s="45">
        <v>21.445011138916016</v>
      </c>
      <c r="O8779" s="45"/>
      <c r="P8779" s="45"/>
      <c r="Q8779" s="45"/>
      <c r="R8779" s="45">
        <v>15.054491996765137</v>
      </c>
      <c r="S8779" s="45"/>
      <c r="T8779" s="45"/>
      <c r="U8779" s="45"/>
      <c r="V8779" s="46">
        <v>0.72682857513427734</v>
      </c>
      <c r="W8779" s="46"/>
      <c r="X8779" s="45">
        <v>4.8999998718500137E-2</v>
      </c>
      <c r="Y8779" s="45"/>
      <c r="Z8779" s="44">
        <v>2.9399999231100082</v>
      </c>
      <c r="AA8779" s="44"/>
      <c r="AB8779" s="45">
        <v>-18.780885696411133</v>
      </c>
      <c r="AC8779" s="45"/>
      <c r="AD8779" s="45">
        <v>3.8721257311635782E-9</v>
      </c>
      <c r="AE8779" s="45"/>
      <c r="AF8779" s="45">
        <v>20.207918167114258</v>
      </c>
      <c r="AG8779" s="45"/>
      <c r="AH8779" s="45">
        <v>14.289155960083008</v>
      </c>
      <c r="AI8779" s="45"/>
      <c r="AJ8779" s="45"/>
      <c r="AK8779" s="20">
        <v>1.9161427999847547E-8</v>
      </c>
    </row>
    <row r="8780" spans="2:37">
      <c r="B8780" s="2">
        <v>1.0999999940395355E-2</v>
      </c>
      <c r="D8780" s="44">
        <v>0.65999999642372131</v>
      </c>
      <c r="E8780" s="44"/>
      <c r="F8780" s="45">
        <v>11.48963737487793</v>
      </c>
      <c r="G8780" s="45"/>
      <c r="H8780" s="45"/>
      <c r="I8780" s="45"/>
      <c r="J8780" s="45"/>
      <c r="K8780" s="45">
        <v>9.7924262285232544E-2</v>
      </c>
      <c r="L8780" s="45"/>
      <c r="M8780" s="45"/>
      <c r="N8780" s="45">
        <v>21.355531692504883</v>
      </c>
      <c r="O8780" s="45"/>
      <c r="P8780" s="45"/>
      <c r="Q8780" s="45"/>
      <c r="R8780" s="45">
        <v>15.031397819519043</v>
      </c>
      <c r="S8780" s="45"/>
      <c r="T8780" s="45"/>
      <c r="U8780" s="45"/>
      <c r="V8780" s="46">
        <v>0.46065515279769897</v>
      </c>
      <c r="W8780" s="46"/>
      <c r="X8780" s="45">
        <v>5.000000074505806E-2</v>
      </c>
      <c r="Y8780" s="45"/>
      <c r="Z8780" s="44">
        <v>3.0000000447034836</v>
      </c>
      <c r="AA8780" s="44"/>
      <c r="AB8780" s="45">
        <v>-20.184654235839844</v>
      </c>
      <c r="AC8780" s="45"/>
      <c r="AD8780" s="45">
        <v>2.4846134039080425E-9</v>
      </c>
      <c r="AE8780" s="45"/>
      <c r="AF8780" s="45">
        <v>20.184665679931641</v>
      </c>
      <c r="AG8780" s="45"/>
      <c r="AH8780" s="45">
        <v>14.272714614868164</v>
      </c>
      <c r="AI8780" s="45"/>
      <c r="AJ8780" s="45"/>
      <c r="AK8780" s="20">
        <v>1.2309410379884866E-8</v>
      </c>
    </row>
    <row r="8781" spans="2:37">
      <c r="B8781" s="2">
        <v>1.2000000104308128E-2</v>
      </c>
      <c r="D8781" s="44">
        <v>0.7200000062584877</v>
      </c>
      <c r="E8781" s="44"/>
      <c r="F8781" s="45">
        <v>4.0410351753234863</v>
      </c>
      <c r="G8781" s="45"/>
      <c r="H8781" s="45"/>
      <c r="I8781" s="45"/>
      <c r="J8781" s="45"/>
      <c r="K8781" s="45">
        <v>6.2040865421295166E-2</v>
      </c>
      <c r="L8781" s="45"/>
      <c r="M8781" s="45"/>
      <c r="N8781" s="45">
        <v>21.287281036376953</v>
      </c>
      <c r="O8781" s="45"/>
      <c r="P8781" s="45"/>
      <c r="Q8781" s="45"/>
      <c r="R8781" s="45">
        <v>15.008510589599609</v>
      </c>
      <c r="S8781" s="45"/>
      <c r="T8781" s="45"/>
      <c r="U8781" s="45"/>
      <c r="V8781" s="46">
        <v>0.2922976016998291</v>
      </c>
      <c r="W8781" s="46"/>
      <c r="X8781" s="45">
        <v>5.0999999046325684E-2</v>
      </c>
      <c r="Y8781" s="45"/>
      <c r="Z8781" s="44">
        <v>3.059999942779541</v>
      </c>
      <c r="AA8781" s="44"/>
      <c r="AB8781" s="45">
        <v>-18.754297256469727</v>
      </c>
      <c r="AC8781" s="45"/>
      <c r="AD8781" s="45">
        <v>1.5945358367019935E-9</v>
      </c>
      <c r="AE8781" s="45"/>
      <c r="AF8781" s="45">
        <v>20.16160774230957</v>
      </c>
      <c r="AG8781" s="45"/>
      <c r="AH8781" s="45">
        <v>14.256409645080566</v>
      </c>
      <c r="AI8781" s="45"/>
      <c r="AJ8781" s="45"/>
      <c r="AK8781" s="20">
        <v>7.908773191900309E-9</v>
      </c>
    </row>
    <row r="8782" spans="2:37">
      <c r="B8782" s="2">
        <v>1.3000000268220901E-2</v>
      </c>
      <c r="D8782" s="44">
        <v>0.78000001609325409</v>
      </c>
      <c r="E8782" s="44"/>
      <c r="F8782" s="45">
        <v>-3.9298136234283447</v>
      </c>
      <c r="G8782" s="45"/>
      <c r="H8782" s="45"/>
      <c r="I8782" s="45"/>
      <c r="J8782" s="45"/>
      <c r="K8782" s="45">
        <v>3.934304416179657E-2</v>
      </c>
      <c r="L8782" s="45"/>
      <c r="M8782" s="45"/>
      <c r="N8782" s="45">
        <v>21.232505798339844</v>
      </c>
      <c r="O8782" s="45"/>
      <c r="P8782" s="45"/>
      <c r="Q8782" s="45"/>
      <c r="R8782" s="45">
        <v>14.98582935333252</v>
      </c>
      <c r="S8782" s="45"/>
      <c r="T8782" s="45"/>
      <c r="U8782" s="45"/>
      <c r="V8782" s="46">
        <v>0.18564027547836304</v>
      </c>
      <c r="W8782" s="46"/>
      <c r="X8782" s="45">
        <v>5.2000001072883606E-2</v>
      </c>
      <c r="Y8782" s="45"/>
      <c r="Z8782" s="44">
        <v>3.1200000643730164</v>
      </c>
      <c r="AA8782" s="44"/>
      <c r="AB8782" s="45">
        <v>-14.696882247924805</v>
      </c>
      <c r="AC8782" s="45"/>
      <c r="AD8782" s="45">
        <v>1.0234663117003606E-9</v>
      </c>
      <c r="AE8782" s="45"/>
      <c r="AF8782" s="45">
        <v>20.138742446899414</v>
      </c>
      <c r="AG8782" s="45"/>
      <c r="AH8782" s="45">
        <v>14.240241050720215</v>
      </c>
      <c r="AI8782" s="45"/>
      <c r="AJ8782" s="45"/>
      <c r="AK8782" s="20">
        <v>5.0820765373771337E-9</v>
      </c>
    </row>
    <row r="8783" spans="2:37">
      <c r="B8783" s="2">
        <v>1.4000000432133675E-2</v>
      </c>
      <c r="D8783" s="44">
        <v>0.84000002592802048</v>
      </c>
      <c r="E8783" s="44"/>
      <c r="F8783" s="45">
        <v>-11.311861038208008</v>
      </c>
      <c r="G8783" s="45"/>
      <c r="H8783" s="45"/>
      <c r="I8783" s="45"/>
      <c r="J8783" s="45"/>
      <c r="K8783" s="45">
        <v>2.4968301877379417E-2</v>
      </c>
      <c r="L8783" s="45"/>
      <c r="M8783" s="45"/>
      <c r="N8783" s="45">
        <v>21.186342239379883</v>
      </c>
      <c r="O8783" s="45"/>
      <c r="P8783" s="45"/>
      <c r="Q8783" s="45"/>
      <c r="R8783" s="45">
        <v>14.963350296020508</v>
      </c>
      <c r="S8783" s="45"/>
      <c r="T8783" s="45"/>
      <c r="U8783" s="45"/>
      <c r="V8783" s="46">
        <v>0.11798998713493347</v>
      </c>
      <c r="W8783" s="46"/>
      <c r="X8783" s="45">
        <v>5.299999937415123E-2</v>
      </c>
      <c r="Y8783" s="45"/>
      <c r="Z8783" s="44">
        <v>3.1799999624490738</v>
      </c>
      <c r="AA8783" s="44"/>
      <c r="AB8783" s="45">
        <v>-8.5873708724975586</v>
      </c>
      <c r="AC8783" s="45"/>
      <c r="AD8783" s="45">
        <v>6.5701372120585688E-10</v>
      </c>
      <c r="AE8783" s="45"/>
      <c r="AF8783" s="45">
        <v>20.116065979003906</v>
      </c>
      <c r="AG8783" s="45"/>
      <c r="AH8783" s="45">
        <v>14.224206924438477</v>
      </c>
      <c r="AI8783" s="45"/>
      <c r="AJ8783" s="45"/>
      <c r="AK8783" s="20">
        <v>3.2661144899748251E-9</v>
      </c>
    </row>
    <row r="8784" spans="2:37">
      <c r="B8784" s="2">
        <v>1.4999999664723873E-2</v>
      </c>
      <c r="D8784" s="44">
        <v>0.89999997988343239</v>
      </c>
      <c r="E8784" s="44"/>
      <c r="F8784" s="45">
        <v>-17.076993942260742</v>
      </c>
      <c r="G8784" s="45"/>
      <c r="H8784" s="45"/>
      <c r="I8784" s="45"/>
      <c r="J8784" s="45"/>
      <c r="K8784" s="45">
        <v>1.585596427321434E-2</v>
      </c>
      <c r="L8784" s="45"/>
      <c r="M8784" s="45"/>
      <c r="N8784" s="45">
        <v>21.145723342895508</v>
      </c>
      <c r="O8784" s="45"/>
      <c r="P8784" s="45"/>
      <c r="Q8784" s="45"/>
      <c r="R8784" s="45">
        <v>14.941072463989258</v>
      </c>
      <c r="S8784" s="45"/>
      <c r="T8784" s="45"/>
      <c r="U8784" s="45"/>
      <c r="V8784" s="46">
        <v>7.5040526688098907E-2</v>
      </c>
      <c r="W8784" s="46"/>
      <c r="X8784" s="45">
        <v>5.4000001400709152E-2</v>
      </c>
      <c r="Y8784" s="45"/>
      <c r="Z8784" s="44">
        <v>3.2400000840425491</v>
      </c>
      <c r="AA8784" s="44"/>
      <c r="AB8784" s="45">
        <v>-1.2871679067611694</v>
      </c>
      <c r="AC8784" s="45"/>
      <c r="AD8784" s="45">
        <v>4.2182754511621567E-10</v>
      </c>
      <c r="AE8784" s="45"/>
      <c r="AF8784" s="45">
        <v>20.093576431274414</v>
      </c>
      <c r="AG8784" s="45"/>
      <c r="AH8784" s="45">
        <v>14.208304405212402</v>
      </c>
      <c r="AI8784" s="45"/>
      <c r="AJ8784" s="45"/>
      <c r="AK8784" s="20">
        <v>2.0993153881931903E-9</v>
      </c>
    </row>
    <row r="8785" spans="2:37">
      <c r="B8785" s="2">
        <v>1.6000000759959221E-2</v>
      </c>
      <c r="D8785" s="44">
        <v>0.96000004559755325</v>
      </c>
      <c r="E8785" s="44"/>
      <c r="F8785" s="45">
        <v>-20.424970626831055</v>
      </c>
      <c r="G8785" s="45"/>
      <c r="H8785" s="45"/>
      <c r="I8785" s="45"/>
      <c r="J8785" s="45"/>
      <c r="K8785" s="45">
        <v>1.0075017809867859E-2</v>
      </c>
      <c r="L8785" s="45"/>
      <c r="M8785" s="45"/>
      <c r="N8785" s="45">
        <v>21.108718872070313</v>
      </c>
      <c r="O8785" s="45"/>
      <c r="P8785" s="45"/>
      <c r="Q8785" s="45"/>
      <c r="R8785" s="45">
        <v>14.918993949890137</v>
      </c>
      <c r="S8785" s="45"/>
      <c r="T8785" s="45"/>
      <c r="U8785" s="45"/>
      <c r="V8785" s="46">
        <v>4.7751970589160919E-2</v>
      </c>
      <c r="W8785" s="46"/>
      <c r="X8785" s="45">
        <v>5.4999999701976776E-2</v>
      </c>
      <c r="Y8785" s="45"/>
      <c r="Z8785" s="44">
        <v>3.2999999821186066</v>
      </c>
      <c r="AA8785" s="44"/>
      <c r="AB8785" s="45">
        <v>6.1773004531860352</v>
      </c>
      <c r="AC8785" s="45"/>
      <c r="AD8785" s="45">
        <v>2.7086505260953686E-10</v>
      </c>
      <c r="AE8785" s="45"/>
      <c r="AF8785" s="45">
        <v>20.071273803710938</v>
      </c>
      <c r="AG8785" s="45"/>
      <c r="AH8785" s="45">
        <v>14.192534446716309</v>
      </c>
      <c r="AI8785" s="45"/>
      <c r="AJ8785" s="45"/>
      <c r="AK8785" s="20">
        <v>1.3495159434384618E-9</v>
      </c>
    </row>
    <row r="8786" spans="2:37">
      <c r="B8786" s="2">
        <v>1.7000000923871994E-2</v>
      </c>
      <c r="D8786" s="44">
        <v>1.0200000554323196</v>
      </c>
      <c r="E8786" s="44"/>
      <c r="F8786" s="45">
        <v>-20.895584106445313</v>
      </c>
      <c r="G8786" s="45"/>
      <c r="H8786" s="45"/>
      <c r="I8786" s="45"/>
      <c r="J8786" s="45"/>
      <c r="K8786" s="45">
        <v>6.4050895161926746E-3</v>
      </c>
      <c r="L8786" s="45"/>
      <c r="M8786" s="45"/>
      <c r="N8786" s="45">
        <v>21.074102401733398</v>
      </c>
      <c r="O8786" s="45"/>
      <c r="P8786" s="45"/>
      <c r="Q8786" s="45"/>
      <c r="R8786" s="45">
        <v>14.897110939025879</v>
      </c>
      <c r="S8786" s="45"/>
      <c r="T8786" s="45"/>
      <c r="U8786" s="45"/>
      <c r="V8786" s="46">
        <v>3.0402420088648796E-2</v>
      </c>
      <c r="W8786" s="46"/>
      <c r="X8786" s="45">
        <v>5.6000001728534698E-2</v>
      </c>
      <c r="Y8786" s="45"/>
      <c r="Z8786" s="44">
        <v>3.3600001037120819</v>
      </c>
      <c r="AA8786" s="44"/>
      <c r="AB8786" s="45">
        <v>12.75886344909668</v>
      </c>
      <c r="AC8786" s="45"/>
      <c r="AD8786" s="45">
        <v>1.7395085372129415E-10</v>
      </c>
      <c r="AE8786" s="45"/>
      <c r="AF8786" s="45">
        <v>20.049156188964844</v>
      </c>
      <c r="AG8786" s="45"/>
      <c r="AH8786" s="45">
        <v>14.176894187927246</v>
      </c>
      <c r="AI8786" s="45"/>
      <c r="AJ8786" s="45"/>
      <c r="AK8786" s="20">
        <v>8.6762180773192199E-10</v>
      </c>
    </row>
    <row r="8787" spans="2:37">
      <c r="B8787" s="2">
        <v>1.7999999225139618E-2</v>
      </c>
      <c r="D8787" s="44">
        <v>1.0799999535083771</v>
      </c>
      <c r="E8787" s="44"/>
      <c r="F8787" s="45">
        <v>-18.432588577270508</v>
      </c>
      <c r="G8787" s="45"/>
      <c r="H8787" s="45"/>
      <c r="I8787" s="45"/>
      <c r="J8787" s="45"/>
      <c r="K8787" s="45">
        <v>4.0739336982369423E-3</v>
      </c>
      <c r="L8787" s="45"/>
      <c r="M8787" s="45"/>
      <c r="N8787" s="45">
        <v>21.041099548339844</v>
      </c>
      <c r="O8787" s="45"/>
      <c r="P8787" s="45"/>
      <c r="Q8787" s="45"/>
      <c r="R8787" s="45">
        <v>14.875423431396484</v>
      </c>
      <c r="S8787" s="45"/>
      <c r="T8787" s="45"/>
      <c r="U8787" s="45"/>
      <c r="V8787" s="46">
        <v>1.9365539774298668E-2</v>
      </c>
      <c r="W8787" s="46"/>
      <c r="X8787" s="45">
        <v>5.7000000029802322E-2</v>
      </c>
      <c r="Y8787" s="45"/>
      <c r="Z8787" s="44">
        <v>3.4200000017881393</v>
      </c>
      <c r="AA8787" s="44"/>
      <c r="AB8787" s="45">
        <v>17.536476135253906</v>
      </c>
      <c r="AC8787" s="45"/>
      <c r="AD8787" s="45">
        <v>1.1172589242658404E-10</v>
      </c>
      <c r="AE8787" s="45"/>
      <c r="AF8787" s="45">
        <v>20.027219772338867</v>
      </c>
      <c r="AG8787" s="45"/>
      <c r="AH8787" s="45">
        <v>14.161382675170898</v>
      </c>
      <c r="AI8787" s="45"/>
      <c r="AJ8787" s="45"/>
      <c r="AK8787" s="20">
        <v>5.5787024999531809E-10</v>
      </c>
    </row>
    <row r="8788" spans="2:37">
      <c r="B8788" s="2">
        <v>1.8999999389052391E-2</v>
      </c>
      <c r="D8788" s="44">
        <v>1.1399999633431435</v>
      </c>
      <c r="E8788" s="44"/>
      <c r="F8788" s="45">
        <v>-13.390661239624023</v>
      </c>
      <c r="G8788" s="45"/>
      <c r="H8788" s="45"/>
      <c r="I8788" s="45"/>
      <c r="J8788" s="45"/>
      <c r="K8788" s="45">
        <v>2.5923836510628462E-3</v>
      </c>
      <c r="L8788" s="45"/>
      <c r="M8788" s="45"/>
      <c r="N8788" s="45">
        <v>21.009218215942383</v>
      </c>
      <c r="O8788" s="45"/>
      <c r="P8788" s="45"/>
      <c r="Q8788" s="45"/>
      <c r="R8788" s="45">
        <v>14.853927612304688</v>
      </c>
      <c r="S8788" s="45"/>
      <c r="T8788" s="45"/>
      <c r="U8788" s="45"/>
      <c r="V8788" s="46">
        <v>1.2340790592133999E-2</v>
      </c>
      <c r="W8788" s="46"/>
      <c r="X8788" s="45">
        <v>5.7999998331069946E-2</v>
      </c>
      <c r="Y8788" s="45"/>
      <c r="Z8788" s="44">
        <v>3.4799998998641968</v>
      </c>
      <c r="AA8788" s="44"/>
      <c r="AB8788" s="45">
        <v>19.844076156616211</v>
      </c>
      <c r="AC8788" s="45"/>
      <c r="AD8788" s="45">
        <v>7.1768348208767208E-11</v>
      </c>
      <c r="AE8788" s="45"/>
      <c r="AF8788" s="45">
        <v>20.005462646484375</v>
      </c>
      <c r="AG8788" s="45"/>
      <c r="AH8788" s="45">
        <v>14.145998001098633</v>
      </c>
      <c r="AI8788" s="45"/>
      <c r="AJ8788" s="45"/>
      <c r="AK8788" s="20">
        <v>3.5874375692301896E-10</v>
      </c>
    </row>
    <row r="8789" spans="2:37">
      <c r="B8789" s="2">
        <v>1.9999999552965164E-2</v>
      </c>
      <c r="D8789" s="44">
        <v>1.1999999731779099</v>
      </c>
      <c r="E8789" s="44"/>
      <c r="F8789" s="45">
        <v>-6.4846692085266113</v>
      </c>
      <c r="G8789" s="45"/>
      <c r="H8789" s="45"/>
      <c r="I8789" s="45"/>
      <c r="J8789" s="45"/>
      <c r="K8789" s="45">
        <v>1.6503316583111882E-3</v>
      </c>
      <c r="L8789" s="45"/>
      <c r="M8789" s="45"/>
      <c r="N8789" s="45">
        <v>20.978147506713867</v>
      </c>
      <c r="O8789" s="45"/>
      <c r="P8789" s="45"/>
      <c r="Q8789" s="45"/>
      <c r="R8789" s="45">
        <v>14.832622528076172</v>
      </c>
      <c r="S8789" s="45"/>
      <c r="T8789" s="45"/>
      <c r="U8789" s="45"/>
      <c r="V8789" s="46">
        <v>7.8675271943211555E-3</v>
      </c>
      <c r="W8789" s="46"/>
      <c r="X8789" s="45">
        <v>5.9000000357627869E-2</v>
      </c>
      <c r="Y8789" s="45"/>
      <c r="Z8789" s="44">
        <v>3.5400000214576721</v>
      </c>
      <c r="AA8789" s="44"/>
      <c r="AB8789" s="45">
        <v>19.363418579101563</v>
      </c>
      <c r="AC8789" s="45"/>
      <c r="AD8789" s="45">
        <v>4.6106493623021549E-11</v>
      </c>
      <c r="AE8789" s="45"/>
      <c r="AF8789" s="45">
        <v>19.983884811401367</v>
      </c>
      <c r="AG8789" s="45"/>
      <c r="AH8789" s="45">
        <v>14.130740165710449</v>
      </c>
      <c r="AI8789" s="45"/>
      <c r="AJ8789" s="45"/>
      <c r="AK8789" s="20">
        <v>2.3071837496058123E-10</v>
      </c>
    </row>
    <row r="8790" spans="2:37">
      <c r="B8790" s="2">
        <v>2.0999999716877937E-2</v>
      </c>
      <c r="D8790" s="44">
        <v>1.2599999830126762</v>
      </c>
      <c r="E8790" s="44"/>
      <c r="F8790" s="45">
        <v>1.3114657402038574</v>
      </c>
      <c r="G8790" s="45"/>
      <c r="H8790" s="45"/>
      <c r="I8790" s="45"/>
      <c r="J8790" s="45"/>
      <c r="K8790" s="45">
        <v>1.0510454885661602E-3</v>
      </c>
      <c r="L8790" s="45"/>
      <c r="M8790" s="45"/>
      <c r="N8790" s="45">
        <v>20.947683334350586</v>
      </c>
      <c r="O8790" s="45"/>
      <c r="P8790" s="45"/>
      <c r="Q8790" s="45"/>
      <c r="R8790" s="45">
        <v>14.811506271362305</v>
      </c>
      <c r="S8790" s="45"/>
      <c r="T8790" s="45"/>
      <c r="U8790" s="45"/>
      <c r="V8790" s="46">
        <v>5.0177304074168205E-3</v>
      </c>
      <c r="W8790" s="46"/>
      <c r="X8790" s="45">
        <v>5.9999998658895493E-2</v>
      </c>
      <c r="Y8790" s="45"/>
      <c r="Z8790" s="44">
        <v>3.5999999195337296</v>
      </c>
      <c r="AA8790" s="44"/>
      <c r="AB8790" s="45">
        <v>16.167932510375977</v>
      </c>
      <c r="AC8790" s="45"/>
      <c r="AD8790" s="45">
        <v>2.9623716674143097E-11</v>
      </c>
      <c r="AE8790" s="45"/>
      <c r="AF8790" s="45">
        <v>19.962482452392578</v>
      </c>
      <c r="AG8790" s="45"/>
      <c r="AH8790" s="45">
        <v>14.115606307983398</v>
      </c>
      <c r="AI8790" s="45"/>
      <c r="AJ8790" s="45"/>
      <c r="AK8790" s="20">
        <v>1.4839696138579939E-10</v>
      </c>
    </row>
    <row r="8791" spans="2:37">
      <c r="B8791" s="2">
        <v>2.199999988079071E-2</v>
      </c>
      <c r="D8791" s="44">
        <v>1.3199999928474426</v>
      </c>
      <c r="E8791" s="44"/>
      <c r="F8791" s="45">
        <v>8.9019479751586914</v>
      </c>
      <c r="G8791" s="45"/>
      <c r="H8791" s="45"/>
      <c r="I8791" s="45"/>
      <c r="J8791" s="45"/>
      <c r="K8791" s="45">
        <v>6.6964281722903252E-4</v>
      </c>
      <c r="L8791" s="45"/>
      <c r="M8791" s="45"/>
      <c r="N8791" s="45">
        <v>20.917703628540039</v>
      </c>
      <c r="O8791" s="45"/>
      <c r="P8791" s="45"/>
      <c r="Q8791" s="45"/>
      <c r="R8791" s="45">
        <v>14.790575981140137</v>
      </c>
      <c r="S8791" s="45"/>
      <c r="T8791" s="45"/>
      <c r="U8791" s="45"/>
      <c r="V8791" s="46">
        <v>3.2014234457165003E-3</v>
      </c>
      <c r="W8791" s="46"/>
      <c r="X8791" s="45">
        <v>6.1000000685453415E-2</v>
      </c>
      <c r="Y8791" s="45"/>
      <c r="Z8791" s="44">
        <v>3.6600000411272049</v>
      </c>
      <c r="AA8791" s="44"/>
      <c r="AB8791" s="45">
        <v>10.711583137512207</v>
      </c>
      <c r="AC8791" s="45"/>
      <c r="AD8791" s="45">
        <v>1.9035472850759128E-11</v>
      </c>
      <c r="AE8791" s="45"/>
      <c r="AF8791" s="45">
        <v>19.941255569458008</v>
      </c>
      <c r="AG8791" s="45"/>
      <c r="AH8791" s="45">
        <v>14.10059642791748</v>
      </c>
      <c r="AI8791" s="45"/>
      <c r="AJ8791" s="45"/>
      <c r="AK8791" s="20">
        <v>9.5457745874494293E-11</v>
      </c>
    </row>
    <row r="8792" spans="2:37">
      <c r="B8792" s="2">
        <v>2.3000000044703484E-2</v>
      </c>
      <c r="D8792" s="44">
        <v>1.380000002682209</v>
      </c>
      <c r="E8792" s="44"/>
      <c r="F8792" s="45">
        <v>15.223002433776855</v>
      </c>
      <c r="G8792" s="45"/>
      <c r="H8792" s="45"/>
      <c r="I8792" s="45"/>
      <c r="J8792" s="45"/>
      <c r="K8792" s="45">
        <v>4.2680551996454597E-4</v>
      </c>
      <c r="L8792" s="45"/>
      <c r="M8792" s="45"/>
      <c r="N8792" s="45">
        <v>20.888120651245117</v>
      </c>
      <c r="O8792" s="45"/>
      <c r="P8792" s="45"/>
      <c r="Q8792" s="45"/>
      <c r="R8792" s="45">
        <v>14.769829750061035</v>
      </c>
      <c r="S8792" s="45"/>
      <c r="T8792" s="45"/>
      <c r="U8792" s="45"/>
      <c r="V8792" s="46">
        <v>2.0433347672224045E-3</v>
      </c>
      <c r="W8792" s="46"/>
      <c r="X8792" s="45">
        <v>6.1999998986721039E-2</v>
      </c>
      <c r="Y8792" s="45"/>
      <c r="Z8792" s="44">
        <v>3.7199999392032623</v>
      </c>
      <c r="AA8792" s="44"/>
      <c r="AB8792" s="45">
        <v>3.7644035816192627</v>
      </c>
      <c r="AC8792" s="45"/>
      <c r="AD8792" s="45">
        <v>1.2232994998917501E-11</v>
      </c>
      <c r="AE8792" s="45"/>
      <c r="AF8792" s="45">
        <v>19.920200347900391</v>
      </c>
      <c r="AG8792" s="45"/>
      <c r="AH8792" s="45">
        <v>14.085709571838379</v>
      </c>
      <c r="AI8792" s="45"/>
      <c r="AJ8792" s="45"/>
      <c r="AK8792" s="20">
        <v>6.1409995144590113E-11</v>
      </c>
    </row>
    <row r="8793" spans="2:37">
      <c r="B8793" s="2">
        <v>2.4000000208616257E-2</v>
      </c>
      <c r="D8793" s="44">
        <v>1.4400000125169754</v>
      </c>
      <c r="E8793" s="44"/>
      <c r="F8793" s="45">
        <v>19.39185905456543</v>
      </c>
      <c r="G8793" s="45"/>
      <c r="H8793" s="45"/>
      <c r="I8793" s="45"/>
      <c r="J8793" s="45"/>
      <c r="K8793" s="45">
        <v>2.7212995337322354E-4</v>
      </c>
      <c r="L8793" s="45"/>
      <c r="M8793" s="45"/>
      <c r="N8793" s="45">
        <v>20.858884811401367</v>
      </c>
      <c r="O8793" s="45"/>
      <c r="P8793" s="45"/>
      <c r="Q8793" s="45"/>
      <c r="R8793" s="45">
        <v>14.749266624450684</v>
      </c>
      <c r="S8793" s="45"/>
      <c r="T8793" s="45"/>
      <c r="U8793" s="45"/>
      <c r="V8793" s="46">
        <v>1.3046407839283347E-3</v>
      </c>
      <c r="W8793" s="46"/>
      <c r="X8793" s="45">
        <v>6.3000001013278961E-2</v>
      </c>
      <c r="Y8793" s="45"/>
      <c r="Z8793" s="44">
        <v>3.7800000607967377</v>
      </c>
      <c r="AA8793" s="44"/>
      <c r="AB8793" s="45">
        <v>-3.6961507797241211</v>
      </c>
      <c r="AC8793" s="45"/>
      <c r="AD8793" s="45">
        <v>7.8622230254010717E-12</v>
      </c>
      <c r="AE8793" s="45"/>
      <c r="AF8793" s="45">
        <v>19.899316787719727</v>
      </c>
      <c r="AG8793" s="45"/>
      <c r="AH8793" s="45">
        <v>14.070942878723145</v>
      </c>
      <c r="AI8793" s="45"/>
      <c r="AJ8793" s="45"/>
      <c r="AK8793" s="20">
        <v>3.9510013316590431E-11</v>
      </c>
    </row>
    <row r="8794" spans="2:37">
      <c r="B8794" s="2">
        <v>2.500000037252903E-2</v>
      </c>
      <c r="D8794" s="44">
        <v>1.5000000223517418</v>
      </c>
      <c r="E8794" s="44"/>
      <c r="F8794" s="45">
        <v>20.829959869384766</v>
      </c>
      <c r="G8794" s="45"/>
      <c r="H8794" s="45"/>
      <c r="I8794" s="45"/>
      <c r="J8794" s="45"/>
      <c r="K8794" s="45">
        <v>1.7357092292513698E-4</v>
      </c>
      <c r="L8794" s="45"/>
      <c r="M8794" s="45"/>
      <c r="N8794" s="45">
        <v>20.829959869384766</v>
      </c>
      <c r="O8794" s="45"/>
      <c r="P8794" s="45"/>
      <c r="Q8794" s="45"/>
      <c r="R8794" s="45">
        <v>14.728883743286133</v>
      </c>
      <c r="S8794" s="45"/>
      <c r="T8794" s="45"/>
      <c r="U8794" s="45"/>
      <c r="V8794" s="46">
        <v>8.3328230539336801E-4</v>
      </c>
      <c r="W8794" s="46"/>
      <c r="X8794" s="45">
        <v>6.4000003039836884E-2</v>
      </c>
      <c r="Y8794" s="45"/>
      <c r="Z8794" s="44">
        <v>3.840000182390213</v>
      </c>
      <c r="AA8794" s="44"/>
      <c r="AB8794" s="45">
        <v>-10.62269401550293</v>
      </c>
      <c r="AC8794" s="45"/>
      <c r="AD8794" s="45">
        <v>5.0535886239599925E-12</v>
      </c>
      <c r="AE8794" s="45"/>
      <c r="AF8794" s="45">
        <v>19.878602981567383</v>
      </c>
      <c r="AG8794" s="45"/>
      <c r="AH8794" s="45">
        <v>14.056295394897461</v>
      </c>
      <c r="AI8794" s="45"/>
      <c r="AJ8794" s="45"/>
      <c r="AK8794" s="20">
        <v>2.542225110979679E-11</v>
      </c>
    </row>
    <row r="8795" spans="2:37">
      <c r="B8795" s="2">
        <v>2.6000000536441803E-2</v>
      </c>
      <c r="D8795" s="44">
        <v>1.5600000321865082</v>
      </c>
      <c r="E8795" s="44"/>
      <c r="F8795" s="45">
        <v>19.343194961547852</v>
      </c>
      <c r="G8795" s="45"/>
      <c r="H8795" s="45"/>
      <c r="I8795" s="45"/>
      <c r="J8795" s="45"/>
      <c r="K8795" s="45">
        <v>1.1074571375502273E-4</v>
      </c>
      <c r="L8795" s="45"/>
      <c r="M8795" s="45"/>
      <c r="N8795" s="45">
        <v>20.801324844360352</v>
      </c>
      <c r="O8795" s="45"/>
      <c r="P8795" s="45"/>
      <c r="Q8795" s="45"/>
      <c r="R8795" s="45">
        <v>14.70867919921875</v>
      </c>
      <c r="S8795" s="45"/>
      <c r="T8795" s="45"/>
      <c r="U8795" s="45"/>
      <c r="V8795" s="46">
        <v>5.3240027045831084E-4</v>
      </c>
      <c r="W8795" s="46"/>
      <c r="X8795" s="45">
        <v>6.4999997615814209E-2</v>
      </c>
      <c r="Y8795" s="45"/>
      <c r="Z8795" s="44">
        <v>3.8999998569488525</v>
      </c>
      <c r="AA8795" s="44"/>
      <c r="AB8795" s="45">
        <v>-16.044916152954102</v>
      </c>
      <c r="AC8795" s="45"/>
      <c r="AD8795" s="45">
        <v>3.248589765247889E-12</v>
      </c>
      <c r="AE8795" s="45"/>
      <c r="AF8795" s="45">
        <v>19.858057022094727</v>
      </c>
      <c r="AG8795" s="45"/>
      <c r="AH8795" s="45">
        <v>14.041767120361328</v>
      </c>
      <c r="AI8795" s="45"/>
      <c r="AJ8795" s="45"/>
      <c r="AK8795" s="20">
        <v>1.6359051266401359E-11</v>
      </c>
    </row>
    <row r="8796" spans="2:37">
      <c r="B8796" s="2">
        <v>2.7000000700354576E-2</v>
      </c>
      <c r="D8796" s="44">
        <v>1.6200000420212746</v>
      </c>
      <c r="E8796" s="44"/>
      <c r="F8796" s="45">
        <v>15.148036956787109</v>
      </c>
      <c r="G8796" s="45"/>
      <c r="H8796" s="45"/>
      <c r="I8796" s="45"/>
      <c r="J8796" s="45"/>
      <c r="K8796" s="45">
        <v>7.0684065576642752E-5</v>
      </c>
      <c r="L8796" s="45"/>
      <c r="M8796" s="45"/>
      <c r="N8796" s="45">
        <v>20.772960662841797</v>
      </c>
      <c r="O8796" s="45"/>
      <c r="P8796" s="45"/>
      <c r="Q8796" s="45"/>
      <c r="R8796" s="45">
        <v>14.688651084899902</v>
      </c>
      <c r="S8796" s="45"/>
      <c r="T8796" s="45"/>
      <c r="U8796" s="45"/>
      <c r="V8796" s="46">
        <v>3.4027072251774371E-4</v>
      </c>
      <c r="W8796" s="46"/>
      <c r="X8796" s="45">
        <v>6.5999999642372131E-2</v>
      </c>
      <c r="Y8796" s="45"/>
      <c r="Z8796" s="44">
        <v>3.9599999785423279</v>
      </c>
      <c r="AA8796" s="44"/>
      <c r="AB8796" s="45">
        <v>-19.205480575561523</v>
      </c>
      <c r="AC8796" s="45"/>
      <c r="AD8796" s="45">
        <v>2.0884730576875565E-12</v>
      </c>
      <c r="AE8796" s="45"/>
      <c r="AF8796" s="45">
        <v>19.837677001953125</v>
      </c>
      <c r="AG8796" s="45"/>
      <c r="AH8796" s="45">
        <v>14.027355194091797</v>
      </c>
      <c r="AI8796" s="45"/>
      <c r="AJ8796" s="45"/>
      <c r="AK8796" s="20">
        <v>1.0527811261651365E-11</v>
      </c>
    </row>
    <row r="8797" spans="2:37">
      <c r="B8797" s="2">
        <v>2.8000000864267349E-2</v>
      </c>
      <c r="D8797" s="44">
        <v>1.680000051856041</v>
      </c>
      <c r="E8797" s="44"/>
      <c r="F8797" s="45">
        <v>8.8400640487670898</v>
      </c>
      <c r="G8797" s="45"/>
      <c r="H8797" s="45"/>
      <c r="I8797" s="45"/>
      <c r="J8797" s="45"/>
      <c r="K8797" s="45">
        <v>4.5129054342396557E-5</v>
      </c>
      <c r="L8797" s="45"/>
      <c r="M8797" s="45"/>
      <c r="N8797" s="45">
        <v>20.744857788085938</v>
      </c>
      <c r="O8797" s="45"/>
      <c r="P8797" s="45"/>
      <c r="Q8797" s="45"/>
      <c r="R8797" s="45">
        <v>14.668798446655273</v>
      </c>
      <c r="S8797" s="45"/>
      <c r="T8797" s="45"/>
      <c r="U8797" s="45"/>
      <c r="V8797" s="46">
        <v>2.1754378394689411E-4</v>
      </c>
      <c r="W8797" s="46"/>
      <c r="X8797" s="45">
        <v>6.7000001668930054E-2</v>
      </c>
      <c r="Y8797" s="45"/>
      <c r="Z8797" s="44">
        <v>4.0200001001358032</v>
      </c>
      <c r="AA8797" s="44"/>
      <c r="AB8797" s="45">
        <v>-19.665773391723633</v>
      </c>
      <c r="AC8797" s="45"/>
      <c r="AD8797" s="45">
        <v>1.3427667181278857E-12</v>
      </c>
      <c r="AE8797" s="45"/>
      <c r="AF8797" s="45">
        <v>19.817459106445313</v>
      </c>
      <c r="AG8797" s="45"/>
      <c r="AH8797" s="45">
        <v>14.013060569763184</v>
      </c>
      <c r="AI8797" s="45"/>
      <c r="AJ8797" s="45"/>
      <c r="AK8797" s="20">
        <v>6.7756750730951776E-12</v>
      </c>
    </row>
    <row r="8798" spans="2:37">
      <c r="B8798" s="2">
        <v>2.8999999165534973E-2</v>
      </c>
      <c r="D8798" s="44">
        <v>1.7399999499320984</v>
      </c>
      <c r="E8798" s="44"/>
      <c r="F8798" s="45">
        <v>1.309436559677124</v>
      </c>
      <c r="G8798" s="45"/>
      <c r="H8798" s="45"/>
      <c r="I8798" s="45"/>
      <c r="J8798" s="45"/>
      <c r="K8798" s="45">
        <v>2.8822170861531049E-5</v>
      </c>
      <c r="L8798" s="45"/>
      <c r="M8798" s="45"/>
      <c r="N8798" s="45">
        <v>20.717010498046875</v>
      </c>
      <c r="O8798" s="45"/>
      <c r="P8798" s="45"/>
      <c r="Q8798" s="45"/>
      <c r="R8798" s="45">
        <v>14.649118423461914</v>
      </c>
      <c r="S8798" s="45"/>
      <c r="T8798" s="45"/>
      <c r="U8798" s="45"/>
      <c r="V8798" s="46">
        <v>1.3912341091781855E-4</v>
      </c>
      <c r="W8798" s="46"/>
      <c r="X8798" s="45">
        <v>6.8000003695487976E-2</v>
      </c>
      <c r="Y8798" s="45"/>
      <c r="Z8798" s="44">
        <v>4.0800002217292786</v>
      </c>
      <c r="AA8798" s="44"/>
      <c r="AB8798" s="45">
        <v>-17.36674690246582</v>
      </c>
      <c r="AC8798" s="45"/>
      <c r="AD8798" s="45">
        <v>8.6339312435623761E-13</v>
      </c>
      <c r="AE8798" s="45"/>
      <c r="AF8798" s="45">
        <v>19.797405242919922</v>
      </c>
      <c r="AG8798" s="45"/>
      <c r="AH8798" s="45">
        <v>13.998880386352539</v>
      </c>
      <c r="AI8798" s="45"/>
      <c r="AJ8798" s="45"/>
      <c r="AK8798" s="20">
        <v>4.3611429571821514E-12</v>
      </c>
    </row>
    <row r="8799" spans="2:37">
      <c r="B8799" s="2">
        <v>2.9999999329447746E-2</v>
      </c>
      <c r="D8799" s="44">
        <v>1.7999999597668648</v>
      </c>
      <c r="E8799" s="44"/>
      <c r="F8799" s="45">
        <v>-6.384674072265625</v>
      </c>
      <c r="G8799" s="45"/>
      <c r="H8799" s="45"/>
      <c r="I8799" s="45"/>
      <c r="J8799" s="45"/>
      <c r="K8799" s="45">
        <v>1.8413176803733222E-5</v>
      </c>
      <c r="L8799" s="45"/>
      <c r="M8799" s="45"/>
      <c r="N8799" s="45">
        <v>20.689411163330078</v>
      </c>
      <c r="O8799" s="45"/>
      <c r="P8799" s="45"/>
      <c r="Q8799" s="45"/>
      <c r="R8799" s="45">
        <v>14.629609107971191</v>
      </c>
      <c r="S8799" s="45"/>
      <c r="T8799" s="45"/>
      <c r="U8799" s="45"/>
      <c r="V8799" s="46">
        <v>8.8998152932617813E-5</v>
      </c>
      <c r="W8799" s="46"/>
      <c r="X8799" s="45">
        <v>6.8999998271465302E-2</v>
      </c>
      <c r="Y8799" s="45"/>
      <c r="Z8799" s="44">
        <v>4.1399998962879181</v>
      </c>
      <c r="AA8799" s="44"/>
      <c r="AB8799" s="45">
        <v>-12.636429786682129</v>
      </c>
      <c r="AC8799" s="45"/>
      <c r="AD8799" s="45">
        <v>5.5520285634561017E-13</v>
      </c>
      <c r="AE8799" s="45"/>
      <c r="AF8799" s="45">
        <v>19.777511596679688</v>
      </c>
      <c r="AG8799" s="45"/>
      <c r="AH8799" s="45">
        <v>13.98481273651123</v>
      </c>
      <c r="AI8799" s="45"/>
      <c r="AJ8799" s="45"/>
      <c r="AK8799" s="20">
        <v>2.8072429363729112E-12</v>
      </c>
    </row>
    <row r="8800" spans="2:37">
      <c r="B8800" s="2">
        <v>3.0999999493360519E-2</v>
      </c>
      <c r="D8800" s="44">
        <v>1.8599999696016312</v>
      </c>
      <c r="E8800" s="44"/>
      <c r="F8800" s="45">
        <v>-13.16301441192627</v>
      </c>
      <c r="G8800" s="45"/>
      <c r="H8800" s="45"/>
      <c r="I8800" s="45"/>
      <c r="J8800" s="45"/>
      <c r="K8800" s="45">
        <v>1.1766795068979263E-5</v>
      </c>
      <c r="L8800" s="45"/>
      <c r="M8800" s="45"/>
      <c r="N8800" s="45">
        <v>20.662054061889648</v>
      </c>
      <c r="O8800" s="45"/>
      <c r="P8800" s="45"/>
      <c r="Q8800" s="45"/>
      <c r="R8800" s="45">
        <v>14.610269546508789</v>
      </c>
      <c r="S8800" s="45"/>
      <c r="T8800" s="45"/>
      <c r="U8800" s="45"/>
      <c r="V8800" s="46">
        <v>5.694885112461634E-5</v>
      </c>
      <c r="W8800" s="46"/>
      <c r="X8800" s="45">
        <v>7.0000000298023224E-2</v>
      </c>
      <c r="Y8800" s="45"/>
      <c r="Z8800" s="44">
        <v>4.2000000178813934</v>
      </c>
      <c r="AA8800" s="44"/>
      <c r="AB8800" s="45">
        <v>-6.1431441307067871</v>
      </c>
      <c r="AC8800" s="45"/>
      <c r="AD8800" s="45">
        <v>3.5704962207325219E-13</v>
      </c>
      <c r="AE8800" s="45"/>
      <c r="AF8800" s="45">
        <v>19.757778167724609</v>
      </c>
      <c r="AG8800" s="45"/>
      <c r="AH8800" s="45">
        <v>13.970858573913574</v>
      </c>
      <c r="AI8800" s="45"/>
      <c r="AJ8800" s="45"/>
      <c r="AK8800" s="20">
        <v>1.8071344117312482E-12</v>
      </c>
    </row>
    <row r="8801" spans="2:37">
      <c r="B8801" s="2">
        <v>3.2000001519918442E-2</v>
      </c>
      <c r="D8801" s="44">
        <v>1.9200000911951065</v>
      </c>
      <c r="E8801" s="44"/>
      <c r="F8801" s="45">
        <v>-18.077585220336914</v>
      </c>
      <c r="G8801" s="45"/>
      <c r="H8801" s="45"/>
      <c r="I8801" s="45"/>
      <c r="J8801" s="45"/>
      <c r="K8801" s="45">
        <v>7.5216157711111009E-6</v>
      </c>
      <c r="L8801" s="45"/>
      <c r="M8801" s="45"/>
      <c r="N8801" s="45">
        <v>20.63493537902832</v>
      </c>
      <c r="O8801" s="45"/>
      <c r="P8801" s="45"/>
      <c r="Q8801" s="45"/>
      <c r="R8801" s="45">
        <v>14.591097831726074</v>
      </c>
      <c r="S8801" s="45"/>
      <c r="T8801" s="45"/>
      <c r="U8801" s="45"/>
      <c r="V8801" s="46">
        <v>3.6450896004680544E-5</v>
      </c>
      <c r="W8801" s="46"/>
      <c r="X8801" s="45">
        <v>7.1000002324581146E-2</v>
      </c>
      <c r="Y8801" s="45"/>
      <c r="Z8801" s="44">
        <v>4.2600001394748688</v>
      </c>
      <c r="AA8801" s="44"/>
      <c r="AB8801" s="45">
        <v>1.1988980770111084</v>
      </c>
      <c r="AC8801" s="45"/>
      <c r="AD8801" s="45">
        <v>2.2963499591438508E-13</v>
      </c>
      <c r="AE8801" s="45"/>
      <c r="AF8801" s="45">
        <v>19.738201141357422</v>
      </c>
      <c r="AG8801" s="45"/>
      <c r="AH8801" s="45">
        <v>13.957015991210938</v>
      </c>
      <c r="AI8801" s="45"/>
      <c r="AJ8801" s="45"/>
      <c r="AK8801" s="20">
        <v>1.163403791706874E-12</v>
      </c>
    </row>
    <row r="8802" spans="2:37">
      <c r="B8802" s="2">
        <v>3.2999999821186066E-2</v>
      </c>
      <c r="D8802" s="44">
        <v>1.9799999892711639</v>
      </c>
      <c r="E8802" s="44"/>
      <c r="F8802" s="45">
        <v>-20.444185256958008</v>
      </c>
      <c r="G8802" s="45"/>
      <c r="H8802" s="45"/>
      <c r="I8802" s="45"/>
      <c r="J8802" s="45"/>
      <c r="K8802" s="45">
        <v>4.8093206714838743E-6</v>
      </c>
      <c r="L8802" s="45"/>
      <c r="M8802" s="45"/>
      <c r="N8802" s="45">
        <v>20.608053207397461</v>
      </c>
      <c r="O8802" s="45"/>
      <c r="P8802" s="45"/>
      <c r="Q8802" s="45"/>
      <c r="R8802" s="45">
        <v>14.572091102600098</v>
      </c>
      <c r="S8802" s="45"/>
      <c r="T8802" s="45"/>
      <c r="U8802" s="45"/>
      <c r="V8802" s="46">
        <v>2.3337099264608696E-5</v>
      </c>
      <c r="W8802" s="46"/>
      <c r="X8802" s="45">
        <v>7.1999996900558472E-2</v>
      </c>
      <c r="Y8802" s="45"/>
      <c r="Z8802" s="44">
        <v>4.3199998140335083</v>
      </c>
      <c r="AA8802" s="44"/>
      <c r="AB8802" s="45">
        <v>8.3582754135131836</v>
      </c>
      <c r="AC8802" s="45"/>
      <c r="AD8802" s="45">
        <v>1.4769949315245751E-13</v>
      </c>
      <c r="AE8802" s="45"/>
      <c r="AF8802" s="45">
        <v>19.718780517578125</v>
      </c>
      <c r="AG8802" s="45"/>
      <c r="AH8802" s="45">
        <v>13.943283081054688</v>
      </c>
      <c r="AI8802" s="45"/>
      <c r="AJ8802" s="45"/>
      <c r="AK8802" s="20">
        <v>7.4902958184866475E-13</v>
      </c>
    </row>
    <row r="8803" spans="2:37">
      <c r="B8803" s="2">
        <v>3.4000001847743988E-2</v>
      </c>
      <c r="D8803" s="44">
        <v>2.0400001108646393</v>
      </c>
      <c r="E8803" s="44"/>
      <c r="F8803" s="45">
        <v>-19.937625885009766</v>
      </c>
      <c r="G8803" s="45"/>
      <c r="H8803" s="45"/>
      <c r="I8803" s="45"/>
      <c r="J8803" s="45"/>
      <c r="K8803" s="45">
        <v>3.0758999400859466E-6</v>
      </c>
      <c r="L8803" s="45"/>
      <c r="M8803" s="45"/>
      <c r="N8803" s="45">
        <v>20.581403732299805</v>
      </c>
      <c r="O8803" s="45"/>
      <c r="P8803" s="45"/>
      <c r="Q8803" s="45"/>
      <c r="R8803" s="45">
        <v>14.553248405456543</v>
      </c>
      <c r="S8803" s="45"/>
      <c r="T8803" s="45"/>
      <c r="U8803" s="45"/>
      <c r="V8803" s="46">
        <v>1.4945047041692305E-5</v>
      </c>
      <c r="W8803" s="46"/>
      <c r="X8803" s="45">
        <v>7.2999998927116394E-2</v>
      </c>
      <c r="Y8803" s="45"/>
      <c r="Z8803" s="44">
        <v>4.3799999356269836</v>
      </c>
      <c r="AA8803" s="44"/>
      <c r="AB8803" s="45">
        <v>14.331225395202637</v>
      </c>
      <c r="AC8803" s="45"/>
      <c r="AD8803" s="45">
        <v>9.5005837778047025E-14</v>
      </c>
      <c r="AE8803" s="45"/>
      <c r="AF8803" s="45">
        <v>19.699514389038086</v>
      </c>
      <c r="AG8803" s="45"/>
      <c r="AH8803" s="45">
        <v>13.929659843444824</v>
      </c>
      <c r="AI8803" s="45"/>
      <c r="AJ8803" s="45"/>
      <c r="AK8803" s="20">
        <v>4.8227502720543658E-13</v>
      </c>
    </row>
    <row r="8804" spans="2:37">
      <c r="B8804" s="2">
        <v>3.5000000149011612E-2</v>
      </c>
      <c r="D8804" s="44">
        <v>2.1000000089406967</v>
      </c>
      <c r="E8804" s="44"/>
      <c r="F8804" s="45">
        <v>-16.636373519897461</v>
      </c>
      <c r="G8804" s="45"/>
      <c r="H8804" s="45"/>
      <c r="I8804" s="45"/>
      <c r="J8804" s="45"/>
      <c r="K8804" s="45">
        <v>1.9677636373671703E-6</v>
      </c>
      <c r="L8804" s="45"/>
      <c r="M8804" s="45"/>
      <c r="N8804" s="45">
        <v>20.554985046386719</v>
      </c>
      <c r="O8804" s="45"/>
      <c r="P8804" s="45"/>
      <c r="Q8804" s="45"/>
      <c r="R8804" s="45">
        <v>14.534567832946777</v>
      </c>
      <c r="S8804" s="45"/>
      <c r="T8804" s="45"/>
      <c r="U8804" s="45"/>
      <c r="V8804" s="46">
        <v>9.5731702458579093E-6</v>
      </c>
      <c r="W8804" s="46"/>
      <c r="X8804" s="45">
        <v>7.4000000953674316E-2</v>
      </c>
      <c r="Y8804" s="45"/>
      <c r="Z8804" s="44">
        <v>4.440000057220459</v>
      </c>
      <c r="AA8804" s="44"/>
      <c r="AB8804" s="45">
        <v>18.282341003417969</v>
      </c>
      <c r="AC8804" s="45"/>
      <c r="AD8804" s="45">
        <v>6.1115419365889712E-14</v>
      </c>
      <c r="AE8804" s="45"/>
      <c r="AF8804" s="45">
        <v>19.680398941040039</v>
      </c>
      <c r="AG8804" s="45"/>
      <c r="AH8804" s="45">
        <v>13.916144371032715</v>
      </c>
      <c r="AI8804" s="45"/>
      <c r="AJ8804" s="45"/>
      <c r="AK8804" s="20">
        <v>3.1053951727796902E-13</v>
      </c>
    </row>
    <row r="8805" spans="2:37">
      <c r="B8805" s="2">
        <v>3.5999998450279236E-2</v>
      </c>
      <c r="D8805" s="44">
        <v>2.1599999070167542</v>
      </c>
      <c r="E8805" s="44"/>
      <c r="F8805" s="45">
        <v>-11.010512351989746</v>
      </c>
      <c r="G8805" s="45"/>
      <c r="H8805" s="45"/>
      <c r="I8805" s="45"/>
      <c r="J8805" s="45"/>
      <c r="K8805" s="45">
        <v>1.259164037037408E-6</v>
      </c>
      <c r="L8805" s="45"/>
      <c r="M8805" s="45"/>
      <c r="N8805" s="45">
        <v>20.528793334960938</v>
      </c>
      <c r="O8805" s="45"/>
      <c r="P8805" s="45"/>
      <c r="Q8805" s="45"/>
      <c r="R8805" s="45">
        <v>14.516048431396484</v>
      </c>
      <c r="S8805" s="45"/>
      <c r="T8805" s="45"/>
      <c r="U8805" s="45"/>
      <c r="V8805" s="46">
        <v>6.1336490944086108E-6</v>
      </c>
      <c r="W8805" s="46"/>
      <c r="X8805" s="45">
        <v>7.5000002980232239E-2</v>
      </c>
      <c r="Y8805" s="45"/>
      <c r="Z8805" s="44">
        <v>4.5000001788139343</v>
      </c>
      <c r="AA8805" s="44"/>
      <c r="AB8805" s="45">
        <v>19.661386489868164</v>
      </c>
      <c r="AC8805" s="45"/>
      <c r="AD8805" s="45">
        <v>3.9316921436214833E-14</v>
      </c>
      <c r="AE8805" s="45"/>
      <c r="AF8805" s="45">
        <v>19.661436080932617</v>
      </c>
      <c r="AG8805" s="45"/>
      <c r="AH8805" s="45">
        <v>13.902735710144043</v>
      </c>
      <c r="AI8805" s="45"/>
      <c r="AJ8805" s="45"/>
      <c r="AK8805" s="20">
        <v>1.9996972014466735E-13</v>
      </c>
    </row>
    <row r="8806" spans="2:37">
      <c r="B8806" s="2">
        <v>3.7000000476837158E-2</v>
      </c>
      <c r="D8806" s="44">
        <v>2.2200000286102295</v>
      </c>
      <c r="E8806" s="44"/>
      <c r="F8806" s="45">
        <v>-3.8548338413238525</v>
      </c>
      <c r="G8806" s="45"/>
      <c r="H8806" s="45"/>
      <c r="I8806" s="45"/>
      <c r="J8806" s="45"/>
      <c r="K8806" s="45">
        <v>8.0592934637024882E-7</v>
      </c>
      <c r="L8806" s="45"/>
      <c r="M8806" s="45"/>
      <c r="N8806" s="45">
        <v>20.502826690673828</v>
      </c>
      <c r="O8806" s="45"/>
      <c r="P8806" s="45"/>
      <c r="Q8806" s="45"/>
      <c r="R8806" s="45">
        <v>14.497687339782715</v>
      </c>
      <c r="S8806" s="45"/>
      <c r="T8806" s="45"/>
      <c r="U8806" s="45"/>
      <c r="V8806" s="46">
        <v>3.9308206396526657E-6</v>
      </c>
      <c r="W8806" s="46"/>
      <c r="X8806" s="45">
        <v>7.5999997556209564E-2</v>
      </c>
      <c r="Y8806" s="45"/>
      <c r="Z8806" s="44">
        <v>4.5599998533725739</v>
      </c>
      <c r="AA8806" s="44"/>
      <c r="AB8806" s="45">
        <v>18.2799072265625</v>
      </c>
      <c r="AC8806" s="45"/>
      <c r="AD8806" s="45">
        <v>2.5295041465611158E-14</v>
      </c>
      <c r="AE8806" s="45"/>
      <c r="AF8806" s="45">
        <v>19.642623901367188</v>
      </c>
      <c r="AG8806" s="45"/>
      <c r="AH8806" s="45">
        <v>13.889431953430176</v>
      </c>
      <c r="AI8806" s="45"/>
      <c r="AJ8806" s="45"/>
      <c r="AK8806" s="20">
        <v>1.2877628921981882E-13</v>
      </c>
    </row>
    <row r="8807" spans="2:37" ht="14.25" customHeight="1">
      <c r="B8807" s="2">
        <v>3.7999998778104782E-2</v>
      </c>
      <c r="D8807" s="44">
        <v>2.2799999266862869</v>
      </c>
      <c r="E8807" s="44"/>
      <c r="F8807" s="45">
        <v>3.8234093189239502</v>
      </c>
      <c r="G8807" s="45"/>
      <c r="H8807" s="45"/>
      <c r="I8807" s="45"/>
      <c r="J8807" s="45"/>
      <c r="K8807" s="45">
        <v>5.1595696959338966E-7</v>
      </c>
      <c r="L8807" s="45"/>
      <c r="M8807" s="45"/>
      <c r="N8807" s="45">
        <v>20.477083206176758</v>
      </c>
      <c r="O8807" s="45"/>
      <c r="P8807" s="45"/>
      <c r="Q8807" s="45"/>
      <c r="R8807" s="45">
        <v>14.479483604431152</v>
      </c>
      <c r="S8807" s="45"/>
      <c r="T8807" s="45"/>
      <c r="U8807" s="45"/>
      <c r="V8807" s="46">
        <v>2.5196800379490014E-6</v>
      </c>
      <c r="W8807" s="46"/>
      <c r="X8807" s="45">
        <v>7.6999999582767487E-2</v>
      </c>
      <c r="Y8807" s="45"/>
      <c r="Z8807" s="44">
        <v>4.6199999749660492</v>
      </c>
      <c r="AA8807" s="44"/>
      <c r="AB8807" s="45">
        <v>14.336952209472656</v>
      </c>
      <c r="AC8807" s="45"/>
      <c r="AD8807" s="45">
        <v>1.6274867331621604E-14</v>
      </c>
      <c r="AE8807" s="45"/>
      <c r="AF8807" s="45">
        <v>19.623958587646484</v>
      </c>
      <c r="AG8807" s="45"/>
      <c r="AH8807" s="45">
        <v>13.87623405456543</v>
      </c>
      <c r="AI8807" s="45"/>
      <c r="AJ8807" s="45"/>
      <c r="AK8807" s="20">
        <v>8.2933666715762772E-14</v>
      </c>
    </row>
    <row r="8808" spans="2:37" ht="13.5" customHeight="1">
      <c r="B8808" s="47" t="s">
        <v>11</v>
      </c>
      <c r="C8808" s="47"/>
      <c r="D8808" s="47"/>
      <c r="E8808" s="47"/>
    </row>
    <row r="8809" spans="2:37" ht="12.75" customHeight="1">
      <c r="B8809" s="39" t="s">
        <v>0</v>
      </c>
      <c r="C8809" s="39"/>
      <c r="D8809" s="39"/>
      <c r="E8809" s="39"/>
      <c r="F8809" s="39"/>
      <c r="G8809" s="1" t="s">
        <v>1</v>
      </c>
      <c r="H8809" s="40" t="s">
        <v>67</v>
      </c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</row>
    <row r="8810" spans="2:37" ht="12.75" customHeight="1">
      <c r="AB8810" s="39" t="s">
        <v>2</v>
      </c>
      <c r="AC8810" s="39"/>
      <c r="AD8810" s="39"/>
      <c r="AE8810" s="39"/>
      <c r="AF8810" s="39"/>
      <c r="AG8810" s="39"/>
    </row>
    <row r="8811" spans="2:37" ht="12" customHeight="1">
      <c r="B8811" s="39" t="s">
        <v>3</v>
      </c>
      <c r="C8811" s="39"/>
      <c r="D8811" s="39"/>
      <c r="E8811" s="39"/>
      <c r="G8811" s="1" t="s">
        <v>4</v>
      </c>
      <c r="H8811" s="41">
        <v>0.43999999761581421</v>
      </c>
      <c r="I8811" s="41"/>
      <c r="J8811" s="41"/>
      <c r="K8811" s="41"/>
      <c r="L8811" s="41"/>
      <c r="M8811" s="41"/>
      <c r="N8811" s="41"/>
      <c r="O8811" s="39" t="s">
        <v>21</v>
      </c>
      <c r="P8811" s="39"/>
      <c r="Q8811" s="39"/>
      <c r="R8811" s="39"/>
      <c r="S8811" s="1" t="s">
        <v>4</v>
      </c>
      <c r="T8811" s="42" t="s">
        <v>22</v>
      </c>
      <c r="U8811" s="42"/>
      <c r="V8811" s="42"/>
      <c r="W8811" s="42"/>
      <c r="X8811" s="42"/>
      <c r="Y8811" s="42"/>
      <c r="Z8811" s="42"/>
      <c r="AA8811" s="42"/>
      <c r="AB8811" s="39"/>
      <c r="AC8811" s="39"/>
      <c r="AD8811" s="39"/>
      <c r="AE8811" s="39"/>
      <c r="AF8811" s="39"/>
      <c r="AG8811" s="39"/>
    </row>
    <row r="8812" spans="2:37" ht="10.5" customHeight="1">
      <c r="AB8812" s="39"/>
      <c r="AC8812" s="39"/>
      <c r="AD8812" s="39"/>
      <c r="AE8812" s="39"/>
      <c r="AF8812" s="39"/>
      <c r="AG8812" s="39"/>
    </row>
    <row r="8813" spans="2:37" ht="12" customHeight="1">
      <c r="AB8813" s="39"/>
      <c r="AC8813" s="39"/>
      <c r="AD8813" s="39"/>
      <c r="AE8813" s="39"/>
      <c r="AF8813" s="39"/>
      <c r="AG8813" s="39"/>
    </row>
    <row r="8814" spans="2:37" ht="12" customHeight="1">
      <c r="AB8814" s="39"/>
      <c r="AC8814" s="39"/>
      <c r="AD8814" s="39"/>
      <c r="AE8814" s="39"/>
      <c r="AF8814" s="39"/>
      <c r="AG8814" s="39"/>
    </row>
    <row r="8815" spans="2:37" ht="6" customHeight="1"/>
    <row r="8816" spans="2:37" ht="3" customHeight="1">
      <c r="B8816" s="43" t="s">
        <v>5</v>
      </c>
      <c r="D8816" s="43" t="s">
        <v>23</v>
      </c>
      <c r="E8816" s="43"/>
      <c r="G8816" s="43" t="s">
        <v>6</v>
      </c>
      <c r="H8816" s="43"/>
      <c r="J8816" s="43" t="s">
        <v>7</v>
      </c>
      <c r="K8816" s="43"/>
      <c r="L8816" s="43"/>
      <c r="M8816" s="43"/>
      <c r="N8816" s="43" t="s">
        <v>8</v>
      </c>
      <c r="O8816" s="43"/>
      <c r="Q8816" s="43" t="s">
        <v>9</v>
      </c>
      <c r="R8816" s="43"/>
      <c r="S8816" s="43"/>
      <c r="T8816" s="43" t="s">
        <v>10</v>
      </c>
      <c r="U8816" s="43"/>
      <c r="X8816" s="43" t="s">
        <v>5</v>
      </c>
      <c r="Y8816" s="43"/>
      <c r="Z8816" s="43" t="s">
        <v>23</v>
      </c>
      <c r="AA8816" s="43"/>
      <c r="AB8816" s="43" t="s">
        <v>6</v>
      </c>
      <c r="AC8816" s="43" t="s">
        <v>7</v>
      </c>
      <c r="AE8816" s="43" t="s">
        <v>8</v>
      </c>
      <c r="AF8816" s="43" t="s">
        <v>9</v>
      </c>
      <c r="AG8816" s="43" t="s">
        <v>10</v>
      </c>
      <c r="AH8816" s="43"/>
    </row>
    <row r="8817" spans="2:34" ht="14.25" customHeight="1">
      <c r="B8817" s="43"/>
      <c r="D8817" s="43"/>
      <c r="E8817" s="43"/>
      <c r="G8817" s="43"/>
      <c r="H8817" s="43"/>
      <c r="J8817" s="43"/>
      <c r="K8817" s="43"/>
      <c r="L8817" s="43"/>
      <c r="M8817" s="43"/>
      <c r="N8817" s="43"/>
      <c r="O8817" s="43"/>
      <c r="Q8817" s="43"/>
      <c r="R8817" s="43"/>
      <c r="S8817" s="43"/>
      <c r="T8817" s="43"/>
      <c r="U8817" s="43"/>
      <c r="X8817" s="43"/>
      <c r="Y8817" s="43"/>
      <c r="Z8817" s="43"/>
      <c r="AA8817" s="43"/>
      <c r="AB8817" s="43"/>
      <c r="AC8817" s="43"/>
      <c r="AE8817" s="43"/>
      <c r="AF8817" s="43"/>
      <c r="AG8817" s="43"/>
      <c r="AH8817" s="43"/>
    </row>
    <row r="8818" spans="2:34">
      <c r="B8818" s="2">
        <v>7.8000001609325409E-2</v>
      </c>
      <c r="D8818" s="44">
        <v>4.6800000965595245</v>
      </c>
      <c r="E8818" s="44"/>
      <c r="F8818" s="45">
        <v>8.3904199600219727</v>
      </c>
      <c r="G8818" s="45"/>
      <c r="H8818" s="45"/>
      <c r="I8818" s="45"/>
      <c r="J8818" s="45"/>
      <c r="K8818" s="45">
        <v>1.0471883573497966E-14</v>
      </c>
      <c r="L8818" s="45"/>
      <c r="M8818" s="45"/>
      <c r="N8818" s="45">
        <v>19.605440139770508</v>
      </c>
      <c r="O8818" s="45"/>
      <c r="P8818" s="45"/>
      <c r="Q8818" s="45"/>
      <c r="R8818" s="45">
        <v>13.863139152526855</v>
      </c>
      <c r="S8818" s="45"/>
      <c r="T8818" s="45"/>
      <c r="U8818" s="45"/>
      <c r="V8818" s="46">
        <v>5.3413155652994385E-14</v>
      </c>
      <c r="W8818" s="46"/>
    </row>
    <row r="8819" spans="2:34">
      <c r="B8819" s="2">
        <v>7.9000003635883331E-2</v>
      </c>
      <c r="D8819" s="44">
        <v>4.7400002181529999</v>
      </c>
      <c r="E8819" s="44"/>
      <c r="F8819" s="45">
        <v>1.2781431674957275</v>
      </c>
      <c r="G8819" s="45"/>
      <c r="H8819" s="45"/>
      <c r="I8819" s="45"/>
      <c r="J8819" s="45"/>
      <c r="K8819" s="45">
        <v>6.7383956995779783E-15</v>
      </c>
      <c r="L8819" s="45"/>
      <c r="M8819" s="45"/>
      <c r="N8819" s="45">
        <v>19.587066650390625</v>
      </c>
      <c r="O8819" s="45"/>
      <c r="P8819" s="45"/>
      <c r="Q8819" s="45"/>
      <c r="R8819" s="45">
        <v>13.850147247314453</v>
      </c>
      <c r="S8819" s="45"/>
      <c r="T8819" s="45"/>
      <c r="U8819" s="45"/>
      <c r="V8819" s="46">
        <v>3.4402273645919509E-14</v>
      </c>
      <c r="W8819" s="46"/>
    </row>
    <row r="8820" spans="2:34">
      <c r="B8820" s="2">
        <v>7.9999998211860657E-2</v>
      </c>
      <c r="D8820" s="44">
        <v>4.7999998927116394</v>
      </c>
      <c r="E8820" s="44"/>
      <c r="F8820" s="45">
        <v>-6.0001349449157715</v>
      </c>
      <c r="G8820" s="45"/>
      <c r="H8820" s="45"/>
      <c r="I8820" s="45"/>
      <c r="J8820" s="45"/>
      <c r="K8820" s="45">
        <v>4.3362238136919386E-15</v>
      </c>
      <c r="L8820" s="45"/>
      <c r="M8820" s="45"/>
      <c r="N8820" s="45">
        <v>19.568836212158203</v>
      </c>
      <c r="O8820" s="45"/>
      <c r="P8820" s="45"/>
      <c r="Q8820" s="45"/>
      <c r="R8820" s="45">
        <v>13.83725643157959</v>
      </c>
      <c r="S8820" s="45"/>
      <c r="T8820" s="45"/>
      <c r="U8820" s="45"/>
      <c r="V8820" s="46">
        <v>2.2158822357305069E-14</v>
      </c>
      <c r="W8820" s="46"/>
    </row>
    <row r="8821" spans="2:34">
      <c r="B8821" s="2">
        <v>8.1000000238418579E-2</v>
      </c>
      <c r="D8821" s="44">
        <v>4.8600000143051147</v>
      </c>
      <c r="E8821" s="44"/>
      <c r="F8821" s="45">
        <v>-12.423259735107422</v>
      </c>
      <c r="G8821" s="45"/>
      <c r="H8821" s="45"/>
      <c r="I8821" s="45"/>
      <c r="J8821" s="45"/>
      <c r="K8821" s="45">
        <v>2.7905477153886875E-15</v>
      </c>
      <c r="L8821" s="45"/>
      <c r="M8821" s="45"/>
      <c r="N8821" s="45">
        <v>19.550748825073242</v>
      </c>
      <c r="O8821" s="45"/>
      <c r="P8821" s="45"/>
      <c r="Q8821" s="45"/>
      <c r="R8821" s="45">
        <v>13.824466705322266</v>
      </c>
      <c r="S8821" s="45"/>
      <c r="T8821" s="45"/>
      <c r="U8821" s="45"/>
      <c r="V8821" s="46">
        <v>1.4273355582314004E-14</v>
      </c>
      <c r="W8821" s="46"/>
    </row>
    <row r="8822" spans="2:34">
      <c r="B8822" s="2">
        <v>8.2000002264976501E-2</v>
      </c>
      <c r="D8822" s="44">
        <v>4.9200001358985901</v>
      </c>
      <c r="E8822" s="44"/>
      <c r="F8822" s="45">
        <v>-17.09190559387207</v>
      </c>
      <c r="G8822" s="45"/>
      <c r="H8822" s="45"/>
      <c r="I8822" s="45"/>
      <c r="J8822" s="45"/>
      <c r="K8822" s="45">
        <v>1.7959283826795083E-15</v>
      </c>
      <c r="L8822" s="45"/>
      <c r="M8822" s="45"/>
      <c r="N8822" s="45">
        <v>19.532800674438477</v>
      </c>
      <c r="O8822" s="45"/>
      <c r="P8822" s="45"/>
      <c r="Q8822" s="45"/>
      <c r="R8822" s="45">
        <v>13.811776161193848</v>
      </c>
      <c r="S8822" s="45"/>
      <c r="T8822" s="45"/>
      <c r="U8822" s="45"/>
      <c r="V8822" s="46">
        <v>9.1944232107998673E-15</v>
      </c>
      <c r="W8822" s="46"/>
    </row>
    <row r="8823" spans="2:34">
      <c r="B8823" s="2">
        <v>8.2999996840953827E-2</v>
      </c>
      <c r="D8823" s="44">
        <v>4.9799998104572296</v>
      </c>
      <c r="E8823" s="44"/>
      <c r="F8823" s="45">
        <v>-19.354473114013672</v>
      </c>
      <c r="G8823" s="45"/>
      <c r="H8823" s="45"/>
      <c r="I8823" s="45"/>
      <c r="J8823" s="45"/>
      <c r="K8823" s="45">
        <v>1.1558716418559405E-15</v>
      </c>
      <c r="L8823" s="45"/>
      <c r="M8823" s="45"/>
      <c r="N8823" s="45">
        <v>19.514993667602539</v>
      </c>
      <c r="O8823" s="45"/>
      <c r="P8823" s="45"/>
      <c r="Q8823" s="45"/>
      <c r="R8823" s="45">
        <v>13.79918384552002</v>
      </c>
      <c r="S8823" s="45"/>
      <c r="T8823" s="45"/>
      <c r="U8823" s="45"/>
      <c r="V8823" s="46">
        <v>5.9229926566400481E-15</v>
      </c>
      <c r="W8823" s="46"/>
    </row>
    <row r="8824" spans="2:34">
      <c r="B8824" s="2">
        <v>8.3999998867511749E-2</v>
      </c>
      <c r="D8824" s="44">
        <v>5.039999932050705</v>
      </c>
      <c r="E8824" s="44"/>
      <c r="F8824" s="45">
        <v>-18.897998809814453</v>
      </c>
      <c r="G8824" s="45"/>
      <c r="H8824" s="45"/>
      <c r="I8824" s="45"/>
      <c r="J8824" s="45"/>
      <c r="K8824" s="45">
        <v>7.4396142543030558E-16</v>
      </c>
      <c r="L8824" s="45"/>
      <c r="M8824" s="45"/>
      <c r="N8824" s="45">
        <v>19.497323989868164</v>
      </c>
      <c r="O8824" s="45"/>
      <c r="P8824" s="45"/>
      <c r="Q8824" s="45"/>
      <c r="R8824" s="45">
        <v>13.786689758300781</v>
      </c>
      <c r="S8824" s="45"/>
      <c r="T8824" s="45"/>
      <c r="U8824" s="45"/>
      <c r="V8824" s="46">
        <v>3.8157106326593832E-15</v>
      </c>
      <c r="W8824" s="46"/>
    </row>
    <row r="8825" spans="2:34">
      <c r="B8825" s="2">
        <v>8.5000000894069672E-2</v>
      </c>
      <c r="D8825" s="44">
        <v>5.1000000536441803</v>
      </c>
      <c r="E8825" s="44"/>
      <c r="F8825" s="45">
        <v>-15.791440010070801</v>
      </c>
      <c r="G8825" s="45"/>
      <c r="H8825" s="45"/>
      <c r="I8825" s="45"/>
      <c r="J8825" s="45"/>
      <c r="K8825" s="45">
        <v>4.788624004941342E-16</v>
      </c>
      <c r="L8825" s="45"/>
      <c r="M8825" s="45"/>
      <c r="N8825" s="45">
        <v>19.479789733886719</v>
      </c>
      <c r="O8825" s="45"/>
      <c r="P8825" s="45"/>
      <c r="Q8825" s="45"/>
      <c r="R8825" s="45">
        <v>13.774291038513184</v>
      </c>
      <c r="S8825" s="45"/>
      <c r="T8825" s="45"/>
      <c r="U8825" s="45"/>
      <c r="V8825" s="46">
        <v>2.4582524550160892E-15</v>
      </c>
      <c r="W8825" s="46"/>
    </row>
    <row r="8826" spans="2:34">
      <c r="B8826" s="2">
        <v>8.6000002920627594E-2</v>
      </c>
      <c r="D8826" s="44">
        <v>5.1600001752376556</v>
      </c>
      <c r="E8826" s="44"/>
      <c r="F8826" s="45">
        <v>-10.475301742553711</v>
      </c>
      <c r="G8826" s="45"/>
      <c r="H8826" s="45"/>
      <c r="I8826" s="45"/>
      <c r="J8826" s="45"/>
      <c r="K8826" s="45">
        <v>3.0824060993153983E-16</v>
      </c>
      <c r="L8826" s="45"/>
      <c r="M8826" s="45"/>
      <c r="N8826" s="45">
        <v>19.462390899658203</v>
      </c>
      <c r="O8826" s="45"/>
      <c r="P8826" s="45"/>
      <c r="Q8826" s="45"/>
      <c r="R8826" s="45">
        <v>13.761988639831543</v>
      </c>
      <c r="S8826" s="45"/>
      <c r="T8826" s="45"/>
      <c r="U8826" s="45"/>
      <c r="V8826" s="46">
        <v>1.5837756402707496E-15</v>
      </c>
      <c r="W8826" s="46"/>
    </row>
    <row r="8827" spans="2:34">
      <c r="B8827" s="2">
        <v>8.6999997496604919E-2</v>
      </c>
      <c r="D8827" s="44">
        <v>5.2199998497962952</v>
      </c>
      <c r="E8827" s="44"/>
      <c r="F8827" s="45">
        <v>-3.6991958618164063</v>
      </c>
      <c r="G8827" s="45"/>
      <c r="H8827" s="45"/>
      <c r="I8827" s="45"/>
      <c r="J8827" s="45"/>
      <c r="K8827" s="45">
        <v>1.9842073691210066E-16</v>
      </c>
      <c r="L8827" s="45"/>
      <c r="M8827" s="45"/>
      <c r="N8827" s="45">
        <v>19.445125579833984</v>
      </c>
      <c r="O8827" s="45"/>
      <c r="P8827" s="45"/>
      <c r="Q8827" s="45"/>
      <c r="R8827" s="45">
        <v>13.749780654907227</v>
      </c>
      <c r="S8827" s="45"/>
      <c r="T8827" s="45"/>
      <c r="U8827" s="45"/>
      <c r="V8827" s="46">
        <v>1.0204137094145592E-15</v>
      </c>
      <c r="W8827" s="46"/>
    </row>
    <row r="8828" spans="2:34">
      <c r="B8828" s="2">
        <v>8.7999999523162842E-2</v>
      </c>
      <c r="D8828" s="44">
        <v>5.2799999713897705</v>
      </c>
      <c r="E8828" s="44"/>
      <c r="F8828" s="45">
        <v>3.5838379859924316</v>
      </c>
      <c r="G8828" s="45"/>
      <c r="H8828" s="45"/>
      <c r="I8828" s="45"/>
      <c r="J8828" s="45"/>
      <c r="K8828" s="45">
        <v>1.2773258168083829E-16</v>
      </c>
      <c r="L8828" s="45"/>
      <c r="M8828" s="45"/>
      <c r="N8828" s="45">
        <v>19.427993774414063</v>
      </c>
      <c r="O8828" s="45"/>
      <c r="P8828" s="45"/>
      <c r="Q8828" s="45"/>
      <c r="R8828" s="45">
        <v>13.737666130065918</v>
      </c>
      <c r="S8828" s="45"/>
      <c r="T8828" s="45"/>
      <c r="U8828" s="45"/>
      <c r="V8828" s="46">
        <v>6.574666560214327E-16</v>
      </c>
      <c r="W8828" s="46"/>
    </row>
    <row r="8829" spans="2:34">
      <c r="B8829" s="2">
        <v>8.9000001549720764E-2</v>
      </c>
      <c r="D8829" s="44">
        <v>5.3400000929832458</v>
      </c>
      <c r="E8829" s="44"/>
      <c r="F8829" s="45">
        <v>10.351350784301758</v>
      </c>
      <c r="G8829" s="45"/>
      <c r="H8829" s="45"/>
      <c r="I8829" s="45"/>
      <c r="J8829" s="45"/>
      <c r="K8829" s="45">
        <v>8.2230540854598714E-17</v>
      </c>
      <c r="L8829" s="45"/>
      <c r="M8829" s="45"/>
      <c r="N8829" s="45">
        <v>19.410993576049805</v>
      </c>
      <c r="O8829" s="45"/>
      <c r="P8829" s="45"/>
      <c r="Q8829" s="45"/>
      <c r="R8829" s="45">
        <v>13.725645065307617</v>
      </c>
      <c r="S8829" s="45"/>
      <c r="T8829" s="45"/>
      <c r="U8829" s="45"/>
      <c r="V8829" s="46">
        <v>4.2362873196244097E-16</v>
      </c>
      <c r="W8829" s="46"/>
    </row>
    <row r="8830" spans="2:34">
      <c r="B8830" s="2">
        <v>9.0000003576278687E-2</v>
      </c>
      <c r="D8830" s="44">
        <v>5.4000002145767212</v>
      </c>
      <c r="E8830" s="44"/>
      <c r="F8830" s="45">
        <v>15.654994010925293</v>
      </c>
      <c r="G8830" s="45"/>
      <c r="H8830" s="45"/>
      <c r="I8830" s="45"/>
      <c r="J8830" s="45"/>
      <c r="K8830" s="45">
        <v>5.2939618760397875E-17</v>
      </c>
      <c r="L8830" s="45"/>
      <c r="M8830" s="45"/>
      <c r="N8830" s="45">
        <v>19.394121170043945</v>
      </c>
      <c r="O8830" s="45"/>
      <c r="P8830" s="45"/>
      <c r="Q8830" s="45"/>
      <c r="R8830" s="45">
        <v>13.713714599609375</v>
      </c>
      <c r="S8830" s="45"/>
      <c r="T8830" s="45"/>
      <c r="U8830" s="45"/>
      <c r="V8830" s="46">
        <v>2.7296735221123299E-16</v>
      </c>
      <c r="W8830" s="46"/>
    </row>
    <row r="8831" spans="2:34">
      <c r="B8831" s="2">
        <v>9.0999998152256012E-2</v>
      </c>
      <c r="D8831" s="44">
        <v>5.4599998891353607</v>
      </c>
      <c r="E8831" s="44"/>
      <c r="F8831" s="45">
        <v>18.753391265869141</v>
      </c>
      <c r="G8831" s="45"/>
      <c r="H8831" s="45"/>
      <c r="I8831" s="45"/>
      <c r="J8831" s="45"/>
      <c r="K8831" s="45">
        <v>3.4083487449324874E-17</v>
      </c>
      <c r="L8831" s="45"/>
      <c r="M8831" s="45"/>
      <c r="N8831" s="45">
        <v>19.377378463745117</v>
      </c>
      <c r="O8831" s="45"/>
      <c r="P8831" s="45"/>
      <c r="Q8831" s="45"/>
      <c r="R8831" s="45">
        <v>13.701875686645508</v>
      </c>
      <c r="S8831" s="45"/>
      <c r="T8831" s="45"/>
      <c r="U8831" s="45"/>
      <c r="V8831" s="46">
        <v>1.758931809958233E-16</v>
      </c>
      <c r="W8831" s="46"/>
    </row>
    <row r="8832" spans="2:34">
      <c r="B8832" s="2">
        <v>9.2000000178813934E-2</v>
      </c>
      <c r="D8832" s="44">
        <v>5.5200000107288361</v>
      </c>
      <c r="E8832" s="44"/>
      <c r="F8832" s="45">
        <v>19.215751647949219</v>
      </c>
      <c r="G8832" s="45"/>
      <c r="H8832" s="45"/>
      <c r="I8832" s="45"/>
      <c r="J8832" s="45"/>
      <c r="K8832" s="45">
        <v>2.1944327409978475E-17</v>
      </c>
      <c r="L8832" s="45"/>
      <c r="M8832" s="45"/>
      <c r="N8832" s="45">
        <v>19.360761642456055</v>
      </c>
      <c r="O8832" s="45"/>
      <c r="P8832" s="45"/>
      <c r="Q8832" s="45"/>
      <c r="R8832" s="45">
        <v>13.690126419067383</v>
      </c>
      <c r="S8832" s="45"/>
      <c r="T8832" s="45"/>
      <c r="U8832" s="45"/>
      <c r="V8832" s="46">
        <v>1.1334433740829491E-16</v>
      </c>
      <c r="W8832" s="46"/>
    </row>
    <row r="8833" spans="2:33">
      <c r="B8833" s="2">
        <v>9.3000002205371857E-2</v>
      </c>
      <c r="D8833" s="44">
        <v>5.5800001323223114</v>
      </c>
      <c r="E8833" s="44"/>
      <c r="F8833" s="45">
        <v>16.981742858886719</v>
      </c>
      <c r="G8833" s="45"/>
      <c r="H8833" s="45"/>
      <c r="I8833" s="45"/>
      <c r="J8833" s="45"/>
      <c r="K8833" s="45">
        <v>1.4129116710771344E-17</v>
      </c>
      <c r="L8833" s="45"/>
      <c r="M8833" s="45"/>
      <c r="N8833" s="45">
        <v>19.344272613525391</v>
      </c>
      <c r="O8833" s="45"/>
      <c r="P8833" s="45"/>
      <c r="Q8833" s="45"/>
      <c r="R8833" s="45">
        <v>13.678465843200684</v>
      </c>
      <c r="S8833" s="45"/>
      <c r="T8833" s="45"/>
      <c r="U8833" s="45"/>
      <c r="V8833" s="46">
        <v>7.304030616878346E-17</v>
      </c>
      <c r="W8833" s="46"/>
    </row>
    <row r="8834" spans="2:33">
      <c r="B8834" s="2">
        <v>9.3999996781349182E-2</v>
      </c>
      <c r="D8834" s="44">
        <v>5.6399998068809509</v>
      </c>
      <c r="E8834" s="44"/>
      <c r="F8834" s="45">
        <v>12.369326591491699</v>
      </c>
      <c r="G8834" s="45"/>
      <c r="H8834" s="45"/>
      <c r="I8834" s="45"/>
      <c r="J8834" s="45"/>
      <c r="K8834" s="45">
        <v>9.0974911955358085E-18</v>
      </c>
      <c r="L8834" s="45"/>
      <c r="M8834" s="45"/>
      <c r="N8834" s="45">
        <v>19.327905654907227</v>
      </c>
      <c r="O8834" s="45"/>
      <c r="P8834" s="45"/>
      <c r="Q8834" s="45"/>
      <c r="R8834" s="45">
        <v>13.66689395904541</v>
      </c>
      <c r="S8834" s="45"/>
      <c r="T8834" s="45"/>
      <c r="U8834" s="45"/>
      <c r="V8834" s="46">
        <v>4.7069200671170293E-17</v>
      </c>
      <c r="W8834" s="46"/>
    </row>
    <row r="8835" spans="2:33">
      <c r="B8835" s="2">
        <v>9.4999998807907104E-2</v>
      </c>
      <c r="D8835" s="44">
        <v>5.6999999284744263</v>
      </c>
      <c r="E8835" s="44"/>
      <c r="F8835" s="45">
        <v>6.0295090675354004</v>
      </c>
      <c r="G8835" s="45"/>
      <c r="H8835" s="45"/>
      <c r="I8835" s="45"/>
      <c r="J8835" s="45"/>
      <c r="K8835" s="45">
        <v>5.8578962291147544E-18</v>
      </c>
      <c r="L8835" s="45"/>
      <c r="M8835" s="45"/>
      <c r="N8835" s="45">
        <v>19.311664581298828</v>
      </c>
      <c r="O8835" s="45"/>
      <c r="P8835" s="45"/>
      <c r="Q8835" s="45"/>
      <c r="R8835" s="45">
        <v>13.65540885925293</v>
      </c>
      <c r="S8835" s="45"/>
      <c r="T8835" s="45"/>
      <c r="U8835" s="45"/>
      <c r="V8835" s="46">
        <v>3.0333460833593273E-17</v>
      </c>
      <c r="W8835" s="46"/>
    </row>
    <row r="8836" spans="2:33">
      <c r="B8836" s="2">
        <v>9.6000000834465027E-2</v>
      </c>
      <c r="D8836" s="44">
        <v>5.7600000500679016</v>
      </c>
      <c r="E8836" s="44"/>
      <c r="F8836" s="45">
        <v>-1.145516037940979</v>
      </c>
      <c r="G8836" s="45"/>
      <c r="H8836" s="45"/>
      <c r="I8836" s="45"/>
      <c r="J8836" s="45"/>
      <c r="K8836" s="45">
        <v>3.7720258977127552E-18</v>
      </c>
      <c r="L8836" s="45"/>
      <c r="M8836" s="45"/>
      <c r="N8836" s="45">
        <v>19.295543670654297</v>
      </c>
      <c r="O8836" s="45"/>
      <c r="P8836" s="45"/>
      <c r="Q8836" s="45"/>
      <c r="R8836" s="45">
        <v>13.644010543823242</v>
      </c>
      <c r="S8836" s="45"/>
      <c r="T8836" s="45"/>
      <c r="U8836" s="45"/>
      <c r="V8836" s="46">
        <v>1.9548688278933023E-17</v>
      </c>
      <c r="W8836" s="46"/>
    </row>
    <row r="8837" spans="2:33">
      <c r="B8837" s="2">
        <v>9.7000002861022949E-2</v>
      </c>
      <c r="D8837" s="44">
        <v>5.820000171661377</v>
      </c>
      <c r="E8837" s="44"/>
      <c r="F8837" s="45">
        <v>-8.1479063034057617</v>
      </c>
      <c r="G8837" s="45"/>
      <c r="H8837" s="45"/>
      <c r="I8837" s="45"/>
      <c r="J8837" s="45"/>
      <c r="K8837" s="45">
        <v>2.4289583797093933E-18</v>
      </c>
      <c r="L8837" s="45"/>
      <c r="M8837" s="45"/>
      <c r="N8837" s="45">
        <v>19.279544830322266</v>
      </c>
      <c r="O8837" s="45"/>
      <c r="P8837" s="45"/>
      <c r="Q8837" s="45"/>
      <c r="R8837" s="45">
        <v>13.632697105407715</v>
      </c>
      <c r="S8837" s="45"/>
      <c r="T8837" s="45"/>
      <c r="U8837" s="45"/>
      <c r="V8837" s="46">
        <v>1.2598629091117554E-17</v>
      </c>
      <c r="W8837" s="46"/>
    </row>
    <row r="8838" spans="2:33">
      <c r="B8838" s="2">
        <v>9.7999997437000275E-2</v>
      </c>
      <c r="D8838" s="44">
        <v>5.8799998462200165</v>
      </c>
      <c r="E8838" s="44"/>
      <c r="F8838" s="45">
        <v>-13.99571418762207</v>
      </c>
      <c r="G8838" s="45"/>
      <c r="H8838" s="45"/>
      <c r="I8838" s="45"/>
      <c r="J8838" s="45"/>
      <c r="K8838" s="45">
        <v>1.5641467361519142E-18</v>
      </c>
      <c r="L8838" s="45"/>
      <c r="M8838" s="45"/>
      <c r="N8838" s="45">
        <v>19.263666152954102</v>
      </c>
      <c r="O8838" s="45"/>
      <c r="P8838" s="45"/>
      <c r="Q8838" s="45"/>
      <c r="R8838" s="45">
        <v>13.621468544006348</v>
      </c>
      <c r="S8838" s="45"/>
      <c r="T8838" s="45"/>
      <c r="U8838" s="45"/>
      <c r="V8838" s="46">
        <v>8.1196735488113616E-18</v>
      </c>
      <c r="W8838" s="46"/>
    </row>
    <row r="8839" spans="2:33">
      <c r="B8839" s="2">
        <v>9.8999999463558197E-2</v>
      </c>
      <c r="D8839" s="44">
        <v>5.9399999678134918</v>
      </c>
      <c r="E8839" s="44"/>
      <c r="F8839" s="45">
        <v>-17.87055778503418</v>
      </c>
      <c r="G8839" s="45"/>
      <c r="H8839" s="45"/>
      <c r="I8839" s="45"/>
      <c r="J8839" s="45"/>
      <c r="K8839" s="45">
        <v>1.0072712735907758E-18</v>
      </c>
      <c r="L8839" s="45"/>
      <c r="M8839" s="45"/>
      <c r="N8839" s="45">
        <v>19.247905731201172</v>
      </c>
      <c r="O8839" s="45"/>
      <c r="P8839" s="45"/>
      <c r="Q8839" s="45"/>
      <c r="R8839" s="45">
        <v>13.610323905944824</v>
      </c>
      <c r="S8839" s="45"/>
      <c r="T8839" s="45"/>
      <c r="U8839" s="45"/>
      <c r="V8839" s="46">
        <v>5.2331473919687664E-18</v>
      </c>
      <c r="W8839" s="46"/>
    </row>
    <row r="8840" spans="2:33">
      <c r="B8840" s="2">
        <v>0.10000000149011612</v>
      </c>
      <c r="D8840" s="44">
        <v>6.0000000894069672</v>
      </c>
      <c r="E8840" s="44"/>
      <c r="F8840" s="45">
        <v>-19.232131958007813</v>
      </c>
      <c r="G8840" s="45"/>
      <c r="H8840" s="45"/>
      <c r="I8840" s="45"/>
      <c r="J8840" s="45"/>
      <c r="K8840" s="45">
        <v>6.4867400238831861E-19</v>
      </c>
      <c r="L8840" s="45"/>
      <c r="M8840" s="45"/>
      <c r="N8840" s="45">
        <v>19.232261657714844</v>
      </c>
      <c r="O8840" s="45"/>
      <c r="P8840" s="45"/>
      <c r="Q8840" s="45"/>
      <c r="R8840" s="45">
        <v>13.599262237548828</v>
      </c>
      <c r="S8840" s="45"/>
      <c r="T8840" s="45"/>
      <c r="U8840" s="45"/>
      <c r="V8840" s="46">
        <v>3.3728430097553837E-18</v>
      </c>
      <c r="W8840" s="46"/>
    </row>
    <row r="8841" spans="2:33" ht="9.75" customHeight="1">
      <c r="B8841" s="2">
        <v>0.10100000351667404</v>
      </c>
      <c r="D8841" s="44">
        <v>6.0600002110004425</v>
      </c>
      <c r="E8841" s="44"/>
      <c r="F8841" s="45">
        <v>-17.893533706665039</v>
      </c>
      <c r="G8841" s="45"/>
      <c r="H8841" s="45"/>
      <c r="I8841" s="45"/>
      <c r="J8841" s="45"/>
      <c r="K8841" s="45">
        <v>4.1775076626371414E-19</v>
      </c>
      <c r="L8841" s="45"/>
      <c r="M8841" s="45"/>
      <c r="N8841" s="45">
        <v>19.216733932495117</v>
      </c>
      <c r="O8841" s="45"/>
      <c r="P8841" s="45"/>
      <c r="Q8841" s="45"/>
      <c r="R8841" s="45">
        <v>13.588283538818359</v>
      </c>
      <c r="S8841" s="45"/>
      <c r="T8841" s="45"/>
      <c r="U8841" s="45"/>
      <c r="V8841" s="46">
        <v>2.1738904135886137E-18</v>
      </c>
      <c r="W8841" s="46"/>
    </row>
    <row r="8842" spans="2:33" ht="5.25" customHeight="1"/>
    <row r="8843" spans="2:33" ht="172.5" customHeight="1"/>
    <row r="8844" spans="2:33" ht="16.5" customHeight="1"/>
    <row r="8845" spans="2:33" ht="12.75" customHeight="1">
      <c r="B8845" s="39" t="s">
        <v>0</v>
      </c>
      <c r="C8845" s="39"/>
      <c r="D8845" s="39"/>
      <c r="E8845" s="39"/>
      <c r="F8845" s="39"/>
      <c r="G8845" s="1" t="s">
        <v>1</v>
      </c>
      <c r="H8845" s="40" t="s">
        <v>82</v>
      </c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</row>
    <row r="8846" spans="2:33" ht="12.75" customHeight="1">
      <c r="AB8846" s="39" t="s">
        <v>2</v>
      </c>
      <c r="AC8846" s="39"/>
      <c r="AD8846" s="39"/>
      <c r="AE8846" s="39"/>
      <c r="AF8846" s="39"/>
      <c r="AG8846" s="39"/>
    </row>
    <row r="8847" spans="2:33" ht="12" customHeight="1">
      <c r="B8847" s="39" t="s">
        <v>3</v>
      </c>
      <c r="C8847" s="39"/>
      <c r="D8847" s="39"/>
      <c r="E8847" s="39"/>
      <c r="G8847" s="1" t="s">
        <v>4</v>
      </c>
      <c r="H8847" s="41">
        <v>0.2199999988079071</v>
      </c>
      <c r="I8847" s="41"/>
      <c r="J8847" s="41"/>
      <c r="K8847" s="41"/>
      <c r="L8847" s="41"/>
      <c r="M8847" s="41"/>
      <c r="N8847" s="41"/>
      <c r="O8847" s="39" t="s">
        <v>21</v>
      </c>
      <c r="P8847" s="39"/>
      <c r="Q8847" s="39"/>
      <c r="R8847" s="39"/>
      <c r="S8847" s="1" t="s">
        <v>4</v>
      </c>
      <c r="T8847" s="42" t="s">
        <v>22</v>
      </c>
      <c r="U8847" s="42"/>
      <c r="V8847" s="42"/>
      <c r="W8847" s="42"/>
      <c r="X8847" s="42"/>
      <c r="Y8847" s="42"/>
      <c r="Z8847" s="42"/>
      <c r="AA8847" s="42"/>
      <c r="AB8847" s="39"/>
      <c r="AC8847" s="39"/>
      <c r="AD8847" s="39"/>
      <c r="AE8847" s="39"/>
      <c r="AF8847" s="39"/>
      <c r="AG8847" s="39"/>
    </row>
    <row r="8848" spans="2:33" ht="10.5" customHeight="1">
      <c r="AB8848" s="39"/>
      <c r="AC8848" s="39"/>
      <c r="AD8848" s="39"/>
      <c r="AE8848" s="39"/>
      <c r="AF8848" s="39"/>
      <c r="AG8848" s="39"/>
    </row>
    <row r="8849" spans="2:37" ht="12" customHeight="1">
      <c r="AB8849" s="39"/>
      <c r="AC8849" s="39"/>
      <c r="AD8849" s="39"/>
      <c r="AE8849" s="39"/>
      <c r="AF8849" s="39"/>
      <c r="AG8849" s="39"/>
    </row>
    <row r="8850" spans="2:37" ht="12" customHeight="1">
      <c r="AB8850" s="39"/>
      <c r="AC8850" s="39"/>
      <c r="AD8850" s="39"/>
      <c r="AE8850" s="39"/>
      <c r="AF8850" s="39"/>
      <c r="AG8850" s="39"/>
    </row>
    <row r="8851" spans="2:37" ht="6" customHeight="1"/>
    <row r="8852" spans="2:37" ht="3" customHeight="1">
      <c r="B8852" s="43" t="s">
        <v>5</v>
      </c>
      <c r="D8852" s="43" t="s">
        <v>23</v>
      </c>
      <c r="E8852" s="43"/>
      <c r="G8852" s="43" t="s">
        <v>6</v>
      </c>
      <c r="H8852" s="43"/>
      <c r="J8852" s="43" t="s">
        <v>7</v>
      </c>
      <c r="K8852" s="43"/>
      <c r="L8852" s="43"/>
      <c r="M8852" s="43"/>
      <c r="N8852" s="43" t="s">
        <v>8</v>
      </c>
      <c r="O8852" s="43"/>
      <c r="Q8852" s="43" t="s">
        <v>9</v>
      </c>
      <c r="R8852" s="43"/>
      <c r="S8852" s="43"/>
      <c r="T8852" s="43" t="s">
        <v>10</v>
      </c>
      <c r="U8852" s="43"/>
      <c r="X8852" s="43" t="s">
        <v>5</v>
      </c>
      <c r="Y8852" s="43"/>
      <c r="Z8852" s="43" t="s">
        <v>23</v>
      </c>
      <c r="AA8852" s="43"/>
      <c r="AB8852" s="43" t="s">
        <v>6</v>
      </c>
      <c r="AC8852" s="43" t="s">
        <v>7</v>
      </c>
      <c r="AE8852" s="43" t="s">
        <v>8</v>
      </c>
      <c r="AF8852" s="43" t="s">
        <v>9</v>
      </c>
      <c r="AG8852" s="43" t="s">
        <v>10</v>
      </c>
      <c r="AH8852" s="43"/>
    </row>
    <row r="8853" spans="2:37" ht="14.25" customHeight="1">
      <c r="B8853" s="43"/>
      <c r="D8853" s="43"/>
      <c r="E8853" s="43"/>
      <c r="G8853" s="43"/>
      <c r="H8853" s="43"/>
      <c r="J8853" s="43"/>
      <c r="K8853" s="43"/>
      <c r="L8853" s="43"/>
      <c r="M8853" s="43"/>
      <c r="N8853" s="43"/>
      <c r="O8853" s="43"/>
      <c r="Q8853" s="43"/>
      <c r="R8853" s="43"/>
      <c r="S8853" s="43"/>
      <c r="T8853" s="43"/>
      <c r="U8853" s="43"/>
      <c r="X8853" s="43"/>
      <c r="Y8853" s="43"/>
      <c r="Z8853" s="43"/>
      <c r="AA8853" s="43"/>
      <c r="AB8853" s="43"/>
      <c r="AC8853" s="43"/>
      <c r="AE8853" s="43"/>
      <c r="AF8853" s="43"/>
      <c r="AG8853" s="43"/>
      <c r="AH8853" s="43"/>
    </row>
    <row r="8854" spans="2:37">
      <c r="B8854" s="2">
        <v>0</v>
      </c>
      <c r="D8854" s="44">
        <v>0</v>
      </c>
      <c r="E8854" s="44"/>
      <c r="F8854" s="45">
        <v>3.5378645407035947E-5</v>
      </c>
      <c r="G8854" s="45"/>
      <c r="H8854" s="45"/>
      <c r="I8854" s="45"/>
      <c r="J8854" s="45"/>
      <c r="K8854" s="45">
        <v>10.898679733276367</v>
      </c>
      <c r="L8854" s="45"/>
      <c r="M8854" s="45"/>
      <c r="N8854" s="45">
        <v>21.797323226928711</v>
      </c>
      <c r="O8854" s="45"/>
      <c r="P8854" s="45"/>
      <c r="Q8854" s="45"/>
      <c r="R8854" s="45">
        <v>7.706505298614502</v>
      </c>
      <c r="S8854" s="45"/>
      <c r="T8854" s="45"/>
      <c r="U8854" s="45"/>
      <c r="V8854" s="46">
        <v>100.00032806396484</v>
      </c>
      <c r="W8854" s="46"/>
      <c r="X8854" s="45">
        <v>3.9000000804662704E-2</v>
      </c>
      <c r="Y8854" s="45"/>
      <c r="Z8854" s="44">
        <v>2.3400000482797623</v>
      </c>
      <c r="AA8854" s="44"/>
      <c r="AB8854" s="45">
        <v>5.6502923965454102</v>
      </c>
      <c r="AC8854" s="45"/>
      <c r="AD8854" s="45">
        <v>2.6746438816189766E-3</v>
      </c>
      <c r="AE8854" s="45"/>
      <c r="AF8854" s="45">
        <v>10.500717163085938</v>
      </c>
      <c r="AG8854" s="45"/>
      <c r="AH8854" s="45">
        <v>7.4232373237609863</v>
      </c>
      <c r="AI8854" s="45"/>
      <c r="AJ8854" s="45"/>
      <c r="AK8854" s="20">
        <v>2.5477549061179161E-2</v>
      </c>
    </row>
    <row r="8855" spans="2:37">
      <c r="B8855" s="2">
        <v>1.0000000474974513E-3</v>
      </c>
      <c r="D8855" s="44">
        <v>6.0000002849847078E-2</v>
      </c>
      <c r="E8855" s="44"/>
      <c r="F8855" s="45">
        <v>-1.6860200166702271</v>
      </c>
      <c r="G8855" s="45"/>
      <c r="H8855" s="45"/>
      <c r="I8855" s="45"/>
      <c r="J8855" s="45"/>
      <c r="K8855" s="45">
        <v>8.435145378112793</v>
      </c>
      <c r="L8855" s="45"/>
      <c r="M8855" s="45"/>
      <c r="N8855" s="45">
        <v>19.321176528930664</v>
      </c>
      <c r="O8855" s="45"/>
      <c r="P8855" s="45"/>
      <c r="Q8855" s="45"/>
      <c r="R8855" s="45">
        <v>7.6975860595703125</v>
      </c>
      <c r="S8855" s="45"/>
      <c r="T8855" s="45"/>
      <c r="U8855" s="45"/>
      <c r="V8855" s="46">
        <v>77.4859619140625</v>
      </c>
      <c r="W8855" s="46"/>
      <c r="X8855" s="45">
        <v>3.9999999105930328E-2</v>
      </c>
      <c r="Y8855" s="45"/>
      <c r="Z8855" s="44">
        <v>2.3999999463558197</v>
      </c>
      <c r="AA8855" s="44"/>
      <c r="AB8855" s="45">
        <v>8.5046157836914063</v>
      </c>
      <c r="AC8855" s="45"/>
      <c r="AD8855" s="45">
        <v>2.1865421440452337E-3</v>
      </c>
      <c r="AE8855" s="45"/>
      <c r="AF8855" s="45">
        <v>10.492081642150879</v>
      </c>
      <c r="AG8855" s="45"/>
      <c r="AH8855" s="45">
        <v>7.4174761772155762</v>
      </c>
      <c r="AI8855" s="45"/>
      <c r="AJ8855" s="45"/>
      <c r="AK8855" s="20">
        <v>2.0844271406531334E-2</v>
      </c>
    </row>
    <row r="8856" spans="2:37">
      <c r="B8856" s="2">
        <v>2.0000000949949026E-3</v>
      </c>
      <c r="D8856" s="44">
        <v>0.12000000569969416</v>
      </c>
      <c r="E8856" s="44"/>
      <c r="F8856" s="45">
        <v>-1.3567436933517456</v>
      </c>
      <c r="G8856" s="45"/>
      <c r="H8856" s="45"/>
      <c r="I8856" s="45"/>
      <c r="J8856" s="45"/>
      <c r="K8856" s="45">
        <v>6.5683813095092773</v>
      </c>
      <c r="L8856" s="45"/>
      <c r="M8856" s="45"/>
      <c r="N8856" s="45">
        <v>17.441940307617188</v>
      </c>
      <c r="O8856" s="45"/>
      <c r="P8856" s="45"/>
      <c r="Q8856" s="45"/>
      <c r="R8856" s="45">
        <v>7.6887674331665039</v>
      </c>
      <c r="S8856" s="45"/>
      <c r="T8856" s="45"/>
      <c r="U8856" s="45"/>
      <c r="V8856" s="46">
        <v>60.406913757324219</v>
      </c>
      <c r="W8856" s="46"/>
      <c r="X8856" s="45">
        <v>4.1000001132488251E-2</v>
      </c>
      <c r="Y8856" s="45"/>
      <c r="Z8856" s="44">
        <v>2.460000067949295</v>
      </c>
      <c r="AA8856" s="44"/>
      <c r="AB8856" s="45">
        <v>10.161154747009277</v>
      </c>
      <c r="AC8856" s="45"/>
      <c r="AD8856" s="45">
        <v>1.7877245554700494E-3</v>
      </c>
      <c r="AE8856" s="45"/>
      <c r="AF8856" s="45">
        <v>10.483625411987305</v>
      </c>
      <c r="AG8856" s="45"/>
      <c r="AH8856" s="45">
        <v>7.411778450012207</v>
      </c>
      <c r="AI8856" s="45"/>
      <c r="AJ8856" s="45"/>
      <c r="AK8856" s="20">
        <v>1.705545000731945E-2</v>
      </c>
    </row>
    <row r="8857" spans="2:37">
      <c r="B8857" s="2">
        <v>3.0000000260770321E-3</v>
      </c>
      <c r="D8857" s="44">
        <v>0.18000000156462193</v>
      </c>
      <c r="E8857" s="44"/>
      <c r="F8857" s="45">
        <v>0.52157473564147949</v>
      </c>
      <c r="G8857" s="45"/>
      <c r="H8857" s="45"/>
      <c r="I8857" s="45"/>
      <c r="J8857" s="45"/>
      <c r="K8857" s="45">
        <v>5.1434879302978516</v>
      </c>
      <c r="L8857" s="45"/>
      <c r="M8857" s="45"/>
      <c r="N8857" s="45">
        <v>16.004714965820313</v>
      </c>
      <c r="O8857" s="45"/>
      <c r="P8857" s="45"/>
      <c r="Q8857" s="45"/>
      <c r="R8857" s="45">
        <v>7.6800470352172852</v>
      </c>
      <c r="S8857" s="45"/>
      <c r="T8857" s="45"/>
      <c r="U8857" s="45"/>
      <c r="V8857" s="46">
        <v>47.356418609619141</v>
      </c>
      <c r="W8857" s="46"/>
      <c r="X8857" s="45">
        <v>4.1999999433755875E-2</v>
      </c>
      <c r="Y8857" s="45"/>
      <c r="Z8857" s="44">
        <v>2.5199999660253525</v>
      </c>
      <c r="AA8857" s="44"/>
      <c r="AB8857" s="45">
        <v>10.389183044433594</v>
      </c>
      <c r="AC8857" s="45"/>
      <c r="AD8857" s="45">
        <v>1.4618157874792814E-3</v>
      </c>
      <c r="AE8857" s="45"/>
      <c r="AF8857" s="45">
        <v>10.47533130645752</v>
      </c>
      <c r="AG8857" s="45"/>
      <c r="AH8857" s="45">
        <v>7.4061441421508789</v>
      </c>
      <c r="AI8857" s="45"/>
      <c r="AJ8857" s="45"/>
      <c r="AK8857" s="20">
        <v>1.3956787995994091E-2</v>
      </c>
    </row>
    <row r="8858" spans="2:37">
      <c r="B8858" s="2">
        <v>4.0000001899898052E-3</v>
      </c>
      <c r="D8858" s="44">
        <v>0.24000001139938831</v>
      </c>
      <c r="E8858" s="44"/>
      <c r="F8858" s="45">
        <v>3.3707504272460938</v>
      </c>
      <c r="G8858" s="45"/>
      <c r="H8858" s="45"/>
      <c r="I8858" s="45"/>
      <c r="J8858" s="45"/>
      <c r="K8858" s="45">
        <v>4.0482850074768066</v>
      </c>
      <c r="L8858" s="45"/>
      <c r="M8858" s="45"/>
      <c r="N8858" s="45">
        <v>14.897316932678223</v>
      </c>
      <c r="O8858" s="45"/>
      <c r="P8858" s="45"/>
      <c r="Q8858" s="45"/>
      <c r="R8858" s="45">
        <v>7.6714239120483398</v>
      </c>
      <c r="S8858" s="45"/>
      <c r="T8858" s="45"/>
      <c r="U8858" s="45"/>
      <c r="V8858" s="46">
        <v>37.314712524414063</v>
      </c>
      <c r="W8858" s="46"/>
      <c r="X8858" s="45">
        <v>4.3000001460313797E-2</v>
      </c>
      <c r="Y8858" s="45"/>
      <c r="Z8858" s="44">
        <v>2.5800000876188278</v>
      </c>
      <c r="AA8858" s="44"/>
      <c r="AB8858" s="45">
        <v>9.1588153839111328</v>
      </c>
      <c r="AC8858" s="45"/>
      <c r="AD8858" s="45">
        <v>1.1954533401876688E-3</v>
      </c>
      <c r="AE8858" s="45"/>
      <c r="AF8858" s="45">
        <v>10.467185020446777</v>
      </c>
      <c r="AG8858" s="45"/>
      <c r="AH8858" s="45">
        <v>7.4005722999572754</v>
      </c>
      <c r="AI8858" s="45"/>
      <c r="AJ8858" s="45"/>
      <c r="AK8858" s="20">
        <v>1.1422267183661461E-2</v>
      </c>
    </row>
    <row r="8859" spans="2:37">
      <c r="B8859" s="2">
        <v>4.999999888241291E-3</v>
      </c>
      <c r="D8859" s="44">
        <v>0.29999999329447746</v>
      </c>
      <c r="E8859" s="44"/>
      <c r="F8859" s="45">
        <v>6.5540685653686523</v>
      </c>
      <c r="G8859" s="45"/>
      <c r="H8859" s="45"/>
      <c r="I8859" s="45"/>
      <c r="J8859" s="45"/>
      <c r="K8859" s="45">
        <v>3.2009575366973877</v>
      </c>
      <c r="L8859" s="45"/>
      <c r="M8859" s="45"/>
      <c r="N8859" s="45">
        <v>14.037931442260742</v>
      </c>
      <c r="O8859" s="45"/>
      <c r="P8859" s="45"/>
      <c r="Q8859" s="45"/>
      <c r="R8859" s="45">
        <v>7.662898063659668</v>
      </c>
      <c r="S8859" s="45"/>
      <c r="T8859" s="45"/>
      <c r="U8859" s="45"/>
      <c r="V8859" s="46">
        <v>29.537374496459961</v>
      </c>
      <c r="W8859" s="46"/>
      <c r="X8859" s="45">
        <v>4.3999999761581421E-2</v>
      </c>
      <c r="Y8859" s="45"/>
      <c r="Z8859" s="44">
        <v>2.6399999856948853</v>
      </c>
      <c r="AA8859" s="44"/>
      <c r="AB8859" s="45">
        <v>6.6448922157287598</v>
      </c>
      <c r="AC8859" s="45"/>
      <c r="AD8859" s="45">
        <v>9.7773084416985512E-4</v>
      </c>
      <c r="AE8859" s="45"/>
      <c r="AF8859" s="45">
        <v>10.459175109863281</v>
      </c>
      <c r="AG8859" s="45"/>
      <c r="AH8859" s="45">
        <v>7.3950624465942383</v>
      </c>
      <c r="AI8859" s="45"/>
      <c r="AJ8859" s="45"/>
      <c r="AK8859" s="20">
        <v>9.3489428982138634E-3</v>
      </c>
    </row>
    <row r="8860" spans="2:37">
      <c r="B8860" s="2">
        <v>6.0000000521540642E-3</v>
      </c>
      <c r="D8860" s="44">
        <v>0.36000000312924385</v>
      </c>
      <c r="E8860" s="44"/>
      <c r="F8860" s="45">
        <v>9.4456615447998047</v>
      </c>
      <c r="G8860" s="45"/>
      <c r="H8860" s="45"/>
      <c r="I8860" s="45"/>
      <c r="J8860" s="45"/>
      <c r="K8860" s="45">
        <v>2.5413956642150879</v>
      </c>
      <c r="L8860" s="45"/>
      <c r="M8860" s="45"/>
      <c r="N8860" s="45">
        <v>13.366446495056152</v>
      </c>
      <c r="O8860" s="45"/>
      <c r="P8860" s="45"/>
      <c r="Q8860" s="45"/>
      <c r="R8860" s="45">
        <v>7.6544671058654785</v>
      </c>
      <c r="S8860" s="45"/>
      <c r="T8860" s="45"/>
      <c r="U8860" s="45"/>
      <c r="V8860" s="46">
        <v>23.476985931396484</v>
      </c>
      <c r="W8860" s="46"/>
      <c r="X8860" s="45">
        <v>4.5000001788139343E-2</v>
      </c>
      <c r="Y8860" s="45"/>
      <c r="Z8860" s="44">
        <v>2.7000001072883606</v>
      </c>
      <c r="AA8860" s="44"/>
      <c r="AB8860" s="45">
        <v>3.2021300792694092</v>
      </c>
      <c r="AC8860" s="45"/>
      <c r="AD8860" s="45">
        <v>7.9974508844316006E-4</v>
      </c>
      <c r="AE8860" s="45"/>
      <c r="AF8860" s="45">
        <v>10.451291084289551</v>
      </c>
      <c r="AG8860" s="45"/>
      <c r="AH8860" s="45">
        <v>7.389613151550293</v>
      </c>
      <c r="AI8860" s="45"/>
      <c r="AJ8860" s="45"/>
      <c r="AK8860" s="20">
        <v>7.6527036726474762E-3</v>
      </c>
    </row>
    <row r="8861" spans="2:37">
      <c r="B8861" s="2">
        <v>7.0000002160668373E-3</v>
      </c>
      <c r="D8861" s="44">
        <v>0.42000001296401024</v>
      </c>
      <c r="E8861" s="44"/>
      <c r="F8861" s="45">
        <v>11.503802299499512</v>
      </c>
      <c r="G8861" s="45"/>
      <c r="H8861" s="45"/>
      <c r="I8861" s="45"/>
      <c r="J8861" s="45"/>
      <c r="K8861" s="45">
        <v>2.025104284286499</v>
      </c>
      <c r="L8861" s="45"/>
      <c r="M8861" s="45"/>
      <c r="N8861" s="45">
        <v>12.83836555480957</v>
      </c>
      <c r="O8861" s="45"/>
      <c r="P8861" s="45"/>
      <c r="Q8861" s="45"/>
      <c r="R8861" s="45">
        <v>7.6461305618286133</v>
      </c>
      <c r="S8861" s="45"/>
      <c r="T8861" s="45"/>
      <c r="U8861" s="45"/>
      <c r="V8861" s="46">
        <v>18.727970123291016</v>
      </c>
      <c r="W8861" s="46"/>
      <c r="X8861" s="45">
        <v>4.6000000089406967E-2</v>
      </c>
      <c r="Y8861" s="45"/>
      <c r="Z8861" s="44">
        <v>2.760000005364418</v>
      </c>
      <c r="AA8861" s="44"/>
      <c r="AB8861" s="45">
        <v>-0.68492060899734497</v>
      </c>
      <c r="AC8861" s="45"/>
      <c r="AD8861" s="45">
        <v>6.5422680927440524E-4</v>
      </c>
      <c r="AE8861" s="45"/>
      <c r="AF8861" s="45">
        <v>10.443524360656738</v>
      </c>
      <c r="AG8861" s="45"/>
      <c r="AH8861" s="45">
        <v>7.3842239379882813</v>
      </c>
      <c r="AI8861" s="45"/>
      <c r="AJ8861" s="45"/>
      <c r="AK8861" s="20">
        <v>6.2648183666169643E-3</v>
      </c>
    </row>
    <row r="8862" spans="2:37">
      <c r="B8862" s="2">
        <v>8.0000003799796104E-3</v>
      </c>
      <c r="D8862" s="44">
        <v>0.48000002279877663</v>
      </c>
      <c r="E8862" s="44"/>
      <c r="F8862" s="45">
        <v>12.33619213104248</v>
      </c>
      <c r="G8862" s="45"/>
      <c r="H8862" s="45"/>
      <c r="I8862" s="45"/>
      <c r="J8862" s="45"/>
      <c r="K8862" s="45">
        <v>1.6188935041427612</v>
      </c>
      <c r="L8862" s="45"/>
      <c r="M8862" s="45"/>
      <c r="N8862" s="45">
        <v>12.420496940612793</v>
      </c>
      <c r="O8862" s="45"/>
      <c r="P8862" s="45"/>
      <c r="Q8862" s="45"/>
      <c r="R8862" s="45">
        <v>7.6378870010375977</v>
      </c>
      <c r="S8862" s="45"/>
      <c r="T8862" s="45"/>
      <c r="U8862" s="45"/>
      <c r="V8862" s="46">
        <v>14.987529754638672</v>
      </c>
      <c r="W8862" s="46"/>
      <c r="X8862" s="45">
        <v>4.6999998390674591E-2</v>
      </c>
      <c r="Y8862" s="45"/>
      <c r="Z8862" s="44">
        <v>2.8199999034404755</v>
      </c>
      <c r="AA8862" s="44"/>
      <c r="AB8862" s="45">
        <v>-4.4700655937194824</v>
      </c>
      <c r="AC8862" s="45"/>
      <c r="AD8862" s="45">
        <v>5.3524004761129618E-4</v>
      </c>
      <c r="AE8862" s="45"/>
      <c r="AF8862" s="45">
        <v>10.435868263244629</v>
      </c>
      <c r="AG8862" s="45"/>
      <c r="AH8862" s="45">
        <v>7.3788948059082031</v>
      </c>
      <c r="AI8862" s="45"/>
      <c r="AJ8862" s="45"/>
      <c r="AK8862" s="20">
        <v>5.1291133277118206E-3</v>
      </c>
    </row>
    <row r="8863" spans="2:37">
      <c r="B8863" s="2">
        <v>8.999999612569809E-3</v>
      </c>
      <c r="D8863" s="44">
        <v>0.53999997675418854</v>
      </c>
      <c r="E8863" s="44"/>
      <c r="F8863" s="45">
        <v>11.746974945068359</v>
      </c>
      <c r="G8863" s="45"/>
      <c r="H8863" s="45"/>
      <c r="I8863" s="45"/>
      <c r="J8863" s="45"/>
      <c r="K8863" s="45">
        <v>1.2978179454803467</v>
      </c>
      <c r="L8863" s="45"/>
      <c r="M8863" s="45"/>
      <c r="N8863" s="45">
        <v>12.087893486022949</v>
      </c>
      <c r="O8863" s="45"/>
      <c r="P8863" s="45"/>
      <c r="Q8863" s="45"/>
      <c r="R8863" s="45">
        <v>7.6297354698181152</v>
      </c>
      <c r="S8863" s="45"/>
      <c r="T8863" s="45"/>
      <c r="U8863" s="45"/>
      <c r="V8863" s="46">
        <v>12.027885437011719</v>
      </c>
      <c r="W8863" s="46"/>
      <c r="X8863" s="45">
        <v>4.8000000417232513E-2</v>
      </c>
      <c r="Y8863" s="45"/>
      <c r="Z8863" s="44">
        <v>2.8800000250339508</v>
      </c>
      <c r="AA8863" s="44"/>
      <c r="AB8863" s="45">
        <v>-7.6222028732299805</v>
      </c>
      <c r="AC8863" s="45"/>
      <c r="AD8863" s="45">
        <v>4.3793680379167199E-4</v>
      </c>
      <c r="AE8863" s="45"/>
      <c r="AF8863" s="45">
        <v>10.428317070007324</v>
      </c>
      <c r="AG8863" s="45"/>
      <c r="AH8863" s="45">
        <v>7.373624324798584</v>
      </c>
      <c r="AI8863" s="45"/>
      <c r="AJ8863" s="45"/>
      <c r="AK8863" s="20">
        <v>4.1996724903583527E-3</v>
      </c>
    </row>
    <row r="8864" spans="2:37">
      <c r="B8864" s="2">
        <v>9.9999997764825821E-3</v>
      </c>
      <c r="D8864" s="44">
        <v>0.59999998658895493</v>
      </c>
      <c r="E8864" s="44"/>
      <c r="F8864" s="45">
        <v>9.7581090927124023</v>
      </c>
      <c r="G8864" s="45"/>
      <c r="H8864" s="45"/>
      <c r="I8864" s="45"/>
      <c r="J8864" s="45"/>
      <c r="K8864" s="45">
        <v>1.0429874658584595</v>
      </c>
      <c r="L8864" s="45"/>
      <c r="M8864" s="45"/>
      <c r="N8864" s="45">
        <v>11.821664810180664</v>
      </c>
      <c r="O8864" s="45"/>
      <c r="P8864" s="45"/>
      <c r="Q8864" s="45"/>
      <c r="R8864" s="45">
        <v>7.6216754913330078</v>
      </c>
      <c r="S8864" s="45"/>
      <c r="T8864" s="45"/>
      <c r="U8864" s="45"/>
      <c r="V8864" s="46">
        <v>9.676396369934082</v>
      </c>
      <c r="W8864" s="46"/>
      <c r="X8864" s="45">
        <v>4.8999998718500137E-2</v>
      </c>
      <c r="Y8864" s="45"/>
      <c r="Z8864" s="44">
        <v>2.9399999231100082</v>
      </c>
      <c r="AA8864" s="44"/>
      <c r="AB8864" s="45">
        <v>-9.6998319625854492</v>
      </c>
      <c r="AC8864" s="45"/>
      <c r="AD8864" s="45">
        <v>3.5835706512443721E-4</v>
      </c>
      <c r="AE8864" s="45"/>
      <c r="AF8864" s="45">
        <v>10.420866966247559</v>
      </c>
      <c r="AG8864" s="45"/>
      <c r="AH8864" s="45">
        <v>7.3684120178222656</v>
      </c>
      <c r="AI8864" s="45"/>
      <c r="AJ8864" s="45"/>
      <c r="AK8864" s="20">
        <v>3.4389595966786146E-3</v>
      </c>
    </row>
    <row r="8865" spans="2:37">
      <c r="B8865" s="2">
        <v>1.0999999940395355E-2</v>
      </c>
      <c r="D8865" s="44">
        <v>0.65999999642372131</v>
      </c>
      <c r="E8865" s="44"/>
      <c r="F8865" s="45">
        <v>6.6016154289245605</v>
      </c>
      <c r="G8865" s="45"/>
      <c r="H8865" s="45"/>
      <c r="I8865" s="45"/>
      <c r="J8865" s="45"/>
      <c r="K8865" s="45">
        <v>0.83999347686767578</v>
      </c>
      <c r="L8865" s="45"/>
      <c r="M8865" s="45"/>
      <c r="N8865" s="45">
        <v>11.607398986816406</v>
      </c>
      <c r="O8865" s="45"/>
      <c r="P8865" s="45"/>
      <c r="Q8865" s="45"/>
      <c r="R8865" s="45">
        <v>7.6137056350708008</v>
      </c>
      <c r="S8865" s="45"/>
      <c r="T8865" s="45"/>
      <c r="U8865" s="45"/>
      <c r="V8865" s="46">
        <v>7.8012614250183105</v>
      </c>
      <c r="W8865" s="46"/>
      <c r="X8865" s="45">
        <v>5.000000074505806E-2</v>
      </c>
      <c r="Y8865" s="45"/>
      <c r="Z8865" s="44">
        <v>3.0000000447034836</v>
      </c>
      <c r="AA8865" s="44"/>
      <c r="AB8865" s="45">
        <v>-10.412877082824707</v>
      </c>
      <c r="AC8865" s="45"/>
      <c r="AD8865" s="45">
        <v>2.9326579533517361E-4</v>
      </c>
      <c r="AE8865" s="45"/>
      <c r="AF8865" s="45">
        <v>10.413512229919434</v>
      </c>
      <c r="AG8865" s="45"/>
      <c r="AH8865" s="45">
        <v>7.3632574081420898</v>
      </c>
      <c r="AI8865" s="45"/>
      <c r="AJ8865" s="45"/>
      <c r="AK8865" s="20">
        <v>2.816283842548728E-3</v>
      </c>
    </row>
    <row r="8866" spans="2:37">
      <c r="B8866" s="2">
        <v>1.2000000104308128E-2</v>
      </c>
      <c r="D8866" s="44">
        <v>0.7200000062584877</v>
      </c>
      <c r="E8866" s="44"/>
      <c r="F8866" s="45">
        <v>2.6834278106689453</v>
      </c>
      <c r="G8866" s="45"/>
      <c r="H8866" s="45"/>
      <c r="I8866" s="45"/>
      <c r="J8866" s="45"/>
      <c r="K8866" s="45">
        <v>0.67776912450790405</v>
      </c>
      <c r="L8866" s="45"/>
      <c r="M8866" s="45"/>
      <c r="N8866" s="45">
        <v>11.434028625488281</v>
      </c>
      <c r="O8866" s="45"/>
      <c r="P8866" s="45"/>
      <c r="Q8866" s="45"/>
      <c r="R8866" s="45">
        <v>7.6058244705200195</v>
      </c>
      <c r="S8866" s="45"/>
      <c r="T8866" s="45"/>
      <c r="U8866" s="45"/>
      <c r="V8866" s="46">
        <v>6.3011593818664551</v>
      </c>
      <c r="W8866" s="46"/>
      <c r="X8866" s="45">
        <v>5.0999999046325684E-2</v>
      </c>
      <c r="Y8866" s="45"/>
      <c r="Z8866" s="44">
        <v>3.059999942779541</v>
      </c>
      <c r="AA8866" s="44"/>
      <c r="AB8866" s="45">
        <v>-9.6631841659545898</v>
      </c>
      <c r="AC8866" s="45"/>
      <c r="AD8866" s="45">
        <v>2.4001971178222448E-4</v>
      </c>
      <c r="AE8866" s="45"/>
      <c r="AF8866" s="45">
        <v>10.406249046325684</v>
      </c>
      <c r="AG8866" s="45"/>
      <c r="AH8866" s="45">
        <v>7.3581595420837402</v>
      </c>
      <c r="AI8866" s="45"/>
      <c r="AJ8866" s="45"/>
      <c r="AK8866" s="20">
        <v>2.3065491113811731E-3</v>
      </c>
    </row>
    <row r="8867" spans="2:37">
      <c r="B8867" s="2">
        <v>1.3000000268220901E-2</v>
      </c>
      <c r="D8867" s="44">
        <v>0.78000001609325409</v>
      </c>
      <c r="E8867" s="44"/>
      <c r="F8867" s="45">
        <v>-1.4762903451919556</v>
      </c>
      <c r="G8867" s="45"/>
      <c r="H8867" s="45"/>
      <c r="I8867" s="45"/>
      <c r="J8867" s="45"/>
      <c r="K8867" s="45">
        <v>0.54775846004486084</v>
      </c>
      <c r="L8867" s="45"/>
      <c r="M8867" s="45"/>
      <c r="N8867" s="45">
        <v>11.292997360229492</v>
      </c>
      <c r="O8867" s="45"/>
      <c r="P8867" s="45"/>
      <c r="Q8867" s="45"/>
      <c r="R8867" s="45">
        <v>7.5980315208435059</v>
      </c>
      <c r="S8867" s="45"/>
      <c r="T8867" s="45"/>
      <c r="U8867" s="45"/>
      <c r="V8867" s="46">
        <v>5.0976853370666504</v>
      </c>
      <c r="W8867" s="46"/>
      <c r="X8867" s="45">
        <v>5.2000001072883606E-2</v>
      </c>
      <c r="Y8867" s="45"/>
      <c r="Z8867" s="44">
        <v>3.1200000643730164</v>
      </c>
      <c r="AA8867" s="44"/>
      <c r="AB8867" s="45">
        <v>-7.5580196380615234</v>
      </c>
      <c r="AC8867" s="45"/>
      <c r="AD8867" s="45">
        <v>1.9645891734398901E-4</v>
      </c>
      <c r="AE8867" s="45"/>
      <c r="AF8867" s="45">
        <v>10.399076461791992</v>
      </c>
      <c r="AG8867" s="45"/>
      <c r="AH8867" s="45">
        <v>7.3531184196472168</v>
      </c>
      <c r="AI8867" s="45"/>
      <c r="AJ8867" s="45"/>
      <c r="AK8867" s="20">
        <v>1.8892316147685051E-3</v>
      </c>
    </row>
    <row r="8868" spans="2:37">
      <c r="B8868" s="2">
        <v>1.4000000432133675E-2</v>
      </c>
      <c r="D8868" s="44">
        <v>0.84000002592802048</v>
      </c>
      <c r="E8868" s="44"/>
      <c r="F8868" s="45">
        <v>-5.3181614875793457</v>
      </c>
      <c r="G8868" s="45"/>
      <c r="H8868" s="45"/>
      <c r="I8868" s="45"/>
      <c r="J8868" s="45"/>
      <c r="K8868" s="45">
        <v>0.44330644607543945</v>
      </c>
      <c r="L8868" s="45"/>
      <c r="M8868" s="45"/>
      <c r="N8868" s="45">
        <v>11.177647590637207</v>
      </c>
      <c r="O8868" s="45"/>
      <c r="P8868" s="45"/>
      <c r="Q8868" s="45"/>
      <c r="R8868" s="45">
        <v>7.5903253555297852</v>
      </c>
      <c r="S8868" s="45"/>
      <c r="T8868" s="45"/>
      <c r="U8868" s="45"/>
      <c r="V8868" s="46">
        <v>4.1297965049743652</v>
      </c>
      <c r="W8868" s="46"/>
      <c r="X8868" s="45">
        <v>5.299999937415123E-2</v>
      </c>
      <c r="Y8868" s="45"/>
      <c r="Z8868" s="44">
        <v>3.1799999624490738</v>
      </c>
      <c r="AA8868" s="44"/>
      <c r="AB8868" s="45">
        <v>-4.3947367668151855</v>
      </c>
      <c r="AC8868" s="45"/>
      <c r="AD8868" s="45">
        <v>1.6081820649560541E-4</v>
      </c>
      <c r="AE8868" s="45"/>
      <c r="AF8868" s="45">
        <v>10.391989707946777</v>
      </c>
      <c r="AG8868" s="45"/>
      <c r="AH8868" s="45">
        <v>7.3481326103210449</v>
      </c>
      <c r="AI8868" s="45"/>
      <c r="AJ8868" s="45"/>
      <c r="AK8868" s="20">
        <v>1.547544845379889E-3</v>
      </c>
    </row>
    <row r="8869" spans="2:37">
      <c r="B8869" s="2">
        <v>1.4999999664723873E-2</v>
      </c>
      <c r="D8869" s="44">
        <v>0.89999997988343239</v>
      </c>
      <c r="E8869" s="44"/>
      <c r="F8869" s="45">
        <v>-8.3235263824462891</v>
      </c>
      <c r="G8869" s="45"/>
      <c r="H8869" s="45"/>
      <c r="I8869" s="45"/>
      <c r="J8869" s="45"/>
      <c r="K8869" s="45">
        <v>0.35920736193656921</v>
      </c>
      <c r="L8869" s="45"/>
      <c r="M8869" s="45"/>
      <c r="N8869" s="45">
        <v>11.082772254943848</v>
      </c>
      <c r="O8869" s="45"/>
      <c r="P8869" s="45"/>
      <c r="Q8869" s="45"/>
      <c r="R8869" s="45">
        <v>7.582705020904541</v>
      </c>
      <c r="S8869" s="45"/>
      <c r="T8869" s="45"/>
      <c r="U8869" s="45"/>
      <c r="V8869" s="46">
        <v>3.3497011661529541</v>
      </c>
      <c r="W8869" s="46"/>
      <c r="X8869" s="45">
        <v>5.4000001400709152E-2</v>
      </c>
      <c r="Y8869" s="45"/>
      <c r="Z8869" s="44">
        <v>3.2400000840425491</v>
      </c>
      <c r="AA8869" s="44"/>
      <c r="AB8869" s="45">
        <v>-0.61878329515457153</v>
      </c>
      <c r="AC8869" s="45"/>
      <c r="AD8869" s="45">
        <v>1.3165477139409631E-4</v>
      </c>
      <c r="AE8869" s="45"/>
      <c r="AF8869" s="45">
        <v>10.384986877441406</v>
      </c>
      <c r="AG8869" s="45"/>
      <c r="AH8869" s="45">
        <v>7.3432016372680664</v>
      </c>
      <c r="AI8869" s="45"/>
      <c r="AJ8869" s="45"/>
      <c r="AK8869" s="20">
        <v>1.2677573831751943E-3</v>
      </c>
    </row>
    <row r="8870" spans="2:37">
      <c r="B8870" s="2">
        <v>1.6000000759959221E-2</v>
      </c>
      <c r="D8870" s="44">
        <v>0.96000004559755325</v>
      </c>
      <c r="E8870" s="44"/>
      <c r="F8870" s="45">
        <v>-10.088187217712402</v>
      </c>
      <c r="G8870" s="45"/>
      <c r="H8870" s="45"/>
      <c r="I8870" s="45"/>
      <c r="J8870" s="45"/>
      <c r="K8870" s="45">
        <v>0.29136833548545837</v>
      </c>
      <c r="L8870" s="45"/>
      <c r="M8870" s="45"/>
      <c r="N8870" s="45">
        <v>11.004277229309082</v>
      </c>
      <c r="O8870" s="45"/>
      <c r="P8870" s="45"/>
      <c r="Q8870" s="45"/>
      <c r="R8870" s="45">
        <v>7.5751700401306152</v>
      </c>
      <c r="S8870" s="45"/>
      <c r="T8870" s="45"/>
      <c r="U8870" s="45"/>
      <c r="V8870" s="46">
        <v>2.7197873592376709</v>
      </c>
      <c r="W8870" s="46"/>
      <c r="X8870" s="45">
        <v>5.4999999701976776E-2</v>
      </c>
      <c r="Y8870" s="45"/>
      <c r="Z8870" s="44">
        <v>3.2999999821186066</v>
      </c>
      <c r="AA8870" s="44"/>
      <c r="AB8870" s="45">
        <v>3.2390105724334717</v>
      </c>
      <c r="AC8870" s="45"/>
      <c r="AD8870" s="45">
        <v>1.0778919386211783E-4</v>
      </c>
      <c r="AE8870" s="45"/>
      <c r="AF8870" s="45">
        <v>10.378067016601563</v>
      </c>
      <c r="AG8870" s="45"/>
      <c r="AH8870" s="45">
        <v>7.3383255004882813</v>
      </c>
      <c r="AI8870" s="45"/>
      <c r="AJ8870" s="45"/>
      <c r="AK8870" s="20">
        <v>1.0386357316747308E-3</v>
      </c>
    </row>
    <row r="8871" spans="2:37">
      <c r="B8871" s="2">
        <v>1.7000000923871994E-2</v>
      </c>
      <c r="D8871" s="44">
        <v>1.0200000554323196</v>
      </c>
      <c r="E8871" s="44"/>
      <c r="F8871" s="45">
        <v>-10.379703521728516</v>
      </c>
      <c r="G8871" s="45"/>
      <c r="H8871" s="45"/>
      <c r="I8871" s="45"/>
      <c r="J8871" s="45"/>
      <c r="K8871" s="45">
        <v>0.23655655980110168</v>
      </c>
      <c r="L8871" s="45"/>
      <c r="M8871" s="45"/>
      <c r="N8871" s="45">
        <v>10.93892765045166</v>
      </c>
      <c r="O8871" s="45"/>
      <c r="P8871" s="45"/>
      <c r="Q8871" s="45"/>
      <c r="R8871" s="45">
        <v>7.5677194595336914</v>
      </c>
      <c r="S8871" s="45"/>
      <c r="T8871" s="45"/>
      <c r="U8871" s="45"/>
      <c r="V8871" s="46">
        <v>2.2103190422058105</v>
      </c>
      <c r="W8871" s="46"/>
      <c r="X8871" s="45">
        <v>5.6000001728534698E-2</v>
      </c>
      <c r="Y8871" s="45"/>
      <c r="Z8871" s="44">
        <v>3.3600001037120819</v>
      </c>
      <c r="AA8871" s="44"/>
      <c r="AB8871" s="45">
        <v>6.6370415687561035</v>
      </c>
      <c r="AC8871" s="45"/>
      <c r="AD8871" s="45">
        <v>8.8257263996638358E-5</v>
      </c>
      <c r="AE8871" s="45"/>
      <c r="AF8871" s="45">
        <v>10.371227264404297</v>
      </c>
      <c r="AG8871" s="45"/>
      <c r="AH8871" s="45">
        <v>7.3335027694702148</v>
      </c>
      <c r="AI8871" s="45"/>
      <c r="AJ8871" s="45"/>
      <c r="AK8871" s="20">
        <v>8.509891340509057E-4</v>
      </c>
    </row>
    <row r="8872" spans="2:37">
      <c r="B8872" s="2">
        <v>1.7999999225139618E-2</v>
      </c>
      <c r="D8872" s="44">
        <v>1.0799999535083771</v>
      </c>
      <c r="E8872" s="44"/>
      <c r="F8872" s="45">
        <v>-9.1703033447265625</v>
      </c>
      <c r="G8872" s="45"/>
      <c r="H8872" s="45"/>
      <c r="I8872" s="45"/>
      <c r="J8872" s="45"/>
      <c r="K8872" s="45">
        <v>0.1922079473733902</v>
      </c>
      <c r="L8872" s="45"/>
      <c r="M8872" s="45"/>
      <c r="N8872" s="45">
        <v>10.884160041809082</v>
      </c>
      <c r="O8872" s="45"/>
      <c r="P8872" s="45"/>
      <c r="Q8872" s="45"/>
      <c r="R8872" s="45">
        <v>7.5603513717651367</v>
      </c>
      <c r="S8872" s="45"/>
      <c r="T8872" s="45"/>
      <c r="U8872" s="45"/>
      <c r="V8872" s="46">
        <v>1.7976881265640259</v>
      </c>
      <c r="W8872" s="46"/>
      <c r="X8872" s="45">
        <v>5.7000000029802322E-2</v>
      </c>
      <c r="Y8872" s="45"/>
      <c r="Z8872" s="44">
        <v>3.4200000017881393</v>
      </c>
      <c r="AA8872" s="44"/>
      <c r="AB8872" s="45">
        <v>9.0989532470703125</v>
      </c>
      <c r="AC8872" s="45"/>
      <c r="AD8872" s="45">
        <v>7.2270595410373062E-5</v>
      </c>
      <c r="AE8872" s="45"/>
      <c r="AF8872" s="45">
        <v>10.364466667175293</v>
      </c>
      <c r="AG8872" s="45"/>
      <c r="AH8872" s="45">
        <v>7.3287334442138672</v>
      </c>
      <c r="AI8872" s="45"/>
      <c r="AJ8872" s="45"/>
      <c r="AK8872" s="20">
        <v>6.972969276830554E-4</v>
      </c>
    </row>
    <row r="8873" spans="2:37">
      <c r="B8873" s="2">
        <v>1.8999999389052391E-2</v>
      </c>
      <c r="D8873" s="44">
        <v>1.1399999633431435</v>
      </c>
      <c r="E8873" s="44"/>
      <c r="F8873" s="45">
        <v>-6.6408767700195313</v>
      </c>
      <c r="G8873" s="45"/>
      <c r="H8873" s="45"/>
      <c r="I8873" s="45"/>
      <c r="J8873" s="45"/>
      <c r="K8873" s="45">
        <v>0.15628133714199066</v>
      </c>
      <c r="L8873" s="45"/>
      <c r="M8873" s="45"/>
      <c r="N8873" s="45">
        <v>10.837929725646973</v>
      </c>
      <c r="O8873" s="45"/>
      <c r="P8873" s="45"/>
      <c r="Q8873" s="45"/>
      <c r="R8873" s="45">
        <v>7.5530657768249512</v>
      </c>
      <c r="S8873" s="45"/>
      <c r="T8873" s="45"/>
      <c r="U8873" s="45"/>
      <c r="V8873" s="46">
        <v>1.4630825519561768</v>
      </c>
      <c r="W8873" s="46"/>
      <c r="X8873" s="45">
        <v>5.7999998331069946E-2</v>
      </c>
      <c r="Y8873" s="45"/>
      <c r="Z8873" s="44">
        <v>3.4799998998641968</v>
      </c>
      <c r="AA8873" s="44"/>
      <c r="AB8873" s="45">
        <v>10.280400276184082</v>
      </c>
      <c r="AC8873" s="45"/>
      <c r="AD8873" s="45">
        <v>5.9184527344768867E-5</v>
      </c>
      <c r="AE8873" s="45"/>
      <c r="AF8873" s="45">
        <v>10.357782363891602</v>
      </c>
      <c r="AG8873" s="45"/>
      <c r="AH8873" s="45">
        <v>7.3240160942077637</v>
      </c>
      <c r="AI8873" s="45"/>
      <c r="AJ8873" s="45"/>
      <c r="AK8873" s="20">
        <v>5.7140481658279896E-4</v>
      </c>
    </row>
    <row r="8874" spans="2:37">
      <c r="B8874" s="2">
        <v>1.9999999552965164E-2</v>
      </c>
      <c r="D8874" s="44">
        <v>1.1999999731779099</v>
      </c>
      <c r="E8874" s="44"/>
      <c r="F8874" s="45">
        <v>-3.1555886268615723</v>
      </c>
      <c r="G8874" s="45"/>
      <c r="H8874" s="45"/>
      <c r="I8874" s="45"/>
      <c r="J8874" s="45"/>
      <c r="K8874" s="45">
        <v>0.12714651226997375</v>
      </c>
      <c r="L8874" s="45"/>
      <c r="M8874" s="45"/>
      <c r="N8874" s="45">
        <v>10.798605918884277</v>
      </c>
      <c r="O8874" s="45"/>
      <c r="P8874" s="45"/>
      <c r="Q8874" s="45"/>
      <c r="R8874" s="45">
        <v>7.5458612442016602</v>
      </c>
      <c r="S8874" s="45"/>
      <c r="T8874" s="45"/>
      <c r="U8874" s="45"/>
      <c r="V8874" s="46">
        <v>1.1914632320404053</v>
      </c>
      <c r="W8874" s="46"/>
      <c r="X8874" s="45">
        <v>5.9000000357627869E-2</v>
      </c>
      <c r="Y8874" s="45"/>
      <c r="Z8874" s="44">
        <v>3.5400000214576721</v>
      </c>
      <c r="AA8874" s="44"/>
      <c r="AB8874" s="45">
        <v>10.017199516296387</v>
      </c>
      <c r="AC8874" s="45"/>
      <c r="AD8874" s="45">
        <v>4.847183299716562E-5</v>
      </c>
      <c r="AE8874" s="45"/>
      <c r="AF8874" s="45">
        <v>10.351174354553223</v>
      </c>
      <c r="AG8874" s="45"/>
      <c r="AH8874" s="45">
        <v>7.3193511962890625</v>
      </c>
      <c r="AI8874" s="45"/>
      <c r="AJ8874" s="45"/>
      <c r="AK8874" s="20">
        <v>4.6827594633214176E-4</v>
      </c>
    </row>
    <row r="8875" spans="2:37">
      <c r="B8875" s="2">
        <v>2.0999999716877937E-2</v>
      </c>
      <c r="D8875" s="44">
        <v>1.2599999830126762</v>
      </c>
      <c r="E8875" s="44"/>
      <c r="F8875" s="45">
        <v>0.78925049304962158</v>
      </c>
      <c r="G8875" s="45"/>
      <c r="H8875" s="45"/>
      <c r="I8875" s="45"/>
      <c r="J8875" s="45"/>
      <c r="K8875" s="45">
        <v>0.10349784046411514</v>
      </c>
      <c r="L8875" s="45"/>
      <c r="M8875" s="45"/>
      <c r="N8875" s="45">
        <v>10.76488208770752</v>
      </c>
      <c r="O8875" s="45"/>
      <c r="P8875" s="45"/>
      <c r="Q8875" s="45"/>
      <c r="R8875" s="45">
        <v>7.5387372970581055</v>
      </c>
      <c r="S8875" s="45"/>
      <c r="T8875" s="45"/>
      <c r="U8875" s="45"/>
      <c r="V8875" s="46">
        <v>0.97077298164367676</v>
      </c>
      <c r="W8875" s="46"/>
      <c r="X8875" s="45">
        <v>5.9999998658895493E-2</v>
      </c>
      <c r="Y8875" s="45"/>
      <c r="Z8875" s="44">
        <v>3.5999999195337296</v>
      </c>
      <c r="AA8875" s="44"/>
      <c r="AB8875" s="45">
        <v>8.348139762878418</v>
      </c>
      <c r="AC8875" s="45"/>
      <c r="AD8875" s="45">
        <v>3.9701313653495163E-5</v>
      </c>
      <c r="AE8875" s="45"/>
      <c r="AF8875" s="45">
        <v>10.344640731811523</v>
      </c>
      <c r="AG8875" s="45"/>
      <c r="AH8875" s="45">
        <v>7.3147377967834473</v>
      </c>
      <c r="AI8875" s="45"/>
      <c r="AJ8875" s="45"/>
      <c r="AK8875" s="20">
        <v>3.8378775934688747E-4</v>
      </c>
    </row>
    <row r="8876" spans="2:37">
      <c r="B8876" s="2">
        <v>2.199999988079071E-2</v>
      </c>
      <c r="D8876" s="44">
        <v>1.3199999928474426</v>
      </c>
      <c r="E8876" s="44"/>
      <c r="F8876" s="45">
        <v>4.6348199844360352</v>
      </c>
      <c r="G8876" s="45"/>
      <c r="H8876" s="45"/>
      <c r="I8876" s="45"/>
      <c r="J8876" s="45"/>
      <c r="K8876" s="45">
        <v>8.4286913275718689E-2</v>
      </c>
      <c r="L8876" s="45"/>
      <c r="M8876" s="45"/>
      <c r="N8876" s="45">
        <v>10.735708236694336</v>
      </c>
      <c r="O8876" s="45"/>
      <c r="P8876" s="45"/>
      <c r="Q8876" s="45"/>
      <c r="R8876" s="45">
        <v>7.5316925048828125</v>
      </c>
      <c r="S8876" s="45"/>
      <c r="T8876" s="45"/>
      <c r="U8876" s="45"/>
      <c r="V8876" s="46">
        <v>0.79132074117660522</v>
      </c>
      <c r="W8876" s="46"/>
      <c r="X8876" s="45">
        <v>6.1000000685453415E-2</v>
      </c>
      <c r="Y8876" s="45"/>
      <c r="Z8876" s="44">
        <v>3.6600000411272049</v>
      </c>
      <c r="AA8876" s="44"/>
      <c r="AB8876" s="45">
        <v>5.50927734375</v>
      </c>
      <c r="AC8876" s="45"/>
      <c r="AD8876" s="45">
        <v>3.2520249078515917E-5</v>
      </c>
      <c r="AE8876" s="45"/>
      <c r="AF8876" s="45">
        <v>10.338180541992188</v>
      </c>
      <c r="AG8876" s="45"/>
      <c r="AH8876" s="45">
        <v>7.3101744651794434</v>
      </c>
      <c r="AI8876" s="45"/>
      <c r="AJ8876" s="45"/>
      <c r="AK8876" s="20">
        <v>3.1456552096642554E-4</v>
      </c>
    </row>
    <row r="8877" spans="2:37">
      <c r="B8877" s="2">
        <v>2.3000000044703484E-2</v>
      </c>
      <c r="D8877" s="44">
        <v>1.380000002682209</v>
      </c>
      <c r="E8877" s="44"/>
      <c r="F8877" s="45">
        <v>7.8381071090698242</v>
      </c>
      <c r="G8877" s="45"/>
      <c r="H8877" s="45"/>
      <c r="I8877" s="45"/>
      <c r="J8877" s="45"/>
      <c r="K8877" s="45">
        <v>6.8670108914375305E-2</v>
      </c>
      <c r="L8877" s="45"/>
      <c r="M8877" s="45"/>
      <c r="N8877" s="45">
        <v>10.710239410400391</v>
      </c>
      <c r="O8877" s="45"/>
      <c r="P8877" s="45"/>
      <c r="Q8877" s="45"/>
      <c r="R8877" s="45">
        <v>7.5247259140014648</v>
      </c>
      <c r="S8877" s="45"/>
      <c r="T8877" s="45"/>
      <c r="U8877" s="45"/>
      <c r="V8877" s="46">
        <v>0.64530056715011597</v>
      </c>
      <c r="W8877" s="46"/>
      <c r="X8877" s="45">
        <v>6.1999998986721039E-2</v>
      </c>
      <c r="Y8877" s="45"/>
      <c r="Z8877" s="44">
        <v>3.7199999392032623</v>
      </c>
      <c r="AA8877" s="44"/>
      <c r="AB8877" s="45">
        <v>1.9005554914474487</v>
      </c>
      <c r="AC8877" s="45"/>
      <c r="AD8877" s="45">
        <v>2.6640100259101018E-5</v>
      </c>
      <c r="AE8877" s="45"/>
      <c r="AF8877" s="45">
        <v>10.331792831420898</v>
      </c>
      <c r="AG8877" s="45"/>
      <c r="AH8877" s="45">
        <v>7.3056621551513672</v>
      </c>
      <c r="AI8877" s="45"/>
      <c r="AJ8877" s="45"/>
      <c r="AK8877" s="20">
        <v>2.5784652098082006E-4</v>
      </c>
    </row>
    <row r="8878" spans="2:37">
      <c r="B8878" s="2">
        <v>2.4000000208616257E-2</v>
      </c>
      <c r="D8878" s="44">
        <v>1.4400000125169754</v>
      </c>
      <c r="E8878" s="44"/>
      <c r="F8878" s="45">
        <v>9.9479026794433594</v>
      </c>
      <c r="G8878" s="45"/>
      <c r="H8878" s="45"/>
      <c r="I8878" s="45"/>
      <c r="J8878" s="45"/>
      <c r="K8878" s="45">
        <v>5.5967297405004501E-2</v>
      </c>
      <c r="L8878" s="45"/>
      <c r="M8878" s="45"/>
      <c r="N8878" s="45">
        <v>10.68779468536377</v>
      </c>
      <c r="O8878" s="45"/>
      <c r="P8878" s="45"/>
      <c r="Q8878" s="45"/>
      <c r="R8878" s="45">
        <v>7.5178375244140625</v>
      </c>
      <c r="S8878" s="45"/>
      <c r="T8878" s="45"/>
      <c r="U8878" s="45"/>
      <c r="V8878" s="46">
        <v>0.52641278505325317</v>
      </c>
      <c r="W8878" s="46"/>
      <c r="X8878" s="45">
        <v>6.3000001013278961E-2</v>
      </c>
      <c r="Y8878" s="45"/>
      <c r="Z8878" s="44">
        <v>3.7800000607967377</v>
      </c>
      <c r="AA8878" s="44"/>
      <c r="AB8878" s="45">
        <v>-1.9705257415771484</v>
      </c>
      <c r="AC8878" s="45"/>
      <c r="AD8878" s="45">
        <v>2.1824802388437092E-5</v>
      </c>
      <c r="AE8878" s="45"/>
      <c r="AF8878" s="45">
        <v>10.32547664642334</v>
      </c>
      <c r="AG8878" s="45"/>
      <c r="AH8878" s="45">
        <v>7.3011989593505859</v>
      </c>
      <c r="AI8878" s="45"/>
      <c r="AJ8878" s="45"/>
      <c r="AK8878" s="20">
        <v>2.1136892610229552E-4</v>
      </c>
    </row>
    <row r="8879" spans="2:37">
      <c r="B8879" s="2">
        <v>2.500000037252903E-2</v>
      </c>
      <c r="D8879" s="44">
        <v>1.5000000223517418</v>
      </c>
      <c r="E8879" s="44"/>
      <c r="F8879" s="45">
        <v>10.667806625366211</v>
      </c>
      <c r="G8879" s="45"/>
      <c r="H8879" s="45"/>
      <c r="I8879" s="45"/>
      <c r="J8879" s="45"/>
      <c r="K8879" s="45">
        <v>4.5629225671291351E-2</v>
      </c>
      <c r="L8879" s="45"/>
      <c r="M8879" s="45"/>
      <c r="N8879" s="45">
        <v>10.66782283782959</v>
      </c>
      <c r="O8879" s="45"/>
      <c r="P8879" s="45"/>
      <c r="Q8879" s="45"/>
      <c r="R8879" s="45">
        <v>7.5110254287719727</v>
      </c>
      <c r="S8879" s="45"/>
      <c r="T8879" s="45"/>
      <c r="U8879" s="45"/>
      <c r="V8879" s="46">
        <v>0.42956498265266418</v>
      </c>
      <c r="W8879" s="46"/>
      <c r="X8879" s="45">
        <v>6.4000003039836884E-2</v>
      </c>
      <c r="Y8879" s="45"/>
      <c r="Z8879" s="44">
        <v>3.840000182390213</v>
      </c>
      <c r="AA8879" s="44"/>
      <c r="AB8879" s="45">
        <v>-5.560269832611084</v>
      </c>
      <c r="AC8879" s="45"/>
      <c r="AD8879" s="45">
        <v>1.7881200619740412E-5</v>
      </c>
      <c r="AE8879" s="45"/>
      <c r="AF8879" s="45">
        <v>10.319230079650879</v>
      </c>
      <c r="AG8879" s="45"/>
      <c r="AH8879" s="45">
        <v>7.2967848777770996</v>
      </c>
      <c r="AI8879" s="45"/>
      <c r="AJ8879" s="45"/>
      <c r="AK8879" s="20">
        <v>1.7328068497590721E-4</v>
      </c>
    </row>
    <row r="8880" spans="2:37">
      <c r="B8880" s="2">
        <v>2.6000000536441803E-2</v>
      </c>
      <c r="D8880" s="44">
        <v>1.5600000321865082</v>
      </c>
      <c r="E8880" s="44"/>
      <c r="F8880" s="45">
        <v>9.8974227905273438</v>
      </c>
      <c r="G8880" s="45"/>
      <c r="H8880" s="45"/>
      <c r="I8880" s="45"/>
      <c r="J8880" s="45"/>
      <c r="K8880" s="45">
        <v>3.7211716175079346E-2</v>
      </c>
      <c r="L8880" s="45"/>
      <c r="M8880" s="45"/>
      <c r="N8880" s="45">
        <v>10.649879455566406</v>
      </c>
      <c r="O8880" s="45"/>
      <c r="P8880" s="45"/>
      <c r="Q8880" s="45"/>
      <c r="R8880" s="45">
        <v>7.5042891502380371</v>
      </c>
      <c r="S8880" s="45"/>
      <c r="T8880" s="45"/>
      <c r="U8880" s="45"/>
      <c r="V8880" s="46">
        <v>0.35063493251800537</v>
      </c>
      <c r="W8880" s="46"/>
      <c r="X8880" s="45">
        <v>6.4999997615814209E-2</v>
      </c>
      <c r="Y8880" s="45"/>
      <c r="Z8880" s="44">
        <v>3.8999998569488525</v>
      </c>
      <c r="AA8880" s="44"/>
      <c r="AB8880" s="45">
        <v>-8.3651304244995117</v>
      </c>
      <c r="AC8880" s="45"/>
      <c r="AD8880" s="45">
        <v>1.4651241144747473E-5</v>
      </c>
      <c r="AE8880" s="45"/>
      <c r="AF8880" s="45">
        <v>10.313053131103516</v>
      </c>
      <c r="AG8880" s="45"/>
      <c r="AH8880" s="45">
        <v>7.29241943359375</v>
      </c>
      <c r="AI8880" s="45"/>
      <c r="AJ8880" s="45"/>
      <c r="AK8880" s="20">
        <v>1.4206522610038519E-4</v>
      </c>
    </row>
    <row r="8881" spans="2:37">
      <c r="B8881" s="2">
        <v>2.7000000700354576E-2</v>
      </c>
      <c r="D8881" s="44">
        <v>1.6200000420212746</v>
      </c>
      <c r="E8881" s="44"/>
      <c r="F8881" s="45">
        <v>7.746009349822998</v>
      </c>
      <c r="G8881" s="45"/>
      <c r="H8881" s="45"/>
      <c r="I8881" s="45"/>
      <c r="J8881" s="45"/>
      <c r="K8881" s="45">
        <v>3.0355129390954971E-2</v>
      </c>
      <c r="L8881" s="45"/>
      <c r="M8881" s="45"/>
      <c r="N8881" s="45">
        <v>10.633602142333984</v>
      </c>
      <c r="O8881" s="45"/>
      <c r="P8881" s="45"/>
      <c r="Q8881" s="45"/>
      <c r="R8881" s="45">
        <v>7.4976277351379395</v>
      </c>
      <c r="S8881" s="45"/>
      <c r="T8881" s="45"/>
      <c r="U8881" s="45"/>
      <c r="V8881" s="46">
        <v>0.28628143668174744</v>
      </c>
      <c r="W8881" s="46"/>
      <c r="X8881" s="45">
        <v>6.5999999642372131E-2</v>
      </c>
      <c r="Y8881" s="45"/>
      <c r="Z8881" s="44">
        <v>3.9599999785423279</v>
      </c>
      <c r="AA8881" s="44"/>
      <c r="AB8881" s="45">
        <v>-9.9923334121704102</v>
      </c>
      <c r="AC8881" s="45"/>
      <c r="AD8881" s="45">
        <v>1.2005576536466833E-5</v>
      </c>
      <c r="AE8881" s="45"/>
      <c r="AF8881" s="45">
        <v>10.306943893432617</v>
      </c>
      <c r="AG8881" s="45"/>
      <c r="AH8881" s="45">
        <v>7.2881016731262207</v>
      </c>
      <c r="AI8881" s="45"/>
      <c r="AJ8881" s="45"/>
      <c r="AK8881" s="20">
        <v>1.1648060171864927E-4</v>
      </c>
    </row>
    <row r="8882" spans="2:37">
      <c r="B8882" s="2">
        <v>2.8000000864267349E-2</v>
      </c>
      <c r="D8882" s="44">
        <v>1.680000051856041</v>
      </c>
      <c r="E8882" s="44"/>
      <c r="F8882" s="45">
        <v>4.5167026519775391</v>
      </c>
      <c r="G8882" s="45"/>
      <c r="H8882" s="45"/>
      <c r="I8882" s="45"/>
      <c r="J8882" s="45"/>
      <c r="K8882" s="45">
        <v>2.4767935276031494E-2</v>
      </c>
      <c r="L8882" s="45"/>
      <c r="M8882" s="45"/>
      <c r="N8882" s="45">
        <v>10.618699073791504</v>
      </c>
      <c r="O8882" s="45"/>
      <c r="P8882" s="45"/>
      <c r="Q8882" s="45"/>
      <c r="R8882" s="45">
        <v>7.4910407066345215</v>
      </c>
      <c r="S8882" s="45"/>
      <c r="T8882" s="45"/>
      <c r="U8882" s="45"/>
      <c r="V8882" s="46">
        <v>0.23379361629486084</v>
      </c>
      <c r="W8882" s="46"/>
      <c r="X8882" s="45">
        <v>6.7000001668930054E-2</v>
      </c>
      <c r="Y8882" s="45"/>
      <c r="Z8882" s="44">
        <v>4.0200001001358032</v>
      </c>
      <c r="AA8882" s="44"/>
      <c r="AB8882" s="45">
        <v>-10.214868545532227</v>
      </c>
      <c r="AC8882" s="45"/>
      <c r="AD8882" s="45">
        <v>9.8383425211068243E-6</v>
      </c>
      <c r="AE8882" s="45"/>
      <c r="AF8882" s="45">
        <v>10.3009033203125</v>
      </c>
      <c r="AG8882" s="45"/>
      <c r="AH8882" s="45">
        <v>7.2838311195373535</v>
      </c>
      <c r="AI8882" s="45"/>
      <c r="AJ8882" s="45"/>
      <c r="AK8882" s="20">
        <v>9.5509611128363758E-5</v>
      </c>
    </row>
    <row r="8883" spans="2:37">
      <c r="B8883" s="2">
        <v>2.8999999165534973E-2</v>
      </c>
      <c r="D8883" s="44">
        <v>1.7399999499320984</v>
      </c>
      <c r="E8883" s="44"/>
      <c r="F8883" s="45">
        <v>0.66358649730682373</v>
      </c>
      <c r="G8883" s="45"/>
      <c r="H8883" s="45"/>
      <c r="I8883" s="45"/>
      <c r="J8883" s="45"/>
      <c r="K8883" s="45">
        <v>2.0213620737195015E-2</v>
      </c>
      <c r="L8883" s="45"/>
      <c r="M8883" s="45"/>
      <c r="N8883" s="45">
        <v>10.60493278503418</v>
      </c>
      <c r="O8883" s="45"/>
      <c r="P8883" s="45"/>
      <c r="Q8883" s="45"/>
      <c r="R8883" s="45">
        <v>7.4845266342163086</v>
      </c>
      <c r="S8883" s="45"/>
      <c r="T8883" s="45"/>
      <c r="U8883" s="45"/>
      <c r="V8883" s="46">
        <v>0.19096982479095459</v>
      </c>
      <c r="W8883" s="46"/>
      <c r="X8883" s="45">
        <v>6.8000003695487976E-2</v>
      </c>
      <c r="Y8883" s="45"/>
      <c r="Z8883" s="44">
        <v>4.0800002217292786</v>
      </c>
      <c r="AA8883" s="44"/>
      <c r="AB8883" s="45">
        <v>-9.0031499862670898</v>
      </c>
      <c r="AC8883" s="45"/>
      <c r="AD8883" s="45">
        <v>8.0628897194401361E-6</v>
      </c>
      <c r="AE8883" s="45"/>
      <c r="AF8883" s="45">
        <v>10.294928550720215</v>
      </c>
      <c r="AG8883" s="45"/>
      <c r="AH8883" s="45">
        <v>7.2796077728271484</v>
      </c>
      <c r="AI8883" s="45"/>
      <c r="AJ8883" s="45"/>
      <c r="AK8883" s="20">
        <v>7.8319106251001358E-5</v>
      </c>
    </row>
    <row r="8884" spans="2:37">
      <c r="B8884" s="2">
        <v>2.9999999329447746E-2</v>
      </c>
      <c r="D8884" s="44">
        <v>1.7999999597668648</v>
      </c>
      <c r="E8884" s="44"/>
      <c r="F8884" s="45">
        <v>-3.2723290920257568</v>
      </c>
      <c r="G8884" s="45"/>
      <c r="H8884" s="45"/>
      <c r="I8884" s="45"/>
      <c r="J8884" s="45"/>
      <c r="K8884" s="45">
        <v>1.6500132158398628E-2</v>
      </c>
      <c r="L8884" s="45"/>
      <c r="M8884" s="45"/>
      <c r="N8884" s="45">
        <v>10.592109680175781</v>
      </c>
      <c r="O8884" s="45"/>
      <c r="P8884" s="45"/>
      <c r="Q8884" s="45"/>
      <c r="R8884" s="45">
        <v>7.4780850410461426</v>
      </c>
      <c r="S8884" s="45"/>
      <c r="T8884" s="45"/>
      <c r="U8884" s="45"/>
      <c r="V8884" s="46">
        <v>0.1560206264257431</v>
      </c>
      <c r="W8884" s="46"/>
      <c r="X8884" s="45">
        <v>6.8999998271465302E-2</v>
      </c>
      <c r="Y8884" s="45"/>
      <c r="Z8884" s="44">
        <v>4.1399998962879181</v>
      </c>
      <c r="AA8884" s="44"/>
      <c r="AB8884" s="45">
        <v>-6.528935432434082</v>
      </c>
      <c r="AC8884" s="45"/>
      <c r="AD8884" s="45">
        <v>6.6082852754334453E-6</v>
      </c>
      <c r="AE8884" s="45"/>
      <c r="AF8884" s="45">
        <v>10.289019584655762</v>
      </c>
      <c r="AG8884" s="45"/>
      <c r="AH8884" s="45">
        <v>7.2754311561584473</v>
      </c>
      <c r="AI8884" s="45"/>
      <c r="AJ8884" s="45"/>
      <c r="AK8884" s="20">
        <v>6.4226624090224504E-5</v>
      </c>
    </row>
    <row r="8885" spans="2:37">
      <c r="B8885" s="2">
        <v>3.0999999493360519E-2</v>
      </c>
      <c r="D8885" s="44">
        <v>1.8599999696016312</v>
      </c>
      <c r="E8885" s="44"/>
      <c r="F8885" s="45">
        <v>-6.7392005920410156</v>
      </c>
      <c r="G8885" s="45"/>
      <c r="H8885" s="45"/>
      <c r="I8885" s="45"/>
      <c r="J8885" s="45"/>
      <c r="K8885" s="45">
        <v>1.3471418991684914E-2</v>
      </c>
      <c r="L8885" s="45"/>
      <c r="M8885" s="45"/>
      <c r="N8885" s="45">
        <v>10.580072402954102</v>
      </c>
      <c r="O8885" s="45"/>
      <c r="P8885" s="45"/>
      <c r="Q8885" s="45"/>
      <c r="R8885" s="45">
        <v>7.4717154502868652</v>
      </c>
      <c r="S8885" s="45"/>
      <c r="T8885" s="45"/>
      <c r="U8885" s="45"/>
      <c r="V8885" s="46">
        <v>0.1274905651807785</v>
      </c>
      <c r="W8885" s="46"/>
      <c r="X8885" s="45">
        <v>7.0000000298023224E-2</v>
      </c>
      <c r="Y8885" s="45"/>
      <c r="Z8885" s="44">
        <v>4.2000000178813934</v>
      </c>
      <c r="AA8885" s="44"/>
      <c r="AB8885" s="45">
        <v>-3.1409902572631836</v>
      </c>
      <c r="AC8885" s="45"/>
      <c r="AD8885" s="45">
        <v>5.4164620451047085E-6</v>
      </c>
      <c r="AE8885" s="45"/>
      <c r="AF8885" s="45">
        <v>10.283176422119141</v>
      </c>
      <c r="AG8885" s="45"/>
      <c r="AH8885" s="45">
        <v>7.2712998390197754</v>
      </c>
      <c r="AI8885" s="45"/>
      <c r="AJ8885" s="45"/>
      <c r="AK8885" s="20">
        <v>5.2673076424980536E-5</v>
      </c>
    </row>
    <row r="8886" spans="2:37">
      <c r="B8886" s="2">
        <v>3.2000001519918442E-2</v>
      </c>
      <c r="D8886" s="44">
        <v>1.9200000911951065</v>
      </c>
      <c r="E8886" s="44"/>
      <c r="F8886" s="45">
        <v>-9.2518281936645508</v>
      </c>
      <c r="G8886" s="45"/>
      <c r="H8886" s="45"/>
      <c r="I8886" s="45"/>
      <c r="J8886" s="45"/>
      <c r="K8886" s="45">
        <v>1.1000598780810833E-2</v>
      </c>
      <c r="L8886" s="45"/>
      <c r="M8886" s="45"/>
      <c r="N8886" s="45">
        <v>10.568693161010742</v>
      </c>
      <c r="O8886" s="45"/>
      <c r="P8886" s="45"/>
      <c r="Q8886" s="45"/>
      <c r="R8886" s="45">
        <v>7.4654159545898438</v>
      </c>
      <c r="S8886" s="45"/>
      <c r="T8886" s="45"/>
      <c r="U8886" s="45"/>
      <c r="V8886" s="46">
        <v>0.10419510304927826</v>
      </c>
      <c r="W8886" s="46"/>
      <c r="X8886" s="45">
        <v>7.1000002324581146E-2</v>
      </c>
      <c r="Y8886" s="45"/>
      <c r="Z8886" s="44">
        <v>4.2600001394748688</v>
      </c>
      <c r="AA8886" s="44"/>
      <c r="AB8886" s="45">
        <v>0.68407094478607178</v>
      </c>
      <c r="AC8886" s="45"/>
      <c r="AD8886" s="45">
        <v>4.4398775571607985E-6</v>
      </c>
      <c r="AE8886" s="45"/>
      <c r="AF8886" s="45">
        <v>10.277396202087402</v>
      </c>
      <c r="AG8886" s="45"/>
      <c r="AH8886" s="45">
        <v>7.2672138214111328</v>
      </c>
      <c r="AI8886" s="45"/>
      <c r="AJ8886" s="45"/>
      <c r="AK8886" s="20">
        <v>4.3200430809520185E-5</v>
      </c>
    </row>
    <row r="8887" spans="2:37">
      <c r="B8887" s="2">
        <v>3.2999999821186066E-2</v>
      </c>
      <c r="D8887" s="44">
        <v>1.9799999892711639</v>
      </c>
      <c r="E8887" s="44"/>
      <c r="F8887" s="45">
        <v>-10.459641456604004</v>
      </c>
      <c r="G8887" s="45"/>
      <c r="H8887" s="45"/>
      <c r="I8887" s="45"/>
      <c r="J8887" s="45"/>
      <c r="K8887" s="45">
        <v>8.9844530448317528E-3</v>
      </c>
      <c r="L8887" s="45"/>
      <c r="M8887" s="45"/>
      <c r="N8887" s="45">
        <v>10.557868003845215</v>
      </c>
      <c r="O8887" s="45"/>
      <c r="P8887" s="45"/>
      <c r="Q8887" s="45"/>
      <c r="R8887" s="45">
        <v>7.4591870307922363</v>
      </c>
      <c r="S8887" s="45"/>
      <c r="T8887" s="45"/>
      <c r="U8887" s="45"/>
      <c r="V8887" s="46">
        <v>8.5169702768325806E-2</v>
      </c>
      <c r="W8887" s="46"/>
      <c r="X8887" s="45">
        <v>7.1999996900558472E-2</v>
      </c>
      <c r="Y8887" s="45"/>
      <c r="Z8887" s="44">
        <v>4.3199998140335083</v>
      </c>
      <c r="AA8887" s="44"/>
      <c r="AB8887" s="45">
        <v>4.4088191986083984</v>
      </c>
      <c r="AC8887" s="45"/>
      <c r="AD8887" s="45">
        <v>3.6396040741237812E-6</v>
      </c>
      <c r="AE8887" s="45"/>
      <c r="AF8887" s="45">
        <v>10.27168083190918</v>
      </c>
      <c r="AG8887" s="45"/>
      <c r="AH8887" s="45">
        <v>7.2631726264953613</v>
      </c>
      <c r="AI8887" s="45"/>
      <c r="AJ8887" s="45"/>
      <c r="AK8887" s="20">
        <v>3.5433396988082677E-5</v>
      </c>
    </row>
    <row r="8888" spans="2:37">
      <c r="B8888" s="2">
        <v>3.4000001847743988E-2</v>
      </c>
      <c r="D8888" s="44">
        <v>2.0400001108646393</v>
      </c>
      <c r="E8888" s="44"/>
      <c r="F8888" s="45">
        <v>-10.195679664611816</v>
      </c>
      <c r="G8888" s="45"/>
      <c r="H8888" s="45"/>
      <c r="I8888" s="45"/>
      <c r="J8888" s="45"/>
      <c r="K8888" s="45">
        <v>7.3389704339206219E-3</v>
      </c>
      <c r="L8888" s="45"/>
      <c r="M8888" s="45"/>
      <c r="N8888" s="45">
        <v>10.547511100769043</v>
      </c>
      <c r="O8888" s="45"/>
      <c r="P8888" s="45"/>
      <c r="Q8888" s="45"/>
      <c r="R8888" s="45">
        <v>7.4530267715454102</v>
      </c>
      <c r="S8888" s="45"/>
      <c r="T8888" s="45"/>
      <c r="U8888" s="45"/>
      <c r="V8888" s="46">
        <v>6.962856650352478E-2</v>
      </c>
      <c r="W8888" s="46"/>
      <c r="X8888" s="45">
        <v>7.2999998927116394E-2</v>
      </c>
      <c r="Y8888" s="45"/>
      <c r="Z8888" s="44">
        <v>4.3799999356269836</v>
      </c>
      <c r="AA8888" s="44"/>
      <c r="AB8888" s="45">
        <v>7.5105099678039551</v>
      </c>
      <c r="AC8888" s="45"/>
      <c r="AD8888" s="45">
        <v>2.9837656256859191E-6</v>
      </c>
      <c r="AE8888" s="45"/>
      <c r="AF8888" s="45">
        <v>10.266027450561523</v>
      </c>
      <c r="AG8888" s="45"/>
      <c r="AH8888" s="45">
        <v>7.2591753005981445</v>
      </c>
      <c r="AI8888" s="45"/>
      <c r="AJ8888" s="45"/>
      <c r="AK8888" s="20">
        <v>2.9064471164019778E-5</v>
      </c>
    </row>
    <row r="8889" spans="2:37">
      <c r="B8889" s="2">
        <v>3.5000000149011612E-2</v>
      </c>
      <c r="D8889" s="44">
        <v>2.1000000089406967</v>
      </c>
      <c r="E8889" s="44"/>
      <c r="F8889" s="45">
        <v>-8.499725341796875</v>
      </c>
      <c r="G8889" s="45"/>
      <c r="H8889" s="45"/>
      <c r="I8889" s="45"/>
      <c r="J8889" s="45"/>
      <c r="K8889" s="45">
        <v>5.9957467019557953E-3</v>
      </c>
      <c r="L8889" s="45"/>
      <c r="M8889" s="45"/>
      <c r="N8889" s="45">
        <v>10.537552833557129</v>
      </c>
      <c r="O8889" s="45"/>
      <c r="P8889" s="45"/>
      <c r="Q8889" s="45"/>
      <c r="R8889" s="45">
        <v>7.4469351768493652</v>
      </c>
      <c r="S8889" s="45"/>
      <c r="T8889" s="45"/>
      <c r="U8889" s="45"/>
      <c r="V8889" s="46">
        <v>5.6931246072053909E-2</v>
      </c>
      <c r="W8889" s="46"/>
      <c r="X8889" s="45">
        <v>7.4000000953674316E-2</v>
      </c>
      <c r="Y8889" s="45"/>
      <c r="Z8889" s="44">
        <v>4.440000057220459</v>
      </c>
      <c r="AA8889" s="44"/>
      <c r="AB8889" s="45">
        <v>9.5544328689575195</v>
      </c>
      <c r="AC8889" s="45"/>
      <c r="AD8889" s="45">
        <v>2.4462576675432501E-6</v>
      </c>
      <c r="AE8889" s="45"/>
      <c r="AF8889" s="45">
        <v>10.260436058044434</v>
      </c>
      <c r="AG8889" s="45"/>
      <c r="AH8889" s="45">
        <v>7.2552223205566406</v>
      </c>
      <c r="AI8889" s="45"/>
      <c r="AJ8889" s="45"/>
      <c r="AK8889" s="20">
        <v>2.3841659640311264E-5</v>
      </c>
    </row>
    <row r="8890" spans="2:37">
      <c r="B8890" s="2">
        <v>3.5999998450279236E-2</v>
      </c>
      <c r="D8890" s="44">
        <v>2.1599999070167542</v>
      </c>
      <c r="E8890" s="44"/>
      <c r="F8890" s="45">
        <v>-5.6123909950256348</v>
      </c>
      <c r="G8890" s="45"/>
      <c r="H8890" s="45"/>
      <c r="I8890" s="45"/>
      <c r="J8890" s="45"/>
      <c r="K8890" s="45">
        <v>4.8990626819431782E-3</v>
      </c>
      <c r="L8890" s="45"/>
      <c r="M8890" s="45"/>
      <c r="N8890" s="45">
        <v>10.527936935424805</v>
      </c>
      <c r="O8890" s="45"/>
      <c r="P8890" s="45"/>
      <c r="Q8890" s="45"/>
      <c r="R8890" s="45">
        <v>7.4409112930297852</v>
      </c>
      <c r="S8890" s="45"/>
      <c r="T8890" s="45"/>
      <c r="U8890" s="45"/>
      <c r="V8890" s="46">
        <v>4.6555593609809875E-2</v>
      </c>
      <c r="W8890" s="46"/>
      <c r="X8890" s="45">
        <v>7.5000002980232239E-2</v>
      </c>
      <c r="Y8890" s="45"/>
      <c r="Z8890" s="44">
        <v>4.5000001788139343</v>
      </c>
      <c r="AA8890" s="44"/>
      <c r="AB8890" s="45">
        <v>10.254828453063965</v>
      </c>
      <c r="AC8890" s="45"/>
      <c r="AD8890" s="45">
        <v>2.005701162488549E-6</v>
      </c>
      <c r="AE8890" s="45"/>
      <c r="AF8890" s="45">
        <v>10.254905700683594</v>
      </c>
      <c r="AG8890" s="45"/>
      <c r="AH8890" s="45">
        <v>7.251312255859375</v>
      </c>
      <c r="AI8890" s="45"/>
      <c r="AJ8890" s="45"/>
      <c r="AK8890" s="20">
        <v>1.9558458006940782E-5</v>
      </c>
    </row>
    <row r="8891" spans="2:37">
      <c r="B8891" s="2">
        <v>3.7000000476837158E-2</v>
      </c>
      <c r="D8891" s="44">
        <v>2.2200000286102295</v>
      </c>
      <c r="E8891" s="44"/>
      <c r="F8891" s="45">
        <v>-1.9410401582717896</v>
      </c>
      <c r="G8891" s="45"/>
      <c r="H8891" s="45"/>
      <c r="I8891" s="45"/>
      <c r="J8891" s="45"/>
      <c r="K8891" s="45">
        <v>4.0035159327089787E-3</v>
      </c>
      <c r="L8891" s="45"/>
      <c r="M8891" s="45"/>
      <c r="N8891" s="45">
        <v>10.518616676330566</v>
      </c>
      <c r="O8891" s="45"/>
      <c r="P8891" s="45"/>
      <c r="Q8891" s="45"/>
      <c r="R8891" s="45">
        <v>7.4349541664123535</v>
      </c>
      <c r="S8891" s="45"/>
      <c r="T8891" s="45"/>
      <c r="U8891" s="45"/>
      <c r="V8891" s="46">
        <v>3.8075730204582214E-2</v>
      </c>
      <c r="W8891" s="46"/>
      <c r="X8891" s="45">
        <v>7.5999997556209564E-2</v>
      </c>
      <c r="Y8891" s="45"/>
      <c r="Z8891" s="44">
        <v>4.5599998533725739</v>
      </c>
      <c r="AA8891" s="44"/>
      <c r="AB8891" s="45">
        <v>9.5148305892944336</v>
      </c>
      <c r="AC8891" s="45"/>
      <c r="AD8891" s="45">
        <v>1.6445846995338798E-6</v>
      </c>
      <c r="AE8891" s="45"/>
      <c r="AF8891" s="45">
        <v>10.249436378479004</v>
      </c>
      <c r="AG8891" s="45"/>
      <c r="AH8891" s="45">
        <v>7.2474451065063477</v>
      </c>
      <c r="AI8891" s="45"/>
      <c r="AJ8891" s="45"/>
      <c r="AK8891" s="20">
        <v>1.6045612937887199E-5</v>
      </c>
    </row>
    <row r="8892" spans="2:37" ht="14.25" customHeight="1">
      <c r="B8892" s="2">
        <v>3.7999998778104782E-2</v>
      </c>
      <c r="D8892" s="44">
        <v>2.2799999266862869</v>
      </c>
      <c r="E8892" s="44"/>
      <c r="F8892" s="45">
        <v>1.9976372718811035</v>
      </c>
      <c r="G8892" s="45"/>
      <c r="H8892" s="45"/>
      <c r="I8892" s="45"/>
      <c r="J8892" s="45"/>
      <c r="K8892" s="45">
        <v>3.272100118920207E-3</v>
      </c>
      <c r="L8892" s="45"/>
      <c r="M8892" s="45"/>
      <c r="N8892" s="45">
        <v>10.509553909301758</v>
      </c>
      <c r="O8892" s="45"/>
      <c r="P8892" s="45"/>
      <c r="Q8892" s="45"/>
      <c r="R8892" s="45">
        <v>7.4290628433227539</v>
      </c>
      <c r="S8892" s="45"/>
      <c r="T8892" s="45"/>
      <c r="U8892" s="45"/>
      <c r="V8892" s="46">
        <v>3.1144225969910622E-2</v>
      </c>
      <c r="W8892" s="46"/>
      <c r="X8892" s="45">
        <v>7.6999999582767487E-2</v>
      </c>
      <c r="Y8892" s="45"/>
      <c r="Z8892" s="44">
        <v>4.6199999749660492</v>
      </c>
      <c r="AA8892" s="44"/>
      <c r="AB8892" s="45">
        <v>7.4398593902587891</v>
      </c>
      <c r="AC8892" s="45"/>
      <c r="AD8892" s="45">
        <v>1.3485649787980947E-6</v>
      </c>
      <c r="AE8892" s="45"/>
      <c r="AF8892" s="45">
        <v>10.244027137756348</v>
      </c>
      <c r="AG8892" s="45"/>
      <c r="AH8892" s="45">
        <v>7.2436199188232422</v>
      </c>
      <c r="AI8892" s="45"/>
      <c r="AJ8892" s="45"/>
      <c r="AK8892" s="20">
        <v>1.3164404663257301E-5</v>
      </c>
    </row>
    <row r="8893" spans="2:37" ht="13.5" customHeight="1">
      <c r="B8893" s="47" t="s">
        <v>11</v>
      </c>
      <c r="C8893" s="47"/>
      <c r="D8893" s="47"/>
      <c r="E8893" s="47"/>
    </row>
    <row r="8894" spans="2:37" ht="12.75" customHeight="1">
      <c r="B8894" s="39" t="s">
        <v>0</v>
      </c>
      <c r="C8894" s="39"/>
      <c r="D8894" s="39"/>
      <c r="E8894" s="39"/>
      <c r="F8894" s="39"/>
      <c r="G8894" s="1" t="s">
        <v>1</v>
      </c>
      <c r="H8894" s="40" t="s">
        <v>82</v>
      </c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</row>
    <row r="8895" spans="2:37" ht="12.75" customHeight="1">
      <c r="AB8895" s="39" t="s">
        <v>2</v>
      </c>
      <c r="AC8895" s="39"/>
      <c r="AD8895" s="39"/>
      <c r="AE8895" s="39"/>
      <c r="AF8895" s="39"/>
      <c r="AG8895" s="39"/>
    </row>
    <row r="8896" spans="2:37" ht="12" customHeight="1">
      <c r="B8896" s="39" t="s">
        <v>3</v>
      </c>
      <c r="C8896" s="39"/>
      <c r="D8896" s="39"/>
      <c r="E8896" s="39"/>
      <c r="G8896" s="1" t="s">
        <v>4</v>
      </c>
      <c r="H8896" s="41">
        <v>0.2199999988079071</v>
      </c>
      <c r="I8896" s="41"/>
      <c r="J8896" s="41"/>
      <c r="K8896" s="41"/>
      <c r="L8896" s="41"/>
      <c r="M8896" s="41"/>
      <c r="N8896" s="41"/>
      <c r="O8896" s="39" t="s">
        <v>21</v>
      </c>
      <c r="P8896" s="39"/>
      <c r="Q8896" s="39"/>
      <c r="R8896" s="39"/>
      <c r="S8896" s="1" t="s">
        <v>4</v>
      </c>
      <c r="T8896" s="42" t="s">
        <v>22</v>
      </c>
      <c r="U8896" s="42"/>
      <c r="V8896" s="42"/>
      <c r="W8896" s="42"/>
      <c r="X8896" s="42"/>
      <c r="Y8896" s="42"/>
      <c r="Z8896" s="42"/>
      <c r="AA8896" s="42"/>
      <c r="AB8896" s="39"/>
      <c r="AC8896" s="39"/>
      <c r="AD8896" s="39"/>
      <c r="AE8896" s="39"/>
      <c r="AF8896" s="39"/>
      <c r="AG8896" s="39"/>
    </row>
    <row r="8897" spans="2:34" ht="10.5" customHeight="1">
      <c r="AB8897" s="39"/>
      <c r="AC8897" s="39"/>
      <c r="AD8897" s="39"/>
      <c r="AE8897" s="39"/>
      <c r="AF8897" s="39"/>
      <c r="AG8897" s="39"/>
    </row>
    <row r="8898" spans="2:34" ht="12" customHeight="1">
      <c r="AB8898" s="39"/>
      <c r="AC8898" s="39"/>
      <c r="AD8898" s="39"/>
      <c r="AE8898" s="39"/>
      <c r="AF8898" s="39"/>
      <c r="AG8898" s="39"/>
    </row>
    <row r="8899" spans="2:34" ht="12" customHeight="1">
      <c r="AB8899" s="39"/>
      <c r="AC8899" s="39"/>
      <c r="AD8899" s="39"/>
      <c r="AE8899" s="39"/>
      <c r="AF8899" s="39"/>
      <c r="AG8899" s="39"/>
    </row>
    <row r="8900" spans="2:34" ht="6" customHeight="1"/>
    <row r="8901" spans="2:34" ht="3" customHeight="1">
      <c r="B8901" s="43" t="s">
        <v>5</v>
      </c>
      <c r="D8901" s="43" t="s">
        <v>23</v>
      </c>
      <c r="E8901" s="43"/>
      <c r="G8901" s="43" t="s">
        <v>6</v>
      </c>
      <c r="H8901" s="43"/>
      <c r="J8901" s="43" t="s">
        <v>7</v>
      </c>
      <c r="K8901" s="43"/>
      <c r="L8901" s="43"/>
      <c r="M8901" s="43"/>
      <c r="N8901" s="43" t="s">
        <v>8</v>
      </c>
      <c r="O8901" s="43"/>
      <c r="Q8901" s="43" t="s">
        <v>9</v>
      </c>
      <c r="R8901" s="43"/>
      <c r="S8901" s="43"/>
      <c r="T8901" s="43" t="s">
        <v>10</v>
      </c>
      <c r="U8901" s="43"/>
      <c r="X8901" s="43" t="s">
        <v>5</v>
      </c>
      <c r="Y8901" s="43"/>
      <c r="Z8901" s="43" t="s">
        <v>23</v>
      </c>
      <c r="AA8901" s="43"/>
      <c r="AB8901" s="43" t="s">
        <v>6</v>
      </c>
      <c r="AC8901" s="43" t="s">
        <v>7</v>
      </c>
      <c r="AE8901" s="43" t="s">
        <v>8</v>
      </c>
      <c r="AF8901" s="43" t="s">
        <v>9</v>
      </c>
      <c r="AG8901" s="43" t="s">
        <v>10</v>
      </c>
      <c r="AH8901" s="43"/>
    </row>
    <row r="8902" spans="2:34" ht="14.25" customHeight="1">
      <c r="B8902" s="43"/>
      <c r="D8902" s="43"/>
      <c r="E8902" s="43"/>
      <c r="G8902" s="43"/>
      <c r="H8902" s="43"/>
      <c r="J8902" s="43"/>
      <c r="K8902" s="43"/>
      <c r="L8902" s="43"/>
      <c r="M8902" s="43"/>
      <c r="N8902" s="43"/>
      <c r="O8902" s="43"/>
      <c r="Q8902" s="43"/>
      <c r="R8902" s="43"/>
      <c r="S8902" s="43"/>
      <c r="T8902" s="43"/>
      <c r="U8902" s="43"/>
      <c r="X8902" s="43"/>
      <c r="Y8902" s="43"/>
      <c r="Z8902" s="43"/>
      <c r="AA8902" s="43"/>
      <c r="AB8902" s="43"/>
      <c r="AC8902" s="43"/>
      <c r="AE8902" s="43"/>
      <c r="AF8902" s="43"/>
      <c r="AG8902" s="43"/>
      <c r="AH8902" s="43"/>
    </row>
    <row r="8903" spans="2:34">
      <c r="B8903" s="2">
        <v>7.8000001609325409E-2</v>
      </c>
      <c r="D8903" s="44">
        <v>4.6800000965595245</v>
      </c>
      <c r="E8903" s="44"/>
      <c r="F8903" s="45">
        <v>4.3226046562194824</v>
      </c>
      <c r="G8903" s="45"/>
      <c r="H8903" s="45"/>
      <c r="I8903" s="45"/>
      <c r="J8903" s="45"/>
      <c r="K8903" s="45">
        <v>1.1058918971684761E-6</v>
      </c>
      <c r="L8903" s="45"/>
      <c r="M8903" s="45"/>
      <c r="N8903" s="45">
        <v>10.238677024841309</v>
      </c>
      <c r="O8903" s="45"/>
      <c r="P8903" s="45"/>
      <c r="Q8903" s="45"/>
      <c r="R8903" s="45">
        <v>7.2398366928100586</v>
      </c>
      <c r="S8903" s="45"/>
      <c r="T8903" s="45"/>
      <c r="U8903" s="45"/>
      <c r="V8903" s="46">
        <v>1.0801122698467225E-5</v>
      </c>
      <c r="W8903" s="46"/>
    </row>
    <row r="8904" spans="2:34">
      <c r="B8904" s="2">
        <v>7.9000003635883331E-2</v>
      </c>
      <c r="D8904" s="44">
        <v>4.7400002181529999</v>
      </c>
      <c r="E8904" s="44"/>
      <c r="F8904" s="45">
        <v>0.60175055265426636</v>
      </c>
      <c r="G8904" s="45"/>
      <c r="H8904" s="45"/>
      <c r="I8904" s="45"/>
      <c r="J8904" s="45"/>
      <c r="K8904" s="45">
        <v>9.0693924903462175E-7</v>
      </c>
      <c r="L8904" s="45"/>
      <c r="M8904" s="45"/>
      <c r="N8904" s="45">
        <v>10.233384132385254</v>
      </c>
      <c r="O8904" s="45"/>
      <c r="P8904" s="45"/>
      <c r="Q8904" s="45"/>
      <c r="R8904" s="45">
        <v>7.2360949516296387</v>
      </c>
      <c r="S8904" s="45"/>
      <c r="T8904" s="45"/>
      <c r="U8904" s="45"/>
      <c r="V8904" s="46">
        <v>8.8625547505216673E-6</v>
      </c>
      <c r="W8904" s="46"/>
    </row>
    <row r="8905" spans="2:34">
      <c r="B8905" s="2">
        <v>7.9999998211860657E-2</v>
      </c>
      <c r="D8905" s="44">
        <v>4.7999998927116394</v>
      </c>
      <c r="E8905" s="44"/>
      <c r="F8905" s="45">
        <v>-3.1997525691986084</v>
      </c>
      <c r="G8905" s="45"/>
      <c r="H8905" s="45"/>
      <c r="I8905" s="45"/>
      <c r="J8905" s="45"/>
      <c r="K8905" s="45">
        <v>7.4382029424668872E-7</v>
      </c>
      <c r="L8905" s="45"/>
      <c r="M8905" s="45"/>
      <c r="N8905" s="45">
        <v>10.228150367736816</v>
      </c>
      <c r="O8905" s="45"/>
      <c r="P8905" s="45"/>
      <c r="Q8905" s="45"/>
      <c r="R8905" s="45">
        <v>7.232393741607666</v>
      </c>
      <c r="S8905" s="45"/>
      <c r="T8905" s="45"/>
      <c r="U8905" s="45"/>
      <c r="V8905" s="46">
        <v>7.2722859840723686E-6</v>
      </c>
      <c r="W8905" s="46"/>
    </row>
    <row r="8906" spans="2:34">
      <c r="B8906" s="2">
        <v>8.1000000238418579E-2</v>
      </c>
      <c r="D8906" s="44">
        <v>4.8600000143051147</v>
      </c>
      <c r="E8906" s="44"/>
      <c r="F8906" s="45">
        <v>-6.5481734275817871</v>
      </c>
      <c r="G8906" s="45"/>
      <c r="H8906" s="45"/>
      <c r="I8906" s="45"/>
      <c r="J8906" s="45"/>
      <c r="K8906" s="45">
        <v>6.1007290241832379E-7</v>
      </c>
      <c r="L8906" s="45"/>
      <c r="M8906" s="45"/>
      <c r="N8906" s="45">
        <v>10.222972869873047</v>
      </c>
      <c r="O8906" s="45"/>
      <c r="P8906" s="45"/>
      <c r="Q8906" s="45"/>
      <c r="R8906" s="45">
        <v>7.2287335395812988</v>
      </c>
      <c r="S8906" s="45"/>
      <c r="T8906" s="45"/>
      <c r="U8906" s="45"/>
      <c r="V8906" s="46">
        <v>5.9676663113350514E-6</v>
      </c>
      <c r="W8906" s="46"/>
    </row>
    <row r="8907" spans="2:34">
      <c r="B8907" s="2">
        <v>8.2000002264976501E-2</v>
      </c>
      <c r="D8907" s="44">
        <v>4.9200001358985901</v>
      </c>
      <c r="E8907" s="44"/>
      <c r="F8907" s="45">
        <v>-8.9739255905151367</v>
      </c>
      <c r="G8907" s="45"/>
      <c r="H8907" s="45"/>
      <c r="I8907" s="45"/>
      <c r="J8907" s="45"/>
      <c r="K8907" s="45">
        <v>5.0040193855238613E-7</v>
      </c>
      <c r="L8907" s="45"/>
      <c r="M8907" s="45"/>
      <c r="N8907" s="45">
        <v>10.217852592468262</v>
      </c>
      <c r="O8907" s="45"/>
      <c r="P8907" s="45"/>
      <c r="Q8907" s="45"/>
      <c r="R8907" s="45">
        <v>7.2251124382019043</v>
      </c>
      <c r="S8907" s="45"/>
      <c r="T8907" s="45"/>
      <c r="U8907" s="45"/>
      <c r="V8907" s="46">
        <v>4.8973297452903353E-6</v>
      </c>
      <c r="W8907" s="46"/>
    </row>
    <row r="8908" spans="2:34">
      <c r="B8908" s="2">
        <v>8.2999996840953827E-2</v>
      </c>
      <c r="D8908" s="44">
        <v>4.9799998104572296</v>
      </c>
      <c r="E8908" s="44"/>
      <c r="F8908" s="45">
        <v>-10.137409210205078</v>
      </c>
      <c r="G8908" s="45"/>
      <c r="H8908" s="45"/>
      <c r="I8908" s="45"/>
      <c r="J8908" s="45"/>
      <c r="K8908" s="45">
        <v>4.1046794763133221E-7</v>
      </c>
      <c r="L8908" s="45"/>
      <c r="M8908" s="45"/>
      <c r="N8908" s="45">
        <v>10.212787628173828</v>
      </c>
      <c r="O8908" s="45"/>
      <c r="P8908" s="45"/>
      <c r="Q8908" s="45"/>
      <c r="R8908" s="45">
        <v>7.2215313911437988</v>
      </c>
      <c r="S8908" s="45"/>
      <c r="T8908" s="45"/>
      <c r="U8908" s="45"/>
      <c r="V8908" s="46">
        <v>4.019156676804414E-6</v>
      </c>
      <c r="W8908" s="46"/>
    </row>
    <row r="8909" spans="2:34">
      <c r="B8909" s="2">
        <v>8.3999998867511749E-2</v>
      </c>
      <c r="D8909" s="44">
        <v>5.039999932050705</v>
      </c>
      <c r="E8909" s="44"/>
      <c r="F8909" s="45">
        <v>-9.876551628112793</v>
      </c>
      <c r="G8909" s="45"/>
      <c r="H8909" s="45"/>
      <c r="I8909" s="45"/>
      <c r="J8909" s="45"/>
      <c r="K8909" s="45">
        <v>3.3671480537122989E-7</v>
      </c>
      <c r="L8909" s="45"/>
      <c r="M8909" s="45"/>
      <c r="N8909" s="45">
        <v>10.207777976989746</v>
      </c>
      <c r="O8909" s="45"/>
      <c r="P8909" s="45"/>
      <c r="Q8909" s="45"/>
      <c r="R8909" s="45">
        <v>7.2179889678955078</v>
      </c>
      <c r="S8909" s="45"/>
      <c r="T8909" s="45"/>
      <c r="U8909" s="45"/>
      <c r="V8909" s="46">
        <v>3.298610181445838E-6</v>
      </c>
      <c r="W8909" s="46"/>
    </row>
    <row r="8910" spans="2:34">
      <c r="B8910" s="2">
        <v>8.5000000894069672E-2</v>
      </c>
      <c r="D8910" s="44">
        <v>5.1000000536441803</v>
      </c>
      <c r="E8910" s="44"/>
      <c r="F8910" s="45">
        <v>-8.2293729782104492</v>
      </c>
      <c r="G8910" s="45"/>
      <c r="H8910" s="45"/>
      <c r="I8910" s="45"/>
      <c r="J8910" s="45"/>
      <c r="K8910" s="45">
        <v>2.7622786546999123E-7</v>
      </c>
      <c r="L8910" s="45"/>
      <c r="M8910" s="45"/>
      <c r="N8910" s="45">
        <v>10.202823638916016</v>
      </c>
      <c r="O8910" s="45"/>
      <c r="P8910" s="45"/>
      <c r="Q8910" s="45"/>
      <c r="R8910" s="45">
        <v>7.2144851684570313</v>
      </c>
      <c r="S8910" s="45"/>
      <c r="T8910" s="45"/>
      <c r="U8910" s="45"/>
      <c r="V8910" s="46">
        <v>2.70736700258567E-6</v>
      </c>
      <c r="W8910" s="46"/>
    </row>
    <row r="8911" spans="2:34">
      <c r="B8911" s="2">
        <v>8.6000002920627594E-2</v>
      </c>
      <c r="D8911" s="44">
        <v>5.1600001752376556</v>
      </c>
      <c r="E8911" s="44"/>
      <c r="F8911" s="45">
        <v>-5.4284558296203613</v>
      </c>
      <c r="G8911" s="45"/>
      <c r="H8911" s="45"/>
      <c r="I8911" s="45"/>
      <c r="J8911" s="45"/>
      <c r="K8911" s="45">
        <v>2.2661812693058891E-7</v>
      </c>
      <c r="L8911" s="45"/>
      <c r="M8911" s="45"/>
      <c r="N8911" s="45">
        <v>10.197922706604004</v>
      </c>
      <c r="O8911" s="45"/>
      <c r="P8911" s="45"/>
      <c r="Q8911" s="45"/>
      <c r="R8911" s="45">
        <v>7.2110199928283691</v>
      </c>
      <c r="S8911" s="45"/>
      <c r="T8911" s="45"/>
      <c r="U8911" s="45"/>
      <c r="V8911" s="46">
        <v>2.2221991002879804E-6</v>
      </c>
      <c r="W8911" s="46"/>
    </row>
    <row r="8912" spans="2:34">
      <c r="B8912" s="2">
        <v>8.6999997496604919E-2</v>
      </c>
      <c r="D8912" s="44">
        <v>5.2199998497962952</v>
      </c>
      <c r="E8912" s="44"/>
      <c r="F8912" s="45">
        <v>-1.8681097030639648</v>
      </c>
      <c r="G8912" s="45"/>
      <c r="H8912" s="45"/>
      <c r="I8912" s="45"/>
      <c r="J8912" s="45"/>
      <c r="K8912" s="45">
        <v>1.8592737660583225E-7</v>
      </c>
      <c r="L8912" s="45"/>
      <c r="M8912" s="45"/>
      <c r="N8912" s="45">
        <v>10.193074226379395</v>
      </c>
      <c r="O8912" s="45"/>
      <c r="P8912" s="45"/>
      <c r="Q8912" s="45"/>
      <c r="R8912" s="45">
        <v>7.2075920104980469</v>
      </c>
      <c r="S8912" s="45"/>
      <c r="T8912" s="45"/>
      <c r="U8912" s="45"/>
      <c r="V8912" s="46">
        <v>1.824055971155758E-6</v>
      </c>
      <c r="W8912" s="46"/>
    </row>
    <row r="8913" spans="2:23">
      <c r="B8913" s="2">
        <v>8.7999999523162842E-2</v>
      </c>
      <c r="D8913" s="44">
        <v>5.2799999713897705</v>
      </c>
      <c r="E8913" s="44"/>
      <c r="F8913" s="45">
        <v>1.9511333703994751</v>
      </c>
      <c r="G8913" s="45"/>
      <c r="H8913" s="45"/>
      <c r="I8913" s="45"/>
      <c r="J8913" s="45"/>
      <c r="K8913" s="45">
        <v>1.525503421362373E-7</v>
      </c>
      <c r="L8913" s="45"/>
      <c r="M8913" s="45"/>
      <c r="N8913" s="45">
        <v>10.188279151916504</v>
      </c>
      <c r="O8913" s="45"/>
      <c r="P8913" s="45"/>
      <c r="Q8913" s="45"/>
      <c r="R8913" s="45">
        <v>7.2042012214660645</v>
      </c>
      <c r="S8913" s="45"/>
      <c r="T8913" s="45"/>
      <c r="U8913" s="45"/>
      <c r="V8913" s="46">
        <v>1.4973121551520308E-6</v>
      </c>
      <c r="W8913" s="46"/>
    </row>
    <row r="8914" spans="2:23">
      <c r="B8914" s="2">
        <v>8.9000001549720764E-2</v>
      </c>
      <c r="D8914" s="44">
        <v>5.3400000929832458</v>
      </c>
      <c r="E8914" s="44"/>
      <c r="F8914" s="45">
        <v>5.4928746223449707</v>
      </c>
      <c r="G8914" s="45"/>
      <c r="H8914" s="45"/>
      <c r="I8914" s="45"/>
      <c r="J8914" s="45"/>
      <c r="K8914" s="45">
        <v>1.2517102732090279E-7</v>
      </c>
      <c r="L8914" s="45"/>
      <c r="M8914" s="45"/>
      <c r="N8914" s="45">
        <v>10.183536529541016</v>
      </c>
      <c r="O8914" s="45"/>
      <c r="P8914" s="45"/>
      <c r="Q8914" s="45"/>
      <c r="R8914" s="45">
        <v>7.2008476257324219</v>
      </c>
      <c r="S8914" s="45"/>
      <c r="T8914" s="45"/>
      <c r="U8914" s="45"/>
      <c r="V8914" s="46">
        <v>1.2291508255657391E-6</v>
      </c>
      <c r="W8914" s="46"/>
    </row>
    <row r="8915" spans="2:23">
      <c r="B8915" s="2">
        <v>9.0000003576278687E-2</v>
      </c>
      <c r="D8915" s="44">
        <v>5.4000002145767212</v>
      </c>
      <c r="E8915" s="44"/>
      <c r="F8915" s="45">
        <v>8.2601728439331055</v>
      </c>
      <c r="G8915" s="45"/>
      <c r="H8915" s="45"/>
      <c r="I8915" s="45"/>
      <c r="J8915" s="45"/>
      <c r="K8915" s="45">
        <v>1.0271050143728644E-7</v>
      </c>
      <c r="L8915" s="45"/>
      <c r="M8915" s="45"/>
      <c r="N8915" s="45">
        <v>10.178845405578613</v>
      </c>
      <c r="O8915" s="45"/>
      <c r="P8915" s="45"/>
      <c r="Q8915" s="45"/>
      <c r="R8915" s="45">
        <v>7.1975302696228027</v>
      </c>
      <c r="S8915" s="45"/>
      <c r="T8915" s="45"/>
      <c r="U8915" s="45"/>
      <c r="V8915" s="46">
        <v>1.0090584510180634E-6</v>
      </c>
      <c r="W8915" s="46"/>
    </row>
    <row r="8916" spans="2:23">
      <c r="B8916" s="2">
        <v>9.0999998152256012E-2</v>
      </c>
      <c r="D8916" s="44">
        <v>5.4599998891353607</v>
      </c>
      <c r="E8916" s="44"/>
      <c r="F8916" s="45">
        <v>9.865260124206543</v>
      </c>
      <c r="G8916" s="45"/>
      <c r="H8916" s="45"/>
      <c r="I8916" s="45"/>
      <c r="J8916" s="45"/>
      <c r="K8916" s="45">
        <v>8.4284152990221628E-8</v>
      </c>
      <c r="L8916" s="45"/>
      <c r="M8916" s="45"/>
      <c r="N8916" s="45">
        <v>10.17420482635498</v>
      </c>
      <c r="O8916" s="45"/>
      <c r="P8916" s="45"/>
      <c r="Q8916" s="45"/>
      <c r="R8916" s="45">
        <v>7.194249153137207</v>
      </c>
      <c r="S8916" s="45"/>
      <c r="T8916" s="45"/>
      <c r="U8916" s="45"/>
      <c r="V8916" s="46">
        <v>8.2841023640867206E-7</v>
      </c>
      <c r="W8916" s="46"/>
    </row>
    <row r="8917" spans="2:23">
      <c r="B8917" s="2">
        <v>9.2000000178813934E-2</v>
      </c>
      <c r="D8917" s="44">
        <v>5.5200000107288361</v>
      </c>
      <c r="E8917" s="44"/>
      <c r="F8917" s="45">
        <v>10.08387279510498</v>
      </c>
      <c r="G8917" s="45"/>
      <c r="H8917" s="45"/>
      <c r="I8917" s="45"/>
      <c r="J8917" s="45"/>
      <c r="K8917" s="45">
        <v>6.9166652849617094E-8</v>
      </c>
      <c r="L8917" s="45"/>
      <c r="M8917" s="45"/>
      <c r="N8917" s="45">
        <v>10.169614791870117</v>
      </c>
      <c r="O8917" s="45"/>
      <c r="P8917" s="45"/>
      <c r="Q8917" s="45"/>
      <c r="R8917" s="45">
        <v>7.1910033226013184</v>
      </c>
      <c r="S8917" s="45"/>
      <c r="T8917" s="45"/>
      <c r="U8917" s="45"/>
      <c r="V8917" s="46">
        <v>6.801304834880284E-7</v>
      </c>
      <c r="W8917" s="46"/>
    </row>
    <row r="8918" spans="2:23">
      <c r="B8918" s="2">
        <v>9.3000002205371857E-2</v>
      </c>
      <c r="D8918" s="44">
        <v>5.5800001323223114</v>
      </c>
      <c r="E8918" s="44"/>
      <c r="F8918" s="45">
        <v>8.8865756988525391</v>
      </c>
      <c r="G8918" s="45"/>
      <c r="H8918" s="45"/>
      <c r="I8918" s="45"/>
      <c r="J8918" s="45"/>
      <c r="K8918" s="45">
        <v>5.6763205691368057E-8</v>
      </c>
      <c r="L8918" s="45"/>
      <c r="M8918" s="45"/>
      <c r="N8918" s="45">
        <v>10.165074348449707</v>
      </c>
      <c r="O8918" s="45"/>
      <c r="P8918" s="45"/>
      <c r="Q8918" s="45"/>
      <c r="R8918" s="45">
        <v>7.1877927780151367</v>
      </c>
      <c r="S8918" s="45"/>
      <c r="T8918" s="45"/>
      <c r="U8918" s="45"/>
      <c r="V8918" s="46">
        <v>5.5841405810497236E-7</v>
      </c>
      <c r="W8918" s="46"/>
    </row>
    <row r="8919" spans="2:23">
      <c r="B8919" s="2">
        <v>9.3999996781349182E-2</v>
      </c>
      <c r="D8919" s="44">
        <v>5.6399998068809509</v>
      </c>
      <c r="E8919" s="44"/>
      <c r="F8919" s="45">
        <v>6.4427189826965332</v>
      </c>
      <c r="G8919" s="45"/>
      <c r="H8919" s="45"/>
      <c r="I8919" s="45"/>
      <c r="J8919" s="45"/>
      <c r="K8919" s="45">
        <v>4.6586070112653033E-8</v>
      </c>
      <c r="L8919" s="45"/>
      <c r="M8919" s="45"/>
      <c r="N8919" s="45">
        <v>10.16058349609375</v>
      </c>
      <c r="O8919" s="45"/>
      <c r="P8919" s="45"/>
      <c r="Q8919" s="45"/>
      <c r="R8919" s="45">
        <v>7.1846170425415039</v>
      </c>
      <c r="S8919" s="45"/>
      <c r="T8919" s="45"/>
      <c r="U8919" s="45"/>
      <c r="V8919" s="46">
        <v>4.5849802177144738E-7</v>
      </c>
      <c r="W8919" s="46"/>
    </row>
    <row r="8920" spans="2:23">
      <c r="B8920" s="2">
        <v>9.4999998807907104E-2</v>
      </c>
      <c r="D8920" s="44">
        <v>5.6999999284744263</v>
      </c>
      <c r="E8920" s="44"/>
      <c r="F8920" s="45">
        <v>3.0964896678924561</v>
      </c>
      <c r="G8920" s="45"/>
      <c r="H8920" s="45"/>
      <c r="I8920" s="45"/>
      <c r="J8920" s="45"/>
      <c r="K8920" s="45">
        <v>3.8235253185803231E-8</v>
      </c>
      <c r="L8920" s="45"/>
      <c r="M8920" s="45"/>
      <c r="N8920" s="45">
        <v>10.156140327453613</v>
      </c>
      <c r="O8920" s="45"/>
      <c r="P8920" s="45"/>
      <c r="Q8920" s="45"/>
      <c r="R8920" s="45">
        <v>7.1814761161804199</v>
      </c>
      <c r="S8920" s="45"/>
      <c r="T8920" s="45"/>
      <c r="U8920" s="45"/>
      <c r="V8920" s="46">
        <v>3.7647421891051636E-7</v>
      </c>
      <c r="W8920" s="46"/>
    </row>
    <row r="8921" spans="2:23">
      <c r="B8921" s="2">
        <v>9.6000000834465027E-2</v>
      </c>
      <c r="D8921" s="44">
        <v>5.7600000500679016</v>
      </c>
      <c r="E8921" s="44"/>
      <c r="F8921" s="45">
        <v>-0.68155735731124878</v>
      </c>
      <c r="G8921" s="45"/>
      <c r="H8921" s="45"/>
      <c r="I8921" s="45"/>
      <c r="J8921" s="45"/>
      <c r="K8921" s="45">
        <v>3.1382690224290855E-8</v>
      </c>
      <c r="L8921" s="45"/>
      <c r="M8921" s="45"/>
      <c r="N8921" s="45">
        <v>10.151745796203613</v>
      </c>
      <c r="O8921" s="45"/>
      <c r="P8921" s="45"/>
      <c r="Q8921" s="45"/>
      <c r="R8921" s="45">
        <v>7.1783685684204102</v>
      </c>
      <c r="S8921" s="45"/>
      <c r="T8921" s="45"/>
      <c r="U8921" s="45"/>
      <c r="V8921" s="46">
        <v>3.0913588489056565E-7</v>
      </c>
      <c r="W8921" s="46"/>
    </row>
    <row r="8922" spans="2:23">
      <c r="B8922" s="2">
        <v>9.7000002861022949E-2</v>
      </c>
      <c r="D8922" s="44">
        <v>5.820000171661377</v>
      </c>
      <c r="E8922" s="44"/>
      <c r="F8922" s="45">
        <v>-4.3606610298156738</v>
      </c>
      <c r="G8922" s="45"/>
      <c r="H8922" s="45"/>
      <c r="I8922" s="45"/>
      <c r="J8922" s="45"/>
      <c r="K8922" s="45">
        <v>2.5759321786722467E-8</v>
      </c>
      <c r="L8922" s="45"/>
      <c r="M8922" s="45"/>
      <c r="N8922" s="45">
        <v>10.14739990234375</v>
      </c>
      <c r="O8922" s="45"/>
      <c r="P8922" s="45"/>
      <c r="Q8922" s="45"/>
      <c r="R8922" s="45">
        <v>7.1752948760986328</v>
      </c>
      <c r="S8922" s="45"/>
      <c r="T8922" s="45"/>
      <c r="U8922" s="45"/>
      <c r="V8922" s="46">
        <v>2.5385145363543415E-7</v>
      </c>
      <c r="W8922" s="46"/>
    </row>
    <row r="8923" spans="2:23">
      <c r="B8923" s="2">
        <v>9.7999997437000275E-2</v>
      </c>
      <c r="D8923" s="44">
        <v>5.8799998462200165</v>
      </c>
      <c r="E8923" s="44"/>
      <c r="F8923" s="45">
        <v>-7.4244093894958496</v>
      </c>
      <c r="G8923" s="45"/>
      <c r="H8923" s="45"/>
      <c r="I8923" s="45"/>
      <c r="J8923" s="45"/>
      <c r="K8923" s="45">
        <v>2.1144449746657301E-8</v>
      </c>
      <c r="L8923" s="45"/>
      <c r="M8923" s="45"/>
      <c r="N8923" s="45">
        <v>10.143099784851074</v>
      </c>
      <c r="O8923" s="45"/>
      <c r="P8923" s="45"/>
      <c r="Q8923" s="45"/>
      <c r="R8923" s="45">
        <v>7.1722545623779297</v>
      </c>
      <c r="S8923" s="45"/>
      <c r="T8923" s="45"/>
      <c r="U8923" s="45"/>
      <c r="V8923" s="46">
        <v>2.0846142945174506E-7</v>
      </c>
      <c r="W8923" s="46"/>
    </row>
    <row r="8924" spans="2:23">
      <c r="B8924" s="2">
        <v>9.8999999463558197E-2</v>
      </c>
      <c r="D8924" s="44">
        <v>5.9399999678134918</v>
      </c>
      <c r="E8924" s="44"/>
      <c r="F8924" s="45">
        <v>-9.4432144165039063</v>
      </c>
      <c r="G8924" s="45"/>
      <c r="H8924" s="45"/>
      <c r="I8924" s="45"/>
      <c r="J8924" s="45"/>
      <c r="K8924" s="45">
        <v>1.7357043802235239E-8</v>
      </c>
      <c r="L8924" s="45"/>
      <c r="M8924" s="45"/>
      <c r="N8924" s="45">
        <v>10.138846397399902</v>
      </c>
      <c r="O8924" s="45"/>
      <c r="P8924" s="45"/>
      <c r="Q8924" s="45"/>
      <c r="R8924" s="45">
        <v>7.1692471504211426</v>
      </c>
      <c r="S8924" s="45"/>
      <c r="T8924" s="45"/>
      <c r="U8924" s="45"/>
      <c r="V8924" s="46">
        <v>1.7119347717198252E-7</v>
      </c>
      <c r="W8924" s="46"/>
    </row>
    <row r="8925" spans="2:23">
      <c r="B8925" s="2">
        <v>0.10000000149011612</v>
      </c>
      <c r="D8925" s="44">
        <v>6.0000000894069672</v>
      </c>
      <c r="E8925" s="44"/>
      <c r="F8925" s="45">
        <v>-10.134539604187012</v>
      </c>
      <c r="G8925" s="45"/>
      <c r="H8925" s="45"/>
      <c r="I8925" s="45"/>
      <c r="J8925" s="45"/>
      <c r="K8925" s="45">
        <v>1.4248599633504E-8</v>
      </c>
      <c r="L8925" s="45"/>
      <c r="M8925" s="45"/>
      <c r="N8925" s="45">
        <v>10.134638786315918</v>
      </c>
      <c r="O8925" s="45"/>
      <c r="P8925" s="45"/>
      <c r="Q8925" s="45"/>
      <c r="R8925" s="45">
        <v>7.1662716865539551</v>
      </c>
      <c r="S8925" s="45"/>
      <c r="T8925" s="45"/>
      <c r="U8925" s="45"/>
      <c r="V8925" s="46">
        <v>1.4059305897262675E-7</v>
      </c>
      <c r="W8925" s="46"/>
    </row>
    <row r="8926" spans="2:23" ht="9.75" customHeight="1">
      <c r="B8926" s="2">
        <v>0.10100000351667404</v>
      </c>
      <c r="D8926" s="44">
        <v>6.0600002110004425</v>
      </c>
      <c r="E8926" s="44"/>
      <c r="F8926" s="45">
        <v>-9.4024372100830078</v>
      </c>
      <c r="G8926" s="45"/>
      <c r="H8926" s="45"/>
      <c r="I8926" s="45"/>
      <c r="J8926" s="45"/>
      <c r="K8926" s="45">
        <v>1.1697293800239095E-8</v>
      </c>
      <c r="L8926" s="45"/>
      <c r="M8926" s="45"/>
      <c r="N8926" s="45">
        <v>10.130476951599121</v>
      </c>
      <c r="O8926" s="45"/>
      <c r="P8926" s="45"/>
      <c r="Q8926" s="45"/>
      <c r="R8926" s="45">
        <v>7.1633291244506836</v>
      </c>
      <c r="S8926" s="45"/>
      <c r="T8926" s="45"/>
      <c r="U8926" s="45"/>
      <c r="V8926" s="46">
        <v>1.1546636358161777E-7</v>
      </c>
      <c r="W8926" s="46"/>
    </row>
    <row r="8927" spans="2:23" ht="5.25" customHeight="1"/>
    <row r="8928" spans="2:23" ht="172.5" customHeight="1"/>
    <row r="8929" spans="2:37" ht="16.5" customHeight="1"/>
    <row r="8930" spans="2:37" ht="12.75" customHeight="1">
      <c r="B8930" s="39" t="s">
        <v>0</v>
      </c>
      <c r="C8930" s="39"/>
      <c r="D8930" s="39"/>
      <c r="E8930" s="39"/>
      <c r="F8930" s="39"/>
      <c r="G8930" s="1" t="s">
        <v>1</v>
      </c>
      <c r="H8930" s="40" t="s">
        <v>83</v>
      </c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</row>
    <row r="8931" spans="2:37" ht="12.75" customHeight="1">
      <c r="AB8931" s="39" t="s">
        <v>2</v>
      </c>
      <c r="AC8931" s="39"/>
      <c r="AD8931" s="39"/>
      <c r="AE8931" s="39"/>
      <c r="AF8931" s="39"/>
      <c r="AG8931" s="39"/>
    </row>
    <row r="8932" spans="2:37" ht="12" customHeight="1">
      <c r="B8932" s="39" t="s">
        <v>3</v>
      </c>
      <c r="C8932" s="39"/>
      <c r="D8932" s="39"/>
      <c r="E8932" s="39"/>
      <c r="G8932" s="1" t="s">
        <v>4</v>
      </c>
      <c r="H8932" s="41">
        <v>0.43999999761581421</v>
      </c>
      <c r="I8932" s="41"/>
      <c r="J8932" s="41"/>
      <c r="K8932" s="41"/>
      <c r="L8932" s="41"/>
      <c r="M8932" s="41"/>
      <c r="N8932" s="41"/>
      <c r="O8932" s="39" t="s">
        <v>21</v>
      </c>
      <c r="P8932" s="39"/>
      <c r="Q8932" s="39"/>
      <c r="R8932" s="39"/>
      <c r="S8932" s="1" t="s">
        <v>4</v>
      </c>
      <c r="T8932" s="42" t="s">
        <v>22</v>
      </c>
      <c r="U8932" s="42"/>
      <c r="V8932" s="42"/>
      <c r="W8932" s="42"/>
      <c r="X8932" s="42"/>
      <c r="Y8932" s="42"/>
      <c r="Z8932" s="42"/>
      <c r="AA8932" s="42"/>
      <c r="AB8932" s="39"/>
      <c r="AC8932" s="39"/>
      <c r="AD8932" s="39"/>
      <c r="AE8932" s="39"/>
      <c r="AF8932" s="39"/>
      <c r="AG8932" s="39"/>
    </row>
    <row r="8933" spans="2:37" ht="10.5" customHeight="1">
      <c r="AB8933" s="39"/>
      <c r="AC8933" s="39"/>
      <c r="AD8933" s="39"/>
      <c r="AE8933" s="39"/>
      <c r="AF8933" s="39"/>
      <c r="AG8933" s="39"/>
    </row>
    <row r="8934" spans="2:37" ht="12" customHeight="1">
      <c r="AB8934" s="39"/>
      <c r="AC8934" s="39"/>
      <c r="AD8934" s="39"/>
      <c r="AE8934" s="39"/>
      <c r="AF8934" s="39"/>
      <c r="AG8934" s="39"/>
    </row>
    <row r="8935" spans="2:37" ht="12" customHeight="1">
      <c r="AB8935" s="39"/>
      <c r="AC8935" s="39"/>
      <c r="AD8935" s="39"/>
      <c r="AE8935" s="39"/>
      <c r="AF8935" s="39"/>
      <c r="AG8935" s="39"/>
    </row>
    <row r="8936" spans="2:37" ht="6" customHeight="1"/>
    <row r="8937" spans="2:37" ht="3" customHeight="1">
      <c r="B8937" s="43" t="s">
        <v>5</v>
      </c>
      <c r="D8937" s="43" t="s">
        <v>23</v>
      </c>
      <c r="E8937" s="43"/>
      <c r="G8937" s="43" t="s">
        <v>6</v>
      </c>
      <c r="H8937" s="43"/>
      <c r="J8937" s="43" t="s">
        <v>7</v>
      </c>
      <c r="K8937" s="43"/>
      <c r="L8937" s="43"/>
      <c r="M8937" s="43"/>
      <c r="N8937" s="43" t="s">
        <v>8</v>
      </c>
      <c r="O8937" s="43"/>
      <c r="Q8937" s="43" t="s">
        <v>9</v>
      </c>
      <c r="R8937" s="43"/>
      <c r="S8937" s="43"/>
      <c r="T8937" s="43" t="s">
        <v>10</v>
      </c>
      <c r="U8937" s="43"/>
      <c r="X8937" s="43" t="s">
        <v>5</v>
      </c>
      <c r="Y8937" s="43"/>
      <c r="Z8937" s="43" t="s">
        <v>23</v>
      </c>
      <c r="AA8937" s="43"/>
      <c r="AB8937" s="43" t="s">
        <v>6</v>
      </c>
      <c r="AC8937" s="43" t="s">
        <v>7</v>
      </c>
      <c r="AE8937" s="43" t="s">
        <v>8</v>
      </c>
      <c r="AF8937" s="43" t="s">
        <v>9</v>
      </c>
      <c r="AG8937" s="43" t="s">
        <v>10</v>
      </c>
      <c r="AH8937" s="43"/>
    </row>
    <row r="8938" spans="2:37" ht="14.25" customHeight="1">
      <c r="B8938" s="43"/>
      <c r="D8938" s="43"/>
      <c r="E8938" s="43"/>
      <c r="G8938" s="43"/>
      <c r="H8938" s="43"/>
      <c r="J8938" s="43"/>
      <c r="K8938" s="43"/>
      <c r="L8938" s="43"/>
      <c r="M8938" s="43"/>
      <c r="N8938" s="43"/>
      <c r="O8938" s="43"/>
      <c r="Q8938" s="43"/>
      <c r="R8938" s="43"/>
      <c r="S8938" s="43"/>
      <c r="T8938" s="43"/>
      <c r="U8938" s="43"/>
      <c r="X8938" s="43"/>
      <c r="Y8938" s="43"/>
      <c r="Z8938" s="43"/>
      <c r="AA8938" s="43"/>
      <c r="AB8938" s="43"/>
      <c r="AC8938" s="43"/>
      <c r="AE8938" s="43"/>
      <c r="AF8938" s="43"/>
      <c r="AG8938" s="43"/>
      <c r="AH8938" s="43"/>
    </row>
    <row r="8939" spans="2:37">
      <c r="B8939" s="2">
        <v>0</v>
      </c>
      <c r="D8939" s="44">
        <v>0</v>
      </c>
      <c r="E8939" s="44"/>
      <c r="F8939" s="45">
        <v>5.2278817747719586E-5</v>
      </c>
      <c r="G8939" s="45"/>
      <c r="H8939" s="45"/>
      <c r="I8939" s="45"/>
      <c r="J8939" s="45"/>
      <c r="K8939" s="45">
        <v>62.13873291015625</v>
      </c>
      <c r="L8939" s="45"/>
      <c r="M8939" s="45"/>
      <c r="N8939" s="45">
        <v>124.27742004394531</v>
      </c>
      <c r="O8939" s="45"/>
      <c r="P8939" s="45"/>
      <c r="Q8939" s="45"/>
      <c r="R8939" s="45">
        <v>43.938682556152344</v>
      </c>
      <c r="S8939" s="45"/>
      <c r="T8939" s="45"/>
      <c r="U8939" s="45"/>
      <c r="V8939" s="46">
        <v>100.00008392333984</v>
      </c>
      <c r="W8939" s="46"/>
      <c r="X8939" s="45">
        <v>3.9000000804662704E-2</v>
      </c>
      <c r="Y8939" s="45"/>
      <c r="Z8939" s="44">
        <v>2.3400000482797623</v>
      </c>
      <c r="AA8939" s="44"/>
      <c r="AB8939" s="45">
        <v>31.369682312011719</v>
      </c>
      <c r="AC8939" s="45"/>
      <c r="AD8939" s="45">
        <v>0.34324648976325989</v>
      </c>
      <c r="AE8939" s="45"/>
      <c r="AF8939" s="45">
        <v>58.398212432861328</v>
      </c>
      <c r="AG8939" s="45"/>
      <c r="AH8939" s="45">
        <v>41.051059722900391</v>
      </c>
      <c r="AI8939" s="45"/>
      <c r="AJ8939" s="45"/>
      <c r="AK8939" s="20">
        <v>0.59124398231506348</v>
      </c>
    </row>
    <row r="8940" spans="2:37">
      <c r="B8940" s="2">
        <v>1.0000000474974513E-3</v>
      </c>
      <c r="D8940" s="44">
        <v>6.0000002849847078E-2</v>
      </c>
      <c r="E8940" s="44"/>
      <c r="F8940" s="45">
        <v>-4.9956555366516113</v>
      </c>
      <c r="G8940" s="45"/>
      <c r="H8940" s="45"/>
      <c r="I8940" s="45"/>
      <c r="J8940" s="45"/>
      <c r="K8940" s="45">
        <v>52.662971496582031</v>
      </c>
      <c r="L8940" s="45"/>
      <c r="M8940" s="45"/>
      <c r="N8940" s="45">
        <v>114.67589569091797</v>
      </c>
      <c r="O8940" s="45"/>
      <c r="P8940" s="45"/>
      <c r="Q8940" s="45"/>
      <c r="R8940" s="45">
        <v>43.849758148193359</v>
      </c>
      <c r="S8940" s="45"/>
      <c r="T8940" s="45"/>
      <c r="U8940" s="45"/>
      <c r="V8940" s="46">
        <v>84.922576904296875</v>
      </c>
      <c r="W8940" s="46"/>
      <c r="X8940" s="45">
        <v>3.9999999105930328E-2</v>
      </c>
      <c r="Y8940" s="45"/>
      <c r="Z8940" s="44">
        <v>2.3999999463558197</v>
      </c>
      <c r="AA8940" s="44"/>
      <c r="AB8940" s="45">
        <v>47.143535614013672</v>
      </c>
      <c r="AC8940" s="45"/>
      <c r="AD8940" s="45">
        <v>0.3036741316318512</v>
      </c>
      <c r="AE8940" s="45"/>
      <c r="AF8940" s="45">
        <v>58.273078918457031</v>
      </c>
      <c r="AG8940" s="45"/>
      <c r="AH8940" s="45">
        <v>40.990558624267578</v>
      </c>
      <c r="AI8940" s="45"/>
      <c r="AJ8940" s="45"/>
      <c r="AK8940" s="20">
        <v>0.52385240793228149</v>
      </c>
    </row>
    <row r="8941" spans="2:37">
      <c r="B8941" s="2">
        <v>2.0000000949949026E-3</v>
      </c>
      <c r="D8941" s="44">
        <v>0.12000000569969416</v>
      </c>
      <c r="E8941" s="44"/>
      <c r="F8941" s="45">
        <v>-0.31389111280441284</v>
      </c>
      <c r="G8941" s="45"/>
      <c r="H8941" s="45"/>
      <c r="I8941" s="45"/>
      <c r="J8941" s="45"/>
      <c r="K8941" s="45">
        <v>44.802719116210938</v>
      </c>
      <c r="L8941" s="45"/>
      <c r="M8941" s="45"/>
      <c r="N8941" s="45">
        <v>106.69114685058594</v>
      </c>
      <c r="O8941" s="45"/>
      <c r="P8941" s="45"/>
      <c r="Q8941" s="45"/>
      <c r="R8941" s="45">
        <v>43.761730194091797</v>
      </c>
      <c r="S8941" s="45"/>
      <c r="T8941" s="45"/>
      <c r="U8941" s="45"/>
      <c r="V8941" s="46">
        <v>72.392715454101563</v>
      </c>
      <c r="W8941" s="46"/>
      <c r="X8941" s="45">
        <v>4.1000001132488251E-2</v>
      </c>
      <c r="Y8941" s="45"/>
      <c r="Z8941" s="44">
        <v>2.460000067949295</v>
      </c>
      <c r="AA8941" s="44"/>
      <c r="AB8941" s="45">
        <v>56.309207916259766</v>
      </c>
      <c r="AC8941" s="45"/>
      <c r="AD8941" s="45">
        <v>0.26869535446166992</v>
      </c>
      <c r="AE8941" s="45"/>
      <c r="AF8941" s="45">
        <v>58.153358459472656</v>
      </c>
      <c r="AG8941" s="45"/>
      <c r="AH8941" s="45">
        <v>40.930637359619141</v>
      </c>
      <c r="AI8941" s="45"/>
      <c r="AJ8941" s="45"/>
      <c r="AK8941" s="20">
        <v>0.46419090032577515</v>
      </c>
    </row>
    <row r="8942" spans="2:37">
      <c r="B8942" s="2">
        <v>3.0000000260770321E-3</v>
      </c>
      <c r="D8942" s="44">
        <v>0.18000000156462193</v>
      </c>
      <c r="E8942" s="44"/>
      <c r="F8942" s="45">
        <v>11.950183868408203</v>
      </c>
      <c r="G8942" s="45"/>
      <c r="H8942" s="45"/>
      <c r="I8942" s="45"/>
      <c r="J8942" s="45"/>
      <c r="K8942" s="45">
        <v>38.252410888671875</v>
      </c>
      <c r="L8942" s="45"/>
      <c r="M8942" s="45"/>
      <c r="N8942" s="45">
        <v>100.01760101318359</v>
      </c>
      <c r="O8942" s="45"/>
      <c r="P8942" s="45"/>
      <c r="Q8942" s="45"/>
      <c r="R8942" s="45">
        <v>43.674587249755859</v>
      </c>
      <c r="S8942" s="45"/>
      <c r="T8942" s="45"/>
      <c r="U8942" s="45"/>
      <c r="V8942" s="46">
        <v>61.931987762451172</v>
      </c>
      <c r="W8942" s="46"/>
      <c r="X8942" s="45">
        <v>4.1999999433755875E-2</v>
      </c>
      <c r="Y8942" s="45"/>
      <c r="Z8942" s="44">
        <v>2.5199999660253525</v>
      </c>
      <c r="AA8942" s="44"/>
      <c r="AB8942" s="45">
        <v>57.595912933349609</v>
      </c>
      <c r="AC8942" s="45"/>
      <c r="AD8942" s="45">
        <v>0.23777206242084503</v>
      </c>
      <c r="AE8942" s="45"/>
      <c r="AF8942" s="45">
        <v>58.038501739501953</v>
      </c>
      <c r="AG8942" s="45"/>
      <c r="AH8942" s="45">
        <v>40.871288299560547</v>
      </c>
      <c r="AI8942" s="45"/>
      <c r="AJ8942" s="45"/>
      <c r="AK8942" s="20">
        <v>0.41136515140533447</v>
      </c>
    </row>
    <row r="8943" spans="2:37">
      <c r="B8943" s="2">
        <v>4.0000001899898052E-3</v>
      </c>
      <c r="D8943" s="44">
        <v>0.24000001139938831</v>
      </c>
      <c r="E8943" s="44"/>
      <c r="F8943" s="45">
        <v>28.892601013183594</v>
      </c>
      <c r="G8943" s="45"/>
      <c r="H8943" s="45"/>
      <c r="I8943" s="45"/>
      <c r="J8943" s="45"/>
      <c r="K8943" s="45">
        <v>32.76910400390625</v>
      </c>
      <c r="L8943" s="45"/>
      <c r="M8943" s="45"/>
      <c r="N8943" s="45">
        <v>94.412300109863281</v>
      </c>
      <c r="O8943" s="45"/>
      <c r="P8943" s="45"/>
      <c r="Q8943" s="45"/>
      <c r="R8943" s="45">
        <v>43.588321685791016</v>
      </c>
      <c r="S8943" s="45"/>
      <c r="T8943" s="45"/>
      <c r="U8943" s="45"/>
      <c r="V8943" s="46">
        <v>53.159320831298828</v>
      </c>
      <c r="W8943" s="46"/>
      <c r="X8943" s="45">
        <v>4.3000001460313797E-2</v>
      </c>
      <c r="Y8943" s="45"/>
      <c r="Z8943" s="44">
        <v>2.5800000876188278</v>
      </c>
      <c r="AA8943" s="44"/>
      <c r="AB8943" s="45">
        <v>50.841373443603516</v>
      </c>
      <c r="AC8943" s="45"/>
      <c r="AD8943" s="45">
        <v>0.21043007075786591</v>
      </c>
      <c r="AE8943" s="45"/>
      <c r="AF8943" s="45">
        <v>57.928024291992188</v>
      </c>
      <c r="AG8943" s="45"/>
      <c r="AH8943" s="45">
        <v>40.812503814697266</v>
      </c>
      <c r="AI8943" s="45"/>
      <c r="AJ8943" s="45"/>
      <c r="AK8943" s="20">
        <v>0.36458566784858704</v>
      </c>
    </row>
    <row r="8944" spans="2:37">
      <c r="B8944" s="2">
        <v>4.999999888241291E-3</v>
      </c>
      <c r="D8944" s="44">
        <v>0.29999999329447746</v>
      </c>
      <c r="E8944" s="44"/>
      <c r="F8944" s="45">
        <v>47.163192749023438</v>
      </c>
      <c r="G8944" s="45"/>
      <c r="H8944" s="45"/>
      <c r="I8944" s="45"/>
      <c r="J8944" s="45"/>
      <c r="K8944" s="45">
        <v>28.158926010131836</v>
      </c>
      <c r="L8944" s="45"/>
      <c r="M8944" s="45"/>
      <c r="N8944" s="45">
        <v>89.681343078613281</v>
      </c>
      <c r="O8944" s="45"/>
      <c r="P8944" s="45"/>
      <c r="Q8944" s="45"/>
      <c r="R8944" s="45">
        <v>43.502918243408203</v>
      </c>
      <c r="S8944" s="45"/>
      <c r="T8944" s="45"/>
      <c r="U8944" s="45"/>
      <c r="V8944" s="46">
        <v>45.770187377929688</v>
      </c>
      <c r="W8944" s="46"/>
      <c r="X8944" s="45">
        <v>4.3999999761581421E-2</v>
      </c>
      <c r="Y8944" s="45"/>
      <c r="Z8944" s="44">
        <v>2.6399999856948853</v>
      </c>
      <c r="AA8944" s="44"/>
      <c r="AB8944" s="45">
        <v>37.011276245117188</v>
      </c>
      <c r="AC8944" s="45"/>
      <c r="AD8944" s="45">
        <v>0.18625126779079437</v>
      </c>
      <c r="AE8944" s="45"/>
      <c r="AF8944" s="45">
        <v>57.821502685546875</v>
      </c>
      <c r="AG8944" s="45"/>
      <c r="AH8944" s="45">
        <v>40.754276275634766</v>
      </c>
      <c r="AI8944" s="45"/>
      <c r="AJ8944" s="45"/>
      <c r="AK8944" s="20">
        <v>0.32315513491630554</v>
      </c>
    </row>
    <row r="8945" spans="2:37">
      <c r="B8945" s="2">
        <v>6.0000000521540642E-3</v>
      </c>
      <c r="D8945" s="44">
        <v>0.36000000312924385</v>
      </c>
      <c r="E8945" s="44"/>
      <c r="F8945" s="45">
        <v>63.399055480957031</v>
      </c>
      <c r="G8945" s="45"/>
      <c r="H8945" s="45"/>
      <c r="I8945" s="45"/>
      <c r="J8945" s="45"/>
      <c r="K8945" s="45">
        <v>24.266580581665039</v>
      </c>
      <c r="L8945" s="45"/>
      <c r="M8945" s="45"/>
      <c r="N8945" s="45">
        <v>85.66943359375</v>
      </c>
      <c r="O8945" s="45"/>
      <c r="P8945" s="45"/>
      <c r="Q8945" s="45"/>
      <c r="R8945" s="45">
        <v>43.418373107910156</v>
      </c>
      <c r="S8945" s="45"/>
      <c r="T8945" s="45"/>
      <c r="U8945" s="45"/>
      <c r="V8945" s="46">
        <v>39.520282745361328</v>
      </c>
      <c r="W8945" s="46"/>
      <c r="X8945" s="45">
        <v>4.5000001788139343E-2</v>
      </c>
      <c r="Y8945" s="45"/>
      <c r="Z8945" s="44">
        <v>2.7000001072883606</v>
      </c>
      <c r="AA8945" s="44"/>
      <c r="AB8945" s="45">
        <v>18.060625076293945</v>
      </c>
      <c r="AC8945" s="45"/>
      <c r="AD8945" s="45">
        <v>0.16486690938472748</v>
      </c>
      <c r="AE8945" s="45"/>
      <c r="AF8945" s="45">
        <v>57.718555450439453</v>
      </c>
      <c r="AG8945" s="45"/>
      <c r="AH8945" s="45">
        <v>40.696601867675781</v>
      </c>
      <c r="AI8945" s="45"/>
      <c r="AJ8945" s="45"/>
      <c r="AK8945" s="20">
        <v>0.2864575982093811</v>
      </c>
    </row>
    <row r="8946" spans="2:37">
      <c r="B8946" s="2">
        <v>7.0000002160668373E-3</v>
      </c>
      <c r="D8946" s="44">
        <v>0.42000001296401024</v>
      </c>
      <c r="E8946" s="44"/>
      <c r="F8946" s="45">
        <v>74.665809631347656</v>
      </c>
      <c r="G8946" s="45"/>
      <c r="H8946" s="45"/>
      <c r="I8946" s="45"/>
      <c r="J8946" s="45"/>
      <c r="K8946" s="45">
        <v>20.967159271240234</v>
      </c>
      <c r="L8946" s="45"/>
      <c r="M8946" s="45"/>
      <c r="N8946" s="45">
        <v>82.25164794921875</v>
      </c>
      <c r="O8946" s="45"/>
      <c r="P8946" s="45"/>
      <c r="Q8946" s="45"/>
      <c r="R8946" s="45">
        <v>43.334674835205078</v>
      </c>
      <c r="S8946" s="45"/>
      <c r="T8946" s="45"/>
      <c r="U8946" s="45"/>
      <c r="V8946" s="46">
        <v>34.212833404541016</v>
      </c>
      <c r="W8946" s="46"/>
      <c r="X8946" s="45">
        <v>4.6000000089406967E-2</v>
      </c>
      <c r="Y8946" s="45"/>
      <c r="Z8946" s="44">
        <v>2.760000005364418</v>
      </c>
      <c r="AA8946" s="44"/>
      <c r="AB8946" s="45">
        <v>-3.3430631160736084</v>
      </c>
      <c r="AC8946" s="45"/>
      <c r="AD8946" s="45">
        <v>0.14595167338848114</v>
      </c>
      <c r="AE8946" s="45"/>
      <c r="AF8946" s="45">
        <v>57.618850708007813</v>
      </c>
      <c r="AG8946" s="45"/>
      <c r="AH8946" s="45">
        <v>40.639476776123047</v>
      </c>
      <c r="AI8946" s="45"/>
      <c r="AJ8946" s="45"/>
      <c r="AK8946" s="20">
        <v>0.25394868850708008</v>
      </c>
    </row>
    <row r="8947" spans="2:37">
      <c r="B8947" s="2">
        <v>8.0000003799796104E-3</v>
      </c>
      <c r="D8947" s="44">
        <v>0.48000002279877663</v>
      </c>
      <c r="E8947" s="44"/>
      <c r="F8947" s="45">
        <v>78.843124389648438</v>
      </c>
      <c r="G8947" s="45"/>
      <c r="H8947" s="45"/>
      <c r="I8947" s="45"/>
      <c r="J8947" s="45"/>
      <c r="K8947" s="45">
        <v>18.159770965576172</v>
      </c>
      <c r="L8947" s="45"/>
      <c r="M8947" s="45"/>
      <c r="N8947" s="45">
        <v>79.327072143554688</v>
      </c>
      <c r="O8947" s="45"/>
      <c r="P8947" s="45"/>
      <c r="Q8947" s="45"/>
      <c r="R8947" s="45">
        <v>43.251815795898438</v>
      </c>
      <c r="S8947" s="45"/>
      <c r="T8947" s="45"/>
      <c r="U8947" s="45"/>
      <c r="V8947" s="46">
        <v>29.688688278198242</v>
      </c>
      <c r="W8947" s="46"/>
      <c r="X8947" s="45">
        <v>4.6999998390674591E-2</v>
      </c>
      <c r="Y8947" s="45"/>
      <c r="Z8947" s="44">
        <v>2.8199999034404755</v>
      </c>
      <c r="AA8947" s="44"/>
      <c r="AB8947" s="45">
        <v>-24.195640563964844</v>
      </c>
      <c r="AC8947" s="45"/>
      <c r="AD8947" s="45">
        <v>0.12921847403049469</v>
      </c>
      <c r="AE8947" s="45"/>
      <c r="AF8947" s="45">
        <v>57.5220947265625</v>
      </c>
      <c r="AG8947" s="45"/>
      <c r="AH8947" s="45">
        <v>40.582889556884766</v>
      </c>
      <c r="AI8947" s="45"/>
      <c r="AJ8947" s="45"/>
      <c r="AK8947" s="20">
        <v>0.22514724731445313</v>
      </c>
    </row>
    <row r="8948" spans="2:37">
      <c r="B8948" s="2">
        <v>8.999999612569809E-3</v>
      </c>
      <c r="D8948" s="44">
        <v>0.53999997675418854</v>
      </c>
      <c r="E8948" s="44"/>
      <c r="F8948" s="45">
        <v>74.899513244628906</v>
      </c>
      <c r="G8948" s="45"/>
      <c r="H8948" s="45"/>
      <c r="I8948" s="45"/>
      <c r="J8948" s="45"/>
      <c r="K8948" s="45">
        <v>15.762561798095703</v>
      </c>
      <c r="L8948" s="45"/>
      <c r="M8948" s="45"/>
      <c r="N8948" s="45">
        <v>76.813850402832031</v>
      </c>
      <c r="O8948" s="45"/>
      <c r="P8948" s="45"/>
      <c r="Q8948" s="45"/>
      <c r="R8948" s="45">
        <v>43.169780731201172</v>
      </c>
      <c r="S8948" s="45"/>
      <c r="T8948" s="45"/>
      <c r="U8948" s="45"/>
      <c r="V8948" s="46">
        <v>25.81855583190918</v>
      </c>
      <c r="W8948" s="46"/>
      <c r="X8948" s="45">
        <v>4.8000000417232513E-2</v>
      </c>
      <c r="Y8948" s="45"/>
      <c r="Z8948" s="44">
        <v>2.8800000250339508</v>
      </c>
      <c r="AA8948" s="44"/>
      <c r="AB8948" s="45">
        <v>-41.578269958496094</v>
      </c>
      <c r="AC8948" s="45"/>
      <c r="AD8948" s="45">
        <v>0.11441392451524734</v>
      </c>
      <c r="AE8948" s="45"/>
      <c r="AF8948" s="45">
        <v>57.428020477294922</v>
      </c>
      <c r="AG8948" s="45"/>
      <c r="AH8948" s="45">
        <v>40.526840209960938</v>
      </c>
      <c r="AI8948" s="45"/>
      <c r="AJ8948" s="45"/>
      <c r="AK8948" s="20">
        <v>0.19962784647941589</v>
      </c>
    </row>
    <row r="8949" spans="2:37">
      <c r="B8949" s="2">
        <v>9.9999997764825821E-3</v>
      </c>
      <c r="D8949" s="44">
        <v>0.59999998658895493</v>
      </c>
      <c r="E8949" s="44"/>
      <c r="F8949" s="45">
        <v>63.017353057861328</v>
      </c>
      <c r="G8949" s="45"/>
      <c r="H8949" s="45"/>
      <c r="I8949" s="45"/>
      <c r="J8949" s="45"/>
      <c r="K8949" s="45">
        <v>13.708828926086426</v>
      </c>
      <c r="L8949" s="45"/>
      <c r="M8949" s="45"/>
      <c r="N8949" s="45">
        <v>74.645263671875</v>
      </c>
      <c r="O8949" s="45"/>
      <c r="P8949" s="45"/>
      <c r="Q8949" s="45"/>
      <c r="R8949" s="45">
        <v>43.088565826416016</v>
      </c>
      <c r="S8949" s="45"/>
      <c r="T8949" s="45"/>
      <c r="U8949" s="45"/>
      <c r="V8949" s="46">
        <v>22.496932983398438</v>
      </c>
      <c r="W8949" s="46"/>
      <c r="X8949" s="45">
        <v>4.8999998718500137E-2</v>
      </c>
      <c r="Y8949" s="45"/>
      <c r="Z8949" s="44">
        <v>2.9399999231100082</v>
      </c>
      <c r="AA8949" s="44"/>
      <c r="AB8949" s="45">
        <v>-53.066246032714844</v>
      </c>
      <c r="AC8949" s="45"/>
      <c r="AD8949" s="45">
        <v>0.10131429880857468</v>
      </c>
      <c r="AE8949" s="45"/>
      <c r="AF8949" s="45">
        <v>57.336402893066406</v>
      </c>
      <c r="AG8949" s="45"/>
      <c r="AH8949" s="45">
        <v>40.471321105957031</v>
      </c>
      <c r="AI8949" s="45"/>
      <c r="AJ8949" s="45"/>
      <c r="AK8949" s="20">
        <v>0.1770143061876297</v>
      </c>
    </row>
    <row r="8950" spans="2:37">
      <c r="B8950" s="2">
        <v>1.0999999940395355E-2</v>
      </c>
      <c r="D8950" s="44">
        <v>0.65999999642372131</v>
      </c>
      <c r="E8950" s="44"/>
      <c r="F8950" s="45">
        <v>44.550361633300781</v>
      </c>
      <c r="G8950" s="45"/>
      <c r="H8950" s="45"/>
      <c r="I8950" s="45"/>
      <c r="J8950" s="45"/>
      <c r="K8950" s="45">
        <v>11.943961143493652</v>
      </c>
      <c r="L8950" s="45"/>
      <c r="M8950" s="45"/>
      <c r="N8950" s="45">
        <v>72.766685485839844</v>
      </c>
      <c r="O8950" s="45"/>
      <c r="P8950" s="45"/>
      <c r="Q8950" s="45"/>
      <c r="R8950" s="45">
        <v>43.008159637451172</v>
      </c>
      <c r="S8950" s="45"/>
      <c r="T8950" s="45"/>
      <c r="U8950" s="45"/>
      <c r="V8950" s="46">
        <v>19.637332916259766</v>
      </c>
      <c r="W8950" s="46"/>
      <c r="X8950" s="45">
        <v>5.000000074505806E-2</v>
      </c>
      <c r="Y8950" s="45"/>
      <c r="Z8950" s="44">
        <v>3.0000000447034836</v>
      </c>
      <c r="AA8950" s="44"/>
      <c r="AB8950" s="45">
        <v>-57.067428588867188</v>
      </c>
      <c r="AC8950" s="45"/>
      <c r="AD8950" s="45">
        <v>8.9722052216529846E-2</v>
      </c>
      <c r="AE8950" s="45"/>
      <c r="AF8950" s="45">
        <v>57.247032165527344</v>
      </c>
      <c r="AG8950" s="45"/>
      <c r="AH8950" s="45">
        <v>40.41632080078125</v>
      </c>
      <c r="AI8950" s="45"/>
      <c r="AJ8950" s="45"/>
      <c r="AK8950" s="20">
        <v>0.15697388350963593</v>
      </c>
    </row>
    <row r="8951" spans="2:37">
      <c r="B8951" s="2">
        <v>1.2000000104308128E-2</v>
      </c>
      <c r="D8951" s="44">
        <v>0.7200000062584877</v>
      </c>
      <c r="E8951" s="44"/>
      <c r="F8951" s="45">
        <v>21.819604873657227</v>
      </c>
      <c r="G8951" s="45"/>
      <c r="H8951" s="45"/>
      <c r="I8951" s="45"/>
      <c r="J8951" s="45"/>
      <c r="K8951" s="45">
        <v>10.423037528991699</v>
      </c>
      <c r="L8951" s="45"/>
      <c r="M8951" s="45"/>
      <c r="N8951" s="45">
        <v>71.1331787109375</v>
      </c>
      <c r="O8951" s="45"/>
      <c r="P8951" s="45"/>
      <c r="Q8951" s="45"/>
      <c r="R8951" s="45">
        <v>42.928554534912109</v>
      </c>
      <c r="S8951" s="45"/>
      <c r="T8951" s="45"/>
      <c r="U8951" s="45"/>
      <c r="V8951" s="46">
        <v>17.168527603149414</v>
      </c>
      <c r="W8951" s="46"/>
      <c r="X8951" s="45">
        <v>5.0999999046325684E-2</v>
      </c>
      <c r="Y8951" s="45"/>
      <c r="Z8951" s="44">
        <v>3.059999942779541</v>
      </c>
      <c r="AA8951" s="44"/>
      <c r="AB8951" s="45">
        <v>-53.043113708496094</v>
      </c>
      <c r="AC8951" s="45"/>
      <c r="AD8951" s="45">
        <v>7.9462692141532898E-2</v>
      </c>
      <c r="AE8951" s="45"/>
      <c r="AF8951" s="45">
        <v>57.159725189208984</v>
      </c>
      <c r="AG8951" s="45"/>
      <c r="AH8951" s="45">
        <v>40.361839294433594</v>
      </c>
      <c r="AI8951" s="45"/>
      <c r="AJ8951" s="45"/>
      <c r="AK8951" s="20">
        <v>0.13921220600605011</v>
      </c>
    </row>
    <row r="8952" spans="2:37">
      <c r="B8952" s="2">
        <v>1.3000000268220901E-2</v>
      </c>
      <c r="D8952" s="44">
        <v>0.78000001609325409</v>
      </c>
      <c r="E8952" s="44"/>
      <c r="F8952" s="45">
        <v>-2.2233867645263672</v>
      </c>
      <c r="G8952" s="45"/>
      <c r="H8952" s="45"/>
      <c r="I8952" s="45"/>
      <c r="J8952" s="45"/>
      <c r="K8952" s="45">
        <v>9.1089401245117188</v>
      </c>
      <c r="L8952" s="45"/>
      <c r="M8952" s="45"/>
      <c r="N8952" s="45">
        <v>69.707618713378906</v>
      </c>
      <c r="O8952" s="45"/>
      <c r="P8952" s="45"/>
      <c r="Q8952" s="45"/>
      <c r="R8952" s="45">
        <v>42.849739074707031</v>
      </c>
      <c r="S8952" s="45"/>
      <c r="T8952" s="45"/>
      <c r="U8952" s="45"/>
      <c r="V8952" s="46">
        <v>15.031581878662109</v>
      </c>
      <c r="W8952" s="46"/>
      <c r="X8952" s="45">
        <v>5.2000001072883606E-2</v>
      </c>
      <c r="Y8952" s="45"/>
      <c r="Z8952" s="44">
        <v>3.1200000643730164</v>
      </c>
      <c r="AA8952" s="44"/>
      <c r="AB8952" s="45">
        <v>-41.580665588378906</v>
      </c>
      <c r="AC8952" s="45"/>
      <c r="AD8952" s="45">
        <v>7.0382080972194672E-2</v>
      </c>
      <c r="AE8952" s="45"/>
      <c r="AF8952" s="45">
        <v>57.074321746826172</v>
      </c>
      <c r="AG8952" s="45"/>
      <c r="AH8952" s="45">
        <v>40.307872772216797</v>
      </c>
      <c r="AI8952" s="45"/>
      <c r="AJ8952" s="45"/>
      <c r="AK8952" s="20">
        <v>0.1234688013792038</v>
      </c>
    </row>
    <row r="8953" spans="2:37">
      <c r="B8953" s="2">
        <v>1.4000000432133675E-2</v>
      </c>
      <c r="D8953" s="44">
        <v>0.84000002592802048</v>
      </c>
      <c r="E8953" s="44"/>
      <c r="F8953" s="45">
        <v>-24.419008255004883</v>
      </c>
      <c r="G8953" s="45"/>
      <c r="H8953" s="45"/>
      <c r="I8953" s="45"/>
      <c r="J8953" s="45"/>
      <c r="K8953" s="45">
        <v>7.9708528518676758</v>
      </c>
      <c r="L8953" s="45"/>
      <c r="M8953" s="45"/>
      <c r="N8953" s="45">
        <v>68.459175109863281</v>
      </c>
      <c r="O8953" s="45"/>
      <c r="P8953" s="45"/>
      <c r="Q8953" s="45"/>
      <c r="R8953" s="45">
        <v>42.771705627441406</v>
      </c>
      <c r="S8953" s="45"/>
      <c r="T8953" s="45"/>
      <c r="U8953" s="45"/>
      <c r="V8953" s="46">
        <v>13.177506446838379</v>
      </c>
      <c r="W8953" s="46"/>
      <c r="X8953" s="45">
        <v>5.299999937415123E-2</v>
      </c>
      <c r="Y8953" s="45"/>
      <c r="Z8953" s="44">
        <v>3.1799999624490738</v>
      </c>
      <c r="AA8953" s="44"/>
      <c r="AB8953" s="45">
        <v>-24.308202743530273</v>
      </c>
      <c r="AC8953" s="45"/>
      <c r="AD8953" s="45">
        <v>6.2344033271074295E-2</v>
      </c>
      <c r="AE8953" s="45"/>
      <c r="AF8953" s="45">
        <v>56.990676879882813</v>
      </c>
      <c r="AG8953" s="45"/>
      <c r="AH8953" s="45">
        <v>40.254409790039063</v>
      </c>
      <c r="AI8953" s="45"/>
      <c r="AJ8953" s="45"/>
      <c r="AK8953" s="20">
        <v>0.10951319336891174</v>
      </c>
    </row>
    <row r="8954" spans="2:37">
      <c r="B8954" s="2">
        <v>1.4999999664723873E-2</v>
      </c>
      <c r="D8954" s="44">
        <v>0.89999997988343239</v>
      </c>
      <c r="E8954" s="44"/>
      <c r="F8954" s="45">
        <v>-41.848381042480469</v>
      </c>
      <c r="G8954" s="45"/>
      <c r="H8954" s="45"/>
      <c r="I8954" s="45"/>
      <c r="J8954" s="45"/>
      <c r="K8954" s="45">
        <v>6.9830770492553711</v>
      </c>
      <c r="L8954" s="45"/>
      <c r="M8954" s="45"/>
      <c r="N8954" s="45">
        <v>67.362136840820313</v>
      </c>
      <c r="O8954" s="45"/>
      <c r="P8954" s="45"/>
      <c r="Q8954" s="45"/>
      <c r="R8954" s="45">
        <v>42.694442749023438</v>
      </c>
      <c r="S8954" s="45"/>
      <c r="T8954" s="45"/>
      <c r="U8954" s="45"/>
      <c r="V8954" s="46">
        <v>11.565394401550293</v>
      </c>
      <c r="W8954" s="46"/>
      <c r="X8954" s="45">
        <v>5.4000001400709152E-2</v>
      </c>
      <c r="Y8954" s="45"/>
      <c r="Z8954" s="44">
        <v>3.2400000840425491</v>
      </c>
      <c r="AA8954" s="44"/>
      <c r="AB8954" s="45">
        <v>-3.6636650562286377</v>
      </c>
      <c r="AC8954" s="45"/>
      <c r="AD8954" s="45">
        <v>5.5228199809789658E-2</v>
      </c>
      <c r="AE8954" s="45"/>
      <c r="AF8954" s="45">
        <v>56.908664703369141</v>
      </c>
      <c r="AG8954" s="45"/>
      <c r="AH8954" s="45">
        <v>40.201450347900391</v>
      </c>
      <c r="AI8954" s="45"/>
      <c r="AJ8954" s="45"/>
      <c r="AK8954" s="20">
        <v>9.7141362726688385E-2</v>
      </c>
    </row>
    <row r="8955" spans="2:37">
      <c r="B8955" s="2">
        <v>1.6000000759959221E-2</v>
      </c>
      <c r="D8955" s="44">
        <v>0.96000004559755325</v>
      </c>
      <c r="E8955" s="44"/>
      <c r="F8955" s="45">
        <v>-52.245826721191406</v>
      </c>
      <c r="G8955" s="45"/>
      <c r="H8955" s="45"/>
      <c r="I8955" s="45"/>
      <c r="J8955" s="45"/>
      <c r="K8955" s="45">
        <v>6.1240854263305664</v>
      </c>
      <c r="L8955" s="45"/>
      <c r="M8955" s="45"/>
      <c r="N8955" s="45">
        <v>66.394966125488281</v>
      </c>
      <c r="O8955" s="45"/>
      <c r="P8955" s="45"/>
      <c r="Q8955" s="45"/>
      <c r="R8955" s="45">
        <v>42.617946624755859</v>
      </c>
      <c r="S8955" s="45"/>
      <c r="T8955" s="45"/>
      <c r="U8955" s="45"/>
      <c r="V8955" s="46">
        <v>10.16093635559082</v>
      </c>
      <c r="W8955" s="46"/>
      <c r="X8955" s="45">
        <v>5.4999999701976776E-2</v>
      </c>
      <c r="Y8955" s="45"/>
      <c r="Z8955" s="44">
        <v>3.2999999821186066</v>
      </c>
      <c r="AA8955" s="44"/>
      <c r="AB8955" s="45">
        <v>17.448970794677734</v>
      </c>
      <c r="AC8955" s="45"/>
      <c r="AD8955" s="45">
        <v>4.8928216099739075E-2</v>
      </c>
      <c r="AE8955" s="45"/>
      <c r="AF8955" s="45">
        <v>56.828166961669922</v>
      </c>
      <c r="AG8955" s="45"/>
      <c r="AH8955" s="45">
        <v>40.148983001708984</v>
      </c>
      <c r="AI8955" s="45"/>
      <c r="AJ8955" s="45"/>
      <c r="AK8955" s="20">
        <v>8.6172722280025482E-2</v>
      </c>
    </row>
    <row r="8956" spans="2:37">
      <c r="B8956" s="2">
        <v>1.7000000923871994E-2</v>
      </c>
      <c r="D8956" s="44">
        <v>1.0200000554323196</v>
      </c>
      <c r="E8956" s="44"/>
      <c r="F8956" s="45">
        <v>-54.317626953125</v>
      </c>
      <c r="G8956" s="45"/>
      <c r="H8956" s="45"/>
      <c r="I8956" s="45"/>
      <c r="J8956" s="45"/>
      <c r="K8956" s="45">
        <v>5.3757696151733398</v>
      </c>
      <c r="L8956" s="45"/>
      <c r="M8956" s="45"/>
      <c r="N8956" s="45">
        <v>65.539535522460938</v>
      </c>
      <c r="O8956" s="45"/>
      <c r="P8956" s="45"/>
      <c r="Q8956" s="45"/>
      <c r="R8956" s="45">
        <v>42.542209625244141</v>
      </c>
      <c r="S8956" s="45"/>
      <c r="T8956" s="45"/>
      <c r="U8956" s="45"/>
      <c r="V8956" s="46">
        <v>8.9352273941040039</v>
      </c>
      <c r="W8956" s="46"/>
      <c r="X8956" s="45">
        <v>5.6000001728534698E-2</v>
      </c>
      <c r="Y8956" s="45"/>
      <c r="Z8956" s="44">
        <v>3.3600001037120819</v>
      </c>
      <c r="AA8956" s="44"/>
      <c r="AB8956" s="45">
        <v>36.067867279052734</v>
      </c>
      <c r="AC8956" s="45"/>
      <c r="AD8956" s="45">
        <v>4.3350059539079666E-2</v>
      </c>
      <c r="AE8956" s="45"/>
      <c r="AF8956" s="45">
        <v>56.749080657958984</v>
      </c>
      <c r="AG8956" s="45"/>
      <c r="AH8956" s="45">
        <v>40.097007751464844</v>
      </c>
      <c r="AI8956" s="45"/>
      <c r="AJ8956" s="45"/>
      <c r="AK8956" s="20">
        <v>7.6447397470474243E-2</v>
      </c>
    </row>
    <row r="8957" spans="2:37">
      <c r="B8957" s="2">
        <v>1.7999999225139618E-2</v>
      </c>
      <c r="D8957" s="44">
        <v>1.0799999535083771</v>
      </c>
      <c r="E8957" s="44"/>
      <c r="F8957" s="45">
        <v>-47.922847747802734</v>
      </c>
      <c r="G8957" s="45"/>
      <c r="H8957" s="45"/>
      <c r="I8957" s="45"/>
      <c r="J8957" s="45"/>
      <c r="K8957" s="45">
        <v>4.722832202911377</v>
      </c>
      <c r="L8957" s="45"/>
      <c r="M8957" s="45"/>
      <c r="N8957" s="45">
        <v>64.780548095703125</v>
      </c>
      <c r="O8957" s="45"/>
      <c r="P8957" s="45"/>
      <c r="Q8957" s="45"/>
      <c r="R8957" s="45">
        <v>42.467216491699219</v>
      </c>
      <c r="S8957" s="45"/>
      <c r="T8957" s="45"/>
      <c r="U8957" s="45"/>
      <c r="V8957" s="46">
        <v>7.8638229370117188</v>
      </c>
      <c r="W8957" s="46"/>
      <c r="X8957" s="45">
        <v>5.7000000029802322E-2</v>
      </c>
      <c r="Y8957" s="45"/>
      <c r="Z8957" s="44">
        <v>3.4200000017881393</v>
      </c>
      <c r="AA8957" s="44"/>
      <c r="AB8957" s="45">
        <v>49.588542938232422</v>
      </c>
      <c r="AC8957" s="45"/>
      <c r="AD8957" s="45">
        <v>3.841061145067215E-2</v>
      </c>
      <c r="AE8957" s="45"/>
      <c r="AF8957" s="45">
        <v>56.671321868896484</v>
      </c>
      <c r="AG8957" s="45"/>
      <c r="AH8957" s="45">
        <v>40.045516967773438</v>
      </c>
      <c r="AI8957" s="45"/>
      <c r="AJ8957" s="45"/>
      <c r="AK8957" s="20">
        <v>6.7823827266693115E-2</v>
      </c>
    </row>
    <row r="8958" spans="2:37">
      <c r="B8958" s="2">
        <v>1.8999999389052391E-2</v>
      </c>
      <c r="D8958" s="44">
        <v>1.1399999633431435</v>
      </c>
      <c r="E8958" s="44"/>
      <c r="F8958" s="45">
        <v>-34.09161376953125</v>
      </c>
      <c r="G8958" s="45"/>
      <c r="H8958" s="45"/>
      <c r="I8958" s="45"/>
      <c r="J8958" s="45"/>
      <c r="K8958" s="45">
        <v>4.1523013114929199</v>
      </c>
      <c r="L8958" s="45"/>
      <c r="M8958" s="45"/>
      <c r="N8958" s="45">
        <v>64.105003356933594</v>
      </c>
      <c r="O8958" s="45"/>
      <c r="P8958" s="45"/>
      <c r="Q8958" s="45"/>
      <c r="R8958" s="45">
        <v>42.392963409423828</v>
      </c>
      <c r="S8958" s="45"/>
      <c r="T8958" s="45"/>
      <c r="U8958" s="45"/>
      <c r="V8958" s="46">
        <v>6.9259614944458008</v>
      </c>
      <c r="W8958" s="46"/>
      <c r="X8958" s="45">
        <v>5.7999998331069946E-2</v>
      </c>
      <c r="Y8958" s="45"/>
      <c r="Z8958" s="44">
        <v>3.4799998998641968</v>
      </c>
      <c r="AA8958" s="44"/>
      <c r="AB8958" s="45">
        <v>56.127933502197266</v>
      </c>
      <c r="AC8958" s="45"/>
      <c r="AD8958" s="45">
        <v>3.4036379307508469E-2</v>
      </c>
      <c r="AE8958" s="45"/>
      <c r="AF8958" s="45">
        <v>56.594806671142578</v>
      </c>
      <c r="AG8958" s="45"/>
      <c r="AH8958" s="45">
        <v>39.994503021240234</v>
      </c>
      <c r="AI8958" s="45"/>
      <c r="AJ8958" s="45"/>
      <c r="AK8958" s="20">
        <v>6.0176651924848557E-2</v>
      </c>
    </row>
    <row r="8959" spans="2:37">
      <c r="B8959" s="2">
        <v>1.9999999552965164E-2</v>
      </c>
      <c r="D8959" s="44">
        <v>1.1999999731779099</v>
      </c>
      <c r="E8959" s="44"/>
      <c r="F8959" s="45">
        <v>-14.878866195678711</v>
      </c>
      <c r="G8959" s="45"/>
      <c r="H8959" s="45"/>
      <c r="I8959" s="45"/>
      <c r="J8959" s="45"/>
      <c r="K8959" s="45">
        <v>3.6531350612640381</v>
      </c>
      <c r="L8959" s="45"/>
      <c r="M8959" s="45"/>
      <c r="N8959" s="45">
        <v>63.501861572265625</v>
      </c>
      <c r="O8959" s="45"/>
      <c r="P8959" s="45"/>
      <c r="Q8959" s="45"/>
      <c r="R8959" s="45">
        <v>42.319442749023438</v>
      </c>
      <c r="S8959" s="45"/>
      <c r="T8959" s="45"/>
      <c r="U8959" s="45"/>
      <c r="V8959" s="46">
        <v>6.103947639465332</v>
      </c>
      <c r="W8959" s="46"/>
      <c r="X8959" s="45">
        <v>5.9000000357627869E-2</v>
      </c>
      <c r="Y8959" s="45"/>
      <c r="Z8959" s="44">
        <v>3.5400000214576721</v>
      </c>
      <c r="AA8959" s="44"/>
      <c r="AB8959" s="45">
        <v>54.786422729492188</v>
      </c>
      <c r="AC8959" s="45"/>
      <c r="AD8959" s="45">
        <v>3.0162375420331955E-2</v>
      </c>
      <c r="AE8959" s="45"/>
      <c r="AF8959" s="45">
        <v>56.519462585449219</v>
      </c>
      <c r="AG8959" s="45"/>
      <c r="AH8959" s="45">
        <v>39.943965911865234</v>
      </c>
      <c r="AI8959" s="45"/>
      <c r="AJ8959" s="45"/>
      <c r="AK8959" s="20">
        <v>5.3394846618175507E-2</v>
      </c>
    </row>
    <row r="8960" spans="2:37">
      <c r="B8960" s="2">
        <v>2.0999999716877937E-2</v>
      </c>
      <c r="D8960" s="44">
        <v>1.2599999830126762</v>
      </c>
      <c r="E8960" s="44"/>
      <c r="F8960" s="45">
        <v>6.9252171516418457</v>
      </c>
      <c r="G8960" s="45"/>
      <c r="H8960" s="45"/>
      <c r="I8960" s="45"/>
      <c r="J8960" s="45"/>
      <c r="K8960" s="45">
        <v>3.2159039974212646</v>
      </c>
      <c r="L8960" s="45"/>
      <c r="M8960" s="45"/>
      <c r="N8960" s="45">
        <v>62.961677551269531</v>
      </c>
      <c r="O8960" s="45"/>
      <c r="P8960" s="45"/>
      <c r="Q8960" s="45"/>
      <c r="R8960" s="45">
        <v>42.24664306640625</v>
      </c>
      <c r="S8960" s="45"/>
      <c r="T8960" s="45"/>
      <c r="U8960" s="45"/>
      <c r="V8960" s="46">
        <v>5.3826470375061035</v>
      </c>
      <c r="W8960" s="46"/>
      <c r="X8960" s="45">
        <v>5.9999998658895493E-2</v>
      </c>
      <c r="Y8960" s="45"/>
      <c r="Z8960" s="44">
        <v>3.5999999195337296</v>
      </c>
      <c r="AA8960" s="44"/>
      <c r="AB8960" s="45">
        <v>45.771415710449219</v>
      </c>
      <c r="AC8960" s="45"/>
      <c r="AD8960" s="45">
        <v>2.6731126010417938E-2</v>
      </c>
      <c r="AE8960" s="45"/>
      <c r="AF8960" s="45">
        <v>56.445220947265625</v>
      </c>
      <c r="AG8960" s="45"/>
      <c r="AH8960" s="45">
        <v>39.893898010253906</v>
      </c>
      <c r="AI8960" s="45"/>
      <c r="AJ8960" s="45"/>
      <c r="AK8960" s="20">
        <v>4.7380082309246063E-2</v>
      </c>
    </row>
    <row r="8961" spans="2:37">
      <c r="B8961" s="2">
        <v>2.199999988079071E-2</v>
      </c>
      <c r="D8961" s="44">
        <v>1.3199999928474426</v>
      </c>
      <c r="E8961" s="44"/>
      <c r="F8961" s="45">
        <v>28.187047958374023</v>
      </c>
      <c r="G8961" s="45"/>
      <c r="H8961" s="45"/>
      <c r="I8961" s="45"/>
      <c r="J8961" s="45"/>
      <c r="K8961" s="45">
        <v>2.8325276374816895</v>
      </c>
      <c r="L8961" s="45"/>
      <c r="M8961" s="45"/>
      <c r="N8961" s="45">
        <v>62.476356506347656</v>
      </c>
      <c r="O8961" s="45"/>
      <c r="P8961" s="45"/>
      <c r="Q8961" s="45"/>
      <c r="R8961" s="45">
        <v>42.174556732177734</v>
      </c>
      <c r="S8961" s="45"/>
      <c r="T8961" s="45"/>
      <c r="U8961" s="45"/>
      <c r="V8961" s="46">
        <v>4.7490706443786621</v>
      </c>
      <c r="W8961" s="46"/>
      <c r="X8961" s="45">
        <v>6.1000000685453415E-2</v>
      </c>
      <c r="Y8961" s="45"/>
      <c r="Z8961" s="44">
        <v>3.6600000411272049</v>
      </c>
      <c r="AA8961" s="44"/>
      <c r="AB8961" s="45">
        <v>30.365447998046875</v>
      </c>
      <c r="AC8961" s="45"/>
      <c r="AD8961" s="45">
        <v>2.3691797628998756E-2</v>
      </c>
      <c r="AE8961" s="45"/>
      <c r="AF8961" s="45">
        <v>56.372032165527344</v>
      </c>
      <c r="AG8961" s="45"/>
      <c r="AH8961" s="45">
        <v>39.844291687011719</v>
      </c>
      <c r="AI8961" s="45"/>
      <c r="AJ8961" s="45"/>
      <c r="AK8961" s="20">
        <v>4.2045243084430695E-2</v>
      </c>
    </row>
    <row r="8962" spans="2:37">
      <c r="B8962" s="2">
        <v>2.3000000044703484E-2</v>
      </c>
      <c r="D8962" s="44">
        <v>1.380000002682209</v>
      </c>
      <c r="E8962" s="44"/>
      <c r="F8962" s="45">
        <v>45.868419647216797</v>
      </c>
      <c r="G8962" s="45"/>
      <c r="H8962" s="45"/>
      <c r="I8962" s="45"/>
      <c r="J8962" s="45"/>
      <c r="K8962" s="45">
        <v>2.4960615634918213</v>
      </c>
      <c r="L8962" s="45"/>
      <c r="M8962" s="45"/>
      <c r="N8962" s="45">
        <v>62.038948059082031</v>
      </c>
      <c r="O8962" s="45"/>
      <c r="P8962" s="45"/>
      <c r="Q8962" s="45"/>
      <c r="R8962" s="45">
        <v>42.103179931640625</v>
      </c>
      <c r="S8962" s="45"/>
      <c r="T8962" s="45"/>
      <c r="U8962" s="45"/>
      <c r="V8962" s="46">
        <v>4.192039966583252</v>
      </c>
      <c r="W8962" s="46"/>
      <c r="X8962" s="45">
        <v>6.1999998986721039E-2</v>
      </c>
      <c r="Y8962" s="45"/>
      <c r="Z8962" s="44">
        <v>3.7199999392032623</v>
      </c>
      <c r="AA8962" s="44"/>
      <c r="AB8962" s="45">
        <v>10.743731498718262</v>
      </c>
      <c r="AC8962" s="45"/>
      <c r="AD8962" s="45">
        <v>2.0999418571591377E-2</v>
      </c>
      <c r="AE8962" s="45"/>
      <c r="AF8962" s="45">
        <v>56.299835205078125</v>
      </c>
      <c r="AG8962" s="45"/>
      <c r="AH8962" s="45">
        <v>39.795146942138672</v>
      </c>
      <c r="AI8962" s="45"/>
      <c r="AJ8962" s="45"/>
      <c r="AK8962" s="20">
        <v>3.7313170731067657E-2</v>
      </c>
    </row>
    <row r="8963" spans="2:37">
      <c r="B8963" s="2">
        <v>2.4000000208616257E-2</v>
      </c>
      <c r="D8963" s="44">
        <v>1.4400000125169754</v>
      </c>
      <c r="E8963" s="44"/>
      <c r="F8963" s="45">
        <v>57.450653076171875</v>
      </c>
      <c r="G8963" s="45"/>
      <c r="H8963" s="45"/>
      <c r="I8963" s="45"/>
      <c r="J8963" s="45"/>
      <c r="K8963" s="45">
        <v>2.2005209922790527</v>
      </c>
      <c r="L8963" s="45"/>
      <c r="M8963" s="45"/>
      <c r="N8963" s="45">
        <v>61.643451690673828</v>
      </c>
      <c r="O8963" s="45"/>
      <c r="P8963" s="45"/>
      <c r="Q8963" s="45"/>
      <c r="R8963" s="45">
        <v>42.032497406005859</v>
      </c>
      <c r="S8963" s="45"/>
      <c r="T8963" s="45"/>
      <c r="U8963" s="45"/>
      <c r="V8963" s="46">
        <v>3.7019052505493164</v>
      </c>
      <c r="W8963" s="46"/>
      <c r="X8963" s="45">
        <v>6.3000001013278961E-2</v>
      </c>
      <c r="Y8963" s="45"/>
      <c r="Z8963" s="44">
        <v>3.7800000607967377</v>
      </c>
      <c r="AA8963" s="44"/>
      <c r="AB8963" s="45">
        <v>-10.332932472229004</v>
      </c>
      <c r="AC8963" s="45"/>
      <c r="AD8963" s="45">
        <v>1.8614210188388824E-2</v>
      </c>
      <c r="AE8963" s="45"/>
      <c r="AF8963" s="45">
        <v>56.228591918945313</v>
      </c>
      <c r="AG8963" s="45"/>
      <c r="AH8963" s="45">
        <v>39.746456146240234</v>
      </c>
      <c r="AI8963" s="45"/>
      <c r="AJ8963" s="45"/>
      <c r="AK8963" s="20">
        <v>3.3115491271018982E-2</v>
      </c>
    </row>
    <row r="8964" spans="2:37">
      <c r="B8964" s="2">
        <v>2.500000037252903E-2</v>
      </c>
      <c r="D8964" s="44">
        <v>1.5000000223517418</v>
      </c>
      <c r="E8964" s="44"/>
      <c r="F8964" s="45">
        <v>61.284664154052734</v>
      </c>
      <c r="G8964" s="45"/>
      <c r="H8964" s="45"/>
      <c r="I8964" s="45"/>
      <c r="J8964" s="45"/>
      <c r="K8964" s="45">
        <v>1.9407354593276978</v>
      </c>
      <c r="L8964" s="45"/>
      <c r="M8964" s="45"/>
      <c r="N8964" s="45">
        <v>61.284687042236328</v>
      </c>
      <c r="O8964" s="45"/>
      <c r="P8964" s="45"/>
      <c r="Q8964" s="45"/>
      <c r="R8964" s="45">
        <v>41.962509155273438</v>
      </c>
      <c r="S8964" s="45"/>
      <c r="T8964" s="45"/>
      <c r="U8964" s="45"/>
      <c r="V8964" s="46">
        <v>3.2703173160552979</v>
      </c>
      <c r="W8964" s="46"/>
      <c r="X8964" s="45">
        <v>6.4000003039836884E-2</v>
      </c>
      <c r="Y8964" s="45"/>
      <c r="Z8964" s="44">
        <v>3.840000182390213</v>
      </c>
      <c r="AA8964" s="44"/>
      <c r="AB8964" s="45">
        <v>-29.90654182434082</v>
      </c>
      <c r="AC8964" s="45"/>
      <c r="AD8964" s="45">
        <v>1.6500972211360931E-2</v>
      </c>
      <c r="AE8964" s="45"/>
      <c r="AF8964" s="45">
        <v>56.158252716064453</v>
      </c>
      <c r="AG8964" s="45"/>
      <c r="AH8964" s="45">
        <v>39.698211669921875</v>
      </c>
      <c r="AI8964" s="45"/>
      <c r="AJ8964" s="45"/>
      <c r="AK8964" s="20">
        <v>2.939162589609623E-2</v>
      </c>
    </row>
    <row r="8965" spans="2:37">
      <c r="B8965" s="2">
        <v>2.6000000536441803E-2</v>
      </c>
      <c r="D8965" s="44">
        <v>1.5600000321865082</v>
      </c>
      <c r="E8965" s="44"/>
      <c r="F8965" s="45">
        <v>56.818210601806641</v>
      </c>
      <c r="G8965" s="45"/>
      <c r="H8965" s="45"/>
      <c r="I8965" s="45"/>
      <c r="J8965" s="45"/>
      <c r="K8965" s="45">
        <v>1.712227463722229</v>
      </c>
      <c r="L8965" s="45"/>
      <c r="M8965" s="45"/>
      <c r="N8965" s="45">
        <v>60.958164215087891</v>
      </c>
      <c r="O8965" s="45"/>
      <c r="P8965" s="45"/>
      <c r="Q8965" s="45"/>
      <c r="R8965" s="45">
        <v>41.893203735351563</v>
      </c>
      <c r="S8965" s="45"/>
      <c r="T8965" s="45"/>
      <c r="U8965" s="45"/>
      <c r="V8965" s="46">
        <v>2.890033483505249</v>
      </c>
      <c r="W8965" s="46"/>
      <c r="X8965" s="45">
        <v>6.4999997615814209E-2</v>
      </c>
      <c r="Y8965" s="45"/>
      <c r="Z8965" s="44">
        <v>3.8999998569488525</v>
      </c>
      <c r="AA8965" s="44"/>
      <c r="AB8965" s="45">
        <v>-45.236961364746094</v>
      </c>
      <c r="AC8965" s="45"/>
      <c r="AD8965" s="45">
        <v>1.4628562144935131E-2</v>
      </c>
      <c r="AE8965" s="45"/>
      <c r="AF8965" s="45">
        <v>56.088779449462891</v>
      </c>
      <c r="AG8965" s="45"/>
      <c r="AH8965" s="45">
        <v>39.650413513183594</v>
      </c>
      <c r="AI8965" s="45"/>
      <c r="AJ8965" s="45"/>
      <c r="AK8965" s="20">
        <v>2.6087889447808266E-2</v>
      </c>
    </row>
    <row r="8966" spans="2:37">
      <c r="B8966" s="2">
        <v>2.7000000700354576E-2</v>
      </c>
      <c r="D8966" s="44">
        <v>1.6200000420212746</v>
      </c>
      <c r="E8966" s="44"/>
      <c r="F8966" s="45">
        <v>44.66888427734375</v>
      </c>
      <c r="G8966" s="45"/>
      <c r="H8966" s="45"/>
      <c r="I8966" s="45"/>
      <c r="J8966" s="45"/>
      <c r="K8966" s="45">
        <v>1.5111111402511597</v>
      </c>
      <c r="L8966" s="45"/>
      <c r="M8966" s="45"/>
      <c r="N8966" s="45">
        <v>60.659992218017578</v>
      </c>
      <c r="O8966" s="45"/>
      <c r="P8966" s="45"/>
      <c r="Q8966" s="45"/>
      <c r="R8966" s="45">
        <v>41.824573516845703</v>
      </c>
      <c r="S8966" s="45"/>
      <c r="T8966" s="45"/>
      <c r="U8966" s="45"/>
      <c r="V8966" s="46">
        <v>2.5547585487365723</v>
      </c>
      <c r="W8966" s="46"/>
      <c r="X8966" s="45">
        <v>6.5999999642372131E-2</v>
      </c>
      <c r="Y8966" s="45"/>
      <c r="Z8966" s="44">
        <v>3.9599999785423279</v>
      </c>
      <c r="AA8966" s="44"/>
      <c r="AB8966" s="45">
        <v>-54.185451507568359</v>
      </c>
      <c r="AC8966" s="45"/>
      <c r="AD8966" s="45">
        <v>1.2969418428838253E-2</v>
      </c>
      <c r="AE8966" s="45"/>
      <c r="AF8966" s="45">
        <v>56.020145416259766</v>
      </c>
      <c r="AG8966" s="45"/>
      <c r="AH8966" s="45">
        <v>39.603054046630859</v>
      </c>
      <c r="AI8966" s="45"/>
      <c r="AJ8966" s="45"/>
      <c r="AK8966" s="20">
        <v>2.3156708106398582E-2</v>
      </c>
    </row>
    <row r="8967" spans="2:37">
      <c r="B8967" s="2">
        <v>2.8000000864267349E-2</v>
      </c>
      <c r="D8967" s="44">
        <v>1.680000051856041</v>
      </c>
      <c r="E8967" s="44"/>
      <c r="F8967" s="45">
        <v>26.533075332641602</v>
      </c>
      <c r="G8967" s="45"/>
      <c r="H8967" s="45"/>
      <c r="I8967" s="45"/>
      <c r="J8967" s="45"/>
      <c r="K8967" s="45">
        <v>1.3340082168579102</v>
      </c>
      <c r="L8967" s="45"/>
      <c r="M8967" s="45"/>
      <c r="N8967" s="45">
        <v>60.386775970458984</v>
      </c>
      <c r="O8967" s="45"/>
      <c r="P8967" s="45"/>
      <c r="Q8967" s="45"/>
      <c r="R8967" s="45">
        <v>41.756610870361328</v>
      </c>
      <c r="S8967" s="45"/>
      <c r="T8967" s="45"/>
      <c r="U8967" s="45"/>
      <c r="V8967" s="46">
        <v>2.2590105533599854</v>
      </c>
      <c r="W8967" s="46"/>
      <c r="X8967" s="45">
        <v>6.7000001668930054E-2</v>
      </c>
      <c r="Y8967" s="45"/>
      <c r="Z8967" s="44">
        <v>4.0200001001358032</v>
      </c>
      <c r="AA8967" s="44"/>
      <c r="AB8967" s="45">
        <v>-55.512977600097656</v>
      </c>
      <c r="AC8967" s="45"/>
      <c r="AD8967" s="45">
        <v>1.1499147862195969E-2</v>
      </c>
      <c r="AE8967" s="45"/>
      <c r="AF8967" s="45">
        <v>55.952312469482422</v>
      </c>
      <c r="AG8967" s="45"/>
      <c r="AH8967" s="45">
        <v>39.556129455566406</v>
      </c>
      <c r="AI8967" s="45"/>
      <c r="AJ8967" s="45"/>
      <c r="AK8967" s="20">
        <v>2.0555919036269188E-2</v>
      </c>
    </row>
    <row r="8968" spans="2:37">
      <c r="B8968" s="2">
        <v>2.8999999165534973E-2</v>
      </c>
      <c r="D8968" s="44">
        <v>1.7399999499320984</v>
      </c>
      <c r="E8968" s="44"/>
      <c r="F8968" s="45">
        <v>4.944237232208252</v>
      </c>
      <c r="G8968" s="45"/>
      <c r="H8968" s="45"/>
      <c r="I8968" s="45"/>
      <c r="J8968" s="45"/>
      <c r="K8968" s="45">
        <v>1.1779763698577881</v>
      </c>
      <c r="L8968" s="45"/>
      <c r="M8968" s="45"/>
      <c r="N8968" s="45">
        <v>60.135566711425781</v>
      </c>
      <c r="O8968" s="45"/>
      <c r="P8968" s="45"/>
      <c r="Q8968" s="45"/>
      <c r="R8968" s="45">
        <v>41.689311981201172</v>
      </c>
      <c r="S8968" s="45"/>
      <c r="T8968" s="45"/>
      <c r="U8968" s="45"/>
      <c r="V8968" s="46">
        <v>1.9980063438415527</v>
      </c>
      <c r="W8968" s="46"/>
      <c r="X8968" s="45">
        <v>6.8000003695487976E-2</v>
      </c>
      <c r="Y8968" s="45"/>
      <c r="Z8968" s="44">
        <v>4.0800002217292786</v>
      </c>
      <c r="AA8968" s="44"/>
      <c r="AB8968" s="45">
        <v>-49.051723480224609</v>
      </c>
      <c r="AC8968" s="45"/>
      <c r="AD8968" s="45">
        <v>1.0196163319051266E-2</v>
      </c>
      <c r="AE8968" s="45"/>
      <c r="AF8968" s="45">
        <v>55.885257720947266</v>
      </c>
      <c r="AG8968" s="45"/>
      <c r="AH8968" s="45">
        <v>39.509635925292969</v>
      </c>
      <c r="AI8968" s="45"/>
      <c r="AJ8968" s="45"/>
      <c r="AK8968" s="20">
        <v>1.8248146399855614E-2</v>
      </c>
    </row>
    <row r="8969" spans="2:37">
      <c r="B8969" s="2">
        <v>2.9999999329447746E-2</v>
      </c>
      <c r="D8969" s="44">
        <v>1.7999999597668648</v>
      </c>
      <c r="E8969" s="44"/>
      <c r="F8969" s="45">
        <v>-17.085227966308594</v>
      </c>
      <c r="G8969" s="45"/>
      <c r="H8969" s="45"/>
      <c r="I8969" s="45"/>
      <c r="J8969" s="45"/>
      <c r="K8969" s="45">
        <v>1.040448784828186</v>
      </c>
      <c r="L8969" s="45"/>
      <c r="M8969" s="45"/>
      <c r="N8969" s="45">
        <v>59.903785705566406</v>
      </c>
      <c r="O8969" s="45"/>
      <c r="P8969" s="45"/>
      <c r="Q8969" s="45"/>
      <c r="R8969" s="45">
        <v>41.622661590576172</v>
      </c>
      <c r="S8969" s="45"/>
      <c r="T8969" s="45"/>
      <c r="U8969" s="45"/>
      <c r="V8969" s="46">
        <v>1.7675669193267822</v>
      </c>
      <c r="W8969" s="46"/>
      <c r="X8969" s="45">
        <v>6.8999998271465302E-2</v>
      </c>
      <c r="Y8969" s="45"/>
      <c r="Z8969" s="44">
        <v>4.1399998962879181</v>
      </c>
      <c r="AA8969" s="44"/>
      <c r="AB8969" s="45">
        <v>-35.726081848144531</v>
      </c>
      <c r="AC8969" s="45"/>
      <c r="AD8969" s="45">
        <v>9.0413531288504601E-3</v>
      </c>
      <c r="AE8969" s="45"/>
      <c r="AF8969" s="45">
        <v>55.818950653076172</v>
      </c>
      <c r="AG8969" s="45"/>
      <c r="AH8969" s="45">
        <v>39.463565826416016</v>
      </c>
      <c r="AI8969" s="45"/>
      <c r="AJ8969" s="45"/>
      <c r="AK8969" s="20">
        <v>1.6200264915823936E-2</v>
      </c>
    </row>
    <row r="8970" spans="2:37">
      <c r="B8970" s="2">
        <v>3.0999999493360519E-2</v>
      </c>
      <c r="D8970" s="44">
        <v>1.8599999696016312</v>
      </c>
      <c r="E8970" s="44"/>
      <c r="F8970" s="45">
        <v>-36.487957000732422</v>
      </c>
      <c r="G8970" s="45"/>
      <c r="H8970" s="45"/>
      <c r="I8970" s="45"/>
      <c r="J8970" s="45"/>
      <c r="K8970" s="45">
        <v>0.91918361186981201</v>
      </c>
      <c r="L8970" s="45"/>
      <c r="M8970" s="45"/>
      <c r="N8970" s="45">
        <v>59.689178466796875</v>
      </c>
      <c r="O8970" s="45"/>
      <c r="P8970" s="45"/>
      <c r="Q8970" s="45"/>
      <c r="R8970" s="45">
        <v>41.556659698486328</v>
      </c>
      <c r="S8970" s="45"/>
      <c r="T8970" s="45"/>
      <c r="U8970" s="45"/>
      <c r="V8970" s="46">
        <v>1.5640355348587036</v>
      </c>
      <c r="W8970" s="46"/>
      <c r="X8970" s="45">
        <v>7.0000000298023224E-2</v>
      </c>
      <c r="Y8970" s="45"/>
      <c r="Z8970" s="44">
        <v>4.2000000178813934</v>
      </c>
      <c r="AA8970" s="44"/>
      <c r="AB8970" s="45">
        <v>-17.420515060424805</v>
      </c>
      <c r="AC8970" s="45"/>
      <c r="AD8970" s="45">
        <v>8.0177998170256615E-3</v>
      </c>
      <c r="AE8970" s="45"/>
      <c r="AF8970" s="45">
        <v>55.753368377685547</v>
      </c>
      <c r="AG8970" s="45"/>
      <c r="AH8970" s="45">
        <v>39.417915344238281</v>
      </c>
      <c r="AI8970" s="45"/>
      <c r="AJ8970" s="45"/>
      <c r="AK8970" s="20">
        <v>1.4382903464138508E-2</v>
      </c>
    </row>
    <row r="8971" spans="2:37">
      <c r="B8971" s="2">
        <v>3.2000001519918442E-2</v>
      </c>
      <c r="D8971" s="44">
        <v>1.9200000911951065</v>
      </c>
      <c r="E8971" s="44"/>
      <c r="F8971" s="45">
        <v>-50.571895599365234</v>
      </c>
      <c r="G8971" s="45"/>
      <c r="H8971" s="45"/>
      <c r="I8971" s="45"/>
      <c r="J8971" s="45"/>
      <c r="K8971" s="45">
        <v>0.81221973896026611</v>
      </c>
      <c r="L8971" s="45"/>
      <c r="M8971" s="45"/>
      <c r="N8971" s="45">
        <v>59.489776611328125</v>
      </c>
      <c r="O8971" s="45"/>
      <c r="P8971" s="45"/>
      <c r="Q8971" s="45"/>
      <c r="R8971" s="45">
        <v>41.491298675537109</v>
      </c>
      <c r="S8971" s="45"/>
      <c r="T8971" s="45"/>
      <c r="U8971" s="45"/>
      <c r="V8971" s="46">
        <v>1.3842085599899292</v>
      </c>
      <c r="W8971" s="46"/>
      <c r="X8971" s="45">
        <v>7.1000002324581146E-2</v>
      </c>
      <c r="Y8971" s="45"/>
      <c r="Z8971" s="44">
        <v>4.2600001394748688</v>
      </c>
      <c r="AA8971" s="44"/>
      <c r="AB8971" s="45">
        <v>3.2868199348449707</v>
      </c>
      <c r="AC8971" s="45"/>
      <c r="AD8971" s="45">
        <v>7.1105267852544785E-3</v>
      </c>
      <c r="AE8971" s="45"/>
      <c r="AF8971" s="45">
        <v>55.688491821289063</v>
      </c>
      <c r="AG8971" s="45"/>
      <c r="AH8971" s="45">
        <v>39.372684478759766</v>
      </c>
      <c r="AI8971" s="45"/>
      <c r="AJ8971" s="45"/>
      <c r="AK8971" s="20">
        <v>1.2770025990903378E-2</v>
      </c>
    </row>
    <row r="8972" spans="2:37">
      <c r="B8972" s="2">
        <v>3.2999999821186066E-2</v>
      </c>
      <c r="D8972" s="44">
        <v>1.9799999892711639</v>
      </c>
      <c r="E8972" s="44"/>
      <c r="F8972" s="45">
        <v>-57.396564483642578</v>
      </c>
      <c r="G8972" s="45"/>
      <c r="H8972" s="45"/>
      <c r="I8972" s="45"/>
      <c r="J8972" s="45"/>
      <c r="K8972" s="45">
        <v>0.71784025430679321</v>
      </c>
      <c r="L8972" s="45"/>
      <c r="M8972" s="45"/>
      <c r="N8972" s="45">
        <v>59.303852081298828</v>
      </c>
      <c r="O8972" s="45"/>
      <c r="P8972" s="45"/>
      <c r="Q8972" s="45"/>
      <c r="R8972" s="45">
        <v>41.426567077636719</v>
      </c>
      <c r="S8972" s="45"/>
      <c r="T8972" s="45"/>
      <c r="U8972" s="45"/>
      <c r="V8972" s="46">
        <v>1.2252757549285889</v>
      </c>
      <c r="W8972" s="46"/>
      <c r="X8972" s="45">
        <v>7.1999996900558472E-2</v>
      </c>
      <c r="Y8972" s="45"/>
      <c r="Z8972" s="44">
        <v>4.3199998140335083</v>
      </c>
      <c r="AA8972" s="44"/>
      <c r="AB8972" s="45">
        <v>23.487039566040039</v>
      </c>
      <c r="AC8972" s="45"/>
      <c r="AD8972" s="45">
        <v>6.3062733970582485E-3</v>
      </c>
      <c r="AE8972" s="45"/>
      <c r="AF8972" s="45">
        <v>55.624301910400391</v>
      </c>
      <c r="AG8972" s="45"/>
      <c r="AH8972" s="45">
        <v>39.327861785888672</v>
      </c>
      <c r="AI8972" s="45"/>
      <c r="AJ8972" s="45"/>
      <c r="AK8972" s="20">
        <v>1.1338547803461552E-2</v>
      </c>
    </row>
    <row r="8973" spans="2:37">
      <c r="B8973" s="2">
        <v>3.4000001847743988E-2</v>
      </c>
      <c r="D8973" s="44">
        <v>2.0400001108646393</v>
      </c>
      <c r="E8973" s="44"/>
      <c r="F8973" s="45">
        <v>-56.042831420898438</v>
      </c>
      <c r="G8973" s="45"/>
      <c r="H8973" s="45"/>
      <c r="I8973" s="45"/>
      <c r="J8973" s="45"/>
      <c r="K8973" s="45">
        <v>0.63454008102416992</v>
      </c>
      <c r="L8973" s="45"/>
      <c r="M8973" s="45"/>
      <c r="N8973" s="45">
        <v>59.129894256591797</v>
      </c>
      <c r="O8973" s="45"/>
      <c r="P8973" s="45"/>
      <c r="Q8973" s="45"/>
      <c r="R8973" s="45">
        <v>41.362461090087891</v>
      </c>
      <c r="S8973" s="45"/>
      <c r="T8973" s="45"/>
      <c r="U8973" s="45"/>
      <c r="V8973" s="46">
        <v>1.0847700834274292</v>
      </c>
      <c r="W8973" s="46"/>
      <c r="X8973" s="45">
        <v>7.2999998927116394E-2</v>
      </c>
      <c r="Y8973" s="45"/>
      <c r="Z8973" s="44">
        <v>4.3799999356269836</v>
      </c>
      <c r="AA8973" s="44"/>
      <c r="AB8973" s="45">
        <v>40.349025726318359</v>
      </c>
      <c r="AC8973" s="45"/>
      <c r="AD8973" s="45">
        <v>5.5932961404323578E-3</v>
      </c>
      <c r="AE8973" s="45"/>
      <c r="AF8973" s="45">
        <v>55.560779571533203</v>
      </c>
      <c r="AG8973" s="45"/>
      <c r="AH8973" s="45">
        <v>39.283447265625</v>
      </c>
      <c r="AI8973" s="45"/>
      <c r="AJ8973" s="45"/>
      <c r="AK8973" s="20">
        <v>1.0068000294268131E-2</v>
      </c>
    </row>
    <row r="8974" spans="2:37">
      <c r="B8974" s="2">
        <v>3.5000000149011612E-2</v>
      </c>
      <c r="D8974" s="44">
        <v>2.1000000089406967</v>
      </c>
      <c r="E8974" s="44"/>
      <c r="F8974" s="45">
        <v>-46.738731384277344</v>
      </c>
      <c r="G8974" s="45"/>
      <c r="H8974" s="45"/>
      <c r="I8974" s="45"/>
      <c r="J8974" s="45"/>
      <c r="K8974" s="45">
        <v>0.56099897623062134</v>
      </c>
      <c r="L8974" s="45"/>
      <c r="M8974" s="45"/>
      <c r="N8974" s="45">
        <v>58.966564178466797</v>
      </c>
      <c r="O8974" s="45"/>
      <c r="P8974" s="45"/>
      <c r="Q8974" s="45"/>
      <c r="R8974" s="45">
        <v>41.298973083496094</v>
      </c>
      <c r="S8974" s="45"/>
      <c r="T8974" s="45"/>
      <c r="U8974" s="45"/>
      <c r="V8974" s="46">
        <v>0.96052312850952148</v>
      </c>
      <c r="W8974" s="46"/>
      <c r="X8974" s="45">
        <v>7.4000000953674316E-2</v>
      </c>
      <c r="Y8974" s="45"/>
      <c r="Z8974" s="44">
        <v>4.440000057220459</v>
      </c>
      <c r="AA8974" s="44"/>
      <c r="AB8974" s="45">
        <v>51.516075134277344</v>
      </c>
      <c r="AC8974" s="45"/>
      <c r="AD8974" s="45">
        <v>4.9611981958150864E-3</v>
      </c>
      <c r="AE8974" s="45"/>
      <c r="AF8974" s="45">
        <v>55.497905731201172</v>
      </c>
      <c r="AG8974" s="45"/>
      <c r="AH8974" s="45">
        <v>39.239437103271484</v>
      </c>
      <c r="AI8974" s="45"/>
      <c r="AJ8974" s="45"/>
      <c r="AK8974" s="20">
        <v>8.9402329176664352E-3</v>
      </c>
    </row>
    <row r="8975" spans="2:37">
      <c r="B8975" s="2">
        <v>3.5999998450279236E-2</v>
      </c>
      <c r="D8975" s="44">
        <v>2.1599999070167542</v>
      </c>
      <c r="E8975" s="44"/>
      <c r="F8975" s="45">
        <v>-30.824159622192383</v>
      </c>
      <c r="G8975" s="45"/>
      <c r="H8975" s="45"/>
      <c r="I8975" s="45"/>
      <c r="J8975" s="45"/>
      <c r="K8975" s="45">
        <v>0.4960576593875885</v>
      </c>
      <c r="L8975" s="45"/>
      <c r="M8975" s="45"/>
      <c r="N8975" s="45">
        <v>58.812702178955078</v>
      </c>
      <c r="O8975" s="45"/>
      <c r="P8975" s="45"/>
      <c r="Q8975" s="45"/>
      <c r="R8975" s="45">
        <v>41.236095428466797</v>
      </c>
      <c r="S8975" s="45"/>
      <c r="T8975" s="45"/>
      <c r="U8975" s="45"/>
      <c r="V8975" s="46">
        <v>0.85062795877456665</v>
      </c>
      <c r="W8975" s="46"/>
      <c r="X8975" s="45">
        <v>7.5000002980232239E-2</v>
      </c>
      <c r="Y8975" s="45"/>
      <c r="Z8975" s="44">
        <v>4.5000001788139343</v>
      </c>
      <c r="AA8975" s="44"/>
      <c r="AB8975" s="45">
        <v>55.435176849365234</v>
      </c>
      <c r="AC8975" s="45"/>
      <c r="AD8975" s="45">
        <v>4.4007701799273491E-3</v>
      </c>
      <c r="AE8975" s="45"/>
      <c r="AF8975" s="45">
        <v>55.4356689453125</v>
      </c>
      <c r="AG8975" s="45"/>
      <c r="AH8975" s="45">
        <v>39.195823669433594</v>
      </c>
      <c r="AI8975" s="45"/>
      <c r="AJ8975" s="45"/>
      <c r="AK8975" s="20">
        <v>7.9391477629542351E-3</v>
      </c>
    </row>
    <row r="8976" spans="2:37">
      <c r="B8976" s="2">
        <v>3.7000000476837158E-2</v>
      </c>
      <c r="D8976" s="44">
        <v>2.2200000286102295</v>
      </c>
      <c r="E8976" s="44"/>
      <c r="F8976" s="45">
        <v>-10.559918403625488</v>
      </c>
      <c r="G8976" s="45"/>
      <c r="H8976" s="45"/>
      <c r="I8976" s="45"/>
      <c r="J8976" s="45"/>
      <c r="K8976" s="45">
        <v>0.43869757652282715</v>
      </c>
      <c r="L8976" s="45"/>
      <c r="M8976" s="45"/>
      <c r="N8976" s="45">
        <v>58.667274475097656</v>
      </c>
      <c r="O8976" s="45"/>
      <c r="P8976" s="45"/>
      <c r="Q8976" s="45"/>
      <c r="R8976" s="45">
        <v>41.173820495605469</v>
      </c>
      <c r="S8976" s="45"/>
      <c r="T8976" s="45"/>
      <c r="U8976" s="45"/>
      <c r="V8976" s="46">
        <v>0.75340598821640015</v>
      </c>
      <c r="W8976" s="46"/>
      <c r="X8976" s="45">
        <v>7.5999997556209564E-2</v>
      </c>
      <c r="Y8976" s="45"/>
      <c r="Z8976" s="44">
        <v>4.5599998533725739</v>
      </c>
      <c r="AA8976" s="44"/>
      <c r="AB8976" s="45">
        <v>51.5728759765625</v>
      </c>
      <c r="AC8976" s="45"/>
      <c r="AD8976" s="45">
        <v>3.9038565009832382E-3</v>
      </c>
      <c r="AE8976" s="45"/>
      <c r="AF8976" s="45">
        <v>55.374050140380859</v>
      </c>
      <c r="AG8976" s="45"/>
      <c r="AH8976" s="45">
        <v>39.152606964111328</v>
      </c>
      <c r="AI8976" s="45"/>
      <c r="AJ8976" s="45"/>
      <c r="AK8976" s="20">
        <v>7.0504713803529739E-3</v>
      </c>
    </row>
    <row r="8977" spans="2:37" ht="14.25" customHeight="1">
      <c r="B8977" s="2">
        <v>3.7999998778104782E-2</v>
      </c>
      <c r="D8977" s="44">
        <v>2.2799999266862869</v>
      </c>
      <c r="E8977" s="44"/>
      <c r="F8977" s="45">
        <v>11.191712379455566</v>
      </c>
      <c r="G8977" s="45"/>
      <c r="H8977" s="45"/>
      <c r="I8977" s="45"/>
      <c r="J8977" s="45"/>
      <c r="K8977" s="45">
        <v>0.38802313804626465</v>
      </c>
      <c r="L8977" s="45"/>
      <c r="M8977" s="45"/>
      <c r="N8977" s="45">
        <v>58.529376983642578</v>
      </c>
      <c r="O8977" s="45"/>
      <c r="P8977" s="45"/>
      <c r="Q8977" s="45"/>
      <c r="R8977" s="45">
        <v>41.112144470214844</v>
      </c>
      <c r="S8977" s="45"/>
      <c r="T8977" s="45"/>
      <c r="U8977" s="45"/>
      <c r="V8977" s="46">
        <v>0.66737896203994751</v>
      </c>
      <c r="W8977" s="46"/>
      <c r="X8977" s="45">
        <v>7.6999999582767487E-2</v>
      </c>
      <c r="Y8977" s="45"/>
      <c r="Z8977" s="44">
        <v>4.6199999749660492</v>
      </c>
      <c r="AA8977" s="44"/>
      <c r="AB8977" s="45">
        <v>40.487796783447266</v>
      </c>
      <c r="AC8977" s="45"/>
      <c r="AD8977" s="45">
        <v>3.4632326569408178E-3</v>
      </c>
      <c r="AE8977" s="45"/>
      <c r="AF8977" s="45">
        <v>55.313045501708984</v>
      </c>
      <c r="AG8977" s="45"/>
      <c r="AH8977" s="45">
        <v>39.109779357910156</v>
      </c>
      <c r="AI8977" s="45"/>
      <c r="AJ8977" s="45"/>
      <c r="AK8977" s="20">
        <v>6.2615419737994671E-3</v>
      </c>
    </row>
    <row r="8978" spans="2:37" ht="13.5" customHeight="1">
      <c r="B8978" s="47" t="s">
        <v>11</v>
      </c>
      <c r="C8978" s="47"/>
      <c r="D8978" s="47"/>
      <c r="E8978" s="47"/>
    </row>
    <row r="8979" spans="2:37" ht="12.75" customHeight="1">
      <c r="B8979" s="39" t="s">
        <v>0</v>
      </c>
      <c r="C8979" s="39"/>
      <c r="D8979" s="39"/>
      <c r="E8979" s="39"/>
      <c r="F8979" s="39"/>
      <c r="G8979" s="1" t="s">
        <v>1</v>
      </c>
      <c r="H8979" s="40" t="s">
        <v>83</v>
      </c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</row>
    <row r="8980" spans="2:37" ht="12.75" customHeight="1">
      <c r="AB8980" s="39" t="s">
        <v>2</v>
      </c>
      <c r="AC8980" s="39"/>
      <c r="AD8980" s="39"/>
      <c r="AE8980" s="39"/>
      <c r="AF8980" s="39"/>
      <c r="AG8980" s="39"/>
    </row>
    <row r="8981" spans="2:37" ht="12" customHeight="1">
      <c r="B8981" s="39" t="s">
        <v>3</v>
      </c>
      <c r="C8981" s="39"/>
      <c r="D8981" s="39"/>
      <c r="E8981" s="39"/>
      <c r="G8981" s="1" t="s">
        <v>4</v>
      </c>
      <c r="H8981" s="41">
        <v>0.43999999761581421</v>
      </c>
      <c r="I8981" s="41"/>
      <c r="J8981" s="41"/>
      <c r="K8981" s="41"/>
      <c r="L8981" s="41"/>
      <c r="M8981" s="41"/>
      <c r="N8981" s="41"/>
      <c r="O8981" s="39" t="s">
        <v>21</v>
      </c>
      <c r="P8981" s="39"/>
      <c r="Q8981" s="39"/>
      <c r="R8981" s="39"/>
      <c r="S8981" s="1" t="s">
        <v>4</v>
      </c>
      <c r="T8981" s="42" t="s">
        <v>22</v>
      </c>
      <c r="U8981" s="42"/>
      <c r="V8981" s="42"/>
      <c r="W8981" s="42"/>
      <c r="X8981" s="42"/>
      <c r="Y8981" s="42"/>
      <c r="Z8981" s="42"/>
      <c r="AA8981" s="42"/>
      <c r="AB8981" s="39"/>
      <c r="AC8981" s="39"/>
      <c r="AD8981" s="39"/>
      <c r="AE8981" s="39"/>
      <c r="AF8981" s="39"/>
      <c r="AG8981" s="39"/>
    </row>
    <row r="8982" spans="2:37" ht="10.5" customHeight="1">
      <c r="AB8982" s="39"/>
      <c r="AC8982" s="39"/>
      <c r="AD8982" s="39"/>
      <c r="AE8982" s="39"/>
      <c r="AF8982" s="39"/>
      <c r="AG8982" s="39"/>
    </row>
    <row r="8983" spans="2:37" ht="12" customHeight="1">
      <c r="AB8983" s="39"/>
      <c r="AC8983" s="39"/>
      <c r="AD8983" s="39"/>
      <c r="AE8983" s="39"/>
      <c r="AF8983" s="39"/>
      <c r="AG8983" s="39"/>
    </row>
    <row r="8984" spans="2:37" ht="12" customHeight="1">
      <c r="AB8984" s="39"/>
      <c r="AC8984" s="39"/>
      <c r="AD8984" s="39"/>
      <c r="AE8984" s="39"/>
      <c r="AF8984" s="39"/>
      <c r="AG8984" s="39"/>
    </row>
    <row r="8985" spans="2:37" ht="6" customHeight="1"/>
    <row r="8986" spans="2:37" ht="3" customHeight="1">
      <c r="B8986" s="43" t="s">
        <v>5</v>
      </c>
      <c r="D8986" s="43" t="s">
        <v>23</v>
      </c>
      <c r="E8986" s="43"/>
      <c r="G8986" s="43" t="s">
        <v>6</v>
      </c>
      <c r="H8986" s="43"/>
      <c r="J8986" s="43" t="s">
        <v>7</v>
      </c>
      <c r="K8986" s="43"/>
      <c r="L8986" s="43"/>
      <c r="M8986" s="43"/>
      <c r="N8986" s="43" t="s">
        <v>8</v>
      </c>
      <c r="O8986" s="43"/>
      <c r="Q8986" s="43" t="s">
        <v>9</v>
      </c>
      <c r="R8986" s="43"/>
      <c r="S8986" s="43"/>
      <c r="T8986" s="43" t="s">
        <v>10</v>
      </c>
      <c r="U8986" s="43"/>
      <c r="X8986" s="43" t="s">
        <v>5</v>
      </c>
      <c r="Y8986" s="43"/>
      <c r="Z8986" s="43" t="s">
        <v>23</v>
      </c>
      <c r="AA8986" s="43"/>
      <c r="AB8986" s="43" t="s">
        <v>6</v>
      </c>
      <c r="AC8986" s="43" t="s">
        <v>7</v>
      </c>
      <c r="AE8986" s="43" t="s">
        <v>8</v>
      </c>
      <c r="AF8986" s="43" t="s">
        <v>9</v>
      </c>
      <c r="AG8986" s="43" t="s">
        <v>10</v>
      </c>
      <c r="AH8986" s="43"/>
    </row>
    <row r="8987" spans="2:37" ht="14.25" customHeight="1">
      <c r="B8987" s="43"/>
      <c r="D8987" s="43"/>
      <c r="E8987" s="43"/>
      <c r="G8987" s="43"/>
      <c r="H8987" s="43"/>
      <c r="J8987" s="43"/>
      <c r="K8987" s="43"/>
      <c r="L8987" s="43"/>
      <c r="M8987" s="43"/>
      <c r="N8987" s="43"/>
      <c r="O8987" s="43"/>
      <c r="Q8987" s="43"/>
      <c r="R8987" s="43"/>
      <c r="S8987" s="43"/>
      <c r="T8987" s="43"/>
      <c r="U8987" s="43"/>
      <c r="X8987" s="43"/>
      <c r="Y8987" s="43"/>
      <c r="Z8987" s="43"/>
      <c r="AA8987" s="43"/>
      <c r="AB8987" s="43"/>
      <c r="AC8987" s="43"/>
      <c r="AE8987" s="43"/>
      <c r="AF8987" s="43"/>
      <c r="AG8987" s="43"/>
      <c r="AH8987" s="43"/>
    </row>
    <row r="8988" spans="2:37">
      <c r="B8988" s="2">
        <v>7.8000001609325409E-2</v>
      </c>
      <c r="D8988" s="44">
        <v>4.6800000965595245</v>
      </c>
      <c r="E8988" s="44"/>
      <c r="F8988" s="45">
        <v>23.749921798706055</v>
      </c>
      <c r="G8988" s="45"/>
      <c r="H8988" s="45"/>
      <c r="I8988" s="45"/>
      <c r="J8988" s="45"/>
      <c r="K8988" s="45">
        <v>3.0724997632205486E-3</v>
      </c>
      <c r="L8988" s="45"/>
      <c r="M8988" s="45"/>
      <c r="N8988" s="45">
        <v>55.252632141113281</v>
      </c>
      <c r="O8988" s="45"/>
      <c r="P8988" s="45"/>
      <c r="Q8988" s="45"/>
      <c r="R8988" s="45">
        <v>39.067337036132813</v>
      </c>
      <c r="S8988" s="45"/>
      <c r="T8988" s="45"/>
      <c r="U8988" s="45"/>
      <c r="V8988" s="46">
        <v>5.5611296556890011E-3</v>
      </c>
      <c r="W8988" s="46"/>
    </row>
    <row r="8989" spans="2:37">
      <c r="B8989" s="2">
        <v>7.9000003635883331E-2</v>
      </c>
      <c r="D8989" s="44">
        <v>4.7400002181529999</v>
      </c>
      <c r="E8989" s="44"/>
      <c r="F8989" s="45">
        <v>3.7182986736297607</v>
      </c>
      <c r="G8989" s="45"/>
      <c r="H8989" s="45"/>
      <c r="I8989" s="45"/>
      <c r="J8989" s="45"/>
      <c r="K8989" s="45">
        <v>2.7259888593107462E-3</v>
      </c>
      <c r="L8989" s="45"/>
      <c r="M8989" s="45"/>
      <c r="N8989" s="45">
        <v>55.192802429199219</v>
      </c>
      <c r="O8989" s="45"/>
      <c r="P8989" s="45"/>
      <c r="Q8989" s="45"/>
      <c r="R8989" s="45">
        <v>39.025276184082031</v>
      </c>
      <c r="S8989" s="45"/>
      <c r="T8989" s="45"/>
      <c r="U8989" s="45"/>
      <c r="V8989" s="46">
        <v>4.9392734654247761E-3</v>
      </c>
      <c r="W8989" s="46"/>
    </row>
    <row r="8990" spans="2:37">
      <c r="B8990" s="2">
        <v>7.9999998211860657E-2</v>
      </c>
      <c r="D8990" s="44">
        <v>4.7999998927116394</v>
      </c>
      <c r="E8990" s="44"/>
      <c r="F8990" s="45">
        <v>-16.791358947753906</v>
      </c>
      <c r="G8990" s="45"/>
      <c r="H8990" s="45"/>
      <c r="I8990" s="45"/>
      <c r="J8990" s="45"/>
      <c r="K8990" s="45">
        <v>2.4186777882277966E-3</v>
      </c>
      <c r="L8990" s="45"/>
      <c r="M8990" s="45"/>
      <c r="N8990" s="45">
        <v>55.133548736572266</v>
      </c>
      <c r="O8990" s="45"/>
      <c r="P8990" s="45"/>
      <c r="Q8990" s="45"/>
      <c r="R8990" s="45">
        <v>38.983596801757813</v>
      </c>
      <c r="S8990" s="45"/>
      <c r="T8990" s="45"/>
      <c r="U8990" s="45"/>
      <c r="V8990" s="46">
        <v>4.3871360830962658E-3</v>
      </c>
      <c r="W8990" s="46"/>
    </row>
    <row r="8991" spans="2:37">
      <c r="B8991" s="2">
        <v>8.1000000238418579E-2</v>
      </c>
      <c r="D8991" s="44">
        <v>4.8600000143051147</v>
      </c>
      <c r="E8991" s="44"/>
      <c r="F8991" s="45">
        <v>-34.902355194091797</v>
      </c>
      <c r="G8991" s="45"/>
      <c r="H8991" s="45"/>
      <c r="I8991" s="45"/>
      <c r="J8991" s="45"/>
      <c r="K8991" s="45">
        <v>2.146116690710187E-3</v>
      </c>
      <c r="L8991" s="45"/>
      <c r="M8991" s="45"/>
      <c r="N8991" s="45">
        <v>55.074855804443359</v>
      </c>
      <c r="O8991" s="45"/>
      <c r="P8991" s="45"/>
      <c r="Q8991" s="45"/>
      <c r="R8991" s="45">
        <v>38.942287445068359</v>
      </c>
      <c r="S8991" s="45"/>
      <c r="T8991" s="45"/>
      <c r="U8991" s="45"/>
      <c r="V8991" s="46">
        <v>3.8968785665929317E-3</v>
      </c>
      <c r="W8991" s="46"/>
    </row>
    <row r="8992" spans="2:37">
      <c r="B8992" s="2">
        <v>8.2000002264976501E-2</v>
      </c>
      <c r="D8992" s="44">
        <v>4.9200001358985901</v>
      </c>
      <c r="E8992" s="44"/>
      <c r="F8992" s="45">
        <v>-48.080406188964844</v>
      </c>
      <c r="G8992" s="45"/>
      <c r="H8992" s="45"/>
      <c r="I8992" s="45"/>
      <c r="J8992" s="45"/>
      <c r="K8992" s="45">
        <v>1.9043631618842483E-3</v>
      </c>
      <c r="L8992" s="45"/>
      <c r="M8992" s="45"/>
      <c r="N8992" s="45">
        <v>55.016719818115234</v>
      </c>
      <c r="O8992" s="45"/>
      <c r="P8992" s="45"/>
      <c r="Q8992" s="45"/>
      <c r="R8992" s="45">
        <v>38.901348114013672</v>
      </c>
      <c r="S8992" s="45"/>
      <c r="T8992" s="45"/>
      <c r="U8992" s="45"/>
      <c r="V8992" s="46">
        <v>3.4615460317581892E-3</v>
      </c>
      <c r="W8992" s="46"/>
    </row>
    <row r="8993" spans="2:23">
      <c r="B8993" s="2">
        <v>8.2999996840953827E-2</v>
      </c>
      <c r="D8993" s="44">
        <v>4.9799998104572296</v>
      </c>
      <c r="E8993" s="44"/>
      <c r="F8993" s="45">
        <v>-54.488162994384766</v>
      </c>
      <c r="G8993" s="45"/>
      <c r="H8993" s="45"/>
      <c r="I8993" s="45"/>
      <c r="J8993" s="45"/>
      <c r="K8993" s="45">
        <v>1.6899233451113105E-3</v>
      </c>
      <c r="L8993" s="45"/>
      <c r="M8993" s="45"/>
      <c r="N8993" s="45">
        <v>54.959125518798828</v>
      </c>
      <c r="O8993" s="45"/>
      <c r="P8993" s="45"/>
      <c r="Q8993" s="45"/>
      <c r="R8993" s="45">
        <v>38.860774993896484</v>
      </c>
      <c r="S8993" s="45"/>
      <c r="T8993" s="45"/>
      <c r="U8993" s="45"/>
      <c r="V8993" s="46">
        <v>3.074967535212636E-3</v>
      </c>
      <c r="W8993" s="46"/>
    </row>
    <row r="8994" spans="2:23">
      <c r="B8994" s="2">
        <v>8.3999998867511749E-2</v>
      </c>
      <c r="D8994" s="44">
        <v>5.039999932050705</v>
      </c>
      <c r="E8994" s="44"/>
      <c r="F8994" s="45">
        <v>-53.241321563720703</v>
      </c>
      <c r="G8994" s="45"/>
      <c r="H8994" s="45"/>
      <c r="I8994" s="45"/>
      <c r="J8994" s="45"/>
      <c r="K8994" s="45">
        <v>1.4997011749073863E-3</v>
      </c>
      <c r="L8994" s="45"/>
      <c r="M8994" s="45"/>
      <c r="N8994" s="45">
        <v>54.902069091796875</v>
      </c>
      <c r="O8994" s="45"/>
      <c r="P8994" s="45"/>
      <c r="Q8994" s="45"/>
      <c r="R8994" s="45">
        <v>38.820564270019531</v>
      </c>
      <c r="S8994" s="45"/>
      <c r="T8994" s="45"/>
      <c r="U8994" s="45"/>
      <c r="V8994" s="46">
        <v>2.7316675987094641E-3</v>
      </c>
      <c r="W8994" s="46"/>
    </row>
    <row r="8995" spans="2:23">
      <c r="B8995" s="2">
        <v>8.5000000894069672E-2</v>
      </c>
      <c r="D8995" s="44">
        <v>5.1000000536441803</v>
      </c>
      <c r="E8995" s="44"/>
      <c r="F8995" s="45">
        <v>-44.530593872070313</v>
      </c>
      <c r="G8995" s="45"/>
      <c r="H8995" s="45"/>
      <c r="I8995" s="45"/>
      <c r="J8995" s="45"/>
      <c r="K8995" s="45">
        <v>1.3309527421370149E-3</v>
      </c>
      <c r="L8995" s="45"/>
      <c r="M8995" s="45"/>
      <c r="N8995" s="45">
        <v>54.845539093017578</v>
      </c>
      <c r="O8995" s="45"/>
      <c r="P8995" s="45"/>
      <c r="Q8995" s="45"/>
      <c r="R8995" s="45">
        <v>38.780712127685547</v>
      </c>
      <c r="S8995" s="45"/>
      <c r="T8995" s="45"/>
      <c r="U8995" s="45"/>
      <c r="V8995" s="46">
        <v>2.4267879780381918E-3</v>
      </c>
      <c r="W8995" s="46"/>
    </row>
    <row r="8996" spans="2:23">
      <c r="B8996" s="2">
        <v>8.6000002920627594E-2</v>
      </c>
      <c r="D8996" s="44">
        <v>5.1600001752376556</v>
      </c>
      <c r="E8996" s="44"/>
      <c r="F8996" s="45">
        <v>-29.592741012573242</v>
      </c>
      <c r="G8996" s="45"/>
      <c r="H8996" s="45"/>
      <c r="I8996" s="45"/>
      <c r="J8996" s="45"/>
      <c r="K8996" s="45">
        <v>1.1812462471425533E-3</v>
      </c>
      <c r="L8996" s="45"/>
      <c r="M8996" s="45"/>
      <c r="N8996" s="45">
        <v>54.789531707763672</v>
      </c>
      <c r="O8996" s="45"/>
      <c r="P8996" s="45"/>
      <c r="Q8996" s="45"/>
      <c r="R8996" s="45">
        <v>38.741214752197266</v>
      </c>
      <c r="S8996" s="45"/>
      <c r="T8996" s="45"/>
      <c r="U8996" s="45"/>
      <c r="V8996" s="46">
        <v>2.1560171153396368E-3</v>
      </c>
      <c r="W8996" s="46"/>
    </row>
    <row r="8997" spans="2:23">
      <c r="B8997" s="2">
        <v>8.6999997496604919E-2</v>
      </c>
      <c r="D8997" s="44">
        <v>5.2199998497962952</v>
      </c>
      <c r="E8997" s="44"/>
      <c r="F8997" s="45">
        <v>-10.53505802154541</v>
      </c>
      <c r="G8997" s="45"/>
      <c r="H8997" s="45"/>
      <c r="I8997" s="45"/>
      <c r="J8997" s="45"/>
      <c r="K8997" s="45">
        <v>1.048426260240376E-3</v>
      </c>
      <c r="L8997" s="45"/>
      <c r="M8997" s="45"/>
      <c r="N8997" s="45">
        <v>54.734035491943359</v>
      </c>
      <c r="O8997" s="45"/>
      <c r="P8997" s="45"/>
      <c r="Q8997" s="45"/>
      <c r="R8997" s="45">
        <v>38.702068328857422</v>
      </c>
      <c r="S8997" s="45"/>
      <c r="T8997" s="45"/>
      <c r="U8997" s="45"/>
      <c r="V8997" s="46">
        <v>1.9155290210619569E-3</v>
      </c>
      <c r="W8997" s="46"/>
    </row>
    <row r="8998" spans="2:23">
      <c r="B8998" s="2">
        <v>8.7999999523162842E-2</v>
      </c>
      <c r="D8998" s="44">
        <v>5.2799999713897705</v>
      </c>
      <c r="E8998" s="44"/>
      <c r="F8998" s="45">
        <v>9.9618244171142578</v>
      </c>
      <c r="G8998" s="45"/>
      <c r="H8998" s="45"/>
      <c r="I8998" s="45"/>
      <c r="J8998" s="45"/>
      <c r="K8998" s="45">
        <v>9.3058199854567647E-4</v>
      </c>
      <c r="L8998" s="45"/>
      <c r="M8998" s="45"/>
      <c r="N8998" s="45">
        <v>54.679046630859375</v>
      </c>
      <c r="O8998" s="45"/>
      <c r="P8998" s="45"/>
      <c r="Q8998" s="45"/>
      <c r="R8998" s="45">
        <v>38.663265228271484</v>
      </c>
      <c r="S8998" s="45"/>
      <c r="T8998" s="45"/>
      <c r="U8998" s="45"/>
      <c r="V8998" s="46">
        <v>1.7019277438521385E-3</v>
      </c>
      <c r="W8998" s="46"/>
    </row>
    <row r="8999" spans="2:23">
      <c r="B8999" s="2">
        <v>8.9000001549720764E-2</v>
      </c>
      <c r="D8999" s="44">
        <v>5.3400000929832458</v>
      </c>
      <c r="E8999" s="44"/>
      <c r="F8999" s="45">
        <v>29.020896911621094</v>
      </c>
      <c r="G8999" s="45"/>
      <c r="H8999" s="45"/>
      <c r="I8999" s="45"/>
      <c r="J8999" s="45"/>
      <c r="K8999" s="45">
        <v>8.2601979374885559E-4</v>
      </c>
      <c r="L8999" s="45"/>
      <c r="M8999" s="45"/>
      <c r="N8999" s="45">
        <v>54.624553680419922</v>
      </c>
      <c r="O8999" s="45"/>
      <c r="P8999" s="45"/>
      <c r="Q8999" s="45"/>
      <c r="R8999" s="45">
        <v>38.624809265136719</v>
      </c>
      <c r="S8999" s="45"/>
      <c r="T8999" s="45"/>
      <c r="U8999" s="45"/>
      <c r="V8999" s="46">
        <v>1.512199523858726E-3</v>
      </c>
      <c r="W8999" s="46"/>
    </row>
    <row r="9000" spans="2:23">
      <c r="B9000" s="2">
        <v>9.0000003576278687E-2</v>
      </c>
      <c r="D9000" s="44">
        <v>5.4000002145767212</v>
      </c>
      <c r="E9000" s="44"/>
      <c r="F9000" s="45">
        <v>43.972492218017578</v>
      </c>
      <c r="G9000" s="45"/>
      <c r="H9000" s="45"/>
      <c r="I9000" s="45"/>
      <c r="J9000" s="45"/>
      <c r="K9000" s="45">
        <v>7.3323812102898955E-4</v>
      </c>
      <c r="L9000" s="45"/>
      <c r="M9000" s="45"/>
      <c r="N9000" s="45">
        <v>54.570552825927734</v>
      </c>
      <c r="O9000" s="45"/>
      <c r="P9000" s="45"/>
      <c r="Q9000" s="45"/>
      <c r="R9000" s="45">
        <v>38.586688995361328</v>
      </c>
      <c r="S9000" s="45"/>
      <c r="T9000" s="45"/>
      <c r="U9000" s="45"/>
      <c r="V9000" s="46">
        <v>1.3436696026474237E-3</v>
      </c>
      <c r="W9000" s="46"/>
    </row>
    <row r="9001" spans="2:23">
      <c r="B9001" s="2">
        <v>9.0999998152256012E-2</v>
      </c>
      <c r="D9001" s="44">
        <v>5.4599998891353607</v>
      </c>
      <c r="E9001" s="44"/>
      <c r="F9001" s="45">
        <v>52.728141784667969</v>
      </c>
      <c r="G9001" s="45"/>
      <c r="H9001" s="45"/>
      <c r="I9001" s="45"/>
      <c r="J9001" s="45"/>
      <c r="K9001" s="45">
        <v>6.5090571297332644E-4</v>
      </c>
      <c r="L9001" s="45"/>
      <c r="M9001" s="45"/>
      <c r="N9001" s="45">
        <v>54.517040252685547</v>
      </c>
      <c r="O9001" s="45"/>
      <c r="P9001" s="45"/>
      <c r="Q9001" s="45"/>
      <c r="R9001" s="45">
        <v>38.548908233642578</v>
      </c>
      <c r="S9001" s="45"/>
      <c r="T9001" s="45"/>
      <c r="U9001" s="45"/>
      <c r="V9001" s="46">
        <v>1.1939634568989277E-3</v>
      </c>
      <c r="W9001" s="46"/>
    </row>
    <row r="9002" spans="2:23">
      <c r="B9002" s="2">
        <v>9.2000000178813934E-2</v>
      </c>
      <c r="D9002" s="44">
        <v>5.5200000107288361</v>
      </c>
      <c r="E9002" s="44"/>
      <c r="F9002" s="45">
        <v>54.072212219238281</v>
      </c>
      <c r="G9002" s="45"/>
      <c r="H9002" s="45"/>
      <c r="I9002" s="45"/>
      <c r="J9002" s="45"/>
      <c r="K9002" s="45">
        <v>5.7784240925684571E-4</v>
      </c>
      <c r="L9002" s="45"/>
      <c r="M9002" s="45"/>
      <c r="N9002" s="45">
        <v>54.464004516601563</v>
      </c>
      <c r="O9002" s="45"/>
      <c r="P9002" s="45"/>
      <c r="Q9002" s="45"/>
      <c r="R9002" s="45">
        <v>38.511459350585938</v>
      </c>
      <c r="S9002" s="45"/>
      <c r="T9002" s="45"/>
      <c r="U9002" s="45"/>
      <c r="V9002" s="46">
        <v>1.0609732707962394E-3</v>
      </c>
      <c r="W9002" s="46"/>
    </row>
    <row r="9003" spans="2:23">
      <c r="B9003" s="2">
        <v>9.3000002205371857E-2</v>
      </c>
      <c r="D9003" s="44">
        <v>5.5800001323223114</v>
      </c>
      <c r="E9003" s="44"/>
      <c r="F9003" s="45">
        <v>47.830635070800781</v>
      </c>
      <c r="G9003" s="45"/>
      <c r="H9003" s="45"/>
      <c r="I9003" s="45"/>
      <c r="J9003" s="45"/>
      <c r="K9003" s="45">
        <v>5.1300151972100139E-4</v>
      </c>
      <c r="L9003" s="45"/>
      <c r="M9003" s="45"/>
      <c r="N9003" s="45">
        <v>54.411441802978516</v>
      </c>
      <c r="O9003" s="45"/>
      <c r="P9003" s="45"/>
      <c r="Q9003" s="45"/>
      <c r="R9003" s="45">
        <v>38.474338531494141</v>
      </c>
      <c r="S9003" s="45"/>
      <c r="T9003" s="45"/>
      <c r="U9003" s="45"/>
      <c r="V9003" s="46">
        <v>9.4282807549461722E-4</v>
      </c>
      <c r="W9003" s="46"/>
    </row>
    <row r="9004" spans="2:23">
      <c r="B9004" s="2">
        <v>9.3999996781349182E-2</v>
      </c>
      <c r="D9004" s="44">
        <v>5.6399998068809509</v>
      </c>
      <c r="E9004" s="44"/>
      <c r="F9004" s="45">
        <v>34.893260955810547</v>
      </c>
      <c r="G9004" s="45"/>
      <c r="H9004" s="45"/>
      <c r="I9004" s="45"/>
      <c r="J9004" s="45"/>
      <c r="K9004" s="45">
        <v>4.5545515604317188E-4</v>
      </c>
      <c r="L9004" s="45"/>
      <c r="M9004" s="45"/>
      <c r="N9004" s="45">
        <v>54.359348297119141</v>
      </c>
      <c r="O9004" s="45"/>
      <c r="P9004" s="45"/>
      <c r="Q9004" s="45"/>
      <c r="R9004" s="45">
        <v>38.437541961669922</v>
      </c>
      <c r="S9004" s="45"/>
      <c r="T9004" s="45"/>
      <c r="U9004" s="45"/>
      <c r="V9004" s="46">
        <v>8.3786685718223453E-4</v>
      </c>
      <c r="W9004" s="46"/>
    </row>
    <row r="9005" spans="2:23">
      <c r="B9005" s="2">
        <v>9.4999998807907104E-2</v>
      </c>
      <c r="D9005" s="44">
        <v>5.6999999284744263</v>
      </c>
      <c r="E9005" s="44"/>
      <c r="F9005" s="45">
        <v>17.087080001831055</v>
      </c>
      <c r="G9005" s="45"/>
      <c r="H9005" s="45"/>
      <c r="I9005" s="45"/>
      <c r="J9005" s="45"/>
      <c r="K9005" s="45">
        <v>4.0438032010570168E-4</v>
      </c>
      <c r="L9005" s="45"/>
      <c r="M9005" s="45"/>
      <c r="N9005" s="45">
        <v>54.307716369628906</v>
      </c>
      <c r="O9005" s="45"/>
      <c r="P9005" s="45"/>
      <c r="Q9005" s="45"/>
      <c r="R9005" s="45">
        <v>38.401069641113281</v>
      </c>
      <c r="S9005" s="45"/>
      <c r="T9005" s="45"/>
      <c r="U9005" s="45"/>
      <c r="V9005" s="46">
        <v>7.4461486656218767E-4</v>
      </c>
      <c r="W9005" s="46"/>
    </row>
    <row r="9006" spans="2:23">
      <c r="B9006" s="2">
        <v>9.6000000834465027E-2</v>
      </c>
      <c r="D9006" s="44">
        <v>5.7600000500679016</v>
      </c>
      <c r="E9006" s="44"/>
      <c r="F9006" s="45">
        <v>-3.0817363262176514</v>
      </c>
      <c r="G9006" s="45"/>
      <c r="H9006" s="45"/>
      <c r="I9006" s="45"/>
      <c r="J9006" s="45"/>
      <c r="K9006" s="45">
        <v>3.590472333598882E-4</v>
      </c>
      <c r="L9006" s="45"/>
      <c r="M9006" s="45"/>
      <c r="N9006" s="45">
        <v>54.256538391113281</v>
      </c>
      <c r="O9006" s="45"/>
      <c r="P9006" s="45"/>
      <c r="Q9006" s="45"/>
      <c r="R9006" s="45">
        <v>38.364913940429688</v>
      </c>
      <c r="S9006" s="45"/>
      <c r="T9006" s="45"/>
      <c r="U9006" s="45"/>
      <c r="V9006" s="46">
        <v>6.6176283871755004E-4</v>
      </c>
      <c r="W9006" s="46"/>
    </row>
    <row r="9007" spans="2:23">
      <c r="B9007" s="2">
        <v>9.7000002861022949E-2</v>
      </c>
      <c r="D9007" s="44">
        <v>5.820000171661377</v>
      </c>
      <c r="E9007" s="44"/>
      <c r="F9007" s="45">
        <v>-22.780473709106445</v>
      </c>
      <c r="G9007" s="45"/>
      <c r="H9007" s="45"/>
      <c r="I9007" s="45"/>
      <c r="J9007" s="45"/>
      <c r="K9007" s="45">
        <v>3.1880865572020411E-4</v>
      </c>
      <c r="L9007" s="45"/>
      <c r="M9007" s="45"/>
      <c r="N9007" s="45">
        <v>54.205814361572266</v>
      </c>
      <c r="O9007" s="45"/>
      <c r="P9007" s="45"/>
      <c r="Q9007" s="45"/>
      <c r="R9007" s="45">
        <v>38.329074859619141</v>
      </c>
      <c r="S9007" s="45"/>
      <c r="T9007" s="45"/>
      <c r="U9007" s="45"/>
      <c r="V9007" s="46">
        <v>5.8814819203689694E-4</v>
      </c>
      <c r="W9007" s="46"/>
    </row>
    <row r="9008" spans="2:23">
      <c r="B9008" s="2">
        <v>9.7999997437000275E-2</v>
      </c>
      <c r="D9008" s="44">
        <v>5.8799998462200165</v>
      </c>
      <c r="E9008" s="44"/>
      <c r="F9008" s="45">
        <v>-39.247650146484375</v>
      </c>
      <c r="G9008" s="45"/>
      <c r="H9008" s="45"/>
      <c r="I9008" s="45"/>
      <c r="J9008" s="45"/>
      <c r="K9008" s="45">
        <v>2.8309048502705991E-4</v>
      </c>
      <c r="L9008" s="45"/>
      <c r="M9008" s="45"/>
      <c r="N9008" s="45">
        <v>54.155536651611328</v>
      </c>
      <c r="O9008" s="45"/>
      <c r="P9008" s="45"/>
      <c r="Q9008" s="45"/>
      <c r="R9008" s="45">
        <v>38.293544769287109</v>
      </c>
      <c r="S9008" s="45"/>
      <c r="T9008" s="45"/>
      <c r="U9008" s="45"/>
      <c r="V9008" s="46">
        <v>5.2273873006924987E-4</v>
      </c>
      <c r="W9008" s="46"/>
    </row>
    <row r="9009" spans="2:37">
      <c r="B9009" s="2">
        <v>9.8999999463558197E-2</v>
      </c>
      <c r="D9009" s="44">
        <v>5.9399999678134918</v>
      </c>
      <c r="E9009" s="44"/>
      <c r="F9009" s="45">
        <v>-50.180038452148438</v>
      </c>
      <c r="G9009" s="45"/>
      <c r="H9009" s="45"/>
      <c r="I9009" s="45"/>
      <c r="J9009" s="45"/>
      <c r="K9009" s="45">
        <v>2.5138354976661503E-4</v>
      </c>
      <c r="L9009" s="45"/>
      <c r="M9009" s="45"/>
      <c r="N9009" s="45">
        <v>54.105697631835938</v>
      </c>
      <c r="O9009" s="45"/>
      <c r="P9009" s="45"/>
      <c r="Q9009" s="45"/>
      <c r="R9009" s="45">
        <v>38.258327484130859</v>
      </c>
      <c r="S9009" s="45"/>
      <c r="T9009" s="45"/>
      <c r="U9009" s="45"/>
      <c r="V9009" s="46">
        <v>4.6461785677820444E-4</v>
      </c>
      <c r="W9009" s="46"/>
    </row>
    <row r="9010" spans="2:37">
      <c r="B9010" s="2">
        <v>0.10000000149011612</v>
      </c>
      <c r="D9010" s="44">
        <v>6.0000000894069672</v>
      </c>
      <c r="E9010" s="44"/>
      <c r="F9010" s="45">
        <v>-54.054759979248047</v>
      </c>
      <c r="G9010" s="45"/>
      <c r="H9010" s="45"/>
      <c r="I9010" s="45"/>
      <c r="J9010" s="45"/>
      <c r="K9010" s="45">
        <v>2.2323623124975711E-4</v>
      </c>
      <c r="L9010" s="45"/>
      <c r="M9010" s="45"/>
      <c r="N9010" s="45">
        <v>54.056293487548828</v>
      </c>
      <c r="O9010" s="45"/>
      <c r="P9010" s="45"/>
      <c r="Q9010" s="45"/>
      <c r="R9010" s="45">
        <v>38.223415374755859</v>
      </c>
      <c r="S9010" s="45"/>
      <c r="T9010" s="45"/>
      <c r="U9010" s="45"/>
      <c r="V9010" s="46">
        <v>4.1297159623354673E-4</v>
      </c>
      <c r="W9010" s="46"/>
    </row>
    <row r="9011" spans="2:37" ht="9.75" customHeight="1">
      <c r="B9011" s="2">
        <v>0.10100000351667404</v>
      </c>
      <c r="D9011" s="44">
        <v>6.0600002110004425</v>
      </c>
      <c r="E9011" s="44"/>
      <c r="F9011" s="45">
        <v>-50.341331481933594</v>
      </c>
      <c r="G9011" s="45"/>
      <c r="H9011" s="45"/>
      <c r="I9011" s="45"/>
      <c r="J9011" s="45"/>
      <c r="K9011" s="45">
        <v>1.9824782793875784E-4</v>
      </c>
      <c r="L9011" s="45"/>
      <c r="M9011" s="45"/>
      <c r="N9011" s="45">
        <v>54.00732421875</v>
      </c>
      <c r="O9011" s="45"/>
      <c r="P9011" s="45"/>
      <c r="Q9011" s="45"/>
      <c r="R9011" s="45">
        <v>38.188804626464844</v>
      </c>
      <c r="S9011" s="45"/>
      <c r="T9011" s="45"/>
      <c r="U9011" s="45"/>
      <c r="V9011" s="46">
        <v>3.6707715480588377E-4</v>
      </c>
      <c r="W9011" s="46"/>
    </row>
    <row r="9012" spans="2:37" ht="5.25" customHeight="1"/>
    <row r="9013" spans="2:37" ht="172.5" customHeight="1"/>
    <row r="9014" spans="2:37" ht="16.5" customHeight="1"/>
    <row r="9015" spans="2:37" ht="12.75" customHeight="1">
      <c r="B9015" s="39" t="s">
        <v>0</v>
      </c>
      <c r="C9015" s="39"/>
      <c r="D9015" s="39"/>
      <c r="E9015" s="39"/>
      <c r="F9015" s="39"/>
      <c r="G9015" s="1" t="s">
        <v>1</v>
      </c>
      <c r="H9015" s="40" t="s">
        <v>85</v>
      </c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</row>
    <row r="9016" spans="2:37" ht="12.75" customHeight="1">
      <c r="AB9016" s="39" t="s">
        <v>2</v>
      </c>
      <c r="AC9016" s="39"/>
      <c r="AD9016" s="39"/>
      <c r="AE9016" s="39"/>
      <c r="AF9016" s="39"/>
      <c r="AG9016" s="39"/>
    </row>
    <row r="9017" spans="2:37" ht="12" customHeight="1">
      <c r="B9017" s="39" t="s">
        <v>3</v>
      </c>
      <c r="C9017" s="39"/>
      <c r="D9017" s="39"/>
      <c r="E9017" s="39"/>
      <c r="G9017" s="1" t="s">
        <v>4</v>
      </c>
      <c r="H9017" s="41">
        <v>0.2199999988079071</v>
      </c>
      <c r="I9017" s="41"/>
      <c r="J9017" s="41"/>
      <c r="K9017" s="41"/>
      <c r="L9017" s="41"/>
      <c r="M9017" s="41"/>
      <c r="N9017" s="41"/>
      <c r="O9017" s="39" t="s">
        <v>21</v>
      </c>
      <c r="P9017" s="39"/>
      <c r="Q9017" s="39"/>
      <c r="R9017" s="39"/>
      <c r="S9017" s="1" t="s">
        <v>4</v>
      </c>
      <c r="T9017" s="42" t="s">
        <v>22</v>
      </c>
      <c r="U9017" s="42"/>
      <c r="V9017" s="42"/>
      <c r="W9017" s="42"/>
      <c r="X9017" s="42"/>
      <c r="Y9017" s="42"/>
      <c r="Z9017" s="42"/>
      <c r="AA9017" s="42"/>
      <c r="AB9017" s="39"/>
      <c r="AC9017" s="39"/>
      <c r="AD9017" s="39"/>
      <c r="AE9017" s="39"/>
      <c r="AF9017" s="39"/>
      <c r="AG9017" s="39"/>
    </row>
    <row r="9018" spans="2:37" ht="10.5" customHeight="1">
      <c r="AB9018" s="39"/>
      <c r="AC9018" s="39"/>
      <c r="AD9018" s="39"/>
      <c r="AE9018" s="39"/>
      <c r="AF9018" s="39"/>
      <c r="AG9018" s="39"/>
    </row>
    <row r="9019" spans="2:37" ht="12" customHeight="1">
      <c r="AB9019" s="39"/>
      <c r="AC9019" s="39"/>
      <c r="AD9019" s="39"/>
      <c r="AE9019" s="39"/>
      <c r="AF9019" s="39"/>
      <c r="AG9019" s="39"/>
    </row>
    <row r="9020" spans="2:37" ht="12" customHeight="1">
      <c r="AB9020" s="39"/>
      <c r="AC9020" s="39"/>
      <c r="AD9020" s="39"/>
      <c r="AE9020" s="39"/>
      <c r="AF9020" s="39"/>
      <c r="AG9020" s="39"/>
    </row>
    <row r="9021" spans="2:37" ht="6" customHeight="1"/>
    <row r="9022" spans="2:37" ht="3" customHeight="1">
      <c r="B9022" s="43" t="s">
        <v>5</v>
      </c>
      <c r="D9022" s="43" t="s">
        <v>23</v>
      </c>
      <c r="E9022" s="43"/>
      <c r="G9022" s="43" t="s">
        <v>6</v>
      </c>
      <c r="H9022" s="43"/>
      <c r="J9022" s="43" t="s">
        <v>7</v>
      </c>
      <c r="K9022" s="43"/>
      <c r="L9022" s="43"/>
      <c r="M9022" s="43"/>
      <c r="N9022" s="43" t="s">
        <v>8</v>
      </c>
      <c r="O9022" s="43"/>
      <c r="Q9022" s="43" t="s">
        <v>9</v>
      </c>
      <c r="R9022" s="43"/>
      <c r="S9022" s="43"/>
      <c r="T9022" s="43" t="s">
        <v>10</v>
      </c>
      <c r="U9022" s="43"/>
      <c r="X9022" s="43" t="s">
        <v>5</v>
      </c>
      <c r="Y9022" s="43"/>
      <c r="Z9022" s="43" t="s">
        <v>23</v>
      </c>
      <c r="AA9022" s="43"/>
      <c r="AB9022" s="43" t="s">
        <v>6</v>
      </c>
      <c r="AC9022" s="43" t="s">
        <v>7</v>
      </c>
      <c r="AE9022" s="43" t="s">
        <v>8</v>
      </c>
      <c r="AF9022" s="43" t="s">
        <v>9</v>
      </c>
      <c r="AG9022" s="43" t="s">
        <v>10</v>
      </c>
      <c r="AH9022" s="43"/>
    </row>
    <row r="9023" spans="2:37" ht="14.25" customHeight="1">
      <c r="B9023" s="43"/>
      <c r="D9023" s="43"/>
      <c r="E9023" s="43"/>
      <c r="G9023" s="43"/>
      <c r="H9023" s="43"/>
      <c r="J9023" s="43"/>
      <c r="K9023" s="43"/>
      <c r="L9023" s="43"/>
      <c r="M9023" s="43"/>
      <c r="N9023" s="43"/>
      <c r="O9023" s="43"/>
      <c r="Q9023" s="43"/>
      <c r="R9023" s="43"/>
      <c r="S9023" s="43"/>
      <c r="T9023" s="43"/>
      <c r="U9023" s="43"/>
      <c r="X9023" s="43"/>
      <c r="Y9023" s="43"/>
      <c r="Z9023" s="43"/>
      <c r="AA9023" s="43"/>
      <c r="AB9023" s="43"/>
      <c r="AC9023" s="43"/>
      <c r="AE9023" s="43"/>
      <c r="AF9023" s="43"/>
      <c r="AG9023" s="43"/>
      <c r="AH9023" s="43"/>
    </row>
    <row r="9024" spans="2:37">
      <c r="B9024" s="2">
        <v>0</v>
      </c>
      <c r="D9024" s="44">
        <v>0</v>
      </c>
      <c r="E9024" s="44"/>
      <c r="F9024" s="45">
        <v>1.3089488493278623E-4</v>
      </c>
      <c r="G9024" s="45"/>
      <c r="H9024" s="45"/>
      <c r="I9024" s="45"/>
      <c r="J9024" s="45"/>
      <c r="K9024" s="45">
        <v>15.760173797607422</v>
      </c>
      <c r="L9024" s="45"/>
      <c r="M9024" s="45"/>
      <c r="N9024" s="45">
        <v>31.52021598815918</v>
      </c>
      <c r="O9024" s="45"/>
      <c r="P9024" s="45"/>
      <c r="Q9024" s="45"/>
      <c r="R9024" s="45">
        <v>11.144033432006836</v>
      </c>
      <c r="S9024" s="45"/>
      <c r="T9024" s="45"/>
      <c r="U9024" s="45"/>
      <c r="V9024" s="46">
        <v>100.00083160400391</v>
      </c>
      <c r="W9024" s="46"/>
      <c r="X9024" s="45">
        <v>3.9000000804662704E-2</v>
      </c>
      <c r="Y9024" s="45"/>
      <c r="Z9024" s="44">
        <v>2.3400000482797623</v>
      </c>
      <c r="AA9024" s="44"/>
      <c r="AB9024" s="45">
        <v>8.1926546096801758</v>
      </c>
      <c r="AC9024" s="45"/>
      <c r="AD9024" s="45">
        <v>6.4247734844684601E-2</v>
      </c>
      <c r="AE9024" s="45"/>
      <c r="AF9024" s="45">
        <v>15.196147918701172</v>
      </c>
      <c r="AG9024" s="45"/>
      <c r="AH9024" s="45">
        <v>10.699869155883789</v>
      </c>
      <c r="AI9024" s="45"/>
      <c r="AJ9024" s="45"/>
      <c r="AK9024" s="20">
        <v>0.42458471655845642</v>
      </c>
    </row>
    <row r="9025" spans="2:37">
      <c r="B9025" s="2">
        <v>1.0000000474974513E-3</v>
      </c>
      <c r="D9025" s="44">
        <v>6.0000002849847078E-2</v>
      </c>
      <c r="E9025" s="44"/>
      <c r="F9025" s="45">
        <v>-1.4699124097824097</v>
      </c>
      <c r="G9025" s="45"/>
      <c r="H9025" s="45"/>
      <c r="I9025" s="45"/>
      <c r="J9025" s="45"/>
      <c r="K9025" s="45">
        <v>13.165332794189453</v>
      </c>
      <c r="L9025" s="45"/>
      <c r="M9025" s="45"/>
      <c r="N9025" s="45">
        <v>28.906352996826172</v>
      </c>
      <c r="O9025" s="45"/>
      <c r="P9025" s="45"/>
      <c r="Q9025" s="45"/>
      <c r="R9025" s="45">
        <v>11.130581855773926</v>
      </c>
      <c r="S9025" s="45"/>
      <c r="T9025" s="45"/>
      <c r="U9025" s="45"/>
      <c r="V9025" s="46">
        <v>83.637107849121094</v>
      </c>
      <c r="W9025" s="46"/>
      <c r="X9025" s="45">
        <v>3.9999999105930328E-2</v>
      </c>
      <c r="Y9025" s="45"/>
      <c r="Z9025" s="44">
        <v>2.3999999463558197</v>
      </c>
      <c r="AA9025" s="44"/>
      <c r="AB9025" s="45">
        <v>12.302065849304199</v>
      </c>
      <c r="AC9025" s="45"/>
      <c r="AD9025" s="45">
        <v>5.6638903915882111E-2</v>
      </c>
      <c r="AE9025" s="45"/>
      <c r="AF9025" s="45">
        <v>15.175088882446289</v>
      </c>
      <c r="AG9025" s="45"/>
      <c r="AH9025" s="45">
        <v>10.690359115600586</v>
      </c>
      <c r="AI9025" s="45"/>
      <c r="AJ9025" s="45"/>
      <c r="AK9025" s="20">
        <v>0.37463432550430298</v>
      </c>
    </row>
    <row r="9026" spans="2:37">
      <c r="B9026" s="2">
        <v>2.0000000949949026E-3</v>
      </c>
      <c r="D9026" s="44">
        <v>0.12000000569969416</v>
      </c>
      <c r="E9026" s="44"/>
      <c r="F9026" s="45">
        <v>-0.41929364204406738</v>
      </c>
      <c r="G9026" s="45"/>
      <c r="H9026" s="45"/>
      <c r="I9026" s="45"/>
      <c r="J9026" s="45"/>
      <c r="K9026" s="45">
        <v>11.040346145629883</v>
      </c>
      <c r="L9026" s="45"/>
      <c r="M9026" s="45"/>
      <c r="N9026" s="45">
        <v>26.762517929077148</v>
      </c>
      <c r="O9026" s="45"/>
      <c r="P9026" s="45"/>
      <c r="Q9026" s="45"/>
      <c r="R9026" s="45">
        <v>11.117254257202148</v>
      </c>
      <c r="S9026" s="45"/>
      <c r="T9026" s="45"/>
      <c r="U9026" s="45"/>
      <c r="V9026" s="46">
        <v>70.221511840820313</v>
      </c>
      <c r="W9026" s="46"/>
      <c r="X9026" s="45">
        <v>4.1000001132488251E-2</v>
      </c>
      <c r="Y9026" s="45"/>
      <c r="Z9026" s="44">
        <v>2.460000067949295</v>
      </c>
      <c r="AA9026" s="44"/>
      <c r="AB9026" s="45">
        <v>14.686635971069336</v>
      </c>
      <c r="AC9026" s="45"/>
      <c r="AD9026" s="45">
        <v>4.9939163029193878E-2</v>
      </c>
      <c r="AE9026" s="45"/>
      <c r="AF9026" s="45">
        <v>15.15505313873291</v>
      </c>
      <c r="AG9026" s="45"/>
      <c r="AH9026" s="45">
        <v>10.680928230285645</v>
      </c>
      <c r="AI9026" s="45"/>
      <c r="AJ9026" s="45"/>
      <c r="AK9026" s="20">
        <v>0.3306109607219696</v>
      </c>
    </row>
    <row r="9027" spans="2:37">
      <c r="B9027" s="2">
        <v>3.0000000260770321E-3</v>
      </c>
      <c r="D9027" s="44">
        <v>0.18000000156462193</v>
      </c>
      <c r="E9027" s="44"/>
      <c r="F9027" s="45">
        <v>2.6094121932983398</v>
      </c>
      <c r="G9027" s="45"/>
      <c r="H9027" s="45"/>
      <c r="I9027" s="45"/>
      <c r="J9027" s="45"/>
      <c r="K9027" s="45">
        <v>9.2930812835693359</v>
      </c>
      <c r="L9027" s="45"/>
      <c r="M9027" s="45"/>
      <c r="N9027" s="45">
        <v>24.996578216552734</v>
      </c>
      <c r="O9027" s="45"/>
      <c r="P9027" s="45"/>
      <c r="Q9027" s="45"/>
      <c r="R9027" s="45">
        <v>11.104049682617188</v>
      </c>
      <c r="S9027" s="45"/>
      <c r="T9027" s="45"/>
      <c r="U9027" s="45"/>
      <c r="V9027" s="46">
        <v>59.178417205810547</v>
      </c>
      <c r="W9027" s="46"/>
      <c r="X9027" s="45">
        <v>4.1999999433755875E-2</v>
      </c>
      <c r="Y9027" s="45"/>
      <c r="Z9027" s="44">
        <v>2.5199999660253525</v>
      </c>
      <c r="AA9027" s="44"/>
      <c r="AB9027" s="45">
        <v>15.013760566711426</v>
      </c>
      <c r="AC9027" s="45"/>
      <c r="AD9027" s="45">
        <v>4.4038530439138412E-2</v>
      </c>
      <c r="AE9027" s="45"/>
      <c r="AF9027" s="45">
        <v>15.135928153991699</v>
      </c>
      <c r="AG9027" s="45"/>
      <c r="AH9027" s="45">
        <v>10.671577453613281</v>
      </c>
      <c r="AI9027" s="45"/>
      <c r="AJ9027" s="45"/>
      <c r="AK9027" s="20">
        <v>0.29180264472961426</v>
      </c>
    </row>
    <row r="9028" spans="2:37">
      <c r="B9028" s="2">
        <v>4.0000001899898052E-3</v>
      </c>
      <c r="D9028" s="44">
        <v>0.24000001139938831</v>
      </c>
      <c r="E9028" s="44"/>
      <c r="F9028" s="45">
        <v>6.8693623542785645</v>
      </c>
      <c r="G9028" s="45"/>
      <c r="H9028" s="45"/>
      <c r="I9028" s="45"/>
      <c r="J9028" s="45"/>
      <c r="K9028" s="45">
        <v>7.8505520820617676</v>
      </c>
      <c r="L9028" s="45"/>
      <c r="M9028" s="45"/>
      <c r="N9028" s="45">
        <v>23.535545349121094</v>
      </c>
      <c r="O9028" s="45"/>
      <c r="P9028" s="45"/>
      <c r="Q9028" s="45"/>
      <c r="R9028" s="45">
        <v>11.09096622467041</v>
      </c>
      <c r="S9028" s="45"/>
      <c r="T9028" s="45"/>
      <c r="U9028" s="45"/>
      <c r="V9028" s="46">
        <v>50.051353454589844</v>
      </c>
      <c r="W9028" s="46"/>
      <c r="X9028" s="45">
        <v>4.3000001460313797E-2</v>
      </c>
      <c r="Y9028" s="45"/>
      <c r="Z9028" s="44">
        <v>2.5800000876188278</v>
      </c>
      <c r="AA9028" s="44"/>
      <c r="AB9028" s="45">
        <v>13.240225791931152</v>
      </c>
      <c r="AC9028" s="45"/>
      <c r="AD9028" s="45">
        <v>3.8840584456920624E-2</v>
      </c>
      <c r="AE9028" s="45"/>
      <c r="AF9028" s="45">
        <v>15.117616653442383</v>
      </c>
      <c r="AG9028" s="45"/>
      <c r="AH9028" s="45">
        <v>10.662304878234863</v>
      </c>
      <c r="AI9028" s="45"/>
      <c r="AJ9028" s="45"/>
      <c r="AK9028" s="20">
        <v>0.25758445262908936</v>
      </c>
    </row>
    <row r="9029" spans="2:37">
      <c r="B9029" s="2">
        <v>4.999999888241291E-3</v>
      </c>
      <c r="D9029" s="44">
        <v>0.29999999329447746</v>
      </c>
      <c r="E9029" s="44"/>
      <c r="F9029" s="45">
        <v>11.500357627868652</v>
      </c>
      <c r="G9029" s="45"/>
      <c r="H9029" s="45"/>
      <c r="I9029" s="45"/>
      <c r="J9029" s="45"/>
      <c r="K9029" s="45">
        <v>6.6547832489013672</v>
      </c>
      <c r="L9029" s="45"/>
      <c r="M9029" s="45"/>
      <c r="N9029" s="45">
        <v>22.321443557739258</v>
      </c>
      <c r="O9029" s="45"/>
      <c r="P9029" s="45"/>
      <c r="Q9029" s="45"/>
      <c r="R9029" s="45">
        <v>11.078001976013184</v>
      </c>
      <c r="S9029" s="45"/>
      <c r="T9029" s="45"/>
      <c r="U9029" s="45"/>
      <c r="V9029" s="46">
        <v>42.47735595703125</v>
      </c>
      <c r="W9029" s="46"/>
      <c r="X9029" s="45">
        <v>4.3999999761581421E-2</v>
      </c>
      <c r="Y9029" s="45"/>
      <c r="Z9029" s="44">
        <v>2.6399999856948853</v>
      </c>
      <c r="AA9029" s="44"/>
      <c r="AB9029" s="45">
        <v>9.6177463531494141</v>
      </c>
      <c r="AC9029" s="45"/>
      <c r="AD9029" s="45">
        <v>3.4260731190443039E-2</v>
      </c>
      <c r="AE9029" s="45"/>
      <c r="AF9029" s="45">
        <v>15.100033760070801</v>
      </c>
      <c r="AG9029" s="45"/>
      <c r="AH9029" s="45">
        <v>10.653110504150391</v>
      </c>
      <c r="AI9029" s="45"/>
      <c r="AJ9029" s="45"/>
      <c r="AK9029" s="20">
        <v>0.22740772366523743</v>
      </c>
    </row>
    <row r="9030" spans="2:37">
      <c r="B9030" s="2">
        <v>6.0000000521540642E-3</v>
      </c>
      <c r="D9030" s="44">
        <v>0.36000000312924385</v>
      </c>
      <c r="E9030" s="44"/>
      <c r="F9030" s="45">
        <v>15.638447761535645</v>
      </c>
      <c r="G9030" s="45"/>
      <c r="H9030" s="45"/>
      <c r="I9030" s="45"/>
      <c r="J9030" s="45"/>
      <c r="K9030" s="45">
        <v>5.6595921516418457</v>
      </c>
      <c r="L9030" s="45"/>
      <c r="M9030" s="45"/>
      <c r="N9030" s="45">
        <v>21.308088302612305</v>
      </c>
      <c r="O9030" s="45"/>
      <c r="P9030" s="45"/>
      <c r="Q9030" s="45"/>
      <c r="R9030" s="45">
        <v>11.065156936645508</v>
      </c>
      <c r="S9030" s="45"/>
      <c r="T9030" s="45"/>
      <c r="U9030" s="45"/>
      <c r="V9030" s="46">
        <v>36.167003631591797</v>
      </c>
      <c r="W9030" s="46"/>
      <c r="X9030" s="45">
        <v>4.5000001788139343E-2</v>
      </c>
      <c r="Y9030" s="45"/>
      <c r="Z9030" s="44">
        <v>2.7000001072883606</v>
      </c>
      <c r="AA9030" s="44"/>
      <c r="AB9030" s="45">
        <v>4.6571207046508789</v>
      </c>
      <c r="AC9030" s="45"/>
      <c r="AD9030" s="45">
        <v>3.0224727466702461E-2</v>
      </c>
      <c r="AE9030" s="45"/>
      <c r="AF9030" s="45">
        <v>15.083102226257324</v>
      </c>
      <c r="AG9030" s="45"/>
      <c r="AH9030" s="45">
        <v>10.643991470336914</v>
      </c>
      <c r="AI9030" s="45"/>
      <c r="AJ9030" s="45"/>
      <c r="AK9030" s="20">
        <v>0.20079036056995392</v>
      </c>
    </row>
    <row r="9031" spans="2:37">
      <c r="B9031" s="2">
        <v>7.0000002160668373E-3</v>
      </c>
      <c r="D9031" s="44">
        <v>0.42000001296401024</v>
      </c>
      <c r="E9031" s="44"/>
      <c r="F9031" s="45">
        <v>18.528154373168945</v>
      </c>
      <c r="G9031" s="45"/>
      <c r="H9031" s="45"/>
      <c r="I9031" s="45"/>
      <c r="J9031" s="45"/>
      <c r="K9031" s="45">
        <v>4.8280749320983887</v>
      </c>
      <c r="L9031" s="45"/>
      <c r="M9031" s="45"/>
      <c r="N9031" s="45">
        <v>20.45857048034668</v>
      </c>
      <c r="O9031" s="45"/>
      <c r="P9031" s="45"/>
      <c r="Q9031" s="45"/>
      <c r="R9031" s="45">
        <v>11.05242919921875</v>
      </c>
      <c r="S9031" s="45"/>
      <c r="T9031" s="45"/>
      <c r="U9031" s="45"/>
      <c r="V9031" s="46">
        <v>30.888814926147461</v>
      </c>
      <c r="W9031" s="46"/>
      <c r="X9031" s="45">
        <v>4.6000000089406967E-2</v>
      </c>
      <c r="Y9031" s="45"/>
      <c r="Z9031" s="44">
        <v>2.760000005364418</v>
      </c>
      <c r="AA9031" s="44"/>
      <c r="AB9031" s="45">
        <v>-0.94389086961746216</v>
      </c>
      <c r="AC9031" s="45"/>
      <c r="AD9031" s="45">
        <v>2.6667376980185509E-2</v>
      </c>
      <c r="AE9031" s="45"/>
      <c r="AF9031" s="45">
        <v>15.066757202148438</v>
      </c>
      <c r="AG9031" s="45"/>
      <c r="AH9031" s="45">
        <v>10.634949684143066</v>
      </c>
      <c r="AI9031" s="45"/>
      <c r="AJ9031" s="45"/>
      <c r="AK9031" s="20">
        <v>0.17730863392353058</v>
      </c>
    </row>
    <row r="9032" spans="2:37">
      <c r="B9032" s="2">
        <v>8.0000003799796104E-3</v>
      </c>
      <c r="D9032" s="44">
        <v>0.48000002279877663</v>
      </c>
      <c r="E9032" s="44"/>
      <c r="F9032" s="45">
        <v>19.621070861816406</v>
      </c>
      <c r="G9032" s="45"/>
      <c r="H9032" s="45"/>
      <c r="I9032" s="45"/>
      <c r="J9032" s="45"/>
      <c r="K9032" s="45">
        <v>4.1306495666503906</v>
      </c>
      <c r="L9032" s="45"/>
      <c r="M9032" s="45"/>
      <c r="N9032" s="45">
        <v>19.743309020996094</v>
      </c>
      <c r="O9032" s="45"/>
      <c r="P9032" s="45"/>
      <c r="Q9032" s="45"/>
      <c r="R9032" s="45">
        <v>11.039817810058594</v>
      </c>
      <c r="S9032" s="45"/>
      <c r="T9032" s="45"/>
      <c r="U9032" s="45"/>
      <c r="V9032" s="46">
        <v>26.457052230834961</v>
      </c>
      <c r="W9032" s="46"/>
      <c r="X9032" s="45">
        <v>4.6999998390674591E-2</v>
      </c>
      <c r="Y9032" s="45"/>
      <c r="Z9032" s="44">
        <v>2.8199999034404755</v>
      </c>
      <c r="AA9032" s="44"/>
      <c r="AB9032" s="45">
        <v>-6.3987951278686523</v>
      </c>
      <c r="AC9032" s="45"/>
      <c r="AD9032" s="45">
        <v>2.3531403392553329E-2</v>
      </c>
      <c r="AE9032" s="45"/>
      <c r="AF9032" s="45">
        <v>15.050939559936523</v>
      </c>
      <c r="AG9032" s="45"/>
      <c r="AH9032" s="45">
        <v>10.625982284545898</v>
      </c>
      <c r="AI9032" s="45"/>
      <c r="AJ9032" s="45"/>
      <c r="AK9032" s="20">
        <v>0.15658991038799286</v>
      </c>
    </row>
    <row r="9033" spans="2:37">
      <c r="B9033" s="2">
        <v>8.999999612569809E-3</v>
      </c>
      <c r="D9033" s="44">
        <v>0.53999997675418854</v>
      </c>
      <c r="E9033" s="44"/>
      <c r="F9033" s="45">
        <v>18.646635055541992</v>
      </c>
      <c r="G9033" s="45"/>
      <c r="H9033" s="45"/>
      <c r="I9033" s="45"/>
      <c r="J9033" s="45"/>
      <c r="K9033" s="45">
        <v>3.5435216426849365</v>
      </c>
      <c r="L9033" s="45"/>
      <c r="M9033" s="45"/>
      <c r="N9033" s="45">
        <v>19.138507843017578</v>
      </c>
      <c r="O9033" s="45"/>
      <c r="P9033" s="45"/>
      <c r="Q9033" s="45"/>
      <c r="R9033" s="45">
        <v>11.027320861816406</v>
      </c>
      <c r="S9033" s="45"/>
      <c r="T9033" s="45"/>
      <c r="U9033" s="45"/>
      <c r="V9033" s="46">
        <v>22.722185134887695</v>
      </c>
      <c r="W9033" s="46"/>
      <c r="X9033" s="45">
        <v>4.8000000417232513E-2</v>
      </c>
      <c r="Y9033" s="45"/>
      <c r="Z9033" s="44">
        <v>2.8800000250339508</v>
      </c>
      <c r="AA9033" s="44"/>
      <c r="AB9033" s="45">
        <v>-10.942869186401367</v>
      </c>
      <c r="AC9033" s="45"/>
      <c r="AD9033" s="45">
        <v>2.0766474306583405E-2</v>
      </c>
      <c r="AE9033" s="45"/>
      <c r="AF9033" s="45">
        <v>15.035597801208496</v>
      </c>
      <c r="AG9033" s="45"/>
      <c r="AH9033" s="45">
        <v>10.61708927154541</v>
      </c>
      <c r="AI9033" s="45"/>
      <c r="AJ9033" s="45"/>
      <c r="AK9033" s="20">
        <v>0.13830640912055969</v>
      </c>
    </row>
    <row r="9034" spans="2:37">
      <c r="B9034" s="2">
        <v>9.9999997764825821E-3</v>
      </c>
      <c r="D9034" s="44">
        <v>0.59999998658895493</v>
      </c>
      <c r="E9034" s="44"/>
      <c r="F9034" s="45">
        <v>15.644926071166992</v>
      </c>
      <c r="G9034" s="45"/>
      <c r="H9034" s="45"/>
      <c r="I9034" s="45"/>
      <c r="J9034" s="45"/>
      <c r="K9034" s="45">
        <v>3.0474846363067627</v>
      </c>
      <c r="L9034" s="45"/>
      <c r="M9034" s="45"/>
      <c r="N9034" s="45">
        <v>18.624958038330078</v>
      </c>
      <c r="O9034" s="45"/>
      <c r="P9034" s="45"/>
      <c r="Q9034" s="45"/>
      <c r="R9034" s="45">
        <v>11.014936447143555</v>
      </c>
      <c r="S9034" s="45"/>
      <c r="T9034" s="45"/>
      <c r="U9034" s="45"/>
      <c r="V9034" s="46">
        <v>19.563409805297852</v>
      </c>
      <c r="W9034" s="46"/>
      <c r="X9034" s="45">
        <v>4.8999998718500137E-2</v>
      </c>
      <c r="Y9034" s="45"/>
      <c r="Z9034" s="44">
        <v>2.9399999231100082</v>
      </c>
      <c r="AA9034" s="44"/>
      <c r="AB9034" s="45">
        <v>-13.940425872802734</v>
      </c>
      <c r="AC9034" s="45"/>
      <c r="AD9034" s="45">
        <v>1.8328338861465454E-2</v>
      </c>
      <c r="AE9034" s="45"/>
      <c r="AF9034" s="45">
        <v>15.020687103271484</v>
      </c>
      <c r="AG9034" s="45"/>
      <c r="AH9034" s="45">
        <v>10.608269691467285</v>
      </c>
      <c r="AI9034" s="45"/>
      <c r="AJ9034" s="45"/>
      <c r="AK9034" s="20">
        <v>0.12216971069574356</v>
      </c>
    </row>
    <row r="9035" spans="2:37">
      <c r="B9035" s="2">
        <v>1.0999999940395355E-2</v>
      </c>
      <c r="D9035" s="44">
        <v>0.65999999642372131</v>
      </c>
      <c r="E9035" s="44"/>
      <c r="F9035" s="45">
        <v>10.956699371337891</v>
      </c>
      <c r="G9035" s="45"/>
      <c r="H9035" s="45"/>
      <c r="I9035" s="45"/>
      <c r="J9035" s="45"/>
      <c r="K9035" s="45">
        <v>2.6269783973693848</v>
      </c>
      <c r="L9035" s="45"/>
      <c r="M9035" s="45"/>
      <c r="N9035" s="45">
        <v>18.187097549438477</v>
      </c>
      <c r="O9035" s="45"/>
      <c r="P9035" s="45"/>
      <c r="Q9035" s="45"/>
      <c r="R9035" s="45">
        <v>11.002665519714355</v>
      </c>
      <c r="S9035" s="45"/>
      <c r="T9035" s="45"/>
      <c r="U9035" s="45"/>
      <c r="V9035" s="46">
        <v>16.882766723632813</v>
      </c>
      <c r="W9035" s="46"/>
      <c r="X9035" s="45">
        <v>5.000000074505806E-2</v>
      </c>
      <c r="Y9035" s="45"/>
      <c r="Z9035" s="44">
        <v>3.0000000447034836</v>
      </c>
      <c r="AA9035" s="44"/>
      <c r="AB9035" s="45">
        <v>-14.973785400390625</v>
      </c>
      <c r="AC9035" s="45"/>
      <c r="AD9035" s="45">
        <v>1.6178078949451447E-2</v>
      </c>
      <c r="AE9035" s="45"/>
      <c r="AF9035" s="45">
        <v>15.006166458129883</v>
      </c>
      <c r="AG9035" s="45"/>
      <c r="AH9035" s="45">
        <v>10.599522590637207</v>
      </c>
      <c r="AI9035" s="45"/>
      <c r="AJ9035" s="45"/>
      <c r="AK9035" s="20">
        <v>0.1079258918762207</v>
      </c>
    </row>
    <row r="9036" spans="2:37">
      <c r="B9036" s="2">
        <v>1.2000000104308128E-2</v>
      </c>
      <c r="D9036" s="44">
        <v>0.7200000062584877</v>
      </c>
      <c r="E9036" s="44"/>
      <c r="F9036" s="45">
        <v>5.1720061302185059</v>
      </c>
      <c r="G9036" s="45"/>
      <c r="H9036" s="45"/>
      <c r="I9036" s="45"/>
      <c r="J9036" s="45"/>
      <c r="K9036" s="45">
        <v>2.2693493366241455</v>
      </c>
      <c r="L9036" s="45"/>
      <c r="M9036" s="45"/>
      <c r="N9036" s="45">
        <v>17.81226921081543</v>
      </c>
      <c r="O9036" s="45"/>
      <c r="P9036" s="45"/>
      <c r="Q9036" s="45"/>
      <c r="R9036" s="45">
        <v>10.990504264831543</v>
      </c>
      <c r="S9036" s="45"/>
      <c r="T9036" s="45"/>
      <c r="U9036" s="45"/>
      <c r="V9036" s="46">
        <v>14.600533485412598</v>
      </c>
      <c r="W9036" s="46"/>
      <c r="X9036" s="45">
        <v>5.0999999046325684E-2</v>
      </c>
      <c r="Y9036" s="45"/>
      <c r="Z9036" s="44">
        <v>3.059999942779541</v>
      </c>
      <c r="AA9036" s="44"/>
      <c r="AB9036" s="45">
        <v>-13.901523590087891</v>
      </c>
      <c r="AC9036" s="45"/>
      <c r="AD9036" s="45">
        <v>1.4281461015343666E-2</v>
      </c>
      <c r="AE9036" s="45"/>
      <c r="AF9036" s="45">
        <v>14.992001533508301</v>
      </c>
      <c r="AG9036" s="45"/>
      <c r="AH9036" s="45">
        <v>10.590847015380859</v>
      </c>
      <c r="AI9036" s="45"/>
      <c r="AJ9036" s="45"/>
      <c r="AK9036" s="20">
        <v>9.5351368188858032E-2</v>
      </c>
    </row>
    <row r="9037" spans="2:37">
      <c r="B9037" s="2">
        <v>1.3000000268220901E-2</v>
      </c>
      <c r="D9037" s="44">
        <v>0.78000001609325409</v>
      </c>
      <c r="E9037" s="44"/>
      <c r="F9037" s="45">
        <v>-0.95548540353775024</v>
      </c>
      <c r="G9037" s="45"/>
      <c r="H9037" s="45"/>
      <c r="I9037" s="45"/>
      <c r="J9037" s="45"/>
      <c r="K9037" s="45">
        <v>1.9642668962478638</v>
      </c>
      <c r="L9037" s="45"/>
      <c r="M9037" s="45"/>
      <c r="N9037" s="45">
        <v>17.490144729614258</v>
      </c>
      <c r="O9037" s="45"/>
      <c r="P9037" s="45"/>
      <c r="Q9037" s="45"/>
      <c r="R9037" s="45">
        <v>10.978453636169434</v>
      </c>
      <c r="S9037" s="45"/>
      <c r="T9037" s="45"/>
      <c r="U9037" s="45"/>
      <c r="V9037" s="46">
        <v>12.651568412780762</v>
      </c>
      <c r="W9037" s="46"/>
      <c r="X9037" s="45">
        <v>5.2000001072883606E-2</v>
      </c>
      <c r="Y9037" s="45"/>
      <c r="Z9037" s="44">
        <v>3.1200000643730164</v>
      </c>
      <c r="AA9037" s="44"/>
      <c r="AB9037" s="45">
        <v>-10.877859115600586</v>
      </c>
      <c r="AC9037" s="45"/>
      <c r="AD9037" s="45">
        <v>1.2608361430466175E-2</v>
      </c>
      <c r="AE9037" s="45"/>
      <c r="AF9037" s="45">
        <v>14.97815990447998</v>
      </c>
      <c r="AG9037" s="45"/>
      <c r="AH9037" s="45">
        <v>10.582242965698242</v>
      </c>
      <c r="AI9037" s="45"/>
      <c r="AJ9037" s="45"/>
      <c r="AK9037" s="20">
        <v>8.4249228239059448E-2</v>
      </c>
    </row>
    <row r="9038" spans="2:37">
      <c r="B9038" s="2">
        <v>1.4000000432133675E-2</v>
      </c>
      <c r="D9038" s="44">
        <v>0.84000002592802048</v>
      </c>
      <c r="E9038" s="44"/>
      <c r="F9038" s="45">
        <v>-6.6164708137512207</v>
      </c>
      <c r="G9038" s="45"/>
      <c r="H9038" s="45"/>
      <c r="I9038" s="45"/>
      <c r="J9038" s="45"/>
      <c r="K9038" s="45">
        <v>1.7032651901245117</v>
      </c>
      <c r="L9038" s="45"/>
      <c r="M9038" s="45"/>
      <c r="N9038" s="45">
        <v>17.212253570556641</v>
      </c>
      <c r="O9038" s="45"/>
      <c r="P9038" s="45"/>
      <c r="Q9038" s="45"/>
      <c r="R9038" s="45">
        <v>10.966510772705078</v>
      </c>
      <c r="S9038" s="45"/>
      <c r="T9038" s="45"/>
      <c r="U9038" s="45"/>
      <c r="V9038" s="46">
        <v>10.982439041137695</v>
      </c>
      <c r="W9038" s="46"/>
      <c r="X9038" s="45">
        <v>5.299999937415123E-2</v>
      </c>
      <c r="Y9038" s="45"/>
      <c r="Z9038" s="44">
        <v>3.1799999624490738</v>
      </c>
      <c r="AA9038" s="44"/>
      <c r="AB9038" s="45">
        <v>-6.3305349349975586</v>
      </c>
      <c r="AC9038" s="45"/>
      <c r="AD9038" s="45">
        <v>1.113226730376482E-2</v>
      </c>
      <c r="AE9038" s="45"/>
      <c r="AF9038" s="45">
        <v>14.964614868164063</v>
      </c>
      <c r="AG9038" s="45"/>
      <c r="AH9038" s="45">
        <v>10.573708534240723</v>
      </c>
      <c r="AI9038" s="45"/>
      <c r="AJ9038" s="45"/>
      <c r="AK9038" s="20">
        <v>7.444598525762558E-2</v>
      </c>
    </row>
    <row r="9039" spans="2:37">
      <c r="B9039" s="2">
        <v>1.4999999664723873E-2</v>
      </c>
      <c r="D9039" s="44">
        <v>0.89999997988343239</v>
      </c>
      <c r="E9039" s="44"/>
      <c r="F9039" s="45">
        <v>-11.061199188232422</v>
      </c>
      <c r="G9039" s="45"/>
      <c r="H9039" s="45"/>
      <c r="I9039" s="45"/>
      <c r="J9039" s="45"/>
      <c r="K9039" s="45">
        <v>1.4793773889541626</v>
      </c>
      <c r="L9039" s="45"/>
      <c r="M9039" s="45"/>
      <c r="N9039" s="45">
        <v>16.971626281738281</v>
      </c>
      <c r="O9039" s="45"/>
      <c r="P9039" s="45"/>
      <c r="Q9039" s="45"/>
      <c r="R9039" s="45">
        <v>10.95467472076416</v>
      </c>
      <c r="S9039" s="45"/>
      <c r="T9039" s="45"/>
      <c r="U9039" s="45"/>
      <c r="V9039" s="46">
        <v>9.5491447448730469</v>
      </c>
      <c r="W9039" s="46"/>
      <c r="X9039" s="45">
        <v>5.4000001400709152E-2</v>
      </c>
      <c r="Y9039" s="45"/>
      <c r="Z9039" s="44">
        <v>3.2400000840425491</v>
      </c>
      <c r="AA9039" s="44"/>
      <c r="AB9039" s="45">
        <v>-0.90036249160766602</v>
      </c>
      <c r="AC9039" s="45"/>
      <c r="AD9039" s="45">
        <v>9.8298350349068642E-3</v>
      </c>
      <c r="AE9039" s="45"/>
      <c r="AF9039" s="45">
        <v>14.95134162902832</v>
      </c>
      <c r="AG9039" s="45"/>
      <c r="AH9039" s="45">
        <v>10.565244674682617</v>
      </c>
      <c r="AI9039" s="45"/>
      <c r="AJ9039" s="45"/>
      <c r="AK9039" s="20">
        <v>6.5788760781288147E-2</v>
      </c>
    </row>
    <row r="9040" spans="2:37">
      <c r="B9040" s="2">
        <v>1.6000000759959221E-2</v>
      </c>
      <c r="D9040" s="44">
        <v>0.96000004559755325</v>
      </c>
      <c r="E9040" s="44"/>
      <c r="F9040" s="45">
        <v>-13.705775260925293</v>
      </c>
      <c r="G9040" s="45"/>
      <c r="H9040" s="45"/>
      <c r="I9040" s="45"/>
      <c r="J9040" s="45"/>
      <c r="K9040" s="45">
        <v>1.2868481874465942</v>
      </c>
      <c r="L9040" s="45"/>
      <c r="M9040" s="45"/>
      <c r="N9040" s="45">
        <v>16.762510299682617</v>
      </c>
      <c r="O9040" s="45"/>
      <c r="P9040" s="45"/>
      <c r="Q9040" s="45"/>
      <c r="R9040" s="45">
        <v>10.94294548034668</v>
      </c>
      <c r="S9040" s="45"/>
      <c r="T9040" s="45"/>
      <c r="U9040" s="45"/>
      <c r="V9040" s="46">
        <v>8.315302848815918</v>
      </c>
      <c r="W9040" s="46"/>
      <c r="X9040" s="45">
        <v>5.4999999701976776E-2</v>
      </c>
      <c r="Y9040" s="45"/>
      <c r="Z9040" s="44">
        <v>3.2999999821186066</v>
      </c>
      <c r="AA9040" s="44"/>
      <c r="AB9040" s="45">
        <v>4.6490302085876465</v>
      </c>
      <c r="AC9040" s="45"/>
      <c r="AD9040" s="45">
        <v>8.6805121973156929E-3</v>
      </c>
      <c r="AE9040" s="45"/>
      <c r="AF9040" s="45">
        <v>14.938318252563477</v>
      </c>
      <c r="AG9040" s="45"/>
      <c r="AH9040" s="45">
        <v>10.556848526000977</v>
      </c>
      <c r="AI9040" s="45"/>
      <c r="AJ9040" s="45"/>
      <c r="AK9040" s="20">
        <v>5.8142814785242081E-2</v>
      </c>
    </row>
    <row r="9041" spans="2:37">
      <c r="B9041" s="2">
        <v>1.7000000923871994E-2</v>
      </c>
      <c r="D9041" s="44">
        <v>1.0200000554323196</v>
      </c>
      <c r="E9041" s="44"/>
      <c r="F9041" s="45">
        <v>-14.214735984802246</v>
      </c>
      <c r="G9041" s="45"/>
      <c r="H9041" s="45"/>
      <c r="I9041" s="45"/>
      <c r="J9041" s="45"/>
      <c r="K9041" s="45">
        <v>1.1209040880203247</v>
      </c>
      <c r="L9041" s="45"/>
      <c r="M9041" s="45"/>
      <c r="N9041" s="45">
        <v>16.58012580871582</v>
      </c>
      <c r="O9041" s="45"/>
      <c r="P9041" s="45"/>
      <c r="Q9041" s="45"/>
      <c r="R9041" s="45">
        <v>10.931320190429688</v>
      </c>
      <c r="S9041" s="45"/>
      <c r="T9041" s="45"/>
      <c r="U9041" s="45"/>
      <c r="V9041" s="46">
        <v>7.2507143020629883</v>
      </c>
      <c r="W9041" s="46"/>
      <c r="X9041" s="45">
        <v>5.6000001728534698E-2</v>
      </c>
      <c r="Y9041" s="45"/>
      <c r="Z9041" s="44">
        <v>3.3600001037120819</v>
      </c>
      <c r="AA9041" s="44"/>
      <c r="AB9041" s="45">
        <v>9.5385332107543945</v>
      </c>
      <c r="AC9041" s="45"/>
      <c r="AD9041" s="45">
        <v>7.6661952771246433E-3</v>
      </c>
      <c r="AE9041" s="45"/>
      <c r="AF9041" s="45">
        <v>14.92552661895752</v>
      </c>
      <c r="AG9041" s="45"/>
      <c r="AH9041" s="45">
        <v>10.548520088195801</v>
      </c>
      <c r="AI9041" s="45"/>
      <c r="AJ9041" s="45"/>
      <c r="AK9041" s="20">
        <v>5.138937383890152E-2</v>
      </c>
    </row>
    <row r="9042" spans="2:37">
      <c r="B9042" s="2">
        <v>1.7999999225139618E-2</v>
      </c>
      <c r="D9042" s="44">
        <v>1.0799999535083771</v>
      </c>
      <c r="E9042" s="44"/>
      <c r="F9042" s="45">
        <v>-12.548419952392578</v>
      </c>
      <c r="G9042" s="45"/>
      <c r="H9042" s="45"/>
      <c r="I9042" s="45"/>
      <c r="J9042" s="45"/>
      <c r="K9042" s="45">
        <v>0.97757017612457275</v>
      </c>
      <c r="L9042" s="45"/>
      <c r="M9042" s="45"/>
      <c r="N9042" s="45">
        <v>16.420497894287109</v>
      </c>
      <c r="O9042" s="45"/>
      <c r="P9042" s="45"/>
      <c r="Q9042" s="45"/>
      <c r="R9042" s="45">
        <v>10.9197998046875</v>
      </c>
      <c r="S9042" s="45"/>
      <c r="T9042" s="45"/>
      <c r="U9042" s="45"/>
      <c r="V9042" s="46">
        <v>6.3302125930786133</v>
      </c>
      <c r="W9042" s="46"/>
      <c r="X9042" s="45">
        <v>5.7000000029802322E-2</v>
      </c>
      <c r="Y9042" s="45"/>
      <c r="Z9042" s="44">
        <v>3.4200000017881393</v>
      </c>
      <c r="AA9042" s="44"/>
      <c r="AB9042" s="45">
        <v>13.082889556884766</v>
      </c>
      <c r="AC9042" s="45"/>
      <c r="AD9042" s="45">
        <v>6.7709372378885746E-3</v>
      </c>
      <c r="AE9042" s="45"/>
      <c r="AF9042" s="45">
        <v>14.912948608398438</v>
      </c>
      <c r="AG9042" s="45"/>
      <c r="AH9042" s="45">
        <v>10.54025936126709</v>
      </c>
      <c r="AI9042" s="45"/>
      <c r="AJ9042" s="45"/>
      <c r="AK9042" s="20">
        <v>4.5423697680234909E-2</v>
      </c>
    </row>
    <row r="9043" spans="2:37">
      <c r="B9043" s="2">
        <v>1.8999999389052391E-2</v>
      </c>
      <c r="D9043" s="44">
        <v>1.1399999633431435</v>
      </c>
      <c r="E9043" s="44"/>
      <c r="F9043" s="45">
        <v>-8.9686050415039063</v>
      </c>
      <c r="G9043" s="45"/>
      <c r="H9043" s="45"/>
      <c r="I9043" s="45"/>
      <c r="J9043" s="45"/>
      <c r="K9043" s="45">
        <v>0.85352414846420288</v>
      </c>
      <c r="L9043" s="45"/>
      <c r="M9043" s="45"/>
      <c r="N9043" s="45">
        <v>16.280303955078125</v>
      </c>
      <c r="O9043" s="45"/>
      <c r="P9043" s="45"/>
      <c r="Q9043" s="45"/>
      <c r="R9043" s="45">
        <v>10.908380508422852</v>
      </c>
      <c r="S9043" s="45"/>
      <c r="T9043" s="45"/>
      <c r="U9043" s="45"/>
      <c r="V9043" s="46">
        <v>5.5327434539794922</v>
      </c>
      <c r="W9043" s="46"/>
      <c r="X9043" s="45">
        <v>5.7999998331069946E-2</v>
      </c>
      <c r="Y9043" s="45"/>
      <c r="Z9043" s="44">
        <v>3.4799998998641968</v>
      </c>
      <c r="AA9043" s="44"/>
      <c r="AB9043" s="45">
        <v>14.786693572998047</v>
      </c>
      <c r="AC9043" s="45"/>
      <c r="AD9043" s="45">
        <v>5.9806890785694122E-3</v>
      </c>
      <c r="AE9043" s="45"/>
      <c r="AF9043" s="45">
        <v>14.900569915771484</v>
      </c>
      <c r="AG9043" s="45"/>
      <c r="AH9043" s="45">
        <v>10.532065391540527</v>
      </c>
      <c r="AI9043" s="45"/>
      <c r="AJ9043" s="45"/>
      <c r="AK9043" s="20">
        <v>4.0153432637453079E-2</v>
      </c>
    </row>
    <row r="9044" spans="2:37">
      <c r="B9044" s="2">
        <v>1.9999999552965164E-2</v>
      </c>
      <c r="D9044" s="44">
        <v>1.1999999731779099</v>
      </c>
      <c r="E9044" s="44"/>
      <c r="F9044" s="45">
        <v>-4.0017313957214355</v>
      </c>
      <c r="G9044" s="45"/>
      <c r="H9044" s="45"/>
      <c r="I9044" s="45"/>
      <c r="J9044" s="45"/>
      <c r="K9044" s="45">
        <v>0.74597835540771484</v>
      </c>
      <c r="L9044" s="45"/>
      <c r="M9044" s="45"/>
      <c r="N9044" s="45">
        <v>16.156753540039063</v>
      </c>
      <c r="O9044" s="45"/>
      <c r="P9044" s="45"/>
      <c r="Q9044" s="45"/>
      <c r="R9044" s="45">
        <v>10.897063255310059</v>
      </c>
      <c r="S9044" s="45"/>
      <c r="T9044" s="45"/>
      <c r="U9044" s="45"/>
      <c r="V9044" s="46">
        <v>4.8406281471252441</v>
      </c>
      <c r="W9044" s="46"/>
      <c r="X9044" s="45">
        <v>5.9000000357627869E-2</v>
      </c>
      <c r="Y9044" s="45"/>
      <c r="Z9044" s="44">
        <v>3.5400000214576721</v>
      </c>
      <c r="AA9044" s="44"/>
      <c r="AB9044" s="45">
        <v>14.413594245910645</v>
      </c>
      <c r="AC9044" s="45"/>
      <c r="AD9044" s="45">
        <v>5.2830688655376434E-3</v>
      </c>
      <c r="AE9044" s="45"/>
      <c r="AF9044" s="45">
        <v>14.88837718963623</v>
      </c>
      <c r="AG9044" s="45"/>
      <c r="AH9044" s="45">
        <v>10.52393627166748</v>
      </c>
      <c r="AI9044" s="45"/>
      <c r="AJ9044" s="45"/>
      <c r="AK9044" s="20">
        <v>3.5497114062309265E-2</v>
      </c>
    </row>
    <row r="9045" spans="2:37">
      <c r="B9045" s="2">
        <v>2.0999999716877937E-2</v>
      </c>
      <c r="D9045" s="44">
        <v>1.2599999830126762</v>
      </c>
      <c r="E9045" s="44"/>
      <c r="F9045" s="45">
        <v>1.635021448135376</v>
      </c>
      <c r="G9045" s="45"/>
      <c r="H9045" s="45"/>
      <c r="I9045" s="45"/>
      <c r="J9045" s="45"/>
      <c r="K9045" s="45">
        <v>0.65258538722991943</v>
      </c>
      <c r="L9045" s="45"/>
      <c r="M9045" s="45"/>
      <c r="N9045" s="45">
        <v>16.047496795654297</v>
      </c>
      <c r="O9045" s="45"/>
      <c r="P9045" s="45"/>
      <c r="Q9045" s="45"/>
      <c r="R9045" s="45">
        <v>10.885847091674805</v>
      </c>
      <c r="S9045" s="45"/>
      <c r="T9045" s="45"/>
      <c r="U9045" s="45"/>
      <c r="V9045" s="46">
        <v>4.2389678955078125</v>
      </c>
      <c r="W9045" s="46"/>
      <c r="X9045" s="45">
        <v>5.9999998658895493E-2</v>
      </c>
      <c r="Y9045" s="45"/>
      <c r="Z9045" s="44">
        <v>3.5999999195337296</v>
      </c>
      <c r="AA9045" s="44"/>
      <c r="AB9045" s="45">
        <v>12.019054412841797</v>
      </c>
      <c r="AC9045" s="45"/>
      <c r="AD9045" s="45">
        <v>4.6671652235090733E-3</v>
      </c>
      <c r="AE9045" s="45"/>
      <c r="AF9045" s="45">
        <v>14.876358032226563</v>
      </c>
      <c r="AG9045" s="45"/>
      <c r="AH9045" s="45">
        <v>10.515872955322266</v>
      </c>
      <c r="AI9045" s="45"/>
      <c r="AJ9045" s="45"/>
      <c r="AK9045" s="20">
        <v>3.1382881104946136E-2</v>
      </c>
    </row>
    <row r="9046" spans="2:37">
      <c r="B9046" s="2">
        <v>2.199999988079071E-2</v>
      </c>
      <c r="D9046" s="44">
        <v>1.3199999928474426</v>
      </c>
      <c r="E9046" s="44"/>
      <c r="F9046" s="45">
        <v>7.1343259811401367</v>
      </c>
      <c r="G9046" s="45"/>
      <c r="H9046" s="45"/>
      <c r="I9046" s="45"/>
      <c r="J9046" s="45"/>
      <c r="K9046" s="45">
        <v>0.57136189937591553</v>
      </c>
      <c r="L9046" s="45"/>
      <c r="M9046" s="45"/>
      <c r="N9046" s="45">
        <v>15.95055103302002</v>
      </c>
      <c r="O9046" s="45"/>
      <c r="P9046" s="45"/>
      <c r="Q9046" s="45"/>
      <c r="R9046" s="45">
        <v>10.874729156494141</v>
      </c>
      <c r="S9046" s="45"/>
      <c r="T9046" s="45"/>
      <c r="U9046" s="45"/>
      <c r="V9046" s="46">
        <v>3.7151627540588379</v>
      </c>
      <c r="W9046" s="46"/>
      <c r="X9046" s="45">
        <v>6.1000000685453415E-2</v>
      </c>
      <c r="Y9046" s="45"/>
      <c r="Z9046" s="44">
        <v>3.6600000411272049</v>
      </c>
      <c r="AA9046" s="44"/>
      <c r="AB9046" s="45">
        <v>7.9421138763427734</v>
      </c>
      <c r="AC9046" s="45"/>
      <c r="AD9046" s="45">
        <v>4.1233589872717857E-3</v>
      </c>
      <c r="AE9046" s="45"/>
      <c r="AF9046" s="45">
        <v>14.864500999450684</v>
      </c>
      <c r="AG9046" s="45"/>
      <c r="AH9046" s="45">
        <v>10.50787353515625</v>
      </c>
      <c r="AI9046" s="45"/>
      <c r="AJ9046" s="45"/>
      <c r="AK9046" s="20">
        <v>2.7747334912419319E-2</v>
      </c>
    </row>
    <row r="9047" spans="2:37">
      <c r="B9047" s="2">
        <v>2.3000000044703484E-2</v>
      </c>
      <c r="D9047" s="44">
        <v>1.380000002682209</v>
      </c>
      <c r="E9047" s="44"/>
      <c r="F9047" s="45">
        <v>11.711806297302246</v>
      </c>
      <c r="G9047" s="45"/>
      <c r="H9047" s="45"/>
      <c r="I9047" s="45"/>
      <c r="J9047" s="45"/>
      <c r="K9047" s="45">
        <v>0.50062620639801025</v>
      </c>
      <c r="L9047" s="45"/>
      <c r="M9047" s="45"/>
      <c r="N9047" s="45">
        <v>15.864231109619141</v>
      </c>
      <c r="O9047" s="45"/>
      <c r="P9047" s="45"/>
      <c r="Q9047" s="45"/>
      <c r="R9047" s="45">
        <v>10.86370849609375</v>
      </c>
      <c r="S9047" s="45"/>
      <c r="T9047" s="45"/>
      <c r="U9047" s="45"/>
      <c r="V9047" s="46">
        <v>3.2585206031799316</v>
      </c>
      <c r="W9047" s="46"/>
      <c r="X9047" s="45">
        <v>6.1999998986721039E-2</v>
      </c>
      <c r="Y9047" s="45"/>
      <c r="Z9047" s="44">
        <v>3.7199999392032623</v>
      </c>
      <c r="AA9047" s="44"/>
      <c r="AB9047" s="45">
        <v>2.7573788166046143</v>
      </c>
      <c r="AC9047" s="45"/>
      <c r="AD9047" s="45">
        <v>3.6431704647839069E-3</v>
      </c>
      <c r="AE9047" s="45"/>
      <c r="AF9047" s="45">
        <v>14.852798461914063</v>
      </c>
      <c r="AG9047" s="45"/>
      <c r="AH9047" s="45">
        <v>10.499938011169434</v>
      </c>
      <c r="AI9047" s="45"/>
      <c r="AJ9047" s="45"/>
      <c r="AK9047" s="20">
        <v>2.4534530937671661E-2</v>
      </c>
    </row>
    <row r="9048" spans="2:37">
      <c r="B9048" s="2">
        <v>2.4000000208616257E-2</v>
      </c>
      <c r="D9048" s="44">
        <v>1.4400000125169754</v>
      </c>
      <c r="E9048" s="44"/>
      <c r="F9048" s="45">
        <v>14.715733528137207</v>
      </c>
      <c r="G9048" s="45"/>
      <c r="H9048" s="45"/>
      <c r="I9048" s="45"/>
      <c r="J9048" s="45"/>
      <c r="K9048" s="45">
        <v>0.43894806504249573</v>
      </c>
      <c r="L9048" s="45"/>
      <c r="M9048" s="45"/>
      <c r="N9048" s="45">
        <v>15.787105560302734</v>
      </c>
      <c r="O9048" s="45"/>
      <c r="P9048" s="45"/>
      <c r="Q9048" s="45"/>
      <c r="R9048" s="45">
        <v>10.852786064147949</v>
      </c>
      <c r="S9048" s="45"/>
      <c r="T9048" s="45"/>
      <c r="U9048" s="45"/>
      <c r="V9048" s="46">
        <v>2.8599398136138916</v>
      </c>
      <c r="W9048" s="46"/>
      <c r="X9048" s="45">
        <v>6.3000001013278961E-2</v>
      </c>
      <c r="Y9048" s="45"/>
      <c r="Z9048" s="44">
        <v>3.7800000607967377</v>
      </c>
      <c r="AA9048" s="44"/>
      <c r="AB9048" s="45">
        <v>-2.8059616088867188</v>
      </c>
      <c r="AC9048" s="45"/>
      <c r="AD9048" s="45">
        <v>3.2191229984164238E-3</v>
      </c>
      <c r="AE9048" s="45"/>
      <c r="AF9048" s="45">
        <v>14.841239929199219</v>
      </c>
      <c r="AG9048" s="45"/>
      <c r="AH9048" s="45">
        <v>10.4920654296875</v>
      </c>
      <c r="AI9048" s="45"/>
      <c r="AJ9048" s="45"/>
      <c r="AK9048" s="20">
        <v>2.1695096045732498E-2</v>
      </c>
    </row>
    <row r="9049" spans="2:37">
      <c r="B9049" s="2">
        <v>2.500000037252903E-2</v>
      </c>
      <c r="D9049" s="44">
        <v>1.5000000223517418</v>
      </c>
      <c r="E9049" s="44"/>
      <c r="F9049" s="45">
        <v>15.717942237854004</v>
      </c>
      <c r="G9049" s="45"/>
      <c r="H9049" s="45"/>
      <c r="I9049" s="45"/>
      <c r="J9049" s="45"/>
      <c r="K9049" s="45">
        <v>0.38510745763778687</v>
      </c>
      <c r="L9049" s="45"/>
      <c r="M9049" s="45"/>
      <c r="N9049" s="45">
        <v>15.717952728271484</v>
      </c>
      <c r="O9049" s="45"/>
      <c r="P9049" s="45"/>
      <c r="Q9049" s="45"/>
      <c r="R9049" s="45">
        <v>10.841958999633789</v>
      </c>
      <c r="S9049" s="45"/>
      <c r="T9049" s="45"/>
      <c r="U9049" s="45"/>
      <c r="V9049" s="46">
        <v>2.5116503238677979</v>
      </c>
      <c r="W9049" s="46"/>
      <c r="X9049" s="45">
        <v>6.4000003039836884E-2</v>
      </c>
      <c r="Y9049" s="45"/>
      <c r="Z9049" s="44">
        <v>3.840000182390213</v>
      </c>
      <c r="AA9049" s="44"/>
      <c r="AB9049" s="45">
        <v>-7.9666843414306641</v>
      </c>
      <c r="AC9049" s="45"/>
      <c r="AD9049" s="45">
        <v>2.8446230571717024E-3</v>
      </c>
      <c r="AE9049" s="45"/>
      <c r="AF9049" s="45">
        <v>14.829819679260254</v>
      </c>
      <c r="AG9049" s="45"/>
      <c r="AH9049" s="45">
        <v>10.484254837036133</v>
      </c>
      <c r="AI9049" s="45"/>
      <c r="AJ9049" s="45"/>
      <c r="AK9049" s="20">
        <v>1.918545737862587E-2</v>
      </c>
    </row>
    <row r="9050" spans="2:37">
      <c r="B9050" s="2">
        <v>2.6000000536441803E-2</v>
      </c>
      <c r="D9050" s="44">
        <v>1.5600000321865082</v>
      </c>
      <c r="E9050" s="44"/>
      <c r="F9050" s="45">
        <v>14.57323169708252</v>
      </c>
      <c r="G9050" s="45"/>
      <c r="H9050" s="45"/>
      <c r="I9050" s="45"/>
      <c r="J9050" s="45"/>
      <c r="K9050" s="45">
        <v>0.33806070685386658</v>
      </c>
      <c r="L9050" s="45"/>
      <c r="M9050" s="45"/>
      <c r="N9050" s="45">
        <v>15.655728340148926</v>
      </c>
      <c r="O9050" s="45"/>
      <c r="P9050" s="45"/>
      <c r="Q9050" s="45"/>
      <c r="R9050" s="45">
        <v>10.831226348876953</v>
      </c>
      <c r="S9050" s="45"/>
      <c r="T9050" s="45"/>
      <c r="U9050" s="45"/>
      <c r="V9050" s="46">
        <v>2.2069985866546631</v>
      </c>
      <c r="W9050" s="46"/>
      <c r="X9050" s="45">
        <v>6.4999997615814209E-2</v>
      </c>
      <c r="Y9050" s="45"/>
      <c r="Z9050" s="44">
        <v>3.8999998569488525</v>
      </c>
      <c r="AA9050" s="44"/>
      <c r="AB9050" s="45">
        <v>-12.001226425170898</v>
      </c>
      <c r="AC9050" s="45"/>
      <c r="AD9050" s="45">
        <v>2.5138561613857746E-3</v>
      </c>
      <c r="AE9050" s="45"/>
      <c r="AF9050" s="45">
        <v>14.818530082702637</v>
      </c>
      <c r="AG9050" s="45"/>
      <c r="AH9050" s="45">
        <v>10.476506233215332</v>
      </c>
      <c r="AI9050" s="45"/>
      <c r="AJ9050" s="45"/>
      <c r="AK9050" s="20">
        <v>1.6967153176665306E-2</v>
      </c>
    </row>
    <row r="9051" spans="2:37">
      <c r="B9051" s="2">
        <v>2.7000000700354576E-2</v>
      </c>
      <c r="D9051" s="44">
        <v>1.6200000420212746</v>
      </c>
      <c r="E9051" s="44"/>
      <c r="F9051" s="45">
        <v>11.438997268676758</v>
      </c>
      <c r="G9051" s="45"/>
      <c r="H9051" s="45"/>
      <c r="I9051" s="45"/>
      <c r="J9051" s="45"/>
      <c r="K9051" s="45">
        <v>0.29691272974014282</v>
      </c>
      <c r="L9051" s="45"/>
      <c r="M9051" s="45"/>
      <c r="N9051" s="45">
        <v>15.59953498840332</v>
      </c>
      <c r="O9051" s="45"/>
      <c r="P9051" s="45"/>
      <c r="Q9051" s="45"/>
      <c r="R9051" s="45">
        <v>10.820588111877441</v>
      </c>
      <c r="S9051" s="45"/>
      <c r="T9051" s="45"/>
      <c r="U9051" s="45"/>
      <c r="V9051" s="46">
        <v>1.940273642539978</v>
      </c>
      <c r="W9051" s="46"/>
      <c r="X9051" s="45">
        <v>6.5999999642372131E-2</v>
      </c>
      <c r="Y9051" s="45"/>
      <c r="Z9051" s="44">
        <v>3.9599999785423279</v>
      </c>
      <c r="AA9051" s="44"/>
      <c r="AB9051" s="45">
        <v>-14.345125198364258</v>
      </c>
      <c r="AC9051" s="45"/>
      <c r="AD9051" s="45">
        <v>2.2216930519789457E-3</v>
      </c>
      <c r="AE9051" s="45"/>
      <c r="AF9051" s="45">
        <v>14.807365417480469</v>
      </c>
      <c r="AG9051" s="45"/>
      <c r="AH9051" s="45">
        <v>10.468817710876465</v>
      </c>
      <c r="AI9051" s="45"/>
      <c r="AJ9051" s="45"/>
      <c r="AK9051" s="20">
        <v>1.5006223693490028E-2</v>
      </c>
    </row>
    <row r="9052" spans="2:37">
      <c r="B9052" s="2">
        <v>2.8000000864267349E-2</v>
      </c>
      <c r="D9052" s="44">
        <v>1.680000051856041</v>
      </c>
      <c r="E9052" s="44"/>
      <c r="F9052" s="45">
        <v>6.7523999214172363</v>
      </c>
      <c r="G9052" s="45"/>
      <c r="H9052" s="45"/>
      <c r="I9052" s="45"/>
      <c r="J9052" s="45"/>
      <c r="K9052" s="45">
        <v>0.26089391112327576</v>
      </c>
      <c r="L9052" s="45"/>
      <c r="M9052" s="45"/>
      <c r="N9052" s="45">
        <v>15.548602104187012</v>
      </c>
      <c r="O9052" s="45"/>
      <c r="P9052" s="45"/>
      <c r="Q9052" s="45"/>
      <c r="R9052" s="45">
        <v>10.810042381286621</v>
      </c>
      <c r="S9052" s="45"/>
      <c r="T9052" s="45"/>
      <c r="U9052" s="45"/>
      <c r="V9052" s="46">
        <v>1.7065601348876953</v>
      </c>
      <c r="W9052" s="46"/>
      <c r="X9052" s="45">
        <v>6.7000001668930054E-2</v>
      </c>
      <c r="Y9052" s="45"/>
      <c r="Z9052" s="44">
        <v>4.0200001001358032</v>
      </c>
      <c r="AA9052" s="44"/>
      <c r="AB9052" s="45">
        <v>-14.671985626220703</v>
      </c>
      <c r="AC9052" s="45"/>
      <c r="AD9052" s="45">
        <v>1.9636091310530901E-3</v>
      </c>
      <c r="AE9052" s="45"/>
      <c r="AF9052" s="45">
        <v>14.796319961547852</v>
      </c>
      <c r="AG9052" s="45"/>
      <c r="AH9052" s="45">
        <v>10.461189270019531</v>
      </c>
      <c r="AI9052" s="45"/>
      <c r="AJ9052" s="45"/>
      <c r="AK9052" s="20">
        <v>1.3272691518068314E-2</v>
      </c>
    </row>
    <row r="9053" spans="2:37">
      <c r="B9053" s="2">
        <v>2.8999999165534973E-2</v>
      </c>
      <c r="D9053" s="44">
        <v>1.7399999499320984</v>
      </c>
      <c r="E9053" s="44"/>
      <c r="F9053" s="45">
        <v>1.1683595180511475</v>
      </c>
      <c r="G9053" s="45"/>
      <c r="H9053" s="45"/>
      <c r="I9053" s="45"/>
      <c r="J9053" s="45"/>
      <c r="K9053" s="45">
        <v>0.22934110462665558</v>
      </c>
      <c r="L9053" s="45"/>
      <c r="M9053" s="45"/>
      <c r="N9053" s="45">
        <v>15.502264976501465</v>
      </c>
      <c r="O9053" s="45"/>
      <c r="P9053" s="45"/>
      <c r="Q9053" s="45"/>
      <c r="R9053" s="45">
        <v>10.799588203430176</v>
      </c>
      <c r="S9053" s="45"/>
      <c r="T9053" s="45"/>
      <c r="U9053" s="45"/>
      <c r="V9053" s="46">
        <v>1.5016188621520996</v>
      </c>
      <c r="W9053" s="46"/>
      <c r="X9053" s="45">
        <v>6.8000003695487976E-2</v>
      </c>
      <c r="Y9053" s="45"/>
      <c r="Z9053" s="44">
        <v>4.0800002217292786</v>
      </c>
      <c r="AA9053" s="44"/>
      <c r="AB9053" s="45">
        <v>-12.938922882080078</v>
      </c>
      <c r="AC9053" s="45"/>
      <c r="AD9053" s="45">
        <v>1.7356134485453367E-3</v>
      </c>
      <c r="AE9053" s="45"/>
      <c r="AF9053" s="45">
        <v>14.785387992858887</v>
      </c>
      <c r="AG9053" s="45"/>
      <c r="AH9053" s="45">
        <v>10.453620910644531</v>
      </c>
      <c r="AI9053" s="45"/>
      <c r="AJ9053" s="45"/>
      <c r="AK9053" s="20">
        <v>1.1740084737539291E-2</v>
      </c>
    </row>
    <row r="9054" spans="2:37">
      <c r="B9054" s="2">
        <v>2.9999999329447746E-2</v>
      </c>
      <c r="D9054" s="44">
        <v>1.7999999597668648</v>
      </c>
      <c r="E9054" s="44"/>
      <c r="F9054" s="45">
        <v>-4.5328550338745117</v>
      </c>
      <c r="G9054" s="45"/>
      <c r="H9054" s="45"/>
      <c r="I9054" s="45"/>
      <c r="J9054" s="45"/>
      <c r="K9054" s="45">
        <v>0.20168162882328033</v>
      </c>
      <c r="L9054" s="45"/>
      <c r="M9054" s="45"/>
      <c r="N9054" s="45">
        <v>15.459948539733887</v>
      </c>
      <c r="O9054" s="45"/>
      <c r="P9054" s="45"/>
      <c r="Q9054" s="45"/>
      <c r="R9054" s="45">
        <v>10.789224624633789</v>
      </c>
      <c r="S9054" s="45"/>
      <c r="T9054" s="45"/>
      <c r="U9054" s="45"/>
      <c r="V9054" s="46">
        <v>1.3217859268188477</v>
      </c>
      <c r="W9054" s="46"/>
      <c r="X9054" s="45">
        <v>6.8999998271465302E-2</v>
      </c>
      <c r="Y9054" s="45"/>
      <c r="Z9054" s="44">
        <v>4.1399998962879181</v>
      </c>
      <c r="AA9054" s="44"/>
      <c r="AB9054" s="45">
        <v>-9.3921709060668945</v>
      </c>
      <c r="AC9054" s="45"/>
      <c r="AD9054" s="45">
        <v>1.534183626063168E-3</v>
      </c>
      <c r="AE9054" s="45"/>
      <c r="AF9054" s="45">
        <v>14.774566650390625</v>
      </c>
      <c r="AG9054" s="45"/>
      <c r="AH9054" s="45">
        <v>10.446111679077148</v>
      </c>
      <c r="AI9054" s="45"/>
      <c r="AJ9054" s="45"/>
      <c r="AK9054" s="20">
        <v>1.0385028086602688E-2</v>
      </c>
    </row>
    <row r="9055" spans="2:37">
      <c r="B9055" s="2">
        <v>3.0999999493360519E-2</v>
      </c>
      <c r="D9055" s="44">
        <v>1.8599999696016312</v>
      </c>
      <c r="E9055" s="44"/>
      <c r="F9055" s="45">
        <v>-9.5554218292236328</v>
      </c>
      <c r="G9055" s="45"/>
      <c r="H9055" s="45"/>
      <c r="I9055" s="45"/>
      <c r="J9055" s="45"/>
      <c r="K9055" s="45">
        <v>0.17742004990577698</v>
      </c>
      <c r="L9055" s="45"/>
      <c r="M9055" s="45"/>
      <c r="N9055" s="45">
        <v>15.421157836914063</v>
      </c>
      <c r="O9055" s="45"/>
      <c r="P9055" s="45"/>
      <c r="Q9055" s="45"/>
      <c r="R9055" s="45">
        <v>10.778950691223145</v>
      </c>
      <c r="S9055" s="45"/>
      <c r="T9055" s="45"/>
      <c r="U9055" s="45"/>
      <c r="V9055" s="46">
        <v>1.1638880968093872</v>
      </c>
      <c r="W9055" s="46"/>
      <c r="X9055" s="45">
        <v>7.0000000298023224E-2</v>
      </c>
      <c r="Y9055" s="45"/>
      <c r="Z9055" s="44">
        <v>4.2000000178813934</v>
      </c>
      <c r="AA9055" s="44"/>
      <c r="AB9055" s="45">
        <v>-4.5321097373962402</v>
      </c>
      <c r="AC9055" s="45"/>
      <c r="AD9055" s="45">
        <v>1.3562120730057359E-3</v>
      </c>
      <c r="AE9055" s="45"/>
      <c r="AF9055" s="45">
        <v>14.763851165771484</v>
      </c>
      <c r="AG9055" s="45"/>
      <c r="AH9055" s="45">
        <v>10.438660621643066</v>
      </c>
      <c r="AI9055" s="45"/>
      <c r="AJ9055" s="45"/>
      <c r="AK9055" s="20">
        <v>9.186876006424427E-3</v>
      </c>
    </row>
    <row r="9056" spans="2:37">
      <c r="B9056" s="2">
        <v>3.2000001519918442E-2</v>
      </c>
      <c r="D9056" s="44">
        <v>1.9200000911951065</v>
      </c>
      <c r="E9056" s="44"/>
      <c r="F9056" s="45">
        <v>-13.199721336364746</v>
      </c>
      <c r="G9056" s="45"/>
      <c r="H9056" s="45"/>
      <c r="I9056" s="45"/>
      <c r="J9056" s="45"/>
      <c r="K9056" s="45">
        <v>0.15612697601318359</v>
      </c>
      <c r="L9056" s="45"/>
      <c r="M9056" s="45"/>
      <c r="N9056" s="45">
        <v>15.38546085357666</v>
      </c>
      <c r="O9056" s="45"/>
      <c r="P9056" s="45"/>
      <c r="Q9056" s="45"/>
      <c r="R9056" s="45">
        <v>10.768765449523926</v>
      </c>
      <c r="S9056" s="45"/>
      <c r="T9056" s="45"/>
      <c r="U9056" s="45"/>
      <c r="V9056" s="46">
        <v>1.0251727104187012</v>
      </c>
      <c r="W9056" s="46"/>
      <c r="X9056" s="45">
        <v>7.1000002324581146E-2</v>
      </c>
      <c r="Y9056" s="45"/>
      <c r="Z9056" s="44">
        <v>4.2600001394748688</v>
      </c>
      <c r="AA9056" s="44"/>
      <c r="AB9056" s="45">
        <v>0.95731312036514282</v>
      </c>
      <c r="AC9056" s="45"/>
      <c r="AD9056" s="45">
        <v>1.1989563936367631E-3</v>
      </c>
      <c r="AE9056" s="45"/>
      <c r="AF9056" s="45">
        <v>14.753237724304199</v>
      </c>
      <c r="AG9056" s="45"/>
      <c r="AH9056" s="45">
        <v>10.431266784667969</v>
      </c>
      <c r="AI9056" s="45"/>
      <c r="AJ9056" s="45"/>
      <c r="AK9056" s="20">
        <v>8.1273941323161125E-3</v>
      </c>
    </row>
    <row r="9057" spans="2:37">
      <c r="B9057" s="2">
        <v>3.2999999821186066E-2</v>
      </c>
      <c r="D9057" s="44">
        <v>1.9799999892711639</v>
      </c>
      <c r="E9057" s="44"/>
      <c r="F9057" s="45">
        <v>-14.96036434173584</v>
      </c>
      <c r="G9057" s="45"/>
      <c r="H9057" s="45"/>
      <c r="I9057" s="45"/>
      <c r="J9057" s="45"/>
      <c r="K9057" s="45">
        <v>0.13742965459823608</v>
      </c>
      <c r="L9057" s="45"/>
      <c r="M9057" s="45"/>
      <c r="N9057" s="45">
        <v>15.352482795715332</v>
      </c>
      <c r="O9057" s="45"/>
      <c r="P9057" s="45"/>
      <c r="Q9057" s="45"/>
      <c r="R9057" s="45">
        <v>10.758667945861816</v>
      </c>
      <c r="S9057" s="45"/>
      <c r="T9057" s="45"/>
      <c r="U9057" s="45"/>
      <c r="V9057" s="46">
        <v>0.90324795246124268</v>
      </c>
      <c r="W9057" s="46"/>
      <c r="X9057" s="45">
        <v>7.1999996900558472E-2</v>
      </c>
      <c r="Y9057" s="45"/>
      <c r="Z9057" s="44">
        <v>4.3199998140335083</v>
      </c>
      <c r="AA9057" s="44"/>
      <c r="AB9057" s="45">
        <v>6.3048129081726074</v>
      </c>
      <c r="AC9057" s="45"/>
      <c r="AD9057" s="45">
        <v>1.0599959641695023E-3</v>
      </c>
      <c r="AE9057" s="45"/>
      <c r="AF9057" s="45">
        <v>14.742722511291504</v>
      </c>
      <c r="AG9057" s="45"/>
      <c r="AH9057" s="45">
        <v>10.423930168151855</v>
      </c>
      <c r="AI9057" s="45"/>
      <c r="AJ9057" s="45"/>
      <c r="AK9057" s="20">
        <v>7.1904771029949188E-3</v>
      </c>
    </row>
    <row r="9058" spans="2:37">
      <c r="B9058" s="2">
        <v>3.4000001847743988E-2</v>
      </c>
      <c r="D9058" s="44">
        <v>2.0400001108646393</v>
      </c>
      <c r="E9058" s="44"/>
      <c r="F9058" s="45">
        <v>-14.596789360046387</v>
      </c>
      <c r="G9058" s="45"/>
      <c r="H9058" s="45"/>
      <c r="I9058" s="45"/>
      <c r="J9058" s="45"/>
      <c r="K9058" s="45">
        <v>0.12100403755903244</v>
      </c>
      <c r="L9058" s="45"/>
      <c r="M9058" s="45"/>
      <c r="N9058" s="45">
        <v>15.321900367736816</v>
      </c>
      <c r="O9058" s="45"/>
      <c r="P9058" s="45"/>
      <c r="Q9058" s="45"/>
      <c r="R9058" s="45">
        <v>10.748656272888184</v>
      </c>
      <c r="S9058" s="45"/>
      <c r="T9058" s="45"/>
      <c r="U9058" s="45"/>
      <c r="V9058" s="46">
        <v>0.79603230953216553</v>
      </c>
      <c r="W9058" s="46"/>
      <c r="X9058" s="45">
        <v>7.2999998927116394E-2</v>
      </c>
      <c r="Y9058" s="45"/>
      <c r="Z9058" s="44">
        <v>4.3799999356269836</v>
      </c>
      <c r="AA9058" s="44"/>
      <c r="AB9058" s="45">
        <v>10.760116577148438</v>
      </c>
      <c r="AC9058" s="45"/>
      <c r="AD9058" s="45">
        <v>9.3719427241012454E-4</v>
      </c>
      <c r="AE9058" s="45"/>
      <c r="AF9058" s="45">
        <v>14.732304573059082</v>
      </c>
      <c r="AG9058" s="45"/>
      <c r="AH9058" s="45">
        <v>10.41664981842041</v>
      </c>
      <c r="AI9058" s="45"/>
      <c r="AJ9058" s="45"/>
      <c r="AK9058" s="20">
        <v>6.3618961721658707E-3</v>
      </c>
    </row>
    <row r="9059" spans="2:37">
      <c r="B9059" s="2">
        <v>3.5000000149011612E-2</v>
      </c>
      <c r="D9059" s="44">
        <v>2.1000000089406967</v>
      </c>
      <c r="E9059" s="44"/>
      <c r="F9059" s="45">
        <v>-12.166557312011719</v>
      </c>
      <c r="G9059" s="45"/>
      <c r="H9059" s="45"/>
      <c r="I9059" s="45"/>
      <c r="J9059" s="45"/>
      <c r="K9059" s="45">
        <v>0.10656800866127014</v>
      </c>
      <c r="L9059" s="45"/>
      <c r="M9059" s="45"/>
      <c r="N9059" s="45">
        <v>15.293427467346191</v>
      </c>
      <c r="O9059" s="45"/>
      <c r="P9059" s="45"/>
      <c r="Q9059" s="45"/>
      <c r="R9059" s="45">
        <v>10.738731384277344</v>
      </c>
      <c r="S9059" s="45"/>
      <c r="T9059" s="45"/>
      <c r="U9059" s="45"/>
      <c r="V9059" s="46">
        <v>0.70171195268630981</v>
      </c>
      <c r="W9059" s="46"/>
      <c r="X9059" s="45">
        <v>7.4000000953674316E-2</v>
      </c>
      <c r="Y9059" s="45"/>
      <c r="Z9059" s="44">
        <v>4.440000057220459</v>
      </c>
      <c r="AA9059" s="44"/>
      <c r="AB9059" s="45">
        <v>13.69920825958252</v>
      </c>
      <c r="AC9059" s="45"/>
      <c r="AD9059" s="45">
        <v>8.2866556476801634E-4</v>
      </c>
      <c r="AE9059" s="45"/>
      <c r="AF9059" s="45">
        <v>14.721978187561035</v>
      </c>
      <c r="AG9059" s="45"/>
      <c r="AH9059" s="45">
        <v>10.409424781799316</v>
      </c>
      <c r="AI9059" s="45"/>
      <c r="AJ9059" s="45"/>
      <c r="AK9059" s="20">
        <v>5.6290817447006702E-3</v>
      </c>
    </row>
    <row r="9060" spans="2:37">
      <c r="B9060" s="2">
        <v>3.5999998450279236E-2</v>
      </c>
      <c r="D9060" s="44">
        <v>2.1599999070167542</v>
      </c>
      <c r="E9060" s="44"/>
      <c r="F9060" s="45">
        <v>-8.0167675018310547</v>
      </c>
      <c r="G9060" s="45"/>
      <c r="H9060" s="45"/>
      <c r="I9060" s="45"/>
      <c r="J9060" s="45"/>
      <c r="K9060" s="45">
        <v>9.3875698745250702E-2</v>
      </c>
      <c r="L9060" s="45"/>
      <c r="M9060" s="45"/>
      <c r="N9060" s="45">
        <v>15.266819000244141</v>
      </c>
      <c r="O9060" s="45"/>
      <c r="P9060" s="45"/>
      <c r="Q9060" s="45"/>
      <c r="R9060" s="45">
        <v>10.728891372680664</v>
      </c>
      <c r="S9060" s="45"/>
      <c r="T9060" s="45"/>
      <c r="U9060" s="45"/>
      <c r="V9060" s="46">
        <v>0.61870455741882324</v>
      </c>
      <c r="W9060" s="46"/>
      <c r="X9060" s="45">
        <v>7.5000002980232239E-2</v>
      </c>
      <c r="Y9060" s="45"/>
      <c r="Z9060" s="44">
        <v>4.5000001788139343</v>
      </c>
      <c r="AA9060" s="44"/>
      <c r="AB9060" s="45">
        <v>14.711712837219238</v>
      </c>
      <c r="AC9060" s="45"/>
      <c r="AD9060" s="45">
        <v>7.3274486931040883E-4</v>
      </c>
      <c r="AE9060" s="45"/>
      <c r="AF9060" s="45">
        <v>14.711743354797363</v>
      </c>
      <c r="AG9060" s="45"/>
      <c r="AH9060" s="45">
        <v>10.402255058288574</v>
      </c>
      <c r="AI9060" s="45"/>
      <c r="AJ9060" s="45"/>
      <c r="AK9060" s="20">
        <v>4.9809282645583153E-3</v>
      </c>
    </row>
    <row r="9061" spans="2:37">
      <c r="B9061" s="2">
        <v>3.7000000476837158E-2</v>
      </c>
      <c r="D9061" s="44">
        <v>2.2200000286102295</v>
      </c>
      <c r="E9061" s="44"/>
      <c r="F9061" s="45">
        <v>-2.7348659038543701</v>
      </c>
      <c r="G9061" s="45"/>
      <c r="H9061" s="45"/>
      <c r="I9061" s="45"/>
      <c r="J9061" s="45"/>
      <c r="K9061" s="45">
        <v>8.2712545990943909E-2</v>
      </c>
      <c r="L9061" s="45"/>
      <c r="M9061" s="45"/>
      <c r="N9061" s="45">
        <v>15.241857528686523</v>
      </c>
      <c r="O9061" s="45"/>
      <c r="P9061" s="45"/>
      <c r="Q9061" s="45"/>
      <c r="R9061" s="45">
        <v>10.719134330749512</v>
      </c>
      <c r="S9061" s="45"/>
      <c r="T9061" s="45"/>
      <c r="U9061" s="45"/>
      <c r="V9061" s="46">
        <v>0.54562801122665405</v>
      </c>
      <c r="W9061" s="46"/>
      <c r="X9061" s="45">
        <v>7.5999997556209564E-2</v>
      </c>
      <c r="Y9061" s="45"/>
      <c r="Z9061" s="44">
        <v>4.5599998533725739</v>
      </c>
      <c r="AA9061" s="44"/>
      <c r="AB9061" s="45">
        <v>13.658184051513672</v>
      </c>
      <c r="AC9061" s="45"/>
      <c r="AD9061" s="45">
        <v>6.4796232618391514E-4</v>
      </c>
      <c r="AE9061" s="45"/>
      <c r="AF9061" s="45">
        <v>14.701596260070801</v>
      </c>
      <c r="AG9061" s="45"/>
      <c r="AH9061" s="45">
        <v>10.395140647888184</v>
      </c>
      <c r="AI9061" s="45"/>
      <c r="AJ9061" s="45"/>
      <c r="AK9061" s="20">
        <v>4.4076223857700825E-3</v>
      </c>
    </row>
    <row r="9062" spans="2:37" ht="14.25" customHeight="1">
      <c r="B9062" s="2">
        <v>3.7999998778104782E-2</v>
      </c>
      <c r="D9062" s="44">
        <v>2.2799999266862869</v>
      </c>
      <c r="E9062" s="44"/>
      <c r="F9062" s="45">
        <v>2.9341814517974854</v>
      </c>
      <c r="G9062" s="45"/>
      <c r="H9062" s="45"/>
      <c r="I9062" s="45"/>
      <c r="J9062" s="45"/>
      <c r="K9062" s="45">
        <v>7.2891168296337128E-2</v>
      </c>
      <c r="L9062" s="45"/>
      <c r="M9062" s="45"/>
      <c r="N9062" s="45">
        <v>15.218356132507324</v>
      </c>
      <c r="O9062" s="45"/>
      <c r="P9062" s="45"/>
      <c r="Q9062" s="45"/>
      <c r="R9062" s="45">
        <v>10.709461212158203</v>
      </c>
      <c r="S9062" s="45"/>
      <c r="T9062" s="45"/>
      <c r="U9062" s="45"/>
      <c r="V9062" s="46">
        <v>0.48127388954162598</v>
      </c>
      <c r="W9062" s="46"/>
      <c r="X9062" s="45">
        <v>7.6999999582767487E-2</v>
      </c>
      <c r="Y9062" s="45"/>
      <c r="Z9062" s="44">
        <v>4.6199999749660492</v>
      </c>
      <c r="AA9062" s="44"/>
      <c r="AB9062" s="45">
        <v>10.689291954040527</v>
      </c>
      <c r="AC9062" s="45"/>
      <c r="AD9062" s="45">
        <v>5.7301996275782585E-4</v>
      </c>
      <c r="AE9062" s="45"/>
      <c r="AF9062" s="45">
        <v>14.691535949707031</v>
      </c>
      <c r="AG9062" s="45"/>
      <c r="AH9062" s="45">
        <v>10.388079643249512</v>
      </c>
      <c r="AI9062" s="45"/>
      <c r="AJ9062" s="45"/>
      <c r="AK9062" s="20">
        <v>3.9004927966743708E-3</v>
      </c>
    </row>
    <row r="9063" spans="2:37" ht="13.5" customHeight="1">
      <c r="B9063" s="47" t="s">
        <v>11</v>
      </c>
      <c r="C9063" s="47"/>
      <c r="D9063" s="47"/>
      <c r="E9063" s="47"/>
    </row>
    <row r="9064" spans="2:37" ht="12.75" customHeight="1">
      <c r="B9064" s="39" t="s">
        <v>0</v>
      </c>
      <c r="C9064" s="39"/>
      <c r="D9064" s="39"/>
      <c r="E9064" s="39"/>
      <c r="F9064" s="39"/>
      <c r="G9064" s="1" t="s">
        <v>1</v>
      </c>
      <c r="H9064" s="40" t="s">
        <v>85</v>
      </c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</row>
    <row r="9065" spans="2:37" ht="12.75" customHeight="1">
      <c r="AB9065" s="39" t="s">
        <v>2</v>
      </c>
      <c r="AC9065" s="39"/>
      <c r="AD9065" s="39"/>
      <c r="AE9065" s="39"/>
      <c r="AF9065" s="39"/>
      <c r="AG9065" s="39"/>
    </row>
    <row r="9066" spans="2:37" ht="12" customHeight="1">
      <c r="B9066" s="39" t="s">
        <v>3</v>
      </c>
      <c r="C9066" s="39"/>
      <c r="D9066" s="39"/>
      <c r="E9066" s="39"/>
      <c r="G9066" s="1" t="s">
        <v>4</v>
      </c>
      <c r="H9066" s="41">
        <v>0.2199999988079071</v>
      </c>
      <c r="I9066" s="41"/>
      <c r="J9066" s="41"/>
      <c r="K9066" s="41"/>
      <c r="L9066" s="41"/>
      <c r="M9066" s="41"/>
      <c r="N9066" s="41"/>
      <c r="O9066" s="39" t="s">
        <v>21</v>
      </c>
      <c r="P9066" s="39"/>
      <c r="Q9066" s="39"/>
      <c r="R9066" s="39"/>
      <c r="S9066" s="1" t="s">
        <v>4</v>
      </c>
      <c r="T9066" s="42" t="s">
        <v>22</v>
      </c>
      <c r="U9066" s="42"/>
      <c r="V9066" s="42"/>
      <c r="W9066" s="42"/>
      <c r="X9066" s="42"/>
      <c r="Y9066" s="42"/>
      <c r="Z9066" s="42"/>
      <c r="AA9066" s="42"/>
      <c r="AB9066" s="39"/>
      <c r="AC9066" s="39"/>
      <c r="AD9066" s="39"/>
      <c r="AE9066" s="39"/>
      <c r="AF9066" s="39"/>
      <c r="AG9066" s="39"/>
    </row>
    <row r="9067" spans="2:37" ht="10.5" customHeight="1">
      <c r="AB9067" s="39"/>
      <c r="AC9067" s="39"/>
      <c r="AD9067" s="39"/>
      <c r="AE9067" s="39"/>
      <c r="AF9067" s="39"/>
      <c r="AG9067" s="39"/>
    </row>
    <row r="9068" spans="2:37" ht="12" customHeight="1">
      <c r="AB9068" s="39"/>
      <c r="AC9068" s="39"/>
      <c r="AD9068" s="39"/>
      <c r="AE9068" s="39"/>
      <c r="AF9068" s="39"/>
      <c r="AG9068" s="39"/>
    </row>
    <row r="9069" spans="2:37" ht="12" customHeight="1">
      <c r="AB9069" s="39"/>
      <c r="AC9069" s="39"/>
      <c r="AD9069" s="39"/>
      <c r="AE9069" s="39"/>
      <c r="AF9069" s="39"/>
      <c r="AG9069" s="39"/>
    </row>
    <row r="9070" spans="2:37" ht="6" customHeight="1"/>
    <row r="9071" spans="2:37" ht="3" customHeight="1">
      <c r="B9071" s="43" t="s">
        <v>5</v>
      </c>
      <c r="D9071" s="43" t="s">
        <v>23</v>
      </c>
      <c r="E9071" s="43"/>
      <c r="G9071" s="43" t="s">
        <v>6</v>
      </c>
      <c r="H9071" s="43"/>
      <c r="J9071" s="43" t="s">
        <v>7</v>
      </c>
      <c r="K9071" s="43"/>
      <c r="L9071" s="43"/>
      <c r="M9071" s="43"/>
      <c r="N9071" s="43" t="s">
        <v>8</v>
      </c>
      <c r="O9071" s="43"/>
      <c r="Q9071" s="43" t="s">
        <v>9</v>
      </c>
      <c r="R9071" s="43"/>
      <c r="S9071" s="43"/>
      <c r="T9071" s="43" t="s">
        <v>10</v>
      </c>
      <c r="U9071" s="43"/>
      <c r="X9071" s="43" t="s">
        <v>5</v>
      </c>
      <c r="Y9071" s="43"/>
      <c r="Z9071" s="43" t="s">
        <v>23</v>
      </c>
      <c r="AA9071" s="43"/>
      <c r="AB9071" s="43" t="s">
        <v>6</v>
      </c>
      <c r="AC9071" s="43" t="s">
        <v>7</v>
      </c>
      <c r="AE9071" s="43" t="s">
        <v>8</v>
      </c>
      <c r="AF9071" s="43" t="s">
        <v>9</v>
      </c>
      <c r="AG9071" s="43" t="s">
        <v>10</v>
      </c>
      <c r="AH9071" s="43"/>
    </row>
    <row r="9072" spans="2:37" ht="14.25" customHeight="1">
      <c r="B9072" s="43"/>
      <c r="D9072" s="43"/>
      <c r="E9072" s="43"/>
      <c r="G9072" s="43"/>
      <c r="H9072" s="43"/>
      <c r="J9072" s="43"/>
      <c r="K9072" s="43"/>
      <c r="L9072" s="43"/>
      <c r="M9072" s="43"/>
      <c r="N9072" s="43"/>
      <c r="O9072" s="43"/>
      <c r="Q9072" s="43"/>
      <c r="R9072" s="43"/>
      <c r="S9072" s="43"/>
      <c r="T9072" s="43"/>
      <c r="U9072" s="43"/>
      <c r="X9072" s="43"/>
      <c r="Y9072" s="43"/>
      <c r="Z9072" s="43"/>
      <c r="AA9072" s="43"/>
      <c r="AB9072" s="43"/>
      <c r="AC9072" s="43"/>
      <c r="AE9072" s="43"/>
      <c r="AF9072" s="43"/>
      <c r="AG9072" s="43"/>
      <c r="AH9072" s="43"/>
    </row>
    <row r="9073" spans="2:23">
      <c r="B9073" s="2">
        <v>7.8000001609325409E-2</v>
      </c>
      <c r="D9073" s="44">
        <v>4.6800000965595245</v>
      </c>
      <c r="E9073" s="44"/>
      <c r="F9073" s="45">
        <v>6.2242846488952637</v>
      </c>
      <c r="G9073" s="45"/>
      <c r="H9073" s="45"/>
      <c r="I9073" s="45"/>
      <c r="J9073" s="45"/>
      <c r="K9073" s="45">
        <v>5.0677178660407662E-4</v>
      </c>
      <c r="L9073" s="45"/>
      <c r="M9073" s="45"/>
      <c r="N9073" s="45">
        <v>14.681559562683105</v>
      </c>
      <c r="O9073" s="45"/>
      <c r="P9073" s="45"/>
      <c r="Q9073" s="45"/>
      <c r="R9073" s="45">
        <v>10.381072044372559</v>
      </c>
      <c r="S9073" s="45"/>
      <c r="T9073" s="45"/>
      <c r="U9073" s="45"/>
      <c r="V9073" s="46">
        <v>3.451876575127244E-3</v>
      </c>
      <c r="W9073" s="46"/>
    </row>
    <row r="9074" spans="2:23">
      <c r="B9074" s="2">
        <v>7.9000003635883331E-2</v>
      </c>
      <c r="D9074" s="44">
        <v>4.7400002181529999</v>
      </c>
      <c r="E9074" s="44"/>
      <c r="F9074" s="45">
        <v>0.89179223775863647</v>
      </c>
      <c r="G9074" s="45"/>
      <c r="H9074" s="45"/>
      <c r="I9074" s="45"/>
      <c r="J9074" s="45"/>
      <c r="K9074" s="45">
        <v>4.4820582843385637E-4</v>
      </c>
      <c r="L9074" s="45"/>
      <c r="M9074" s="45"/>
      <c r="N9074" s="45">
        <v>14.671665191650391</v>
      </c>
      <c r="O9074" s="45"/>
      <c r="P9074" s="45"/>
      <c r="Q9074" s="45"/>
      <c r="R9074" s="45">
        <v>10.374116897583008</v>
      </c>
      <c r="S9074" s="45"/>
      <c r="T9074" s="45"/>
      <c r="U9074" s="45"/>
      <c r="V9074" s="46">
        <v>3.0550009105354548E-3</v>
      </c>
      <c r="W9074" s="46"/>
    </row>
    <row r="9075" spans="2:23">
      <c r="B9075" s="2">
        <v>7.9999998211860657E-2</v>
      </c>
      <c r="D9075" s="44">
        <v>4.7999998927116394</v>
      </c>
      <c r="E9075" s="44"/>
      <c r="F9075" s="45">
        <v>-4.5586676597595215</v>
      </c>
      <c r="G9075" s="45"/>
      <c r="H9075" s="45"/>
      <c r="I9075" s="45"/>
      <c r="J9075" s="45"/>
      <c r="K9075" s="45">
        <v>3.9642819319851696E-4</v>
      </c>
      <c r="L9075" s="45"/>
      <c r="M9075" s="45"/>
      <c r="N9075" s="45">
        <v>14.66185188293457</v>
      </c>
      <c r="O9075" s="45"/>
      <c r="P9075" s="45"/>
      <c r="Q9075" s="45"/>
      <c r="R9075" s="45">
        <v>10.367214202880859</v>
      </c>
      <c r="S9075" s="45"/>
      <c r="T9075" s="45"/>
      <c r="U9075" s="45"/>
      <c r="V9075" s="46">
        <v>2.703880425542593E-3</v>
      </c>
      <c r="W9075" s="46"/>
    </row>
    <row r="9076" spans="2:23">
      <c r="B9076" s="2">
        <v>8.1000000238418579E-2</v>
      </c>
      <c r="D9076" s="44">
        <v>4.8600000143051147</v>
      </c>
      <c r="E9076" s="44"/>
      <c r="F9076" s="45">
        <v>-9.3620271682739258</v>
      </c>
      <c r="G9076" s="45"/>
      <c r="H9076" s="45"/>
      <c r="I9076" s="45"/>
      <c r="J9076" s="45"/>
      <c r="K9076" s="45">
        <v>3.5064952680841088E-4</v>
      </c>
      <c r="L9076" s="45"/>
      <c r="M9076" s="45"/>
      <c r="N9076" s="45">
        <v>14.652117729187012</v>
      </c>
      <c r="O9076" s="45"/>
      <c r="P9076" s="45"/>
      <c r="Q9076" s="45"/>
      <c r="R9076" s="45">
        <v>10.360363960266113</v>
      </c>
      <c r="S9076" s="45"/>
      <c r="T9076" s="45"/>
      <c r="U9076" s="45"/>
      <c r="V9076" s="46">
        <v>2.3932235781103373E-3</v>
      </c>
      <c r="W9076" s="46"/>
    </row>
    <row r="9077" spans="2:23">
      <c r="B9077" s="2">
        <v>8.2000002264976501E-2</v>
      </c>
      <c r="D9077" s="44">
        <v>4.9200001358985901</v>
      </c>
      <c r="E9077" s="44"/>
      <c r="F9077" s="45">
        <v>-12.845043182373047</v>
      </c>
      <c r="G9077" s="45"/>
      <c r="H9077" s="45"/>
      <c r="I9077" s="45"/>
      <c r="J9077" s="45"/>
      <c r="K9077" s="45">
        <v>3.1017250148579478E-4</v>
      </c>
      <c r="L9077" s="45"/>
      <c r="M9077" s="45"/>
      <c r="N9077" s="45">
        <v>14.642460823059082</v>
      </c>
      <c r="O9077" s="45"/>
      <c r="P9077" s="45"/>
      <c r="Q9077" s="45"/>
      <c r="R9077" s="45">
        <v>10.35356330871582</v>
      </c>
      <c r="S9077" s="45"/>
      <c r="T9077" s="45"/>
      <c r="U9077" s="45"/>
      <c r="V9077" s="46">
        <v>2.1183534990996122E-3</v>
      </c>
      <c r="W9077" s="46"/>
    </row>
    <row r="9078" spans="2:23">
      <c r="B9078" s="2">
        <v>8.2999996840953827E-2</v>
      </c>
      <c r="D9078" s="44">
        <v>4.9799998104572296</v>
      </c>
      <c r="E9078" s="44"/>
      <c r="F9078" s="45">
        <v>-14.520649909973145</v>
      </c>
      <c r="G9078" s="45"/>
      <c r="H9078" s="45"/>
      <c r="I9078" s="45"/>
      <c r="J9078" s="45"/>
      <c r="K9078" s="45">
        <v>2.7438119286671281E-4</v>
      </c>
      <c r="L9078" s="45"/>
      <c r="M9078" s="45"/>
      <c r="N9078" s="45">
        <v>14.632879257202148</v>
      </c>
      <c r="O9078" s="45"/>
      <c r="P9078" s="45"/>
      <c r="Q9078" s="45"/>
      <c r="R9078" s="45">
        <v>10.346814155578613</v>
      </c>
      <c r="S9078" s="45"/>
      <c r="T9078" s="45"/>
      <c r="U9078" s="45"/>
      <c r="V9078" s="46">
        <v>1.8751355819404125E-3</v>
      </c>
      <c r="W9078" s="46"/>
    </row>
    <row r="9079" spans="2:23">
      <c r="B9079" s="2">
        <v>8.3999998867511749E-2</v>
      </c>
      <c r="D9079" s="44">
        <v>5.039999932050705</v>
      </c>
      <c r="E9079" s="44"/>
      <c r="F9079" s="45">
        <v>-14.156057357788086</v>
      </c>
      <c r="G9079" s="45"/>
      <c r="H9079" s="45"/>
      <c r="I9079" s="45"/>
      <c r="J9079" s="45"/>
      <c r="K9079" s="45">
        <v>2.4273144663311541E-4</v>
      </c>
      <c r="L9079" s="45"/>
      <c r="M9079" s="45"/>
      <c r="N9079" s="45">
        <v>14.623373985290527</v>
      </c>
      <c r="O9079" s="45"/>
      <c r="P9079" s="45"/>
      <c r="Q9079" s="45"/>
      <c r="R9079" s="45">
        <v>10.340115547180176</v>
      </c>
      <c r="S9079" s="45"/>
      <c r="T9079" s="45"/>
      <c r="U9079" s="45"/>
      <c r="V9079" s="46">
        <v>1.6599142691120505E-3</v>
      </c>
      <c r="W9079" s="46"/>
    </row>
    <row r="9080" spans="2:23">
      <c r="B9080" s="2">
        <v>8.5000000894069672E-2</v>
      </c>
      <c r="D9080" s="44">
        <v>5.1000000536441803</v>
      </c>
      <c r="E9080" s="44"/>
      <c r="F9080" s="45">
        <v>-11.805086135864258</v>
      </c>
      <c r="G9080" s="45"/>
      <c r="H9080" s="45"/>
      <c r="I9080" s="45"/>
      <c r="J9080" s="45"/>
      <c r="K9080" s="45">
        <v>2.1474255481734872E-4</v>
      </c>
      <c r="L9080" s="45"/>
      <c r="M9080" s="45"/>
      <c r="N9080" s="45">
        <v>14.613941192626953</v>
      </c>
      <c r="O9080" s="45"/>
      <c r="P9080" s="45"/>
      <c r="Q9080" s="45"/>
      <c r="R9080" s="45">
        <v>10.333465576171875</v>
      </c>
      <c r="S9080" s="45"/>
      <c r="T9080" s="45"/>
      <c r="U9080" s="45"/>
      <c r="V9080" s="46">
        <v>1.4694578712806106E-3</v>
      </c>
      <c r="W9080" s="46"/>
    </row>
    <row r="9081" spans="2:23">
      <c r="B9081" s="2">
        <v>8.6000002920627594E-2</v>
      </c>
      <c r="D9081" s="44">
        <v>5.1600001752376556</v>
      </c>
      <c r="E9081" s="44"/>
      <c r="F9081" s="45">
        <v>-7.8002424240112305</v>
      </c>
      <c r="G9081" s="45"/>
      <c r="H9081" s="45"/>
      <c r="I9081" s="45"/>
      <c r="J9081" s="45"/>
      <c r="K9081" s="45">
        <v>1.8998977611772716E-4</v>
      </c>
      <c r="L9081" s="45"/>
      <c r="M9081" s="45"/>
      <c r="N9081" s="45">
        <v>14.604581832885742</v>
      </c>
      <c r="O9081" s="45"/>
      <c r="P9081" s="45"/>
      <c r="Q9081" s="45"/>
      <c r="R9081" s="45">
        <v>10.326864242553711</v>
      </c>
      <c r="S9081" s="45"/>
      <c r="T9081" s="45"/>
      <c r="U9081" s="45"/>
      <c r="V9081" s="46">
        <v>1.300908625125885E-3</v>
      </c>
      <c r="W9081" s="46"/>
    </row>
    <row r="9082" spans="2:23">
      <c r="B9082" s="2">
        <v>8.6999997496604919E-2</v>
      </c>
      <c r="D9082" s="44">
        <v>5.2199998497962952</v>
      </c>
      <c r="E9082" s="44"/>
      <c r="F9082" s="45">
        <v>-2.7056982517242432</v>
      </c>
      <c r="G9082" s="45"/>
      <c r="H9082" s="45"/>
      <c r="I9082" s="45"/>
      <c r="J9082" s="45"/>
      <c r="K9082" s="45">
        <v>1.6809784574434161E-4</v>
      </c>
      <c r="L9082" s="45"/>
      <c r="M9082" s="45"/>
      <c r="N9082" s="45">
        <v>14.595293045043945</v>
      </c>
      <c r="O9082" s="45"/>
      <c r="P9082" s="45"/>
      <c r="Q9082" s="45"/>
      <c r="R9082" s="45">
        <v>10.320311546325684</v>
      </c>
      <c r="S9082" s="45"/>
      <c r="T9082" s="45"/>
      <c r="U9082" s="45"/>
      <c r="V9082" s="46">
        <v>1.1517396196722984E-3</v>
      </c>
      <c r="W9082" s="46"/>
    </row>
    <row r="9083" spans="2:23">
      <c r="B9083" s="2">
        <v>8.7999999523162842E-2</v>
      </c>
      <c r="D9083" s="44">
        <v>5.2799999713897705</v>
      </c>
      <c r="E9083" s="44"/>
      <c r="F9083" s="45">
        <v>2.7621731758117676</v>
      </c>
      <c r="G9083" s="45"/>
      <c r="H9083" s="45"/>
      <c r="I9083" s="45"/>
      <c r="J9083" s="45"/>
      <c r="K9083" s="45">
        <v>1.4873509644530714E-4</v>
      </c>
      <c r="L9083" s="45"/>
      <c r="M9083" s="45"/>
      <c r="N9083" s="45">
        <v>14.586074829101563</v>
      </c>
      <c r="O9083" s="45"/>
      <c r="P9083" s="45"/>
      <c r="Q9083" s="45"/>
      <c r="R9083" s="45">
        <v>10.313807487487793</v>
      </c>
      <c r="S9083" s="45"/>
      <c r="T9083" s="45"/>
      <c r="U9083" s="45"/>
      <c r="V9083" s="46">
        <v>1.0197166120633483E-3</v>
      </c>
      <c r="W9083" s="46"/>
    </row>
    <row r="9084" spans="2:23">
      <c r="B9084" s="2">
        <v>8.9000001549720764E-2</v>
      </c>
      <c r="D9084" s="44">
        <v>5.3400000929832458</v>
      </c>
      <c r="E9084" s="44"/>
      <c r="F9084" s="45">
        <v>7.8355178833007813</v>
      </c>
      <c r="G9084" s="45"/>
      <c r="H9084" s="45"/>
      <c r="I9084" s="45"/>
      <c r="J9084" s="45"/>
      <c r="K9084" s="45">
        <v>1.3160851085558534E-4</v>
      </c>
      <c r="L9084" s="45"/>
      <c r="M9084" s="45"/>
      <c r="N9084" s="45">
        <v>14.576925277709961</v>
      </c>
      <c r="O9084" s="45"/>
      <c r="P9084" s="45"/>
      <c r="Q9084" s="45"/>
      <c r="R9084" s="45">
        <v>10.307350158691406</v>
      </c>
      <c r="S9084" s="45"/>
      <c r="T9084" s="45"/>
      <c r="U9084" s="45"/>
      <c r="V9084" s="46">
        <v>9.0286321938037872E-4</v>
      </c>
      <c r="W9084" s="46"/>
    </row>
    <row r="9085" spans="2:23">
      <c r="B9085" s="2">
        <v>9.0000003576278687E-2</v>
      </c>
      <c r="D9085" s="44">
        <v>5.4000002145767212</v>
      </c>
      <c r="E9085" s="44"/>
      <c r="F9085" s="45">
        <v>11.802816390991211</v>
      </c>
      <c r="G9085" s="45"/>
      <c r="H9085" s="45"/>
      <c r="I9085" s="45"/>
      <c r="J9085" s="45"/>
      <c r="K9085" s="45">
        <v>1.1645907943602651E-4</v>
      </c>
      <c r="L9085" s="45"/>
      <c r="M9085" s="45"/>
      <c r="N9085" s="45">
        <v>14.567844390869141</v>
      </c>
      <c r="O9085" s="45"/>
      <c r="P9085" s="45"/>
      <c r="Q9085" s="45"/>
      <c r="R9085" s="45">
        <v>10.300939559936523</v>
      </c>
      <c r="S9085" s="45"/>
      <c r="T9085" s="45"/>
      <c r="U9085" s="45"/>
      <c r="V9085" s="46">
        <v>7.9943204764276743E-4</v>
      </c>
      <c r="W9085" s="46"/>
    </row>
    <row r="9086" spans="2:23">
      <c r="B9086" s="2">
        <v>9.0999998152256012E-2</v>
      </c>
      <c r="D9086" s="44">
        <v>5.4599998891353607</v>
      </c>
      <c r="E9086" s="44"/>
      <c r="F9086" s="45">
        <v>14.108658790588379</v>
      </c>
      <c r="G9086" s="45"/>
      <c r="H9086" s="45"/>
      <c r="I9086" s="45"/>
      <c r="J9086" s="45"/>
      <c r="K9086" s="45">
        <v>1.0305791511200368E-4</v>
      </c>
      <c r="L9086" s="45"/>
      <c r="M9086" s="45"/>
      <c r="N9086" s="45">
        <v>14.558831214904785</v>
      </c>
      <c r="O9086" s="45"/>
      <c r="P9086" s="45"/>
      <c r="Q9086" s="45"/>
      <c r="R9086" s="45">
        <v>10.294574737548828</v>
      </c>
      <c r="S9086" s="45"/>
      <c r="T9086" s="45"/>
      <c r="U9086" s="45"/>
      <c r="V9086" s="46">
        <v>7.0787715958431363E-4</v>
      </c>
      <c r="W9086" s="46"/>
    </row>
    <row r="9087" spans="2:23">
      <c r="B9087" s="2">
        <v>9.2000000178813934E-2</v>
      </c>
      <c r="D9087" s="44">
        <v>5.5200000107288361</v>
      </c>
      <c r="E9087" s="44"/>
      <c r="F9087" s="45">
        <v>14.431487083435059</v>
      </c>
      <c r="G9087" s="45"/>
      <c r="H9087" s="45"/>
      <c r="I9087" s="45"/>
      <c r="J9087" s="45"/>
      <c r="K9087" s="45">
        <v>9.1202688054181635E-5</v>
      </c>
      <c r="L9087" s="45"/>
      <c r="M9087" s="45"/>
      <c r="N9087" s="45">
        <v>14.549883842468262</v>
      </c>
      <c r="O9087" s="45"/>
      <c r="P9087" s="45"/>
      <c r="Q9087" s="45"/>
      <c r="R9087" s="45">
        <v>10.288256645202637</v>
      </c>
      <c r="S9087" s="45"/>
      <c r="T9087" s="45"/>
      <c r="U9087" s="45"/>
      <c r="V9087" s="46">
        <v>6.2683154828846455E-4</v>
      </c>
      <c r="W9087" s="46"/>
    </row>
    <row r="9088" spans="2:23">
      <c r="B9088" s="2">
        <v>9.3000002205371857E-2</v>
      </c>
      <c r="D9088" s="44">
        <v>5.5800001323223114</v>
      </c>
      <c r="E9088" s="44"/>
      <c r="F9088" s="45">
        <v>12.728433609008789</v>
      </c>
      <c r="G9088" s="45"/>
      <c r="H9088" s="45"/>
      <c r="I9088" s="45"/>
      <c r="J9088" s="45"/>
      <c r="K9088" s="45">
        <v>8.0714569776318967E-5</v>
      </c>
      <c r="L9088" s="45"/>
      <c r="M9088" s="45"/>
      <c r="N9088" s="45">
        <v>14.541001319885254</v>
      </c>
      <c r="O9088" s="45"/>
      <c r="P9088" s="45"/>
      <c r="Q9088" s="45"/>
      <c r="R9088" s="45">
        <v>10.281983375549316</v>
      </c>
      <c r="S9088" s="45"/>
      <c r="T9088" s="45"/>
      <c r="U9088" s="45"/>
      <c r="V9088" s="46">
        <v>5.5508571676909924E-4</v>
      </c>
      <c r="W9088" s="46"/>
    </row>
    <row r="9089" spans="2:33">
      <c r="B9089" s="2">
        <v>9.3999996781349182E-2</v>
      </c>
      <c r="D9089" s="44">
        <v>5.6399998068809509</v>
      </c>
      <c r="E9089" s="44"/>
      <c r="F9089" s="45">
        <v>9.2409877777099609</v>
      </c>
      <c r="G9089" s="45"/>
      <c r="H9089" s="45"/>
      <c r="I9089" s="45"/>
      <c r="J9089" s="45"/>
      <c r="K9089" s="45">
        <v>7.1435490099247545E-5</v>
      </c>
      <c r="L9089" s="45"/>
      <c r="M9089" s="45"/>
      <c r="N9089" s="45">
        <v>14.532184600830078</v>
      </c>
      <c r="O9089" s="45"/>
      <c r="P9089" s="45"/>
      <c r="Q9089" s="45"/>
      <c r="R9089" s="45">
        <v>10.275755882263184</v>
      </c>
      <c r="S9089" s="45"/>
      <c r="T9089" s="45"/>
      <c r="U9089" s="45"/>
      <c r="V9089" s="46">
        <v>4.9156992463395E-4</v>
      </c>
      <c r="W9089" s="46"/>
    </row>
    <row r="9090" spans="2:33">
      <c r="B9090" s="2">
        <v>9.4999998807907104E-2</v>
      </c>
      <c r="D9090" s="44">
        <v>5.6999999284744263</v>
      </c>
      <c r="E9090" s="44"/>
      <c r="F9090" s="45">
        <v>4.4607610702514648</v>
      </c>
      <c r="G9090" s="45"/>
      <c r="H9090" s="45"/>
      <c r="I9090" s="45"/>
      <c r="J9090" s="45"/>
      <c r="K9090" s="45">
        <v>6.3225699705071747E-5</v>
      </c>
      <c r="L9090" s="45"/>
      <c r="M9090" s="45"/>
      <c r="N9090" s="45">
        <v>14.523430824279785</v>
      </c>
      <c r="O9090" s="45"/>
      <c r="P9090" s="45"/>
      <c r="Q9090" s="45"/>
      <c r="R9090" s="45">
        <v>10.269572257995605</v>
      </c>
      <c r="S9090" s="45"/>
      <c r="T9090" s="45"/>
      <c r="U9090" s="45"/>
      <c r="V9090" s="46">
        <v>4.3533771531656384E-4</v>
      </c>
      <c r="W9090" s="46"/>
    </row>
    <row r="9091" spans="2:33">
      <c r="B9091" s="2">
        <v>9.6000000834465027E-2</v>
      </c>
      <c r="D9091" s="44">
        <v>5.7600000500679016</v>
      </c>
      <c r="E9091" s="44"/>
      <c r="F9091" s="45">
        <v>-0.93980163335800171</v>
      </c>
      <c r="G9091" s="45"/>
      <c r="H9091" s="45"/>
      <c r="I9091" s="45"/>
      <c r="J9091" s="45"/>
      <c r="K9091" s="45">
        <v>5.5961645557545125E-5</v>
      </c>
      <c r="L9091" s="45"/>
      <c r="M9091" s="45"/>
      <c r="N9091" s="45">
        <v>14.514740943908691</v>
      </c>
      <c r="O9091" s="45"/>
      <c r="P9091" s="45"/>
      <c r="Q9091" s="45"/>
      <c r="R9091" s="45">
        <v>10.263431549072266</v>
      </c>
      <c r="S9091" s="45"/>
      <c r="T9091" s="45"/>
      <c r="U9091" s="45"/>
      <c r="V9091" s="46">
        <v>3.8555191713385284E-4</v>
      </c>
      <c r="W9091" s="46"/>
    </row>
    <row r="9092" spans="2:33">
      <c r="B9092" s="2">
        <v>9.7000002861022949E-2</v>
      </c>
      <c r="D9092" s="44">
        <v>5.820000171661377</v>
      </c>
      <c r="E9092" s="44"/>
      <c r="F9092" s="45">
        <v>-6.2020101547241211</v>
      </c>
      <c r="G9092" s="45"/>
      <c r="H9092" s="45"/>
      <c r="I9092" s="45"/>
      <c r="J9092" s="45"/>
      <c r="K9092" s="45">
        <v>4.9534100980963558E-5</v>
      </c>
      <c r="L9092" s="45"/>
      <c r="M9092" s="45"/>
      <c r="N9092" s="45">
        <v>14.506112098693848</v>
      </c>
      <c r="O9092" s="45"/>
      <c r="P9092" s="45"/>
      <c r="Q9092" s="45"/>
      <c r="R9092" s="45">
        <v>10.257335662841797</v>
      </c>
      <c r="S9092" s="45"/>
      <c r="T9092" s="45"/>
      <c r="U9092" s="45"/>
      <c r="V9092" s="46">
        <v>3.4147169208154082E-4</v>
      </c>
      <c r="W9092" s="46"/>
    </row>
    <row r="9093" spans="2:33">
      <c r="B9093" s="2">
        <v>9.7999997437000275E-2</v>
      </c>
      <c r="D9093" s="44">
        <v>5.8799998462200165</v>
      </c>
      <c r="E9093" s="44"/>
      <c r="F9093" s="45">
        <v>-10.587497711181641</v>
      </c>
      <c r="G9093" s="45"/>
      <c r="H9093" s="45"/>
      <c r="I9093" s="45"/>
      <c r="J9093" s="45"/>
      <c r="K9093" s="45">
        <v>4.3846488551935181E-5</v>
      </c>
      <c r="L9093" s="45"/>
      <c r="M9093" s="45"/>
      <c r="N9093" s="45">
        <v>14.497546195983887</v>
      </c>
      <c r="O9093" s="45"/>
      <c r="P9093" s="45"/>
      <c r="Q9093" s="45"/>
      <c r="R9093" s="45">
        <v>10.25128173828125</v>
      </c>
      <c r="S9093" s="45"/>
      <c r="T9093" s="45"/>
      <c r="U9093" s="45"/>
      <c r="V9093" s="46">
        <v>3.0244168010540307E-4</v>
      </c>
      <c r="W9093" s="46"/>
    </row>
    <row r="9094" spans="2:33">
      <c r="B9094" s="2">
        <v>9.8999999463558197E-2</v>
      </c>
      <c r="D9094" s="44">
        <v>5.9399999678134918</v>
      </c>
      <c r="E9094" s="44"/>
      <c r="F9094" s="45">
        <v>-13.481812477111816</v>
      </c>
      <c r="G9094" s="45"/>
      <c r="H9094" s="45"/>
      <c r="I9094" s="45"/>
      <c r="J9094" s="45"/>
      <c r="K9094" s="45">
        <v>3.8813410355942324E-5</v>
      </c>
      <c r="L9094" s="45"/>
      <c r="M9094" s="45"/>
      <c r="N9094" s="45">
        <v>14.489040374755859</v>
      </c>
      <c r="O9094" s="45"/>
      <c r="P9094" s="45"/>
      <c r="Q9094" s="45"/>
      <c r="R9094" s="45">
        <v>10.245270729064941</v>
      </c>
      <c r="S9094" s="45"/>
      <c r="T9094" s="45"/>
      <c r="U9094" s="45"/>
      <c r="V9094" s="46">
        <v>2.6788190007209778E-4</v>
      </c>
      <c r="W9094" s="46"/>
    </row>
    <row r="9095" spans="2:33">
      <c r="B9095" s="2">
        <v>0.10000000149011612</v>
      </c>
      <c r="D9095" s="44">
        <v>6.0000000894069672</v>
      </c>
      <c r="E9095" s="44"/>
      <c r="F9095" s="45">
        <v>-14.480498313903809</v>
      </c>
      <c r="G9095" s="45"/>
      <c r="H9095" s="45"/>
      <c r="I9095" s="45"/>
      <c r="J9095" s="45"/>
      <c r="K9095" s="45">
        <v>3.4359360142843798E-5</v>
      </c>
      <c r="L9095" s="45"/>
      <c r="M9095" s="45"/>
      <c r="N9095" s="45">
        <v>14.480594635009766</v>
      </c>
      <c r="O9095" s="45"/>
      <c r="P9095" s="45"/>
      <c r="Q9095" s="45"/>
      <c r="R9095" s="45">
        <v>10.239301681518555</v>
      </c>
      <c r="S9095" s="45"/>
      <c r="T9095" s="45"/>
      <c r="U9095" s="45"/>
      <c r="V9095" s="46">
        <v>2.3727920779492706E-4</v>
      </c>
      <c r="W9095" s="46"/>
    </row>
    <row r="9096" spans="2:33" ht="9.75" customHeight="1">
      <c r="B9096" s="2">
        <v>0.10100000351667404</v>
      </c>
      <c r="D9096" s="44">
        <v>6.0600002110004425</v>
      </c>
      <c r="E9096" s="44"/>
      <c r="F9096" s="45">
        <v>-13.44560718536377</v>
      </c>
      <c r="G9096" s="45"/>
      <c r="H9096" s="45"/>
      <c r="I9096" s="45"/>
      <c r="J9096" s="45"/>
      <c r="K9096" s="45">
        <v>3.0417551897699013E-5</v>
      </c>
      <c r="L9096" s="45"/>
      <c r="M9096" s="45"/>
      <c r="N9096" s="45">
        <v>14.472208023071289</v>
      </c>
      <c r="O9096" s="45"/>
      <c r="P9096" s="45"/>
      <c r="Q9096" s="45"/>
      <c r="R9096" s="45">
        <v>10.23337459564209</v>
      </c>
      <c r="S9096" s="45"/>
      <c r="T9096" s="45"/>
      <c r="U9096" s="45"/>
      <c r="V9096" s="46">
        <v>2.1017951075918972E-4</v>
      </c>
      <c r="W9096" s="46"/>
    </row>
    <row r="9097" spans="2:33" ht="5.25" customHeight="1"/>
    <row r="9098" spans="2:33" ht="172.5" customHeight="1"/>
    <row r="9099" spans="2:33" ht="16.5" customHeight="1"/>
    <row r="9100" spans="2:33" ht="12.75" customHeight="1">
      <c r="B9100" s="39" t="s">
        <v>0</v>
      </c>
      <c r="C9100" s="39"/>
      <c r="D9100" s="39"/>
      <c r="E9100" s="39"/>
      <c r="F9100" s="39"/>
      <c r="G9100" s="1" t="s">
        <v>1</v>
      </c>
      <c r="H9100" s="40" t="s">
        <v>86</v>
      </c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</row>
    <row r="9101" spans="2:33" ht="12.75" customHeight="1">
      <c r="AB9101" s="39" t="s">
        <v>2</v>
      </c>
      <c r="AC9101" s="39"/>
      <c r="AD9101" s="39"/>
      <c r="AE9101" s="39"/>
      <c r="AF9101" s="39"/>
      <c r="AG9101" s="39"/>
    </row>
    <row r="9102" spans="2:33" ht="12" customHeight="1">
      <c r="B9102" s="39" t="s">
        <v>3</v>
      </c>
      <c r="C9102" s="39"/>
      <c r="D9102" s="39"/>
      <c r="E9102" s="39"/>
      <c r="G9102" s="1" t="s">
        <v>4</v>
      </c>
      <c r="H9102" s="41">
        <v>0.43999999761581421</v>
      </c>
      <c r="I9102" s="41"/>
      <c r="J9102" s="41"/>
      <c r="K9102" s="41"/>
      <c r="L9102" s="41"/>
      <c r="M9102" s="41"/>
      <c r="N9102" s="41"/>
      <c r="O9102" s="39" t="s">
        <v>21</v>
      </c>
      <c r="P9102" s="39"/>
      <c r="Q9102" s="39"/>
      <c r="R9102" s="39"/>
      <c r="S9102" s="1" t="s">
        <v>4</v>
      </c>
      <c r="T9102" s="42" t="s">
        <v>22</v>
      </c>
      <c r="U9102" s="42"/>
      <c r="V9102" s="42"/>
      <c r="W9102" s="42"/>
      <c r="X9102" s="42"/>
      <c r="Y9102" s="42"/>
      <c r="Z9102" s="42"/>
      <c r="AA9102" s="42"/>
      <c r="AB9102" s="39"/>
      <c r="AC9102" s="39"/>
      <c r="AD9102" s="39"/>
      <c r="AE9102" s="39"/>
      <c r="AF9102" s="39"/>
      <c r="AG9102" s="39"/>
    </row>
    <row r="9103" spans="2:33" ht="10.5" customHeight="1">
      <c r="AB9103" s="39"/>
      <c r="AC9103" s="39"/>
      <c r="AD9103" s="39"/>
      <c r="AE9103" s="39"/>
      <c r="AF9103" s="39"/>
      <c r="AG9103" s="39"/>
    </row>
    <row r="9104" spans="2:33" ht="12" customHeight="1">
      <c r="AB9104" s="39"/>
      <c r="AC9104" s="39"/>
      <c r="AD9104" s="39"/>
      <c r="AE9104" s="39"/>
      <c r="AF9104" s="39"/>
      <c r="AG9104" s="39"/>
    </row>
    <row r="9105" spans="2:37" ht="12" customHeight="1">
      <c r="AB9105" s="39"/>
      <c r="AC9105" s="39"/>
      <c r="AD9105" s="39"/>
      <c r="AE9105" s="39"/>
      <c r="AF9105" s="39"/>
      <c r="AG9105" s="39"/>
    </row>
    <row r="9106" spans="2:37" ht="6" customHeight="1"/>
    <row r="9107" spans="2:37" ht="3" customHeight="1">
      <c r="B9107" s="43" t="s">
        <v>5</v>
      </c>
      <c r="D9107" s="43" t="s">
        <v>23</v>
      </c>
      <c r="E9107" s="43"/>
      <c r="G9107" s="43" t="s">
        <v>6</v>
      </c>
      <c r="H9107" s="43"/>
      <c r="J9107" s="43" t="s">
        <v>7</v>
      </c>
      <c r="K9107" s="43"/>
      <c r="L9107" s="43"/>
      <c r="M9107" s="43"/>
      <c r="N9107" s="43" t="s">
        <v>8</v>
      </c>
      <c r="O9107" s="43"/>
      <c r="Q9107" s="43" t="s">
        <v>9</v>
      </c>
      <c r="R9107" s="43"/>
      <c r="S9107" s="43"/>
      <c r="T9107" s="43" t="s">
        <v>10</v>
      </c>
      <c r="U9107" s="43"/>
      <c r="X9107" s="43" t="s">
        <v>5</v>
      </c>
      <c r="Y9107" s="43"/>
      <c r="Z9107" s="43" t="s">
        <v>23</v>
      </c>
      <c r="AA9107" s="43"/>
      <c r="AB9107" s="43" t="s">
        <v>6</v>
      </c>
      <c r="AC9107" s="43" t="s">
        <v>7</v>
      </c>
      <c r="AE9107" s="43" t="s">
        <v>8</v>
      </c>
      <c r="AF9107" s="43" t="s">
        <v>9</v>
      </c>
      <c r="AG9107" s="43" t="s">
        <v>10</v>
      </c>
      <c r="AH9107" s="43"/>
    </row>
    <row r="9108" spans="2:37" ht="14.25" customHeight="1">
      <c r="B9108" s="43"/>
      <c r="D9108" s="43"/>
      <c r="E9108" s="43"/>
      <c r="G9108" s="43"/>
      <c r="H9108" s="43"/>
      <c r="J9108" s="43"/>
      <c r="K9108" s="43"/>
      <c r="L9108" s="43"/>
      <c r="M9108" s="43"/>
      <c r="N9108" s="43"/>
      <c r="O9108" s="43"/>
      <c r="Q9108" s="43"/>
      <c r="R9108" s="43"/>
      <c r="S9108" s="43"/>
      <c r="T9108" s="43"/>
      <c r="U9108" s="43"/>
      <c r="X9108" s="43"/>
      <c r="Y9108" s="43"/>
      <c r="Z9108" s="43"/>
      <c r="AA9108" s="43"/>
      <c r="AB9108" s="43"/>
      <c r="AC9108" s="43"/>
      <c r="AE9108" s="43"/>
      <c r="AF9108" s="43"/>
      <c r="AG9108" s="43"/>
      <c r="AH9108" s="43"/>
    </row>
    <row r="9109" spans="2:37">
      <c r="B9109" s="2">
        <v>0</v>
      </c>
      <c r="D9109" s="44">
        <v>0</v>
      </c>
      <c r="E9109" s="44"/>
      <c r="F9109" s="45">
        <v>-6.8088469561189413E-5</v>
      </c>
      <c r="G9109" s="45"/>
      <c r="H9109" s="45"/>
      <c r="I9109" s="45"/>
      <c r="J9109" s="45"/>
      <c r="K9109" s="45">
        <v>40.149864196777344</v>
      </c>
      <c r="L9109" s="45"/>
      <c r="M9109" s="45"/>
      <c r="N9109" s="45">
        <v>80.299797058105469</v>
      </c>
      <c r="O9109" s="45"/>
      <c r="P9109" s="45"/>
      <c r="Q9109" s="45"/>
      <c r="R9109" s="45">
        <v>28.390289306640625</v>
      </c>
      <c r="S9109" s="45"/>
      <c r="T9109" s="45"/>
      <c r="U9109" s="45"/>
      <c r="V9109" s="46">
        <v>99.999832153320313</v>
      </c>
      <c r="W9109" s="46"/>
      <c r="X9109" s="45">
        <v>3.9000000804662704E-2</v>
      </c>
      <c r="Y9109" s="45"/>
      <c r="Z9109" s="44">
        <v>2.3400000482797623</v>
      </c>
      <c r="AA9109" s="44"/>
      <c r="AB9109" s="45">
        <v>19.86676025390625</v>
      </c>
      <c r="AC9109" s="45"/>
      <c r="AD9109" s="45">
        <v>0.2227657288312912</v>
      </c>
      <c r="AE9109" s="45"/>
      <c r="AF9109" s="45">
        <v>37.117172241210938</v>
      </c>
      <c r="AG9109" s="45"/>
      <c r="AH9109" s="45">
        <v>26.088285446166992</v>
      </c>
      <c r="AI9109" s="45"/>
      <c r="AJ9109" s="45"/>
      <c r="AK9109" s="20">
        <v>0.60379266738891602</v>
      </c>
    </row>
    <row r="9110" spans="2:37">
      <c r="B9110" s="2">
        <v>1.0000000474974513E-3</v>
      </c>
      <c r="D9110" s="44">
        <v>6.0000002849847078E-2</v>
      </c>
      <c r="E9110" s="44"/>
      <c r="F9110" s="45">
        <v>-3.3699629306793213</v>
      </c>
      <c r="G9110" s="45"/>
      <c r="H9110" s="45"/>
      <c r="I9110" s="45"/>
      <c r="J9110" s="45"/>
      <c r="K9110" s="45">
        <v>33.872165679931641</v>
      </c>
      <c r="L9110" s="45"/>
      <c r="M9110" s="45"/>
      <c r="N9110" s="45">
        <v>73.925682067871094</v>
      </c>
      <c r="O9110" s="45"/>
      <c r="P9110" s="45"/>
      <c r="Q9110" s="45"/>
      <c r="R9110" s="45">
        <v>28.322114944458008</v>
      </c>
      <c r="S9110" s="45"/>
      <c r="T9110" s="45"/>
      <c r="U9110" s="45"/>
      <c r="V9110" s="46">
        <v>84.5672607421875</v>
      </c>
      <c r="W9110" s="46"/>
      <c r="X9110" s="45">
        <v>3.9999999105930328E-2</v>
      </c>
      <c r="Y9110" s="45"/>
      <c r="Z9110" s="44">
        <v>2.3999999463558197</v>
      </c>
      <c r="AA9110" s="44"/>
      <c r="AB9110" s="45">
        <v>29.898826599121094</v>
      </c>
      <c r="AC9110" s="45"/>
      <c r="AD9110" s="45">
        <v>0.19790157675743103</v>
      </c>
      <c r="AE9110" s="45"/>
      <c r="AF9110" s="45">
        <v>37.020912170410156</v>
      </c>
      <c r="AG9110" s="45"/>
      <c r="AH9110" s="45">
        <v>26.037799835205078</v>
      </c>
      <c r="AI9110" s="45"/>
      <c r="AJ9110" s="45"/>
      <c r="AK9110" s="20">
        <v>0.53744000196456909</v>
      </c>
    </row>
    <row r="9111" spans="2:37">
      <c r="B9111" s="2">
        <v>2.0000000949949026E-3</v>
      </c>
      <c r="D9111" s="44">
        <v>0.12000000569969416</v>
      </c>
      <c r="E9111" s="44"/>
      <c r="F9111" s="45">
        <v>-0.45406749844551086</v>
      </c>
      <c r="G9111" s="45"/>
      <c r="H9111" s="45"/>
      <c r="I9111" s="45"/>
      <c r="J9111" s="45"/>
      <c r="K9111" s="45">
        <v>28.678813934326172</v>
      </c>
      <c r="L9111" s="45"/>
      <c r="M9111" s="45"/>
      <c r="N9111" s="45">
        <v>68.636680603027344</v>
      </c>
      <c r="O9111" s="45"/>
      <c r="P9111" s="45"/>
      <c r="Q9111" s="45"/>
      <c r="R9111" s="45">
        <v>28.254480361938477</v>
      </c>
      <c r="S9111" s="45"/>
      <c r="T9111" s="45"/>
      <c r="U9111" s="45"/>
      <c r="V9111" s="46">
        <v>71.772628784179688</v>
      </c>
      <c r="W9111" s="46"/>
      <c r="X9111" s="45">
        <v>4.1000001132488251E-2</v>
      </c>
      <c r="Y9111" s="45"/>
      <c r="Z9111" s="44">
        <v>2.460000067949295</v>
      </c>
      <c r="AA9111" s="44"/>
      <c r="AB9111" s="45">
        <v>35.734272003173828</v>
      </c>
      <c r="AC9111" s="45"/>
      <c r="AD9111" s="45">
        <v>0.17584215104579926</v>
      </c>
      <c r="AE9111" s="45"/>
      <c r="AF9111" s="45">
        <v>36.927986145019531</v>
      </c>
      <c r="AG9111" s="45"/>
      <c r="AH9111" s="45">
        <v>25.987689971923828</v>
      </c>
      <c r="AI9111" s="45"/>
      <c r="AJ9111" s="45"/>
      <c r="AK9111" s="20">
        <v>0.47845414280891418</v>
      </c>
    </row>
    <row r="9112" spans="2:37">
      <c r="B9112" s="2">
        <v>3.0000000260770321E-3</v>
      </c>
      <c r="D9112" s="44">
        <v>0.18000000156462193</v>
      </c>
      <c r="E9112" s="44"/>
      <c r="F9112" s="45">
        <v>7.3838725090026855</v>
      </c>
      <c r="G9112" s="45"/>
      <c r="H9112" s="45"/>
      <c r="I9112" s="45"/>
      <c r="J9112" s="45"/>
      <c r="K9112" s="45">
        <v>24.366323471069336</v>
      </c>
      <c r="L9112" s="45"/>
      <c r="M9112" s="45"/>
      <c r="N9112" s="45">
        <v>64.229293823242188</v>
      </c>
      <c r="O9112" s="45"/>
      <c r="P9112" s="45"/>
      <c r="Q9112" s="45"/>
      <c r="R9112" s="45">
        <v>28.187379837036133</v>
      </c>
      <c r="S9112" s="45"/>
      <c r="T9112" s="45"/>
      <c r="U9112" s="45"/>
      <c r="V9112" s="46">
        <v>61.125202178955078</v>
      </c>
      <c r="W9112" s="46"/>
      <c r="X9112" s="45">
        <v>4.1999999433755875E-2</v>
      </c>
      <c r="Y9112" s="45"/>
      <c r="Z9112" s="44">
        <v>2.5199999660253525</v>
      </c>
      <c r="AA9112" s="44"/>
      <c r="AB9112" s="45">
        <v>36.568511962890625</v>
      </c>
      <c r="AC9112" s="45"/>
      <c r="AD9112" s="45">
        <v>0.1562662273645401</v>
      </c>
      <c r="AE9112" s="45"/>
      <c r="AF9112" s="45">
        <v>36.83807373046875</v>
      </c>
      <c r="AG9112" s="45"/>
      <c r="AH9112" s="45">
        <v>25.937953948974609</v>
      </c>
      <c r="AI9112" s="45"/>
      <c r="AJ9112" s="45"/>
      <c r="AK9112" s="20">
        <v>0.42600473761558533</v>
      </c>
    </row>
    <row r="9113" spans="2:37">
      <c r="B9113" s="2">
        <v>4.0000001899898052E-3</v>
      </c>
      <c r="D9113" s="44">
        <v>0.24000001139938831</v>
      </c>
      <c r="E9113" s="44"/>
      <c r="F9113" s="45">
        <v>18.260465621948242</v>
      </c>
      <c r="G9113" s="45"/>
      <c r="H9113" s="45"/>
      <c r="I9113" s="45"/>
      <c r="J9113" s="45"/>
      <c r="K9113" s="45">
        <v>20.771749496459961</v>
      </c>
      <c r="L9113" s="45"/>
      <c r="M9113" s="45"/>
      <c r="N9113" s="45">
        <v>60.540573120117188</v>
      </c>
      <c r="O9113" s="45"/>
      <c r="P9113" s="45"/>
      <c r="Q9113" s="45"/>
      <c r="R9113" s="45">
        <v>28.120805740356445</v>
      </c>
      <c r="S9113" s="45"/>
      <c r="T9113" s="45"/>
      <c r="U9113" s="45"/>
      <c r="V9113" s="46">
        <v>52.231239318847656</v>
      </c>
      <c r="W9113" s="46"/>
      <c r="X9113" s="45">
        <v>4.3000001460313797E-2</v>
      </c>
      <c r="Y9113" s="45"/>
      <c r="Z9113" s="44">
        <v>2.5800000876188278</v>
      </c>
      <c r="AA9113" s="44"/>
      <c r="AB9113" s="45">
        <v>32.300834655761719</v>
      </c>
      <c r="AC9113" s="45"/>
      <c r="AD9113" s="45">
        <v>0.13889017701148987</v>
      </c>
      <c r="AE9113" s="45"/>
      <c r="AF9113" s="45">
        <v>36.750877380371094</v>
      </c>
      <c r="AG9113" s="45"/>
      <c r="AH9113" s="45">
        <v>25.888584136962891</v>
      </c>
      <c r="AI9113" s="45"/>
      <c r="AJ9113" s="45"/>
      <c r="AK9113" s="20">
        <v>0.37935709953308105</v>
      </c>
    </row>
    <row r="9114" spans="2:37">
      <c r="B9114" s="2">
        <v>4.999999888241291E-3</v>
      </c>
      <c r="D9114" s="44">
        <v>0.29999999329447746</v>
      </c>
      <c r="E9114" s="44"/>
      <c r="F9114" s="45">
        <v>30.007740020751953</v>
      </c>
      <c r="G9114" s="45"/>
      <c r="H9114" s="45"/>
      <c r="I9114" s="45"/>
      <c r="J9114" s="45"/>
      <c r="K9114" s="45">
        <v>17.764289855957031</v>
      </c>
      <c r="L9114" s="45"/>
      <c r="M9114" s="45"/>
      <c r="N9114" s="45">
        <v>57.439704895019531</v>
      </c>
      <c r="O9114" s="45"/>
      <c r="P9114" s="45"/>
      <c r="Q9114" s="45"/>
      <c r="R9114" s="45">
        <v>28.054756164550781</v>
      </c>
      <c r="S9114" s="45"/>
      <c r="T9114" s="45"/>
      <c r="U9114" s="45"/>
      <c r="V9114" s="46">
        <v>44.7740478515625</v>
      </c>
      <c r="W9114" s="46"/>
      <c r="X9114" s="45">
        <v>4.3999999761581421E-2</v>
      </c>
      <c r="Y9114" s="45"/>
      <c r="Z9114" s="44">
        <v>2.6399999856948853</v>
      </c>
      <c r="AA9114" s="44"/>
      <c r="AB9114" s="45">
        <v>23.545736312866211</v>
      </c>
      <c r="AC9114" s="45"/>
      <c r="AD9114" s="45">
        <v>0.12346350401639938</v>
      </c>
      <c r="AE9114" s="45"/>
      <c r="AF9114" s="45">
        <v>36.666149139404297</v>
      </c>
      <c r="AG9114" s="45"/>
      <c r="AH9114" s="45">
        <v>25.839582443237305</v>
      </c>
      <c r="AI9114" s="45"/>
      <c r="AJ9114" s="45"/>
      <c r="AK9114" s="20">
        <v>0.33786103129386902</v>
      </c>
    </row>
    <row r="9115" spans="2:37">
      <c r="B9115" s="2">
        <v>6.0000000521540642E-3</v>
      </c>
      <c r="D9115" s="44">
        <v>0.36000000312924385</v>
      </c>
      <c r="E9115" s="44"/>
      <c r="F9115" s="45">
        <v>40.453151702880859</v>
      </c>
      <c r="G9115" s="45"/>
      <c r="H9115" s="45"/>
      <c r="I9115" s="45"/>
      <c r="J9115" s="45"/>
      <c r="K9115" s="45">
        <v>15.238661766052246</v>
      </c>
      <c r="L9115" s="45"/>
      <c r="M9115" s="45"/>
      <c r="N9115" s="45">
        <v>54.821403503417969</v>
      </c>
      <c r="O9115" s="45"/>
      <c r="P9115" s="45"/>
      <c r="Q9115" s="45"/>
      <c r="R9115" s="45">
        <v>27.989225387573242</v>
      </c>
      <c r="S9115" s="45"/>
      <c r="T9115" s="45"/>
      <c r="U9115" s="45"/>
      <c r="V9115" s="46">
        <v>38.498245239257813</v>
      </c>
      <c r="W9115" s="46"/>
      <c r="X9115" s="45">
        <v>4.5000001788139343E-2</v>
      </c>
      <c r="Y9115" s="45"/>
      <c r="Z9115" s="44">
        <v>2.7000001072883606</v>
      </c>
      <c r="AA9115" s="44"/>
      <c r="AB9115" s="45">
        <v>11.544145584106445</v>
      </c>
      <c r="AC9115" s="45"/>
      <c r="AD9115" s="45">
        <v>0.10976477712392807</v>
      </c>
      <c r="AE9115" s="45"/>
      <c r="AF9115" s="45">
        <v>36.583663940429688</v>
      </c>
      <c r="AG9115" s="45"/>
      <c r="AH9115" s="45">
        <v>25.79094123840332</v>
      </c>
      <c r="AI9115" s="45"/>
      <c r="AJ9115" s="45"/>
      <c r="AK9115" s="20">
        <v>0.30094063282012939</v>
      </c>
    </row>
    <row r="9116" spans="2:37">
      <c r="B9116" s="2">
        <v>7.0000002160668373E-3</v>
      </c>
      <c r="D9116" s="44">
        <v>0.42000001296401024</v>
      </c>
      <c r="E9116" s="44"/>
      <c r="F9116" s="45">
        <v>47.703872680664063</v>
      </c>
      <c r="G9116" s="45"/>
      <c r="H9116" s="45"/>
      <c r="I9116" s="45"/>
      <c r="J9116" s="45"/>
      <c r="K9116" s="45">
        <v>13.109891891479492</v>
      </c>
      <c r="L9116" s="45"/>
      <c r="M9116" s="45"/>
      <c r="N9116" s="45">
        <v>52.600685119628906</v>
      </c>
      <c r="O9116" s="45"/>
      <c r="P9116" s="45"/>
      <c r="Q9116" s="45"/>
      <c r="R9116" s="45">
        <v>27.92420768737793</v>
      </c>
      <c r="S9116" s="45"/>
      <c r="T9116" s="45"/>
      <c r="U9116" s="45"/>
      <c r="V9116" s="46">
        <v>33.197338104248047</v>
      </c>
      <c r="W9116" s="46"/>
      <c r="X9116" s="45">
        <v>4.6000000089406967E-2</v>
      </c>
      <c r="Y9116" s="45"/>
      <c r="Z9116" s="44">
        <v>2.760000005364418</v>
      </c>
      <c r="AA9116" s="44"/>
      <c r="AB9116" s="45">
        <v>-2.0127744674682617</v>
      </c>
      <c r="AC9116" s="45"/>
      <c r="AD9116" s="45">
        <v>9.759819507598877E-2</v>
      </c>
      <c r="AE9116" s="45"/>
      <c r="AF9116" s="45">
        <v>36.503215789794922</v>
      </c>
      <c r="AG9116" s="45"/>
      <c r="AH9116" s="45">
        <v>25.742660522460938</v>
      </c>
      <c r="AI9116" s="45"/>
      <c r="AJ9116" s="45"/>
      <c r="AK9116" s="20">
        <v>0.2680855393409729</v>
      </c>
    </row>
    <row r="9117" spans="2:37">
      <c r="B9117" s="2">
        <v>8.0000003799796104E-3</v>
      </c>
      <c r="D9117" s="44">
        <v>0.48000002279877663</v>
      </c>
      <c r="E9117" s="44"/>
      <c r="F9117" s="45">
        <v>50.394474029541016</v>
      </c>
      <c r="G9117" s="45"/>
      <c r="H9117" s="45"/>
      <c r="I9117" s="45"/>
      <c r="J9117" s="45"/>
      <c r="K9117" s="45">
        <v>11.309191703796387</v>
      </c>
      <c r="L9117" s="45"/>
      <c r="M9117" s="45"/>
      <c r="N9117" s="45">
        <v>50.708755493164063</v>
      </c>
      <c r="O9117" s="45"/>
      <c r="P9117" s="45"/>
      <c r="Q9117" s="45"/>
      <c r="R9117" s="45">
        <v>27.859697341918945</v>
      </c>
      <c r="S9117" s="45"/>
      <c r="T9117" s="45"/>
      <c r="U9117" s="45"/>
      <c r="V9117" s="46">
        <v>28.703851699829102</v>
      </c>
      <c r="W9117" s="46"/>
      <c r="X9117" s="45">
        <v>4.6999998390674591E-2</v>
      </c>
      <c r="Y9117" s="45"/>
      <c r="Z9117" s="44">
        <v>2.8199999034404755</v>
      </c>
      <c r="AA9117" s="44"/>
      <c r="AB9117" s="45">
        <v>-15.222148895263672</v>
      </c>
      <c r="AC9117" s="45"/>
      <c r="AD9117" s="45">
        <v>8.6790509521961212E-2</v>
      </c>
      <c r="AE9117" s="45"/>
      <c r="AF9117" s="45">
        <v>36.424633026123047</v>
      </c>
      <c r="AG9117" s="45"/>
      <c r="AH9117" s="45">
        <v>25.694734573364258</v>
      </c>
      <c r="AI9117" s="45"/>
      <c r="AJ9117" s="45"/>
      <c r="AK9117" s="20">
        <v>0.23884332180023193</v>
      </c>
    </row>
    <row r="9118" spans="2:37">
      <c r="B9118" s="2">
        <v>8.999999612569809E-3</v>
      </c>
      <c r="D9118" s="44">
        <v>0.53999997675418854</v>
      </c>
      <c r="E9118" s="44"/>
      <c r="F9118" s="45">
        <v>47.862815856933594</v>
      </c>
      <c r="G9118" s="45"/>
      <c r="H9118" s="45"/>
      <c r="I9118" s="45"/>
      <c r="J9118" s="45"/>
      <c r="K9118" s="45">
        <v>9.7807073593139648</v>
      </c>
      <c r="L9118" s="45"/>
      <c r="M9118" s="45"/>
      <c r="N9118" s="45">
        <v>49.089752197265625</v>
      </c>
      <c r="O9118" s="45"/>
      <c r="P9118" s="45"/>
      <c r="Q9118" s="45"/>
      <c r="R9118" s="45">
        <v>27.795692443847656</v>
      </c>
      <c r="S9118" s="45"/>
      <c r="T9118" s="45"/>
      <c r="U9118" s="45"/>
      <c r="V9118" s="46">
        <v>24.881567001342773</v>
      </c>
      <c r="W9118" s="46"/>
      <c r="X9118" s="45">
        <v>4.8000000417232513E-2</v>
      </c>
      <c r="Y9118" s="45"/>
      <c r="Z9118" s="44">
        <v>2.8800000250339508</v>
      </c>
      <c r="AA9118" s="44"/>
      <c r="AB9118" s="45">
        <v>-26.236677169799805</v>
      </c>
      <c r="AC9118" s="45"/>
      <c r="AD9118" s="45">
        <v>7.7188380062580109E-2</v>
      </c>
      <c r="AE9118" s="45"/>
      <c r="AF9118" s="45">
        <v>36.347751617431641</v>
      </c>
      <c r="AG9118" s="45"/>
      <c r="AH9118" s="45">
        <v>25.647161483764648</v>
      </c>
      <c r="AI9118" s="45"/>
      <c r="AJ9118" s="45"/>
      <c r="AK9118" s="20">
        <v>0.21281273663043976</v>
      </c>
    </row>
    <row r="9119" spans="2:37">
      <c r="B9119" s="2">
        <v>9.9999997764825821E-3</v>
      </c>
      <c r="D9119" s="44">
        <v>0.59999998658895493</v>
      </c>
      <c r="E9119" s="44"/>
      <c r="F9119" s="45">
        <v>40.229114532470703</v>
      </c>
      <c r="G9119" s="45"/>
      <c r="H9119" s="45"/>
      <c r="I9119" s="45"/>
      <c r="J9119" s="45"/>
      <c r="K9119" s="45">
        <v>8.4789333343505859</v>
      </c>
      <c r="L9119" s="45"/>
      <c r="M9119" s="45"/>
      <c r="N9119" s="45">
        <v>47.698169708251953</v>
      </c>
      <c r="O9119" s="45"/>
      <c r="P9119" s="45"/>
      <c r="Q9119" s="45"/>
      <c r="R9119" s="45">
        <v>27.732187271118164</v>
      </c>
      <c r="S9119" s="45"/>
      <c r="T9119" s="45"/>
      <c r="U9119" s="45"/>
      <c r="V9119" s="46">
        <v>21.61932373046875</v>
      </c>
      <c r="W9119" s="46"/>
      <c r="X9119" s="45">
        <v>4.8999998718500137E-2</v>
      </c>
      <c r="Y9119" s="45"/>
      <c r="Z9119" s="44">
        <v>2.9399999231100082</v>
      </c>
      <c r="AA9119" s="44"/>
      <c r="AB9119" s="45">
        <v>-33.523128509521484</v>
      </c>
      <c r="AC9119" s="45"/>
      <c r="AD9119" s="45">
        <v>6.8656012415885925E-2</v>
      </c>
      <c r="AE9119" s="45"/>
      <c r="AF9119" s="45">
        <v>36.272434234619141</v>
      </c>
      <c r="AG9119" s="45"/>
      <c r="AH9119" s="45">
        <v>25.599937438964844</v>
      </c>
      <c r="AI9119" s="45"/>
      <c r="AJ9119" s="45"/>
      <c r="AK9119" s="20">
        <v>0.18963770568370819</v>
      </c>
    </row>
    <row r="9120" spans="2:37">
      <c r="B9120" s="2">
        <v>1.0999999940395355E-2</v>
      </c>
      <c r="D9120" s="44">
        <v>0.65999999642372131</v>
      </c>
      <c r="E9120" s="44"/>
      <c r="F9120" s="45">
        <v>28.367158889770508</v>
      </c>
      <c r="G9120" s="45"/>
      <c r="H9120" s="45"/>
      <c r="I9120" s="45"/>
      <c r="J9120" s="45"/>
      <c r="K9120" s="45">
        <v>7.3666791915893555</v>
      </c>
      <c r="L9120" s="45"/>
      <c r="M9120" s="45"/>
      <c r="N9120" s="45">
        <v>46.496807098388672</v>
      </c>
      <c r="O9120" s="45"/>
      <c r="P9120" s="45"/>
      <c r="Q9120" s="45"/>
      <c r="R9120" s="45">
        <v>27.669178009033203</v>
      </c>
      <c r="S9120" s="45"/>
      <c r="T9120" s="45"/>
      <c r="U9120" s="45"/>
      <c r="V9120" s="46">
        <v>18.826107025146484</v>
      </c>
      <c r="W9120" s="46"/>
      <c r="X9120" s="45">
        <v>5.000000074505806E-2</v>
      </c>
      <c r="Y9120" s="45"/>
      <c r="Z9120" s="44">
        <v>3.0000000447034836</v>
      </c>
      <c r="AA9120" s="44"/>
      <c r="AB9120" s="45">
        <v>-36.075901031494141</v>
      </c>
      <c r="AC9120" s="45"/>
      <c r="AD9120" s="45">
        <v>6.1073146760463715E-2</v>
      </c>
      <c r="AE9120" s="45"/>
      <c r="AF9120" s="45">
        <v>36.198558807373047</v>
      </c>
      <c r="AG9120" s="45"/>
      <c r="AH9120" s="45">
        <v>25.553060531616211</v>
      </c>
      <c r="AI9120" s="45"/>
      <c r="AJ9120" s="45"/>
      <c r="AK9120" s="20">
        <v>0.16900220513343811</v>
      </c>
    </row>
    <row r="9121" spans="2:37">
      <c r="B9121" s="2">
        <v>1.2000000104308128E-2</v>
      </c>
      <c r="D9121" s="44">
        <v>0.7200000062584877</v>
      </c>
      <c r="E9121" s="44"/>
      <c r="F9121" s="45">
        <v>13.771759986877441</v>
      </c>
      <c r="G9121" s="45"/>
      <c r="H9121" s="45"/>
      <c r="I9121" s="45"/>
      <c r="J9121" s="45"/>
      <c r="K9121" s="45">
        <v>6.4134402275085449</v>
      </c>
      <c r="L9121" s="45"/>
      <c r="M9121" s="45"/>
      <c r="N9121" s="45">
        <v>45.455150604248047</v>
      </c>
      <c r="O9121" s="45"/>
      <c r="P9121" s="45"/>
      <c r="Q9121" s="45"/>
      <c r="R9121" s="45">
        <v>27.606657028198242</v>
      </c>
      <c r="S9121" s="45"/>
      <c r="T9121" s="45"/>
      <c r="U9121" s="45"/>
      <c r="V9121" s="46">
        <v>16.427150726318359</v>
      </c>
      <c r="W9121" s="46"/>
      <c r="X9121" s="45">
        <v>5.0999999046325684E-2</v>
      </c>
      <c r="Y9121" s="45"/>
      <c r="Z9121" s="44">
        <v>3.059999942779541</v>
      </c>
      <c r="AA9121" s="44"/>
      <c r="AB9121" s="45">
        <v>-33.555915832519531</v>
      </c>
      <c r="AC9121" s="45"/>
      <c r="AD9121" s="45">
        <v>5.4333183914422989E-2</v>
      </c>
      <c r="AE9121" s="45"/>
      <c r="AF9121" s="45">
        <v>36.126010894775391</v>
      </c>
      <c r="AG9121" s="45"/>
      <c r="AH9121" s="45">
        <v>25.506526947021484</v>
      </c>
      <c r="AI9121" s="45"/>
      <c r="AJ9121" s="45"/>
      <c r="AK9121" s="20">
        <v>0.15062561631202698</v>
      </c>
    </row>
    <row r="9122" spans="2:37">
      <c r="B9122" s="2">
        <v>1.3000000268220901E-2</v>
      </c>
      <c r="D9122" s="44">
        <v>0.78000001609325409</v>
      </c>
      <c r="E9122" s="44"/>
      <c r="F9122" s="45">
        <v>-1.6588419675827026</v>
      </c>
      <c r="G9122" s="45"/>
      <c r="H9122" s="45"/>
      <c r="I9122" s="45"/>
      <c r="J9122" s="45"/>
      <c r="K9122" s="45">
        <v>5.5941071510314941</v>
      </c>
      <c r="L9122" s="45"/>
      <c r="M9122" s="45"/>
      <c r="N9122" s="45">
        <v>44.548084259033203</v>
      </c>
      <c r="O9122" s="45"/>
      <c r="P9122" s="45"/>
      <c r="Q9122" s="45"/>
      <c r="R9122" s="45">
        <v>27.544622421264648</v>
      </c>
      <c r="S9122" s="45"/>
      <c r="T9122" s="45"/>
      <c r="U9122" s="45"/>
      <c r="V9122" s="46">
        <v>14.360811233520508</v>
      </c>
      <c r="W9122" s="46"/>
      <c r="X9122" s="45">
        <v>5.2000001072883606E-2</v>
      </c>
      <c r="Y9122" s="45"/>
      <c r="Z9122" s="44">
        <v>3.1200000643730164</v>
      </c>
      <c r="AA9122" s="44"/>
      <c r="AB9122" s="45">
        <v>-26.335676193237305</v>
      </c>
      <c r="AC9122" s="45"/>
      <c r="AD9122" s="45">
        <v>4.8341657966375351E-2</v>
      </c>
      <c r="AE9122" s="45"/>
      <c r="AF9122" s="45">
        <v>36.054691314697266</v>
      </c>
      <c r="AG9122" s="45"/>
      <c r="AH9122" s="45">
        <v>25.460334777832031</v>
      </c>
      <c r="AI9122" s="45"/>
      <c r="AJ9122" s="45"/>
      <c r="AK9122" s="20">
        <v>0.1342587023973465</v>
      </c>
    </row>
    <row r="9123" spans="2:37">
      <c r="B9123" s="2">
        <v>1.4000000432133675E-2</v>
      </c>
      <c r="D9123" s="44">
        <v>0.84000002592802048</v>
      </c>
      <c r="E9123" s="44"/>
      <c r="F9123" s="45">
        <v>-15.895038604736328</v>
      </c>
      <c r="G9123" s="45"/>
      <c r="H9123" s="45"/>
      <c r="I9123" s="45"/>
      <c r="J9123" s="45"/>
      <c r="K9123" s="45">
        <v>4.8879389762878418</v>
      </c>
      <c r="L9123" s="45"/>
      <c r="M9123" s="45"/>
      <c r="N9123" s="45">
        <v>43.754867553710938</v>
      </c>
      <c r="O9123" s="45"/>
      <c r="P9123" s="45"/>
      <c r="Q9123" s="45"/>
      <c r="R9123" s="45">
        <v>27.483068466186523</v>
      </c>
      <c r="S9123" s="45"/>
      <c r="T9123" s="45"/>
      <c r="U9123" s="45"/>
      <c r="V9123" s="46">
        <v>12.576087951660156</v>
      </c>
      <c r="W9123" s="46"/>
      <c r="X9123" s="45">
        <v>5.299999937415123E-2</v>
      </c>
      <c r="Y9123" s="45"/>
      <c r="Z9123" s="44">
        <v>3.1799999624490738</v>
      </c>
      <c r="AA9123" s="44"/>
      <c r="AB9123" s="45">
        <v>-15.444518089294434</v>
      </c>
      <c r="AC9123" s="45"/>
      <c r="AD9123" s="45">
        <v>4.3014798313379288E-2</v>
      </c>
      <c r="AE9123" s="45"/>
      <c r="AF9123" s="45">
        <v>35.984516143798828</v>
      </c>
      <c r="AG9123" s="45"/>
      <c r="AH9123" s="45">
        <v>25.414478302001953</v>
      </c>
      <c r="AI9123" s="45"/>
      <c r="AJ9123" s="45"/>
      <c r="AK9123" s="20">
        <v>0.11968003213405609</v>
      </c>
    </row>
    <row r="9124" spans="2:37">
      <c r="B9124" s="2">
        <v>1.4999999664723873E-2</v>
      </c>
      <c r="D9124" s="44">
        <v>0.89999997988343239</v>
      </c>
      <c r="E9124" s="44"/>
      <c r="F9124" s="45">
        <v>-27.064254760742188</v>
      </c>
      <c r="G9124" s="45"/>
      <c r="H9124" s="45"/>
      <c r="I9124" s="45"/>
      <c r="J9124" s="45"/>
      <c r="K9124" s="45">
        <v>4.277738094329834</v>
      </c>
      <c r="L9124" s="45"/>
      <c r="M9124" s="45"/>
      <c r="N9124" s="45">
        <v>43.05828857421875</v>
      </c>
      <c r="O9124" s="45"/>
      <c r="P9124" s="45"/>
      <c r="Q9124" s="45"/>
      <c r="R9124" s="45">
        <v>27.421991348266602</v>
      </c>
      <c r="S9124" s="45"/>
      <c r="T9124" s="45"/>
      <c r="U9124" s="45"/>
      <c r="V9124" s="46">
        <v>11.030627250671387</v>
      </c>
      <c r="W9124" s="46"/>
      <c r="X9124" s="45">
        <v>5.4000001400709152E-2</v>
      </c>
      <c r="Y9124" s="45"/>
      <c r="Z9124" s="44">
        <v>3.2400000840425491</v>
      </c>
      <c r="AA9124" s="44"/>
      <c r="AB9124" s="45">
        <v>-2.4221053123474121</v>
      </c>
      <c r="AC9124" s="45"/>
      <c r="AD9124" s="45">
        <v>3.8278315216302872E-2</v>
      </c>
      <c r="AE9124" s="45"/>
      <c r="AF9124" s="45">
        <v>35.915401458740234</v>
      </c>
      <c r="AG9124" s="45"/>
      <c r="AH9124" s="45">
        <v>25.36895751953125</v>
      </c>
      <c r="AI9124" s="45"/>
      <c r="AJ9124" s="45"/>
      <c r="AK9124" s="20">
        <v>0.10669282823801041</v>
      </c>
    </row>
    <row r="9125" spans="2:37">
      <c r="B9125" s="2">
        <v>1.6000000759959221E-2</v>
      </c>
      <c r="D9125" s="44">
        <v>0.96000004559755325</v>
      </c>
      <c r="E9125" s="44"/>
      <c r="F9125" s="45">
        <v>-33.715419769287109</v>
      </c>
      <c r="G9125" s="45"/>
      <c r="H9125" s="45"/>
      <c r="I9125" s="45"/>
      <c r="J9125" s="45"/>
      <c r="K9125" s="45">
        <v>3.7491934299468994</v>
      </c>
      <c r="L9125" s="45"/>
      <c r="M9125" s="45"/>
      <c r="N9125" s="45">
        <v>42.444038391113281</v>
      </c>
      <c r="O9125" s="45"/>
      <c r="P9125" s="45"/>
      <c r="Q9125" s="45"/>
      <c r="R9125" s="45">
        <v>27.361385345458984</v>
      </c>
      <c r="S9125" s="45"/>
      <c r="T9125" s="45"/>
      <c r="U9125" s="45"/>
      <c r="V9125" s="46">
        <v>9.6891298294067383</v>
      </c>
      <c r="W9125" s="46"/>
      <c r="X9125" s="45">
        <v>5.4999999701976776E-2</v>
      </c>
      <c r="Y9125" s="45"/>
      <c r="Z9125" s="44">
        <v>3.2999999821186066</v>
      </c>
      <c r="AA9125" s="44"/>
      <c r="AB9125" s="45">
        <v>10.899020195007324</v>
      </c>
      <c r="AC9125" s="45"/>
      <c r="AD9125" s="45">
        <v>3.4066308289766312E-2</v>
      </c>
      <c r="AE9125" s="45"/>
      <c r="AF9125" s="45">
        <v>35.847282409667969</v>
      </c>
      <c r="AG9125" s="45"/>
      <c r="AH9125" s="45">
        <v>25.323766708374023</v>
      </c>
      <c r="AI9125" s="45"/>
      <c r="AJ9125" s="45"/>
      <c r="AK9125" s="20">
        <v>9.5122173428535461E-2</v>
      </c>
    </row>
    <row r="9126" spans="2:37">
      <c r="B9126" s="2">
        <v>1.7000000923871994E-2</v>
      </c>
      <c r="D9126" s="44">
        <v>1.0200000554323196</v>
      </c>
      <c r="E9126" s="44"/>
      <c r="F9126" s="45">
        <v>-35.022735595703125</v>
      </c>
      <c r="G9126" s="45"/>
      <c r="H9126" s="45"/>
      <c r="I9126" s="45"/>
      <c r="J9126" s="45"/>
      <c r="K9126" s="45">
        <v>3.2903521060943604</v>
      </c>
      <c r="L9126" s="45"/>
      <c r="M9126" s="45"/>
      <c r="N9126" s="45">
        <v>41.900146484375</v>
      </c>
      <c r="O9126" s="45"/>
      <c r="P9126" s="45"/>
      <c r="Q9126" s="45"/>
      <c r="R9126" s="45">
        <v>27.301248550415039</v>
      </c>
      <c r="S9126" s="45"/>
      <c r="T9126" s="45"/>
      <c r="U9126" s="45"/>
      <c r="V9126" s="46">
        <v>8.5220661163330078</v>
      </c>
      <c r="W9126" s="46"/>
      <c r="X9126" s="45">
        <v>5.6000001728534698E-2</v>
      </c>
      <c r="Y9126" s="45"/>
      <c r="Z9126" s="44">
        <v>3.3600001037120819</v>
      </c>
      <c r="AA9126" s="44"/>
      <c r="AB9126" s="45">
        <v>22.651107788085938</v>
      </c>
      <c r="AC9126" s="45"/>
      <c r="AD9126" s="45">
        <v>3.0320296064019203E-2</v>
      </c>
      <c r="AE9126" s="45"/>
      <c r="AF9126" s="45">
        <v>35.780094146728516</v>
      </c>
      <c r="AG9126" s="45"/>
      <c r="AH9126" s="45">
        <v>25.278905868530273</v>
      </c>
      <c r="AI9126" s="45"/>
      <c r="AJ9126" s="45"/>
      <c r="AK9126" s="20">
        <v>8.4812559187412262E-2</v>
      </c>
    </row>
    <row r="9127" spans="2:37">
      <c r="B9127" s="2">
        <v>1.7999999225139618E-2</v>
      </c>
      <c r="D9127" s="44">
        <v>1.0799999535083771</v>
      </c>
      <c r="E9127" s="44"/>
      <c r="F9127" s="45">
        <v>-30.900594711303711</v>
      </c>
      <c r="G9127" s="45"/>
      <c r="H9127" s="45"/>
      <c r="I9127" s="45"/>
      <c r="J9127" s="45"/>
      <c r="K9127" s="45">
        <v>2.8911938667297363</v>
      </c>
      <c r="L9127" s="45"/>
      <c r="M9127" s="45"/>
      <c r="N9127" s="45">
        <v>41.416599273681641</v>
      </c>
      <c r="O9127" s="45"/>
      <c r="P9127" s="45"/>
      <c r="Q9127" s="45"/>
      <c r="R9127" s="45">
        <v>27.241575241088867</v>
      </c>
      <c r="S9127" s="45"/>
      <c r="T9127" s="45"/>
      <c r="U9127" s="45"/>
      <c r="V9127" s="46">
        <v>7.5046420097351074</v>
      </c>
      <c r="W9127" s="46"/>
      <c r="X9127" s="45">
        <v>5.7000000029802322E-2</v>
      </c>
      <c r="Y9127" s="45"/>
      <c r="Z9127" s="44">
        <v>3.4200000017881393</v>
      </c>
      <c r="AA9127" s="44"/>
      <c r="AB9127" s="45">
        <v>31.192880630493164</v>
      </c>
      <c r="AC9127" s="45"/>
      <c r="AD9127" s="45">
        <v>2.6988381519913673E-2</v>
      </c>
      <c r="AE9127" s="45"/>
      <c r="AF9127" s="45">
        <v>35.713779449462891</v>
      </c>
      <c r="AG9127" s="45"/>
      <c r="AH9127" s="45">
        <v>25.234371185302734</v>
      </c>
      <c r="AI9127" s="45"/>
      <c r="AJ9127" s="45"/>
      <c r="AK9127" s="20">
        <v>7.5625687837600708E-2</v>
      </c>
    </row>
    <row r="9128" spans="2:37">
      <c r="B9128" s="2">
        <v>1.8999999389052391E-2</v>
      </c>
      <c r="D9128" s="44">
        <v>1.1399999633431435</v>
      </c>
      <c r="E9128" s="44"/>
      <c r="F9128" s="45">
        <v>-22.01405143737793</v>
      </c>
      <c r="G9128" s="45"/>
      <c r="H9128" s="45"/>
      <c r="I9128" s="45"/>
      <c r="J9128" s="45"/>
      <c r="K9128" s="45">
        <v>2.5432875156402588</v>
      </c>
      <c r="L9128" s="45"/>
      <c r="M9128" s="45"/>
      <c r="N9128" s="45">
        <v>40.984951019287109</v>
      </c>
      <c r="O9128" s="45"/>
      <c r="P9128" s="45"/>
      <c r="Q9128" s="45"/>
      <c r="R9128" s="45">
        <v>27.18235969543457</v>
      </c>
      <c r="S9128" s="45"/>
      <c r="T9128" s="45"/>
      <c r="U9128" s="45"/>
      <c r="V9128" s="46">
        <v>6.615966796875</v>
      </c>
      <c r="W9128" s="46"/>
      <c r="X9128" s="45">
        <v>5.7999998331069946E-2</v>
      </c>
      <c r="Y9128" s="45"/>
      <c r="Z9128" s="44">
        <v>3.4799998998641968</v>
      </c>
      <c r="AA9128" s="44"/>
      <c r="AB9128" s="45">
        <v>35.338573455810547</v>
      </c>
      <c r="AC9128" s="45"/>
      <c r="AD9128" s="45">
        <v>2.4024493992328644E-2</v>
      </c>
      <c r="AE9128" s="45"/>
      <c r="AF9128" s="45">
        <v>35.648288726806641</v>
      </c>
      <c r="AG9128" s="45"/>
      <c r="AH9128" s="45">
        <v>25.190158843994141</v>
      </c>
      <c r="AI9128" s="45"/>
      <c r="AJ9128" s="45"/>
      <c r="AK9128" s="20">
        <v>6.7438572645187378E-2</v>
      </c>
    </row>
    <row r="9129" spans="2:37">
      <c r="B9129" s="2">
        <v>1.9999999552965164E-2</v>
      </c>
      <c r="D9129" s="44">
        <v>1.1999999731779099</v>
      </c>
      <c r="E9129" s="44"/>
      <c r="F9129" s="45">
        <v>-9.683873176574707</v>
      </c>
      <c r="G9129" s="45"/>
      <c r="H9129" s="45"/>
      <c r="I9129" s="45"/>
      <c r="J9129" s="45"/>
      <c r="K9129" s="45">
        <v>2.2395155429840088</v>
      </c>
      <c r="L9129" s="45"/>
      <c r="M9129" s="45"/>
      <c r="N9129" s="45">
        <v>40.598079681396484</v>
      </c>
      <c r="O9129" s="45"/>
      <c r="P9129" s="45"/>
      <c r="Q9129" s="45"/>
      <c r="R9129" s="45">
        <v>27.123600006103516</v>
      </c>
      <c r="S9129" s="45"/>
      <c r="T9129" s="45"/>
      <c r="U9129" s="45"/>
      <c r="V9129" s="46">
        <v>5.838371753692627</v>
      </c>
      <c r="W9129" s="46"/>
      <c r="X9129" s="45">
        <v>5.9000000357627869E-2</v>
      </c>
      <c r="Y9129" s="45"/>
      <c r="Z9129" s="44">
        <v>3.5400000214576721</v>
      </c>
      <c r="AA9129" s="44"/>
      <c r="AB9129" s="45">
        <v>34.522388458251953</v>
      </c>
      <c r="AC9129" s="45"/>
      <c r="AD9129" s="45">
        <v>2.1387733519077301E-2</v>
      </c>
      <c r="AE9129" s="45"/>
      <c r="AF9129" s="45">
        <v>35.583576202392578</v>
      </c>
      <c r="AG9129" s="45"/>
      <c r="AH9129" s="45">
        <v>25.146265029907227</v>
      </c>
      <c r="AI9129" s="45"/>
      <c r="AJ9129" s="45"/>
      <c r="AK9129" s="20">
        <v>6.0141779482364655E-2</v>
      </c>
    </row>
    <row r="9130" spans="2:37">
      <c r="B9130" s="2">
        <v>2.0999999716877937E-2</v>
      </c>
      <c r="D9130" s="44">
        <v>1.2599999830126762</v>
      </c>
      <c r="E9130" s="44"/>
      <c r="F9130" s="45">
        <v>4.2999815940856934</v>
      </c>
      <c r="G9130" s="45"/>
      <c r="H9130" s="45"/>
      <c r="I9130" s="45"/>
      <c r="J9130" s="45"/>
      <c r="K9130" s="45">
        <v>1.9738469123840332</v>
      </c>
      <c r="L9130" s="45"/>
      <c r="M9130" s="45"/>
      <c r="N9130" s="45">
        <v>40.249950408935547</v>
      </c>
      <c r="O9130" s="45"/>
      <c r="P9130" s="45"/>
      <c r="Q9130" s="45"/>
      <c r="R9130" s="45">
        <v>27.065292358398438</v>
      </c>
      <c r="S9130" s="45"/>
      <c r="T9130" s="45"/>
      <c r="U9130" s="45"/>
      <c r="V9130" s="46">
        <v>5.1568646430969238</v>
      </c>
      <c r="W9130" s="46"/>
      <c r="X9130" s="45">
        <v>5.9999998658895493E-2</v>
      </c>
      <c r="Y9130" s="45"/>
      <c r="Z9130" s="44">
        <v>3.5999999195337296</v>
      </c>
      <c r="AA9130" s="44"/>
      <c r="AB9130" s="45">
        <v>28.875547409057617</v>
      </c>
      <c r="AC9130" s="45"/>
      <c r="AD9130" s="45">
        <v>1.9041778519749641E-2</v>
      </c>
      <c r="AE9130" s="45"/>
      <c r="AF9130" s="45">
        <v>35.519607543945313</v>
      </c>
      <c r="AG9130" s="45"/>
      <c r="AH9130" s="45">
        <v>25.102689743041992</v>
      </c>
      <c r="AI9130" s="45"/>
      <c r="AJ9130" s="45"/>
      <c r="AK9130" s="20">
        <v>5.3637959063053131E-2</v>
      </c>
    </row>
    <row r="9131" spans="2:37">
      <c r="B9131" s="2">
        <v>2.199999988079071E-2</v>
      </c>
      <c r="D9131" s="44">
        <v>1.3199999928474426</v>
      </c>
      <c r="E9131" s="44"/>
      <c r="F9131" s="45">
        <v>17.929950714111328</v>
      </c>
      <c r="G9131" s="45"/>
      <c r="H9131" s="45"/>
      <c r="I9131" s="45"/>
      <c r="J9131" s="45"/>
      <c r="K9131" s="45">
        <v>1.7411547899246216</v>
      </c>
      <c r="L9131" s="45"/>
      <c r="M9131" s="45"/>
      <c r="N9131" s="45">
        <v>39.935428619384766</v>
      </c>
      <c r="O9131" s="45"/>
      <c r="P9131" s="45"/>
      <c r="Q9131" s="45"/>
      <c r="R9131" s="45">
        <v>27.007429122924805</v>
      </c>
      <c r="S9131" s="45"/>
      <c r="T9131" s="45"/>
      <c r="U9131" s="45"/>
      <c r="V9131" s="46">
        <v>4.558680534362793</v>
      </c>
      <c r="W9131" s="46"/>
      <c r="X9131" s="45">
        <v>6.1000000685453415E-2</v>
      </c>
      <c r="Y9131" s="45"/>
      <c r="Z9131" s="44">
        <v>3.6600000411272049</v>
      </c>
      <c r="AA9131" s="44"/>
      <c r="AB9131" s="45">
        <v>19.205480575561523</v>
      </c>
      <c r="AC9131" s="45"/>
      <c r="AD9131" s="45">
        <v>1.6954369843006134E-2</v>
      </c>
      <c r="AE9131" s="45"/>
      <c r="AF9131" s="45">
        <v>35.456336975097656</v>
      </c>
      <c r="AG9131" s="45"/>
      <c r="AH9131" s="45">
        <v>25.059429168701172</v>
      </c>
      <c r="AI9131" s="45"/>
      <c r="AJ9131" s="45"/>
      <c r="AK9131" s="20">
        <v>4.7840476036071777E-2</v>
      </c>
    </row>
    <row r="9132" spans="2:37">
      <c r="B9132" s="2">
        <v>2.3000000044703484E-2</v>
      </c>
      <c r="D9132" s="44">
        <v>1.380000002682209</v>
      </c>
      <c r="E9132" s="44"/>
      <c r="F9132" s="45">
        <v>29.261989593505859</v>
      </c>
      <c r="G9132" s="45"/>
      <c r="H9132" s="45"/>
      <c r="I9132" s="45"/>
      <c r="J9132" s="45"/>
      <c r="K9132" s="45">
        <v>1.537067174911499</v>
      </c>
      <c r="L9132" s="45"/>
      <c r="M9132" s="45"/>
      <c r="N9132" s="45">
        <v>39.650135040283203</v>
      </c>
      <c r="O9132" s="45"/>
      <c r="P9132" s="45"/>
      <c r="Q9132" s="45"/>
      <c r="R9132" s="45">
        <v>26.950008392333984</v>
      </c>
      <c r="S9132" s="45"/>
      <c r="T9132" s="45"/>
      <c r="U9132" s="45"/>
      <c r="V9132" s="46">
        <v>4.0329136848449707</v>
      </c>
      <c r="W9132" s="46"/>
      <c r="X9132" s="45">
        <v>6.1999998986721039E-2</v>
      </c>
      <c r="Y9132" s="45"/>
      <c r="Z9132" s="44">
        <v>3.7199999392032623</v>
      </c>
      <c r="AA9132" s="44"/>
      <c r="AB9132" s="45">
        <v>6.8804001808166504</v>
      </c>
      <c r="AC9132" s="45"/>
      <c r="AD9132" s="45">
        <v>1.5096854418516159E-2</v>
      </c>
      <c r="AE9132" s="45"/>
      <c r="AF9132" s="45">
        <v>35.393741607666016</v>
      </c>
      <c r="AG9132" s="45"/>
      <c r="AH9132" s="45">
        <v>25.0164794921875</v>
      </c>
      <c r="AI9132" s="45"/>
      <c r="AJ9132" s="45"/>
      <c r="AK9132" s="20">
        <v>4.2672224342823029E-2</v>
      </c>
    </row>
    <row r="9133" spans="2:37">
      <c r="B9133" s="2">
        <v>2.4000000208616257E-2</v>
      </c>
      <c r="D9133" s="44">
        <v>1.4400000125169754</v>
      </c>
      <c r="E9133" s="44"/>
      <c r="F9133" s="45">
        <v>36.686717987060547</v>
      </c>
      <c r="G9133" s="45"/>
      <c r="H9133" s="45"/>
      <c r="I9133" s="45"/>
      <c r="J9133" s="45"/>
      <c r="K9133" s="45">
        <v>1.3578438758850098</v>
      </c>
      <c r="L9133" s="45"/>
      <c r="M9133" s="45"/>
      <c r="N9133" s="45">
        <v>39.390327453613281</v>
      </c>
      <c r="O9133" s="45"/>
      <c r="P9133" s="45"/>
      <c r="Q9133" s="45"/>
      <c r="R9133" s="45">
        <v>26.893028259277344</v>
      </c>
      <c r="S9133" s="45"/>
      <c r="T9133" s="45"/>
      <c r="U9133" s="45"/>
      <c r="V9133" s="46">
        <v>3.5702214241027832</v>
      </c>
      <c r="W9133" s="46"/>
      <c r="X9133" s="45">
        <v>6.3000001013278961E-2</v>
      </c>
      <c r="Y9133" s="45"/>
      <c r="Z9133" s="44">
        <v>3.7800000607967377</v>
      </c>
      <c r="AA9133" s="44"/>
      <c r="AB9133" s="45">
        <v>-6.3642635345458984</v>
      </c>
      <c r="AC9133" s="45"/>
      <c r="AD9133" s="45">
        <v>1.3443774543702602E-2</v>
      </c>
      <c r="AE9133" s="45"/>
      <c r="AF9133" s="45">
        <v>35.331787109375</v>
      </c>
      <c r="AG9133" s="45"/>
      <c r="AH9133" s="45">
        <v>24.973838806152344</v>
      </c>
      <c r="AI9133" s="45"/>
      <c r="AJ9133" s="45"/>
      <c r="AK9133" s="20">
        <v>3.8064569234848022E-2</v>
      </c>
    </row>
    <row r="9134" spans="2:37">
      <c r="B9134" s="2">
        <v>2.500000037252903E-2</v>
      </c>
      <c r="D9134" s="44">
        <v>1.5000000223517418</v>
      </c>
      <c r="E9134" s="44"/>
      <c r="F9134" s="45">
        <v>39.152679443359375</v>
      </c>
      <c r="G9134" s="45"/>
      <c r="H9134" s="45"/>
      <c r="I9134" s="45"/>
      <c r="J9134" s="45"/>
      <c r="K9134" s="45">
        <v>1.2002761363983154</v>
      </c>
      <c r="L9134" s="45"/>
      <c r="M9134" s="45"/>
      <c r="N9134" s="45">
        <v>39.152790069580078</v>
      </c>
      <c r="O9134" s="45"/>
      <c r="P9134" s="45"/>
      <c r="Q9134" s="45"/>
      <c r="R9134" s="45">
        <v>26.836481094360352</v>
      </c>
      <c r="S9134" s="45"/>
      <c r="T9134" s="45"/>
      <c r="U9134" s="45"/>
      <c r="V9134" s="46">
        <v>3.1625733375549316</v>
      </c>
      <c r="W9134" s="46"/>
      <c r="X9134" s="45">
        <v>6.4000003039836884E-2</v>
      </c>
      <c r="Y9134" s="45"/>
      <c r="Z9134" s="44">
        <v>3.840000182390213</v>
      </c>
      <c r="AA9134" s="44"/>
      <c r="AB9134" s="45">
        <v>-18.670173645019531</v>
      </c>
      <c r="AC9134" s="45"/>
      <c r="AD9134" s="45">
        <v>1.1972511187195778E-2</v>
      </c>
      <c r="AE9134" s="45"/>
      <c r="AF9134" s="45">
        <v>35.27044677734375</v>
      </c>
      <c r="AG9134" s="45"/>
      <c r="AH9134" s="45">
        <v>24.93150520324707</v>
      </c>
      <c r="AI9134" s="45"/>
      <c r="AJ9134" s="45"/>
      <c r="AK9134" s="20">
        <v>3.3956408500671387E-2</v>
      </c>
    </row>
    <row r="9135" spans="2:37">
      <c r="B9135" s="2">
        <v>2.6000000536441803E-2</v>
      </c>
      <c r="D9135" s="44">
        <v>1.5600000321865082</v>
      </c>
      <c r="E9135" s="44"/>
      <c r="F9135" s="45">
        <v>36.310649871826172</v>
      </c>
      <c r="G9135" s="45"/>
      <c r="H9135" s="45"/>
      <c r="I9135" s="45"/>
      <c r="J9135" s="45"/>
      <c r="K9135" s="45">
        <v>1.0616029500961304</v>
      </c>
      <c r="L9135" s="45"/>
      <c r="M9135" s="45"/>
      <c r="N9135" s="45">
        <v>38.934757232666016</v>
      </c>
      <c r="O9135" s="45"/>
      <c r="P9135" s="45"/>
      <c r="Q9135" s="45"/>
      <c r="R9135" s="45">
        <v>26.780364990234375</v>
      </c>
      <c r="S9135" s="45"/>
      <c r="T9135" s="45"/>
      <c r="U9135" s="45"/>
      <c r="V9135" s="46">
        <v>2.8030486106872559</v>
      </c>
      <c r="W9135" s="46"/>
      <c r="X9135" s="45">
        <v>6.4999997615814209E-2</v>
      </c>
      <c r="Y9135" s="45"/>
      <c r="Z9135" s="44">
        <v>3.8999998569488525</v>
      </c>
      <c r="AA9135" s="44"/>
      <c r="AB9135" s="45">
        <v>-28.316776275634766</v>
      </c>
      <c r="AC9135" s="45"/>
      <c r="AD9135" s="45">
        <v>1.0662962682545185E-2</v>
      </c>
      <c r="AE9135" s="45"/>
      <c r="AF9135" s="45">
        <v>35.209697723388672</v>
      </c>
      <c r="AG9135" s="45"/>
      <c r="AH9135" s="45">
        <v>24.889474868774414</v>
      </c>
      <c r="AI9135" s="45"/>
      <c r="AJ9135" s="45"/>
      <c r="AK9135" s="20">
        <v>3.0293339863419533E-2</v>
      </c>
    </row>
    <row r="9136" spans="2:37">
      <c r="B9136" s="2">
        <v>2.7000000700354576E-2</v>
      </c>
      <c r="D9136" s="44">
        <v>1.6200000420212746</v>
      </c>
      <c r="E9136" s="44"/>
      <c r="F9136" s="45">
        <v>28.559123992919922</v>
      </c>
      <c r="G9136" s="45"/>
      <c r="H9136" s="45"/>
      <c r="I9136" s="45"/>
      <c r="J9136" s="45"/>
      <c r="K9136" s="45">
        <v>0.93944299221038818</v>
      </c>
      <c r="L9136" s="45"/>
      <c r="M9136" s="45"/>
      <c r="N9136" s="45">
        <v>38.733840942382813</v>
      </c>
      <c r="O9136" s="45"/>
      <c r="P9136" s="45"/>
      <c r="Q9136" s="45"/>
      <c r="R9136" s="45">
        <v>26.724674224853516</v>
      </c>
      <c r="S9136" s="45"/>
      <c r="T9136" s="45"/>
      <c r="U9136" s="45"/>
      <c r="V9136" s="46">
        <v>2.4856672286987305</v>
      </c>
      <c r="W9136" s="46"/>
      <c r="X9136" s="45">
        <v>6.5999999642372131E-2</v>
      </c>
      <c r="Y9136" s="45"/>
      <c r="Z9136" s="44">
        <v>3.9599999785423279</v>
      </c>
      <c r="AA9136" s="44"/>
      <c r="AB9136" s="45">
        <v>-33.961814880371094</v>
      </c>
      <c r="AC9136" s="45"/>
      <c r="AD9136" s="45">
        <v>9.4972662627696991E-3</v>
      </c>
      <c r="AE9136" s="45"/>
      <c r="AF9136" s="45">
        <v>35.149517059326172</v>
      </c>
      <c r="AG9136" s="45"/>
      <c r="AH9136" s="45">
        <v>24.847745895385742</v>
      </c>
      <c r="AI9136" s="45"/>
      <c r="AJ9136" s="45"/>
      <c r="AK9136" s="20">
        <v>2.702692337334156E-2</v>
      </c>
    </row>
    <row r="9137" spans="2:37">
      <c r="B9137" s="2">
        <v>2.8000000864267349E-2</v>
      </c>
      <c r="D9137" s="44">
        <v>1.680000051856041</v>
      </c>
      <c r="E9137" s="44"/>
      <c r="F9137" s="45">
        <v>16.98499870300293</v>
      </c>
      <c r="G9137" s="45"/>
      <c r="H9137" s="45"/>
      <c r="I9137" s="45"/>
      <c r="J9137" s="45"/>
      <c r="K9137" s="45">
        <v>0.83173692226409912</v>
      </c>
      <c r="L9137" s="45"/>
      <c r="M9137" s="45"/>
      <c r="N9137" s="45">
        <v>38.5479736328125</v>
      </c>
      <c r="O9137" s="45"/>
      <c r="P9137" s="45"/>
      <c r="Q9137" s="45"/>
      <c r="R9137" s="45">
        <v>26.669406890869141</v>
      </c>
      <c r="S9137" s="45"/>
      <c r="T9137" s="45"/>
      <c r="U9137" s="45"/>
      <c r="V9137" s="46">
        <v>2.2052488327026367</v>
      </c>
      <c r="W9137" s="46"/>
      <c r="X9137" s="45">
        <v>6.7000001668930054E-2</v>
      </c>
      <c r="Y9137" s="45"/>
      <c r="Z9137" s="44">
        <v>4.0200001001358032</v>
      </c>
      <c r="AA9137" s="44"/>
      <c r="AB9137" s="45">
        <v>-34.828044891357422</v>
      </c>
      <c r="AC9137" s="45"/>
      <c r="AD9137" s="45">
        <v>8.4595410153269768E-3</v>
      </c>
      <c r="AE9137" s="45"/>
      <c r="AF9137" s="45">
        <v>35.089885711669922</v>
      </c>
      <c r="AG9137" s="45"/>
      <c r="AH9137" s="45">
        <v>24.806314468383789</v>
      </c>
      <c r="AI9137" s="45"/>
      <c r="AJ9137" s="45"/>
      <c r="AK9137" s="20">
        <v>2.4114016443490982E-2</v>
      </c>
    </row>
    <row r="9138" spans="2:37">
      <c r="B9138" s="2">
        <v>2.8999999165534973E-2</v>
      </c>
      <c r="D9138" s="44">
        <v>1.7399999499320984</v>
      </c>
      <c r="E9138" s="44"/>
      <c r="F9138" s="45">
        <v>3.2082095146179199</v>
      </c>
      <c r="G9138" s="45"/>
      <c r="H9138" s="45"/>
      <c r="I9138" s="45"/>
      <c r="J9138" s="45"/>
      <c r="K9138" s="45">
        <v>0.73669999837875366</v>
      </c>
      <c r="L9138" s="45"/>
      <c r="M9138" s="45"/>
      <c r="N9138" s="45">
        <v>38.375370025634766</v>
      </c>
      <c r="O9138" s="45"/>
      <c r="P9138" s="45"/>
      <c r="Q9138" s="45"/>
      <c r="R9138" s="45">
        <v>26.614559173583984</v>
      </c>
      <c r="S9138" s="45"/>
      <c r="T9138" s="45"/>
      <c r="U9138" s="45"/>
      <c r="V9138" s="46">
        <v>1.9572954177856445</v>
      </c>
      <c r="W9138" s="46"/>
      <c r="X9138" s="45">
        <v>6.8000003695487976E-2</v>
      </c>
      <c r="Y9138" s="45"/>
      <c r="Z9138" s="44">
        <v>4.0800002217292786</v>
      </c>
      <c r="AA9138" s="44"/>
      <c r="AB9138" s="45">
        <v>-30.810207366943359</v>
      </c>
      <c r="AC9138" s="45"/>
      <c r="AD9138" s="45">
        <v>7.5356708839535713E-3</v>
      </c>
      <c r="AE9138" s="45"/>
      <c r="AF9138" s="45">
        <v>35.030788421630859</v>
      </c>
      <c r="AG9138" s="45"/>
      <c r="AH9138" s="45">
        <v>24.765180587768555</v>
      </c>
      <c r="AI9138" s="45"/>
      <c r="AJ9138" s="45"/>
      <c r="AK9138" s="20">
        <v>2.1516194567084312E-2</v>
      </c>
    </row>
    <row r="9139" spans="2:37">
      <c r="B9139" s="2">
        <v>2.9999999329447746E-2</v>
      </c>
      <c r="D9139" s="44">
        <v>1.7999999597668648</v>
      </c>
      <c r="E9139" s="44"/>
      <c r="F9139" s="45">
        <v>-10.847564697265625</v>
      </c>
      <c r="G9139" s="45"/>
      <c r="H9139" s="45"/>
      <c r="I9139" s="45"/>
      <c r="J9139" s="45"/>
      <c r="K9139" s="45">
        <v>0.65278196334838867</v>
      </c>
      <c r="L9139" s="45"/>
      <c r="M9139" s="45"/>
      <c r="N9139" s="45">
        <v>38.214469909667969</v>
      </c>
      <c r="O9139" s="45"/>
      <c r="P9139" s="45"/>
      <c r="Q9139" s="45"/>
      <c r="R9139" s="45">
        <v>26.560125350952148</v>
      </c>
      <c r="S9139" s="45"/>
      <c r="T9139" s="45"/>
      <c r="U9139" s="45"/>
      <c r="V9139" s="46">
        <v>1.7378929853439331</v>
      </c>
      <c r="W9139" s="46"/>
      <c r="X9139" s="45">
        <v>6.8999998271465302E-2</v>
      </c>
      <c r="Y9139" s="45"/>
      <c r="Z9139" s="44">
        <v>4.1399998962879181</v>
      </c>
      <c r="AA9139" s="44"/>
      <c r="AB9139" s="45">
        <v>-22.487522125244141</v>
      </c>
      <c r="AC9139" s="45"/>
      <c r="AD9139" s="45">
        <v>6.7131058312952518E-3</v>
      </c>
      <c r="AE9139" s="45"/>
      <c r="AF9139" s="45">
        <v>34.972206115722656</v>
      </c>
      <c r="AG9139" s="45"/>
      <c r="AH9139" s="45">
        <v>24.724338531494141</v>
      </c>
      <c r="AI9139" s="45"/>
      <c r="AJ9139" s="45"/>
      <c r="AK9139" s="20">
        <v>1.9199229776859283E-2</v>
      </c>
    </row>
    <row r="9140" spans="2:37">
      <c r="B9140" s="2">
        <v>3.0999999493360519E-2</v>
      </c>
      <c r="D9140" s="44">
        <v>1.8599999696016312</v>
      </c>
      <c r="E9140" s="44"/>
      <c r="F9140" s="45">
        <v>-23.225723266601563</v>
      </c>
      <c r="G9140" s="45"/>
      <c r="H9140" s="45"/>
      <c r="I9140" s="45"/>
      <c r="J9140" s="45"/>
      <c r="K9140" s="45">
        <v>0.57863372564315796</v>
      </c>
      <c r="L9140" s="45"/>
      <c r="M9140" s="45"/>
      <c r="N9140" s="45">
        <v>38.063922882080078</v>
      </c>
      <c r="O9140" s="45"/>
      <c r="P9140" s="45"/>
      <c r="Q9140" s="45"/>
      <c r="R9140" s="45">
        <v>26.506101608276367</v>
      </c>
      <c r="S9140" s="45"/>
      <c r="T9140" s="45"/>
      <c r="U9140" s="45"/>
      <c r="V9140" s="46">
        <v>1.5436288118362427</v>
      </c>
      <c r="W9140" s="46"/>
      <c r="X9140" s="45">
        <v>7.0000000298023224E-2</v>
      </c>
      <c r="Y9140" s="45"/>
      <c r="Z9140" s="44">
        <v>4.2000000178813934</v>
      </c>
      <c r="AA9140" s="44"/>
      <c r="AB9140" s="45">
        <v>-11.040306091308594</v>
      </c>
      <c r="AC9140" s="45"/>
      <c r="AD9140" s="45">
        <v>5.9806858189404011E-3</v>
      </c>
      <c r="AE9140" s="45"/>
      <c r="AF9140" s="45">
        <v>34.914127349853516</v>
      </c>
      <c r="AG9140" s="45"/>
      <c r="AH9140" s="45">
        <v>24.683786392211914</v>
      </c>
      <c r="AI9140" s="45"/>
      <c r="AJ9140" s="45"/>
      <c r="AK9140" s="20">
        <v>1.7132636159658432E-2</v>
      </c>
    </row>
    <row r="9141" spans="2:37">
      <c r="B9141" s="2">
        <v>3.2000001519918442E-2</v>
      </c>
      <c r="D9141" s="44">
        <v>1.9200000911951065</v>
      </c>
      <c r="E9141" s="44"/>
      <c r="F9141" s="45">
        <v>-32.211032867431641</v>
      </c>
      <c r="G9141" s="45"/>
      <c r="H9141" s="45"/>
      <c r="I9141" s="45"/>
      <c r="J9141" s="45"/>
      <c r="K9141" s="45">
        <v>0.51307904720306396</v>
      </c>
      <c r="L9141" s="45"/>
      <c r="M9141" s="45"/>
      <c r="N9141" s="45">
        <v>37.92254638671875</v>
      </c>
      <c r="O9141" s="45"/>
      <c r="P9141" s="45"/>
      <c r="Q9141" s="45"/>
      <c r="R9141" s="45">
        <v>26.452487945556641</v>
      </c>
      <c r="S9141" s="45"/>
      <c r="T9141" s="45"/>
      <c r="U9141" s="45"/>
      <c r="V9141" s="46">
        <v>1.3715219497680664</v>
      </c>
      <c r="W9141" s="46"/>
      <c r="X9141" s="45">
        <v>7.1000002324581146E-2</v>
      </c>
      <c r="Y9141" s="45"/>
      <c r="Z9141" s="44">
        <v>4.2600001394748688</v>
      </c>
      <c r="AA9141" s="44"/>
      <c r="AB9141" s="45">
        <v>1.9173378944396973</v>
      </c>
      <c r="AC9141" s="45"/>
      <c r="AD9141" s="45">
        <v>5.3284871391952038E-3</v>
      </c>
      <c r="AE9141" s="45"/>
      <c r="AF9141" s="45">
        <v>34.856536865234375</v>
      </c>
      <c r="AG9141" s="45"/>
      <c r="AH9141" s="45">
        <v>24.643524169921875</v>
      </c>
      <c r="AI9141" s="45"/>
      <c r="AJ9141" s="45"/>
      <c r="AK9141" s="20">
        <v>1.5289247967302799E-2</v>
      </c>
    </row>
    <row r="9142" spans="2:37">
      <c r="B9142" s="2">
        <v>3.2999999821186066E-2</v>
      </c>
      <c r="D9142" s="44">
        <v>1.9799999892711639</v>
      </c>
      <c r="E9142" s="44"/>
      <c r="F9142" s="45">
        <v>-36.568973541259766</v>
      </c>
      <c r="G9142" s="45"/>
      <c r="H9142" s="45"/>
      <c r="I9142" s="45"/>
      <c r="J9142" s="45"/>
      <c r="K9142" s="45">
        <v>0.45509064197540283</v>
      </c>
      <c r="L9142" s="45"/>
      <c r="M9142" s="45"/>
      <c r="N9142" s="45">
        <v>37.789306640625</v>
      </c>
      <c r="O9142" s="45"/>
      <c r="P9142" s="45"/>
      <c r="Q9142" s="45"/>
      <c r="R9142" s="45">
        <v>26.399276733398438</v>
      </c>
      <c r="S9142" s="45"/>
      <c r="T9142" s="45"/>
      <c r="U9142" s="45"/>
      <c r="V9142" s="46">
        <v>1.2189639806747437</v>
      </c>
      <c r="W9142" s="46"/>
      <c r="X9142" s="45">
        <v>7.1999996900558472E-2</v>
      </c>
      <c r="Y9142" s="45"/>
      <c r="Z9142" s="44">
        <v>4.3199998140335083</v>
      </c>
      <c r="AA9142" s="44"/>
      <c r="AB9142" s="45">
        <v>14.56501293182373</v>
      </c>
      <c r="AC9142" s="45"/>
      <c r="AD9142" s="45">
        <v>4.747685045003891E-3</v>
      </c>
      <c r="AE9142" s="45"/>
      <c r="AF9142" s="45">
        <v>34.799419403076172</v>
      </c>
      <c r="AG9142" s="45"/>
      <c r="AH9142" s="45">
        <v>24.603548049926758</v>
      </c>
      <c r="AI9142" s="45"/>
      <c r="AJ9142" s="45"/>
      <c r="AK9142" s="20">
        <v>1.3644862920045853E-2</v>
      </c>
    </row>
    <row r="9143" spans="2:37">
      <c r="B9143" s="2">
        <v>3.4000001847743988E-2</v>
      </c>
      <c r="D9143" s="44">
        <v>2.0400001108646393</v>
      </c>
      <c r="E9143" s="44"/>
      <c r="F9143" s="45">
        <v>-35.716812133789063</v>
      </c>
      <c r="G9143" s="45"/>
      <c r="H9143" s="45"/>
      <c r="I9143" s="45"/>
      <c r="J9143" s="45"/>
      <c r="K9143" s="45">
        <v>0.40376991033554077</v>
      </c>
      <c r="L9143" s="45"/>
      <c r="M9143" s="45"/>
      <c r="N9143" s="45">
        <v>37.663299560546875</v>
      </c>
      <c r="O9143" s="45"/>
      <c r="P9143" s="45"/>
      <c r="Q9143" s="45"/>
      <c r="R9143" s="45">
        <v>26.346464157104492</v>
      </c>
      <c r="S9143" s="45"/>
      <c r="T9143" s="45"/>
      <c r="U9143" s="45"/>
      <c r="V9143" s="46">
        <v>1.0836688280105591</v>
      </c>
      <c r="W9143" s="46"/>
      <c r="X9143" s="45">
        <v>7.2999998927116394E-2</v>
      </c>
      <c r="Y9143" s="45"/>
      <c r="Z9143" s="44">
        <v>4.3799999356269836</v>
      </c>
      <c r="AA9143" s="44"/>
      <c r="AB9143" s="45">
        <v>25.131677627563477</v>
      </c>
      <c r="AC9143" s="45"/>
      <c r="AD9143" s="45">
        <v>4.2304294183850288E-3</v>
      </c>
      <c r="AE9143" s="45"/>
      <c r="AF9143" s="45">
        <v>34.742767333984375</v>
      </c>
      <c r="AG9143" s="45"/>
      <c r="AH9143" s="45">
        <v>24.563854217529297</v>
      </c>
      <c r="AI9143" s="45"/>
      <c r="AJ9143" s="45"/>
      <c r="AK9143" s="20">
        <v>1.2177915312349796E-2</v>
      </c>
    </row>
    <row r="9144" spans="2:37">
      <c r="B9144" s="2">
        <v>3.5000000149011612E-2</v>
      </c>
      <c r="D9144" s="44">
        <v>2.1000000089406967</v>
      </c>
      <c r="E9144" s="44"/>
      <c r="F9144" s="45">
        <v>-29.802688598632813</v>
      </c>
      <c r="G9144" s="45"/>
      <c r="H9144" s="45"/>
      <c r="I9144" s="45"/>
      <c r="J9144" s="45"/>
      <c r="K9144" s="45">
        <v>0.35832974314689636</v>
      </c>
      <c r="L9144" s="45"/>
      <c r="M9144" s="45"/>
      <c r="N9144" s="45">
        <v>37.543731689453125</v>
      </c>
      <c r="O9144" s="45"/>
      <c r="P9144" s="45"/>
      <c r="Q9144" s="45"/>
      <c r="R9144" s="45">
        <v>26.294050216674805</v>
      </c>
      <c r="S9144" s="45"/>
      <c r="T9144" s="45"/>
      <c r="U9144" s="45"/>
      <c r="V9144" s="46">
        <v>0.96363013982772827</v>
      </c>
      <c r="W9144" s="46"/>
      <c r="X9144" s="45">
        <v>7.4000000953674316E-2</v>
      </c>
      <c r="Y9144" s="45"/>
      <c r="Z9144" s="44">
        <v>4.440000057220459</v>
      </c>
      <c r="AA9144" s="44"/>
      <c r="AB9144" s="45">
        <v>32.143550872802734</v>
      </c>
      <c r="AC9144" s="45"/>
      <c r="AD9144" s="45">
        <v>3.7697376683354378E-3</v>
      </c>
      <c r="AE9144" s="45"/>
      <c r="AF9144" s="45">
        <v>34.686565399169922</v>
      </c>
      <c r="AG9144" s="45"/>
      <c r="AH9144" s="45">
        <v>24.524440765380859</v>
      </c>
      <c r="AI9144" s="45"/>
      <c r="AJ9144" s="45"/>
      <c r="AK9144" s="20">
        <v>1.0869186371564865E-2</v>
      </c>
    </row>
    <row r="9145" spans="2:37">
      <c r="B9145" s="2">
        <v>3.5999998450279236E-2</v>
      </c>
      <c r="D9145" s="44">
        <v>2.1599999070167542</v>
      </c>
      <c r="E9145" s="44"/>
      <c r="F9145" s="45">
        <v>-19.682094573974609</v>
      </c>
      <c r="G9145" s="45"/>
      <c r="H9145" s="45"/>
      <c r="I9145" s="45"/>
      <c r="J9145" s="45"/>
      <c r="K9145" s="45">
        <v>0.31807979941368103</v>
      </c>
      <c r="L9145" s="45"/>
      <c r="M9145" s="45"/>
      <c r="N9145" s="45">
        <v>37.429912567138672</v>
      </c>
      <c r="O9145" s="45"/>
      <c r="P9145" s="45"/>
      <c r="Q9145" s="45"/>
      <c r="R9145" s="45">
        <v>26.242029190063477</v>
      </c>
      <c r="S9145" s="45"/>
      <c r="T9145" s="45"/>
      <c r="U9145" s="45"/>
      <c r="V9145" s="46">
        <v>0.85708457231521606</v>
      </c>
      <c r="W9145" s="46"/>
      <c r="X9145" s="45">
        <v>7.5000002980232239E-2</v>
      </c>
      <c r="Y9145" s="45"/>
      <c r="Z9145" s="44">
        <v>4.5000001788139343</v>
      </c>
      <c r="AA9145" s="44"/>
      <c r="AB9145" s="45">
        <v>34.629573822021484</v>
      </c>
      <c r="AC9145" s="45"/>
      <c r="AD9145" s="45">
        <v>3.3593990374356508E-3</v>
      </c>
      <c r="AE9145" s="45"/>
      <c r="AF9145" s="45">
        <v>34.630813598632813</v>
      </c>
      <c r="AG9145" s="45"/>
      <c r="AH9145" s="45">
        <v>24.485307693481445</v>
      </c>
      <c r="AI9145" s="45"/>
      <c r="AJ9145" s="45"/>
      <c r="AK9145" s="20">
        <v>9.7015481442213058E-3</v>
      </c>
    </row>
    <row r="9146" spans="2:37">
      <c r="B9146" s="2">
        <v>3.7000000476837158E-2</v>
      </c>
      <c r="D9146" s="44">
        <v>2.2200000286102295</v>
      </c>
      <c r="E9146" s="44"/>
      <c r="F9146" s="45">
        <v>-6.7953653335571289</v>
      </c>
      <c r="G9146" s="45"/>
      <c r="H9146" s="45"/>
      <c r="I9146" s="45"/>
      <c r="J9146" s="45"/>
      <c r="K9146" s="45">
        <v>0.28241381049156189</v>
      </c>
      <c r="L9146" s="45"/>
      <c r="M9146" s="45"/>
      <c r="N9146" s="45">
        <v>37.32122802734375</v>
      </c>
      <c r="O9146" s="45"/>
      <c r="P9146" s="45"/>
      <c r="Q9146" s="45"/>
      <c r="R9146" s="45">
        <v>26.190395355224609</v>
      </c>
      <c r="S9146" s="45"/>
      <c r="T9146" s="45"/>
      <c r="U9146" s="45"/>
      <c r="V9146" s="46">
        <v>0.76248067617416382</v>
      </c>
      <c r="W9146" s="46"/>
      <c r="X9146" s="45">
        <v>7.5999997556209564E-2</v>
      </c>
      <c r="Y9146" s="45"/>
      <c r="Z9146" s="44">
        <v>4.5599998533725739</v>
      </c>
      <c r="AA9146" s="44"/>
      <c r="AB9146" s="45">
        <v>32.255821228027344</v>
      </c>
      <c r="AC9146" s="45"/>
      <c r="AD9146" s="45">
        <v>2.9938868246972561E-3</v>
      </c>
      <c r="AE9146" s="45"/>
      <c r="AF9146" s="45">
        <v>34.575492858886719</v>
      </c>
      <c r="AG9146" s="45"/>
      <c r="AH9146" s="45">
        <v>24.446449279785156</v>
      </c>
      <c r="AI9146" s="45"/>
      <c r="AJ9146" s="45"/>
      <c r="AK9146" s="20">
        <v>8.6597353219985962E-3</v>
      </c>
    </row>
    <row r="9147" spans="2:37" ht="14.25" customHeight="1">
      <c r="B9147" s="2">
        <v>3.7999998778104782E-2</v>
      </c>
      <c r="D9147" s="44">
        <v>2.2799999266862869</v>
      </c>
      <c r="E9147" s="44"/>
      <c r="F9147" s="45">
        <v>7.0361976623535156</v>
      </c>
      <c r="G9147" s="45"/>
      <c r="H9147" s="45"/>
      <c r="I9147" s="45"/>
      <c r="J9147" s="45"/>
      <c r="K9147" s="45">
        <v>0.2507987916469574</v>
      </c>
      <c r="L9147" s="45"/>
      <c r="M9147" s="45"/>
      <c r="N9147" s="45">
        <v>37.217140197753906</v>
      </c>
      <c r="O9147" s="45"/>
      <c r="P9147" s="45"/>
      <c r="Q9147" s="45"/>
      <c r="R9147" s="45">
        <v>26.139150619506836</v>
      </c>
      <c r="S9147" s="45"/>
      <c r="T9147" s="45"/>
      <c r="U9147" s="45"/>
      <c r="V9147" s="46">
        <v>0.67845171689987183</v>
      </c>
      <c r="W9147" s="46"/>
      <c r="X9147" s="45">
        <v>7.6999999582767487E-2</v>
      </c>
      <c r="Y9147" s="45"/>
      <c r="Z9147" s="44">
        <v>4.6199999749660492</v>
      </c>
      <c r="AA9147" s="44"/>
      <c r="AB9147" s="45">
        <v>25.3702392578125</v>
      </c>
      <c r="AC9147" s="45"/>
      <c r="AD9147" s="45">
        <v>2.6682845782488585E-3</v>
      </c>
      <c r="AE9147" s="45"/>
      <c r="AF9147" s="45">
        <v>34.520603179931641</v>
      </c>
      <c r="AG9147" s="45"/>
      <c r="AH9147" s="45">
        <v>24.407865524291992</v>
      </c>
      <c r="AI9147" s="45"/>
      <c r="AJ9147" s="45"/>
      <c r="AK9147" s="20">
        <v>7.7301398850977421E-3</v>
      </c>
    </row>
    <row r="9148" spans="2:37" ht="13.5" customHeight="1">
      <c r="B9148" s="47" t="s">
        <v>11</v>
      </c>
      <c r="C9148" s="47"/>
      <c r="D9148" s="47"/>
      <c r="E9148" s="47"/>
    </row>
    <row r="9149" spans="2:37" ht="12.75" customHeight="1">
      <c r="B9149" s="39" t="s">
        <v>0</v>
      </c>
      <c r="C9149" s="39"/>
      <c r="D9149" s="39"/>
      <c r="E9149" s="39"/>
      <c r="F9149" s="39"/>
      <c r="G9149" s="1" t="s">
        <v>1</v>
      </c>
      <c r="H9149" s="40" t="s">
        <v>86</v>
      </c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</row>
    <row r="9150" spans="2:37" ht="12.75" customHeight="1">
      <c r="AB9150" s="39" t="s">
        <v>2</v>
      </c>
      <c r="AC9150" s="39"/>
      <c r="AD9150" s="39"/>
      <c r="AE9150" s="39"/>
      <c r="AF9150" s="39"/>
      <c r="AG9150" s="39"/>
    </row>
    <row r="9151" spans="2:37" ht="12" customHeight="1">
      <c r="B9151" s="39" t="s">
        <v>3</v>
      </c>
      <c r="C9151" s="39"/>
      <c r="D9151" s="39"/>
      <c r="E9151" s="39"/>
      <c r="G9151" s="1" t="s">
        <v>4</v>
      </c>
      <c r="H9151" s="41">
        <v>0.43999999761581421</v>
      </c>
      <c r="I9151" s="41"/>
      <c r="J9151" s="41"/>
      <c r="K9151" s="41"/>
      <c r="L9151" s="41"/>
      <c r="M9151" s="41"/>
      <c r="N9151" s="41"/>
      <c r="O9151" s="39" t="s">
        <v>21</v>
      </c>
      <c r="P9151" s="39"/>
      <c r="Q9151" s="39"/>
      <c r="R9151" s="39"/>
      <c r="S9151" s="1" t="s">
        <v>4</v>
      </c>
      <c r="T9151" s="42" t="s">
        <v>22</v>
      </c>
      <c r="U9151" s="42"/>
      <c r="V9151" s="42"/>
      <c r="W9151" s="42"/>
      <c r="X9151" s="42"/>
      <c r="Y9151" s="42"/>
      <c r="Z9151" s="42"/>
      <c r="AA9151" s="42"/>
      <c r="AB9151" s="39"/>
      <c r="AC9151" s="39"/>
      <c r="AD9151" s="39"/>
      <c r="AE9151" s="39"/>
      <c r="AF9151" s="39"/>
      <c r="AG9151" s="39"/>
    </row>
    <row r="9152" spans="2:37" ht="10.5" customHeight="1">
      <c r="AB9152" s="39"/>
      <c r="AC9152" s="39"/>
      <c r="AD9152" s="39"/>
      <c r="AE9152" s="39"/>
      <c r="AF9152" s="39"/>
      <c r="AG9152" s="39"/>
    </row>
    <row r="9153" spans="2:34" ht="12" customHeight="1">
      <c r="AB9153" s="39"/>
      <c r="AC9153" s="39"/>
      <c r="AD9153" s="39"/>
      <c r="AE9153" s="39"/>
      <c r="AF9153" s="39"/>
      <c r="AG9153" s="39"/>
    </row>
    <row r="9154" spans="2:34" ht="12" customHeight="1">
      <c r="AB9154" s="39"/>
      <c r="AC9154" s="39"/>
      <c r="AD9154" s="39"/>
      <c r="AE9154" s="39"/>
      <c r="AF9154" s="39"/>
      <c r="AG9154" s="39"/>
    </row>
    <row r="9155" spans="2:34" ht="6" customHeight="1"/>
    <row r="9156" spans="2:34" ht="3" customHeight="1">
      <c r="B9156" s="43" t="s">
        <v>5</v>
      </c>
      <c r="D9156" s="43" t="s">
        <v>23</v>
      </c>
      <c r="E9156" s="43"/>
      <c r="G9156" s="43" t="s">
        <v>6</v>
      </c>
      <c r="H9156" s="43"/>
      <c r="J9156" s="43" t="s">
        <v>7</v>
      </c>
      <c r="K9156" s="43"/>
      <c r="L9156" s="43"/>
      <c r="M9156" s="43"/>
      <c r="N9156" s="43" t="s">
        <v>8</v>
      </c>
      <c r="O9156" s="43"/>
      <c r="Q9156" s="43" t="s">
        <v>9</v>
      </c>
      <c r="R9156" s="43"/>
      <c r="S9156" s="43"/>
      <c r="T9156" s="43" t="s">
        <v>10</v>
      </c>
      <c r="U9156" s="43"/>
      <c r="X9156" s="43" t="s">
        <v>5</v>
      </c>
      <c r="Y9156" s="43"/>
      <c r="Z9156" s="43" t="s">
        <v>23</v>
      </c>
      <c r="AA9156" s="43"/>
      <c r="AB9156" s="43" t="s">
        <v>6</v>
      </c>
      <c r="AC9156" s="43" t="s">
        <v>7</v>
      </c>
      <c r="AE9156" s="43" t="s">
        <v>8</v>
      </c>
      <c r="AF9156" s="43" t="s">
        <v>9</v>
      </c>
      <c r="AG9156" s="43" t="s">
        <v>10</v>
      </c>
      <c r="AH9156" s="43"/>
    </row>
    <row r="9157" spans="2:34" ht="14.25" customHeight="1">
      <c r="B9157" s="43"/>
      <c r="D9157" s="43"/>
      <c r="E9157" s="43"/>
      <c r="G9157" s="43"/>
      <c r="H9157" s="43"/>
      <c r="J9157" s="43"/>
      <c r="K9157" s="43"/>
      <c r="L9157" s="43"/>
      <c r="M9157" s="43"/>
      <c r="N9157" s="43"/>
      <c r="O9157" s="43"/>
      <c r="Q9157" s="43"/>
      <c r="R9157" s="43"/>
      <c r="S9157" s="43"/>
      <c r="T9157" s="43"/>
      <c r="U9157" s="43"/>
      <c r="X9157" s="43"/>
      <c r="Y9157" s="43"/>
      <c r="Z9157" s="43"/>
      <c r="AA9157" s="43"/>
      <c r="AB9157" s="43"/>
      <c r="AC9157" s="43"/>
      <c r="AE9157" s="43"/>
      <c r="AF9157" s="43"/>
      <c r="AG9157" s="43"/>
      <c r="AH9157" s="43"/>
    </row>
    <row r="9158" spans="2:34">
      <c r="B9158" s="2">
        <v>7.8000001609325409E-2</v>
      </c>
      <c r="D9158" s="44">
        <v>4.6800000965595245</v>
      </c>
      <c r="E9158" s="44"/>
      <c r="F9158" s="45">
        <v>14.951733589172363</v>
      </c>
      <c r="G9158" s="45"/>
      <c r="H9158" s="45"/>
      <c r="I9158" s="45"/>
      <c r="J9158" s="45"/>
      <c r="K9158" s="45">
        <v>2.3782171774655581E-3</v>
      </c>
      <c r="L9158" s="45"/>
      <c r="M9158" s="45"/>
      <c r="N9158" s="45">
        <v>34.466129302978516</v>
      </c>
      <c r="O9158" s="45"/>
      <c r="P9158" s="45"/>
      <c r="Q9158" s="45"/>
      <c r="R9158" s="45">
        <v>24.369552612304688</v>
      </c>
      <c r="S9158" s="45"/>
      <c r="T9158" s="45"/>
      <c r="U9158" s="45"/>
      <c r="V9158" s="46">
        <v>6.9006336852908134E-3</v>
      </c>
      <c r="W9158" s="46"/>
    </row>
    <row r="9159" spans="2:34">
      <c r="B9159" s="2">
        <v>7.9000003635883331E-2</v>
      </c>
      <c r="D9159" s="44">
        <v>4.7400002181529999</v>
      </c>
      <c r="E9159" s="44"/>
      <c r="F9159" s="45">
        <v>2.4710693359375</v>
      </c>
      <c r="G9159" s="45"/>
      <c r="H9159" s="45"/>
      <c r="I9159" s="45"/>
      <c r="J9159" s="45"/>
      <c r="K9159" s="45">
        <v>2.1197914611548185E-3</v>
      </c>
      <c r="L9159" s="45"/>
      <c r="M9159" s="45"/>
      <c r="N9159" s="45">
        <v>34.412067413330078</v>
      </c>
      <c r="O9159" s="45"/>
      <c r="P9159" s="45"/>
      <c r="Q9159" s="45"/>
      <c r="R9159" s="45">
        <v>24.331508636474609</v>
      </c>
      <c r="S9159" s="45"/>
      <c r="T9159" s="45"/>
      <c r="U9159" s="45"/>
      <c r="V9159" s="46">
        <v>6.1604026705026627E-3</v>
      </c>
      <c r="W9159" s="46"/>
    </row>
    <row r="9160" spans="2:34">
      <c r="B9160" s="2">
        <v>7.9999998211860657E-2</v>
      </c>
      <c r="D9160" s="44">
        <v>4.7999998927116394</v>
      </c>
      <c r="E9160" s="44"/>
      <c r="F9160" s="45">
        <v>-10.316695213317871</v>
      </c>
      <c r="G9160" s="45"/>
      <c r="H9160" s="45"/>
      <c r="I9160" s="45"/>
      <c r="J9160" s="45"/>
      <c r="K9160" s="45">
        <v>1.889542443677783E-3</v>
      </c>
      <c r="L9160" s="45"/>
      <c r="M9160" s="45"/>
      <c r="N9160" s="45">
        <v>34.358413696289063</v>
      </c>
      <c r="O9160" s="45"/>
      <c r="P9160" s="45"/>
      <c r="Q9160" s="45"/>
      <c r="R9160" s="45">
        <v>24.293731689453125</v>
      </c>
      <c r="S9160" s="45"/>
      <c r="T9160" s="45"/>
      <c r="U9160" s="45"/>
      <c r="V9160" s="46">
        <v>5.4998067207634449E-3</v>
      </c>
      <c r="W9160" s="46"/>
    </row>
    <row r="9161" spans="2:34">
      <c r="B9161" s="2">
        <v>8.1000000238418579E-2</v>
      </c>
      <c r="D9161" s="44">
        <v>4.8600000143051147</v>
      </c>
      <c r="E9161" s="44"/>
      <c r="F9161" s="45">
        <v>-21.618938446044922</v>
      </c>
      <c r="G9161" s="45"/>
      <c r="H9161" s="45"/>
      <c r="I9161" s="45"/>
      <c r="J9161" s="45"/>
      <c r="K9161" s="45">
        <v>1.684386283159256E-3</v>
      </c>
      <c r="L9161" s="45"/>
      <c r="M9161" s="45"/>
      <c r="N9161" s="45">
        <v>34.305160522460938</v>
      </c>
      <c r="O9161" s="45"/>
      <c r="P9161" s="45"/>
      <c r="Q9161" s="45"/>
      <c r="R9161" s="45">
        <v>24.256219863891602</v>
      </c>
      <c r="S9161" s="45"/>
      <c r="T9161" s="45"/>
      <c r="U9161" s="45"/>
      <c r="V9161" s="46">
        <v>4.9102497287094593E-3</v>
      </c>
      <c r="W9161" s="46"/>
    </row>
    <row r="9162" spans="2:34">
      <c r="B9162" s="2">
        <v>8.2000002264976501E-2</v>
      </c>
      <c r="D9162" s="44">
        <v>4.9200001358985901</v>
      </c>
      <c r="E9162" s="44"/>
      <c r="F9162" s="45">
        <v>-29.85670280456543</v>
      </c>
      <c r="G9162" s="45"/>
      <c r="H9162" s="45"/>
      <c r="I9162" s="45"/>
      <c r="J9162" s="45"/>
      <c r="K9162" s="45">
        <v>1.5015782555565238E-3</v>
      </c>
      <c r="L9162" s="45"/>
      <c r="M9162" s="45"/>
      <c r="N9162" s="45">
        <v>34.252296447753906</v>
      </c>
      <c r="O9162" s="45"/>
      <c r="P9162" s="45"/>
      <c r="Q9162" s="45"/>
      <c r="R9162" s="45">
        <v>24.218969345092773</v>
      </c>
      <c r="S9162" s="45"/>
      <c r="T9162" s="45"/>
      <c r="U9162" s="45"/>
      <c r="V9162" s="46">
        <v>4.3840683065354824E-3</v>
      </c>
      <c r="W9162" s="46"/>
    </row>
    <row r="9163" spans="2:34">
      <c r="B9163" s="2">
        <v>8.2999996840953827E-2</v>
      </c>
      <c r="D9163" s="44">
        <v>4.9799998104572296</v>
      </c>
      <c r="E9163" s="44"/>
      <c r="F9163" s="45">
        <v>-33.885204315185547</v>
      </c>
      <c r="G9163" s="45"/>
      <c r="H9163" s="45"/>
      <c r="I9163" s="45"/>
      <c r="J9163" s="45"/>
      <c r="K9163" s="45">
        <v>1.3386749196797609E-3</v>
      </c>
      <c r="L9163" s="45"/>
      <c r="M9163" s="45"/>
      <c r="N9163" s="45">
        <v>34.199821472167969</v>
      </c>
      <c r="O9163" s="45"/>
      <c r="P9163" s="45"/>
      <c r="Q9163" s="45"/>
      <c r="R9163" s="45">
        <v>24.181980133056641</v>
      </c>
      <c r="S9163" s="45"/>
      <c r="T9163" s="45"/>
      <c r="U9163" s="45"/>
      <c r="V9163" s="46">
        <v>3.9144279435276985E-3</v>
      </c>
      <c r="W9163" s="46"/>
    </row>
    <row r="9164" spans="2:34">
      <c r="B9164" s="2">
        <v>8.3999998867511749E-2</v>
      </c>
      <c r="D9164" s="44">
        <v>5.039999932050705</v>
      </c>
      <c r="E9164" s="44"/>
      <c r="F9164" s="45">
        <v>-33.152873992919922</v>
      </c>
      <c r="G9164" s="45"/>
      <c r="H9164" s="45"/>
      <c r="I9164" s="45"/>
      <c r="J9164" s="45"/>
      <c r="K9164" s="45">
        <v>1.1935011716559529E-3</v>
      </c>
      <c r="L9164" s="45"/>
      <c r="M9164" s="45"/>
      <c r="N9164" s="45">
        <v>34.147731781005859</v>
      </c>
      <c r="O9164" s="45"/>
      <c r="P9164" s="45"/>
      <c r="Q9164" s="45"/>
      <c r="R9164" s="45">
        <v>24.145248413085938</v>
      </c>
      <c r="S9164" s="45"/>
      <c r="T9164" s="45"/>
      <c r="U9164" s="45"/>
      <c r="V9164" s="46">
        <v>3.495233366265893E-3</v>
      </c>
      <c r="W9164" s="46"/>
    </row>
    <row r="9165" spans="2:34">
      <c r="B9165" s="2">
        <v>8.5000000894069672E-2</v>
      </c>
      <c r="D9165" s="44">
        <v>5.1000000536441803</v>
      </c>
      <c r="E9165" s="44"/>
      <c r="F9165" s="45">
        <v>-27.776802062988281</v>
      </c>
      <c r="G9165" s="45"/>
      <c r="H9165" s="45"/>
      <c r="I9165" s="45"/>
      <c r="J9165" s="45"/>
      <c r="K9165" s="45">
        <v>1.0641205590218306E-3</v>
      </c>
      <c r="L9165" s="45"/>
      <c r="M9165" s="45"/>
      <c r="N9165" s="45">
        <v>34.096015930175781</v>
      </c>
      <c r="O9165" s="45"/>
      <c r="P9165" s="45"/>
      <c r="Q9165" s="45"/>
      <c r="R9165" s="45">
        <v>24.108772277832031</v>
      </c>
      <c r="S9165" s="45"/>
      <c r="T9165" s="45"/>
      <c r="U9165" s="45"/>
      <c r="V9165" s="46">
        <v>3.1210500746965408E-3</v>
      </c>
      <c r="W9165" s="46"/>
    </row>
    <row r="9166" spans="2:34">
      <c r="B9166" s="2">
        <v>8.6000002920627594E-2</v>
      </c>
      <c r="D9166" s="44">
        <v>5.1600001752376556</v>
      </c>
      <c r="E9166" s="44"/>
      <c r="F9166" s="45">
        <v>-18.524312973022461</v>
      </c>
      <c r="G9166" s="45"/>
      <c r="H9166" s="45"/>
      <c r="I9166" s="45"/>
      <c r="J9166" s="45"/>
      <c r="K9166" s="45">
        <v>9.48808912653476E-4</v>
      </c>
      <c r="L9166" s="45"/>
      <c r="M9166" s="45"/>
      <c r="N9166" s="45">
        <v>34.044673919677734</v>
      </c>
      <c r="O9166" s="45"/>
      <c r="P9166" s="45"/>
      <c r="Q9166" s="45"/>
      <c r="R9166" s="45">
        <v>24.072549819946289</v>
      </c>
      <c r="S9166" s="45"/>
      <c r="T9166" s="45"/>
      <c r="U9166" s="45"/>
      <c r="V9166" s="46">
        <v>2.7870300691574812E-3</v>
      </c>
      <c r="W9166" s="46"/>
    </row>
    <row r="9167" spans="2:34">
      <c r="B9167" s="2">
        <v>8.6999997496604919E-2</v>
      </c>
      <c r="D9167" s="44">
        <v>5.2199998497962952</v>
      </c>
      <c r="E9167" s="44"/>
      <c r="F9167" s="45">
        <v>-6.7035031318664551</v>
      </c>
      <c r="G9167" s="45"/>
      <c r="H9167" s="45"/>
      <c r="I9167" s="45"/>
      <c r="J9167" s="45"/>
      <c r="K9167" s="45">
        <v>8.4603106370195746E-4</v>
      </c>
      <c r="L9167" s="45"/>
      <c r="M9167" s="45"/>
      <c r="N9167" s="45">
        <v>33.993701934814453</v>
      </c>
      <c r="O9167" s="45"/>
      <c r="P9167" s="45"/>
      <c r="Q9167" s="45"/>
      <c r="R9167" s="45">
        <v>24.036579132080078</v>
      </c>
      <c r="S9167" s="45"/>
      <c r="T9167" s="45"/>
      <c r="U9167" s="45"/>
      <c r="V9167" s="46">
        <v>2.4888494517654181E-3</v>
      </c>
      <c r="W9167" s="46"/>
    </row>
    <row r="9168" spans="2:34">
      <c r="B9168" s="2">
        <v>8.7999999523162842E-2</v>
      </c>
      <c r="D9168" s="44">
        <v>5.2799999713897705</v>
      </c>
      <c r="E9168" s="44"/>
      <c r="F9168" s="45">
        <v>6.0216217041015625</v>
      </c>
      <c r="G9168" s="45"/>
      <c r="H9168" s="45"/>
      <c r="I9168" s="45"/>
      <c r="J9168" s="45"/>
      <c r="K9168" s="45">
        <v>7.5442000525072217E-4</v>
      </c>
      <c r="L9168" s="45"/>
      <c r="M9168" s="45"/>
      <c r="N9168" s="45">
        <v>33.943092346191406</v>
      </c>
      <c r="O9168" s="45"/>
      <c r="P9168" s="45"/>
      <c r="Q9168" s="45"/>
      <c r="R9168" s="45">
        <v>24.000858306884766</v>
      </c>
      <c r="S9168" s="45"/>
      <c r="T9168" s="45"/>
      <c r="U9168" s="45"/>
      <c r="V9168" s="46">
        <v>2.2226518485695124E-3</v>
      </c>
      <c r="W9168" s="46"/>
    </row>
    <row r="9169" spans="2:23">
      <c r="B9169" s="2">
        <v>8.9000001549720764E-2</v>
      </c>
      <c r="D9169" s="44">
        <v>5.3400000929832458</v>
      </c>
      <c r="E9169" s="44"/>
      <c r="F9169" s="45">
        <v>17.865318298339844</v>
      </c>
      <c r="G9169" s="45"/>
      <c r="H9169" s="45"/>
      <c r="I9169" s="45"/>
      <c r="J9169" s="45"/>
      <c r="K9169" s="45">
        <v>6.7275849869474769E-4</v>
      </c>
      <c r="L9169" s="45"/>
      <c r="M9169" s="45"/>
      <c r="N9169" s="45">
        <v>33.892845153808594</v>
      </c>
      <c r="O9169" s="45"/>
      <c r="P9169" s="45"/>
      <c r="Q9169" s="45"/>
      <c r="R9169" s="45">
        <v>23.965383529663086</v>
      </c>
      <c r="S9169" s="45"/>
      <c r="T9169" s="45"/>
      <c r="U9169" s="45"/>
      <c r="V9169" s="46">
        <v>1.9849967211484909E-3</v>
      </c>
      <c r="W9169" s="46"/>
    </row>
    <row r="9170" spans="2:23">
      <c r="B9170" s="2">
        <v>9.0000003576278687E-2</v>
      </c>
      <c r="D9170" s="44">
        <v>5.4000002145767212</v>
      </c>
      <c r="E9170" s="44"/>
      <c r="F9170" s="45">
        <v>27.170631408691406</v>
      </c>
      <c r="G9170" s="45"/>
      <c r="H9170" s="45"/>
      <c r="I9170" s="45"/>
      <c r="J9170" s="45"/>
      <c r="K9170" s="45">
        <v>5.9996225172653794E-4</v>
      </c>
      <c r="L9170" s="45"/>
      <c r="M9170" s="45"/>
      <c r="N9170" s="45">
        <v>33.842948913574219</v>
      </c>
      <c r="O9170" s="45"/>
      <c r="P9170" s="45"/>
      <c r="Q9170" s="45"/>
      <c r="R9170" s="45">
        <v>23.930154800415039</v>
      </c>
      <c r="S9170" s="45"/>
      <c r="T9170" s="45"/>
      <c r="U9170" s="45"/>
      <c r="V9170" s="46">
        <v>1.7728148959577084E-3</v>
      </c>
      <c r="W9170" s="46"/>
    </row>
    <row r="9171" spans="2:23">
      <c r="B9171" s="2">
        <v>9.0999998152256012E-2</v>
      </c>
      <c r="D9171" s="44">
        <v>5.4599998891353607</v>
      </c>
      <c r="E9171" s="44"/>
      <c r="F9171" s="45">
        <v>32.641128540039063</v>
      </c>
      <c r="G9171" s="45"/>
      <c r="H9171" s="45"/>
      <c r="I9171" s="45"/>
      <c r="J9171" s="45"/>
      <c r="K9171" s="45">
        <v>5.3506571566686034E-4</v>
      </c>
      <c r="L9171" s="45"/>
      <c r="M9171" s="45"/>
      <c r="N9171" s="45">
        <v>33.793407440185547</v>
      </c>
      <c r="O9171" s="45"/>
      <c r="P9171" s="45"/>
      <c r="Q9171" s="45"/>
      <c r="R9171" s="45">
        <v>23.895168304443359</v>
      </c>
      <c r="S9171" s="45"/>
      <c r="T9171" s="45"/>
      <c r="U9171" s="45"/>
      <c r="V9171" s="46">
        <v>1.5833686338737607E-3</v>
      </c>
      <c r="W9171" s="46"/>
    </row>
    <row r="9172" spans="2:23">
      <c r="B9172" s="2">
        <v>9.2000000178813934E-2</v>
      </c>
      <c r="D9172" s="44">
        <v>5.5200000107288361</v>
      </c>
      <c r="E9172" s="44"/>
      <c r="F9172" s="45">
        <v>33.521461486816406</v>
      </c>
      <c r="G9172" s="45"/>
      <c r="H9172" s="45"/>
      <c r="I9172" s="45"/>
      <c r="J9172" s="45"/>
      <c r="K9172" s="45">
        <v>4.7720893053337932E-4</v>
      </c>
      <c r="L9172" s="45"/>
      <c r="M9172" s="45"/>
      <c r="N9172" s="45">
        <v>33.744213104248047</v>
      </c>
      <c r="O9172" s="45"/>
      <c r="P9172" s="45"/>
      <c r="Q9172" s="45"/>
      <c r="R9172" s="45">
        <v>23.860424041748047</v>
      </c>
      <c r="S9172" s="45"/>
      <c r="T9172" s="45"/>
      <c r="U9172" s="45"/>
      <c r="V9172" s="46">
        <v>1.4142148429527879E-3</v>
      </c>
      <c r="W9172" s="46"/>
    </row>
    <row r="9173" spans="2:23">
      <c r="B9173" s="2">
        <v>9.3000002205371857E-2</v>
      </c>
      <c r="D9173" s="44">
        <v>5.5800001323223114</v>
      </c>
      <c r="E9173" s="44"/>
      <c r="F9173" s="45">
        <v>29.701618194580078</v>
      </c>
      <c r="G9173" s="45"/>
      <c r="H9173" s="45"/>
      <c r="I9173" s="45"/>
      <c r="J9173" s="45"/>
      <c r="K9173" s="45">
        <v>4.2562579619698226E-4</v>
      </c>
      <c r="L9173" s="45"/>
      <c r="M9173" s="45"/>
      <c r="N9173" s="45">
        <v>33.695362091064453</v>
      </c>
      <c r="O9173" s="45"/>
      <c r="P9173" s="45"/>
      <c r="Q9173" s="45"/>
      <c r="R9173" s="45">
        <v>23.825918197631836</v>
      </c>
      <c r="S9173" s="45"/>
      <c r="T9173" s="45"/>
      <c r="U9173" s="45"/>
      <c r="V9173" s="46">
        <v>1.2631743447855115E-3</v>
      </c>
      <c r="W9173" s="46"/>
    </row>
    <row r="9174" spans="2:23">
      <c r="B9174" s="2">
        <v>9.3999996781349182E-2</v>
      </c>
      <c r="D9174" s="44">
        <v>5.6399998068809509</v>
      </c>
      <c r="E9174" s="44"/>
      <c r="F9174" s="45">
        <v>21.730428695678711</v>
      </c>
      <c r="G9174" s="45"/>
      <c r="H9174" s="45"/>
      <c r="I9174" s="45"/>
      <c r="J9174" s="45"/>
      <c r="K9174" s="45">
        <v>3.7963391514495015E-4</v>
      </c>
      <c r="L9174" s="45"/>
      <c r="M9174" s="45"/>
      <c r="N9174" s="45">
        <v>33.646854400634766</v>
      </c>
      <c r="O9174" s="45"/>
      <c r="P9174" s="45"/>
      <c r="Q9174" s="45"/>
      <c r="R9174" s="45">
        <v>23.791650772094727</v>
      </c>
      <c r="S9174" s="45"/>
      <c r="T9174" s="45"/>
      <c r="U9174" s="45"/>
      <c r="V9174" s="46">
        <v>1.128302188590169E-3</v>
      </c>
      <c r="W9174" s="46"/>
    </row>
    <row r="9175" spans="2:23">
      <c r="B9175" s="2">
        <v>9.4999998807907104E-2</v>
      </c>
      <c r="D9175" s="44">
        <v>5.6999999284744263</v>
      </c>
      <c r="E9175" s="44"/>
      <c r="F9175" s="45">
        <v>10.73680305480957</v>
      </c>
      <c r="G9175" s="45"/>
      <c r="H9175" s="45"/>
      <c r="I9175" s="45"/>
      <c r="J9175" s="45"/>
      <c r="K9175" s="45">
        <v>3.3862533746287227E-4</v>
      </c>
      <c r="L9175" s="45"/>
      <c r="M9175" s="45"/>
      <c r="N9175" s="45">
        <v>33.598682403564453</v>
      </c>
      <c r="O9175" s="45"/>
      <c r="P9175" s="45"/>
      <c r="Q9175" s="45"/>
      <c r="R9175" s="45">
        <v>23.757617950439453</v>
      </c>
      <c r="S9175" s="45"/>
      <c r="T9175" s="45"/>
      <c r="U9175" s="45"/>
      <c r="V9175" s="46">
        <v>1.0078632039949298E-3</v>
      </c>
      <c r="W9175" s="46"/>
    </row>
    <row r="9176" spans="2:23">
      <c r="B9176" s="2">
        <v>9.6000000834465027E-2</v>
      </c>
      <c r="D9176" s="44">
        <v>5.7600000500679016</v>
      </c>
      <c r="E9176" s="44"/>
      <c r="F9176" s="45">
        <v>-1.7301144599914551</v>
      </c>
      <c r="G9176" s="45"/>
      <c r="H9176" s="45"/>
      <c r="I9176" s="45"/>
      <c r="J9176" s="45"/>
      <c r="K9176" s="45">
        <v>3.0205849907360971E-4</v>
      </c>
      <c r="L9176" s="45"/>
      <c r="M9176" s="45"/>
      <c r="N9176" s="45">
        <v>33.550846099853516</v>
      </c>
      <c r="O9176" s="45"/>
      <c r="P9176" s="45"/>
      <c r="Q9176" s="45"/>
      <c r="R9176" s="45">
        <v>23.723817825317383</v>
      </c>
      <c r="S9176" s="45"/>
      <c r="T9176" s="45"/>
      <c r="U9176" s="45"/>
      <c r="V9176" s="46">
        <v>9.0030877618119121E-4</v>
      </c>
      <c r="W9176" s="46"/>
    </row>
    <row r="9177" spans="2:23">
      <c r="B9177" s="2">
        <v>9.7000002861022949E-2</v>
      </c>
      <c r="D9177" s="44">
        <v>5.820000171661377</v>
      </c>
      <c r="E9177" s="44"/>
      <c r="F9177" s="45">
        <v>-13.919163703918457</v>
      </c>
      <c r="G9177" s="45"/>
      <c r="H9177" s="45"/>
      <c r="I9177" s="45"/>
      <c r="J9177" s="45"/>
      <c r="K9177" s="45">
        <v>2.6945085846818984E-4</v>
      </c>
      <c r="L9177" s="45"/>
      <c r="M9177" s="45"/>
      <c r="N9177" s="45">
        <v>33.503341674804688</v>
      </c>
      <c r="O9177" s="45"/>
      <c r="P9177" s="45"/>
      <c r="Q9177" s="45"/>
      <c r="R9177" s="45">
        <v>23.690248489379883</v>
      </c>
      <c r="S9177" s="45"/>
      <c r="T9177" s="45"/>
      <c r="U9177" s="45"/>
      <c r="V9177" s="46">
        <v>8.0425717169418931E-4</v>
      </c>
      <c r="W9177" s="46"/>
    </row>
    <row r="9178" spans="2:23">
      <c r="B9178" s="2">
        <v>9.7999997437000275E-2</v>
      </c>
      <c r="D9178" s="44">
        <v>5.8799998462200165</v>
      </c>
      <c r="E9178" s="44"/>
      <c r="F9178" s="45">
        <v>-24.123086929321289</v>
      </c>
      <c r="G9178" s="45"/>
      <c r="H9178" s="45"/>
      <c r="I9178" s="45"/>
      <c r="J9178" s="45"/>
      <c r="K9178" s="45">
        <v>2.4037247931119055E-4</v>
      </c>
      <c r="L9178" s="45"/>
      <c r="M9178" s="45"/>
      <c r="N9178" s="45">
        <v>33.456161499023438</v>
      </c>
      <c r="O9178" s="45"/>
      <c r="P9178" s="45"/>
      <c r="Q9178" s="45"/>
      <c r="R9178" s="45">
        <v>23.656909942626953</v>
      </c>
      <c r="S9178" s="45"/>
      <c r="T9178" s="45"/>
      <c r="U9178" s="45"/>
      <c r="V9178" s="46">
        <v>7.1847508661448956E-4</v>
      </c>
      <c r="W9178" s="46"/>
    </row>
    <row r="9179" spans="2:23">
      <c r="B9179" s="2">
        <v>9.8999999463558197E-2</v>
      </c>
      <c r="D9179" s="44">
        <v>5.9399999678134918</v>
      </c>
      <c r="E9179" s="44"/>
      <c r="F9179" s="45">
        <v>-30.91758918762207</v>
      </c>
      <c r="G9179" s="45"/>
      <c r="H9179" s="45"/>
      <c r="I9179" s="45"/>
      <c r="J9179" s="45"/>
      <c r="K9179" s="45">
        <v>2.144402387784794E-4</v>
      </c>
      <c r="L9179" s="45"/>
      <c r="M9179" s="45"/>
      <c r="N9179" s="45">
        <v>33.409309387207031</v>
      </c>
      <c r="O9179" s="45"/>
      <c r="P9179" s="45"/>
      <c r="Q9179" s="45"/>
      <c r="R9179" s="45">
        <v>23.623798370361328</v>
      </c>
      <c r="S9179" s="45"/>
      <c r="T9179" s="45"/>
      <c r="U9179" s="45"/>
      <c r="V9179" s="46">
        <v>6.4186187228187919E-4</v>
      </c>
      <c r="W9179" s="46"/>
    </row>
    <row r="9180" spans="2:23">
      <c r="B9180" s="2">
        <v>0.10000000149011612</v>
      </c>
      <c r="D9180" s="44">
        <v>6.0000000894069672</v>
      </c>
      <c r="E9180" s="44"/>
      <c r="F9180" s="45">
        <v>-33.360084533691406</v>
      </c>
      <c r="G9180" s="45"/>
      <c r="H9180" s="45"/>
      <c r="I9180" s="45"/>
      <c r="J9180" s="45"/>
      <c r="K9180" s="45">
        <v>1.9131277804262936E-4</v>
      </c>
      <c r="L9180" s="45"/>
      <c r="M9180" s="45"/>
      <c r="N9180" s="45">
        <v>33.362777709960938</v>
      </c>
      <c r="O9180" s="45"/>
      <c r="P9180" s="45"/>
      <c r="Q9180" s="45"/>
      <c r="R9180" s="45">
        <v>23.590911865234375</v>
      </c>
      <c r="S9180" s="45"/>
      <c r="T9180" s="45"/>
      <c r="U9180" s="45"/>
      <c r="V9180" s="46">
        <v>5.734350997954607E-4</v>
      </c>
      <c r="W9180" s="46"/>
    </row>
    <row r="9181" spans="2:23" ht="9.75" customHeight="1">
      <c r="B9181" s="2">
        <v>0.10100000351667404</v>
      </c>
      <c r="D9181" s="44">
        <v>6.0600002110004425</v>
      </c>
      <c r="E9181" s="44"/>
      <c r="F9181" s="45">
        <v>-31.120418548583984</v>
      </c>
      <c r="G9181" s="45"/>
      <c r="H9181" s="45"/>
      <c r="I9181" s="45"/>
      <c r="J9181" s="45"/>
      <c r="K9181" s="45">
        <v>1.7068588931579143E-4</v>
      </c>
      <c r="L9181" s="45"/>
      <c r="M9181" s="45"/>
      <c r="N9181" s="45">
        <v>33.316566467285156</v>
      </c>
      <c r="O9181" s="45"/>
      <c r="P9181" s="45"/>
      <c r="Q9181" s="45"/>
      <c r="R9181" s="45">
        <v>23.558250427246094</v>
      </c>
      <c r="S9181" s="45"/>
      <c r="T9181" s="45"/>
      <c r="U9181" s="45"/>
      <c r="V9181" s="46">
        <v>5.1231798715889454E-4</v>
      </c>
      <c r="W9181" s="46"/>
    </row>
    <row r="9182" spans="2:23" ht="5.25" customHeight="1"/>
    <row r="9183" spans="2:23" ht="172.5" customHeight="1"/>
    <row r="9184" spans="2:23" ht="16.5" customHeight="1"/>
    <row r="9185" spans="2:37" ht="12.75" customHeight="1">
      <c r="B9185" s="39" t="s">
        <v>0</v>
      </c>
      <c r="C9185" s="39"/>
      <c r="D9185" s="39"/>
      <c r="E9185" s="39"/>
      <c r="F9185" s="39"/>
      <c r="G9185" s="1" t="s">
        <v>1</v>
      </c>
      <c r="H9185" s="40" t="s">
        <v>87</v>
      </c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</row>
    <row r="9186" spans="2:37" ht="12.75" customHeight="1">
      <c r="AB9186" s="39" t="s">
        <v>2</v>
      </c>
      <c r="AC9186" s="39"/>
      <c r="AD9186" s="39"/>
      <c r="AE9186" s="39"/>
      <c r="AF9186" s="39"/>
      <c r="AG9186" s="39"/>
    </row>
    <row r="9187" spans="2:37" ht="12" customHeight="1">
      <c r="B9187" s="39" t="s">
        <v>3</v>
      </c>
      <c r="C9187" s="39"/>
      <c r="D9187" s="39"/>
      <c r="E9187" s="39"/>
      <c r="G9187" s="1" t="s">
        <v>4</v>
      </c>
      <c r="H9187" s="41">
        <v>6.5999999046325684</v>
      </c>
      <c r="I9187" s="41"/>
      <c r="J9187" s="41"/>
      <c r="K9187" s="41"/>
      <c r="L9187" s="41"/>
      <c r="M9187" s="41"/>
      <c r="N9187" s="41"/>
      <c r="O9187" s="39" t="s">
        <v>21</v>
      </c>
      <c r="P9187" s="39"/>
      <c r="Q9187" s="39"/>
      <c r="R9187" s="39"/>
      <c r="S9187" s="1" t="s">
        <v>4</v>
      </c>
      <c r="T9187" s="42" t="s">
        <v>24</v>
      </c>
      <c r="U9187" s="42"/>
      <c r="V9187" s="42"/>
      <c r="W9187" s="42"/>
      <c r="X9187" s="42"/>
      <c r="Y9187" s="42"/>
      <c r="Z9187" s="42"/>
      <c r="AA9187" s="42"/>
      <c r="AB9187" s="39"/>
      <c r="AC9187" s="39"/>
      <c r="AD9187" s="39"/>
      <c r="AE9187" s="39"/>
      <c r="AF9187" s="39"/>
      <c r="AG9187" s="39"/>
    </row>
    <row r="9188" spans="2:37" ht="10.5" customHeight="1">
      <c r="AB9188" s="39"/>
      <c r="AC9188" s="39"/>
      <c r="AD9188" s="39"/>
      <c r="AE9188" s="39"/>
      <c r="AF9188" s="39"/>
      <c r="AG9188" s="39"/>
    </row>
    <row r="9189" spans="2:37" ht="12" customHeight="1">
      <c r="AB9189" s="39"/>
      <c r="AC9189" s="39"/>
      <c r="AD9189" s="39"/>
      <c r="AE9189" s="39"/>
      <c r="AF9189" s="39"/>
      <c r="AG9189" s="39"/>
    </row>
    <row r="9190" spans="2:37" ht="12" customHeight="1">
      <c r="AB9190" s="39"/>
      <c r="AC9190" s="39"/>
      <c r="AD9190" s="39"/>
      <c r="AE9190" s="39"/>
      <c r="AF9190" s="39"/>
      <c r="AG9190" s="39"/>
    </row>
    <row r="9191" spans="2:37" ht="6" customHeight="1"/>
    <row r="9192" spans="2:37" ht="3" customHeight="1">
      <c r="B9192" s="43" t="s">
        <v>5</v>
      </c>
      <c r="D9192" s="43" t="s">
        <v>23</v>
      </c>
      <c r="E9192" s="43"/>
      <c r="G9192" s="43" t="s">
        <v>6</v>
      </c>
      <c r="H9192" s="43"/>
      <c r="J9192" s="43" t="s">
        <v>7</v>
      </c>
      <c r="K9192" s="43"/>
      <c r="L9192" s="43"/>
      <c r="M9192" s="43"/>
      <c r="N9192" s="43" t="s">
        <v>8</v>
      </c>
      <c r="O9192" s="43"/>
      <c r="Q9192" s="43" t="s">
        <v>9</v>
      </c>
      <c r="R9192" s="43"/>
      <c r="S9192" s="43"/>
      <c r="T9192" s="43" t="s">
        <v>10</v>
      </c>
      <c r="U9192" s="43"/>
      <c r="X9192" s="43" t="s">
        <v>5</v>
      </c>
      <c r="Y9192" s="43"/>
      <c r="Z9192" s="43" t="s">
        <v>23</v>
      </c>
      <c r="AA9192" s="43"/>
      <c r="AB9192" s="43" t="s">
        <v>6</v>
      </c>
      <c r="AC9192" s="43" t="s">
        <v>7</v>
      </c>
      <c r="AE9192" s="43" t="s">
        <v>8</v>
      </c>
      <c r="AF9192" s="43" t="s">
        <v>9</v>
      </c>
      <c r="AG9192" s="43" t="s">
        <v>10</v>
      </c>
      <c r="AH9192" s="43"/>
    </row>
    <row r="9193" spans="2:37" ht="14.25" customHeight="1">
      <c r="B9193" s="43"/>
      <c r="D9193" s="43"/>
      <c r="E9193" s="43"/>
      <c r="G9193" s="43"/>
      <c r="H9193" s="43"/>
      <c r="J9193" s="43"/>
      <c r="K9193" s="43"/>
      <c r="L9193" s="43"/>
      <c r="M9193" s="43"/>
      <c r="N9193" s="43"/>
      <c r="O9193" s="43"/>
      <c r="Q9193" s="43"/>
      <c r="R9193" s="43"/>
      <c r="S9193" s="43"/>
      <c r="T9193" s="43"/>
      <c r="U9193" s="43"/>
      <c r="X9193" s="43"/>
      <c r="Y9193" s="43"/>
      <c r="Z9193" s="43"/>
      <c r="AA9193" s="43"/>
      <c r="AB9193" s="43"/>
      <c r="AC9193" s="43"/>
      <c r="AE9193" s="43"/>
      <c r="AF9193" s="43"/>
      <c r="AG9193" s="43"/>
      <c r="AH9193" s="43"/>
    </row>
    <row r="9194" spans="2:37">
      <c r="B9194" s="2">
        <v>0</v>
      </c>
      <c r="D9194" s="44">
        <v>0</v>
      </c>
      <c r="E9194" s="44"/>
      <c r="F9194" s="45">
        <v>2.0705426777567482E-6</v>
      </c>
      <c r="G9194" s="45"/>
      <c r="H9194" s="45"/>
      <c r="I9194" s="45"/>
      <c r="J9194" s="45"/>
      <c r="K9194" s="45">
        <v>27.727130889892578</v>
      </c>
      <c r="L9194" s="45"/>
      <c r="M9194" s="45"/>
      <c r="N9194" s="45">
        <v>55.454257965087891</v>
      </c>
      <c r="O9194" s="45"/>
      <c r="P9194" s="45"/>
      <c r="Q9194" s="45"/>
      <c r="R9194" s="45">
        <v>19.606040954589844</v>
      </c>
      <c r="S9194" s="45"/>
      <c r="T9194" s="45"/>
      <c r="U9194" s="45"/>
      <c r="V9194" s="46">
        <v>100.00000762939453</v>
      </c>
      <c r="W9194" s="46"/>
      <c r="X9194" s="45">
        <v>3.9000000804662704E-2</v>
      </c>
      <c r="Y9194" s="45"/>
      <c r="Z9194" s="44">
        <v>2.3400000482797623</v>
      </c>
      <c r="AA9194" s="44"/>
      <c r="AB9194" s="45">
        <v>11.6524658203125</v>
      </c>
      <c r="AC9194" s="45"/>
      <c r="AD9194" s="45">
        <v>4.3994389474391937E-2</v>
      </c>
      <c r="AE9194" s="45"/>
      <c r="AF9194" s="45">
        <v>21.559896469116211</v>
      </c>
      <c r="AG9194" s="45"/>
      <c r="AH9194" s="45">
        <v>15.21403980255127</v>
      </c>
      <c r="AI9194" s="45"/>
      <c r="AJ9194" s="45"/>
      <c r="AK9194" s="20">
        <v>0.2044738382101059</v>
      </c>
    </row>
    <row r="9195" spans="2:37">
      <c r="B9195" s="2">
        <v>1.0000000474974513E-3</v>
      </c>
      <c r="D9195" s="44">
        <v>6.0000002849847078E-2</v>
      </c>
      <c r="E9195" s="44"/>
      <c r="F9195" s="45">
        <v>-2.6350350379943848</v>
      </c>
      <c r="G9195" s="45"/>
      <c r="H9195" s="45"/>
      <c r="I9195" s="45"/>
      <c r="J9195" s="45"/>
      <c r="K9195" s="45">
        <v>22.956815719604492</v>
      </c>
      <c r="L9195" s="45"/>
      <c r="M9195" s="45"/>
      <c r="N9195" s="45">
        <v>50.483154296875</v>
      </c>
      <c r="O9195" s="45"/>
      <c r="P9195" s="45"/>
      <c r="Q9195" s="45"/>
      <c r="R9195" s="45">
        <v>19.464059829711914</v>
      </c>
      <c r="S9195" s="45"/>
      <c r="T9195" s="45"/>
      <c r="U9195" s="45"/>
      <c r="V9195" s="46">
        <v>83.399459838867188</v>
      </c>
      <c r="W9195" s="46"/>
      <c r="X9195" s="45">
        <v>3.9999999105930328E-2</v>
      </c>
      <c r="Y9195" s="45"/>
      <c r="Z9195" s="44">
        <v>2.3999999463558197</v>
      </c>
      <c r="AA9195" s="44"/>
      <c r="AB9195" s="45">
        <v>17.400331497192383</v>
      </c>
      <c r="AC9195" s="45"/>
      <c r="AD9195" s="45">
        <v>3.7598732858896255E-2</v>
      </c>
      <c r="AE9195" s="45"/>
      <c r="AF9195" s="45">
        <v>21.42988395690918</v>
      </c>
      <c r="AG9195" s="45"/>
      <c r="AH9195" s="45">
        <v>15.126629829406738</v>
      </c>
      <c r="AI9195" s="45"/>
      <c r="AJ9195" s="45"/>
      <c r="AK9195" s="20">
        <v>0.17575837671756744</v>
      </c>
    </row>
    <row r="9196" spans="2:37">
      <c r="B9196" s="2">
        <v>2.0000000949949026E-3</v>
      </c>
      <c r="D9196" s="44">
        <v>0.12000000569969416</v>
      </c>
      <c r="E9196" s="44"/>
      <c r="F9196" s="45">
        <v>-0.84581071138381958</v>
      </c>
      <c r="G9196" s="45"/>
      <c r="H9196" s="45"/>
      <c r="I9196" s="45"/>
      <c r="J9196" s="45"/>
      <c r="K9196" s="45">
        <v>19.070108413696289</v>
      </c>
      <c r="L9196" s="45"/>
      <c r="M9196" s="45"/>
      <c r="N9196" s="45">
        <v>46.398288726806641</v>
      </c>
      <c r="O9196" s="45"/>
      <c r="P9196" s="45"/>
      <c r="Q9196" s="45"/>
      <c r="R9196" s="45">
        <v>19.323942184448242</v>
      </c>
      <c r="S9196" s="45"/>
      <c r="T9196" s="45"/>
      <c r="U9196" s="45"/>
      <c r="V9196" s="46">
        <v>69.781845092773438</v>
      </c>
      <c r="W9196" s="46"/>
      <c r="X9196" s="45">
        <v>4.1000001132488251E-2</v>
      </c>
      <c r="Y9196" s="45"/>
      <c r="Z9196" s="44">
        <v>2.460000067949295</v>
      </c>
      <c r="AA9196" s="44"/>
      <c r="AB9196" s="45">
        <v>20.657812118530273</v>
      </c>
      <c r="AC9196" s="45"/>
      <c r="AD9196" s="45">
        <v>3.2139040529727936E-2</v>
      </c>
      <c r="AE9196" s="45"/>
      <c r="AF9196" s="45">
        <v>21.302234649658203</v>
      </c>
      <c r="AG9196" s="45"/>
      <c r="AH9196" s="45">
        <v>15.040228843688965</v>
      </c>
      <c r="AI9196" s="45"/>
      <c r="AJ9196" s="45"/>
      <c r="AK9196" s="20">
        <v>0.15109963715076447</v>
      </c>
    </row>
    <row r="9197" spans="2:37">
      <c r="B9197" s="2">
        <v>3.0000000260770321E-3</v>
      </c>
      <c r="D9197" s="44">
        <v>0.18000000156462193</v>
      </c>
      <c r="E9197" s="44"/>
      <c r="F9197" s="45">
        <v>4.3467364311218262</v>
      </c>
      <c r="G9197" s="45"/>
      <c r="H9197" s="45"/>
      <c r="I9197" s="45"/>
      <c r="J9197" s="45"/>
      <c r="K9197" s="45">
        <v>15.888546943664551</v>
      </c>
      <c r="L9197" s="45"/>
      <c r="M9197" s="45"/>
      <c r="N9197" s="45">
        <v>43.021163940429688</v>
      </c>
      <c r="O9197" s="45"/>
      <c r="P9197" s="45"/>
      <c r="Q9197" s="45"/>
      <c r="R9197" s="45">
        <v>19.185657501220703</v>
      </c>
      <c r="S9197" s="45"/>
      <c r="T9197" s="45"/>
      <c r="U9197" s="45"/>
      <c r="V9197" s="46">
        <v>58.558845520019531</v>
      </c>
      <c r="W9197" s="46"/>
      <c r="X9197" s="45">
        <v>4.1999999433755875E-2</v>
      </c>
      <c r="Y9197" s="45"/>
      <c r="Z9197" s="44">
        <v>2.5199999660253525</v>
      </c>
      <c r="AA9197" s="44"/>
      <c r="AB9197" s="45">
        <v>20.997562408447266</v>
      </c>
      <c r="AC9197" s="45"/>
      <c r="AD9197" s="45">
        <v>2.7477430179715157E-2</v>
      </c>
      <c r="AE9197" s="45"/>
      <c r="AF9197" s="45">
        <v>21.176788330078125</v>
      </c>
      <c r="AG9197" s="45"/>
      <c r="AH9197" s="45">
        <v>14.95482063293457</v>
      </c>
      <c r="AI9197" s="45"/>
      <c r="AJ9197" s="45"/>
      <c r="AK9197" s="20">
        <v>0.12992116808891296</v>
      </c>
    </row>
    <row r="9198" spans="2:37">
      <c r="B9198" s="2">
        <v>4.0000001899898052E-3</v>
      </c>
      <c r="D9198" s="44">
        <v>0.24000001139938831</v>
      </c>
      <c r="E9198" s="44"/>
      <c r="F9198" s="45">
        <v>11.596958160400391</v>
      </c>
      <c r="G9198" s="45"/>
      <c r="H9198" s="45"/>
      <c r="I9198" s="45"/>
      <c r="J9198" s="45"/>
      <c r="K9198" s="45">
        <v>13.272988319396973</v>
      </c>
      <c r="L9198" s="45"/>
      <c r="M9198" s="45"/>
      <c r="N9198" s="45">
        <v>40.212593078613281</v>
      </c>
      <c r="O9198" s="45"/>
      <c r="P9198" s="45"/>
      <c r="Q9198" s="45"/>
      <c r="R9198" s="45">
        <v>19.049175262451172</v>
      </c>
      <c r="S9198" s="45"/>
      <c r="T9198" s="45"/>
      <c r="U9198" s="45"/>
      <c r="V9198" s="46">
        <v>49.269428253173828</v>
      </c>
      <c r="W9198" s="46"/>
      <c r="X9198" s="45">
        <v>4.3000001460313797E-2</v>
      </c>
      <c r="Y9198" s="45"/>
      <c r="Z9198" s="44">
        <v>2.5800000876188278</v>
      </c>
      <c r="AA9198" s="44"/>
      <c r="AB9198" s="45">
        <v>18.40446662902832</v>
      </c>
      <c r="AC9198" s="45"/>
      <c r="AD9198" s="45">
        <v>2.3496475070714951E-2</v>
      </c>
      <c r="AE9198" s="45"/>
      <c r="AF9198" s="45">
        <v>21.053403854370117</v>
      </c>
      <c r="AG9198" s="45"/>
      <c r="AH9198" s="45">
        <v>14.870389938354492</v>
      </c>
      <c r="AI9198" s="45"/>
      <c r="AJ9198" s="45"/>
      <c r="AK9198" s="20">
        <v>0.11172885447740555</v>
      </c>
    </row>
    <row r="9199" spans="2:37">
      <c r="B9199" s="2">
        <v>4.999999888241291E-3</v>
      </c>
      <c r="D9199" s="44">
        <v>0.29999999329447746</v>
      </c>
      <c r="E9199" s="44"/>
      <c r="F9199" s="45">
        <v>19.398445129394531</v>
      </c>
      <c r="G9199" s="45"/>
      <c r="H9199" s="45"/>
      <c r="I9199" s="45"/>
      <c r="J9199" s="45"/>
      <c r="K9199" s="45">
        <v>11.114274024963379</v>
      </c>
      <c r="L9199" s="45"/>
      <c r="M9199" s="45"/>
      <c r="N9199" s="45">
        <v>37.863376617431641</v>
      </c>
      <c r="O9199" s="45"/>
      <c r="P9199" s="45"/>
      <c r="Q9199" s="45"/>
      <c r="R9199" s="45">
        <v>18.914470672607422</v>
      </c>
      <c r="S9199" s="45"/>
      <c r="T9199" s="45"/>
      <c r="U9199" s="45"/>
      <c r="V9199" s="46">
        <v>41.550086975097656</v>
      </c>
      <c r="W9199" s="46"/>
      <c r="X9199" s="45">
        <v>4.3999999761581421E-2</v>
      </c>
      <c r="Y9199" s="45"/>
      <c r="Z9199" s="44">
        <v>2.6399999856948853</v>
      </c>
      <c r="AA9199" s="44"/>
      <c r="AB9199" s="45">
        <v>13.273050308227539</v>
      </c>
      <c r="AC9199" s="45"/>
      <c r="AD9199" s="45">
        <v>2.0096141844987869E-2</v>
      </c>
      <c r="AE9199" s="45"/>
      <c r="AF9199" s="45">
        <v>20.931962966918945</v>
      </c>
      <c r="AG9199" s="45"/>
      <c r="AH9199" s="45">
        <v>14.786922454833984</v>
      </c>
      <c r="AI9199" s="45"/>
      <c r="AJ9199" s="45"/>
      <c r="AK9199" s="20">
        <v>9.6099220216274261E-2</v>
      </c>
    </row>
    <row r="9200" spans="2:37">
      <c r="B9200" s="2">
        <v>6.0000000521540642E-3</v>
      </c>
      <c r="D9200" s="44">
        <v>0.36000000312924385</v>
      </c>
      <c r="E9200" s="44"/>
      <c r="F9200" s="45">
        <v>26.274398803710938</v>
      </c>
      <c r="G9200" s="45"/>
      <c r="H9200" s="45"/>
      <c r="I9200" s="45"/>
      <c r="J9200" s="45"/>
      <c r="K9200" s="45">
        <v>9.3262386322021484</v>
      </c>
      <c r="L9200" s="45"/>
      <c r="M9200" s="45"/>
      <c r="N9200" s="45">
        <v>35.887306213378906</v>
      </c>
      <c r="O9200" s="45"/>
      <c r="P9200" s="45"/>
      <c r="Q9200" s="45"/>
      <c r="R9200" s="45">
        <v>18.781511306762695</v>
      </c>
      <c r="S9200" s="45"/>
      <c r="T9200" s="45"/>
      <c r="U9200" s="45"/>
      <c r="V9200" s="46">
        <v>35.112438201904297</v>
      </c>
      <c r="W9200" s="46"/>
      <c r="X9200" s="45">
        <v>4.5000001788139343E-2</v>
      </c>
      <c r="Y9200" s="45"/>
      <c r="Z9200" s="44">
        <v>2.7000001072883606</v>
      </c>
      <c r="AA9200" s="44"/>
      <c r="AB9200" s="45">
        <v>6.3477983474731445</v>
      </c>
      <c r="AC9200" s="45"/>
      <c r="AD9200" s="45">
        <v>1.7191192135214806E-2</v>
      </c>
      <c r="AE9200" s="45"/>
      <c r="AF9200" s="45">
        <v>20.812356948852539</v>
      </c>
      <c r="AG9200" s="45"/>
      <c r="AH9200" s="45">
        <v>14.704402923583984</v>
      </c>
      <c r="AI9200" s="45"/>
      <c r="AJ9200" s="45"/>
      <c r="AK9200" s="20">
        <v>8.2669168710708618E-2</v>
      </c>
    </row>
    <row r="9201" spans="2:37">
      <c r="B9201" s="2">
        <v>7.0000002160668373E-3</v>
      </c>
      <c r="D9201" s="44">
        <v>0.42000001296401024</v>
      </c>
      <c r="E9201" s="44"/>
      <c r="F9201" s="45">
        <v>30.966037750244141</v>
      </c>
      <c r="G9201" s="45"/>
      <c r="H9201" s="45"/>
      <c r="I9201" s="45"/>
      <c r="J9201" s="45"/>
      <c r="K9201" s="45">
        <v>7.8404498100280762</v>
      </c>
      <c r="L9201" s="45"/>
      <c r="M9201" s="45"/>
      <c r="N9201" s="45">
        <v>34.215915679931641</v>
      </c>
      <c r="O9201" s="45"/>
      <c r="P9201" s="45"/>
      <c r="Q9201" s="45"/>
      <c r="R9201" s="45">
        <v>18.650272369384766</v>
      </c>
      <c r="S9201" s="45"/>
      <c r="T9201" s="45"/>
      <c r="U9201" s="45"/>
      <c r="V9201" s="46">
        <v>29.726297378540039</v>
      </c>
      <c r="W9201" s="46"/>
      <c r="X9201" s="45">
        <v>4.6000000089406967E-2</v>
      </c>
      <c r="Y9201" s="45"/>
      <c r="Z9201" s="44">
        <v>2.760000005364418</v>
      </c>
      <c r="AA9201" s="44"/>
      <c r="AB9201" s="45">
        <v>-1.3846570253372192</v>
      </c>
      <c r="AC9201" s="45"/>
      <c r="AD9201" s="45">
        <v>1.4708985574543476E-2</v>
      </c>
      <c r="AE9201" s="45"/>
      <c r="AF9201" s="45">
        <v>20.694498062133789</v>
      </c>
      <c r="AG9201" s="45"/>
      <c r="AH9201" s="45">
        <v>14.622818946838379</v>
      </c>
      <c r="AI9201" s="45"/>
      <c r="AJ9201" s="45"/>
      <c r="AK9201" s="20">
        <v>7.1127347648143768E-2</v>
      </c>
    </row>
    <row r="9202" spans="2:37">
      <c r="B9202" s="2">
        <v>8.0000003799796104E-3</v>
      </c>
      <c r="D9202" s="44">
        <v>0.48000002279877663</v>
      </c>
      <c r="E9202" s="44"/>
      <c r="F9202" s="45">
        <v>32.591644287109375</v>
      </c>
      <c r="G9202" s="45"/>
      <c r="H9202" s="45"/>
      <c r="I9202" s="45"/>
      <c r="J9202" s="45"/>
      <c r="K9202" s="45">
        <v>6.6022377014160156</v>
      </c>
      <c r="L9202" s="45"/>
      <c r="M9202" s="45"/>
      <c r="N9202" s="45">
        <v>32.79449462890625</v>
      </c>
      <c r="O9202" s="45"/>
      <c r="P9202" s="45"/>
      <c r="Q9202" s="45"/>
      <c r="R9202" s="45">
        <v>18.520723342895508</v>
      </c>
      <c r="S9202" s="45"/>
      <c r="T9202" s="45"/>
      <c r="U9202" s="45"/>
      <c r="V9202" s="46">
        <v>25.206829071044922</v>
      </c>
      <c r="W9202" s="46"/>
      <c r="X9202" s="45">
        <v>4.6999998390674591E-2</v>
      </c>
      <c r="Y9202" s="45"/>
      <c r="Z9202" s="44">
        <v>2.8199999034404755</v>
      </c>
      <c r="AA9202" s="44"/>
      <c r="AB9202" s="45">
        <v>-8.8359079360961914</v>
      </c>
      <c r="AC9202" s="45"/>
      <c r="AD9202" s="45">
        <v>1.2587601318955421E-2</v>
      </c>
      <c r="AE9202" s="45"/>
      <c r="AF9202" s="45">
        <v>20.578298568725586</v>
      </c>
      <c r="AG9202" s="45"/>
      <c r="AH9202" s="45">
        <v>14.542154312133789</v>
      </c>
      <c r="AI9202" s="45"/>
      <c r="AJ9202" s="45"/>
      <c r="AK9202" s="20">
        <v>6.1206739395856857E-2</v>
      </c>
    </row>
    <row r="9203" spans="2:37">
      <c r="B9203" s="2">
        <v>8.999999612569809E-3</v>
      </c>
      <c r="D9203" s="44">
        <v>0.53999997675418854</v>
      </c>
      <c r="E9203" s="44"/>
      <c r="F9203" s="45">
        <v>30.753719329833984</v>
      </c>
      <c r="G9203" s="45"/>
      <c r="H9203" s="45"/>
      <c r="I9203" s="45"/>
      <c r="J9203" s="45"/>
      <c r="K9203" s="45">
        <v>5.5676746368408203</v>
      </c>
      <c r="L9203" s="45"/>
      <c r="M9203" s="45"/>
      <c r="N9203" s="45">
        <v>31.579078674316406</v>
      </c>
      <c r="O9203" s="45"/>
      <c r="P9203" s="45"/>
      <c r="Q9203" s="45"/>
      <c r="R9203" s="45">
        <v>18.392839431762695</v>
      </c>
      <c r="S9203" s="45"/>
      <c r="T9203" s="45"/>
      <c r="U9203" s="45"/>
      <c r="V9203" s="46">
        <v>21.404747009277344</v>
      </c>
      <c r="W9203" s="46"/>
      <c r="X9203" s="45">
        <v>4.8000000417232513E-2</v>
      </c>
      <c r="Y9203" s="45"/>
      <c r="Z9203" s="44">
        <v>2.8800000250339508</v>
      </c>
      <c r="AA9203" s="44"/>
      <c r="AB9203" s="45">
        <v>-14.968774795532227</v>
      </c>
      <c r="AC9203" s="45"/>
      <c r="AD9203" s="45">
        <v>1.0774248279631138E-2</v>
      </c>
      <c r="AE9203" s="45"/>
      <c r="AF9203" s="45">
        <v>20.463689804077148</v>
      </c>
      <c r="AG9203" s="45"/>
      <c r="AH9203" s="45">
        <v>14.462395668029785</v>
      </c>
      <c r="AI9203" s="45"/>
      <c r="AJ9203" s="45"/>
      <c r="AK9203" s="20">
        <v>5.2678298205137253E-2</v>
      </c>
    </row>
    <row r="9204" spans="2:37">
      <c r="B9204" s="2">
        <v>9.9999997764825821E-3</v>
      </c>
      <c r="D9204" s="44">
        <v>0.59999998658895493</v>
      </c>
      <c r="E9204" s="44"/>
      <c r="F9204" s="45">
        <v>25.579374313354492</v>
      </c>
      <c r="G9204" s="45"/>
      <c r="H9204" s="45"/>
      <c r="I9204" s="45"/>
      <c r="J9204" s="45"/>
      <c r="K9204" s="45">
        <v>4.7012720108032227</v>
      </c>
      <c r="L9204" s="45"/>
      <c r="M9204" s="45"/>
      <c r="N9204" s="45">
        <v>30.534137725830078</v>
      </c>
      <c r="O9204" s="45"/>
      <c r="P9204" s="45"/>
      <c r="Q9204" s="45"/>
      <c r="R9204" s="45">
        <v>18.266593933105469</v>
      </c>
      <c r="S9204" s="45"/>
      <c r="T9204" s="45"/>
      <c r="U9204" s="45"/>
      <c r="V9204" s="46">
        <v>18.198802947998047</v>
      </c>
      <c r="W9204" s="46"/>
      <c r="X9204" s="45">
        <v>4.8999998718500137E-2</v>
      </c>
      <c r="Y9204" s="45"/>
      <c r="Z9204" s="44">
        <v>2.9399999231100082</v>
      </c>
      <c r="AA9204" s="44"/>
      <c r="AB9204" s="45">
        <v>-18.941471099853516</v>
      </c>
      <c r="AC9204" s="45"/>
      <c r="AD9204" s="45">
        <v>9.2239063233137131E-3</v>
      </c>
      <c r="AE9204" s="45"/>
      <c r="AF9204" s="45">
        <v>20.350606918334961</v>
      </c>
      <c r="AG9204" s="45"/>
      <c r="AH9204" s="45">
        <v>14.383530616760254</v>
      </c>
      <c r="AI9204" s="45"/>
      <c r="AJ9204" s="45"/>
      <c r="AK9204" s="20">
        <v>4.5345518738031387E-2</v>
      </c>
    </row>
    <row r="9205" spans="2:37">
      <c r="B9205" s="2">
        <v>1.0999999940395355E-2</v>
      </c>
      <c r="D9205" s="44">
        <v>0.65999999642372131</v>
      </c>
      <c r="E9205" s="44"/>
      <c r="F9205" s="45">
        <v>17.688785552978516</v>
      </c>
      <c r="G9205" s="45"/>
      <c r="H9205" s="45"/>
      <c r="I9205" s="45"/>
      <c r="J9205" s="45"/>
      <c r="K9205" s="45">
        <v>3.9742097854614258</v>
      </c>
      <c r="L9205" s="45"/>
      <c r="M9205" s="45"/>
      <c r="N9205" s="45">
        <v>29.630817413330078</v>
      </c>
      <c r="O9205" s="45"/>
      <c r="P9205" s="45"/>
      <c r="Q9205" s="45"/>
      <c r="R9205" s="45">
        <v>18.141960144042969</v>
      </c>
      <c r="S9205" s="45"/>
      <c r="T9205" s="45"/>
      <c r="U9205" s="45"/>
      <c r="V9205" s="46">
        <v>15.490004539489746</v>
      </c>
      <c r="W9205" s="46"/>
      <c r="X9205" s="45">
        <v>5.000000074505806E-2</v>
      </c>
      <c r="Y9205" s="45"/>
      <c r="Z9205" s="44">
        <v>3.0000000447034836</v>
      </c>
      <c r="AA9205" s="44"/>
      <c r="AB9205" s="45">
        <v>-20.222930908203125</v>
      </c>
      <c r="AC9205" s="45"/>
      <c r="AD9205" s="45">
        <v>7.8981779515743256E-3</v>
      </c>
      <c r="AE9205" s="45"/>
      <c r="AF9205" s="45">
        <v>20.238992691040039</v>
      </c>
      <c r="AG9205" s="45"/>
      <c r="AH9205" s="45">
        <v>14.305543899536133</v>
      </c>
      <c r="AI9205" s="45"/>
      <c r="AJ9205" s="45"/>
      <c r="AK9205" s="20">
        <v>3.9039794355630875E-2</v>
      </c>
    </row>
    <row r="9206" spans="2:37">
      <c r="B9206" s="2">
        <v>1.2000000104308128E-2</v>
      </c>
      <c r="D9206" s="44">
        <v>0.7200000062584877</v>
      </c>
      <c r="E9206" s="44"/>
      <c r="F9206" s="45">
        <v>8.0967168807983398</v>
      </c>
      <c r="G9206" s="45"/>
      <c r="H9206" s="45"/>
      <c r="I9206" s="45"/>
      <c r="J9206" s="45"/>
      <c r="K9206" s="45">
        <v>3.3629703521728516</v>
      </c>
      <c r="L9206" s="45"/>
      <c r="M9206" s="45"/>
      <c r="N9206" s="45">
        <v>28.845563888549805</v>
      </c>
      <c r="O9206" s="45"/>
      <c r="P9206" s="45"/>
      <c r="Q9206" s="45"/>
      <c r="R9206" s="45">
        <v>18.018915176391602</v>
      </c>
      <c r="S9206" s="45"/>
      <c r="T9206" s="45"/>
      <c r="U9206" s="45"/>
      <c r="V9206" s="46">
        <v>13.197127342224121</v>
      </c>
      <c r="W9206" s="46"/>
      <c r="X9206" s="45">
        <v>5.0999999046325684E-2</v>
      </c>
      <c r="Y9206" s="45"/>
      <c r="Z9206" s="44">
        <v>3.059999942779541</v>
      </c>
      <c r="AA9206" s="44"/>
      <c r="AB9206" s="45">
        <v>-18.663530349731445</v>
      </c>
      <c r="AC9206" s="45"/>
      <c r="AD9206" s="45">
        <v>6.7643076181411743E-3</v>
      </c>
      <c r="AE9206" s="45"/>
      <c r="AF9206" s="45">
        <v>20.128795623779297</v>
      </c>
      <c r="AG9206" s="45"/>
      <c r="AH9206" s="45">
        <v>14.228425025939941</v>
      </c>
      <c r="AI9206" s="45"/>
      <c r="AJ9206" s="45"/>
      <c r="AK9206" s="20">
        <v>3.3616423606872559E-2</v>
      </c>
    </row>
    <row r="9207" spans="2:37">
      <c r="B9207" s="2">
        <v>1.3000000268220901E-2</v>
      </c>
      <c r="D9207" s="44">
        <v>0.78000001609325409</v>
      </c>
      <c r="E9207" s="44"/>
      <c r="F9207" s="45">
        <v>-1.9385337829589844</v>
      </c>
      <c r="G9207" s="45"/>
      <c r="H9207" s="45"/>
      <c r="I9207" s="45"/>
      <c r="J9207" s="45"/>
      <c r="K9207" s="45">
        <v>2.8482780456542969</v>
      </c>
      <c r="L9207" s="45"/>
      <c r="M9207" s="45"/>
      <c r="N9207" s="45">
        <v>28.159065246582031</v>
      </c>
      <c r="O9207" s="45"/>
      <c r="P9207" s="45"/>
      <c r="Q9207" s="45"/>
      <c r="R9207" s="45">
        <v>17.897430419921875</v>
      </c>
      <c r="S9207" s="45"/>
      <c r="T9207" s="45"/>
      <c r="U9207" s="45"/>
      <c r="V9207" s="46">
        <v>11.253217697143555</v>
      </c>
      <c r="W9207" s="46"/>
      <c r="X9207" s="45">
        <v>5.2000001072883606E-2</v>
      </c>
      <c r="Y9207" s="45"/>
      <c r="Z9207" s="44">
        <v>3.1200000643730164</v>
      </c>
      <c r="AA9207" s="44"/>
      <c r="AB9207" s="45">
        <v>-14.511848449707031</v>
      </c>
      <c r="AC9207" s="45"/>
      <c r="AD9207" s="45">
        <v>5.7943467982113361E-3</v>
      </c>
      <c r="AE9207" s="45"/>
      <c r="AF9207" s="45">
        <v>20.019968032836914</v>
      </c>
      <c r="AG9207" s="45"/>
      <c r="AH9207" s="45">
        <v>14.152158737182617</v>
      </c>
      <c r="AI9207" s="45"/>
      <c r="AJ9207" s="45"/>
      <c r="AK9207" s="20">
        <v>2.8951216489076614E-2</v>
      </c>
    </row>
    <row r="9208" spans="2:37">
      <c r="B9208" s="2">
        <v>1.4000000432133675E-2</v>
      </c>
      <c r="D9208" s="44">
        <v>0.84000002592802048</v>
      </c>
      <c r="E9208" s="44"/>
      <c r="F9208" s="45">
        <v>-11.097248077392578</v>
      </c>
      <c r="G9208" s="45"/>
      <c r="H9208" s="45"/>
      <c r="I9208" s="45"/>
      <c r="J9208" s="45"/>
      <c r="K9208" s="45">
        <v>2.4142680168151855</v>
      </c>
      <c r="L9208" s="45"/>
      <c r="M9208" s="45"/>
      <c r="N9208" s="45">
        <v>27.555423736572266</v>
      </c>
      <c r="O9208" s="45"/>
      <c r="P9208" s="45"/>
      <c r="Q9208" s="45"/>
      <c r="R9208" s="45">
        <v>17.777481079101563</v>
      </c>
      <c r="S9208" s="45"/>
      <c r="T9208" s="45"/>
      <c r="U9208" s="45"/>
      <c r="V9208" s="46">
        <v>9.6028528213500977</v>
      </c>
      <c r="W9208" s="46"/>
      <c r="X9208" s="45">
        <v>5.299999937415123E-2</v>
      </c>
      <c r="Y9208" s="45"/>
      <c r="Z9208" s="44">
        <v>3.1799999624490738</v>
      </c>
      <c r="AA9208" s="44"/>
      <c r="AB9208" s="45">
        <v>-8.3756771087646484</v>
      </c>
      <c r="AC9208" s="45"/>
      <c r="AD9208" s="45">
        <v>4.9644443206489086E-3</v>
      </c>
      <c r="AE9208" s="45"/>
      <c r="AF9208" s="45">
        <v>19.912471771240234</v>
      </c>
      <c r="AG9208" s="45"/>
      <c r="AH9208" s="45">
        <v>14.076732635498047</v>
      </c>
      <c r="AI9208" s="45"/>
      <c r="AJ9208" s="45"/>
      <c r="AK9208" s="20">
        <v>2.4937547743320465E-2</v>
      </c>
    </row>
    <row r="9209" spans="2:37">
      <c r="B9209" s="2">
        <v>1.4999999664723873E-2</v>
      </c>
      <c r="D9209" s="44">
        <v>0.89999997988343239</v>
      </c>
      <c r="E9209" s="44"/>
      <c r="F9209" s="45">
        <v>-18.185853958129883</v>
      </c>
      <c r="G9209" s="45"/>
      <c r="H9209" s="45"/>
      <c r="I9209" s="45"/>
      <c r="J9209" s="45"/>
      <c r="K9209" s="45">
        <v>2.0478336811065674</v>
      </c>
      <c r="L9209" s="45"/>
      <c r="M9209" s="45"/>
      <c r="N9209" s="45">
        <v>27.021495819091797</v>
      </c>
      <c r="O9209" s="45"/>
      <c r="P9209" s="45"/>
      <c r="Q9209" s="45"/>
      <c r="R9209" s="45">
        <v>17.659046173095703</v>
      </c>
      <c r="S9209" s="45"/>
      <c r="T9209" s="45"/>
      <c r="U9209" s="45"/>
      <c r="V9209" s="46">
        <v>8.1999740600585938</v>
      </c>
      <c r="W9209" s="46"/>
      <c r="X9209" s="45">
        <v>5.4000001400709152E-2</v>
      </c>
      <c r="Y9209" s="45"/>
      <c r="Z9209" s="44">
        <v>3.2400000840425491</v>
      </c>
      <c r="AA9209" s="44"/>
      <c r="AB9209" s="45">
        <v>-1.1333673000335693</v>
      </c>
      <c r="AC9209" s="45"/>
      <c r="AD9209" s="45">
        <v>4.2542410083115101E-3</v>
      </c>
      <c r="AE9209" s="45"/>
      <c r="AF9209" s="45">
        <v>19.806264877319336</v>
      </c>
      <c r="AG9209" s="45"/>
      <c r="AH9209" s="45">
        <v>14.002135276794434</v>
      </c>
      <c r="AI9209" s="45"/>
      <c r="AJ9209" s="45"/>
      <c r="AK9209" s="20">
        <v>2.1483885124325752E-2</v>
      </c>
    </row>
    <row r="9210" spans="2:37">
      <c r="B9210" s="2">
        <v>1.6000000759959221E-2</v>
      </c>
      <c r="D9210" s="44">
        <v>0.96000004559755325</v>
      </c>
      <c r="E9210" s="44"/>
      <c r="F9210" s="45">
        <v>-22.303897857666016</v>
      </c>
      <c r="G9210" s="45"/>
      <c r="H9210" s="45"/>
      <c r="I9210" s="45"/>
      <c r="J9210" s="45"/>
      <c r="K9210" s="45">
        <v>1.7381107807159424</v>
      </c>
      <c r="L9210" s="45"/>
      <c r="M9210" s="45"/>
      <c r="N9210" s="45">
        <v>26.54638671875</v>
      </c>
      <c r="O9210" s="45"/>
      <c r="P9210" s="45"/>
      <c r="Q9210" s="45"/>
      <c r="R9210" s="45">
        <v>17.542098999023438</v>
      </c>
      <c r="S9210" s="45"/>
      <c r="T9210" s="45"/>
      <c r="U9210" s="45"/>
      <c r="V9210" s="46">
        <v>7.0061736106872559</v>
      </c>
      <c r="W9210" s="46"/>
      <c r="X9210" s="45">
        <v>5.4999999701976776E-2</v>
      </c>
      <c r="Y9210" s="45"/>
      <c r="Z9210" s="44">
        <v>3.2999999821186066</v>
      </c>
      <c r="AA9210" s="44"/>
      <c r="AB9210" s="45">
        <v>6.1916413307189941</v>
      </c>
      <c r="AC9210" s="45"/>
      <c r="AD9210" s="45">
        <v>3.6463574506342411E-3</v>
      </c>
      <c r="AE9210" s="45"/>
      <c r="AF9210" s="45">
        <v>19.701313018798828</v>
      </c>
      <c r="AG9210" s="45"/>
      <c r="AH9210" s="45">
        <v>13.928354263305664</v>
      </c>
      <c r="AI9210" s="45"/>
      <c r="AJ9210" s="45"/>
      <c r="AK9210" s="20">
        <v>1.8511621281504631E-2</v>
      </c>
    </row>
    <row r="9211" spans="2:37">
      <c r="B9211" s="2">
        <v>1.7000000923871994E-2</v>
      </c>
      <c r="D9211" s="44">
        <v>1.0200000554323196</v>
      </c>
      <c r="E9211" s="44"/>
      <c r="F9211" s="45">
        <v>-22.967533111572266</v>
      </c>
      <c r="G9211" s="45"/>
      <c r="H9211" s="45"/>
      <c r="I9211" s="45"/>
      <c r="J9211" s="45"/>
      <c r="K9211" s="45">
        <v>1.4760653972625732</v>
      </c>
      <c r="L9211" s="45"/>
      <c r="M9211" s="45"/>
      <c r="N9211" s="45">
        <v>26.121025085449219</v>
      </c>
      <c r="O9211" s="45"/>
      <c r="P9211" s="45"/>
      <c r="Q9211" s="45"/>
      <c r="R9211" s="45">
        <v>17.426618576049805</v>
      </c>
      <c r="S9211" s="45"/>
      <c r="T9211" s="45"/>
      <c r="U9211" s="45"/>
      <c r="V9211" s="46">
        <v>5.9893198013305664</v>
      </c>
      <c r="W9211" s="46"/>
      <c r="X9211" s="45">
        <v>5.6000001728534698E-2</v>
      </c>
      <c r="Y9211" s="45"/>
      <c r="Z9211" s="44">
        <v>3.3600001037120819</v>
      </c>
      <c r="AA9211" s="44"/>
      <c r="AB9211" s="45">
        <v>12.575185775756836</v>
      </c>
      <c r="AC9211" s="45"/>
      <c r="AD9211" s="45">
        <v>3.1259527895599604E-3</v>
      </c>
      <c r="AE9211" s="45"/>
      <c r="AF9211" s="45">
        <v>19.597587585449219</v>
      </c>
      <c r="AG9211" s="45"/>
      <c r="AH9211" s="45">
        <v>13.855377197265625</v>
      </c>
      <c r="AI9211" s="45"/>
      <c r="AJ9211" s="45"/>
      <c r="AK9211" s="20">
        <v>1.5953246504068375E-2</v>
      </c>
    </row>
    <row r="9212" spans="2:37">
      <c r="B9212" s="2">
        <v>1.7999999225139618E-2</v>
      </c>
      <c r="D9212" s="44">
        <v>1.0799999535083771</v>
      </c>
      <c r="E9212" s="44"/>
      <c r="F9212" s="45">
        <v>-20.173015594482422</v>
      </c>
      <c r="G9212" s="45"/>
      <c r="H9212" s="45"/>
      <c r="I9212" s="45"/>
      <c r="J9212" s="45"/>
      <c r="K9212" s="45">
        <v>1.2541656494140625</v>
      </c>
      <c r="L9212" s="45"/>
      <c r="M9212" s="45"/>
      <c r="N9212" s="45">
        <v>25.737850189208984</v>
      </c>
      <c r="O9212" s="45"/>
      <c r="P9212" s="45"/>
      <c r="Q9212" s="45"/>
      <c r="R9212" s="45">
        <v>17.312580108642578</v>
      </c>
      <c r="S9212" s="45"/>
      <c r="T9212" s="45"/>
      <c r="U9212" s="45"/>
      <c r="V9212" s="46">
        <v>5.1224546432495117</v>
      </c>
      <c r="W9212" s="46"/>
      <c r="X9212" s="45">
        <v>5.7000000029802322E-2</v>
      </c>
      <c r="Y9212" s="45"/>
      <c r="Z9212" s="44">
        <v>3.4200000017881393</v>
      </c>
      <c r="AA9212" s="44"/>
      <c r="AB9212" s="45">
        <v>17.13532829284668</v>
      </c>
      <c r="AC9212" s="45"/>
      <c r="AD9212" s="45">
        <v>2.6803528890013695E-3</v>
      </c>
      <c r="AE9212" s="45"/>
      <c r="AF9212" s="45">
        <v>19.49505615234375</v>
      </c>
      <c r="AG9212" s="45"/>
      <c r="AH9212" s="45">
        <v>13.783191680908203</v>
      </c>
      <c r="AI9212" s="45"/>
      <c r="AJ9212" s="45"/>
      <c r="AK9212" s="20">
        <v>1.3750775717198849E-2</v>
      </c>
    </row>
    <row r="9213" spans="2:37">
      <c r="B9213" s="2">
        <v>1.8999999389052391E-2</v>
      </c>
      <c r="D9213" s="44">
        <v>1.1399999633431435</v>
      </c>
      <c r="E9213" s="44"/>
      <c r="F9213" s="45">
        <v>-14.392204284667969</v>
      </c>
      <c r="G9213" s="45"/>
      <c r="H9213" s="45"/>
      <c r="I9213" s="45"/>
      <c r="J9213" s="45"/>
      <c r="K9213" s="45">
        <v>1.0661160945892334</v>
      </c>
      <c r="L9213" s="45"/>
      <c r="M9213" s="45"/>
      <c r="N9213" s="45">
        <v>25.390533447265625</v>
      </c>
      <c r="O9213" s="45"/>
      <c r="P9213" s="45"/>
      <c r="Q9213" s="45"/>
      <c r="R9213" s="45">
        <v>17.199960708618164</v>
      </c>
      <c r="S9213" s="45"/>
      <c r="T9213" s="45"/>
      <c r="U9213" s="45"/>
      <c r="V9213" s="46">
        <v>4.3829050064086914</v>
      </c>
      <c r="W9213" s="46"/>
      <c r="X9213" s="45">
        <v>5.7999998331069946E-2</v>
      </c>
      <c r="Y9213" s="45"/>
      <c r="Z9213" s="44">
        <v>3.4799998998641968</v>
      </c>
      <c r="AA9213" s="44"/>
      <c r="AB9213" s="45">
        <v>19.253955841064453</v>
      </c>
      <c r="AC9213" s="45"/>
      <c r="AD9213" s="45">
        <v>2.2987318225204945E-3</v>
      </c>
      <c r="AE9213" s="45"/>
      <c r="AF9213" s="45">
        <v>19.393693923950195</v>
      </c>
      <c r="AG9213" s="45"/>
      <c r="AH9213" s="45">
        <v>13.711786270141602</v>
      </c>
      <c r="AI9213" s="45"/>
      <c r="AJ9213" s="45"/>
      <c r="AK9213" s="20">
        <v>1.1854392476379871E-2</v>
      </c>
    </row>
    <row r="9214" spans="2:37">
      <c r="B9214" s="2">
        <v>1.9999999552965164E-2</v>
      </c>
      <c r="D9214" s="44">
        <v>1.1999999731779099</v>
      </c>
      <c r="E9214" s="44"/>
      <c r="F9214" s="45">
        <v>-6.5016484260559082</v>
      </c>
      <c r="G9214" s="45"/>
      <c r="H9214" s="45"/>
      <c r="I9214" s="45"/>
      <c r="J9214" s="45"/>
      <c r="K9214" s="45">
        <v>0.90664321184158325</v>
      </c>
      <c r="L9214" s="45"/>
      <c r="M9214" s="45"/>
      <c r="N9214" s="45">
        <v>25.073768615722656</v>
      </c>
      <c r="O9214" s="45"/>
      <c r="P9214" s="45"/>
      <c r="Q9214" s="45"/>
      <c r="R9214" s="45">
        <v>17.088739395141602</v>
      </c>
      <c r="S9214" s="45"/>
      <c r="T9214" s="45"/>
      <c r="U9214" s="45"/>
      <c r="V9214" s="46">
        <v>3.7515559196472168</v>
      </c>
      <c r="W9214" s="46"/>
      <c r="X9214" s="45">
        <v>5.9000000357627869E-2</v>
      </c>
      <c r="Y9214" s="45"/>
      <c r="Z9214" s="44">
        <v>3.5400000214576721</v>
      </c>
      <c r="AA9214" s="44"/>
      <c r="AB9214" s="45">
        <v>18.660312652587891</v>
      </c>
      <c r="AC9214" s="45"/>
      <c r="AD9214" s="45">
        <v>1.971840625628829E-3</v>
      </c>
      <c r="AE9214" s="45"/>
      <c r="AF9214" s="45">
        <v>19.293472290039063</v>
      </c>
      <c r="AG9214" s="45"/>
      <c r="AH9214" s="45">
        <v>13.64115047454834</v>
      </c>
      <c r="AI9214" s="45"/>
      <c r="AJ9214" s="45"/>
      <c r="AK9214" s="20">
        <v>1.0221292264759541E-2</v>
      </c>
    </row>
    <row r="9215" spans="2:37">
      <c r="B9215" s="2">
        <v>2.0999999716877937E-2</v>
      </c>
      <c r="D9215" s="44">
        <v>1.2599999830126762</v>
      </c>
      <c r="E9215" s="44"/>
      <c r="F9215" s="45">
        <v>2.3439674377441406</v>
      </c>
      <c r="G9215" s="45"/>
      <c r="H9215" s="45"/>
      <c r="I9215" s="45"/>
      <c r="J9215" s="45"/>
      <c r="K9215" s="45">
        <v>0.77132129669189453</v>
      </c>
      <c r="L9215" s="45"/>
      <c r="M9215" s="45"/>
      <c r="N9215" s="45">
        <v>24.783102035522461</v>
      </c>
      <c r="O9215" s="45"/>
      <c r="P9215" s="45"/>
      <c r="Q9215" s="45"/>
      <c r="R9215" s="45">
        <v>16.978893280029297</v>
      </c>
      <c r="S9215" s="45"/>
      <c r="T9215" s="45"/>
      <c r="U9215" s="45"/>
      <c r="V9215" s="46">
        <v>3.2122621536254883</v>
      </c>
      <c r="W9215" s="46"/>
      <c r="X9215" s="45">
        <v>5.9999998658895493E-2</v>
      </c>
      <c r="Y9215" s="45"/>
      <c r="Z9215" s="44">
        <v>3.5999999195337296</v>
      </c>
      <c r="AA9215" s="44"/>
      <c r="AB9215" s="45">
        <v>15.465182304382324</v>
      </c>
      <c r="AC9215" s="45"/>
      <c r="AD9215" s="45">
        <v>1.6917759785428643E-3</v>
      </c>
      <c r="AE9215" s="45"/>
      <c r="AF9215" s="45">
        <v>19.194368362426758</v>
      </c>
      <c r="AG9215" s="45"/>
      <c r="AH9215" s="45">
        <v>13.571271896362305</v>
      </c>
      <c r="AI9215" s="45"/>
      <c r="AJ9215" s="45"/>
      <c r="AK9215" s="20">
        <v>8.8146952912211418E-3</v>
      </c>
    </row>
    <row r="9216" spans="2:37">
      <c r="B9216" s="2">
        <v>2.199999988079071E-2</v>
      </c>
      <c r="D9216" s="44">
        <v>1.3199999928474426</v>
      </c>
      <c r="E9216" s="44"/>
      <c r="F9216" s="45">
        <v>10.875632286071777</v>
      </c>
      <c r="G9216" s="45"/>
      <c r="H9216" s="45"/>
      <c r="I9216" s="45"/>
      <c r="J9216" s="45"/>
      <c r="K9216" s="45">
        <v>0.6564294695854187</v>
      </c>
      <c r="L9216" s="45"/>
      <c r="M9216" s="45"/>
      <c r="N9216" s="45">
        <v>24.514778137207031</v>
      </c>
      <c r="O9216" s="45"/>
      <c r="P9216" s="45"/>
      <c r="Q9216" s="45"/>
      <c r="R9216" s="45">
        <v>16.870401382446289</v>
      </c>
      <c r="S9216" s="45"/>
      <c r="T9216" s="45"/>
      <c r="U9216" s="45"/>
      <c r="V9216" s="46">
        <v>2.751361608505249</v>
      </c>
      <c r="W9216" s="46"/>
      <c r="X9216" s="45">
        <v>6.1000000685453415E-2</v>
      </c>
      <c r="Y9216" s="45"/>
      <c r="Z9216" s="44">
        <v>3.6600000411272049</v>
      </c>
      <c r="AA9216" s="44"/>
      <c r="AB9216" s="45">
        <v>10.141505241394043</v>
      </c>
      <c r="AC9216" s="45"/>
      <c r="AD9216" s="45">
        <v>1.4517833478748798E-3</v>
      </c>
      <c r="AE9216" s="45"/>
      <c r="AF9216" s="45">
        <v>19.09636116027832</v>
      </c>
      <c r="AG9216" s="45"/>
      <c r="AH9216" s="45">
        <v>13.502140045166016</v>
      </c>
      <c r="AI9216" s="45"/>
      <c r="AJ9216" s="45"/>
      <c r="AK9216" s="20">
        <v>7.6029864139854908E-3</v>
      </c>
    </row>
    <row r="9217" spans="2:37">
      <c r="B9217" s="2">
        <v>2.3000000044703484E-2</v>
      </c>
      <c r="D9217" s="44">
        <v>1.380000002682209</v>
      </c>
      <c r="E9217" s="44"/>
      <c r="F9217" s="45">
        <v>17.887760162353516</v>
      </c>
      <c r="G9217" s="45"/>
      <c r="H9217" s="45"/>
      <c r="I9217" s="45"/>
      <c r="J9217" s="45"/>
      <c r="K9217" s="45">
        <v>0.55883467197418213</v>
      </c>
      <c r="L9217" s="45"/>
      <c r="M9217" s="45"/>
      <c r="N9217" s="45">
        <v>24.26563835144043</v>
      </c>
      <c r="O9217" s="45"/>
      <c r="P9217" s="45"/>
      <c r="Q9217" s="45"/>
      <c r="R9217" s="45">
        <v>16.763240814208984</v>
      </c>
      <c r="S9217" s="45"/>
      <c r="T9217" s="45"/>
      <c r="U9217" s="45"/>
      <c r="V9217" s="46">
        <v>2.3572754859924316</v>
      </c>
      <c r="W9217" s="46"/>
      <c r="X9217" s="45">
        <v>6.1999998986721039E-2</v>
      </c>
      <c r="Y9217" s="45"/>
      <c r="Z9217" s="44">
        <v>3.7199999392032623</v>
      </c>
      <c r="AA9217" s="44"/>
      <c r="AB9217" s="45">
        <v>3.4546403884887695</v>
      </c>
      <c r="AC9217" s="45"/>
      <c r="AD9217" s="45">
        <v>1.2460892321541905E-3</v>
      </c>
      <c r="AE9217" s="45"/>
      <c r="AF9217" s="45">
        <v>18.999429702758789</v>
      </c>
      <c r="AG9217" s="45"/>
      <c r="AH9217" s="45">
        <v>13.433743476867676</v>
      </c>
      <c r="AI9217" s="45"/>
      <c r="AJ9217" s="45"/>
      <c r="AK9217" s="20">
        <v>6.5589915029704571E-3</v>
      </c>
    </row>
    <row r="9218" spans="2:37">
      <c r="B9218" s="2">
        <v>2.4000000208616257E-2</v>
      </c>
      <c r="D9218" s="44">
        <v>1.4400000125169754</v>
      </c>
      <c r="E9218" s="44"/>
      <c r="F9218" s="45">
        <v>22.404932022094727</v>
      </c>
      <c r="G9218" s="45"/>
      <c r="H9218" s="45"/>
      <c r="I9218" s="45"/>
      <c r="J9218" s="45"/>
      <c r="K9218" s="45">
        <v>0.47589549422264099</v>
      </c>
      <c r="L9218" s="45"/>
      <c r="M9218" s="45"/>
      <c r="N9218" s="45">
        <v>24.033008575439453</v>
      </c>
      <c r="O9218" s="45"/>
      <c r="P9218" s="45"/>
      <c r="Q9218" s="45"/>
      <c r="R9218" s="45">
        <v>16.657394409179688</v>
      </c>
      <c r="S9218" s="45"/>
      <c r="T9218" s="45"/>
      <c r="U9218" s="45"/>
      <c r="V9218" s="46">
        <v>2.0201776027679443</v>
      </c>
      <c r="W9218" s="46"/>
      <c r="X9218" s="45">
        <v>6.3000001013278961E-2</v>
      </c>
      <c r="Y9218" s="45"/>
      <c r="Z9218" s="44">
        <v>3.7800000607967377</v>
      </c>
      <c r="AA9218" s="44"/>
      <c r="AB9218" s="45">
        <v>-3.6474435329437256</v>
      </c>
      <c r="AC9218" s="45"/>
      <c r="AD9218" s="45">
        <v>1.0697570396587253E-3</v>
      </c>
      <c r="AE9218" s="45"/>
      <c r="AF9218" s="45">
        <v>18.90355110168457</v>
      </c>
      <c r="AG9218" s="45"/>
      <c r="AH9218" s="45">
        <v>13.366072654724121</v>
      </c>
      <c r="AI9218" s="45"/>
      <c r="AJ9218" s="45"/>
      <c r="AK9218" s="20">
        <v>5.6593474000692368E-3</v>
      </c>
    </row>
    <row r="9219" spans="2:37">
      <c r="B9219" s="2">
        <v>2.500000037252903E-2</v>
      </c>
      <c r="D9219" s="44">
        <v>1.5000000223517418</v>
      </c>
      <c r="E9219" s="44"/>
      <c r="F9219" s="45">
        <v>23.814516067504883</v>
      </c>
      <c r="G9219" s="45"/>
      <c r="H9219" s="45"/>
      <c r="I9219" s="45"/>
      <c r="J9219" s="45"/>
      <c r="K9219" s="45">
        <v>0.40538212656974792</v>
      </c>
      <c r="L9219" s="45"/>
      <c r="M9219" s="45"/>
      <c r="N9219" s="45">
        <v>23.814630508422852</v>
      </c>
      <c r="O9219" s="45"/>
      <c r="P9219" s="45"/>
      <c r="Q9219" s="45"/>
      <c r="R9219" s="45">
        <v>16.552839279174805</v>
      </c>
      <c r="S9219" s="45"/>
      <c r="T9219" s="45"/>
      <c r="U9219" s="45"/>
      <c r="V9219" s="46">
        <v>1.7317177057266235</v>
      </c>
      <c r="W9219" s="46"/>
      <c r="X9219" s="45">
        <v>6.4000003039836884E-2</v>
      </c>
      <c r="Y9219" s="45"/>
      <c r="Z9219" s="44">
        <v>3.840000182390213</v>
      </c>
      <c r="AA9219" s="44"/>
      <c r="AB9219" s="45">
        <v>-10.168359756469727</v>
      </c>
      <c r="AC9219" s="45"/>
      <c r="AD9219" s="45">
        <v>9.1856590006500483E-4</v>
      </c>
      <c r="AE9219" s="45"/>
      <c r="AF9219" s="45">
        <v>18.808708190917969</v>
      </c>
      <c r="AG9219" s="45"/>
      <c r="AH9219" s="45">
        <v>13.299115180969238</v>
      </c>
      <c r="AI9219" s="45"/>
      <c r="AJ9219" s="45"/>
      <c r="AK9219" s="20">
        <v>4.8839650116860867E-3</v>
      </c>
    </row>
    <row r="9220" spans="2:37">
      <c r="B9220" s="2">
        <v>2.6000000536441803E-2</v>
      </c>
      <c r="D9220" s="44">
        <v>1.5600000321865082</v>
      </c>
      <c r="E9220" s="44"/>
      <c r="F9220" s="45">
        <v>21.947141647338867</v>
      </c>
      <c r="G9220" s="45"/>
      <c r="H9220" s="45"/>
      <c r="I9220" s="45"/>
      <c r="J9220" s="45"/>
      <c r="K9220" s="45">
        <v>0.34541037678718567</v>
      </c>
      <c r="L9220" s="45"/>
      <c r="M9220" s="45"/>
      <c r="N9220" s="45">
        <v>23.60859489440918</v>
      </c>
      <c r="O9220" s="45"/>
      <c r="P9220" s="45"/>
      <c r="Q9220" s="45"/>
      <c r="R9220" s="45">
        <v>16.449554443359375</v>
      </c>
      <c r="S9220" s="45"/>
      <c r="T9220" s="45"/>
      <c r="U9220" s="45"/>
      <c r="V9220" s="46">
        <v>1.484794020652771</v>
      </c>
      <c r="W9220" s="46"/>
      <c r="X9220" s="45">
        <v>6.4999997615814209E-2</v>
      </c>
      <c r="Y9220" s="45"/>
      <c r="Z9220" s="44">
        <v>3.8999998569488525</v>
      </c>
      <c r="AA9220" s="44"/>
      <c r="AB9220" s="45">
        <v>-15.202884674072266</v>
      </c>
      <c r="AC9220" s="45"/>
      <c r="AD9220" s="45">
        <v>7.8890554141253233E-4</v>
      </c>
      <c r="AE9220" s="45"/>
      <c r="AF9220" s="45">
        <v>18.714881896972656</v>
      </c>
      <c r="AG9220" s="45"/>
      <c r="AH9220" s="45">
        <v>13.23286247253418</v>
      </c>
      <c r="AI9220" s="45"/>
      <c r="AJ9220" s="45"/>
      <c r="AK9220" s="20">
        <v>4.2155692353844643E-3</v>
      </c>
    </row>
    <row r="9221" spans="2:37">
      <c r="B9221" s="2">
        <v>2.7000000700354576E-2</v>
      </c>
      <c r="D9221" s="44">
        <v>1.6200000420212746</v>
      </c>
      <c r="E9221" s="44"/>
      <c r="F9221" s="45">
        <v>17.094436645507813</v>
      </c>
      <c r="G9221" s="45"/>
      <c r="H9221" s="45"/>
      <c r="I9221" s="45"/>
      <c r="J9221" s="45"/>
      <c r="K9221" s="45">
        <v>0.29438656568527222</v>
      </c>
      <c r="L9221" s="45"/>
      <c r="M9221" s="45"/>
      <c r="N9221" s="45">
        <v>23.413274765014648</v>
      </c>
      <c r="O9221" s="45"/>
      <c r="P9221" s="45"/>
      <c r="Q9221" s="45"/>
      <c r="R9221" s="45">
        <v>16.347522735595703</v>
      </c>
      <c r="S9221" s="45"/>
      <c r="T9221" s="45"/>
      <c r="U9221" s="45"/>
      <c r="V9221" s="46">
        <v>1.2733595371246338</v>
      </c>
      <c r="W9221" s="46"/>
      <c r="X9221" s="45">
        <v>6.5999999642372131E-2</v>
      </c>
      <c r="Y9221" s="45"/>
      <c r="Z9221" s="44">
        <v>3.9599999785423279</v>
      </c>
      <c r="AA9221" s="44"/>
      <c r="AB9221" s="45">
        <v>-18.062421798706055</v>
      </c>
      <c r="AC9221" s="45"/>
      <c r="AD9221" s="45">
        <v>6.7768769804388285E-4</v>
      </c>
      <c r="AE9221" s="45"/>
      <c r="AF9221" s="45">
        <v>18.62205696105957</v>
      </c>
      <c r="AG9221" s="45"/>
      <c r="AH9221" s="45">
        <v>13.167303085327148</v>
      </c>
      <c r="AI9221" s="45"/>
      <c r="AJ9221" s="45"/>
      <c r="AK9221" s="20">
        <v>3.639299189671874E-3</v>
      </c>
    </row>
    <row r="9222" spans="2:37">
      <c r="B9222" s="2">
        <v>2.8000000864267349E-2</v>
      </c>
      <c r="D9222" s="44">
        <v>1.680000051856041</v>
      </c>
      <c r="E9222" s="44"/>
      <c r="F9222" s="45">
        <v>9.9623546600341797</v>
      </c>
      <c r="G9222" s="45"/>
      <c r="H9222" s="45"/>
      <c r="I9222" s="45"/>
      <c r="J9222" s="45"/>
      <c r="K9222" s="45">
        <v>0.25096172094345093</v>
      </c>
      <c r="L9222" s="45"/>
      <c r="M9222" s="45"/>
      <c r="N9222" s="45">
        <v>23.227298736572266</v>
      </c>
      <c r="O9222" s="45"/>
      <c r="P9222" s="45"/>
      <c r="Q9222" s="45"/>
      <c r="R9222" s="45">
        <v>16.246723175048828</v>
      </c>
      <c r="S9222" s="45"/>
      <c r="T9222" s="45"/>
      <c r="U9222" s="45"/>
      <c r="V9222" s="46">
        <v>1.0922616720199585</v>
      </c>
      <c r="W9222" s="46"/>
      <c r="X9222" s="45">
        <v>6.7000001668930054E-2</v>
      </c>
      <c r="Y9222" s="45"/>
      <c r="Z9222" s="44">
        <v>4.0200001001358032</v>
      </c>
      <c r="AA9222" s="44"/>
      <c r="AB9222" s="45">
        <v>-18.368982315063477</v>
      </c>
      <c r="AC9222" s="45"/>
      <c r="AD9222" s="45">
        <v>5.8227014960721135E-4</v>
      </c>
      <c r="AE9222" s="45"/>
      <c r="AF9222" s="45">
        <v>18.53021240234375</v>
      </c>
      <c r="AG9222" s="45"/>
      <c r="AH9222" s="45">
        <v>13.10242748260498</v>
      </c>
      <c r="AI9222" s="45"/>
      <c r="AJ9222" s="45"/>
      <c r="AK9222" s="20">
        <v>3.1423731707036495E-3</v>
      </c>
    </row>
    <row r="9223" spans="2:37">
      <c r="B9223" s="2">
        <v>2.8999999165534973E-2</v>
      </c>
      <c r="D9223" s="44">
        <v>1.7399999499320984</v>
      </c>
      <c r="E9223" s="44"/>
      <c r="F9223" s="45">
        <v>1.5673763751983643</v>
      </c>
      <c r="G9223" s="45"/>
      <c r="H9223" s="45"/>
      <c r="I9223" s="45"/>
      <c r="J9223" s="45"/>
      <c r="K9223" s="45">
        <v>0.21399296820163727</v>
      </c>
      <c r="L9223" s="45"/>
      <c r="M9223" s="45"/>
      <c r="N9223" s="45">
        <v>23.049493789672852</v>
      </c>
      <c r="O9223" s="45"/>
      <c r="P9223" s="45"/>
      <c r="Q9223" s="45"/>
      <c r="R9223" s="45">
        <v>16.147136688232422</v>
      </c>
      <c r="S9223" s="45"/>
      <c r="T9223" s="45"/>
      <c r="U9223" s="45"/>
      <c r="V9223" s="46">
        <v>0.93710649013519287</v>
      </c>
      <c r="W9223" s="46"/>
      <c r="X9223" s="45">
        <v>6.8000003695487976E-2</v>
      </c>
      <c r="Y9223" s="45"/>
      <c r="Z9223" s="44">
        <v>4.0800002217292786</v>
      </c>
      <c r="AA9223" s="44"/>
      <c r="AB9223" s="45">
        <v>-16.10487174987793</v>
      </c>
      <c r="AC9223" s="45"/>
      <c r="AD9223" s="45">
        <v>5.0039176130667329E-4</v>
      </c>
      <c r="AE9223" s="45"/>
      <c r="AF9223" s="45">
        <v>18.439336776733398</v>
      </c>
      <c r="AG9223" s="45"/>
      <c r="AH9223" s="45">
        <v>13.038226127624512</v>
      </c>
      <c r="AI9223" s="45"/>
      <c r="AJ9223" s="45"/>
      <c r="AK9223" s="20">
        <v>2.7137924917042255E-3</v>
      </c>
    </row>
    <row r="9224" spans="2:37">
      <c r="B9224" s="2">
        <v>2.9999999329447746E-2</v>
      </c>
      <c r="D9224" s="44">
        <v>1.7999999597668648</v>
      </c>
      <c r="E9224" s="44"/>
      <c r="F9224" s="45">
        <v>-6.9092445373535156</v>
      </c>
      <c r="G9224" s="45"/>
      <c r="H9224" s="45"/>
      <c r="I9224" s="45"/>
      <c r="J9224" s="45"/>
      <c r="K9224" s="45">
        <v>0.18251161277294159</v>
      </c>
      <c r="L9224" s="45"/>
      <c r="M9224" s="45"/>
      <c r="N9224" s="45">
        <v>22.878866195678711</v>
      </c>
      <c r="O9224" s="45"/>
      <c r="P9224" s="45"/>
      <c r="Q9224" s="45"/>
      <c r="R9224" s="45">
        <v>16.048746109008789</v>
      </c>
      <c r="S9224" s="45"/>
      <c r="T9224" s="45"/>
      <c r="U9224" s="45"/>
      <c r="V9224" s="46">
        <v>0.80414503812789917</v>
      </c>
      <c r="W9224" s="46"/>
      <c r="X9224" s="45">
        <v>6.8999998271465302E-2</v>
      </c>
      <c r="Y9224" s="45"/>
      <c r="Z9224" s="44">
        <v>4.1399998962879181</v>
      </c>
      <c r="AA9224" s="44"/>
      <c r="AB9224" s="45">
        <v>-11.611623764038086</v>
      </c>
      <c r="AC9224" s="45"/>
      <c r="AD9224" s="45">
        <v>4.3011724483221769E-4</v>
      </c>
      <c r="AE9224" s="45"/>
      <c r="AF9224" s="45">
        <v>18.349411010742188</v>
      </c>
      <c r="AG9224" s="45"/>
      <c r="AH9224" s="45">
        <v>12.974688529968262</v>
      </c>
      <c r="AI9224" s="45"/>
      <c r="AJ9224" s="45"/>
      <c r="AK9224" s="20">
        <v>2.3440935183316469E-3</v>
      </c>
    </row>
    <row r="9225" spans="2:37">
      <c r="B9225" s="2">
        <v>3.0999999493360519E-2</v>
      </c>
      <c r="D9225" s="44">
        <v>1.8599999696016312</v>
      </c>
      <c r="E9225" s="44"/>
      <c r="F9225" s="45">
        <v>-14.288383483886719</v>
      </c>
      <c r="G9225" s="45"/>
      <c r="H9225" s="45"/>
      <c r="I9225" s="45"/>
      <c r="J9225" s="45"/>
      <c r="K9225" s="45">
        <v>0.15569600462913513</v>
      </c>
      <c r="L9225" s="45"/>
      <c r="M9225" s="45"/>
      <c r="N9225" s="45">
        <v>22.714567184448242</v>
      </c>
      <c r="O9225" s="45"/>
      <c r="P9225" s="45"/>
      <c r="Q9225" s="45"/>
      <c r="R9225" s="45">
        <v>15.951530456542969</v>
      </c>
      <c r="S9225" s="45"/>
      <c r="T9225" s="45"/>
      <c r="U9225" s="45"/>
      <c r="V9225" s="46">
        <v>0.69017636775970459</v>
      </c>
      <c r="W9225" s="46"/>
      <c r="X9225" s="45">
        <v>7.0000000298023224E-2</v>
      </c>
      <c r="Y9225" s="45"/>
      <c r="Z9225" s="44">
        <v>4.2000000178813934</v>
      </c>
      <c r="AA9225" s="44"/>
      <c r="AB9225" s="45">
        <v>-5.5387892723083496</v>
      </c>
      <c r="AC9225" s="45"/>
      <c r="AD9225" s="45">
        <v>3.6978989373892546E-4</v>
      </c>
      <c r="AE9225" s="45"/>
      <c r="AF9225" s="45">
        <v>18.260419845581055</v>
      </c>
      <c r="AG9225" s="45"/>
      <c r="AH9225" s="45">
        <v>12.911805152893066</v>
      </c>
      <c r="AI9225" s="45"/>
      <c r="AJ9225" s="45"/>
      <c r="AK9225" s="20">
        <v>2.025130670517683E-3</v>
      </c>
    </row>
    <row r="9226" spans="2:37">
      <c r="B9226" s="2">
        <v>3.2000001519918442E-2</v>
      </c>
      <c r="D9226" s="44">
        <v>1.9200000911951065</v>
      </c>
      <c r="E9226" s="44"/>
      <c r="F9226" s="45">
        <v>-19.557590484619141</v>
      </c>
      <c r="G9226" s="45"/>
      <c r="H9226" s="45"/>
      <c r="I9226" s="45"/>
      <c r="J9226" s="45"/>
      <c r="K9226" s="45">
        <v>0.13284885883331299</v>
      </c>
      <c r="L9226" s="45"/>
      <c r="M9226" s="45"/>
      <c r="N9226" s="45">
        <v>22.555873870849609</v>
      </c>
      <c r="O9226" s="45"/>
      <c r="P9226" s="45"/>
      <c r="Q9226" s="45"/>
      <c r="R9226" s="45">
        <v>15.855473518371582</v>
      </c>
      <c r="S9226" s="45"/>
      <c r="T9226" s="45"/>
      <c r="U9226" s="45"/>
      <c r="V9226" s="46">
        <v>0.59246623516082764</v>
      </c>
      <c r="W9226" s="46"/>
      <c r="X9226" s="45">
        <v>7.1000002324581146E-2</v>
      </c>
      <c r="Y9226" s="45"/>
      <c r="Z9226" s="44">
        <v>4.2600001394748688</v>
      </c>
      <c r="AA9226" s="44"/>
      <c r="AB9226" s="45">
        <v>1.2497586011886597</v>
      </c>
      <c r="AC9226" s="45"/>
      <c r="AD9226" s="45">
        <v>3.1799115822650492E-4</v>
      </c>
      <c r="AE9226" s="45"/>
      <c r="AF9226" s="45">
        <v>18.172351837158203</v>
      </c>
      <c r="AG9226" s="45"/>
      <c r="AH9226" s="45">
        <v>12.849567413330078</v>
      </c>
      <c r="AI9226" s="45"/>
      <c r="AJ9226" s="45"/>
      <c r="AK9226" s="20">
        <v>1.7498931847512722E-3</v>
      </c>
    </row>
    <row r="9227" spans="2:37">
      <c r="B9227" s="2">
        <v>3.2999999821186066E-2</v>
      </c>
      <c r="D9227" s="44">
        <v>1.9799999892711639</v>
      </c>
      <c r="E9227" s="44"/>
      <c r="F9227" s="45">
        <v>-22.010377883911133</v>
      </c>
      <c r="G9227" s="45"/>
      <c r="H9227" s="45"/>
      <c r="I9227" s="45"/>
      <c r="J9227" s="45"/>
      <c r="K9227" s="45">
        <v>0.11337818205356598</v>
      </c>
      <c r="L9227" s="45"/>
      <c r="M9227" s="45"/>
      <c r="N9227" s="45">
        <v>22.402170181274414</v>
      </c>
      <c r="O9227" s="45"/>
      <c r="P9227" s="45"/>
      <c r="Q9227" s="45"/>
      <c r="R9227" s="45">
        <v>15.760556221008301</v>
      </c>
      <c r="S9227" s="45"/>
      <c r="T9227" s="45"/>
      <c r="U9227" s="45"/>
      <c r="V9227" s="46">
        <v>0.50867801904678345</v>
      </c>
      <c r="W9227" s="46"/>
      <c r="X9227" s="45">
        <v>7.1999996900558472E-2</v>
      </c>
      <c r="Y9227" s="45"/>
      <c r="Z9227" s="44">
        <v>4.3199998140335083</v>
      </c>
      <c r="AA9227" s="44"/>
      <c r="AB9227" s="45">
        <v>7.7985210418701172</v>
      </c>
      <c r="AC9227" s="45"/>
      <c r="AD9227" s="45">
        <v>2.7350627351552248E-4</v>
      </c>
      <c r="AE9227" s="45"/>
      <c r="AF9227" s="45">
        <v>18.085187911987305</v>
      </c>
      <c r="AG9227" s="45"/>
      <c r="AH9227" s="45">
        <v>12.787965774536133</v>
      </c>
      <c r="AI9227" s="45"/>
      <c r="AJ9227" s="45"/>
      <c r="AK9227" s="20">
        <v>1.512344810180366E-3</v>
      </c>
    </row>
    <row r="9228" spans="2:37">
      <c r="B9228" s="2">
        <v>3.4000001847743988E-2</v>
      </c>
      <c r="D9228" s="44">
        <v>2.0400001108646393</v>
      </c>
      <c r="E9228" s="44"/>
      <c r="F9228" s="45">
        <v>-21.341169357299805</v>
      </c>
      <c r="G9228" s="45"/>
      <c r="H9228" s="45"/>
      <c r="I9228" s="45"/>
      <c r="J9228" s="45"/>
      <c r="K9228" s="45">
        <v>9.6781127154827118E-2</v>
      </c>
      <c r="L9228" s="45"/>
      <c r="M9228" s="45"/>
      <c r="N9228" s="45">
        <v>22.2529296875</v>
      </c>
      <c r="O9228" s="45"/>
      <c r="P9228" s="45"/>
      <c r="Q9228" s="45"/>
      <c r="R9228" s="45">
        <v>15.666762351989746</v>
      </c>
      <c r="S9228" s="45"/>
      <c r="T9228" s="45"/>
      <c r="U9228" s="45"/>
      <c r="V9228" s="46">
        <v>0.43681389093399048</v>
      </c>
      <c r="W9228" s="46"/>
      <c r="X9228" s="45">
        <v>7.2999998927116394E-2</v>
      </c>
      <c r="Y9228" s="45"/>
      <c r="Z9228" s="44">
        <v>4.3799999356269836</v>
      </c>
      <c r="AA9228" s="44"/>
      <c r="AB9228" s="45">
        <v>13.194675445556641</v>
      </c>
      <c r="AC9228" s="45"/>
      <c r="AD9228" s="45">
        <v>2.3529466125182807E-4</v>
      </c>
      <c r="AE9228" s="45"/>
      <c r="AF9228" s="45">
        <v>17.998918533325195</v>
      </c>
      <c r="AG9228" s="45"/>
      <c r="AH9228" s="45">
        <v>12.726991653442383</v>
      </c>
      <c r="AI9228" s="45"/>
      <c r="AJ9228" s="45"/>
      <c r="AK9228" s="20">
        <v>1.307288184762001E-3</v>
      </c>
    </row>
    <row r="9229" spans="2:37">
      <c r="B9229" s="2">
        <v>3.5000000149011612E-2</v>
      </c>
      <c r="D9229" s="44">
        <v>2.1000000089406967</v>
      </c>
      <c r="E9229" s="44"/>
      <c r="F9229" s="45">
        <v>-17.683197021484375</v>
      </c>
      <c r="G9229" s="45"/>
      <c r="H9229" s="45"/>
      <c r="I9229" s="45"/>
      <c r="J9229" s="45"/>
      <c r="K9229" s="45">
        <v>8.2630418241024017E-2</v>
      </c>
      <c r="L9229" s="45"/>
      <c r="M9229" s="45"/>
      <c r="N9229" s="45">
        <v>22.107696533203125</v>
      </c>
      <c r="O9229" s="45"/>
      <c r="P9229" s="45"/>
      <c r="Q9229" s="45"/>
      <c r="R9229" s="45">
        <v>15.574073791503906</v>
      </c>
      <c r="S9229" s="45"/>
      <c r="T9229" s="45"/>
      <c r="U9229" s="45"/>
      <c r="V9229" s="46">
        <v>0.37516537308692932</v>
      </c>
      <c r="W9229" s="46"/>
      <c r="X9229" s="45">
        <v>7.4000000953674316E-2</v>
      </c>
      <c r="Y9229" s="45"/>
      <c r="Z9229" s="44">
        <v>4.440000057220459</v>
      </c>
      <c r="AA9229" s="44"/>
      <c r="AB9229" s="45">
        <v>16.695131301879883</v>
      </c>
      <c r="AC9229" s="45"/>
      <c r="AD9229" s="45">
        <v>2.0246491476427764E-4</v>
      </c>
      <c r="AE9229" s="45"/>
      <c r="AF9229" s="45">
        <v>17.913528442382813</v>
      </c>
      <c r="AG9229" s="45"/>
      <c r="AH9229" s="45">
        <v>12.666634559631348</v>
      </c>
      <c r="AI9229" s="45"/>
      <c r="AJ9229" s="45"/>
      <c r="AK9229" s="20">
        <v>1.1302473722025752E-3</v>
      </c>
    </row>
    <row r="9230" spans="2:37">
      <c r="B9230" s="2">
        <v>3.5999998450279236E-2</v>
      </c>
      <c r="D9230" s="44">
        <v>2.1599999070167542</v>
      </c>
      <c r="E9230" s="44"/>
      <c r="F9230" s="45">
        <v>-11.584776878356934</v>
      </c>
      <c r="G9230" s="45"/>
      <c r="H9230" s="45"/>
      <c r="I9230" s="45"/>
      <c r="J9230" s="45"/>
      <c r="K9230" s="45">
        <v>7.0562854409217834E-2</v>
      </c>
      <c r="L9230" s="45"/>
      <c r="M9230" s="45"/>
      <c r="N9230" s="45">
        <v>21.966087341308594</v>
      </c>
      <c r="O9230" s="45"/>
      <c r="P9230" s="45"/>
      <c r="Q9230" s="45"/>
      <c r="R9230" s="45">
        <v>15.482473373413086</v>
      </c>
      <c r="S9230" s="45"/>
      <c r="T9230" s="45"/>
      <c r="U9230" s="45"/>
      <c r="V9230" s="46">
        <v>0.32227069139480591</v>
      </c>
      <c r="W9230" s="46"/>
      <c r="X9230" s="45">
        <v>7.5000002980232239E-2</v>
      </c>
      <c r="Y9230" s="45"/>
      <c r="Z9230" s="44">
        <v>4.5000001788139343</v>
      </c>
      <c r="AA9230" s="44"/>
      <c r="AB9230" s="45">
        <v>17.828678131103516</v>
      </c>
      <c r="AC9230" s="45"/>
      <c r="AD9230" s="45">
        <v>1.7425317491870373E-4</v>
      </c>
      <c r="AE9230" s="45"/>
      <c r="AF9230" s="45">
        <v>17.829004287719727</v>
      </c>
      <c r="AG9230" s="45"/>
      <c r="AH9230" s="45">
        <v>12.606886863708496</v>
      </c>
      <c r="AI9230" s="45"/>
      <c r="AJ9230" s="45"/>
      <c r="AK9230" s="20">
        <v>9.7736739553511143E-4</v>
      </c>
    </row>
    <row r="9231" spans="2:37">
      <c r="B9231" s="2">
        <v>3.7000000476837158E-2</v>
      </c>
      <c r="D9231" s="44">
        <v>2.2200000286102295</v>
      </c>
      <c r="E9231" s="44"/>
      <c r="F9231" s="45">
        <v>-3.9279823303222656</v>
      </c>
      <c r="G9231" s="45"/>
      <c r="H9231" s="45"/>
      <c r="I9231" s="45"/>
      <c r="J9231" s="45"/>
      <c r="K9231" s="45">
        <v>6.0269590467214584E-2</v>
      </c>
      <c r="L9231" s="45"/>
      <c r="M9231" s="45"/>
      <c r="N9231" s="45">
        <v>21.827768325805664</v>
      </c>
      <c r="O9231" s="45"/>
      <c r="P9231" s="45"/>
      <c r="Q9231" s="45"/>
      <c r="R9231" s="45">
        <v>15.391944885253906</v>
      </c>
      <c r="S9231" s="45"/>
      <c r="T9231" s="45"/>
      <c r="U9231" s="45"/>
      <c r="V9231" s="46">
        <v>0.27687880396842957</v>
      </c>
      <c r="W9231" s="46"/>
      <c r="X9231" s="45">
        <v>7.5999997556209564E-2</v>
      </c>
      <c r="Y9231" s="45"/>
      <c r="Z9231" s="44">
        <v>4.5599998533725739</v>
      </c>
      <c r="AA9231" s="44"/>
      <c r="AB9231" s="45">
        <v>16.459203720092773</v>
      </c>
      <c r="AC9231" s="45"/>
      <c r="AD9231" s="45">
        <v>1.5000482380855829E-4</v>
      </c>
      <c r="AE9231" s="45"/>
      <c r="AF9231" s="45">
        <v>17.745334625244141</v>
      </c>
      <c r="AG9231" s="45"/>
      <c r="AH9231" s="45">
        <v>12.54773998260498</v>
      </c>
      <c r="AI9231" s="45"/>
      <c r="AJ9231" s="45"/>
      <c r="AK9231" s="20">
        <v>8.4532692562788725E-4</v>
      </c>
    </row>
    <row r="9232" spans="2:37" ht="14.25" customHeight="1">
      <c r="B9232" s="2">
        <v>3.7999998778104782E-2</v>
      </c>
      <c r="D9232" s="44">
        <v>2.2799999266862869</v>
      </c>
      <c r="E9232" s="44"/>
      <c r="F9232" s="45">
        <v>4.1982669830322266</v>
      </c>
      <c r="G9232" s="45"/>
      <c r="H9232" s="45"/>
      <c r="I9232" s="45"/>
      <c r="J9232" s="45"/>
      <c r="K9232" s="45">
        <v>5.1487937569618225E-2</v>
      </c>
      <c r="L9232" s="45"/>
      <c r="M9232" s="45"/>
      <c r="N9232" s="45">
        <v>21.692451477050781</v>
      </c>
      <c r="O9232" s="45"/>
      <c r="P9232" s="45"/>
      <c r="Q9232" s="45"/>
      <c r="R9232" s="45">
        <v>15.302473068237305</v>
      </c>
      <c r="S9232" s="45"/>
      <c r="T9232" s="45"/>
      <c r="U9232" s="45"/>
      <c r="V9232" s="46">
        <v>0.23791886866092682</v>
      </c>
      <c r="W9232" s="46"/>
      <c r="X9232" s="45">
        <v>7.6999999582767487E-2</v>
      </c>
      <c r="Y9232" s="45"/>
      <c r="Z9232" s="44">
        <v>4.6199999749660492</v>
      </c>
      <c r="AA9232" s="44"/>
      <c r="AB9232" s="45">
        <v>12.80155086517334</v>
      </c>
      <c r="AC9232" s="45"/>
      <c r="AD9232" s="45">
        <v>1.2915869592688978E-4</v>
      </c>
      <c r="AE9232" s="45"/>
      <c r="AF9232" s="45">
        <v>17.662504196166992</v>
      </c>
      <c r="AG9232" s="45"/>
      <c r="AH9232" s="45">
        <v>12.489185333251953</v>
      </c>
      <c r="AI9232" s="45"/>
      <c r="AJ9232" s="45"/>
      <c r="AK9232" s="20">
        <v>7.3126453207805753E-4</v>
      </c>
    </row>
    <row r="9233" spans="2:34" ht="13.5" customHeight="1">
      <c r="B9233" s="47" t="s">
        <v>11</v>
      </c>
      <c r="C9233" s="47"/>
      <c r="D9233" s="47"/>
      <c r="E9233" s="47"/>
    </row>
    <row r="9234" spans="2:34" ht="12.75" customHeight="1">
      <c r="B9234" s="39" t="s">
        <v>0</v>
      </c>
      <c r="C9234" s="39"/>
      <c r="D9234" s="39"/>
      <c r="E9234" s="39"/>
      <c r="F9234" s="39"/>
      <c r="G9234" s="1" t="s">
        <v>1</v>
      </c>
      <c r="H9234" s="40" t="s">
        <v>87</v>
      </c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</row>
    <row r="9235" spans="2:34" ht="12.75" customHeight="1">
      <c r="AB9235" s="39" t="s">
        <v>2</v>
      </c>
      <c r="AC9235" s="39"/>
      <c r="AD9235" s="39"/>
      <c r="AE9235" s="39"/>
      <c r="AF9235" s="39"/>
      <c r="AG9235" s="39"/>
    </row>
    <row r="9236" spans="2:34" ht="12" customHeight="1">
      <c r="B9236" s="39" t="s">
        <v>3</v>
      </c>
      <c r="C9236" s="39"/>
      <c r="D9236" s="39"/>
      <c r="E9236" s="39"/>
      <c r="G9236" s="1" t="s">
        <v>4</v>
      </c>
      <c r="H9236" s="41">
        <v>6.5999999046325684</v>
      </c>
      <c r="I9236" s="41"/>
      <c r="J9236" s="41"/>
      <c r="K9236" s="41"/>
      <c r="L9236" s="41"/>
      <c r="M9236" s="41"/>
      <c r="N9236" s="41"/>
      <c r="O9236" s="39" t="s">
        <v>21</v>
      </c>
      <c r="P9236" s="39"/>
      <c r="Q9236" s="39"/>
      <c r="R9236" s="39"/>
      <c r="S9236" s="1" t="s">
        <v>4</v>
      </c>
      <c r="T9236" s="42" t="s">
        <v>24</v>
      </c>
      <c r="U9236" s="42"/>
      <c r="V9236" s="42"/>
      <c r="W9236" s="42"/>
      <c r="X9236" s="42"/>
      <c r="Y9236" s="42"/>
      <c r="Z9236" s="42"/>
      <c r="AA9236" s="42"/>
      <c r="AB9236" s="39"/>
      <c r="AC9236" s="39"/>
      <c r="AD9236" s="39"/>
      <c r="AE9236" s="39"/>
      <c r="AF9236" s="39"/>
      <c r="AG9236" s="39"/>
    </row>
    <row r="9237" spans="2:34" ht="10.5" customHeight="1">
      <c r="AB9237" s="39"/>
      <c r="AC9237" s="39"/>
      <c r="AD9237" s="39"/>
      <c r="AE9237" s="39"/>
      <c r="AF9237" s="39"/>
      <c r="AG9237" s="39"/>
    </row>
    <row r="9238" spans="2:34" ht="12" customHeight="1">
      <c r="AB9238" s="39"/>
      <c r="AC9238" s="39"/>
      <c r="AD9238" s="39"/>
      <c r="AE9238" s="39"/>
      <c r="AF9238" s="39"/>
      <c r="AG9238" s="39"/>
    </row>
    <row r="9239" spans="2:34" ht="12" customHeight="1">
      <c r="AB9239" s="39"/>
      <c r="AC9239" s="39"/>
      <c r="AD9239" s="39"/>
      <c r="AE9239" s="39"/>
      <c r="AF9239" s="39"/>
      <c r="AG9239" s="39"/>
    </row>
    <row r="9240" spans="2:34" ht="6" customHeight="1"/>
    <row r="9241" spans="2:34" ht="3" customHeight="1">
      <c r="B9241" s="43" t="s">
        <v>5</v>
      </c>
      <c r="D9241" s="43" t="s">
        <v>23</v>
      </c>
      <c r="E9241" s="43"/>
      <c r="G9241" s="43" t="s">
        <v>6</v>
      </c>
      <c r="H9241" s="43"/>
      <c r="J9241" s="43" t="s">
        <v>7</v>
      </c>
      <c r="K9241" s="43"/>
      <c r="L9241" s="43"/>
      <c r="M9241" s="43"/>
      <c r="N9241" s="43" t="s">
        <v>8</v>
      </c>
      <c r="O9241" s="43"/>
      <c r="Q9241" s="43" t="s">
        <v>9</v>
      </c>
      <c r="R9241" s="43"/>
      <c r="S9241" s="43"/>
      <c r="T9241" s="43" t="s">
        <v>10</v>
      </c>
      <c r="U9241" s="43"/>
      <c r="X9241" s="43" t="s">
        <v>5</v>
      </c>
      <c r="Y9241" s="43"/>
      <c r="Z9241" s="43" t="s">
        <v>23</v>
      </c>
      <c r="AA9241" s="43"/>
      <c r="AB9241" s="43" t="s">
        <v>6</v>
      </c>
      <c r="AC9241" s="43" t="s">
        <v>7</v>
      </c>
      <c r="AE9241" s="43" t="s">
        <v>8</v>
      </c>
      <c r="AF9241" s="43" t="s">
        <v>9</v>
      </c>
      <c r="AG9241" s="43" t="s">
        <v>10</v>
      </c>
      <c r="AH9241" s="43"/>
    </row>
    <row r="9242" spans="2:34" ht="14.25" customHeight="1">
      <c r="B9242" s="43"/>
      <c r="D9242" s="43"/>
      <c r="E9242" s="43"/>
      <c r="G9242" s="43"/>
      <c r="H9242" s="43"/>
      <c r="J9242" s="43"/>
      <c r="K9242" s="43"/>
      <c r="L9242" s="43"/>
      <c r="M9242" s="43"/>
      <c r="N9242" s="43"/>
      <c r="O9242" s="43"/>
      <c r="Q9242" s="43"/>
      <c r="R9242" s="43"/>
      <c r="S9242" s="43"/>
      <c r="T9242" s="43"/>
      <c r="U9242" s="43"/>
      <c r="X9242" s="43"/>
      <c r="Y9242" s="43"/>
      <c r="Z9242" s="43"/>
      <c r="AA9242" s="43"/>
      <c r="AB9242" s="43"/>
      <c r="AC9242" s="43"/>
      <c r="AE9242" s="43"/>
      <c r="AF9242" s="43"/>
      <c r="AG9242" s="43"/>
      <c r="AH9242" s="43"/>
    </row>
    <row r="9243" spans="2:34">
      <c r="B9243" s="2">
        <v>7.8000001609325409E-2</v>
      </c>
      <c r="D9243" s="44">
        <v>4.6800000965595245</v>
      </c>
      <c r="E9243" s="44"/>
      <c r="F9243" s="45">
        <v>7.3882145881652832</v>
      </c>
      <c r="G9243" s="45"/>
      <c r="H9243" s="45"/>
      <c r="I9243" s="45"/>
      <c r="J9243" s="45"/>
      <c r="K9243" s="45">
        <v>1.112336540245451E-4</v>
      </c>
      <c r="L9243" s="45"/>
      <c r="M9243" s="45"/>
      <c r="N9243" s="45">
        <v>17.580503463745117</v>
      </c>
      <c r="O9243" s="45"/>
      <c r="P9243" s="45"/>
      <c r="Q9243" s="45"/>
      <c r="R9243" s="45">
        <v>12.431214332580566</v>
      </c>
      <c r="S9243" s="45"/>
      <c r="T9243" s="45"/>
      <c r="U9243" s="45"/>
      <c r="V9243" s="46">
        <v>6.3271436374634504E-4</v>
      </c>
      <c r="W9243" s="46"/>
    </row>
    <row r="9244" spans="2:34">
      <c r="B9244" s="2">
        <v>7.9000003635883331E-2</v>
      </c>
      <c r="D9244" s="44">
        <v>4.7400002181529999</v>
      </c>
      <c r="E9244" s="44"/>
      <c r="F9244" s="45">
        <v>0.99201387166976929</v>
      </c>
      <c r="G9244" s="45"/>
      <c r="H9244" s="45"/>
      <c r="I9244" s="45"/>
      <c r="J9244" s="45"/>
      <c r="K9244" s="45">
        <v>9.5817158580757678E-5</v>
      </c>
      <c r="L9244" s="45"/>
      <c r="M9244" s="45"/>
      <c r="N9244" s="45">
        <v>17.499317169189453</v>
      </c>
      <c r="O9244" s="45"/>
      <c r="P9244" s="45"/>
      <c r="Q9244" s="45"/>
      <c r="R9244" s="45">
        <v>12.373818397521973</v>
      </c>
      <c r="S9244" s="45"/>
      <c r="T9244" s="45"/>
      <c r="U9244" s="45"/>
      <c r="V9244" s="46">
        <v>5.4755096789449453E-4</v>
      </c>
      <c r="W9244" s="46"/>
    </row>
    <row r="9245" spans="2:34">
      <c r="B9245" s="2">
        <v>7.9999998211860657E-2</v>
      </c>
      <c r="D9245" s="44">
        <v>4.7999998927116394</v>
      </c>
      <c r="E9245" s="44"/>
      <c r="F9245" s="45">
        <v>-5.4840669631958008</v>
      </c>
      <c r="G9245" s="45"/>
      <c r="H9245" s="45"/>
      <c r="I9245" s="45"/>
      <c r="J9245" s="45"/>
      <c r="K9245" s="45">
        <v>8.2555328845046461E-5</v>
      </c>
      <c r="L9245" s="45"/>
      <c r="M9245" s="45"/>
      <c r="N9245" s="45">
        <v>17.418937683105469</v>
      </c>
      <c r="O9245" s="45"/>
      <c r="P9245" s="45"/>
      <c r="Q9245" s="45"/>
      <c r="R9245" s="45">
        <v>12.316989898681641</v>
      </c>
      <c r="S9245" s="45"/>
      <c r="T9245" s="45"/>
      <c r="U9245" s="45"/>
      <c r="V9245" s="46">
        <v>4.7394234570674598E-4</v>
      </c>
      <c r="W9245" s="46"/>
    </row>
    <row r="9246" spans="2:34">
      <c r="B9246" s="2">
        <v>8.1000000238418579E-2</v>
      </c>
      <c r="D9246" s="44">
        <v>4.8600000143051147</v>
      </c>
      <c r="E9246" s="44"/>
      <c r="F9246" s="45">
        <v>-11.134196281433105</v>
      </c>
      <c r="G9246" s="45"/>
      <c r="H9246" s="45"/>
      <c r="I9246" s="45"/>
      <c r="J9246" s="45"/>
      <c r="K9246" s="45">
        <v>7.1144597313832492E-5</v>
      </c>
      <c r="L9246" s="45"/>
      <c r="M9246" s="45"/>
      <c r="N9246" s="45">
        <v>17.339349746704102</v>
      </c>
      <c r="O9246" s="45"/>
      <c r="P9246" s="45"/>
      <c r="Q9246" s="45"/>
      <c r="R9246" s="45">
        <v>12.260721206665039</v>
      </c>
      <c r="S9246" s="45"/>
      <c r="T9246" s="45"/>
      <c r="U9246" s="45"/>
      <c r="V9246" s="46">
        <v>4.1030885768122971E-4</v>
      </c>
      <c r="W9246" s="46"/>
    </row>
    <row r="9247" spans="2:34">
      <c r="B9247" s="2">
        <v>8.2000002264976501E-2</v>
      </c>
      <c r="D9247" s="44">
        <v>4.9200001358985901</v>
      </c>
      <c r="E9247" s="44"/>
      <c r="F9247" s="45">
        <v>-15.176233291625977</v>
      </c>
      <c r="G9247" s="45"/>
      <c r="H9247" s="45"/>
      <c r="I9247" s="45"/>
      <c r="J9247" s="45"/>
      <c r="K9247" s="45">
        <v>6.1324491980485618E-5</v>
      </c>
      <c r="L9247" s="45"/>
      <c r="M9247" s="45"/>
      <c r="N9247" s="45">
        <v>17.260543823242188</v>
      </c>
      <c r="O9247" s="45"/>
      <c r="P9247" s="45"/>
      <c r="Q9247" s="45"/>
      <c r="R9247" s="45">
        <v>12.20500373840332</v>
      </c>
      <c r="S9247" s="45"/>
      <c r="T9247" s="45"/>
      <c r="U9247" s="45"/>
      <c r="V9247" s="46">
        <v>3.5528841544874012E-4</v>
      </c>
      <c r="W9247" s="46"/>
    </row>
    <row r="9248" spans="2:34">
      <c r="B9248" s="2">
        <v>8.2999996840953827E-2</v>
      </c>
      <c r="D9248" s="44">
        <v>4.9799998104572296</v>
      </c>
      <c r="E9248" s="44"/>
      <c r="F9248" s="45">
        <v>-17.059839248657227</v>
      </c>
      <c r="G9248" s="45"/>
      <c r="H9248" s="45"/>
      <c r="I9248" s="45"/>
      <c r="J9248" s="45"/>
      <c r="K9248" s="45">
        <v>5.2871488151140511E-5</v>
      </c>
      <c r="L9248" s="45"/>
      <c r="M9248" s="45"/>
      <c r="N9248" s="45">
        <v>17.18250846862793</v>
      </c>
      <c r="O9248" s="45"/>
      <c r="P9248" s="45"/>
      <c r="Q9248" s="45"/>
      <c r="R9248" s="45">
        <v>12.14983081817627</v>
      </c>
      <c r="S9248" s="45"/>
      <c r="T9248" s="45"/>
      <c r="U9248" s="45"/>
      <c r="V9248" s="46">
        <v>3.0770624289289117E-4</v>
      </c>
      <c r="W9248" s="46"/>
    </row>
    <row r="9249" spans="2:23">
      <c r="B9249" s="2">
        <v>8.3999998867511749E-2</v>
      </c>
      <c r="D9249" s="44">
        <v>5.039999932050705</v>
      </c>
      <c r="E9249" s="44"/>
      <c r="F9249" s="45">
        <v>-16.541244506835938</v>
      </c>
      <c r="G9249" s="45"/>
      <c r="H9249" s="45"/>
      <c r="I9249" s="45"/>
      <c r="J9249" s="45"/>
      <c r="K9249" s="45">
        <v>4.5593689719680697E-5</v>
      </c>
      <c r="L9249" s="45"/>
      <c r="M9249" s="45"/>
      <c r="N9249" s="45">
        <v>17.105232238769531</v>
      </c>
      <c r="O9249" s="45"/>
      <c r="P9249" s="45"/>
      <c r="Q9249" s="45"/>
      <c r="R9249" s="45">
        <v>12.095193862915039</v>
      </c>
      <c r="S9249" s="45"/>
      <c r="T9249" s="45"/>
      <c r="U9249" s="45"/>
      <c r="V9249" s="46">
        <v>2.6654891553334892E-4</v>
      </c>
      <c r="W9249" s="46"/>
    </row>
    <row r="9250" spans="2:23">
      <c r="B9250" s="2">
        <v>8.5000000894069672E-2</v>
      </c>
      <c r="D9250" s="44">
        <v>5.1000000536441803</v>
      </c>
      <c r="E9250" s="44"/>
      <c r="F9250" s="45">
        <v>-13.714512825012207</v>
      </c>
      <c r="G9250" s="45"/>
      <c r="H9250" s="45"/>
      <c r="I9250" s="45"/>
      <c r="J9250" s="45"/>
      <c r="K9250" s="45">
        <v>3.9326369005721062E-5</v>
      </c>
      <c r="L9250" s="45"/>
      <c r="M9250" s="45"/>
      <c r="N9250" s="45">
        <v>17.028705596923828</v>
      </c>
      <c r="O9250" s="45"/>
      <c r="P9250" s="45"/>
      <c r="Q9250" s="45"/>
      <c r="R9250" s="45">
        <v>12.041085243225098</v>
      </c>
      <c r="S9250" s="45"/>
      <c r="T9250" s="45"/>
      <c r="U9250" s="45"/>
      <c r="V9250" s="46">
        <v>2.3094213975127786E-4</v>
      </c>
      <c r="W9250" s="46"/>
    </row>
    <row r="9251" spans="2:23">
      <c r="B9251" s="2">
        <v>8.6000002920627594E-2</v>
      </c>
      <c r="D9251" s="44">
        <v>5.1600001752376556</v>
      </c>
      <c r="E9251" s="44"/>
      <c r="F9251" s="45">
        <v>-8.9953832626342773</v>
      </c>
      <c r="G9251" s="45"/>
      <c r="H9251" s="45"/>
      <c r="I9251" s="45"/>
      <c r="J9251" s="45"/>
      <c r="K9251" s="45">
        <v>3.3928055927390233E-5</v>
      </c>
      <c r="L9251" s="45"/>
      <c r="M9251" s="45"/>
      <c r="N9251" s="45">
        <v>16.952917098999023</v>
      </c>
      <c r="O9251" s="45"/>
      <c r="P9251" s="45"/>
      <c r="Q9251" s="45"/>
      <c r="R9251" s="45">
        <v>11.987499237060547</v>
      </c>
      <c r="S9251" s="45"/>
      <c r="T9251" s="45"/>
      <c r="U9251" s="45"/>
      <c r="V9251" s="46">
        <v>2.0013147150166333E-4</v>
      </c>
      <c r="W9251" s="46"/>
    </row>
    <row r="9252" spans="2:23">
      <c r="B9252" s="2">
        <v>8.6999997496604919E-2</v>
      </c>
      <c r="D9252" s="44">
        <v>5.2199998497962952</v>
      </c>
      <c r="E9252" s="44"/>
      <c r="F9252" s="45">
        <v>-3.0603053569793701</v>
      </c>
      <c r="G9252" s="45"/>
      <c r="H9252" s="45"/>
      <c r="I9252" s="45"/>
      <c r="J9252" s="45"/>
      <c r="K9252" s="45">
        <v>2.9277251087478362E-5</v>
      </c>
      <c r="L9252" s="45"/>
      <c r="M9252" s="45"/>
      <c r="N9252" s="45">
        <v>16.877857208251953</v>
      </c>
      <c r="O9252" s="45"/>
      <c r="P9252" s="45"/>
      <c r="Q9252" s="45"/>
      <c r="R9252" s="45">
        <v>11.934427261352539</v>
      </c>
      <c r="S9252" s="45"/>
      <c r="T9252" s="45"/>
      <c r="U9252" s="45"/>
      <c r="V9252" s="46">
        <v>1.7346574168186635E-4</v>
      </c>
      <c r="W9252" s="46"/>
    </row>
    <row r="9253" spans="2:23">
      <c r="B9253" s="2">
        <v>8.7999999523162842E-2</v>
      </c>
      <c r="D9253" s="44">
        <v>5.2799999713897705</v>
      </c>
      <c r="E9253" s="44"/>
      <c r="F9253" s="45">
        <v>3.2503628730773926</v>
      </c>
      <c r="G9253" s="45"/>
      <c r="H9253" s="45"/>
      <c r="I9253" s="45"/>
      <c r="J9253" s="45"/>
      <c r="K9253" s="45">
        <v>2.5269575417041779E-5</v>
      </c>
      <c r="L9253" s="45"/>
      <c r="M9253" s="45"/>
      <c r="N9253" s="45">
        <v>16.803516387939453</v>
      </c>
      <c r="O9253" s="45"/>
      <c r="P9253" s="45"/>
      <c r="Q9253" s="45"/>
      <c r="R9253" s="45">
        <v>11.881862640380859</v>
      </c>
      <c r="S9253" s="45"/>
      <c r="T9253" s="45"/>
      <c r="U9253" s="45"/>
      <c r="V9253" s="46">
        <v>1.5038289711810648E-4</v>
      </c>
      <c r="W9253" s="46"/>
    </row>
    <row r="9254" spans="2:23">
      <c r="B9254" s="2">
        <v>8.9000001549720764E-2</v>
      </c>
      <c r="D9254" s="44">
        <v>5.3400000929832458</v>
      </c>
      <c r="E9254" s="44"/>
      <c r="F9254" s="45">
        <v>9.0511989593505859</v>
      </c>
      <c r="G9254" s="45"/>
      <c r="H9254" s="45"/>
      <c r="I9254" s="45"/>
      <c r="J9254" s="45"/>
      <c r="K9254" s="45">
        <v>2.181534182454925E-5</v>
      </c>
      <c r="L9254" s="45"/>
      <c r="M9254" s="45"/>
      <c r="N9254" s="45">
        <v>16.729883193969727</v>
      </c>
      <c r="O9254" s="45"/>
      <c r="P9254" s="45"/>
      <c r="Q9254" s="45"/>
      <c r="R9254" s="45">
        <v>11.829797744750977</v>
      </c>
      <c r="S9254" s="45"/>
      <c r="T9254" s="45"/>
      <c r="U9254" s="45"/>
      <c r="V9254" s="46">
        <v>1.303976314375177E-4</v>
      </c>
      <c r="W9254" s="46"/>
    </row>
    <row r="9255" spans="2:23">
      <c r="B9255" s="2">
        <v>9.0000003576278687E-2</v>
      </c>
      <c r="D9255" s="44">
        <v>5.4000002145767212</v>
      </c>
      <c r="E9255" s="44"/>
      <c r="F9255" s="45">
        <v>13.535799980163574</v>
      </c>
      <c r="G9255" s="45"/>
      <c r="H9255" s="45"/>
      <c r="I9255" s="45"/>
      <c r="J9255" s="45"/>
      <c r="K9255" s="45">
        <v>1.8837472453014925E-5</v>
      </c>
      <c r="L9255" s="45"/>
      <c r="M9255" s="45"/>
      <c r="N9255" s="45">
        <v>16.656948089599609</v>
      </c>
      <c r="O9255" s="45"/>
      <c r="P9255" s="45"/>
      <c r="Q9255" s="45"/>
      <c r="R9255" s="45">
        <v>11.778226852416992</v>
      </c>
      <c r="S9255" s="45"/>
      <c r="T9255" s="45"/>
      <c r="U9255" s="45"/>
      <c r="V9255" s="46">
        <v>1.1309091496514156E-4</v>
      </c>
      <c r="W9255" s="46"/>
    </row>
    <row r="9256" spans="2:23">
      <c r="B9256" s="2">
        <v>9.0999998152256012E-2</v>
      </c>
      <c r="D9256" s="44">
        <v>5.4599998891353607</v>
      </c>
      <c r="E9256" s="44"/>
      <c r="F9256" s="45">
        <v>16.088741302490234</v>
      </c>
      <c r="G9256" s="45"/>
      <c r="H9256" s="45"/>
      <c r="I9256" s="45"/>
      <c r="J9256" s="45"/>
      <c r="K9256" s="45">
        <v>1.6269710613414645E-5</v>
      </c>
      <c r="L9256" s="45"/>
      <c r="M9256" s="45"/>
      <c r="N9256" s="45">
        <v>16.584701538085938</v>
      </c>
      <c r="O9256" s="45"/>
      <c r="P9256" s="45"/>
      <c r="Q9256" s="45"/>
      <c r="R9256" s="45">
        <v>11.727143287658691</v>
      </c>
      <c r="S9256" s="45"/>
      <c r="T9256" s="45"/>
      <c r="U9256" s="45"/>
      <c r="V9256" s="46">
        <v>9.810081246541813E-5</v>
      </c>
      <c r="W9256" s="46"/>
    </row>
    <row r="9257" spans="2:23">
      <c r="B9257" s="2">
        <v>9.2000000178813934E-2</v>
      </c>
      <c r="D9257" s="44">
        <v>5.5200000107288361</v>
      </c>
      <c r="E9257" s="44"/>
      <c r="F9257" s="45">
        <v>16.369888305664063</v>
      </c>
      <c r="G9257" s="45"/>
      <c r="H9257" s="45"/>
      <c r="I9257" s="45"/>
      <c r="J9257" s="45"/>
      <c r="K9257" s="45">
        <v>1.4055090105102863E-5</v>
      </c>
      <c r="L9257" s="45"/>
      <c r="M9257" s="45"/>
      <c r="N9257" s="45">
        <v>16.513134002685547</v>
      </c>
      <c r="O9257" s="45"/>
      <c r="P9257" s="45"/>
      <c r="Q9257" s="45"/>
      <c r="R9257" s="45">
        <v>11.676538467407227</v>
      </c>
      <c r="S9257" s="45"/>
      <c r="T9257" s="45"/>
      <c r="U9257" s="45"/>
      <c r="V9257" s="46">
        <v>8.5114690591581166E-5</v>
      </c>
      <c r="W9257" s="46"/>
    </row>
    <row r="9258" spans="2:23">
      <c r="B9258" s="2">
        <v>9.3000002205371857E-2</v>
      </c>
      <c r="D9258" s="44">
        <v>5.5800001323223114</v>
      </c>
      <c r="E9258" s="44"/>
      <c r="F9258" s="45">
        <v>14.359525680541992</v>
      </c>
      <c r="G9258" s="45"/>
      <c r="H9258" s="45"/>
      <c r="I9258" s="45"/>
      <c r="J9258" s="45"/>
      <c r="K9258" s="45">
        <v>1.2144625543442089E-5</v>
      </c>
      <c r="L9258" s="45"/>
      <c r="M9258" s="45"/>
      <c r="N9258" s="45">
        <v>16.442235946655273</v>
      </c>
      <c r="O9258" s="45"/>
      <c r="P9258" s="45"/>
      <c r="Q9258" s="45"/>
      <c r="R9258" s="45">
        <v>11.626408576965332</v>
      </c>
      <c r="S9258" s="45"/>
      <c r="T9258" s="45"/>
      <c r="U9258" s="45"/>
      <c r="V9258" s="46">
        <v>7.3862422141246498E-5</v>
      </c>
      <c r="W9258" s="46"/>
    </row>
    <row r="9259" spans="2:23">
      <c r="B9259" s="2">
        <v>9.3999996781349182E-2</v>
      </c>
      <c r="D9259" s="44">
        <v>5.6399998068809509</v>
      </c>
      <c r="E9259" s="44"/>
      <c r="F9259" s="45">
        <v>10.358348846435547</v>
      </c>
      <c r="G9259" s="45"/>
      <c r="H9259" s="45"/>
      <c r="I9259" s="45"/>
      <c r="J9259" s="45"/>
      <c r="K9259" s="45">
        <v>1.0496179129404482E-5</v>
      </c>
      <c r="L9259" s="45"/>
      <c r="M9259" s="45"/>
      <c r="N9259" s="45">
        <v>16.371999740600586</v>
      </c>
      <c r="O9259" s="45"/>
      <c r="P9259" s="45"/>
      <c r="Q9259" s="45"/>
      <c r="R9259" s="45">
        <v>11.57674503326416</v>
      </c>
      <c r="S9259" s="45"/>
      <c r="T9259" s="45"/>
      <c r="U9259" s="45"/>
      <c r="V9259" s="46">
        <v>6.4110594394151121E-5</v>
      </c>
      <c r="W9259" s="46"/>
    </row>
    <row r="9260" spans="2:23">
      <c r="B9260" s="2">
        <v>9.4999998807907104E-2</v>
      </c>
      <c r="D9260" s="44">
        <v>5.6999999284744263</v>
      </c>
      <c r="E9260" s="44"/>
      <c r="F9260" s="45">
        <v>4.9426994323730469</v>
      </c>
      <c r="G9260" s="45"/>
      <c r="H9260" s="45"/>
      <c r="I9260" s="45"/>
      <c r="J9260" s="45"/>
      <c r="K9260" s="45">
        <v>9.0735029516508803E-6</v>
      </c>
      <c r="L9260" s="45"/>
      <c r="M9260" s="45"/>
      <c r="N9260" s="45">
        <v>16.30241584777832</v>
      </c>
      <c r="O9260" s="45"/>
      <c r="P9260" s="45"/>
      <c r="Q9260" s="45"/>
      <c r="R9260" s="45">
        <v>11.527542114257813</v>
      </c>
      <c r="S9260" s="45"/>
      <c r="T9260" s="45"/>
      <c r="U9260" s="45"/>
      <c r="V9260" s="46">
        <v>5.5657445045653731E-5</v>
      </c>
      <c r="W9260" s="46"/>
    </row>
    <row r="9261" spans="2:23">
      <c r="B9261" s="2">
        <v>9.6000000834465027E-2</v>
      </c>
      <c r="D9261" s="44">
        <v>5.7600000500679016</v>
      </c>
      <c r="E9261" s="44"/>
      <c r="F9261" s="45">
        <v>-1.1183056831359863</v>
      </c>
      <c r="G9261" s="45"/>
      <c r="H9261" s="45"/>
      <c r="I9261" s="45"/>
      <c r="J9261" s="45"/>
      <c r="K9261" s="45">
        <v>7.8454040703945793E-6</v>
      </c>
      <c r="L9261" s="45"/>
      <c r="M9261" s="45"/>
      <c r="N9261" s="45">
        <v>16.23347282409668</v>
      </c>
      <c r="O9261" s="45"/>
      <c r="P9261" s="45"/>
      <c r="Q9261" s="45"/>
      <c r="R9261" s="45">
        <v>11.478794097900391</v>
      </c>
      <c r="S9261" s="45"/>
      <c r="T9261" s="45"/>
      <c r="U9261" s="45"/>
      <c r="V9261" s="46">
        <v>4.832858030567877E-5</v>
      </c>
      <c r="W9261" s="46"/>
    </row>
    <row r="9262" spans="2:23">
      <c r="B9262" s="2">
        <v>9.7000002861022949E-2</v>
      </c>
      <c r="D9262" s="44">
        <v>5.820000171661377</v>
      </c>
      <c r="E9262" s="44"/>
      <c r="F9262" s="45">
        <v>-6.9718756675720215</v>
      </c>
      <c r="G9262" s="45"/>
      <c r="H9262" s="45"/>
      <c r="I9262" s="45"/>
      <c r="J9262" s="45"/>
      <c r="K9262" s="45">
        <v>6.7850351115339436E-6</v>
      </c>
      <c r="L9262" s="45"/>
      <c r="M9262" s="45"/>
      <c r="N9262" s="45">
        <v>16.165166854858398</v>
      </c>
      <c r="O9262" s="45"/>
      <c r="P9262" s="45"/>
      <c r="Q9262" s="45"/>
      <c r="R9262" s="45">
        <v>11.43049430847168</v>
      </c>
      <c r="S9262" s="45"/>
      <c r="T9262" s="45"/>
      <c r="U9262" s="45"/>
      <c r="V9262" s="46">
        <v>4.1973202314693481E-5</v>
      </c>
      <c r="W9262" s="46"/>
    </row>
    <row r="9263" spans="2:23">
      <c r="B9263" s="2">
        <v>9.7999997437000275E-2</v>
      </c>
      <c r="D9263" s="44">
        <v>5.8799998462200165</v>
      </c>
      <c r="E9263" s="44"/>
      <c r="F9263" s="45">
        <v>-11.80140209197998</v>
      </c>
      <c r="G9263" s="45"/>
      <c r="H9263" s="45"/>
      <c r="I9263" s="45"/>
      <c r="J9263" s="45"/>
      <c r="K9263" s="45">
        <v>5.8692867241916247E-6</v>
      </c>
      <c r="L9263" s="45"/>
      <c r="M9263" s="45"/>
      <c r="N9263" s="45">
        <v>16.097484588623047</v>
      </c>
      <c r="O9263" s="45"/>
      <c r="P9263" s="45"/>
      <c r="Q9263" s="45"/>
      <c r="R9263" s="45">
        <v>11.382637023925781</v>
      </c>
      <c r="S9263" s="45"/>
      <c r="T9263" s="45"/>
      <c r="U9263" s="45"/>
      <c r="V9263" s="46">
        <v>3.6460904084378853E-5</v>
      </c>
      <c r="W9263" s="46"/>
    </row>
    <row r="9264" spans="2:23">
      <c r="B9264" s="2">
        <v>9.8999999463558197E-2</v>
      </c>
      <c r="D9264" s="44">
        <v>5.9399999678134918</v>
      </c>
      <c r="E9264" s="44"/>
      <c r="F9264" s="45">
        <v>-14.940254211425781</v>
      </c>
      <c r="G9264" s="45"/>
      <c r="H9264" s="45"/>
      <c r="I9264" s="45"/>
      <c r="J9264" s="45"/>
      <c r="K9264" s="45">
        <v>5.0782582547981292E-6</v>
      </c>
      <c r="L9264" s="45"/>
      <c r="M9264" s="45"/>
      <c r="N9264" s="45">
        <v>16.030422210693359</v>
      </c>
      <c r="O9264" s="45"/>
      <c r="P9264" s="45"/>
      <c r="Q9264" s="45"/>
      <c r="R9264" s="45">
        <v>11.335216522216797</v>
      </c>
      <c r="S9264" s="45"/>
      <c r="T9264" s="45"/>
      <c r="U9264" s="45"/>
      <c r="V9264" s="46">
        <v>3.1678893719799817E-5</v>
      </c>
      <c r="W9264" s="46"/>
    </row>
    <row r="9265" spans="2:37">
      <c r="B9265" s="2">
        <v>0.10000000149011612</v>
      </c>
      <c r="D9265" s="44">
        <v>6.0000000894069672</v>
      </c>
      <c r="E9265" s="44"/>
      <c r="F9265" s="45">
        <v>-15.963665008544922</v>
      </c>
      <c r="G9265" s="45"/>
      <c r="H9265" s="45"/>
      <c r="I9265" s="45"/>
      <c r="J9265" s="45"/>
      <c r="K9265" s="45">
        <v>4.3948130041826516E-6</v>
      </c>
      <c r="L9265" s="45"/>
      <c r="M9265" s="45"/>
      <c r="N9265" s="45">
        <v>15.963967323303223</v>
      </c>
      <c r="O9265" s="45"/>
      <c r="P9265" s="45"/>
      <c r="Q9265" s="45"/>
      <c r="R9265" s="45">
        <v>11.288226127624512</v>
      </c>
      <c r="S9265" s="45"/>
      <c r="T9265" s="45"/>
      <c r="U9265" s="45"/>
      <c r="V9265" s="46">
        <v>2.7529586077434942E-5</v>
      </c>
      <c r="W9265" s="46"/>
    </row>
    <row r="9266" spans="2:37" ht="9.75" customHeight="1">
      <c r="B9266" s="2">
        <v>0.10100000351667404</v>
      </c>
      <c r="D9266" s="44">
        <v>6.0600002110004425</v>
      </c>
      <c r="E9266" s="44"/>
      <c r="F9266" s="45">
        <v>-14.746075630187988</v>
      </c>
      <c r="G9266" s="45"/>
      <c r="H9266" s="45"/>
      <c r="I9266" s="45"/>
      <c r="J9266" s="45"/>
      <c r="K9266" s="45">
        <v>3.8041875995986629E-6</v>
      </c>
      <c r="L9266" s="45"/>
      <c r="M9266" s="45"/>
      <c r="N9266" s="45">
        <v>15.898113250732422</v>
      </c>
      <c r="O9266" s="45"/>
      <c r="P9266" s="45"/>
      <c r="Q9266" s="45"/>
      <c r="R9266" s="45">
        <v>11.241661071777344</v>
      </c>
      <c r="S9266" s="45"/>
      <c r="T9266" s="45"/>
      <c r="U9266" s="45"/>
      <c r="V9266" s="46">
        <v>2.3928552764118649E-5</v>
      </c>
      <c r="W9266" s="46"/>
    </row>
    <row r="9267" spans="2:37" ht="5.25" customHeight="1"/>
    <row r="9268" spans="2:37" ht="172.5" customHeight="1"/>
    <row r="9269" spans="2:37" ht="16.5" customHeight="1"/>
    <row r="9270" spans="2:37" ht="12.75" customHeight="1">
      <c r="B9270" s="39" t="s">
        <v>0</v>
      </c>
      <c r="C9270" s="39"/>
      <c r="D9270" s="39"/>
      <c r="E9270" s="39"/>
      <c r="F9270" s="39"/>
      <c r="G9270" s="1" t="s">
        <v>1</v>
      </c>
      <c r="H9270" s="40" t="s">
        <v>88</v>
      </c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</row>
    <row r="9271" spans="2:37" ht="12.75" customHeight="1">
      <c r="AB9271" s="39" t="s">
        <v>2</v>
      </c>
      <c r="AC9271" s="39"/>
      <c r="AD9271" s="39"/>
      <c r="AE9271" s="39"/>
      <c r="AF9271" s="39"/>
      <c r="AG9271" s="39"/>
    </row>
    <row r="9272" spans="2:37" ht="12" customHeight="1">
      <c r="B9272" s="39" t="s">
        <v>3</v>
      </c>
      <c r="C9272" s="39"/>
      <c r="D9272" s="39"/>
      <c r="E9272" s="39"/>
      <c r="G9272" s="1" t="s">
        <v>4</v>
      </c>
      <c r="H9272" s="41">
        <v>0.43999999761581421</v>
      </c>
      <c r="I9272" s="41"/>
      <c r="J9272" s="41"/>
      <c r="K9272" s="41"/>
      <c r="L9272" s="41"/>
      <c r="M9272" s="41"/>
      <c r="N9272" s="41"/>
      <c r="O9272" s="39" t="s">
        <v>21</v>
      </c>
      <c r="P9272" s="39"/>
      <c r="Q9272" s="39"/>
      <c r="R9272" s="39"/>
      <c r="S9272" s="1" t="s">
        <v>4</v>
      </c>
      <c r="T9272" s="42" t="s">
        <v>22</v>
      </c>
      <c r="U9272" s="42"/>
      <c r="V9272" s="42"/>
      <c r="W9272" s="42"/>
      <c r="X9272" s="42"/>
      <c r="Y9272" s="42"/>
      <c r="Z9272" s="42"/>
      <c r="AA9272" s="42"/>
      <c r="AB9272" s="39"/>
      <c r="AC9272" s="39"/>
      <c r="AD9272" s="39"/>
      <c r="AE9272" s="39"/>
      <c r="AF9272" s="39"/>
      <c r="AG9272" s="39"/>
    </row>
    <row r="9273" spans="2:37" ht="10.5" customHeight="1">
      <c r="AB9273" s="39"/>
      <c r="AC9273" s="39"/>
      <c r="AD9273" s="39"/>
      <c r="AE9273" s="39"/>
      <c r="AF9273" s="39"/>
      <c r="AG9273" s="39"/>
    </row>
    <row r="9274" spans="2:37" ht="12" customHeight="1">
      <c r="AB9274" s="39"/>
      <c r="AC9274" s="39"/>
      <c r="AD9274" s="39"/>
      <c r="AE9274" s="39"/>
      <c r="AF9274" s="39"/>
      <c r="AG9274" s="39"/>
    </row>
    <row r="9275" spans="2:37" ht="12" customHeight="1">
      <c r="AB9275" s="39"/>
      <c r="AC9275" s="39"/>
      <c r="AD9275" s="39"/>
      <c r="AE9275" s="39"/>
      <c r="AF9275" s="39"/>
      <c r="AG9275" s="39"/>
    </row>
    <row r="9276" spans="2:37" ht="6" customHeight="1"/>
    <row r="9277" spans="2:37" ht="3" customHeight="1">
      <c r="B9277" s="43" t="s">
        <v>5</v>
      </c>
      <c r="D9277" s="43" t="s">
        <v>23</v>
      </c>
      <c r="E9277" s="43"/>
      <c r="G9277" s="43" t="s">
        <v>6</v>
      </c>
      <c r="H9277" s="43"/>
      <c r="J9277" s="43" t="s">
        <v>7</v>
      </c>
      <c r="K9277" s="43"/>
      <c r="L9277" s="43"/>
      <c r="M9277" s="43"/>
      <c r="N9277" s="43" t="s">
        <v>8</v>
      </c>
      <c r="O9277" s="43"/>
      <c r="Q9277" s="43" t="s">
        <v>9</v>
      </c>
      <c r="R9277" s="43"/>
      <c r="S9277" s="43"/>
      <c r="T9277" s="43" t="s">
        <v>10</v>
      </c>
      <c r="U9277" s="43"/>
      <c r="X9277" s="43" t="s">
        <v>5</v>
      </c>
      <c r="Y9277" s="43"/>
      <c r="Z9277" s="43" t="s">
        <v>23</v>
      </c>
      <c r="AA9277" s="43"/>
      <c r="AB9277" s="43" t="s">
        <v>6</v>
      </c>
      <c r="AC9277" s="43" t="s">
        <v>7</v>
      </c>
      <c r="AE9277" s="43" t="s">
        <v>8</v>
      </c>
      <c r="AF9277" s="43" t="s">
        <v>9</v>
      </c>
      <c r="AG9277" s="43" t="s">
        <v>10</v>
      </c>
      <c r="AH9277" s="43"/>
    </row>
    <row r="9278" spans="2:37" ht="14.25" customHeight="1">
      <c r="B9278" s="43"/>
      <c r="D9278" s="43"/>
      <c r="E9278" s="43"/>
      <c r="G9278" s="43"/>
      <c r="H9278" s="43"/>
      <c r="J9278" s="43"/>
      <c r="K9278" s="43"/>
      <c r="L9278" s="43"/>
      <c r="M9278" s="43"/>
      <c r="N9278" s="43"/>
      <c r="O9278" s="43"/>
      <c r="Q9278" s="43"/>
      <c r="R9278" s="43"/>
      <c r="S9278" s="43"/>
      <c r="T9278" s="43"/>
      <c r="U9278" s="43"/>
      <c r="X9278" s="43"/>
      <c r="Y9278" s="43"/>
      <c r="Z9278" s="43"/>
      <c r="AA9278" s="43"/>
      <c r="AB9278" s="43"/>
      <c r="AC9278" s="43"/>
      <c r="AE9278" s="43"/>
      <c r="AF9278" s="43"/>
      <c r="AG9278" s="43"/>
      <c r="AH9278" s="43"/>
    </row>
    <row r="9279" spans="2:37">
      <c r="B9279" s="2">
        <v>0</v>
      </c>
      <c r="D9279" s="44">
        <v>0</v>
      </c>
      <c r="E9279" s="44"/>
      <c r="F9279" s="45">
        <v>3.559113247320056E-5</v>
      </c>
      <c r="G9279" s="45"/>
      <c r="H9279" s="45"/>
      <c r="I9279" s="45"/>
      <c r="J9279" s="45"/>
      <c r="K9279" s="45">
        <v>47.248203277587891</v>
      </c>
      <c r="L9279" s="45"/>
      <c r="M9279" s="45"/>
      <c r="N9279" s="45">
        <v>94.496368408203125</v>
      </c>
      <c r="O9279" s="45"/>
      <c r="P9279" s="45"/>
      <c r="Q9279" s="45"/>
      <c r="R9279" s="45">
        <v>33.409500122070313</v>
      </c>
      <c r="S9279" s="45"/>
      <c r="T9279" s="45"/>
      <c r="U9279" s="45"/>
      <c r="V9279" s="46">
        <v>100.00007629394531</v>
      </c>
      <c r="W9279" s="46"/>
      <c r="X9279" s="45">
        <v>3.9000000804662704E-2</v>
      </c>
      <c r="Y9279" s="45"/>
      <c r="Z9279" s="44">
        <v>2.3400000482797623</v>
      </c>
      <c r="AA9279" s="44"/>
      <c r="AB9279" s="45">
        <v>27.85038948059082</v>
      </c>
      <c r="AC9279" s="45"/>
      <c r="AD9279" s="45">
        <v>4.8186473846435547</v>
      </c>
      <c r="AE9279" s="45"/>
      <c r="AF9279" s="45">
        <v>48.150089263916016</v>
      </c>
      <c r="AG9279" s="45"/>
      <c r="AH9279" s="45">
        <v>30.639955520629883</v>
      </c>
      <c r="AI9279" s="45"/>
      <c r="AJ9279" s="45"/>
      <c r="AK9279" s="20">
        <v>11.120441436767578</v>
      </c>
    </row>
    <row r="9280" spans="2:37">
      <c r="B9280" s="2">
        <v>1.0000000474974513E-3</v>
      </c>
      <c r="D9280" s="44">
        <v>6.0000002849847078E-2</v>
      </c>
      <c r="E9280" s="44"/>
      <c r="F9280" s="45">
        <v>-0.72927355766296387</v>
      </c>
      <c r="G9280" s="45"/>
      <c r="H9280" s="45"/>
      <c r="I9280" s="45"/>
      <c r="J9280" s="45"/>
      <c r="K9280" s="45">
        <v>43.094570159912109</v>
      </c>
      <c r="L9280" s="45"/>
      <c r="M9280" s="45"/>
      <c r="N9280" s="45">
        <v>90.226188659667969</v>
      </c>
      <c r="O9280" s="45"/>
      <c r="P9280" s="45"/>
      <c r="Q9280" s="45"/>
      <c r="R9280" s="45">
        <v>33.32708740234375</v>
      </c>
      <c r="S9280" s="45"/>
      <c r="T9280" s="45"/>
      <c r="U9280" s="45"/>
      <c r="V9280" s="46">
        <v>91.434516906738281</v>
      </c>
      <c r="W9280" s="46"/>
      <c r="X9280" s="45">
        <v>3.9999999105930328E-2</v>
      </c>
      <c r="Y9280" s="45"/>
      <c r="Z9280" s="44">
        <v>2.3999999463558197</v>
      </c>
      <c r="AA9280" s="44"/>
      <c r="AB9280" s="45">
        <v>39.462600708007813</v>
      </c>
      <c r="AC9280" s="45"/>
      <c r="AD9280" s="45">
        <v>4.6092767715454102</v>
      </c>
      <c r="AE9280" s="45"/>
      <c r="AF9280" s="45">
        <v>47.855308532714844</v>
      </c>
      <c r="AG9280" s="45"/>
      <c r="AH9280" s="45">
        <v>30.579561233520508</v>
      </c>
      <c r="AI9280" s="45"/>
      <c r="AJ9280" s="45"/>
      <c r="AK9280" s="20">
        <v>10.658265113830566</v>
      </c>
    </row>
    <row r="9281" spans="2:37">
      <c r="B9281" s="2">
        <v>2.0000000949949026E-3</v>
      </c>
      <c r="D9281" s="44">
        <v>0.12000000569969416</v>
      </c>
      <c r="E9281" s="44"/>
      <c r="F9281" s="45">
        <v>5.1489124298095703</v>
      </c>
      <c r="G9281" s="45"/>
      <c r="H9281" s="45"/>
      <c r="I9281" s="45"/>
      <c r="J9281" s="45"/>
      <c r="K9281" s="45">
        <v>39.429485321044922</v>
      </c>
      <c r="L9281" s="45"/>
      <c r="M9281" s="45"/>
      <c r="N9281" s="45">
        <v>86.445510864257813</v>
      </c>
      <c r="O9281" s="45"/>
      <c r="P9281" s="45"/>
      <c r="Q9281" s="45"/>
      <c r="R9281" s="45">
        <v>33.245346069335938</v>
      </c>
      <c r="S9281" s="45"/>
      <c r="T9281" s="45"/>
      <c r="U9281" s="45"/>
      <c r="V9281" s="46">
        <v>83.863937377929688</v>
      </c>
      <c r="W9281" s="46"/>
      <c r="X9281" s="45">
        <v>4.1000001132488251E-2</v>
      </c>
      <c r="Y9281" s="45"/>
      <c r="Z9281" s="44">
        <v>2.460000067949295</v>
      </c>
      <c r="AA9281" s="44"/>
      <c r="AB9281" s="45">
        <v>46.156711578369141</v>
      </c>
      <c r="AC9281" s="45"/>
      <c r="AD9281" s="45">
        <v>4.4097323417663574</v>
      </c>
      <c r="AE9281" s="45"/>
      <c r="AF9281" s="45">
        <v>47.571010589599609</v>
      </c>
      <c r="AG9281" s="45"/>
      <c r="AH9281" s="45">
        <v>30.519634246826172</v>
      </c>
      <c r="AI9281" s="45"/>
      <c r="AJ9281" s="45"/>
      <c r="AK9281" s="20">
        <v>10.21687126159668</v>
      </c>
    </row>
    <row r="9282" spans="2:37">
      <c r="B9282" s="2">
        <v>3.0000000260770321E-3</v>
      </c>
      <c r="D9282" s="44">
        <v>0.18000000156462193</v>
      </c>
      <c r="E9282" s="44"/>
      <c r="F9282" s="45">
        <v>16.201982498168945</v>
      </c>
      <c r="G9282" s="45"/>
      <c r="H9282" s="45"/>
      <c r="I9282" s="45"/>
      <c r="J9282" s="45"/>
      <c r="K9282" s="45">
        <v>36.186267852783203</v>
      </c>
      <c r="L9282" s="45"/>
      <c r="M9282" s="45"/>
      <c r="N9282" s="45">
        <v>83.087631225585938</v>
      </c>
      <c r="O9282" s="45"/>
      <c r="P9282" s="45"/>
      <c r="Q9282" s="45"/>
      <c r="R9282" s="45">
        <v>33.164272308349609</v>
      </c>
      <c r="S9282" s="45"/>
      <c r="T9282" s="45"/>
      <c r="U9282" s="45"/>
      <c r="V9282" s="46">
        <v>77.153968811035156</v>
      </c>
      <c r="W9282" s="46"/>
      <c r="X9282" s="45">
        <v>4.1999999433755875E-2</v>
      </c>
      <c r="Y9282" s="45"/>
      <c r="Z9282" s="44">
        <v>2.5199999660253525</v>
      </c>
      <c r="AA9282" s="44"/>
      <c r="AB9282" s="45">
        <v>46.98614501953125</v>
      </c>
      <c r="AC9282" s="45"/>
      <c r="AD9282" s="45">
        <v>4.2194790840148926</v>
      </c>
      <c r="AE9282" s="45"/>
      <c r="AF9282" s="45">
        <v>47.296661376953125</v>
      </c>
      <c r="AG9282" s="45"/>
      <c r="AH9282" s="45">
        <v>30.460166931152344</v>
      </c>
      <c r="AI9282" s="45"/>
      <c r="AJ9282" s="45"/>
      <c r="AK9282" s="20">
        <v>9.795161247253418</v>
      </c>
    </row>
    <row r="9283" spans="2:37">
      <c r="B9283" s="2">
        <v>4.0000001899898052E-3</v>
      </c>
      <c r="D9283" s="44">
        <v>0.24000001139938831</v>
      </c>
      <c r="E9283" s="44"/>
      <c r="F9283" s="45">
        <v>30.348451614379883</v>
      </c>
      <c r="G9283" s="45"/>
      <c r="H9283" s="45"/>
      <c r="I9283" s="45"/>
      <c r="J9283" s="45"/>
      <c r="K9283" s="45">
        <v>33.307872772216797</v>
      </c>
      <c r="L9283" s="45"/>
      <c r="M9283" s="45"/>
      <c r="N9283" s="45">
        <v>80.095512390136719</v>
      </c>
      <c r="O9283" s="45"/>
      <c r="P9283" s="45"/>
      <c r="Q9283" s="45"/>
      <c r="R9283" s="45">
        <v>33.083858489990234</v>
      </c>
      <c r="S9283" s="45"/>
      <c r="T9283" s="45"/>
      <c r="U9283" s="45"/>
      <c r="V9283" s="46">
        <v>71.189468383789063</v>
      </c>
      <c r="W9283" s="46"/>
      <c r="X9283" s="45">
        <v>4.3000001460313797E-2</v>
      </c>
      <c r="Y9283" s="45"/>
      <c r="Z9283" s="44">
        <v>2.5800000876188278</v>
      </c>
      <c r="AA9283" s="44"/>
      <c r="AB9283" s="45">
        <v>41.830493927001953</v>
      </c>
      <c r="AC9283" s="45"/>
      <c r="AD9283" s="45">
        <v>4.0380196571350098</v>
      </c>
      <c r="AE9283" s="45"/>
      <c r="AF9283" s="45">
        <v>47.031749725341797</v>
      </c>
      <c r="AG9283" s="45"/>
      <c r="AH9283" s="45">
        <v>30.401159286499023</v>
      </c>
      <c r="AI9283" s="45"/>
      <c r="AJ9283" s="45"/>
      <c r="AK9283" s="20">
        <v>9.3921127319335938</v>
      </c>
    </row>
    <row r="9284" spans="2:37">
      <c r="B9284" s="2">
        <v>4.999999888241291E-3</v>
      </c>
      <c r="D9284" s="44">
        <v>0.29999999329447746</v>
      </c>
      <c r="E9284" s="44"/>
      <c r="F9284" s="45">
        <v>45.143024444580078</v>
      </c>
      <c r="G9284" s="45"/>
      <c r="H9284" s="45"/>
      <c r="I9284" s="45"/>
      <c r="J9284" s="45"/>
      <c r="K9284" s="45">
        <v>30.745491027832031</v>
      </c>
      <c r="L9284" s="45"/>
      <c r="M9284" s="45"/>
      <c r="N9284" s="45">
        <v>77.420333862304688</v>
      </c>
      <c r="O9284" s="45"/>
      <c r="P9284" s="45"/>
      <c r="Q9284" s="45"/>
      <c r="R9284" s="45">
        <v>33.004096984863281</v>
      </c>
      <c r="S9284" s="45"/>
      <c r="T9284" s="45"/>
      <c r="U9284" s="45"/>
      <c r="V9284" s="46">
        <v>65.871650695800781</v>
      </c>
      <c r="W9284" s="46"/>
      <c r="X9284" s="45">
        <v>4.3999999761581421E-2</v>
      </c>
      <c r="Y9284" s="45"/>
      <c r="Z9284" s="44">
        <v>2.6399999856948853</v>
      </c>
      <c r="AA9284" s="44"/>
      <c r="AB9284" s="45">
        <v>31.40910530090332</v>
      </c>
      <c r="AC9284" s="45"/>
      <c r="AD9284" s="45">
        <v>3.8648908138275146</v>
      </c>
      <c r="AE9284" s="45"/>
      <c r="AF9284" s="45">
        <v>46.775810241699219</v>
      </c>
      <c r="AG9284" s="45"/>
      <c r="AH9284" s="45">
        <v>30.34260368347168</v>
      </c>
      <c r="AI9284" s="45"/>
      <c r="AJ9284" s="45"/>
      <c r="AK9284" s="20">
        <v>9.0067768096923828</v>
      </c>
    </row>
    <row r="9285" spans="2:37">
      <c r="B9285" s="2">
        <v>6.0000000521540642E-3</v>
      </c>
      <c r="D9285" s="44">
        <v>0.36000000312924385</v>
      </c>
      <c r="E9285" s="44"/>
      <c r="F9285" s="45">
        <v>58.112537384033203</v>
      </c>
      <c r="G9285" s="45"/>
      <c r="H9285" s="45"/>
      <c r="I9285" s="45"/>
      <c r="J9285" s="45"/>
      <c r="K9285" s="45">
        <v>28.457315444946289</v>
      </c>
      <c r="L9285" s="45"/>
      <c r="M9285" s="45"/>
      <c r="N9285" s="45">
        <v>75.020271301269531</v>
      </c>
      <c r="O9285" s="45"/>
      <c r="P9285" s="45"/>
      <c r="Q9285" s="45"/>
      <c r="R9285" s="45">
        <v>32.924983978271484</v>
      </c>
      <c r="S9285" s="45"/>
      <c r="T9285" s="45"/>
      <c r="U9285" s="45"/>
      <c r="V9285" s="46">
        <v>61.11578369140625</v>
      </c>
      <c r="W9285" s="46"/>
      <c r="X9285" s="45">
        <v>4.5000001788139343E-2</v>
      </c>
      <c r="Y9285" s="45"/>
      <c r="Z9285" s="44">
        <v>2.7000001072883606</v>
      </c>
      <c r="AA9285" s="44"/>
      <c r="AB9285" s="45">
        <v>17.177034378051758</v>
      </c>
      <c r="AC9285" s="45"/>
      <c r="AD9285" s="45">
        <v>3.6996595859527588</v>
      </c>
      <c r="AE9285" s="45"/>
      <c r="AF9285" s="45">
        <v>46.528404235839844</v>
      </c>
      <c r="AG9285" s="45"/>
      <c r="AH9285" s="45">
        <v>30.284496307373047</v>
      </c>
      <c r="AI9285" s="45"/>
      <c r="AJ9285" s="45"/>
      <c r="AK9285" s="20">
        <v>8.6382627487182617</v>
      </c>
    </row>
    <row r="9286" spans="2:37">
      <c r="B9286" s="2">
        <v>7.0000002160668373E-3</v>
      </c>
      <c r="D9286" s="44">
        <v>0.42000001296401024</v>
      </c>
      <c r="E9286" s="44"/>
      <c r="F9286" s="45">
        <v>67.095329284667969</v>
      </c>
      <c r="G9286" s="45"/>
      <c r="H9286" s="45"/>
      <c r="I9286" s="45"/>
      <c r="J9286" s="45"/>
      <c r="K9286" s="45">
        <v>26.407520294189453</v>
      </c>
      <c r="L9286" s="45"/>
      <c r="M9286" s="45"/>
      <c r="N9286" s="45">
        <v>72.8594970703125</v>
      </c>
      <c r="O9286" s="45"/>
      <c r="P9286" s="45"/>
      <c r="Q9286" s="45"/>
      <c r="R9286" s="45">
        <v>32.846508026123047</v>
      </c>
      <c r="S9286" s="45"/>
      <c r="T9286" s="45"/>
      <c r="U9286" s="45"/>
      <c r="V9286" s="46">
        <v>56.849079132080078</v>
      </c>
      <c r="W9286" s="46"/>
      <c r="X9286" s="45">
        <v>4.6000000089406967E-2</v>
      </c>
      <c r="Y9286" s="45"/>
      <c r="Z9286" s="44">
        <v>2.760000005364418</v>
      </c>
      <c r="AA9286" s="44"/>
      <c r="AB9286" s="45">
        <v>1.1184495687484741</v>
      </c>
      <c r="AC9286" s="45"/>
      <c r="AD9286" s="45">
        <v>3.541921854019165</v>
      </c>
      <c r="AE9286" s="45"/>
      <c r="AF9286" s="45">
        <v>46.28912353515625</v>
      </c>
      <c r="AG9286" s="45"/>
      <c r="AH9286" s="45">
        <v>30.226835250854492</v>
      </c>
      <c r="AI9286" s="45"/>
      <c r="AJ9286" s="45"/>
      <c r="AK9286" s="20">
        <v>8.2857398986816406</v>
      </c>
    </row>
    <row r="9287" spans="2:37">
      <c r="B9287" s="2">
        <v>8.0000003799796104E-3</v>
      </c>
      <c r="D9287" s="44">
        <v>0.48000002279877663</v>
      </c>
      <c r="E9287" s="44"/>
      <c r="F9287" s="45">
        <v>70.536361694335938</v>
      </c>
      <c r="G9287" s="45"/>
      <c r="H9287" s="45"/>
      <c r="I9287" s="45"/>
      <c r="J9287" s="45"/>
      <c r="K9287" s="45">
        <v>24.565372467041016</v>
      </c>
      <c r="L9287" s="45"/>
      <c r="M9287" s="45"/>
      <c r="N9287" s="45">
        <v>70.907272338867188</v>
      </c>
      <c r="O9287" s="45"/>
      <c r="P9287" s="45"/>
      <c r="Q9287" s="45"/>
      <c r="R9287" s="45">
        <v>32.768669128417969</v>
      </c>
      <c r="S9287" s="45"/>
      <c r="T9287" s="45"/>
      <c r="U9287" s="45"/>
      <c r="V9287" s="46">
        <v>53.008995056152344</v>
      </c>
      <c r="W9287" s="46"/>
      <c r="X9287" s="45">
        <v>4.6999998390674591E-2</v>
      </c>
      <c r="Y9287" s="45"/>
      <c r="Z9287" s="44">
        <v>2.8199999034404755</v>
      </c>
      <c r="AA9287" s="44"/>
      <c r="AB9287" s="45">
        <v>-14.533238410949707</v>
      </c>
      <c r="AC9287" s="45"/>
      <c r="AD9287" s="45">
        <v>3.3912990093231201</v>
      </c>
      <c r="AE9287" s="45"/>
      <c r="AF9287" s="45">
        <v>46.057579040527344</v>
      </c>
      <c r="AG9287" s="45"/>
      <c r="AH9287" s="45">
        <v>30.169614791870117</v>
      </c>
      <c r="AI9287" s="45"/>
      <c r="AJ9287" s="45"/>
      <c r="AK9287" s="20">
        <v>7.9484291076660156</v>
      </c>
    </row>
    <row r="9288" spans="2:37">
      <c r="B9288" s="2">
        <v>8.999999612569809E-3</v>
      </c>
      <c r="D9288" s="44">
        <v>0.53999997675418854</v>
      </c>
      <c r="E9288" s="44"/>
      <c r="F9288" s="45">
        <v>67.696907043457031</v>
      </c>
      <c r="G9288" s="45"/>
      <c r="H9288" s="45"/>
      <c r="I9288" s="45"/>
      <c r="J9288" s="45"/>
      <c r="K9288" s="45">
        <v>22.904489517211914</v>
      </c>
      <c r="L9288" s="45"/>
      <c r="M9288" s="45"/>
      <c r="N9288" s="45">
        <v>69.137191772460938</v>
      </c>
      <c r="O9288" s="45"/>
      <c r="P9288" s="45"/>
      <c r="Q9288" s="45"/>
      <c r="R9288" s="45">
        <v>32.691455841064453</v>
      </c>
      <c r="S9288" s="45"/>
      <c r="T9288" s="45"/>
      <c r="U9288" s="45"/>
      <c r="V9288" s="46">
        <v>49.541748046875</v>
      </c>
      <c r="W9288" s="46"/>
      <c r="X9288" s="45">
        <v>4.8000000417232513E-2</v>
      </c>
      <c r="Y9288" s="45"/>
      <c r="Z9288" s="44">
        <v>2.8800000250339508</v>
      </c>
      <c r="AA9288" s="44"/>
      <c r="AB9288" s="45">
        <v>-27.609060287475586</v>
      </c>
      <c r="AC9288" s="45"/>
      <c r="AD9288" s="45">
        <v>3.2474355697631836</v>
      </c>
      <c r="AE9288" s="45"/>
      <c r="AF9288" s="45">
        <v>45.833412170410156</v>
      </c>
      <c r="AG9288" s="45"/>
      <c r="AH9288" s="45">
        <v>30.112831115722656</v>
      </c>
      <c r="AI9288" s="45"/>
      <c r="AJ9288" s="45"/>
      <c r="AK9288" s="20">
        <v>7.6255984306335449</v>
      </c>
    </row>
    <row r="9289" spans="2:37">
      <c r="B9289" s="2">
        <v>9.9999997764825821E-3</v>
      </c>
      <c r="D9289" s="44">
        <v>0.59999998658895493</v>
      </c>
      <c r="E9289" s="44"/>
      <c r="F9289" s="45">
        <v>58.749740600585938</v>
      </c>
      <c r="G9289" s="45"/>
      <c r="H9289" s="45"/>
      <c r="I9289" s="45"/>
      <c r="J9289" s="45"/>
      <c r="K9289" s="45">
        <v>21.402196884155273</v>
      </c>
      <c r="L9289" s="45"/>
      <c r="M9289" s="45"/>
      <c r="N9289" s="45">
        <v>67.526588439941406</v>
      </c>
      <c r="O9289" s="45"/>
      <c r="P9289" s="45"/>
      <c r="Q9289" s="45"/>
      <c r="R9289" s="45">
        <v>32.6148681640625</v>
      </c>
      <c r="S9289" s="45"/>
      <c r="T9289" s="45"/>
      <c r="U9289" s="45"/>
      <c r="V9289" s="46">
        <v>46.401039123535156</v>
      </c>
      <c r="W9289" s="46"/>
      <c r="X9289" s="45">
        <v>4.8999998718500137E-2</v>
      </c>
      <c r="Y9289" s="45"/>
      <c r="Z9289" s="44">
        <v>2.9399999231100082</v>
      </c>
      <c r="AA9289" s="44"/>
      <c r="AB9289" s="45">
        <v>-36.307952880859375</v>
      </c>
      <c r="AC9289" s="45"/>
      <c r="AD9289" s="45">
        <v>3.1099977493286133</v>
      </c>
      <c r="AE9289" s="45"/>
      <c r="AF9289" s="45">
        <v>45.616283416748047</v>
      </c>
      <c r="AG9289" s="45"/>
      <c r="AH9289" s="45">
        <v>30.056482315063477</v>
      </c>
      <c r="AI9289" s="45"/>
      <c r="AJ9289" s="45"/>
      <c r="AK9289" s="20">
        <v>7.3165597915649414</v>
      </c>
    </row>
    <row r="9290" spans="2:37">
      <c r="B9290" s="2">
        <v>1.0999999940395355E-2</v>
      </c>
      <c r="D9290" s="44">
        <v>0.65999999642372131</v>
      </c>
      <c r="E9290" s="44"/>
      <c r="F9290" s="45">
        <v>44.746978759765625</v>
      </c>
      <c r="G9290" s="45"/>
      <c r="H9290" s="45"/>
      <c r="I9290" s="45"/>
      <c r="J9290" s="45"/>
      <c r="K9290" s="45">
        <v>20.038991928100586</v>
      </c>
      <c r="L9290" s="45"/>
      <c r="M9290" s="45"/>
      <c r="N9290" s="45">
        <v>66.055938720703125</v>
      </c>
      <c r="O9290" s="45"/>
      <c r="P9290" s="45"/>
      <c r="Q9290" s="45"/>
      <c r="R9290" s="45">
        <v>32.538898468017578</v>
      </c>
      <c r="S9290" s="45"/>
      <c r="T9290" s="45"/>
      <c r="U9290" s="45"/>
      <c r="V9290" s="46">
        <v>43.546977996826172</v>
      </c>
      <c r="W9290" s="46"/>
      <c r="X9290" s="45">
        <v>5.000000074505806E-2</v>
      </c>
      <c r="Y9290" s="45"/>
      <c r="Z9290" s="44">
        <v>3.0000000447034836</v>
      </c>
      <c r="AA9290" s="44"/>
      <c r="AB9290" s="45">
        <v>-39.447574615478516</v>
      </c>
      <c r="AC9290" s="45"/>
      <c r="AD9290" s="45">
        <v>2.9786713123321533</v>
      </c>
      <c r="AE9290" s="45"/>
      <c r="AF9290" s="45">
        <v>45.405872344970703</v>
      </c>
      <c r="AG9290" s="45"/>
      <c r="AH9290" s="45">
        <v>30.000560760498047</v>
      </c>
      <c r="AI9290" s="45"/>
      <c r="AJ9290" s="45"/>
      <c r="AK9290" s="20">
        <v>7.0206642150878906</v>
      </c>
    </row>
    <row r="9291" spans="2:37">
      <c r="B9291" s="2">
        <v>1.2000000104308128E-2</v>
      </c>
      <c r="D9291" s="44">
        <v>0.7200000062584877</v>
      </c>
      <c r="E9291" s="44"/>
      <c r="F9291" s="45">
        <v>27.465505599975586</v>
      </c>
      <c r="G9291" s="45"/>
      <c r="H9291" s="45"/>
      <c r="I9291" s="45"/>
      <c r="J9291" s="45"/>
      <c r="K9291" s="45">
        <v>18.798076629638672</v>
      </c>
      <c r="L9291" s="45"/>
      <c r="M9291" s="45"/>
      <c r="N9291" s="45">
        <v>64.708450317382813</v>
      </c>
      <c r="O9291" s="45"/>
      <c r="P9291" s="45"/>
      <c r="Q9291" s="45"/>
      <c r="R9291" s="45">
        <v>32.463535308837891</v>
      </c>
      <c r="S9291" s="45"/>
      <c r="T9291" s="45"/>
      <c r="U9291" s="45"/>
      <c r="V9291" s="46">
        <v>40.945163726806641</v>
      </c>
      <c r="W9291" s="46"/>
      <c r="X9291" s="45">
        <v>5.0999999046325684E-2</v>
      </c>
      <c r="Y9291" s="45"/>
      <c r="Z9291" s="44">
        <v>3.059999942779541</v>
      </c>
      <c r="AA9291" s="44"/>
      <c r="AB9291" s="45">
        <v>-36.627586364746094</v>
      </c>
      <c r="AC9291" s="45"/>
      <c r="AD9291" s="45">
        <v>2.8531606197357178</v>
      </c>
      <c r="AE9291" s="45"/>
      <c r="AF9291" s="45">
        <v>45.201877593994141</v>
      </c>
      <c r="AG9291" s="45"/>
      <c r="AH9291" s="45">
        <v>29.945066452026367</v>
      </c>
      <c r="AI9291" s="45"/>
      <c r="AJ9291" s="45"/>
      <c r="AK9291" s="20">
        <v>6.7373008728027344</v>
      </c>
    </row>
    <row r="9292" spans="2:37">
      <c r="B9292" s="2">
        <v>1.3000000268220901E-2</v>
      </c>
      <c r="D9292" s="44">
        <v>0.78000001609325409</v>
      </c>
      <c r="E9292" s="44"/>
      <c r="F9292" s="45">
        <v>9.1522331237792969</v>
      </c>
      <c r="G9292" s="45"/>
      <c r="H9292" s="45"/>
      <c r="I9292" s="45"/>
      <c r="J9292" s="45"/>
      <c r="K9292" s="45">
        <v>17.664968490600586</v>
      </c>
      <c r="L9292" s="45"/>
      <c r="M9292" s="45"/>
      <c r="N9292" s="45">
        <v>63.469619750976563</v>
      </c>
      <c r="O9292" s="45"/>
      <c r="P9292" s="45"/>
      <c r="Q9292" s="45"/>
      <c r="R9292" s="45">
        <v>32.388778686523438</v>
      </c>
      <c r="S9292" s="45"/>
      <c r="T9292" s="45"/>
      <c r="U9292" s="45"/>
      <c r="V9292" s="46">
        <v>38.565883636474609</v>
      </c>
      <c r="W9292" s="46"/>
      <c r="X9292" s="45">
        <v>5.2000001072883606E-2</v>
      </c>
      <c r="Y9292" s="45"/>
      <c r="Z9292" s="44">
        <v>3.1200000643730164</v>
      </c>
      <c r="AA9292" s="44"/>
      <c r="AB9292" s="45">
        <v>-28.282802581787109</v>
      </c>
      <c r="AC9292" s="45"/>
      <c r="AD9292" s="45">
        <v>2.7331862449645996</v>
      </c>
      <c r="AE9292" s="45"/>
      <c r="AF9292" s="45">
        <v>45.004016876220703</v>
      </c>
      <c r="AG9292" s="45"/>
      <c r="AH9292" s="45">
        <v>29.889991760253906</v>
      </c>
      <c r="AI9292" s="45"/>
      <c r="AJ9292" s="45"/>
      <c r="AK9292" s="20">
        <v>6.4658918380737305</v>
      </c>
    </row>
    <row r="9293" spans="2:37">
      <c r="B9293" s="2">
        <v>1.4000000432133675E-2</v>
      </c>
      <c r="D9293" s="44">
        <v>0.84000002592802048</v>
      </c>
      <c r="E9293" s="44"/>
      <c r="F9293" s="45">
        <v>-7.7949013710021973</v>
      </c>
      <c r="G9293" s="45"/>
      <c r="H9293" s="45"/>
      <c r="I9293" s="45"/>
      <c r="J9293" s="45"/>
      <c r="K9293" s="45">
        <v>16.627161026000977</v>
      </c>
      <c r="L9293" s="45"/>
      <c r="M9293" s="45"/>
      <c r="N9293" s="45">
        <v>62.326938629150391</v>
      </c>
      <c r="O9293" s="45"/>
      <c r="P9293" s="45"/>
      <c r="Q9293" s="45"/>
      <c r="R9293" s="45">
        <v>32.314624786376953</v>
      </c>
      <c r="S9293" s="45"/>
      <c r="T9293" s="45"/>
      <c r="U9293" s="45"/>
      <c r="V9293" s="46">
        <v>36.383460998535156</v>
      </c>
      <c r="W9293" s="46"/>
      <c r="X9293" s="45">
        <v>5.299999937415123E-2</v>
      </c>
      <c r="Y9293" s="45"/>
      <c r="Z9293" s="44">
        <v>3.1799999624490738</v>
      </c>
      <c r="AA9293" s="44"/>
      <c r="AB9293" s="45">
        <v>-15.619289398193359</v>
      </c>
      <c r="AC9293" s="45"/>
      <c r="AD9293" s="45">
        <v>2.6184849739074707</v>
      </c>
      <c r="AE9293" s="45"/>
      <c r="AF9293" s="45">
        <v>44.812023162841797</v>
      </c>
      <c r="AG9293" s="45"/>
      <c r="AH9293" s="45">
        <v>29.835336685180664</v>
      </c>
      <c r="AI9293" s="45"/>
      <c r="AJ9293" s="45"/>
      <c r="AK9293" s="20">
        <v>6.2058916091918945</v>
      </c>
    </row>
    <row r="9294" spans="2:37">
      <c r="B9294" s="2">
        <v>1.4999999664723873E-2</v>
      </c>
      <c r="D9294" s="44">
        <v>0.89999997988343239</v>
      </c>
      <c r="E9294" s="44"/>
      <c r="F9294" s="45">
        <v>-21.165229797363281</v>
      </c>
      <c r="G9294" s="45"/>
      <c r="H9294" s="45"/>
      <c r="I9294" s="45"/>
      <c r="J9294" s="45"/>
      <c r="K9294" s="45">
        <v>15.67383861541748</v>
      </c>
      <c r="L9294" s="45"/>
      <c r="M9294" s="45"/>
      <c r="N9294" s="45">
        <v>61.269584655761719</v>
      </c>
      <c r="O9294" s="45"/>
      <c r="P9294" s="45"/>
      <c r="Q9294" s="45"/>
      <c r="R9294" s="45">
        <v>32.241062164306641</v>
      </c>
      <c r="S9294" s="45"/>
      <c r="T9294" s="45"/>
      <c r="U9294" s="45"/>
      <c r="V9294" s="46">
        <v>34.375659942626953</v>
      </c>
      <c r="W9294" s="46"/>
      <c r="X9294" s="45">
        <v>5.4000001400709152E-2</v>
      </c>
      <c r="Y9294" s="45"/>
      <c r="Z9294" s="44">
        <v>3.2400000840425491</v>
      </c>
      <c r="AA9294" s="44"/>
      <c r="AB9294" s="45">
        <v>-0.44268959760665894</v>
      </c>
      <c r="AC9294" s="45"/>
      <c r="AD9294" s="45">
        <v>2.5088076591491699</v>
      </c>
      <c r="AE9294" s="45"/>
      <c r="AF9294" s="45">
        <v>44.625633239746094</v>
      </c>
      <c r="AG9294" s="45"/>
      <c r="AH9294" s="45">
        <v>29.781093597412109</v>
      </c>
      <c r="AI9294" s="45"/>
      <c r="AJ9294" s="45"/>
      <c r="AK9294" s="20">
        <v>5.956782341003418</v>
      </c>
    </row>
    <row r="9295" spans="2:37">
      <c r="B9295" s="2">
        <v>1.6000000759959221E-2</v>
      </c>
      <c r="D9295" s="44">
        <v>0.96000004559755325</v>
      </c>
      <c r="E9295" s="44"/>
      <c r="F9295" s="45">
        <v>-29.245626449584961</v>
      </c>
      <c r="G9295" s="45"/>
      <c r="H9295" s="45"/>
      <c r="I9295" s="45"/>
      <c r="J9295" s="45"/>
      <c r="K9295" s="45">
        <v>14.795635223388672</v>
      </c>
      <c r="L9295" s="45"/>
      <c r="M9295" s="45"/>
      <c r="N9295" s="45">
        <v>60.288177490234375</v>
      </c>
      <c r="O9295" s="45"/>
      <c r="P9295" s="45"/>
      <c r="Q9295" s="45"/>
      <c r="R9295" s="45">
        <v>32.168087005615234</v>
      </c>
      <c r="S9295" s="45"/>
      <c r="T9295" s="45"/>
      <c r="U9295" s="45"/>
      <c r="V9295" s="46">
        <v>32.523212432861328</v>
      </c>
      <c r="W9295" s="46"/>
      <c r="X9295" s="45">
        <v>5.4999999701976776E-2</v>
      </c>
      <c r="Y9295" s="45"/>
      <c r="Z9295" s="44">
        <v>3.2999999821186066</v>
      </c>
      <c r="AA9295" s="44"/>
      <c r="AB9295" s="45">
        <v>15.09674072265625</v>
      </c>
      <c r="AC9295" s="45"/>
      <c r="AD9295" s="45">
        <v>2.4039185047149658</v>
      </c>
      <c r="AE9295" s="45"/>
      <c r="AF9295" s="45">
        <v>44.444614410400391</v>
      </c>
      <c r="AG9295" s="45"/>
      <c r="AH9295" s="45">
        <v>29.727262496948242</v>
      </c>
      <c r="AI9295" s="45"/>
      <c r="AJ9295" s="45"/>
      <c r="AK9295" s="20">
        <v>5.7180747985839844</v>
      </c>
    </row>
    <row r="9296" spans="2:37">
      <c r="B9296" s="2">
        <v>1.7000000923871994E-2</v>
      </c>
      <c r="D9296" s="44">
        <v>1.0200000554323196</v>
      </c>
      <c r="E9296" s="44"/>
      <c r="F9296" s="45">
        <v>-31.059505462646484</v>
      </c>
      <c r="G9296" s="45"/>
      <c r="H9296" s="45"/>
      <c r="I9296" s="45"/>
      <c r="J9296" s="45"/>
      <c r="K9296" s="45">
        <v>13.98442554473877</v>
      </c>
      <c r="L9296" s="45"/>
      <c r="M9296" s="45"/>
      <c r="N9296" s="45">
        <v>59.374591827392578</v>
      </c>
      <c r="O9296" s="45"/>
      <c r="P9296" s="45"/>
      <c r="Q9296" s="45"/>
      <c r="R9296" s="45">
        <v>32.095691680908203</v>
      </c>
      <c r="S9296" s="45"/>
      <c r="T9296" s="45"/>
      <c r="U9296" s="45"/>
      <c r="V9296" s="46">
        <v>30.80937385559082</v>
      </c>
      <c r="W9296" s="46"/>
      <c r="X9296" s="45">
        <v>5.6000001728534698E-2</v>
      </c>
      <c r="Y9296" s="45"/>
      <c r="Z9296" s="44">
        <v>3.3600001037120819</v>
      </c>
      <c r="AA9296" s="44"/>
      <c r="AB9296" s="45">
        <v>28.806419372558594</v>
      </c>
      <c r="AC9296" s="45"/>
      <c r="AD9296" s="45">
        <v>2.3035943508148193</v>
      </c>
      <c r="AE9296" s="45"/>
      <c r="AF9296" s="45">
        <v>44.26873779296875</v>
      </c>
      <c r="AG9296" s="45"/>
      <c r="AH9296" s="45">
        <v>29.673837661743164</v>
      </c>
      <c r="AI9296" s="45"/>
      <c r="AJ9296" s="45"/>
      <c r="AK9296" s="20">
        <v>5.4893045425415039</v>
      </c>
    </row>
    <row r="9297" spans="2:37">
      <c r="B9297" s="2">
        <v>1.7999999225139618E-2</v>
      </c>
      <c r="D9297" s="44">
        <v>1.0799999535083771</v>
      </c>
      <c r="E9297" s="44"/>
      <c r="F9297" s="45">
        <v>-26.501462936401367</v>
      </c>
      <c r="G9297" s="45"/>
      <c r="H9297" s="45"/>
      <c r="I9297" s="45"/>
      <c r="J9297" s="45"/>
      <c r="K9297" s="45">
        <v>13.233145713806152</v>
      </c>
      <c r="L9297" s="45"/>
      <c r="M9297" s="45"/>
      <c r="N9297" s="45">
        <v>58.521747589111328</v>
      </c>
      <c r="O9297" s="45"/>
      <c r="P9297" s="45"/>
      <c r="Q9297" s="45"/>
      <c r="R9297" s="45">
        <v>32.023876190185547</v>
      </c>
      <c r="S9297" s="45"/>
      <c r="T9297" s="45"/>
      <c r="U9297" s="45"/>
      <c r="V9297" s="46">
        <v>29.219594955444336</v>
      </c>
      <c r="W9297" s="46"/>
      <c r="X9297" s="45">
        <v>5.7000000029802322E-2</v>
      </c>
      <c r="Y9297" s="45"/>
      <c r="Z9297" s="44">
        <v>3.4200000017881393</v>
      </c>
      <c r="AA9297" s="44"/>
      <c r="AB9297" s="45">
        <v>38.758544921875</v>
      </c>
      <c r="AC9297" s="45"/>
      <c r="AD9297" s="45">
        <v>2.2076239585876465</v>
      </c>
      <c r="AE9297" s="45"/>
      <c r="AF9297" s="45">
        <v>44.097782135009766</v>
      </c>
      <c r="AG9297" s="45"/>
      <c r="AH9297" s="45">
        <v>29.620815277099609</v>
      </c>
      <c r="AI9297" s="45"/>
      <c r="AJ9297" s="45"/>
      <c r="AK9297" s="20">
        <v>5.2700304985046387</v>
      </c>
    </row>
    <row r="9298" spans="2:37">
      <c r="B9298" s="2">
        <v>1.8999999389052391E-2</v>
      </c>
      <c r="D9298" s="44">
        <v>1.1399999633431435</v>
      </c>
      <c r="E9298" s="44"/>
      <c r="F9298" s="45">
        <v>-16.349233627319336</v>
      </c>
      <c r="G9298" s="45"/>
      <c r="H9298" s="45"/>
      <c r="I9298" s="45"/>
      <c r="J9298" s="45"/>
      <c r="K9298" s="45">
        <v>12.535647392272949</v>
      </c>
      <c r="L9298" s="45"/>
      <c r="M9298" s="45"/>
      <c r="N9298" s="45">
        <v>57.723495483398438</v>
      </c>
      <c r="O9298" s="45"/>
      <c r="P9298" s="45"/>
      <c r="Q9298" s="45"/>
      <c r="R9298" s="45">
        <v>31.952634811401367</v>
      </c>
      <c r="S9298" s="45"/>
      <c r="T9298" s="45"/>
      <c r="U9298" s="45"/>
      <c r="V9298" s="46">
        <v>27.741191864013672</v>
      </c>
      <c r="W9298" s="46"/>
      <c r="X9298" s="45">
        <v>5.7999998331069946E-2</v>
      </c>
      <c r="Y9298" s="45"/>
      <c r="Z9298" s="44">
        <v>3.4799998998641968</v>
      </c>
      <c r="AA9298" s="44"/>
      <c r="AB9298" s="45">
        <v>43.559047698974609</v>
      </c>
      <c r="AC9298" s="45"/>
      <c r="AD9298" s="45">
        <v>2.1158068180084229</v>
      </c>
      <c r="AE9298" s="45"/>
      <c r="AF9298" s="45">
        <v>43.931545257568359</v>
      </c>
      <c r="AG9298" s="45"/>
      <c r="AH9298" s="45">
        <v>29.568191528320313</v>
      </c>
      <c r="AI9298" s="45"/>
      <c r="AJ9298" s="45"/>
      <c r="AK9298" s="20">
        <v>5.0598335266113281</v>
      </c>
    </row>
    <row r="9299" spans="2:37">
      <c r="B9299" s="2">
        <v>1.9999999552965164E-2</v>
      </c>
      <c r="D9299" s="44">
        <v>1.1999999731779099</v>
      </c>
      <c r="E9299" s="44"/>
      <c r="F9299" s="45">
        <v>-2.1518762111663818</v>
      </c>
      <c r="G9299" s="45"/>
      <c r="H9299" s="45"/>
      <c r="I9299" s="45"/>
      <c r="J9299" s="45"/>
      <c r="K9299" s="45">
        <v>11.886564254760742</v>
      </c>
      <c r="L9299" s="45"/>
      <c r="M9299" s="45"/>
      <c r="N9299" s="45">
        <v>56.974460601806641</v>
      </c>
      <c r="O9299" s="45"/>
      <c r="P9299" s="45"/>
      <c r="Q9299" s="45"/>
      <c r="R9299" s="45">
        <v>31.881956100463867</v>
      </c>
      <c r="S9299" s="45"/>
      <c r="T9299" s="45"/>
      <c r="U9299" s="45"/>
      <c r="V9299" s="46">
        <v>26.363092422485352</v>
      </c>
      <c r="W9299" s="46"/>
      <c r="X9299" s="45">
        <v>5.9000000357627869E-2</v>
      </c>
      <c r="Y9299" s="45"/>
      <c r="Z9299" s="44">
        <v>3.5400000214576721</v>
      </c>
      <c r="AA9299" s="44"/>
      <c r="AB9299" s="45">
        <v>42.540840148925781</v>
      </c>
      <c r="AC9299" s="45"/>
      <c r="AD9299" s="45">
        <v>2.0279524326324463</v>
      </c>
      <c r="AE9299" s="45"/>
      <c r="AF9299" s="45">
        <v>43.769828796386719</v>
      </c>
      <c r="AG9299" s="45"/>
      <c r="AH9299" s="45">
        <v>29.515964508056641</v>
      </c>
      <c r="AI9299" s="45"/>
      <c r="AJ9299" s="45"/>
      <c r="AK9299" s="20">
        <v>4.8583164215087891</v>
      </c>
    </row>
    <row r="9300" spans="2:37">
      <c r="B9300" s="2">
        <v>2.0999999716877937E-2</v>
      </c>
      <c r="D9300" s="44">
        <v>1.2599999830126762</v>
      </c>
      <c r="E9300" s="44"/>
      <c r="F9300" s="45">
        <v>13.989607810974121</v>
      </c>
      <c r="G9300" s="45"/>
      <c r="H9300" s="45"/>
      <c r="I9300" s="45"/>
      <c r="J9300" s="45"/>
      <c r="K9300" s="45">
        <v>11.281201362609863</v>
      </c>
      <c r="L9300" s="45"/>
      <c r="M9300" s="45"/>
      <c r="N9300" s="45">
        <v>56.269939422607422</v>
      </c>
      <c r="O9300" s="45"/>
      <c r="P9300" s="45"/>
      <c r="Q9300" s="45"/>
      <c r="R9300" s="45">
        <v>31.811840057373047</v>
      </c>
      <c r="S9300" s="45"/>
      <c r="T9300" s="45"/>
      <c r="U9300" s="45"/>
      <c r="V9300" s="46">
        <v>25.075613021850586</v>
      </c>
      <c r="W9300" s="46"/>
      <c r="X9300" s="45">
        <v>5.9999998658895493E-2</v>
      </c>
      <c r="Y9300" s="45"/>
      <c r="Z9300" s="44">
        <v>3.5999999195337296</v>
      </c>
      <c r="AA9300" s="44"/>
      <c r="AB9300" s="45">
        <v>35.854618072509766</v>
      </c>
      <c r="AC9300" s="45"/>
      <c r="AD9300" s="45">
        <v>1.9438804388046265</v>
      </c>
      <c r="AE9300" s="45"/>
      <c r="AF9300" s="45">
        <v>43.612453460693359</v>
      </c>
      <c r="AG9300" s="45"/>
      <c r="AH9300" s="45">
        <v>29.464130401611328</v>
      </c>
      <c r="AI9300" s="45"/>
      <c r="AJ9300" s="45"/>
      <c r="AK9300" s="20">
        <v>4.66510009765625</v>
      </c>
    </row>
    <row r="9301" spans="2:37">
      <c r="B9301" s="2">
        <v>2.199999988079071E-2</v>
      </c>
      <c r="D9301" s="44">
        <v>1.3199999928474426</v>
      </c>
      <c r="E9301" s="44"/>
      <c r="F9301" s="45">
        <v>29.718027114868164</v>
      </c>
      <c r="G9301" s="45"/>
      <c r="H9301" s="45"/>
      <c r="I9301" s="45"/>
      <c r="J9301" s="45"/>
      <c r="K9301" s="45">
        <v>10.715447425842285</v>
      </c>
      <c r="L9301" s="45"/>
      <c r="M9301" s="45"/>
      <c r="N9301" s="45">
        <v>55.605812072753906</v>
      </c>
      <c r="O9301" s="45"/>
      <c r="P9301" s="45"/>
      <c r="Q9301" s="45"/>
      <c r="R9301" s="45">
        <v>31.742280960083008</v>
      </c>
      <c r="S9301" s="45"/>
      <c r="T9301" s="45"/>
      <c r="U9301" s="45"/>
      <c r="V9301" s="46">
        <v>23.870262145996094</v>
      </c>
      <c r="W9301" s="46"/>
      <c r="X9301" s="45">
        <v>6.1000000685453415E-2</v>
      </c>
      <c r="Y9301" s="45"/>
      <c r="Z9301" s="44">
        <v>3.6600000411272049</v>
      </c>
      <c r="AA9301" s="44"/>
      <c r="AB9301" s="45">
        <v>24.444829940795898</v>
      </c>
      <c r="AC9301" s="45"/>
      <c r="AD9301" s="45">
        <v>1.8634191751480103</v>
      </c>
      <c r="AE9301" s="45"/>
      <c r="AF9301" s="45">
        <v>43.459236145019531</v>
      </c>
      <c r="AG9301" s="45"/>
      <c r="AH9301" s="45">
        <v>29.412683486938477</v>
      </c>
      <c r="AI9301" s="45"/>
      <c r="AJ9301" s="45"/>
      <c r="AK9301" s="20">
        <v>4.4798235893249512</v>
      </c>
    </row>
    <row r="9302" spans="2:37">
      <c r="B9302" s="2">
        <v>2.3000000044703484E-2</v>
      </c>
      <c r="D9302" s="44">
        <v>1.380000002682209</v>
      </c>
      <c r="E9302" s="44"/>
      <c r="F9302" s="45">
        <v>42.750389099121094</v>
      </c>
      <c r="G9302" s="45"/>
      <c r="H9302" s="45"/>
      <c r="I9302" s="45"/>
      <c r="J9302" s="45"/>
      <c r="K9302" s="45">
        <v>10.185686111450195</v>
      </c>
      <c r="L9302" s="45"/>
      <c r="M9302" s="45"/>
      <c r="N9302" s="45">
        <v>54.97845458984375</v>
      </c>
      <c r="O9302" s="45"/>
      <c r="P9302" s="45"/>
      <c r="Q9302" s="45"/>
      <c r="R9302" s="45">
        <v>31.673269271850586</v>
      </c>
      <c r="S9302" s="45"/>
      <c r="T9302" s="45"/>
      <c r="U9302" s="45"/>
      <c r="V9302" s="46">
        <v>22.73957633972168</v>
      </c>
      <c r="W9302" s="46"/>
      <c r="X9302" s="45">
        <v>6.1999998986721039E-2</v>
      </c>
      <c r="Y9302" s="45"/>
      <c r="Z9302" s="44">
        <v>3.7199999392032623</v>
      </c>
      <c r="AA9302" s="44"/>
      <c r="AB9302" s="45">
        <v>9.9146404266357422</v>
      </c>
      <c r="AC9302" s="45"/>
      <c r="AD9302" s="45">
        <v>1.7864055633544922</v>
      </c>
      <c r="AE9302" s="45"/>
      <c r="AF9302" s="45">
        <v>43.310012817382813</v>
      </c>
      <c r="AG9302" s="45"/>
      <c r="AH9302" s="45">
        <v>29.361623764038086</v>
      </c>
      <c r="AI9302" s="45"/>
      <c r="AJ9302" s="45"/>
      <c r="AK9302" s="20">
        <v>4.3021445274353027</v>
      </c>
    </row>
    <row r="9303" spans="2:37">
      <c r="B9303" s="2">
        <v>2.4000000208616257E-2</v>
      </c>
      <c r="D9303" s="44">
        <v>1.4400000125169754</v>
      </c>
      <c r="E9303" s="44"/>
      <c r="F9303" s="45">
        <v>51.196521759033203</v>
      </c>
      <c r="G9303" s="45"/>
      <c r="H9303" s="45"/>
      <c r="I9303" s="45"/>
      <c r="J9303" s="45"/>
      <c r="K9303" s="45">
        <v>9.6887321472167969</v>
      </c>
      <c r="L9303" s="45"/>
      <c r="M9303" s="45"/>
      <c r="N9303" s="45">
        <v>54.384677886962891</v>
      </c>
      <c r="O9303" s="45"/>
      <c r="P9303" s="45"/>
      <c r="Q9303" s="45"/>
      <c r="R9303" s="45">
        <v>31.604804992675781</v>
      </c>
      <c r="S9303" s="45"/>
      <c r="T9303" s="45"/>
      <c r="U9303" s="45"/>
      <c r="V9303" s="46">
        <v>21.676982879638672</v>
      </c>
      <c r="W9303" s="46"/>
      <c r="X9303" s="45">
        <v>6.3000001013278961E-2</v>
      </c>
      <c r="Y9303" s="45"/>
      <c r="Z9303" s="44">
        <v>3.7800000607967377</v>
      </c>
      <c r="AA9303" s="44"/>
      <c r="AB9303" s="45">
        <v>-5.7008881568908691</v>
      </c>
      <c r="AC9303" s="45"/>
      <c r="AD9303" s="45">
        <v>1.7126843929290771</v>
      </c>
      <c r="AE9303" s="45"/>
      <c r="AF9303" s="45">
        <v>43.164619445800781</v>
      </c>
      <c r="AG9303" s="45"/>
      <c r="AH9303" s="45">
        <v>29.310943603515625</v>
      </c>
      <c r="AI9303" s="45"/>
      <c r="AJ9303" s="45"/>
      <c r="AK9303" s="20">
        <v>4.1317358016967773</v>
      </c>
    </row>
    <row r="9304" spans="2:37">
      <c r="B9304" s="2">
        <v>2.500000037252903E-2</v>
      </c>
      <c r="D9304" s="44">
        <v>1.5000000223517418</v>
      </c>
      <c r="E9304" s="44"/>
      <c r="F9304" s="45">
        <v>53.821441650390625</v>
      </c>
      <c r="G9304" s="45"/>
      <c r="H9304" s="45"/>
      <c r="I9304" s="45"/>
      <c r="J9304" s="45"/>
      <c r="K9304" s="45">
        <v>9.2217750549316406</v>
      </c>
      <c r="L9304" s="45"/>
      <c r="M9304" s="45"/>
      <c r="N9304" s="45">
        <v>53.821659088134766</v>
      </c>
      <c r="O9304" s="45"/>
      <c r="P9304" s="45"/>
      <c r="Q9304" s="45"/>
      <c r="R9304" s="45">
        <v>31.536880493164063</v>
      </c>
      <c r="S9304" s="45"/>
      <c r="T9304" s="45"/>
      <c r="U9304" s="45"/>
      <c r="V9304" s="46">
        <v>20.676679611206055</v>
      </c>
      <c r="W9304" s="46"/>
      <c r="X9304" s="45">
        <v>6.4000003039836884E-2</v>
      </c>
      <c r="Y9304" s="45"/>
      <c r="Z9304" s="44">
        <v>3.840000182390213</v>
      </c>
      <c r="AA9304" s="44"/>
      <c r="AB9304" s="45">
        <v>-20.221275329589844</v>
      </c>
      <c r="AC9304" s="45"/>
      <c r="AD9304" s="45">
        <v>1.6421080827713013</v>
      </c>
      <c r="AE9304" s="45"/>
      <c r="AF9304" s="45">
        <v>43.022907257080078</v>
      </c>
      <c r="AG9304" s="45"/>
      <c r="AH9304" s="45">
        <v>29.260644912719727</v>
      </c>
      <c r="AI9304" s="45"/>
      <c r="AJ9304" s="45"/>
      <c r="AK9304" s="20">
        <v>3.968285083770752</v>
      </c>
    </row>
    <row r="9305" spans="2:37">
      <c r="B9305" s="2">
        <v>2.6000000536441803E-2</v>
      </c>
      <c r="D9305" s="44">
        <v>1.5600000321865082</v>
      </c>
      <c r="E9305" s="44"/>
      <c r="F9305" s="45">
        <v>50.214897155761719</v>
      </c>
      <c r="G9305" s="45"/>
      <c r="H9305" s="45"/>
      <c r="I9305" s="45"/>
      <c r="J9305" s="45"/>
      <c r="K9305" s="45">
        <v>8.7823219299316406</v>
      </c>
      <c r="L9305" s="45"/>
      <c r="M9305" s="45"/>
      <c r="N9305" s="45">
        <v>53.286903381347656</v>
      </c>
      <c r="O9305" s="45"/>
      <c r="P9305" s="45"/>
      <c r="Q9305" s="45"/>
      <c r="R9305" s="45">
        <v>31.469491958618164</v>
      </c>
      <c r="S9305" s="45"/>
      <c r="T9305" s="45"/>
      <c r="U9305" s="45"/>
      <c r="V9305" s="46">
        <v>19.733522415161133</v>
      </c>
      <c r="W9305" s="46"/>
      <c r="X9305" s="45">
        <v>6.4999997615814209E-2</v>
      </c>
      <c r="Y9305" s="45"/>
      <c r="Z9305" s="44">
        <v>3.8999998569488525</v>
      </c>
      <c r="AA9305" s="44"/>
      <c r="AB9305" s="45">
        <v>-31.626468658447266</v>
      </c>
      <c r="AC9305" s="45"/>
      <c r="AD9305" s="45">
        <v>1.5745364427566528</v>
      </c>
      <c r="AE9305" s="45"/>
      <c r="AF9305" s="45">
        <v>42.884731292724609</v>
      </c>
      <c r="AG9305" s="45"/>
      <c r="AH9305" s="45">
        <v>29.210718154907227</v>
      </c>
      <c r="AI9305" s="45"/>
      <c r="AJ9305" s="45"/>
      <c r="AK9305" s="20">
        <v>3.8114960193634033</v>
      </c>
    </row>
    <row r="9306" spans="2:37">
      <c r="B9306" s="2">
        <v>2.7000000700354576E-2</v>
      </c>
      <c r="D9306" s="44">
        <v>1.6200000420212746</v>
      </c>
      <c r="E9306" s="44"/>
      <c r="F9306" s="45">
        <v>40.844875335693359</v>
      </c>
      <c r="G9306" s="45"/>
      <c r="H9306" s="45"/>
      <c r="I9306" s="45"/>
      <c r="J9306" s="45"/>
      <c r="K9306" s="45">
        <v>8.368159294128418</v>
      </c>
      <c r="L9306" s="45"/>
      <c r="M9306" s="45"/>
      <c r="N9306" s="45">
        <v>52.778190612792969</v>
      </c>
      <c r="O9306" s="45"/>
      <c r="P9306" s="45"/>
      <c r="Q9306" s="45"/>
      <c r="R9306" s="45">
        <v>31.402633666992188</v>
      </c>
      <c r="S9306" s="45"/>
      <c r="T9306" s="45"/>
      <c r="U9306" s="45"/>
      <c r="V9306" s="46">
        <v>18.842948913574219</v>
      </c>
      <c r="W9306" s="46"/>
      <c r="X9306" s="45">
        <v>6.5999999642372131E-2</v>
      </c>
      <c r="Y9306" s="45"/>
      <c r="Z9306" s="44">
        <v>3.9599999785423279</v>
      </c>
      <c r="AA9306" s="44"/>
      <c r="AB9306" s="45">
        <v>-38.339179992675781</v>
      </c>
      <c r="AC9306" s="45"/>
      <c r="AD9306" s="45">
        <v>1.5098354816436768</v>
      </c>
      <c r="AE9306" s="45"/>
      <c r="AF9306" s="45">
        <v>42.749950408935547</v>
      </c>
      <c r="AG9306" s="45"/>
      <c r="AH9306" s="45">
        <v>29.161165237426758</v>
      </c>
      <c r="AI9306" s="45"/>
      <c r="AJ9306" s="45"/>
      <c r="AK9306" s="20">
        <v>3.6610846519470215</v>
      </c>
    </row>
    <row r="9307" spans="2:37">
      <c r="B9307" s="2">
        <v>2.8000000864267349E-2</v>
      </c>
      <c r="D9307" s="44">
        <v>1.680000051856041</v>
      </c>
      <c r="E9307" s="44"/>
      <c r="F9307" s="45">
        <v>26.987985610961914</v>
      </c>
      <c r="G9307" s="45"/>
      <c r="H9307" s="45"/>
      <c r="I9307" s="45"/>
      <c r="J9307" s="45"/>
      <c r="K9307" s="45">
        <v>7.9773154258728027</v>
      </c>
      <c r="L9307" s="45"/>
      <c r="M9307" s="45"/>
      <c r="N9307" s="45">
        <v>52.293537139892578</v>
      </c>
      <c r="O9307" s="45"/>
      <c r="P9307" s="45"/>
      <c r="Q9307" s="45"/>
      <c r="R9307" s="45">
        <v>31.336299896240234</v>
      </c>
      <c r="S9307" s="45"/>
      <c r="T9307" s="45"/>
      <c r="U9307" s="45"/>
      <c r="V9307" s="46">
        <v>18.000892639160156</v>
      </c>
      <c r="W9307" s="46"/>
      <c r="X9307" s="45">
        <v>6.7000001668930054E-2</v>
      </c>
      <c r="Y9307" s="45"/>
      <c r="Z9307" s="44">
        <v>4.0200001001358032</v>
      </c>
      <c r="AA9307" s="44"/>
      <c r="AB9307" s="45">
        <v>-39.444263458251953</v>
      </c>
      <c r="AC9307" s="45"/>
      <c r="AD9307" s="45">
        <v>1.4478781223297119</v>
      </c>
      <c r="AE9307" s="45"/>
      <c r="AF9307" s="45">
        <v>42.618438720703125</v>
      </c>
      <c r="AG9307" s="45"/>
      <c r="AH9307" s="45">
        <v>29.111980438232422</v>
      </c>
      <c r="AI9307" s="45"/>
      <c r="AJ9307" s="45"/>
      <c r="AK9307" s="20">
        <v>3.5167803764343262</v>
      </c>
    </row>
    <row r="9308" spans="2:37">
      <c r="B9308" s="2">
        <v>2.8999999165534973E-2</v>
      </c>
      <c r="D9308" s="44">
        <v>1.7399999499320984</v>
      </c>
      <c r="E9308" s="44"/>
      <c r="F9308" s="45">
        <v>10.547022819519043</v>
      </c>
      <c r="G9308" s="45"/>
      <c r="H9308" s="45"/>
      <c r="I9308" s="45"/>
      <c r="J9308" s="45"/>
      <c r="K9308" s="45">
        <v>7.6080284118652344</v>
      </c>
      <c r="L9308" s="45"/>
      <c r="M9308" s="45"/>
      <c r="N9308" s="45">
        <v>51.8311767578125</v>
      </c>
      <c r="O9308" s="45"/>
      <c r="P9308" s="45"/>
      <c r="Q9308" s="45"/>
      <c r="R9308" s="45">
        <v>31.270488739013672</v>
      </c>
      <c r="S9308" s="45"/>
      <c r="T9308" s="45"/>
      <c r="U9308" s="45"/>
      <c r="V9308" s="46">
        <v>17.203723907470703</v>
      </c>
      <c r="W9308" s="46"/>
      <c r="X9308" s="45">
        <v>6.8000003695487976E-2</v>
      </c>
      <c r="Y9308" s="45"/>
      <c r="Z9308" s="44">
        <v>4.0800002217292786</v>
      </c>
      <c r="AA9308" s="44"/>
      <c r="AB9308" s="45">
        <v>-34.814632415771484</v>
      </c>
      <c r="AC9308" s="45"/>
      <c r="AD9308" s="45">
        <v>1.3885430097579956</v>
      </c>
      <c r="AE9308" s="45"/>
      <c r="AF9308" s="45">
        <v>42.490062713623047</v>
      </c>
      <c r="AG9308" s="45"/>
      <c r="AH9308" s="45">
        <v>29.063161849975586</v>
      </c>
      <c r="AI9308" s="45"/>
      <c r="AJ9308" s="45"/>
      <c r="AK9308" s="20">
        <v>3.3783252239227295</v>
      </c>
    </row>
    <row r="9309" spans="2:37">
      <c r="B9309" s="2">
        <v>2.9999999329447746E-2</v>
      </c>
      <c r="D9309" s="44">
        <v>1.7999999597668648</v>
      </c>
      <c r="E9309" s="44"/>
      <c r="F9309" s="45">
        <v>-6.2182822227478027</v>
      </c>
      <c r="G9309" s="45"/>
      <c r="H9309" s="45"/>
      <c r="I9309" s="45"/>
      <c r="J9309" s="45"/>
      <c r="K9309" s="45">
        <v>7.2587194442749023</v>
      </c>
      <c r="L9309" s="45"/>
      <c r="M9309" s="45"/>
      <c r="N9309" s="45">
        <v>51.389522552490234</v>
      </c>
      <c r="O9309" s="45"/>
      <c r="P9309" s="45"/>
      <c r="Q9309" s="45"/>
      <c r="R9309" s="45">
        <v>31.205190658569336</v>
      </c>
      <c r="S9309" s="45"/>
      <c r="T9309" s="45"/>
      <c r="U9309" s="45"/>
      <c r="V9309" s="46">
        <v>16.448192596435547</v>
      </c>
      <c r="W9309" s="46"/>
      <c r="X9309" s="45">
        <v>6.8999998271465302E-2</v>
      </c>
      <c r="Y9309" s="45"/>
      <c r="Z9309" s="44">
        <v>4.1399998962879181</v>
      </c>
      <c r="AA9309" s="44"/>
      <c r="AB9309" s="45">
        <v>-25.126411437988281</v>
      </c>
      <c r="AC9309" s="45"/>
      <c r="AD9309" s="45">
        <v>1.331714391708374</v>
      </c>
      <c r="AE9309" s="45"/>
      <c r="AF9309" s="45">
        <v>42.364704132080078</v>
      </c>
      <c r="AG9309" s="45"/>
      <c r="AH9309" s="45">
        <v>29.014705657958984</v>
      </c>
      <c r="AI9309" s="45"/>
      <c r="AJ9309" s="45"/>
      <c r="AK9309" s="20">
        <v>3.2454724311828613</v>
      </c>
    </row>
    <row r="9310" spans="2:37">
      <c r="B9310" s="2">
        <v>3.0999999493360519E-2</v>
      </c>
      <c r="D9310" s="44">
        <v>1.8599999696016312</v>
      </c>
      <c r="E9310" s="44"/>
      <c r="F9310" s="45">
        <v>-21.009317398071289</v>
      </c>
      <c r="G9310" s="45"/>
      <c r="H9310" s="45"/>
      <c r="I9310" s="45"/>
      <c r="J9310" s="45"/>
      <c r="K9310" s="45">
        <v>6.9279675483703613</v>
      </c>
      <c r="L9310" s="45"/>
      <c r="M9310" s="45"/>
      <c r="N9310" s="45">
        <v>50.967151641845703</v>
      </c>
      <c r="O9310" s="45"/>
      <c r="P9310" s="45"/>
      <c r="Q9310" s="45"/>
      <c r="R9310" s="45">
        <v>31.140405654907227</v>
      </c>
      <c r="S9310" s="45"/>
      <c r="T9310" s="45"/>
      <c r="U9310" s="45"/>
      <c r="V9310" s="46">
        <v>15.731371879577637</v>
      </c>
      <c r="W9310" s="46"/>
      <c r="X9310" s="45">
        <v>7.0000000298023224E-2</v>
      </c>
      <c r="Y9310" s="45"/>
      <c r="Z9310" s="44">
        <v>4.2000000178813934</v>
      </c>
      <c r="AA9310" s="44"/>
      <c r="AB9310" s="45">
        <v>-11.761592864990234</v>
      </c>
      <c r="AC9310" s="45"/>
      <c r="AD9310" s="45">
        <v>1.2772822380065918</v>
      </c>
      <c r="AE9310" s="45"/>
      <c r="AF9310" s="45">
        <v>42.242252349853516</v>
      </c>
      <c r="AG9310" s="45"/>
      <c r="AH9310" s="45">
        <v>28.966606140136719</v>
      </c>
      <c r="AI9310" s="45"/>
      <c r="AJ9310" s="45"/>
      <c r="AK9310" s="20">
        <v>3.1179866790771484</v>
      </c>
    </row>
    <row r="9311" spans="2:37">
      <c r="B9311" s="2">
        <v>3.2000001519918442E-2</v>
      </c>
      <c r="D9311" s="44">
        <v>1.9200000911951065</v>
      </c>
      <c r="E9311" s="44"/>
      <c r="F9311" s="45">
        <v>-31.810708999633789</v>
      </c>
      <c r="G9311" s="45"/>
      <c r="H9311" s="45"/>
      <c r="I9311" s="45"/>
      <c r="J9311" s="45"/>
      <c r="K9311" s="45">
        <v>6.6144933700561523</v>
      </c>
      <c r="L9311" s="45"/>
      <c r="M9311" s="45"/>
      <c r="N9311" s="45">
        <v>50.562770843505859</v>
      </c>
      <c r="O9311" s="45"/>
      <c r="P9311" s="45"/>
      <c r="Q9311" s="45"/>
      <c r="R9311" s="45">
        <v>31.076126098632813</v>
      </c>
      <c r="S9311" s="45"/>
      <c r="T9311" s="45"/>
      <c r="U9311" s="45"/>
      <c r="V9311" s="46">
        <v>15.050631523132324</v>
      </c>
      <c r="W9311" s="46"/>
      <c r="X9311" s="45">
        <v>7.1000002324581146E-2</v>
      </c>
      <c r="Y9311" s="45"/>
      <c r="Z9311" s="44">
        <v>4.2600001394748688</v>
      </c>
      <c r="AA9311" s="44"/>
      <c r="AB9311" s="45">
        <v>3.387847900390625</v>
      </c>
      <c r="AC9311" s="45"/>
      <c r="AD9311" s="45">
        <v>1.2251414060592651</v>
      </c>
      <c r="AE9311" s="45"/>
      <c r="AF9311" s="45">
        <v>42.122592926025391</v>
      </c>
      <c r="AG9311" s="45"/>
      <c r="AH9311" s="45">
        <v>28.918865203857422</v>
      </c>
      <c r="AI9311" s="45"/>
      <c r="AJ9311" s="45"/>
      <c r="AK9311" s="20">
        <v>2.9956424236297607</v>
      </c>
    </row>
    <row r="9312" spans="2:37">
      <c r="B9312" s="2">
        <v>3.2999999821186066E-2</v>
      </c>
      <c r="D9312" s="44">
        <v>1.9799999892711639</v>
      </c>
      <c r="E9312" s="44"/>
      <c r="F9312" s="45">
        <v>-37.171455383300781</v>
      </c>
      <c r="G9312" s="45"/>
      <c r="H9312" s="45"/>
      <c r="I9312" s="45"/>
      <c r="J9312" s="45"/>
      <c r="K9312" s="45">
        <v>6.3171372413635254</v>
      </c>
      <c r="L9312" s="45"/>
      <c r="M9312" s="45"/>
      <c r="N9312" s="45">
        <v>50.175220489501953</v>
      </c>
      <c r="O9312" s="45"/>
      <c r="P9312" s="45"/>
      <c r="Q9312" s="45"/>
      <c r="R9312" s="45">
        <v>31.012346267700195</v>
      </c>
      <c r="S9312" s="45"/>
      <c r="T9312" s="45"/>
      <c r="U9312" s="45"/>
      <c r="V9312" s="46">
        <v>14.403587341308594</v>
      </c>
      <c r="W9312" s="46"/>
      <c r="X9312" s="45">
        <v>7.1999996900558472E-2</v>
      </c>
      <c r="Y9312" s="45"/>
      <c r="Z9312" s="44">
        <v>4.3199998140335083</v>
      </c>
      <c r="AA9312" s="44"/>
      <c r="AB9312" s="45">
        <v>18.186561584472656</v>
      </c>
      <c r="AC9312" s="45"/>
      <c r="AD9312" s="45">
        <v>1.1751916408538818</v>
      </c>
      <c r="AE9312" s="45"/>
      <c r="AF9312" s="45">
        <v>42.005622863769531</v>
      </c>
      <c r="AG9312" s="45"/>
      <c r="AH9312" s="45">
        <v>28.871475219726563</v>
      </c>
      <c r="AI9312" s="45"/>
      <c r="AJ9312" s="45"/>
      <c r="AK9312" s="20">
        <v>2.8782250881195068</v>
      </c>
    </row>
    <row r="9313" spans="2:37">
      <c r="B9313" s="2">
        <v>3.4000001847743988E-2</v>
      </c>
      <c r="D9313" s="44">
        <v>2.0400001108646393</v>
      </c>
      <c r="E9313" s="44"/>
      <c r="F9313" s="45">
        <v>-36.405868530273438</v>
      </c>
      <c r="G9313" s="45"/>
      <c r="H9313" s="45"/>
      <c r="I9313" s="45"/>
      <c r="J9313" s="45"/>
      <c r="K9313" s="45">
        <v>6.0348482131958008</v>
      </c>
      <c r="L9313" s="45"/>
      <c r="M9313" s="45"/>
      <c r="N9313" s="45">
        <v>49.803436279296875</v>
      </c>
      <c r="O9313" s="45"/>
      <c r="P9313" s="45"/>
      <c r="Q9313" s="45"/>
      <c r="R9313" s="45">
        <v>30.949066162109375</v>
      </c>
      <c r="S9313" s="45"/>
      <c r="T9313" s="45"/>
      <c r="U9313" s="45"/>
      <c r="V9313" s="46">
        <v>13.788080215454102</v>
      </c>
      <c r="W9313" s="46"/>
      <c r="X9313" s="45">
        <v>7.2999998927116394E-2</v>
      </c>
      <c r="Y9313" s="45"/>
      <c r="Z9313" s="44">
        <v>4.3799999356269836</v>
      </c>
      <c r="AA9313" s="44"/>
      <c r="AB9313" s="45">
        <v>30.555648803710938</v>
      </c>
      <c r="AC9313" s="45"/>
      <c r="AD9313" s="45">
        <v>1.1273375749588013</v>
      </c>
      <c r="AE9313" s="45"/>
      <c r="AF9313" s="45">
        <v>41.891242980957031</v>
      </c>
      <c r="AG9313" s="45"/>
      <c r="AH9313" s="45">
        <v>28.824434280395508</v>
      </c>
      <c r="AI9313" s="45"/>
      <c r="AJ9313" s="45"/>
      <c r="AK9313" s="20">
        <v>2.765528678894043</v>
      </c>
    </row>
    <row r="9314" spans="2:37">
      <c r="B9314" s="2">
        <v>3.5000000149011612E-2</v>
      </c>
      <c r="D9314" s="44">
        <v>2.1000000089406967</v>
      </c>
      <c r="E9314" s="44"/>
      <c r="F9314" s="45">
        <v>-29.68658447265625</v>
      </c>
      <c r="G9314" s="45"/>
      <c r="H9314" s="45"/>
      <c r="I9314" s="45"/>
      <c r="J9314" s="45"/>
      <c r="K9314" s="45">
        <v>5.7666692733764648</v>
      </c>
      <c r="L9314" s="45"/>
      <c r="M9314" s="45"/>
      <c r="N9314" s="45">
        <v>49.446460723876953</v>
      </c>
      <c r="O9314" s="45"/>
      <c r="P9314" s="45"/>
      <c r="Q9314" s="45"/>
      <c r="R9314" s="45">
        <v>30.886276245117188</v>
      </c>
      <c r="S9314" s="45"/>
      <c r="T9314" s="45"/>
      <c r="U9314" s="45"/>
      <c r="V9314" s="46">
        <v>13.202144622802734</v>
      </c>
      <c r="W9314" s="46"/>
      <c r="X9314" s="45">
        <v>7.4000000953674316E-2</v>
      </c>
      <c r="Y9314" s="45"/>
      <c r="Z9314" s="44">
        <v>4.440000057220459</v>
      </c>
      <c r="AA9314" s="44"/>
      <c r="AB9314" s="45">
        <v>38.763599395751953</v>
      </c>
      <c r="AC9314" s="45"/>
      <c r="AD9314" s="45">
        <v>1.081487774848938</v>
      </c>
      <c r="AE9314" s="45"/>
      <c r="AF9314" s="45">
        <v>41.77935791015625</v>
      </c>
      <c r="AG9314" s="45"/>
      <c r="AH9314" s="45">
        <v>28.777740478515625</v>
      </c>
      <c r="AI9314" s="45"/>
      <c r="AJ9314" s="45"/>
      <c r="AK9314" s="20">
        <v>2.6573572158813477</v>
      </c>
    </row>
    <row r="9315" spans="2:37">
      <c r="B9315" s="2">
        <v>3.5999998450279236E-2</v>
      </c>
      <c r="D9315" s="44">
        <v>2.1599999070167542</v>
      </c>
      <c r="E9315" s="44"/>
      <c r="F9315" s="45">
        <v>-18.017019271850586</v>
      </c>
      <c r="G9315" s="45"/>
      <c r="H9315" s="45"/>
      <c r="I9315" s="45"/>
      <c r="J9315" s="45"/>
      <c r="K9315" s="45">
        <v>5.5117278099060059</v>
      </c>
      <c r="L9315" s="45"/>
      <c r="M9315" s="45"/>
      <c r="N9315" s="45">
        <v>49.103412628173828</v>
      </c>
      <c r="O9315" s="45"/>
      <c r="P9315" s="45"/>
      <c r="Q9315" s="45"/>
      <c r="R9315" s="45">
        <v>30.823976516723633</v>
      </c>
      <c r="S9315" s="45"/>
      <c r="T9315" s="45"/>
      <c r="U9315" s="45"/>
      <c r="V9315" s="46">
        <v>12.643988609313965</v>
      </c>
      <c r="W9315" s="46"/>
      <c r="X9315" s="45">
        <v>7.5000002980232239E-2</v>
      </c>
      <c r="Y9315" s="45"/>
      <c r="Z9315" s="44">
        <v>4.5000001788139343</v>
      </c>
      <c r="AA9315" s="44"/>
      <c r="AB9315" s="45">
        <v>41.667613983154297</v>
      </c>
      <c r="AC9315" s="45"/>
      <c r="AD9315" s="45">
        <v>1.037555456161499</v>
      </c>
      <c r="AE9315" s="45"/>
      <c r="AF9315" s="45">
        <v>41.669879913330078</v>
      </c>
      <c r="AG9315" s="45"/>
      <c r="AH9315" s="45">
        <v>28.731391906738281</v>
      </c>
      <c r="AI9315" s="45"/>
      <c r="AJ9315" s="45"/>
      <c r="AK9315" s="20">
        <v>2.5535223484039307</v>
      </c>
    </row>
    <row r="9316" spans="2:37">
      <c r="B9316" s="2">
        <v>3.7000000476837158E-2</v>
      </c>
      <c r="D9316" s="44">
        <v>2.2200000286102295</v>
      </c>
      <c r="E9316" s="44"/>
      <c r="F9316" s="45">
        <v>-3.0876791477203369</v>
      </c>
      <c r="G9316" s="45"/>
      <c r="H9316" s="45"/>
      <c r="I9316" s="45"/>
      <c r="J9316" s="45"/>
      <c r="K9316" s="45">
        <v>5.2692232131958008</v>
      </c>
      <c r="L9316" s="45"/>
      <c r="M9316" s="45"/>
      <c r="N9316" s="45">
        <v>48.773483276367188</v>
      </c>
      <c r="O9316" s="45"/>
      <c r="P9316" s="45"/>
      <c r="Q9316" s="45"/>
      <c r="R9316" s="45">
        <v>30.76215934753418</v>
      </c>
      <c r="S9316" s="45"/>
      <c r="T9316" s="45"/>
      <c r="U9316" s="45"/>
      <c r="V9316" s="46">
        <v>12.111969947814941</v>
      </c>
      <c r="W9316" s="46"/>
      <c r="X9316" s="45">
        <v>7.5999997556209564E-2</v>
      </c>
      <c r="Y9316" s="45"/>
      <c r="Z9316" s="44">
        <v>4.5599998533725739</v>
      </c>
      <c r="AA9316" s="44"/>
      <c r="AB9316" s="45">
        <v>38.871749877929688</v>
      </c>
      <c r="AC9316" s="45"/>
      <c r="AD9316" s="45">
        <v>0.99545729160308838</v>
      </c>
      <c r="AE9316" s="45"/>
      <c r="AF9316" s="45">
        <v>41.562713623046875</v>
      </c>
      <c r="AG9316" s="45"/>
      <c r="AH9316" s="45">
        <v>28.685380935668945</v>
      </c>
      <c r="AI9316" s="45"/>
      <c r="AJ9316" s="45"/>
      <c r="AK9316" s="20">
        <v>2.4538443088531494</v>
      </c>
    </row>
    <row r="9317" spans="2:37" ht="14.25" customHeight="1">
      <c r="B9317" s="2">
        <v>3.7999998778104782E-2</v>
      </c>
      <c r="D9317" s="44">
        <v>2.2799999266862869</v>
      </c>
      <c r="E9317" s="44"/>
      <c r="F9317" s="45">
        <v>12.963143348693848</v>
      </c>
      <c r="G9317" s="45"/>
      <c r="H9317" s="45"/>
      <c r="I9317" s="45"/>
      <c r="J9317" s="45"/>
      <c r="K9317" s="45">
        <v>5.038421630859375</v>
      </c>
      <c r="L9317" s="45"/>
      <c r="M9317" s="45"/>
      <c r="N9317" s="45">
        <v>48.455936431884766</v>
      </c>
      <c r="O9317" s="45"/>
      <c r="P9317" s="45"/>
      <c r="Q9317" s="45"/>
      <c r="R9317" s="45">
        <v>30.70081901550293</v>
      </c>
      <c r="S9317" s="45"/>
      <c r="T9317" s="45"/>
      <c r="U9317" s="45"/>
      <c r="V9317" s="46">
        <v>11.604582786560059</v>
      </c>
      <c r="W9317" s="46"/>
      <c r="X9317" s="45">
        <v>7.6999999582767487E-2</v>
      </c>
      <c r="Y9317" s="45"/>
      <c r="Z9317" s="44">
        <v>4.6199999749660492</v>
      </c>
      <c r="AA9317" s="44"/>
      <c r="AB9317" s="45">
        <v>30.779937744140625</v>
      </c>
      <c r="AC9317" s="45"/>
      <c r="AD9317" s="45">
        <v>0.95511424541473389</v>
      </c>
      <c r="AE9317" s="45"/>
      <c r="AF9317" s="45">
        <v>41.457778930664063</v>
      </c>
      <c r="AG9317" s="45"/>
      <c r="AH9317" s="45">
        <v>28.63970947265625</v>
      </c>
      <c r="AI9317" s="45"/>
      <c r="AJ9317" s="45"/>
      <c r="AK9317" s="20">
        <v>2.3581514358520508</v>
      </c>
    </row>
    <row r="9318" spans="2:37" ht="13.5" customHeight="1">
      <c r="B9318" s="47" t="s">
        <v>11</v>
      </c>
      <c r="C9318" s="47"/>
      <c r="D9318" s="47"/>
      <c r="E9318" s="47"/>
    </row>
    <row r="9319" spans="2:37" ht="12.75" customHeight="1">
      <c r="B9319" s="39" t="s">
        <v>0</v>
      </c>
      <c r="C9319" s="39"/>
      <c r="D9319" s="39"/>
      <c r="E9319" s="39"/>
      <c r="F9319" s="39"/>
      <c r="G9319" s="1" t="s">
        <v>1</v>
      </c>
      <c r="H9319" s="40" t="s">
        <v>88</v>
      </c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</row>
    <row r="9320" spans="2:37" ht="12.75" customHeight="1">
      <c r="AB9320" s="39" t="s">
        <v>2</v>
      </c>
      <c r="AC9320" s="39"/>
      <c r="AD9320" s="39"/>
      <c r="AE9320" s="39"/>
      <c r="AF9320" s="39"/>
      <c r="AG9320" s="39"/>
    </row>
    <row r="9321" spans="2:37" ht="12" customHeight="1">
      <c r="B9321" s="39" t="s">
        <v>3</v>
      </c>
      <c r="C9321" s="39"/>
      <c r="D9321" s="39"/>
      <c r="E9321" s="39"/>
      <c r="G9321" s="1" t="s">
        <v>4</v>
      </c>
      <c r="H9321" s="41">
        <v>0.43999999761581421</v>
      </c>
      <c r="I9321" s="41"/>
      <c r="J9321" s="41"/>
      <c r="K9321" s="41"/>
      <c r="L9321" s="41"/>
      <c r="M9321" s="41"/>
      <c r="N9321" s="41"/>
      <c r="O9321" s="39" t="s">
        <v>21</v>
      </c>
      <c r="P9321" s="39"/>
      <c r="Q9321" s="39"/>
      <c r="R9321" s="39"/>
      <c r="S9321" s="1" t="s">
        <v>4</v>
      </c>
      <c r="T9321" s="42" t="s">
        <v>22</v>
      </c>
      <c r="U9321" s="42"/>
      <c r="V9321" s="42"/>
      <c r="W9321" s="42"/>
      <c r="X9321" s="42"/>
      <c r="Y9321" s="42"/>
      <c r="Z9321" s="42"/>
      <c r="AA9321" s="42"/>
      <c r="AB9321" s="39"/>
      <c r="AC9321" s="39"/>
      <c r="AD9321" s="39"/>
      <c r="AE9321" s="39"/>
      <c r="AF9321" s="39"/>
      <c r="AG9321" s="39"/>
    </row>
    <row r="9322" spans="2:37" ht="10.5" customHeight="1">
      <c r="AB9322" s="39"/>
      <c r="AC9322" s="39"/>
      <c r="AD9322" s="39"/>
      <c r="AE9322" s="39"/>
      <c r="AF9322" s="39"/>
      <c r="AG9322" s="39"/>
    </row>
    <row r="9323" spans="2:37" ht="12" customHeight="1">
      <c r="AB9323" s="39"/>
      <c r="AC9323" s="39"/>
      <c r="AD9323" s="39"/>
      <c r="AE9323" s="39"/>
      <c r="AF9323" s="39"/>
      <c r="AG9323" s="39"/>
    </row>
    <row r="9324" spans="2:37" ht="12" customHeight="1">
      <c r="AB9324" s="39"/>
      <c r="AC9324" s="39"/>
      <c r="AD9324" s="39"/>
      <c r="AE9324" s="39"/>
      <c r="AF9324" s="39"/>
      <c r="AG9324" s="39"/>
    </row>
    <row r="9325" spans="2:37" ht="6" customHeight="1"/>
    <row r="9326" spans="2:37" ht="3" customHeight="1">
      <c r="B9326" s="43" t="s">
        <v>5</v>
      </c>
      <c r="D9326" s="43" t="s">
        <v>23</v>
      </c>
      <c r="E9326" s="43"/>
      <c r="G9326" s="43" t="s">
        <v>6</v>
      </c>
      <c r="H9326" s="43"/>
      <c r="J9326" s="43" t="s">
        <v>7</v>
      </c>
      <c r="K9326" s="43"/>
      <c r="L9326" s="43"/>
      <c r="M9326" s="43"/>
      <c r="N9326" s="43" t="s">
        <v>8</v>
      </c>
      <c r="O9326" s="43"/>
      <c r="Q9326" s="43" t="s">
        <v>9</v>
      </c>
      <c r="R9326" s="43"/>
      <c r="S9326" s="43"/>
      <c r="T9326" s="43" t="s">
        <v>10</v>
      </c>
      <c r="U9326" s="43"/>
      <c r="X9326" s="43" t="s">
        <v>5</v>
      </c>
      <c r="Y9326" s="43"/>
      <c r="Z9326" s="43" t="s">
        <v>23</v>
      </c>
      <c r="AA9326" s="43"/>
      <c r="AB9326" s="43" t="s">
        <v>6</v>
      </c>
      <c r="AC9326" s="43" t="s">
        <v>7</v>
      </c>
      <c r="AE9326" s="43" t="s">
        <v>8</v>
      </c>
      <c r="AF9326" s="43" t="s">
        <v>9</v>
      </c>
      <c r="AG9326" s="43" t="s">
        <v>10</v>
      </c>
      <c r="AH9326" s="43"/>
    </row>
    <row r="9327" spans="2:37" ht="14.25" customHeight="1">
      <c r="B9327" s="43"/>
      <c r="D9327" s="43"/>
      <c r="E9327" s="43"/>
      <c r="G9327" s="43"/>
      <c r="H9327" s="43"/>
      <c r="J9327" s="43"/>
      <c r="K9327" s="43"/>
      <c r="L9327" s="43"/>
      <c r="M9327" s="43"/>
      <c r="N9327" s="43"/>
      <c r="O9327" s="43"/>
      <c r="Q9327" s="43"/>
      <c r="R9327" s="43"/>
      <c r="S9327" s="43"/>
      <c r="T9327" s="43"/>
      <c r="U9327" s="43"/>
      <c r="X9327" s="43"/>
      <c r="Y9327" s="43"/>
      <c r="Z9327" s="43"/>
      <c r="AA9327" s="43"/>
      <c r="AB9327" s="43"/>
      <c r="AC9327" s="43"/>
      <c r="AE9327" s="43"/>
      <c r="AF9327" s="43"/>
      <c r="AG9327" s="43"/>
      <c r="AH9327" s="43"/>
    </row>
    <row r="9328" spans="2:37">
      <c r="B9328" s="2">
        <v>7.8000001609325409E-2</v>
      </c>
      <c r="D9328" s="44">
        <v>4.6800000965595245</v>
      </c>
      <c r="E9328" s="44"/>
      <c r="F9328" s="45">
        <v>18.536840438842773</v>
      </c>
      <c r="G9328" s="45"/>
      <c r="H9328" s="45"/>
      <c r="I9328" s="45"/>
      <c r="J9328" s="45"/>
      <c r="K9328" s="45">
        <v>0.91645044088363647</v>
      </c>
      <c r="L9328" s="45"/>
      <c r="M9328" s="45"/>
      <c r="N9328" s="45">
        <v>41.354999542236328</v>
      </c>
      <c r="O9328" s="45"/>
      <c r="P9328" s="45"/>
      <c r="Q9328" s="45"/>
      <c r="R9328" s="45">
        <v>28.594371795654297</v>
      </c>
      <c r="S9328" s="45"/>
      <c r="T9328" s="45"/>
      <c r="U9328" s="45"/>
      <c r="V9328" s="46">
        <v>2.2662792205810547</v>
      </c>
      <c r="W9328" s="46"/>
    </row>
    <row r="9329" spans="2:23">
      <c r="B9329" s="2">
        <v>7.9000003635883331E-2</v>
      </c>
      <c r="D9329" s="44">
        <v>4.7400002181529999</v>
      </c>
      <c r="E9329" s="44"/>
      <c r="F9329" s="45">
        <v>3.8651840686798096</v>
      </c>
      <c r="G9329" s="45"/>
      <c r="H9329" s="45"/>
      <c r="I9329" s="45"/>
      <c r="J9329" s="45"/>
      <c r="K9329" s="45">
        <v>0.87939369678497314</v>
      </c>
      <c r="L9329" s="45"/>
      <c r="M9329" s="45"/>
      <c r="N9329" s="45">
        <v>41.254295349121094</v>
      </c>
      <c r="O9329" s="45"/>
      <c r="P9329" s="45"/>
      <c r="Q9329" s="45"/>
      <c r="R9329" s="45">
        <v>28.549365997314453</v>
      </c>
      <c r="S9329" s="45"/>
      <c r="T9329" s="45"/>
      <c r="U9329" s="45"/>
      <c r="V9329" s="46">
        <v>2.1780703067779541</v>
      </c>
      <c r="W9329" s="46"/>
    </row>
    <row r="9330" spans="2:23">
      <c r="B9330" s="2">
        <v>7.9999998211860657E-2</v>
      </c>
      <c r="D9330" s="44">
        <v>4.7999998927116394</v>
      </c>
      <c r="E9330" s="44"/>
      <c r="F9330" s="45">
        <v>-11.177349090576172</v>
      </c>
      <c r="G9330" s="45"/>
      <c r="H9330" s="45"/>
      <c r="I9330" s="45"/>
      <c r="J9330" s="45"/>
      <c r="K9330" s="45">
        <v>0.84387493133544922</v>
      </c>
      <c r="L9330" s="45"/>
      <c r="M9330" s="45"/>
      <c r="N9330" s="45">
        <v>41.155593872070313</v>
      </c>
      <c r="O9330" s="45"/>
      <c r="P9330" s="45"/>
      <c r="Q9330" s="45"/>
      <c r="R9330" s="45">
        <v>28.504690170288086</v>
      </c>
      <c r="S9330" s="45"/>
      <c r="T9330" s="45"/>
      <c r="U9330" s="45"/>
      <c r="V9330" s="46">
        <v>2.0933737754821777</v>
      </c>
      <c r="W9330" s="46"/>
    </row>
    <row r="9331" spans="2:23">
      <c r="B9331" s="2">
        <v>8.1000000238418579E-2</v>
      </c>
      <c r="D9331" s="44">
        <v>4.8600000143051147</v>
      </c>
      <c r="E9331" s="44"/>
      <c r="F9331" s="45">
        <v>-24.487367630004883</v>
      </c>
      <c r="G9331" s="45"/>
      <c r="H9331" s="45"/>
      <c r="I9331" s="45"/>
      <c r="J9331" s="45"/>
      <c r="K9331" s="45">
        <v>0.80982816219329834</v>
      </c>
      <c r="L9331" s="45"/>
      <c r="M9331" s="45"/>
      <c r="N9331" s="45">
        <v>41.058826446533203</v>
      </c>
      <c r="O9331" s="45"/>
      <c r="P9331" s="45"/>
      <c r="Q9331" s="45"/>
      <c r="R9331" s="45">
        <v>28.460338592529297</v>
      </c>
      <c r="S9331" s="45"/>
      <c r="T9331" s="45"/>
      <c r="U9331" s="45"/>
      <c r="V9331" s="46">
        <v>2.0120456218719482</v>
      </c>
      <c r="W9331" s="46"/>
    </row>
    <row r="9332" spans="2:23">
      <c r="B9332" s="2">
        <v>8.2000002264976501E-2</v>
      </c>
      <c r="D9332" s="44">
        <v>4.9200001358985901</v>
      </c>
      <c r="E9332" s="44"/>
      <c r="F9332" s="45">
        <v>-34.21051025390625</v>
      </c>
      <c r="G9332" s="45"/>
      <c r="H9332" s="45"/>
      <c r="I9332" s="45"/>
      <c r="J9332" s="45"/>
      <c r="K9332" s="45">
        <v>0.77719050645828247</v>
      </c>
      <c r="L9332" s="45"/>
      <c r="M9332" s="45"/>
      <c r="N9332" s="45">
        <v>40.963924407958984</v>
      </c>
      <c r="O9332" s="45"/>
      <c r="P9332" s="45"/>
      <c r="Q9332" s="45"/>
      <c r="R9332" s="45">
        <v>28.416311264038086</v>
      </c>
      <c r="S9332" s="45"/>
      <c r="T9332" s="45"/>
      <c r="U9332" s="45"/>
      <c r="V9332" s="46">
        <v>1.9339479207992554</v>
      </c>
      <c r="W9332" s="46"/>
    </row>
    <row r="9333" spans="2:23">
      <c r="B9333" s="2">
        <v>8.2999996840953827E-2</v>
      </c>
      <c r="D9333" s="44">
        <v>4.9799998104572296</v>
      </c>
      <c r="E9333" s="44"/>
      <c r="F9333" s="45">
        <v>-39.000385284423828</v>
      </c>
      <c r="G9333" s="45"/>
      <c r="H9333" s="45"/>
      <c r="I9333" s="45"/>
      <c r="J9333" s="45"/>
      <c r="K9333" s="45">
        <v>0.74590164422988892</v>
      </c>
      <c r="L9333" s="45"/>
      <c r="M9333" s="45"/>
      <c r="N9333" s="45">
        <v>40.870822906494141</v>
      </c>
      <c r="O9333" s="45"/>
      <c r="P9333" s="45"/>
      <c r="Q9333" s="45"/>
      <c r="R9333" s="45">
        <v>28.372602462768555</v>
      </c>
      <c r="S9333" s="45"/>
      <c r="T9333" s="45"/>
      <c r="U9333" s="45"/>
      <c r="V9333" s="46">
        <v>1.8589485883712769</v>
      </c>
      <c r="W9333" s="46"/>
    </row>
    <row r="9334" spans="2:23">
      <c r="B9334" s="2">
        <v>8.3999998867511749E-2</v>
      </c>
      <c r="D9334" s="44">
        <v>5.039999932050705</v>
      </c>
      <c r="E9334" s="44"/>
      <c r="F9334" s="45">
        <v>-38.205577850341797</v>
      </c>
      <c r="G9334" s="45"/>
      <c r="H9334" s="45"/>
      <c r="I9334" s="45"/>
      <c r="J9334" s="45"/>
      <c r="K9334" s="45">
        <v>0.7159041166305542</v>
      </c>
      <c r="L9334" s="45"/>
      <c r="M9334" s="45"/>
      <c r="N9334" s="45">
        <v>40.779460906982422</v>
      </c>
      <c r="O9334" s="45"/>
      <c r="P9334" s="45"/>
      <c r="Q9334" s="45"/>
      <c r="R9334" s="45">
        <v>28.329214096069336</v>
      </c>
      <c r="S9334" s="45"/>
      <c r="T9334" s="45"/>
      <c r="U9334" s="45"/>
      <c r="V9334" s="46">
        <v>1.7869210243225098</v>
      </c>
      <c r="W9334" s="46"/>
    </row>
    <row r="9335" spans="2:23">
      <c r="B9335" s="2">
        <v>8.5000000894069672E-2</v>
      </c>
      <c r="D9335" s="44">
        <v>5.1000000536441803</v>
      </c>
      <c r="E9335" s="44"/>
      <c r="F9335" s="45">
        <v>-31.958763122558594</v>
      </c>
      <c r="G9335" s="45"/>
      <c r="H9335" s="45"/>
      <c r="I9335" s="45"/>
      <c r="J9335" s="45"/>
      <c r="K9335" s="45">
        <v>0.68714296817779541</v>
      </c>
      <c r="L9335" s="45"/>
      <c r="M9335" s="45"/>
      <c r="N9335" s="45">
        <v>40.689785003662109</v>
      </c>
      <c r="O9335" s="45"/>
      <c r="P9335" s="45"/>
      <c r="Q9335" s="45"/>
      <c r="R9335" s="45">
        <v>28.286138534545898</v>
      </c>
      <c r="S9335" s="45"/>
      <c r="T9335" s="45"/>
      <c r="U9335" s="45"/>
      <c r="V9335" s="46">
        <v>1.7177441120147705</v>
      </c>
      <c r="W9335" s="46"/>
    </row>
    <row r="9336" spans="2:23">
      <c r="B9336" s="2">
        <v>8.6000002920627594E-2</v>
      </c>
      <c r="D9336" s="44">
        <v>5.1600001752376556</v>
      </c>
      <c r="E9336" s="44"/>
      <c r="F9336" s="45">
        <v>-21.155733108520508</v>
      </c>
      <c r="G9336" s="45"/>
      <c r="H9336" s="45"/>
      <c r="I9336" s="45"/>
      <c r="J9336" s="45"/>
      <c r="K9336" s="45">
        <v>0.65956568717956543</v>
      </c>
      <c r="L9336" s="45"/>
      <c r="M9336" s="45"/>
      <c r="N9336" s="45">
        <v>40.601730346679688</v>
      </c>
      <c r="O9336" s="45"/>
      <c r="P9336" s="45"/>
      <c r="Q9336" s="45"/>
      <c r="R9336" s="45">
        <v>28.243375778198242</v>
      </c>
      <c r="S9336" s="45"/>
      <c r="T9336" s="45"/>
      <c r="U9336" s="45"/>
      <c r="V9336" s="46">
        <v>1.6513017416000366</v>
      </c>
      <c r="W9336" s="46"/>
    </row>
    <row r="9337" spans="2:23">
      <c r="B9337" s="2">
        <v>8.6999997496604919E-2</v>
      </c>
      <c r="D9337" s="44">
        <v>5.2199998497962952</v>
      </c>
      <c r="E9337" s="44"/>
      <c r="F9337" s="45">
        <v>-7.3276104927062988</v>
      </c>
      <c r="G9337" s="45"/>
      <c r="H9337" s="45"/>
      <c r="I9337" s="45"/>
      <c r="J9337" s="45"/>
      <c r="K9337" s="45">
        <v>0.6331220269203186</v>
      </c>
      <c r="L9337" s="45"/>
      <c r="M9337" s="45"/>
      <c r="N9337" s="45">
        <v>40.515251159667969</v>
      </c>
      <c r="O9337" s="45"/>
      <c r="P9337" s="45"/>
      <c r="Q9337" s="45"/>
      <c r="R9337" s="45">
        <v>28.200922012329102</v>
      </c>
      <c r="S9337" s="45"/>
      <c r="T9337" s="45"/>
      <c r="U9337" s="45"/>
      <c r="V9337" s="46">
        <v>1.5874830484390259</v>
      </c>
      <c r="W9337" s="46"/>
    </row>
    <row r="9338" spans="2:23">
      <c r="B9338" s="2">
        <v>8.7999999523162842E-2</v>
      </c>
      <c r="D9338" s="44">
        <v>5.2799999713897705</v>
      </c>
      <c r="E9338" s="44"/>
      <c r="F9338" s="45">
        <v>7.5754971504211426</v>
      </c>
      <c r="G9338" s="45"/>
      <c r="H9338" s="45"/>
      <c r="I9338" s="45"/>
      <c r="J9338" s="45"/>
      <c r="K9338" s="45">
        <v>0.60776394605636597</v>
      </c>
      <c r="L9338" s="45"/>
      <c r="M9338" s="45"/>
      <c r="N9338" s="45">
        <v>40.430286407470703</v>
      </c>
      <c r="O9338" s="45"/>
      <c r="P9338" s="45"/>
      <c r="Q9338" s="45"/>
      <c r="R9338" s="45">
        <v>28.158777236938477</v>
      </c>
      <c r="S9338" s="45"/>
      <c r="T9338" s="45"/>
      <c r="U9338" s="45"/>
      <c r="V9338" s="46">
        <v>1.5261813402175903</v>
      </c>
      <c r="W9338" s="46"/>
    </row>
    <row r="9339" spans="2:23">
      <c r="B9339" s="2">
        <v>8.9000001549720764E-2</v>
      </c>
      <c r="D9339" s="44">
        <v>5.3400000929832458</v>
      </c>
      <c r="E9339" s="44"/>
      <c r="F9339" s="45">
        <v>21.458900451660156</v>
      </c>
      <c r="G9339" s="45"/>
      <c r="H9339" s="45"/>
      <c r="I9339" s="45"/>
      <c r="J9339" s="45"/>
      <c r="K9339" s="45">
        <v>0.58344560861587524</v>
      </c>
      <c r="L9339" s="45"/>
      <c r="M9339" s="45"/>
      <c r="N9339" s="45">
        <v>40.346794128417969</v>
      </c>
      <c r="O9339" s="45"/>
      <c r="P9339" s="45"/>
      <c r="Q9339" s="45"/>
      <c r="R9339" s="45">
        <v>28.116933822631836</v>
      </c>
      <c r="S9339" s="45"/>
      <c r="T9339" s="45"/>
      <c r="U9339" s="45"/>
      <c r="V9339" s="46">
        <v>1.4672948122024536</v>
      </c>
      <c r="W9339" s="46"/>
    </row>
    <row r="9340" spans="2:23">
      <c r="B9340" s="2">
        <v>9.0000003576278687E-2</v>
      </c>
      <c r="D9340" s="44">
        <v>5.4000002145767212</v>
      </c>
      <c r="E9340" s="44"/>
      <c r="F9340" s="45">
        <v>32.37713623046875</v>
      </c>
      <c r="G9340" s="45"/>
      <c r="H9340" s="45"/>
      <c r="I9340" s="45"/>
      <c r="J9340" s="45"/>
      <c r="K9340" s="45">
        <v>0.5601230263710022</v>
      </c>
      <c r="L9340" s="45"/>
      <c r="M9340" s="45"/>
      <c r="N9340" s="45">
        <v>40.264724731445313</v>
      </c>
      <c r="O9340" s="45"/>
      <c r="P9340" s="45"/>
      <c r="Q9340" s="45"/>
      <c r="R9340" s="45">
        <v>28.075393676757813</v>
      </c>
      <c r="S9340" s="45"/>
      <c r="T9340" s="45"/>
      <c r="U9340" s="45"/>
      <c r="V9340" s="46">
        <v>1.4107257127761841</v>
      </c>
      <c r="W9340" s="46"/>
    </row>
    <row r="9341" spans="2:23">
      <c r="B9341" s="2">
        <v>9.0999998152256012E-2</v>
      </c>
      <c r="D9341" s="44">
        <v>5.4599998891353607</v>
      </c>
      <c r="E9341" s="44"/>
      <c r="F9341" s="45">
        <v>38.806011199951172</v>
      </c>
      <c r="G9341" s="45"/>
      <c r="H9341" s="45"/>
      <c r="I9341" s="45"/>
      <c r="J9341" s="45"/>
      <c r="K9341" s="45">
        <v>0.5377543568611145</v>
      </c>
      <c r="L9341" s="45"/>
      <c r="M9341" s="45"/>
      <c r="N9341" s="45">
        <v>40.184032440185547</v>
      </c>
      <c r="O9341" s="45"/>
      <c r="P9341" s="45"/>
      <c r="Q9341" s="45"/>
      <c r="R9341" s="45">
        <v>28.034152984619141</v>
      </c>
      <c r="S9341" s="45"/>
      <c r="T9341" s="45"/>
      <c r="U9341" s="45"/>
      <c r="V9341" s="46">
        <v>1.3563804626464844</v>
      </c>
      <c r="W9341" s="46"/>
    </row>
    <row r="9342" spans="2:23">
      <c r="B9342" s="2">
        <v>9.2000000178813934E-2</v>
      </c>
      <c r="D9342" s="44">
        <v>5.5200000107288361</v>
      </c>
      <c r="E9342" s="44"/>
      <c r="F9342" s="45">
        <v>39.854850769042969</v>
      </c>
      <c r="G9342" s="45"/>
      <c r="H9342" s="45"/>
      <c r="I9342" s="45"/>
      <c r="J9342" s="45"/>
      <c r="K9342" s="45">
        <v>0.51629942655563354</v>
      </c>
      <c r="L9342" s="45"/>
      <c r="M9342" s="45"/>
      <c r="N9342" s="45">
        <v>40.104671478271484</v>
      </c>
      <c r="O9342" s="45"/>
      <c r="P9342" s="45"/>
      <c r="Q9342" s="45"/>
      <c r="R9342" s="45">
        <v>27.993207931518555</v>
      </c>
      <c r="S9342" s="45"/>
      <c r="T9342" s="45"/>
      <c r="U9342" s="45"/>
      <c r="V9342" s="46">
        <v>1.3041694164276123</v>
      </c>
      <c r="W9342" s="46"/>
    </row>
    <row r="9343" spans="2:23">
      <c r="B9343" s="2">
        <v>9.3000002205371857E-2</v>
      </c>
      <c r="D9343" s="44">
        <v>5.5800001323223114</v>
      </c>
      <c r="E9343" s="44"/>
      <c r="F9343" s="45">
        <v>35.389369964599609</v>
      </c>
      <c r="G9343" s="45"/>
      <c r="H9343" s="45"/>
      <c r="I9343" s="45"/>
      <c r="J9343" s="45"/>
      <c r="K9343" s="45">
        <v>0.49571985006332397</v>
      </c>
      <c r="L9343" s="45"/>
      <c r="M9343" s="45"/>
      <c r="N9343" s="45">
        <v>40.026603698730469</v>
      </c>
      <c r="O9343" s="45"/>
      <c r="P9343" s="45"/>
      <c r="Q9343" s="45"/>
      <c r="R9343" s="45">
        <v>27.952556610107422</v>
      </c>
      <c r="S9343" s="45"/>
      <c r="T9343" s="45"/>
      <c r="U9343" s="45"/>
      <c r="V9343" s="46">
        <v>1.2540065050125122</v>
      </c>
      <c r="W9343" s="46"/>
    </row>
    <row r="9344" spans="2:23">
      <c r="B9344" s="2">
        <v>9.3999996781349182E-2</v>
      </c>
      <c r="D9344" s="44">
        <v>5.6399998068809509</v>
      </c>
      <c r="E9344" s="44"/>
      <c r="F9344" s="45">
        <v>26.048290252685547</v>
      </c>
      <c r="G9344" s="45"/>
      <c r="H9344" s="45"/>
      <c r="I9344" s="45"/>
      <c r="J9344" s="45"/>
      <c r="K9344" s="45">
        <v>0.47597888112068176</v>
      </c>
      <c r="L9344" s="45"/>
      <c r="M9344" s="45"/>
      <c r="N9344" s="45">
        <v>39.949787139892578</v>
      </c>
      <c r="O9344" s="45"/>
      <c r="P9344" s="45"/>
      <c r="Q9344" s="45"/>
      <c r="R9344" s="45">
        <v>27.912197113037109</v>
      </c>
      <c r="S9344" s="45"/>
      <c r="T9344" s="45"/>
      <c r="U9344" s="45"/>
      <c r="V9344" s="46">
        <v>1.2058093547821045</v>
      </c>
      <c r="W9344" s="46"/>
    </row>
    <row r="9345" spans="2:33">
      <c r="B9345" s="2">
        <v>9.4999998807907104E-2</v>
      </c>
      <c r="D9345" s="44">
        <v>5.6999999284744263</v>
      </c>
      <c r="E9345" s="44"/>
      <c r="F9345" s="45">
        <v>13.151615142822266</v>
      </c>
      <c r="G9345" s="45"/>
      <c r="H9345" s="45"/>
      <c r="I9345" s="45"/>
      <c r="J9345" s="45"/>
      <c r="K9345" s="45">
        <v>0.45704138278961182</v>
      </c>
      <c r="L9345" s="45"/>
      <c r="M9345" s="45"/>
      <c r="N9345" s="45">
        <v>39.874179840087891</v>
      </c>
      <c r="O9345" s="45"/>
      <c r="P9345" s="45"/>
      <c r="Q9345" s="45"/>
      <c r="R9345" s="45">
        <v>27.872125625610352</v>
      </c>
      <c r="S9345" s="45"/>
      <c r="T9345" s="45"/>
      <c r="U9345" s="45"/>
      <c r="V9345" s="46">
        <v>1.1594991683959961</v>
      </c>
      <c r="W9345" s="46"/>
    </row>
    <row r="9346" spans="2:33">
      <c r="B9346" s="2">
        <v>9.6000000834465027E-2</v>
      </c>
      <c r="D9346" s="44">
        <v>5.7600000500679016</v>
      </c>
      <c r="E9346" s="44"/>
      <c r="F9346" s="45">
        <v>-1.4862390756607056</v>
      </c>
      <c r="G9346" s="45"/>
      <c r="H9346" s="45"/>
      <c r="I9346" s="45"/>
      <c r="J9346" s="45"/>
      <c r="K9346" s="45">
        <v>0.43887379765510559</v>
      </c>
      <c r="L9346" s="45"/>
      <c r="M9346" s="45"/>
      <c r="N9346" s="45">
        <v>39.799747467041016</v>
      </c>
      <c r="O9346" s="45"/>
      <c r="P9346" s="45"/>
      <c r="Q9346" s="45"/>
      <c r="R9346" s="45">
        <v>27.832342147827148</v>
      </c>
      <c r="S9346" s="45"/>
      <c r="T9346" s="45"/>
      <c r="U9346" s="45"/>
      <c r="V9346" s="46">
        <v>1.1150001287460327</v>
      </c>
      <c r="W9346" s="46"/>
    </row>
    <row r="9347" spans="2:33">
      <c r="B9347" s="2">
        <v>9.7000002861022949E-2</v>
      </c>
      <c r="D9347" s="44">
        <v>5.820000171661377</v>
      </c>
      <c r="E9347" s="44"/>
      <c r="F9347" s="45">
        <v>-15.812013626098633</v>
      </c>
      <c r="G9347" s="45"/>
      <c r="H9347" s="45"/>
      <c r="I9347" s="45"/>
      <c r="J9347" s="45"/>
      <c r="K9347" s="45">
        <v>0.42144393920898438</v>
      </c>
      <c r="L9347" s="45"/>
      <c r="M9347" s="45"/>
      <c r="N9347" s="45">
        <v>39.726455688476563</v>
      </c>
      <c r="O9347" s="45"/>
      <c r="P9347" s="45"/>
      <c r="Q9347" s="45"/>
      <c r="R9347" s="45">
        <v>27.792840957641602</v>
      </c>
      <c r="S9347" s="45"/>
      <c r="T9347" s="45"/>
      <c r="U9347" s="45"/>
      <c r="V9347" s="46">
        <v>1.0722396373748779</v>
      </c>
      <c r="W9347" s="46"/>
    </row>
    <row r="9348" spans="2:33">
      <c r="B9348" s="2">
        <v>9.7999997437000275E-2</v>
      </c>
      <c r="D9348" s="44">
        <v>5.8799998462200165</v>
      </c>
      <c r="E9348" s="44"/>
      <c r="F9348" s="45">
        <v>-27.821903228759766</v>
      </c>
      <c r="G9348" s="45"/>
      <c r="H9348" s="45"/>
      <c r="I9348" s="45"/>
      <c r="J9348" s="45"/>
      <c r="K9348" s="45">
        <v>0.40472108125686646</v>
      </c>
      <c r="L9348" s="45"/>
      <c r="M9348" s="45"/>
      <c r="N9348" s="45">
        <v>39.654270172119141</v>
      </c>
      <c r="O9348" s="45"/>
      <c r="P9348" s="45"/>
      <c r="Q9348" s="45"/>
      <c r="R9348" s="45">
        <v>27.753622055053711</v>
      </c>
      <c r="S9348" s="45"/>
      <c r="T9348" s="45"/>
      <c r="U9348" s="45"/>
      <c r="V9348" s="46">
        <v>1.0311483144760132</v>
      </c>
      <c r="W9348" s="46"/>
    </row>
    <row r="9349" spans="2:33">
      <c r="B9349" s="2">
        <v>9.8999999463558197E-2</v>
      </c>
      <c r="D9349" s="44">
        <v>5.9399999678134918</v>
      </c>
      <c r="E9349" s="44"/>
      <c r="F9349" s="45">
        <v>-35.842113494873047</v>
      </c>
      <c r="G9349" s="45"/>
      <c r="H9349" s="45"/>
      <c r="I9349" s="45"/>
      <c r="J9349" s="45"/>
      <c r="K9349" s="45">
        <v>0.3886757493019104</v>
      </c>
      <c r="L9349" s="45"/>
      <c r="M9349" s="45"/>
      <c r="N9349" s="45">
        <v>39.583156585693359</v>
      </c>
      <c r="O9349" s="45"/>
      <c r="P9349" s="45"/>
      <c r="Q9349" s="45"/>
      <c r="R9349" s="45">
        <v>27.714683532714844</v>
      </c>
      <c r="S9349" s="45"/>
      <c r="T9349" s="45"/>
      <c r="U9349" s="45"/>
      <c r="V9349" s="46">
        <v>0.99165934324264526</v>
      </c>
      <c r="W9349" s="46"/>
    </row>
    <row r="9350" spans="2:33">
      <c r="B9350" s="2">
        <v>0.10000000149011612</v>
      </c>
      <c r="D9350" s="44">
        <v>6.0000000894069672</v>
      </c>
      <c r="E9350" s="44"/>
      <c r="F9350" s="45">
        <v>-38.762386322021484</v>
      </c>
      <c r="G9350" s="45"/>
      <c r="H9350" s="45"/>
      <c r="I9350" s="45"/>
      <c r="J9350" s="45"/>
      <c r="K9350" s="45">
        <v>0.37327978014945984</v>
      </c>
      <c r="L9350" s="45"/>
      <c r="M9350" s="45"/>
      <c r="N9350" s="45">
        <v>39.513084411621094</v>
      </c>
      <c r="O9350" s="45"/>
      <c r="P9350" s="45"/>
      <c r="Q9350" s="45"/>
      <c r="R9350" s="45">
        <v>27.676021575927734</v>
      </c>
      <c r="S9350" s="45"/>
      <c r="T9350" s="45"/>
      <c r="U9350" s="45"/>
      <c r="V9350" s="46">
        <v>0.95370882749557495</v>
      </c>
      <c r="W9350" s="46"/>
    </row>
    <row r="9351" spans="2:33" ht="9.75" customHeight="1">
      <c r="B9351" s="2">
        <v>0.10100000351667404</v>
      </c>
      <c r="D9351" s="44">
        <v>6.0600002110004425</v>
      </c>
      <c r="E9351" s="44"/>
      <c r="F9351" s="45">
        <v>-36.189960479736328</v>
      </c>
      <c r="G9351" s="45"/>
      <c r="H9351" s="45"/>
      <c r="I9351" s="45"/>
      <c r="J9351" s="45"/>
      <c r="K9351" s="45">
        <v>0.35850620269775391</v>
      </c>
      <c r="L9351" s="45"/>
      <c r="M9351" s="45"/>
      <c r="N9351" s="45">
        <v>39.444023132324219</v>
      </c>
      <c r="O9351" s="45"/>
      <c r="P9351" s="45"/>
      <c r="Q9351" s="45"/>
      <c r="R9351" s="45">
        <v>27.63763427734375</v>
      </c>
      <c r="S9351" s="45"/>
      <c r="T9351" s="45"/>
      <c r="U9351" s="45"/>
      <c r="V9351" s="46">
        <v>0.91723537445068359</v>
      </c>
      <c r="W9351" s="46"/>
    </row>
    <row r="9352" spans="2:33" ht="5.25" customHeight="1"/>
    <row r="9353" spans="2:33" ht="172.5" customHeight="1"/>
    <row r="9354" spans="2:33" ht="16.5" customHeight="1"/>
    <row r="9355" spans="2:33" ht="12.75" customHeight="1">
      <c r="B9355" s="39" t="s">
        <v>0</v>
      </c>
      <c r="C9355" s="39"/>
      <c r="D9355" s="39"/>
      <c r="E9355" s="39"/>
      <c r="F9355" s="39"/>
      <c r="G9355" s="1" t="s">
        <v>1</v>
      </c>
      <c r="H9355" s="40" t="s">
        <v>130</v>
      </c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</row>
    <row r="9356" spans="2:33" ht="12.75" customHeight="1">
      <c r="AB9356" s="39" t="s">
        <v>2</v>
      </c>
      <c r="AC9356" s="39"/>
      <c r="AD9356" s="39"/>
      <c r="AE9356" s="39"/>
      <c r="AF9356" s="39"/>
      <c r="AG9356" s="39"/>
    </row>
    <row r="9357" spans="2:33" ht="12" customHeight="1">
      <c r="B9357" s="39" t="s">
        <v>3</v>
      </c>
      <c r="C9357" s="39"/>
      <c r="D9357" s="39"/>
      <c r="E9357" s="39"/>
      <c r="G9357" s="1" t="s">
        <v>4</v>
      </c>
      <c r="H9357" s="41">
        <v>0.43999999761581421</v>
      </c>
      <c r="I9357" s="41"/>
      <c r="J9357" s="41"/>
      <c r="K9357" s="41"/>
      <c r="L9357" s="41"/>
      <c r="M9357" s="41"/>
      <c r="N9357" s="41"/>
      <c r="O9357" s="39" t="s">
        <v>21</v>
      </c>
      <c r="P9357" s="39"/>
      <c r="Q9357" s="39"/>
      <c r="R9357" s="39"/>
      <c r="S9357" s="1" t="s">
        <v>4</v>
      </c>
      <c r="T9357" s="42" t="s">
        <v>22</v>
      </c>
      <c r="U9357" s="42"/>
      <c r="V9357" s="42"/>
      <c r="W9357" s="42"/>
      <c r="X9357" s="42"/>
      <c r="Y9357" s="42"/>
      <c r="Z9357" s="42"/>
      <c r="AA9357" s="42"/>
      <c r="AB9357" s="39"/>
      <c r="AC9357" s="39"/>
      <c r="AD9357" s="39"/>
      <c r="AE9357" s="39"/>
      <c r="AF9357" s="39"/>
      <c r="AG9357" s="39"/>
    </row>
    <row r="9358" spans="2:33" ht="10.5" customHeight="1">
      <c r="AB9358" s="39"/>
      <c r="AC9358" s="39"/>
      <c r="AD9358" s="39"/>
      <c r="AE9358" s="39"/>
      <c r="AF9358" s="39"/>
      <c r="AG9358" s="39"/>
    </row>
    <row r="9359" spans="2:33" ht="12" customHeight="1">
      <c r="AB9359" s="39"/>
      <c r="AC9359" s="39"/>
      <c r="AD9359" s="39"/>
      <c r="AE9359" s="39"/>
      <c r="AF9359" s="39"/>
      <c r="AG9359" s="39"/>
    </row>
    <row r="9360" spans="2:33" ht="12" customHeight="1">
      <c r="AB9360" s="39"/>
      <c r="AC9360" s="39"/>
      <c r="AD9360" s="39"/>
      <c r="AE9360" s="39"/>
      <c r="AF9360" s="39"/>
      <c r="AG9360" s="39"/>
    </row>
    <row r="9361" spans="2:37" ht="6" customHeight="1"/>
    <row r="9362" spans="2:37" ht="3" customHeight="1">
      <c r="B9362" s="43" t="s">
        <v>5</v>
      </c>
      <c r="D9362" s="43" t="s">
        <v>23</v>
      </c>
      <c r="E9362" s="43"/>
      <c r="G9362" s="43" t="s">
        <v>6</v>
      </c>
      <c r="H9362" s="43"/>
      <c r="J9362" s="43" t="s">
        <v>7</v>
      </c>
      <c r="K9362" s="43"/>
      <c r="L9362" s="43"/>
      <c r="M9362" s="43"/>
      <c r="N9362" s="43" t="s">
        <v>8</v>
      </c>
      <c r="O9362" s="43"/>
      <c r="Q9362" s="43" t="s">
        <v>9</v>
      </c>
      <c r="R9362" s="43"/>
      <c r="S9362" s="43"/>
      <c r="T9362" s="43" t="s">
        <v>10</v>
      </c>
      <c r="U9362" s="43"/>
      <c r="X9362" s="43" t="s">
        <v>5</v>
      </c>
      <c r="Y9362" s="43"/>
      <c r="Z9362" s="43" t="s">
        <v>23</v>
      </c>
      <c r="AA9362" s="43"/>
      <c r="AB9362" s="43" t="s">
        <v>6</v>
      </c>
      <c r="AC9362" s="43" t="s">
        <v>7</v>
      </c>
      <c r="AE9362" s="43" t="s">
        <v>8</v>
      </c>
      <c r="AF9362" s="43" t="s">
        <v>9</v>
      </c>
      <c r="AG9362" s="43" t="s">
        <v>10</v>
      </c>
      <c r="AH9362" s="43"/>
    </row>
    <row r="9363" spans="2:37" ht="14.25" customHeight="1">
      <c r="B9363" s="43"/>
      <c r="D9363" s="43"/>
      <c r="E9363" s="43"/>
      <c r="G9363" s="43"/>
      <c r="H9363" s="43"/>
      <c r="J9363" s="43"/>
      <c r="K9363" s="43"/>
      <c r="L9363" s="43"/>
      <c r="M9363" s="43"/>
      <c r="N9363" s="43"/>
      <c r="O9363" s="43"/>
      <c r="Q9363" s="43"/>
      <c r="R9363" s="43"/>
      <c r="S9363" s="43"/>
      <c r="T9363" s="43"/>
      <c r="U9363" s="43"/>
      <c r="X9363" s="43"/>
      <c r="Y9363" s="43"/>
      <c r="Z9363" s="43"/>
      <c r="AA9363" s="43"/>
      <c r="AB9363" s="43"/>
      <c r="AC9363" s="43"/>
      <c r="AE9363" s="43"/>
      <c r="AF9363" s="43"/>
      <c r="AG9363" s="43"/>
      <c r="AH9363" s="43"/>
    </row>
    <row r="9364" spans="2:37">
      <c r="B9364" s="2">
        <v>0</v>
      </c>
      <c r="D9364" s="44">
        <v>0</v>
      </c>
      <c r="E9364" s="44"/>
      <c r="F9364" s="45">
        <v>7.3534029070287943E-5</v>
      </c>
      <c r="G9364" s="45"/>
      <c r="H9364" s="45"/>
      <c r="I9364" s="45"/>
      <c r="J9364" s="45"/>
      <c r="K9364" s="45">
        <v>90.142669677734375</v>
      </c>
      <c r="L9364" s="45"/>
      <c r="M9364" s="45"/>
      <c r="N9364" s="45">
        <v>180.28526306152344</v>
      </c>
      <c r="O9364" s="45"/>
      <c r="P9364" s="45"/>
      <c r="Q9364" s="45"/>
      <c r="R9364" s="45">
        <v>63.740436553955078</v>
      </c>
      <c r="S9364" s="45"/>
      <c r="T9364" s="45"/>
      <c r="U9364" s="45"/>
      <c r="V9364" s="46">
        <v>100.00008392333984</v>
      </c>
      <c r="W9364" s="46"/>
      <c r="X9364" s="45">
        <v>3.9000000804662704E-2</v>
      </c>
      <c r="Y9364" s="45"/>
      <c r="Z9364" s="44">
        <v>2.3400000482797623</v>
      </c>
      <c r="AA9364" s="44"/>
      <c r="AB9364" s="45">
        <v>68.577865600585938</v>
      </c>
      <c r="AC9364" s="45"/>
      <c r="AD9364" s="45">
        <v>24.327219009399414</v>
      </c>
      <c r="AE9364" s="45"/>
      <c r="AF9364" s="45">
        <v>107.25885772705078</v>
      </c>
      <c r="AG9364" s="45"/>
      <c r="AH9364" s="45">
        <v>58.641525268554688</v>
      </c>
      <c r="AI9364" s="45"/>
      <c r="AJ9364" s="45"/>
      <c r="AK9364" s="20">
        <v>29.334062576293945</v>
      </c>
    </row>
    <row r="9365" spans="2:37">
      <c r="B9365" s="2">
        <v>1.0000000474974513E-3</v>
      </c>
      <c r="D9365" s="44">
        <v>6.0000002849847078E-2</v>
      </c>
      <c r="E9365" s="44"/>
      <c r="F9365" s="45">
        <v>1.1859848499298096</v>
      </c>
      <c r="G9365" s="45"/>
      <c r="H9365" s="45"/>
      <c r="I9365" s="45"/>
      <c r="J9365" s="45"/>
      <c r="K9365" s="45">
        <v>84.793197631835938</v>
      </c>
      <c r="L9365" s="45"/>
      <c r="M9365" s="45"/>
      <c r="N9365" s="45">
        <v>174.71337890625</v>
      </c>
      <c r="O9365" s="45"/>
      <c r="P9365" s="45"/>
      <c r="Q9365" s="45"/>
      <c r="R9365" s="45">
        <v>63.583171844482422</v>
      </c>
      <c r="S9365" s="45"/>
      <c r="T9365" s="45"/>
      <c r="U9365" s="45"/>
      <c r="V9365" s="46">
        <v>94.298286437988281</v>
      </c>
      <c r="W9365" s="46"/>
      <c r="X9365" s="45">
        <v>3.9999999105930328E-2</v>
      </c>
      <c r="Y9365" s="45"/>
      <c r="Z9365" s="44">
        <v>2.3999999463558197</v>
      </c>
      <c r="AA9365" s="44"/>
      <c r="AB9365" s="45">
        <v>90.598670959472656</v>
      </c>
      <c r="AC9365" s="45"/>
      <c r="AD9365" s="45">
        <v>23.761564254760742</v>
      </c>
      <c r="AE9365" s="45"/>
      <c r="AF9365" s="45">
        <v>106.54230499267578</v>
      </c>
      <c r="AG9365" s="45"/>
      <c r="AH9365" s="45">
        <v>58.534824371337891</v>
      </c>
      <c r="AI9365" s="45"/>
      <c r="AJ9365" s="45"/>
      <c r="AK9365" s="20">
        <v>28.704216003417969</v>
      </c>
    </row>
    <row r="9366" spans="2:37">
      <c r="B9366" s="2">
        <v>2.0000000949949026E-3</v>
      </c>
      <c r="D9366" s="44">
        <v>0.12000000569969416</v>
      </c>
      <c r="E9366" s="44"/>
      <c r="F9366" s="45">
        <v>14.613358497619629</v>
      </c>
      <c r="G9366" s="45"/>
      <c r="H9366" s="45"/>
      <c r="I9366" s="45"/>
      <c r="J9366" s="45"/>
      <c r="K9366" s="45">
        <v>80.007621765136719</v>
      </c>
      <c r="L9366" s="45"/>
      <c r="M9366" s="45"/>
      <c r="N9366" s="45">
        <v>169.70767211914063</v>
      </c>
      <c r="O9366" s="45"/>
      <c r="P9366" s="45"/>
      <c r="Q9366" s="45"/>
      <c r="R9366" s="45">
        <v>63.427509307861328</v>
      </c>
      <c r="S9366" s="45"/>
      <c r="T9366" s="45"/>
      <c r="U9366" s="45"/>
      <c r="V9366" s="46">
        <v>89.194625854492188</v>
      </c>
      <c r="W9366" s="46"/>
      <c r="X9366" s="45">
        <v>4.1000001132488251E-2</v>
      </c>
      <c r="Y9366" s="45"/>
      <c r="Z9366" s="44">
        <v>2.460000067949295</v>
      </c>
      <c r="AA9366" s="44"/>
      <c r="AB9366" s="45">
        <v>103.18842315673828</v>
      </c>
      <c r="AC9366" s="45"/>
      <c r="AD9366" s="45">
        <v>23.211742401123047</v>
      </c>
      <c r="AE9366" s="45"/>
      <c r="AF9366" s="45">
        <v>105.84304046630859</v>
      </c>
      <c r="AG9366" s="45"/>
      <c r="AH9366" s="45">
        <v>58.429149627685547</v>
      </c>
      <c r="AI9366" s="45"/>
      <c r="AJ9366" s="45"/>
      <c r="AK9366" s="20">
        <v>28.090740203857422</v>
      </c>
    </row>
    <row r="9367" spans="2:37">
      <c r="B9367" s="2">
        <v>3.0000000260770321E-3</v>
      </c>
      <c r="D9367" s="44">
        <v>0.18000000156462193</v>
      </c>
      <c r="E9367" s="44"/>
      <c r="F9367" s="45">
        <v>37.601215362548828</v>
      </c>
      <c r="G9367" s="45"/>
      <c r="H9367" s="45"/>
      <c r="I9367" s="45"/>
      <c r="J9367" s="45"/>
      <c r="K9367" s="45">
        <v>75.712348937988281</v>
      </c>
      <c r="L9367" s="45"/>
      <c r="M9367" s="45"/>
      <c r="N9367" s="45">
        <v>165.19448852539063</v>
      </c>
      <c r="O9367" s="45"/>
      <c r="P9367" s="45"/>
      <c r="Q9367" s="45"/>
      <c r="R9367" s="45">
        <v>63.273433685302734</v>
      </c>
      <c r="S9367" s="45"/>
      <c r="T9367" s="45"/>
      <c r="U9367" s="45"/>
      <c r="V9367" s="46">
        <v>84.611679077148438</v>
      </c>
      <c r="W9367" s="46"/>
      <c r="X9367" s="45">
        <v>4.1999999433755875E-2</v>
      </c>
      <c r="Y9367" s="45"/>
      <c r="Z9367" s="44">
        <v>2.5199999660253525</v>
      </c>
      <c r="AA9367" s="44"/>
      <c r="AB9367" s="45">
        <v>104.53989410400391</v>
      </c>
      <c r="AC9367" s="45"/>
      <c r="AD9367" s="45">
        <v>22.677127838134766</v>
      </c>
      <c r="AE9367" s="45"/>
      <c r="AF9367" s="45">
        <v>105.160400390625</v>
      </c>
      <c r="AG9367" s="45"/>
      <c r="AH9367" s="45">
        <v>58.324481964111328</v>
      </c>
      <c r="AI9367" s="45"/>
      <c r="AJ9367" s="45"/>
      <c r="AK9367" s="20">
        <v>27.493001937866211</v>
      </c>
    </row>
    <row r="9368" spans="2:37">
      <c r="B9368" s="2">
        <v>4.0000001899898052E-3</v>
      </c>
      <c r="D9368" s="44">
        <v>0.24000001139938831</v>
      </c>
      <c r="E9368" s="44"/>
      <c r="F9368" s="45">
        <v>66.221771240234375</v>
      </c>
      <c r="G9368" s="45"/>
      <c r="H9368" s="45"/>
      <c r="I9368" s="45"/>
      <c r="J9368" s="45"/>
      <c r="K9368" s="45">
        <v>71.843940734863281</v>
      </c>
      <c r="L9368" s="45"/>
      <c r="M9368" s="45"/>
      <c r="N9368" s="45">
        <v>161.11039733886719</v>
      </c>
      <c r="O9368" s="45"/>
      <c r="P9368" s="45"/>
      <c r="Q9368" s="45"/>
      <c r="R9368" s="45">
        <v>63.120918273925781</v>
      </c>
      <c r="S9368" s="45"/>
      <c r="T9368" s="45"/>
      <c r="U9368" s="45"/>
      <c r="V9368" s="46">
        <v>80.482566833496094</v>
      </c>
      <c r="W9368" s="46"/>
      <c r="X9368" s="45">
        <v>4.3000001460313797E-2</v>
      </c>
      <c r="Y9368" s="45"/>
      <c r="Z9368" s="44">
        <v>2.5800000876188278</v>
      </c>
      <c r="AA9368" s="44"/>
      <c r="AB9368" s="45">
        <v>94.428627014160156</v>
      </c>
      <c r="AC9368" s="45"/>
      <c r="AD9368" s="45">
        <v>22.157136917114258</v>
      </c>
      <c r="AE9368" s="45"/>
      <c r="AF9368" s="45">
        <v>104.49380493164063</v>
      </c>
      <c r="AG9368" s="45"/>
      <c r="AH9368" s="45">
        <v>58.220813751220703</v>
      </c>
      <c r="AI9368" s="45"/>
      <c r="AJ9368" s="45"/>
      <c r="AK9368" s="20">
        <v>26.910411834716797</v>
      </c>
    </row>
    <row r="9369" spans="2:37">
      <c r="B9369" s="2">
        <v>4.999999888241291E-3</v>
      </c>
      <c r="D9369" s="44">
        <v>0.29999999329447746</v>
      </c>
      <c r="E9369" s="44"/>
      <c r="F9369" s="45">
        <v>95.845977783203125</v>
      </c>
      <c r="G9369" s="45"/>
      <c r="H9369" s="45"/>
      <c r="I9369" s="45"/>
      <c r="J9369" s="45"/>
      <c r="K9369" s="45">
        <v>68.347663879394531</v>
      </c>
      <c r="L9369" s="45"/>
      <c r="M9369" s="45"/>
      <c r="N9369" s="45">
        <v>157.40061950683594</v>
      </c>
      <c r="O9369" s="45"/>
      <c r="P9369" s="45"/>
      <c r="Q9369" s="45"/>
      <c r="R9369" s="45">
        <v>62.969951629638672</v>
      </c>
      <c r="S9369" s="45"/>
      <c r="T9369" s="45"/>
      <c r="U9369" s="45"/>
      <c r="V9369" s="46">
        <v>76.74945068359375</v>
      </c>
      <c r="W9369" s="46"/>
      <c r="X9369" s="45">
        <v>4.3999999761581421E-2</v>
      </c>
      <c r="Y9369" s="45"/>
      <c r="Z9369" s="44">
        <v>2.6399999856948853</v>
      </c>
      <c r="AA9369" s="44"/>
      <c r="AB9369" s="45">
        <v>74.23858642578125</v>
      </c>
      <c r="AC9369" s="45"/>
      <c r="AD9369" s="45">
        <v>21.651222229003906</v>
      </c>
      <c r="AE9369" s="45"/>
      <c r="AF9369" s="45">
        <v>103.84267425537109</v>
      </c>
      <c r="AG9369" s="45"/>
      <c r="AH9369" s="45">
        <v>58.118133544921875</v>
      </c>
      <c r="AI9369" s="45"/>
      <c r="AJ9369" s="45"/>
      <c r="AK9369" s="20">
        <v>26.342424392700195</v>
      </c>
    </row>
    <row r="9370" spans="2:37">
      <c r="B9370" s="2">
        <v>6.0000000521540642E-3</v>
      </c>
      <c r="D9370" s="44">
        <v>0.36000000312924385</v>
      </c>
      <c r="E9370" s="44"/>
      <c r="F9370" s="45">
        <v>121.78588104248047</v>
      </c>
      <c r="G9370" s="45"/>
      <c r="H9370" s="45"/>
      <c r="I9370" s="45"/>
      <c r="J9370" s="45"/>
      <c r="K9370" s="45">
        <v>65.176300048828125</v>
      </c>
      <c r="L9370" s="45"/>
      <c r="M9370" s="45"/>
      <c r="N9370" s="45">
        <v>154.01792907714844</v>
      </c>
      <c r="O9370" s="45"/>
      <c r="P9370" s="45"/>
      <c r="Q9370" s="45"/>
      <c r="R9370" s="45">
        <v>62.820514678955078</v>
      </c>
      <c r="S9370" s="45"/>
      <c r="T9370" s="45"/>
      <c r="U9370" s="45"/>
      <c r="V9370" s="46">
        <v>73.362342834472656</v>
      </c>
      <c r="W9370" s="46"/>
      <c r="X9370" s="45">
        <v>4.5000001788139343E-2</v>
      </c>
      <c r="Y9370" s="45"/>
      <c r="Z9370" s="44">
        <v>2.7000001072883606</v>
      </c>
      <c r="AA9370" s="44"/>
      <c r="AB9370" s="45">
        <v>46.762535095214844</v>
      </c>
      <c r="AC9370" s="45"/>
      <c r="AD9370" s="45">
        <v>21.158872604370117</v>
      </c>
      <c r="AE9370" s="45"/>
      <c r="AF9370" s="45">
        <v>103.20649719238281</v>
      </c>
      <c r="AG9370" s="45"/>
      <c r="AH9370" s="45">
        <v>58.016433715820313</v>
      </c>
      <c r="AI9370" s="45"/>
      <c r="AJ9370" s="45"/>
      <c r="AK9370" s="20">
        <v>25.78852653503418</v>
      </c>
    </row>
    <row r="9371" spans="2:37">
      <c r="B9371" s="2">
        <v>7.0000002160668373E-3</v>
      </c>
      <c r="D9371" s="44">
        <v>0.42000001296401024</v>
      </c>
      <c r="E9371" s="44"/>
      <c r="F9371" s="45">
        <v>139.94337463378906</v>
      </c>
      <c r="G9371" s="45"/>
      <c r="H9371" s="45"/>
      <c r="I9371" s="45"/>
      <c r="J9371" s="45"/>
      <c r="K9371" s="45">
        <v>62.289081573486328</v>
      </c>
      <c r="L9371" s="45"/>
      <c r="M9371" s="45"/>
      <c r="N9371" s="45">
        <v>150.9215087890625</v>
      </c>
      <c r="O9371" s="45"/>
      <c r="P9371" s="45"/>
      <c r="Q9371" s="45"/>
      <c r="R9371" s="45">
        <v>62.672588348388672</v>
      </c>
      <c r="S9371" s="45"/>
      <c r="T9371" s="45"/>
      <c r="U9371" s="45"/>
      <c r="V9371" s="46">
        <v>70.277984619140625</v>
      </c>
      <c r="W9371" s="46"/>
      <c r="X9371" s="45">
        <v>4.6000000089406967E-2</v>
      </c>
      <c r="Y9371" s="45"/>
      <c r="Z9371" s="44">
        <v>2.760000005364418</v>
      </c>
      <c r="AA9371" s="44"/>
      <c r="AB9371" s="45">
        <v>15.805914878845215</v>
      </c>
      <c r="AC9371" s="45"/>
      <c r="AD9371" s="45">
        <v>20.679607391357422</v>
      </c>
      <c r="AE9371" s="45"/>
      <c r="AF9371" s="45">
        <v>102.58477020263672</v>
      </c>
      <c r="AG9371" s="45"/>
      <c r="AH9371" s="45">
        <v>57.915695190429688</v>
      </c>
      <c r="AI9371" s="45"/>
      <c r="AJ9371" s="45"/>
      <c r="AK9371" s="20">
        <v>25.248235702514648</v>
      </c>
    </row>
    <row r="9372" spans="2:37">
      <c r="B9372" s="2">
        <v>8.0000003799796104E-3</v>
      </c>
      <c r="D9372" s="44">
        <v>0.48000002279877663</v>
      </c>
      <c r="E9372" s="44"/>
      <c r="F9372" s="45">
        <v>147.37440490722656</v>
      </c>
      <c r="G9372" s="45"/>
      <c r="H9372" s="45"/>
      <c r="I9372" s="45"/>
      <c r="J9372" s="45"/>
      <c r="K9372" s="45">
        <v>59.650806427001953</v>
      </c>
      <c r="L9372" s="45"/>
      <c r="M9372" s="45"/>
      <c r="N9372" s="45">
        <v>148.07614135742188</v>
      </c>
      <c r="O9372" s="45"/>
      <c r="P9372" s="45"/>
      <c r="Q9372" s="45"/>
      <c r="R9372" s="45">
        <v>62.526157379150391</v>
      </c>
      <c r="S9372" s="45"/>
      <c r="T9372" s="45"/>
      <c r="U9372" s="45"/>
      <c r="V9372" s="46">
        <v>67.458953857421875</v>
      </c>
      <c r="W9372" s="46"/>
      <c r="X9372" s="45">
        <v>4.6999998390674591E-2</v>
      </c>
      <c r="Y9372" s="45"/>
      <c r="Z9372" s="44">
        <v>2.8199999034404755</v>
      </c>
      <c r="AA9372" s="44"/>
      <c r="AB9372" s="45">
        <v>-14.349753379821777</v>
      </c>
      <c r="AC9372" s="45"/>
      <c r="AD9372" s="45">
        <v>20.212972640991211</v>
      </c>
      <c r="AE9372" s="45"/>
      <c r="AF9372" s="45">
        <v>101.97702026367188</v>
      </c>
      <c r="AG9372" s="45"/>
      <c r="AH9372" s="45">
        <v>57.815914154052734</v>
      </c>
      <c r="AI9372" s="45"/>
      <c r="AJ9372" s="45"/>
      <c r="AK9372" s="20">
        <v>24.721099853515625</v>
      </c>
    </row>
    <row r="9373" spans="2:37">
      <c r="B9373" s="2">
        <v>8.999999612569809E-3</v>
      </c>
      <c r="D9373" s="44">
        <v>0.53999997675418854</v>
      </c>
      <c r="E9373" s="44"/>
      <c r="F9373" s="45">
        <v>142.68986511230469</v>
      </c>
      <c r="G9373" s="45"/>
      <c r="H9373" s="45"/>
      <c r="I9373" s="45"/>
      <c r="J9373" s="45"/>
      <c r="K9373" s="45">
        <v>57.231052398681641</v>
      </c>
      <c r="L9373" s="45"/>
      <c r="M9373" s="45"/>
      <c r="N9373" s="45">
        <v>145.45140075683594</v>
      </c>
      <c r="O9373" s="45"/>
      <c r="P9373" s="45"/>
      <c r="Q9373" s="45"/>
      <c r="R9373" s="45">
        <v>62.381202697753906</v>
      </c>
      <c r="S9373" s="45"/>
      <c r="T9373" s="45"/>
      <c r="U9373" s="45"/>
      <c r="V9373" s="46">
        <v>64.872848510742188</v>
      </c>
      <c r="W9373" s="46"/>
      <c r="X9373" s="45">
        <v>4.8000000417232513E-2</v>
      </c>
      <c r="Y9373" s="45"/>
      <c r="Z9373" s="44">
        <v>2.8800000250339508</v>
      </c>
      <c r="AA9373" s="44"/>
      <c r="AB9373" s="45">
        <v>-39.548164367675781</v>
      </c>
      <c r="AC9373" s="45"/>
      <c r="AD9373" s="45">
        <v>19.758537292480469</v>
      </c>
      <c r="AE9373" s="45"/>
      <c r="AF9373" s="45">
        <v>101.38280487060547</v>
      </c>
      <c r="AG9373" s="45"/>
      <c r="AH9373" s="45">
        <v>57.717075347900391</v>
      </c>
      <c r="AI9373" s="45"/>
      <c r="AJ9373" s="45"/>
      <c r="AK9373" s="20">
        <v>24.206693649291992</v>
      </c>
    </row>
    <row r="9374" spans="2:37">
      <c r="B9374" s="2">
        <v>9.9999997764825821E-3</v>
      </c>
      <c r="D9374" s="44">
        <v>0.59999998658895493</v>
      </c>
      <c r="E9374" s="44"/>
      <c r="F9374" s="45">
        <v>126.23783874511719</v>
      </c>
      <c r="G9374" s="45"/>
      <c r="H9374" s="45"/>
      <c r="I9374" s="45"/>
      <c r="J9374" s="45"/>
      <c r="K9374" s="45">
        <v>55.003505706787109</v>
      </c>
      <c r="L9374" s="45"/>
      <c r="M9374" s="45"/>
      <c r="N9374" s="45">
        <v>143.02091979980469</v>
      </c>
      <c r="O9374" s="45"/>
      <c r="P9374" s="45"/>
      <c r="Q9374" s="45"/>
      <c r="R9374" s="45">
        <v>62.237709045410156</v>
      </c>
      <c r="S9374" s="45"/>
      <c r="T9374" s="45"/>
      <c r="U9374" s="45"/>
      <c r="V9374" s="46">
        <v>62.491619110107422</v>
      </c>
      <c r="W9374" s="46"/>
      <c r="X9374" s="45">
        <v>4.8999998718500137E-2</v>
      </c>
      <c r="Y9374" s="45"/>
      <c r="Z9374" s="44">
        <v>2.9399999231100082</v>
      </c>
      <c r="AA9374" s="44"/>
      <c r="AB9374" s="45">
        <v>-56.339962005615234</v>
      </c>
      <c r="AC9374" s="45"/>
      <c r="AD9374" s="45">
        <v>19.315896987915039</v>
      </c>
      <c r="AE9374" s="45"/>
      <c r="AF9374" s="45">
        <v>100.80171203613281</v>
      </c>
      <c r="AG9374" s="45"/>
      <c r="AH9374" s="45">
        <v>57.619171142578125</v>
      </c>
      <c r="AI9374" s="45"/>
      <c r="AJ9374" s="45"/>
      <c r="AK9374" s="20">
        <v>23.704612731933594</v>
      </c>
    </row>
    <row r="9375" spans="2:37">
      <c r="B9375" s="2">
        <v>1.0999999940395355E-2</v>
      </c>
      <c r="D9375" s="44">
        <v>0.65999999642372131</v>
      </c>
      <c r="E9375" s="44"/>
      <c r="F9375" s="45">
        <v>100.04254150390625</v>
      </c>
      <c r="G9375" s="45"/>
      <c r="H9375" s="45"/>
      <c r="I9375" s="45"/>
      <c r="J9375" s="45"/>
      <c r="K9375" s="45">
        <v>52.945407867431641</v>
      </c>
      <c r="L9375" s="45"/>
      <c r="M9375" s="45"/>
      <c r="N9375" s="45">
        <v>140.76193237304688</v>
      </c>
      <c r="O9375" s="45"/>
      <c r="P9375" s="45"/>
      <c r="Q9375" s="45"/>
      <c r="R9375" s="45">
        <v>62.095657348632813</v>
      </c>
      <c r="S9375" s="45"/>
      <c r="T9375" s="45"/>
      <c r="U9375" s="45"/>
      <c r="V9375" s="46">
        <v>60.290943145751953</v>
      </c>
      <c r="W9375" s="46"/>
      <c r="X9375" s="45">
        <v>5.000000074505806E-2</v>
      </c>
      <c r="Y9375" s="45"/>
      <c r="Z9375" s="44">
        <v>3.0000000447034836</v>
      </c>
      <c r="AA9375" s="44"/>
      <c r="AB9375" s="45">
        <v>-62.463447570800781</v>
      </c>
      <c r="AC9375" s="45"/>
      <c r="AD9375" s="45">
        <v>18.884666442871094</v>
      </c>
      <c r="AE9375" s="45"/>
      <c r="AF9375" s="45">
        <v>100.23332977294922</v>
      </c>
      <c r="AG9375" s="45"/>
      <c r="AH9375" s="45">
        <v>57.522190093994141</v>
      </c>
      <c r="AI9375" s="45"/>
      <c r="AJ9375" s="45"/>
      <c r="AK9375" s="20">
        <v>23.2144775390625</v>
      </c>
    </row>
    <row r="9376" spans="2:37">
      <c r="B9376" s="2">
        <v>1.2000000104308128E-2</v>
      </c>
      <c r="D9376" s="44">
        <v>0.7200000062584877</v>
      </c>
      <c r="E9376" s="44"/>
      <c r="F9376" s="45">
        <v>67.509674072265625</v>
      </c>
      <c r="G9376" s="45"/>
      <c r="H9376" s="45"/>
      <c r="I9376" s="45"/>
      <c r="J9376" s="45"/>
      <c r="K9376" s="45">
        <v>51.037052154541016</v>
      </c>
      <c r="L9376" s="45"/>
      <c r="M9376" s="45"/>
      <c r="N9376" s="45">
        <v>138.65469360351563</v>
      </c>
      <c r="O9376" s="45"/>
      <c r="P9376" s="45"/>
      <c r="Q9376" s="45"/>
      <c r="R9376" s="45">
        <v>61.955028533935547</v>
      </c>
      <c r="S9376" s="45"/>
      <c r="T9376" s="45"/>
      <c r="U9376" s="45"/>
      <c r="V9376" s="46">
        <v>58.249744415283203</v>
      </c>
      <c r="W9376" s="46"/>
      <c r="X9376" s="45">
        <v>5.0999999046325684E-2</v>
      </c>
      <c r="Y9376" s="45"/>
      <c r="Z9376" s="44">
        <v>3.059999942779541</v>
      </c>
      <c r="AA9376" s="44"/>
      <c r="AB9376" s="45">
        <v>-57.157371520996094</v>
      </c>
      <c r="AC9376" s="45"/>
      <c r="AD9376" s="45">
        <v>18.4644775390625</v>
      </c>
      <c r="AE9376" s="45"/>
      <c r="AF9376" s="45">
        <v>99.677276611328125</v>
      </c>
      <c r="AG9376" s="45"/>
      <c r="AH9376" s="45">
        <v>57.426120758056641</v>
      </c>
      <c r="AI9376" s="45"/>
      <c r="AJ9376" s="45"/>
      <c r="AK9376" s="20">
        <v>22.735919952392578</v>
      </c>
    </row>
    <row r="9377" spans="2:37">
      <c r="B9377" s="2">
        <v>1.3000000268220901E-2</v>
      </c>
      <c r="D9377" s="44">
        <v>0.78000001609325409</v>
      </c>
      <c r="E9377" s="44"/>
      <c r="F9377" s="45">
        <v>32.940189361572266</v>
      </c>
      <c r="G9377" s="45"/>
      <c r="H9377" s="45"/>
      <c r="I9377" s="45"/>
      <c r="J9377" s="45"/>
      <c r="K9377" s="45">
        <v>49.261363983154297</v>
      </c>
      <c r="L9377" s="45"/>
      <c r="M9377" s="45"/>
      <c r="N9377" s="45">
        <v>136.68212890625</v>
      </c>
      <c r="O9377" s="45"/>
      <c r="P9377" s="45"/>
      <c r="Q9377" s="45"/>
      <c r="R9377" s="45">
        <v>61.815811157226563</v>
      </c>
      <c r="S9377" s="45"/>
      <c r="T9377" s="45"/>
      <c r="U9377" s="45"/>
      <c r="V9377" s="46">
        <v>56.3497314453125</v>
      </c>
      <c r="W9377" s="46"/>
      <c r="X9377" s="45">
        <v>5.2000001072883606E-2</v>
      </c>
      <c r="Y9377" s="45"/>
      <c r="Z9377" s="44">
        <v>3.1200000643730164</v>
      </c>
      <c r="AA9377" s="44"/>
      <c r="AB9377" s="45">
        <v>-41.262542724609375</v>
      </c>
      <c r="AC9377" s="45"/>
      <c r="AD9377" s="45">
        <v>18.054983139038086</v>
      </c>
      <c r="AE9377" s="45"/>
      <c r="AF9377" s="45">
        <v>99.133201599121094</v>
      </c>
      <c r="AG9377" s="45"/>
      <c r="AH9377" s="45">
        <v>57.330955505371094</v>
      </c>
      <c r="AI9377" s="45"/>
      <c r="AJ9377" s="45"/>
      <c r="AK9377" s="20">
        <v>22.268598556518555</v>
      </c>
    </row>
    <row r="9378" spans="2:37">
      <c r="B9378" s="2">
        <v>1.4000000432133675E-2</v>
      </c>
      <c r="D9378" s="44">
        <v>0.84000002592802048</v>
      </c>
      <c r="E9378" s="44"/>
      <c r="F9378" s="45">
        <v>0.92150050401687622</v>
      </c>
      <c r="G9378" s="45"/>
      <c r="H9378" s="45"/>
      <c r="I9378" s="45"/>
      <c r="J9378" s="45"/>
      <c r="K9378" s="45">
        <v>47.603530883789063</v>
      </c>
      <c r="L9378" s="45"/>
      <c r="M9378" s="45"/>
      <c r="N9378" s="45">
        <v>134.82937622070313</v>
      </c>
      <c r="O9378" s="45"/>
      <c r="P9378" s="45"/>
      <c r="Q9378" s="45"/>
      <c r="R9378" s="45">
        <v>61.677989959716797</v>
      </c>
      <c r="S9378" s="45"/>
      <c r="T9378" s="45"/>
      <c r="U9378" s="45"/>
      <c r="V9378" s="46">
        <v>54.575027465820313</v>
      </c>
      <c r="W9378" s="46"/>
      <c r="X9378" s="45">
        <v>5.299999937415123E-2</v>
      </c>
      <c r="Y9378" s="45"/>
      <c r="Z9378" s="44">
        <v>3.1799999624490738</v>
      </c>
      <c r="AA9378" s="44"/>
      <c r="AB9378" s="45">
        <v>-17.098743438720703</v>
      </c>
      <c r="AC9378" s="45"/>
      <c r="AD9378" s="45">
        <v>17.655847549438477</v>
      </c>
      <c r="AE9378" s="45"/>
      <c r="AF9378" s="45">
        <v>98.600738525390625</v>
      </c>
      <c r="AG9378" s="45"/>
      <c r="AH9378" s="45">
        <v>57.236682891845703</v>
      </c>
      <c r="AI9378" s="45"/>
      <c r="AJ9378" s="45"/>
      <c r="AK9378" s="20">
        <v>21.812183380126953</v>
      </c>
    </row>
    <row r="9379" spans="2:37">
      <c r="B9379" s="2">
        <v>1.4999999664723873E-2</v>
      </c>
      <c r="D9379" s="44">
        <v>0.89999997988343239</v>
      </c>
      <c r="E9379" s="44"/>
      <c r="F9379" s="45">
        <v>-24.318286895751953</v>
      </c>
      <c r="G9379" s="45"/>
      <c r="H9379" s="45"/>
      <c r="I9379" s="45"/>
      <c r="J9379" s="45"/>
      <c r="K9379" s="45">
        <v>46.050693511962891</v>
      </c>
      <c r="L9379" s="45"/>
      <c r="M9379" s="45"/>
      <c r="N9379" s="45">
        <v>133.08358764648438</v>
      </c>
      <c r="O9379" s="45"/>
      <c r="P9379" s="45"/>
      <c r="Q9379" s="45"/>
      <c r="R9379" s="45">
        <v>61.541542053222656</v>
      </c>
      <c r="S9379" s="45"/>
      <c r="T9379" s="45"/>
      <c r="U9379" s="45"/>
      <c r="V9379" s="46">
        <v>52.911834716796875</v>
      </c>
      <c r="W9379" s="46"/>
      <c r="X9379" s="45">
        <v>5.4000001400709152E-2</v>
      </c>
      <c r="Y9379" s="45"/>
      <c r="Z9379" s="44">
        <v>3.2400000840425491</v>
      </c>
      <c r="AA9379" s="44"/>
      <c r="AB9379" s="45">
        <v>11.865011215209961</v>
      </c>
      <c r="AC9379" s="45"/>
      <c r="AD9379" s="45">
        <v>17.266756057739258</v>
      </c>
      <c r="AE9379" s="45"/>
      <c r="AF9379" s="45">
        <v>98.079574584960938</v>
      </c>
      <c r="AG9379" s="45"/>
      <c r="AH9379" s="45">
        <v>57.143291473388672</v>
      </c>
      <c r="AI9379" s="45"/>
      <c r="AJ9379" s="45"/>
      <c r="AK9379" s="20">
        <v>21.366357803344727</v>
      </c>
    </row>
    <row r="9380" spans="2:37">
      <c r="B9380" s="2">
        <v>1.6000000759959221E-2</v>
      </c>
      <c r="D9380" s="44">
        <v>0.96000004559755325</v>
      </c>
      <c r="E9380" s="44"/>
      <c r="F9380" s="45">
        <v>-39.502674102783203</v>
      </c>
      <c r="G9380" s="45"/>
      <c r="H9380" s="45"/>
      <c r="I9380" s="45"/>
      <c r="J9380" s="45"/>
      <c r="K9380" s="45">
        <v>44.591686248779297</v>
      </c>
      <c r="L9380" s="45"/>
      <c r="M9380" s="45"/>
      <c r="N9380" s="45">
        <v>131.43353271484375</v>
      </c>
      <c r="O9380" s="45"/>
      <c r="P9380" s="45"/>
      <c r="Q9380" s="45"/>
      <c r="R9380" s="45">
        <v>61.406459808349609</v>
      </c>
      <c r="S9380" s="45"/>
      <c r="T9380" s="45"/>
      <c r="U9380" s="45"/>
      <c r="V9380" s="46">
        <v>51.348155975341797</v>
      </c>
      <c r="W9380" s="46"/>
      <c r="X9380" s="45">
        <v>5.4999999701976776E-2</v>
      </c>
      <c r="Y9380" s="45"/>
      <c r="Z9380" s="44">
        <v>3.2999999821186066</v>
      </c>
      <c r="AA9380" s="44"/>
      <c r="AB9380" s="45">
        <v>41.500099182128906</v>
      </c>
      <c r="AC9380" s="45"/>
      <c r="AD9380" s="45">
        <v>16.887399673461914</v>
      </c>
      <c r="AE9380" s="45"/>
      <c r="AF9380" s="45">
        <v>97.569381713867188</v>
      </c>
      <c r="AG9380" s="45"/>
      <c r="AH9380" s="45">
        <v>57.050773620605469</v>
      </c>
      <c r="AI9380" s="45"/>
      <c r="AJ9380" s="45"/>
      <c r="AK9380" s="20">
        <v>20.930820465087891</v>
      </c>
    </row>
    <row r="9381" spans="2:37">
      <c r="B9381" s="2">
        <v>1.7000000923871994E-2</v>
      </c>
      <c r="D9381" s="44">
        <v>1.0200000554323196</v>
      </c>
      <c r="E9381" s="44"/>
      <c r="F9381" s="45">
        <v>-42.762954711914063</v>
      </c>
      <c r="G9381" s="45"/>
      <c r="H9381" s="45"/>
      <c r="I9381" s="45"/>
      <c r="J9381" s="45"/>
      <c r="K9381" s="45">
        <v>43.216785430908203</v>
      </c>
      <c r="L9381" s="45"/>
      <c r="M9381" s="45"/>
      <c r="N9381" s="45">
        <v>129.86949157714844</v>
      </c>
      <c r="O9381" s="45"/>
      <c r="P9381" s="45"/>
      <c r="Q9381" s="45"/>
      <c r="R9381" s="45">
        <v>61.272720336914063</v>
      </c>
      <c r="S9381" s="45"/>
      <c r="T9381" s="45"/>
      <c r="U9381" s="45"/>
      <c r="V9381" s="46">
        <v>49.873550415039063</v>
      </c>
      <c r="W9381" s="46"/>
      <c r="X9381" s="45">
        <v>5.6000001728534698E-2</v>
      </c>
      <c r="Y9381" s="45"/>
      <c r="Z9381" s="44">
        <v>3.3600001037120819</v>
      </c>
      <c r="AA9381" s="44"/>
      <c r="AB9381" s="45">
        <v>67.598663330078125</v>
      </c>
      <c r="AC9381" s="45"/>
      <c r="AD9381" s="45">
        <v>16.517490386962891</v>
      </c>
      <c r="AE9381" s="45"/>
      <c r="AF9381" s="45">
        <v>97.069847106933594</v>
      </c>
      <c r="AG9381" s="45"/>
      <c r="AH9381" s="45">
        <v>56.959117889404297</v>
      </c>
      <c r="AI9381" s="45"/>
      <c r="AJ9381" s="45"/>
      <c r="AK9381" s="20">
        <v>20.505285263061523</v>
      </c>
    </row>
    <row r="9382" spans="2:37">
      <c r="B9382" s="2">
        <v>1.7999999225139618E-2</v>
      </c>
      <c r="D9382" s="44">
        <v>1.0799999535083771</v>
      </c>
      <c r="E9382" s="44"/>
      <c r="F9382" s="45">
        <v>-33.895172119140625</v>
      </c>
      <c r="G9382" s="45"/>
      <c r="H9382" s="45"/>
      <c r="I9382" s="45"/>
      <c r="J9382" s="45"/>
      <c r="K9382" s="45">
        <v>41.917518615722656</v>
      </c>
      <c r="L9382" s="45"/>
      <c r="M9382" s="45"/>
      <c r="N9382" s="45">
        <v>128.38298034667969</v>
      </c>
      <c r="O9382" s="45"/>
      <c r="P9382" s="45"/>
      <c r="Q9382" s="45"/>
      <c r="R9382" s="45">
        <v>61.140312194824219</v>
      </c>
      <c r="S9382" s="45"/>
      <c r="T9382" s="45"/>
      <c r="U9382" s="45"/>
      <c r="V9382" s="46">
        <v>48.478919982910156</v>
      </c>
      <c r="W9382" s="46"/>
      <c r="X9382" s="45">
        <v>5.7000000029802322E-2</v>
      </c>
      <c r="Y9382" s="45"/>
      <c r="Z9382" s="44">
        <v>3.4200000017881393</v>
      </c>
      <c r="AA9382" s="44"/>
      <c r="AB9382" s="45">
        <v>86.463203430175781</v>
      </c>
      <c r="AC9382" s="45"/>
      <c r="AD9382" s="45">
        <v>16.156745910644531</v>
      </c>
      <c r="AE9382" s="45"/>
      <c r="AF9382" s="45">
        <v>96.580696105957031</v>
      </c>
      <c r="AG9382" s="45"/>
      <c r="AH9382" s="45">
        <v>56.868316650390625</v>
      </c>
      <c r="AI9382" s="45"/>
      <c r="AJ9382" s="45"/>
      <c r="AK9382" s="20">
        <v>20.089471817016602</v>
      </c>
    </row>
    <row r="9383" spans="2:37">
      <c r="B9383" s="2">
        <v>1.8999999389052391E-2</v>
      </c>
      <c r="D9383" s="44">
        <v>1.1399999633431435</v>
      </c>
      <c r="E9383" s="44"/>
      <c r="F9383" s="45">
        <v>-14.382747650146484</v>
      </c>
      <c r="G9383" s="45"/>
      <c r="H9383" s="45"/>
      <c r="I9383" s="45"/>
      <c r="J9383" s="45"/>
      <c r="K9383" s="45">
        <v>40.686504364013672</v>
      </c>
      <c r="L9383" s="45"/>
      <c r="M9383" s="45"/>
      <c r="N9383" s="45">
        <v>126.96656799316406</v>
      </c>
      <c r="O9383" s="45"/>
      <c r="P9383" s="45"/>
      <c r="Q9383" s="45"/>
      <c r="R9383" s="45">
        <v>61.00921630859375</v>
      </c>
      <c r="S9383" s="45"/>
      <c r="T9383" s="45"/>
      <c r="U9383" s="45"/>
      <c r="V9383" s="46">
        <v>47.156326293945313</v>
      </c>
      <c r="W9383" s="46"/>
      <c r="X9383" s="45">
        <v>5.7999998331069946E-2</v>
      </c>
      <c r="Y9383" s="45"/>
      <c r="Z9383" s="44">
        <v>3.4799998998641968</v>
      </c>
      <c r="AA9383" s="44"/>
      <c r="AB9383" s="45">
        <v>95.422775268554688</v>
      </c>
      <c r="AC9383" s="45"/>
      <c r="AD9383" s="45">
        <v>15.804897308349609</v>
      </c>
      <c r="AE9383" s="45"/>
      <c r="AF9383" s="45">
        <v>96.10162353515625</v>
      </c>
      <c r="AG9383" s="45"/>
      <c r="AH9383" s="45">
        <v>56.778362274169922</v>
      </c>
      <c r="AI9383" s="45"/>
      <c r="AJ9383" s="45"/>
      <c r="AK9383" s="20">
        <v>19.683115005493164</v>
      </c>
    </row>
    <row r="9384" spans="2:37">
      <c r="B9384" s="2">
        <v>1.9999999552965164E-2</v>
      </c>
      <c r="D9384" s="44">
        <v>1.1999999731779099</v>
      </c>
      <c r="E9384" s="44"/>
      <c r="F9384" s="45">
        <v>12.817315101623535</v>
      </c>
      <c r="G9384" s="45"/>
      <c r="H9384" s="45"/>
      <c r="I9384" s="45"/>
      <c r="J9384" s="45"/>
      <c r="K9384" s="45">
        <v>39.517292022705078</v>
      </c>
      <c r="L9384" s="45"/>
      <c r="M9384" s="45"/>
      <c r="N9384" s="45">
        <v>125.61380004882813</v>
      </c>
      <c r="O9384" s="45"/>
      <c r="P9384" s="45"/>
      <c r="Q9384" s="45"/>
      <c r="R9384" s="45">
        <v>60.879421234130859</v>
      </c>
      <c r="S9384" s="45"/>
      <c r="T9384" s="45"/>
      <c r="U9384" s="45"/>
      <c r="V9384" s="46">
        <v>45.898834228515625</v>
      </c>
      <c r="W9384" s="46"/>
      <c r="X9384" s="45">
        <v>5.9000000357627869E-2</v>
      </c>
      <c r="Y9384" s="45"/>
      <c r="Z9384" s="44">
        <v>3.5400000214576721</v>
      </c>
      <c r="AA9384" s="44"/>
      <c r="AB9384" s="45">
        <v>93.203811645507813</v>
      </c>
      <c r="AC9384" s="45"/>
      <c r="AD9384" s="45">
        <v>15.461686134338379</v>
      </c>
      <c r="AE9384" s="45"/>
      <c r="AF9384" s="45">
        <v>95.632377624511719</v>
      </c>
      <c r="AG9384" s="45"/>
      <c r="AH9384" s="45">
        <v>56.689235687255859</v>
      </c>
      <c r="AI9384" s="45"/>
      <c r="AJ9384" s="45"/>
      <c r="AK9384" s="20">
        <v>19.285959243774414</v>
      </c>
    </row>
    <row r="9385" spans="2:37">
      <c r="B9385" s="2">
        <v>2.0999999716877937E-2</v>
      </c>
      <c r="D9385" s="44">
        <v>1.2599999830126762</v>
      </c>
      <c r="E9385" s="44"/>
      <c r="F9385" s="45">
        <v>43.69366455078125</v>
      </c>
      <c r="G9385" s="45"/>
      <c r="H9385" s="45"/>
      <c r="I9385" s="45"/>
      <c r="J9385" s="45"/>
      <c r="K9385" s="45">
        <v>38.404232025146484</v>
      </c>
      <c r="L9385" s="45"/>
      <c r="M9385" s="45"/>
      <c r="N9385" s="45">
        <v>124.31900024414063</v>
      </c>
      <c r="O9385" s="45"/>
      <c r="P9385" s="45"/>
      <c r="Q9385" s="45"/>
      <c r="R9385" s="45">
        <v>60.75091552734375</v>
      </c>
      <c r="S9385" s="45"/>
      <c r="T9385" s="45"/>
      <c r="U9385" s="45"/>
      <c r="V9385" s="46">
        <v>44.700386047363281</v>
      </c>
      <c r="W9385" s="46"/>
      <c r="X9385" s="45">
        <v>5.9999998658895493E-2</v>
      </c>
      <c r="Y9385" s="45"/>
      <c r="Z9385" s="44">
        <v>3.5999999195337296</v>
      </c>
      <c r="AA9385" s="44"/>
      <c r="AB9385" s="45">
        <v>80.104026794433594</v>
      </c>
      <c r="AC9385" s="45"/>
      <c r="AD9385" s="45">
        <v>15.126863479614258</v>
      </c>
      <c r="AE9385" s="45"/>
      <c r="AF9385" s="45">
        <v>95.172683715820313</v>
      </c>
      <c r="AG9385" s="45"/>
      <c r="AH9385" s="45">
        <v>56.600940704345703</v>
      </c>
      <c r="AI9385" s="45"/>
      <c r="AJ9385" s="45"/>
      <c r="AK9385" s="20">
        <v>18.897756576538086</v>
      </c>
    </row>
    <row r="9386" spans="2:37">
      <c r="B9386" s="2">
        <v>2.199999988079071E-2</v>
      </c>
      <c r="D9386" s="44">
        <v>1.3199999928474426</v>
      </c>
      <c r="E9386" s="44"/>
      <c r="F9386" s="45">
        <v>73.745758056640625</v>
      </c>
      <c r="G9386" s="45"/>
      <c r="H9386" s="45"/>
      <c r="I9386" s="45"/>
      <c r="J9386" s="45"/>
      <c r="K9386" s="45">
        <v>37.342372894287109</v>
      </c>
      <c r="L9386" s="45"/>
      <c r="M9386" s="45"/>
      <c r="N9386" s="45">
        <v>123.07719421386719</v>
      </c>
      <c r="O9386" s="45"/>
      <c r="P9386" s="45"/>
      <c r="Q9386" s="45"/>
      <c r="R9386" s="45">
        <v>60.623676300048828</v>
      </c>
      <c r="S9386" s="45"/>
      <c r="T9386" s="45"/>
      <c r="U9386" s="45"/>
      <c r="V9386" s="46">
        <v>43.555667877197266</v>
      </c>
      <c r="W9386" s="46"/>
      <c r="X9386" s="45">
        <v>6.1000000685453415E-2</v>
      </c>
      <c r="Y9386" s="45"/>
      <c r="Z9386" s="44">
        <v>3.6600000411272049</v>
      </c>
      <c r="AA9386" s="44"/>
      <c r="AB9386" s="45">
        <v>57.945766448974609</v>
      </c>
      <c r="AC9386" s="45"/>
      <c r="AD9386" s="45">
        <v>14.800190925598145</v>
      </c>
      <c r="AE9386" s="45"/>
      <c r="AF9386" s="45">
        <v>94.7222900390625</v>
      </c>
      <c r="AG9386" s="45"/>
      <c r="AH9386" s="45">
        <v>56.513458251953125</v>
      </c>
      <c r="AI9386" s="45"/>
      <c r="AJ9386" s="45"/>
      <c r="AK9386" s="20">
        <v>18.518270492553711</v>
      </c>
    </row>
    <row r="9387" spans="2:37">
      <c r="B9387" s="2">
        <v>2.3000000044703484E-2</v>
      </c>
      <c r="D9387" s="44">
        <v>1.380000002682209</v>
      </c>
      <c r="E9387" s="44"/>
      <c r="F9387" s="45">
        <v>98.615180969238281</v>
      </c>
      <c r="G9387" s="45"/>
      <c r="H9387" s="45"/>
      <c r="I9387" s="45"/>
      <c r="J9387" s="45"/>
      <c r="K9387" s="45">
        <v>36.327373504638672</v>
      </c>
      <c r="L9387" s="45"/>
      <c r="M9387" s="45"/>
      <c r="N9387" s="45">
        <v>121.884033203125</v>
      </c>
      <c r="O9387" s="45"/>
      <c r="P9387" s="45"/>
      <c r="Q9387" s="45"/>
      <c r="R9387" s="45">
        <v>60.497692108154297</v>
      </c>
      <c r="S9387" s="45"/>
      <c r="T9387" s="45"/>
      <c r="U9387" s="45"/>
      <c r="V9387" s="46">
        <v>42.460018157958984</v>
      </c>
      <c r="W9387" s="46"/>
      <c r="X9387" s="45">
        <v>6.1999998986721039E-2</v>
      </c>
      <c r="Y9387" s="45"/>
      <c r="Z9387" s="44">
        <v>3.7199999392032623</v>
      </c>
      <c r="AA9387" s="44"/>
      <c r="AB9387" s="45">
        <v>29.81593132019043</v>
      </c>
      <c r="AC9387" s="45"/>
      <c r="AD9387" s="45">
        <v>14.481435775756836</v>
      </c>
      <c r="AE9387" s="45"/>
      <c r="AF9387" s="45">
        <v>94.280960083007813</v>
      </c>
      <c r="AG9387" s="45"/>
      <c r="AH9387" s="45">
        <v>56.426784515380859</v>
      </c>
      <c r="AI9387" s="45"/>
      <c r="AJ9387" s="45"/>
      <c r="AK9387" s="20">
        <v>18.147272109985352</v>
      </c>
    </row>
    <row r="9388" spans="2:37">
      <c r="B9388" s="2">
        <v>2.4000000208616257E-2</v>
      </c>
      <c r="D9388" s="44">
        <v>1.4400000125169754</v>
      </c>
      <c r="E9388" s="44"/>
      <c r="F9388" s="45">
        <v>114.69448852539063</v>
      </c>
      <c r="G9388" s="45"/>
      <c r="H9388" s="45"/>
      <c r="I9388" s="45"/>
      <c r="J9388" s="45"/>
      <c r="K9388" s="45">
        <v>35.355403900146484</v>
      </c>
      <c r="L9388" s="45"/>
      <c r="M9388" s="45"/>
      <c r="N9388" s="45">
        <v>120.73564910888672</v>
      </c>
      <c r="O9388" s="45"/>
      <c r="P9388" s="45"/>
      <c r="Q9388" s="45"/>
      <c r="R9388" s="45">
        <v>60.372951507568359</v>
      </c>
      <c r="S9388" s="45"/>
      <c r="T9388" s="45"/>
      <c r="U9388" s="45"/>
      <c r="V9388" s="46">
        <v>41.409347534179688</v>
      </c>
      <c r="W9388" s="46"/>
      <c r="X9388" s="45">
        <v>6.3000001013278961E-2</v>
      </c>
      <c r="Y9388" s="45"/>
      <c r="Z9388" s="44">
        <v>3.7800000607967377</v>
      </c>
      <c r="AA9388" s="44"/>
      <c r="AB9388" s="45">
        <v>-0.37034860253334045</v>
      </c>
      <c r="AC9388" s="45"/>
      <c r="AD9388" s="45">
        <v>14.170375823974609</v>
      </c>
      <c r="AE9388" s="45"/>
      <c r="AF9388" s="45">
        <v>93.84844970703125</v>
      </c>
      <c r="AG9388" s="45"/>
      <c r="AH9388" s="45">
        <v>56.340908050537109</v>
      </c>
      <c r="AI9388" s="45"/>
      <c r="AJ9388" s="45"/>
      <c r="AK9388" s="20">
        <v>17.784536361694336</v>
      </c>
    </row>
    <row r="9389" spans="2:37">
      <c r="B9389" s="2">
        <v>2.500000037252903E-2</v>
      </c>
      <c r="D9389" s="44">
        <v>1.5000000223517418</v>
      </c>
      <c r="E9389" s="44"/>
      <c r="F9389" s="45">
        <v>119.62856292724609</v>
      </c>
      <c r="G9389" s="45"/>
      <c r="H9389" s="45"/>
      <c r="I9389" s="45"/>
      <c r="J9389" s="45"/>
      <c r="K9389" s="45">
        <v>34.423091888427734</v>
      </c>
      <c r="L9389" s="45"/>
      <c r="M9389" s="45"/>
      <c r="N9389" s="45">
        <v>119.628662109375</v>
      </c>
      <c r="O9389" s="45"/>
      <c r="P9389" s="45"/>
      <c r="Q9389" s="45"/>
      <c r="R9389" s="45">
        <v>60.249435424804688</v>
      </c>
      <c r="S9389" s="45"/>
      <c r="T9389" s="45"/>
      <c r="U9389" s="45"/>
      <c r="V9389" s="46">
        <v>40.400047302246094</v>
      </c>
      <c r="W9389" s="46"/>
      <c r="X9389" s="45">
        <v>6.4000003039836884E-2</v>
      </c>
      <c r="Y9389" s="45"/>
      <c r="Z9389" s="44">
        <v>3.840000182390213</v>
      </c>
      <c r="AA9389" s="44"/>
      <c r="AB9389" s="45">
        <v>-28.420722961425781</v>
      </c>
      <c r="AC9389" s="45"/>
      <c r="AD9389" s="45">
        <v>13.86679744720459</v>
      </c>
      <c r="AE9389" s="45"/>
      <c r="AF9389" s="45">
        <v>93.424537658691406</v>
      </c>
      <c r="AG9389" s="45"/>
      <c r="AH9389" s="45">
        <v>56.255817413330078</v>
      </c>
      <c r="AI9389" s="45"/>
      <c r="AJ9389" s="45"/>
      <c r="AK9389" s="20">
        <v>17.429851531982422</v>
      </c>
    </row>
    <row r="9390" spans="2:37">
      <c r="B9390" s="2">
        <v>2.6000000536441803E-2</v>
      </c>
      <c r="D9390" s="44">
        <v>1.5600000321865082</v>
      </c>
      <c r="E9390" s="44"/>
      <c r="F9390" s="45">
        <v>112.6385498046875</v>
      </c>
      <c r="G9390" s="45"/>
      <c r="H9390" s="45"/>
      <c r="I9390" s="45"/>
      <c r="J9390" s="45"/>
      <c r="K9390" s="45">
        <v>33.527454376220703</v>
      </c>
      <c r="L9390" s="45"/>
      <c r="M9390" s="45"/>
      <c r="N9390" s="45">
        <v>118.56006622314453</v>
      </c>
      <c r="O9390" s="45"/>
      <c r="P9390" s="45"/>
      <c r="Q9390" s="45"/>
      <c r="R9390" s="45">
        <v>60.12713623046875</v>
      </c>
      <c r="S9390" s="45"/>
      <c r="T9390" s="45"/>
      <c r="U9390" s="45"/>
      <c r="V9390" s="46">
        <v>39.428936004638672</v>
      </c>
      <c r="W9390" s="46"/>
      <c r="X9390" s="45">
        <v>6.4999997615814209E-2</v>
      </c>
      <c r="Y9390" s="45"/>
      <c r="Z9390" s="44">
        <v>3.8999998569488525</v>
      </c>
      <c r="AA9390" s="44"/>
      <c r="AB9390" s="45">
        <v>-50.453754425048828</v>
      </c>
      <c r="AC9390" s="45"/>
      <c r="AD9390" s="45">
        <v>13.570490837097168</v>
      </c>
      <c r="AE9390" s="45"/>
      <c r="AF9390" s="45">
        <v>93.009002685546875</v>
      </c>
      <c r="AG9390" s="45"/>
      <c r="AH9390" s="45">
        <v>56.171512603759766</v>
      </c>
      <c r="AI9390" s="45"/>
      <c r="AJ9390" s="45"/>
      <c r="AK9390" s="20">
        <v>17.083011627197266</v>
      </c>
    </row>
    <row r="9391" spans="2:37">
      <c r="B9391" s="2">
        <v>2.7000000700354576E-2</v>
      </c>
      <c r="D9391" s="44">
        <v>1.6200000420212746</v>
      </c>
      <c r="E9391" s="44"/>
      <c r="F9391" s="45">
        <v>94.624015808105469</v>
      </c>
      <c r="G9391" s="45"/>
      <c r="H9391" s="45"/>
      <c r="I9391" s="45"/>
      <c r="J9391" s="45"/>
      <c r="K9391" s="45">
        <v>32.665847778320313</v>
      </c>
      <c r="L9391" s="45"/>
      <c r="M9391" s="45"/>
      <c r="N9391" s="45">
        <v>117.52719116210938</v>
      </c>
      <c r="O9391" s="45"/>
      <c r="P9391" s="45"/>
      <c r="Q9391" s="45"/>
      <c r="R9391" s="45">
        <v>60.006031036376953</v>
      </c>
      <c r="S9391" s="45"/>
      <c r="T9391" s="45"/>
      <c r="U9391" s="45"/>
      <c r="V9391" s="46">
        <v>38.493198394775391</v>
      </c>
      <c r="W9391" s="46"/>
      <c r="X9391" s="45">
        <v>6.5999999642372131E-2</v>
      </c>
      <c r="Y9391" s="45"/>
      <c r="Z9391" s="44">
        <v>3.9599999785423279</v>
      </c>
      <c r="AA9391" s="44"/>
      <c r="AB9391" s="45">
        <v>-63.441738128662109</v>
      </c>
      <c r="AC9391" s="45"/>
      <c r="AD9391" s="45">
        <v>13.281256675720215</v>
      </c>
      <c r="AE9391" s="45"/>
      <c r="AF9391" s="45">
        <v>92.601631164550781</v>
      </c>
      <c r="AG9391" s="45"/>
      <c r="AH9391" s="45">
        <v>56.087978363037109</v>
      </c>
      <c r="AI9391" s="45"/>
      <c r="AJ9391" s="45"/>
      <c r="AK9391" s="20">
        <v>16.743814468383789</v>
      </c>
    </row>
    <row r="9392" spans="2:37">
      <c r="B9392" s="2">
        <v>2.8000000864267349E-2</v>
      </c>
      <c r="D9392" s="44">
        <v>1.680000051856041</v>
      </c>
      <c r="E9392" s="44"/>
      <c r="F9392" s="45">
        <v>68.029739379882813</v>
      </c>
      <c r="G9392" s="45"/>
      <c r="H9392" s="45"/>
      <c r="I9392" s="45"/>
      <c r="J9392" s="45"/>
      <c r="K9392" s="45">
        <v>31.835922241210938</v>
      </c>
      <c r="L9392" s="45"/>
      <c r="M9392" s="45"/>
      <c r="N9392" s="45">
        <v>116.52767944335938</v>
      </c>
      <c r="O9392" s="45"/>
      <c r="P9392" s="45"/>
      <c r="Q9392" s="45"/>
      <c r="R9392" s="45">
        <v>59.886116027832031</v>
      </c>
      <c r="S9392" s="45"/>
      <c r="T9392" s="45"/>
      <c r="U9392" s="45"/>
      <c r="V9392" s="46">
        <v>37.590343475341797</v>
      </c>
      <c r="W9392" s="46"/>
      <c r="X9392" s="45">
        <v>6.7000001668930054E-2</v>
      </c>
      <c r="Y9392" s="45"/>
      <c r="Z9392" s="44">
        <v>4.0200001001358032</v>
      </c>
      <c r="AA9392" s="44"/>
      <c r="AB9392" s="45">
        <v>-65.632278442382813</v>
      </c>
      <c r="AC9392" s="45"/>
      <c r="AD9392" s="45">
        <v>12.998900413513184</v>
      </c>
      <c r="AE9392" s="45"/>
      <c r="AF9392" s="45">
        <v>92.202224731445313</v>
      </c>
      <c r="AG9392" s="45"/>
      <c r="AH9392" s="45">
        <v>56.005207061767578</v>
      </c>
      <c r="AI9392" s="45"/>
      <c r="AJ9392" s="45"/>
      <c r="AK9392" s="20">
        <v>16.412065505981445</v>
      </c>
    </row>
    <row r="9393" spans="2:37">
      <c r="B9393" s="2">
        <v>2.8999999165534973E-2</v>
      </c>
      <c r="D9393" s="44">
        <v>1.7399999499320984</v>
      </c>
      <c r="E9393" s="44"/>
      <c r="F9393" s="45">
        <v>36.496852874755859</v>
      </c>
      <c r="G9393" s="45"/>
      <c r="H9393" s="45"/>
      <c r="I9393" s="45"/>
      <c r="J9393" s="45"/>
      <c r="K9393" s="45">
        <v>31.035589218139648</v>
      </c>
      <c r="L9393" s="45"/>
      <c r="M9393" s="45"/>
      <c r="N9393" s="45">
        <v>115.55941772460938</v>
      </c>
      <c r="O9393" s="45"/>
      <c r="P9393" s="45"/>
      <c r="Q9393" s="45"/>
      <c r="R9393" s="45">
        <v>59.767372131347656</v>
      </c>
      <c r="S9393" s="45"/>
      <c r="T9393" s="45"/>
      <c r="U9393" s="45"/>
      <c r="V9393" s="46">
        <v>36.718154907226563</v>
      </c>
      <c r="W9393" s="46"/>
      <c r="X9393" s="45">
        <v>6.8000003695487976E-2</v>
      </c>
      <c r="Y9393" s="45"/>
      <c r="Z9393" s="44">
        <v>4.0800002217292786</v>
      </c>
      <c r="AA9393" s="44"/>
      <c r="AB9393" s="45">
        <v>-56.790042877197266</v>
      </c>
      <c r="AC9393" s="45"/>
      <c r="AD9393" s="45">
        <v>12.723235130310059</v>
      </c>
      <c r="AE9393" s="45"/>
      <c r="AF9393" s="45">
        <v>91.810569763183594</v>
      </c>
      <c r="AG9393" s="45"/>
      <c r="AH9393" s="45">
        <v>55.923191070556641</v>
      </c>
      <c r="AI9393" s="45"/>
      <c r="AJ9393" s="45"/>
      <c r="AK9393" s="20">
        <v>16.087575912475586</v>
      </c>
    </row>
    <row r="9394" spans="2:37">
      <c r="B9394" s="2">
        <v>2.9999999329447746E-2</v>
      </c>
      <c r="D9394" s="44">
        <v>1.7999999597668648</v>
      </c>
      <c r="E9394" s="44"/>
      <c r="F9394" s="45">
        <v>4.3479127883911133</v>
      </c>
      <c r="G9394" s="45"/>
      <c r="H9394" s="45"/>
      <c r="I9394" s="45"/>
      <c r="J9394" s="45"/>
      <c r="K9394" s="45">
        <v>30.262971878051758</v>
      </c>
      <c r="L9394" s="45"/>
      <c r="M9394" s="45"/>
      <c r="N9394" s="45">
        <v>114.62050628662109</v>
      </c>
      <c r="O9394" s="45"/>
      <c r="P9394" s="45"/>
      <c r="Q9394" s="45"/>
      <c r="R9394" s="45">
        <v>59.649784088134766</v>
      </c>
      <c r="S9394" s="45"/>
      <c r="T9394" s="45"/>
      <c r="U9394" s="45"/>
      <c r="V9394" s="46">
        <v>35.874652862548828</v>
      </c>
      <c r="W9394" s="46"/>
      <c r="X9394" s="45">
        <v>6.8999998271465302E-2</v>
      </c>
      <c r="Y9394" s="45"/>
      <c r="Z9394" s="44">
        <v>4.1399998962879181</v>
      </c>
      <c r="AA9394" s="44"/>
      <c r="AB9394" s="45">
        <v>-38.225227355957031</v>
      </c>
      <c r="AC9394" s="45"/>
      <c r="AD9394" s="45">
        <v>12.454079627990723</v>
      </c>
      <c r="AE9394" s="45"/>
      <c r="AF9394" s="45">
        <v>91.426483154296875</v>
      </c>
      <c r="AG9394" s="45"/>
      <c r="AH9394" s="45">
        <v>55.8419189453125</v>
      </c>
      <c r="AI9394" s="45"/>
      <c r="AJ9394" s="45"/>
      <c r="AK9394" s="20">
        <v>15.770167350769043</v>
      </c>
    </row>
    <row r="9395" spans="2:37">
      <c r="B9395" s="2">
        <v>3.0999999493360519E-2</v>
      </c>
      <c r="D9395" s="44">
        <v>1.8599999696016312</v>
      </c>
      <c r="E9395" s="44"/>
      <c r="F9395" s="45">
        <v>-24.021286010742188</v>
      </c>
      <c r="G9395" s="45"/>
      <c r="H9395" s="45"/>
      <c r="I9395" s="45"/>
      <c r="J9395" s="45"/>
      <c r="K9395" s="45">
        <v>29.516399383544922</v>
      </c>
      <c r="L9395" s="45"/>
      <c r="M9395" s="45"/>
      <c r="N9395" s="45">
        <v>113.70925903320313</v>
      </c>
      <c r="O9395" s="45"/>
      <c r="P9395" s="45"/>
      <c r="Q9395" s="45"/>
      <c r="R9395" s="45">
        <v>59.533344268798828</v>
      </c>
      <c r="S9395" s="45"/>
      <c r="T9395" s="45"/>
      <c r="U9395" s="45"/>
      <c r="V9395" s="46">
        <v>35.058078765869141</v>
      </c>
      <c r="W9395" s="46"/>
      <c r="X9395" s="45">
        <v>7.0000000298023224E-2</v>
      </c>
      <c r="Y9395" s="45"/>
      <c r="Z9395" s="44">
        <v>4.2000000178813934</v>
      </c>
      <c r="AA9395" s="44"/>
      <c r="AB9395" s="45">
        <v>-12.605547904968262</v>
      </c>
      <c r="AC9395" s="45"/>
      <c r="AD9395" s="45">
        <v>12.191258430480957</v>
      </c>
      <c r="AE9395" s="45"/>
      <c r="AF9395" s="45">
        <v>91.049766540527344</v>
      </c>
      <c r="AG9395" s="45"/>
      <c r="AH9395" s="45">
        <v>55.761386871337891</v>
      </c>
      <c r="AI9395" s="45"/>
      <c r="AJ9395" s="45"/>
      <c r="AK9395" s="20">
        <v>15.459660530090332</v>
      </c>
    </row>
    <row r="9396" spans="2:37">
      <c r="B9396" s="2">
        <v>3.2000001519918442E-2</v>
      </c>
      <c r="D9396" s="44">
        <v>1.9200000911951065</v>
      </c>
      <c r="E9396" s="44"/>
      <c r="F9396" s="45">
        <v>-44.757717132568359</v>
      </c>
      <c r="G9396" s="45"/>
      <c r="H9396" s="45"/>
      <c r="I9396" s="45"/>
      <c r="J9396" s="45"/>
      <c r="K9396" s="45">
        <v>28.794361114501953</v>
      </c>
      <c r="L9396" s="45"/>
      <c r="M9396" s="45"/>
      <c r="N9396" s="45">
        <v>112.82415008544922</v>
      </c>
      <c r="O9396" s="45"/>
      <c r="P9396" s="45"/>
      <c r="Q9396" s="45"/>
      <c r="R9396" s="45">
        <v>59.418037414550781</v>
      </c>
      <c r="S9396" s="45"/>
      <c r="T9396" s="45"/>
      <c r="U9396" s="45"/>
      <c r="V9396" s="46">
        <v>34.266845703125</v>
      </c>
      <c r="W9396" s="46"/>
      <c r="X9396" s="45">
        <v>7.1000002324581146E-2</v>
      </c>
      <c r="Y9396" s="45"/>
      <c r="Z9396" s="44">
        <v>4.2600001394748688</v>
      </c>
      <c r="AA9396" s="44"/>
      <c r="AB9396" s="45">
        <v>16.421419143676758</v>
      </c>
      <c r="AC9396" s="45"/>
      <c r="AD9396" s="45">
        <v>11.934600830078125</v>
      </c>
      <c r="AE9396" s="45"/>
      <c r="AF9396" s="45">
        <v>90.680259704589844</v>
      </c>
      <c r="AG9396" s="45"/>
      <c r="AH9396" s="45">
        <v>55.681587219238281</v>
      </c>
      <c r="AI9396" s="45"/>
      <c r="AJ9396" s="45"/>
      <c r="AK9396" s="20">
        <v>15.155884742736816</v>
      </c>
    </row>
    <row r="9397" spans="2:37">
      <c r="B9397" s="2">
        <v>3.2999999821186066E-2</v>
      </c>
      <c r="D9397" s="44">
        <v>1.9799999892711639</v>
      </c>
      <c r="E9397" s="44"/>
      <c r="F9397" s="45">
        <v>-55.088710784912109</v>
      </c>
      <c r="G9397" s="45"/>
      <c r="H9397" s="45"/>
      <c r="I9397" s="45"/>
      <c r="J9397" s="45"/>
      <c r="K9397" s="45">
        <v>28.095495223999023</v>
      </c>
      <c r="L9397" s="45"/>
      <c r="M9397" s="45"/>
      <c r="N9397" s="45">
        <v>111.96379852294922</v>
      </c>
      <c r="O9397" s="45"/>
      <c r="P9397" s="45"/>
      <c r="Q9397" s="45"/>
      <c r="R9397" s="45">
        <v>59.303848266601563</v>
      </c>
      <c r="S9397" s="45"/>
      <c r="T9397" s="45"/>
      <c r="U9397" s="45"/>
      <c r="V9397" s="46">
        <v>33.499538421630859</v>
      </c>
      <c r="W9397" s="46"/>
      <c r="X9397" s="45">
        <v>7.1999996900558472E-2</v>
      </c>
      <c r="Y9397" s="45"/>
      <c r="Z9397" s="44">
        <v>4.3199998140335083</v>
      </c>
      <c r="AA9397" s="44"/>
      <c r="AB9397" s="45">
        <v>44.742046356201172</v>
      </c>
      <c r="AC9397" s="45"/>
      <c r="AD9397" s="45">
        <v>11.683942794799805</v>
      </c>
      <c r="AE9397" s="45"/>
      <c r="AF9397" s="45">
        <v>90.317764282226563</v>
      </c>
      <c r="AG9397" s="45"/>
      <c r="AH9397" s="45">
        <v>55.602508544921875</v>
      </c>
      <c r="AI9397" s="45"/>
      <c r="AJ9397" s="45"/>
      <c r="AK9397" s="20">
        <v>14.858673095703125</v>
      </c>
    </row>
    <row r="9398" spans="2:37">
      <c r="B9398" s="2">
        <v>3.4000001847743988E-2</v>
      </c>
      <c r="D9398" s="44">
        <v>2.0400001108646393</v>
      </c>
      <c r="E9398" s="44"/>
      <c r="F9398" s="45">
        <v>-53.706199645996094</v>
      </c>
      <c r="G9398" s="45"/>
      <c r="H9398" s="45"/>
      <c r="I9398" s="45"/>
      <c r="J9398" s="45"/>
      <c r="K9398" s="45">
        <v>27.418573379516602</v>
      </c>
      <c r="L9398" s="45"/>
      <c r="M9398" s="45"/>
      <c r="N9398" s="45">
        <v>111.12696075439453</v>
      </c>
      <c r="O9398" s="45"/>
      <c r="P9398" s="45"/>
      <c r="Q9398" s="45"/>
      <c r="R9398" s="45">
        <v>59.190765380859375</v>
      </c>
      <c r="S9398" s="45"/>
      <c r="T9398" s="45"/>
      <c r="U9398" s="45"/>
      <c r="V9398" s="46">
        <v>32.754871368408203</v>
      </c>
      <c r="W9398" s="46"/>
      <c r="X9398" s="45">
        <v>7.2999998927116394E-2</v>
      </c>
      <c r="Y9398" s="45"/>
      <c r="Z9398" s="44">
        <v>4.3799999356269836</v>
      </c>
      <c r="AA9398" s="44"/>
      <c r="AB9398" s="45">
        <v>68.354255676269531</v>
      </c>
      <c r="AC9398" s="45"/>
      <c r="AD9398" s="45">
        <v>11.43912410736084</v>
      </c>
      <c r="AE9398" s="45"/>
      <c r="AF9398" s="45">
        <v>89.962120056152344</v>
      </c>
      <c r="AG9398" s="45"/>
      <c r="AH9398" s="45">
        <v>55.524143218994141</v>
      </c>
      <c r="AI9398" s="45"/>
      <c r="AJ9398" s="45"/>
      <c r="AK9398" s="20">
        <v>14.567864418029785</v>
      </c>
    </row>
    <row r="9399" spans="2:37">
      <c r="B9399" s="2">
        <v>3.5000000149011612E-2</v>
      </c>
      <c r="D9399" s="44">
        <v>2.1000000089406967</v>
      </c>
      <c r="E9399" s="44"/>
      <c r="F9399" s="45">
        <v>-40.944400787353516</v>
      </c>
      <c r="G9399" s="45"/>
      <c r="H9399" s="45"/>
      <c r="I9399" s="45"/>
      <c r="J9399" s="45"/>
      <c r="K9399" s="45">
        <v>26.762477874755859</v>
      </c>
      <c r="L9399" s="45"/>
      <c r="M9399" s="45"/>
      <c r="N9399" s="45">
        <v>110.31248474121094</v>
      </c>
      <c r="O9399" s="45"/>
      <c r="P9399" s="45"/>
      <c r="Q9399" s="45"/>
      <c r="R9399" s="45">
        <v>59.078777313232422</v>
      </c>
      <c r="S9399" s="45"/>
      <c r="T9399" s="45"/>
      <c r="U9399" s="45"/>
      <c r="V9399" s="46">
        <v>32.031688690185547</v>
      </c>
      <c r="W9399" s="46"/>
      <c r="X9399" s="45">
        <v>7.4000000953674316E-2</v>
      </c>
      <c r="Y9399" s="45"/>
      <c r="Z9399" s="44">
        <v>4.440000057220459</v>
      </c>
      <c r="AA9399" s="44"/>
      <c r="AB9399" s="45">
        <v>83.9278564453125</v>
      </c>
      <c r="AC9399" s="45"/>
      <c r="AD9399" s="45">
        <v>11.199991226196289</v>
      </c>
      <c r="AE9399" s="45"/>
      <c r="AF9399" s="45">
        <v>89.613166809082031</v>
      </c>
      <c r="AG9399" s="45"/>
      <c r="AH9399" s="45">
        <v>55.446487426757813</v>
      </c>
      <c r="AI9399" s="45"/>
      <c r="AJ9399" s="45"/>
      <c r="AK9399" s="20">
        <v>14.283303260803223</v>
      </c>
    </row>
    <row r="9400" spans="2:37">
      <c r="B9400" s="2">
        <v>3.5999998450279236E-2</v>
      </c>
      <c r="D9400" s="44">
        <v>2.1599999070167542</v>
      </c>
      <c r="E9400" s="44"/>
      <c r="F9400" s="45">
        <v>-18.726936340332031</v>
      </c>
      <c r="G9400" s="45"/>
      <c r="H9400" s="45"/>
      <c r="I9400" s="45"/>
      <c r="J9400" s="45"/>
      <c r="K9400" s="45">
        <v>26.126188278198242</v>
      </c>
      <c r="L9400" s="45"/>
      <c r="M9400" s="45"/>
      <c r="N9400" s="45">
        <v>109.51935577392578</v>
      </c>
      <c r="O9400" s="45"/>
      <c r="P9400" s="45"/>
      <c r="Q9400" s="45"/>
      <c r="R9400" s="45">
        <v>58.967872619628906</v>
      </c>
      <c r="S9400" s="45"/>
      <c r="T9400" s="45"/>
      <c r="U9400" s="45"/>
      <c r="V9400" s="46">
        <v>31.32893180847168</v>
      </c>
      <c r="W9400" s="46"/>
      <c r="X9400" s="45">
        <v>7.5000002980232239E-2</v>
      </c>
      <c r="Y9400" s="45"/>
      <c r="Z9400" s="44">
        <v>4.5000001788139343</v>
      </c>
      <c r="AA9400" s="44"/>
      <c r="AB9400" s="45">
        <v>89.269195556640625</v>
      </c>
      <c r="AC9400" s="45"/>
      <c r="AD9400" s="45">
        <v>10.966394424438477</v>
      </c>
      <c r="AE9400" s="45"/>
      <c r="AF9400" s="45">
        <v>89.270729064941406</v>
      </c>
      <c r="AG9400" s="45"/>
      <c r="AH9400" s="45">
        <v>55.369529724121094</v>
      </c>
      <c r="AI9400" s="45"/>
      <c r="AJ9400" s="45"/>
      <c r="AK9400" s="20">
        <v>14.004836082458496</v>
      </c>
    </row>
    <row r="9401" spans="2:37">
      <c r="B9401" s="2">
        <v>3.7000000476837158E-2</v>
      </c>
      <c r="D9401" s="44">
        <v>2.2200000286102295</v>
      </c>
      <c r="E9401" s="44"/>
      <c r="F9401" s="45">
        <v>9.7084035873413086</v>
      </c>
      <c r="G9401" s="45"/>
      <c r="H9401" s="45"/>
      <c r="I9401" s="45"/>
      <c r="J9401" s="45"/>
      <c r="K9401" s="45">
        <v>25.508773803710938</v>
      </c>
      <c r="L9401" s="45"/>
      <c r="M9401" s="45"/>
      <c r="N9401" s="45">
        <v>108.74660491943359</v>
      </c>
      <c r="O9401" s="45"/>
      <c r="P9401" s="45"/>
      <c r="Q9401" s="45"/>
      <c r="R9401" s="45">
        <v>58.858036041259766</v>
      </c>
      <c r="S9401" s="45"/>
      <c r="T9401" s="45"/>
      <c r="U9401" s="45"/>
      <c r="V9401" s="46">
        <v>30.645648956298828</v>
      </c>
      <c r="W9401" s="46"/>
      <c r="X9401" s="45">
        <v>7.5999997556209564E-2</v>
      </c>
      <c r="Y9401" s="45"/>
      <c r="Z9401" s="44">
        <v>4.5599998533725739</v>
      </c>
      <c r="AA9401" s="44"/>
      <c r="AB9401" s="45">
        <v>83.625267028808594</v>
      </c>
      <c r="AC9401" s="45"/>
      <c r="AD9401" s="45">
        <v>10.738187789916992</v>
      </c>
      <c r="AE9401" s="45"/>
      <c r="AF9401" s="45">
        <v>88.934669494628906</v>
      </c>
      <c r="AG9401" s="45"/>
      <c r="AH9401" s="45">
        <v>55.293262481689453</v>
      </c>
      <c r="AI9401" s="45"/>
      <c r="AJ9401" s="45"/>
      <c r="AK9401" s="20">
        <v>13.732316017150879</v>
      </c>
    </row>
    <row r="9402" spans="2:37" ht="14.25" customHeight="1">
      <c r="B9402" s="2">
        <v>3.7999998778104782E-2</v>
      </c>
      <c r="D9402" s="44">
        <v>2.2799999266862869</v>
      </c>
      <c r="E9402" s="44"/>
      <c r="F9402" s="45">
        <v>40.267833709716797</v>
      </c>
      <c r="G9402" s="45"/>
      <c r="H9402" s="45"/>
      <c r="I9402" s="45"/>
      <c r="J9402" s="45"/>
      <c r="K9402" s="45">
        <v>24.909379959106445</v>
      </c>
      <c r="L9402" s="45"/>
      <c r="M9402" s="45"/>
      <c r="N9402" s="45">
        <v>107.99337768554688</v>
      </c>
      <c r="O9402" s="45"/>
      <c r="P9402" s="45"/>
      <c r="Q9402" s="45"/>
      <c r="R9402" s="45">
        <v>58.749259948730469</v>
      </c>
      <c r="S9402" s="45"/>
      <c r="T9402" s="45"/>
      <c r="U9402" s="45"/>
      <c r="V9402" s="46">
        <v>29.980958938598633</v>
      </c>
      <c r="W9402" s="46"/>
      <c r="X9402" s="45">
        <v>7.6999999582767487E-2</v>
      </c>
      <c r="Y9402" s="45"/>
      <c r="Z9402" s="44">
        <v>4.6199999749660492</v>
      </c>
      <c r="AA9402" s="44"/>
      <c r="AB9402" s="45">
        <v>67.785202026367188</v>
      </c>
      <c r="AC9402" s="45"/>
      <c r="AD9402" s="45">
        <v>10.515231132507324</v>
      </c>
      <c r="AE9402" s="45"/>
      <c r="AF9402" s="45">
        <v>88.604820251464844</v>
      </c>
      <c r="AG9402" s="45"/>
      <c r="AH9402" s="45">
        <v>55.217678070068359</v>
      </c>
      <c r="AI9402" s="45"/>
      <c r="AJ9402" s="45"/>
      <c r="AK9402" s="20">
        <v>13.465599060058594</v>
      </c>
    </row>
    <row r="9403" spans="2:37" ht="13.5" customHeight="1">
      <c r="B9403" s="47" t="s">
        <v>11</v>
      </c>
      <c r="C9403" s="47"/>
      <c r="D9403" s="47"/>
      <c r="E9403" s="47"/>
    </row>
    <row r="9404" spans="2:37" ht="12.75" customHeight="1">
      <c r="B9404" s="39" t="s">
        <v>0</v>
      </c>
      <c r="C9404" s="39"/>
      <c r="D9404" s="39"/>
      <c r="E9404" s="39"/>
      <c r="F9404" s="39"/>
      <c r="G9404" s="1" t="s">
        <v>1</v>
      </c>
      <c r="H9404" s="40" t="s">
        <v>130</v>
      </c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</row>
    <row r="9405" spans="2:37" ht="12.75" customHeight="1">
      <c r="AB9405" s="39" t="s">
        <v>2</v>
      </c>
      <c r="AC9405" s="39"/>
      <c r="AD9405" s="39"/>
      <c r="AE9405" s="39"/>
      <c r="AF9405" s="39"/>
      <c r="AG9405" s="39"/>
    </row>
    <row r="9406" spans="2:37" ht="12" customHeight="1">
      <c r="B9406" s="39" t="s">
        <v>3</v>
      </c>
      <c r="C9406" s="39"/>
      <c r="D9406" s="39"/>
      <c r="E9406" s="39"/>
      <c r="G9406" s="1" t="s">
        <v>4</v>
      </c>
      <c r="H9406" s="41">
        <v>0.43999999761581421</v>
      </c>
      <c r="I9406" s="41"/>
      <c r="J9406" s="41"/>
      <c r="K9406" s="41"/>
      <c r="L9406" s="41"/>
      <c r="M9406" s="41"/>
      <c r="N9406" s="41"/>
      <c r="O9406" s="39" t="s">
        <v>21</v>
      </c>
      <c r="P9406" s="39"/>
      <c r="Q9406" s="39"/>
      <c r="R9406" s="39"/>
      <c r="S9406" s="1" t="s">
        <v>4</v>
      </c>
      <c r="T9406" s="42" t="s">
        <v>22</v>
      </c>
      <c r="U9406" s="42"/>
      <c r="V9406" s="42"/>
      <c r="W9406" s="42"/>
      <c r="X9406" s="42"/>
      <c r="Y9406" s="42"/>
      <c r="Z9406" s="42"/>
      <c r="AA9406" s="42"/>
      <c r="AB9406" s="39"/>
      <c r="AC9406" s="39"/>
      <c r="AD9406" s="39"/>
      <c r="AE9406" s="39"/>
      <c r="AF9406" s="39"/>
      <c r="AG9406" s="39"/>
    </row>
    <row r="9407" spans="2:37" ht="10.5" customHeight="1">
      <c r="AB9407" s="39"/>
      <c r="AC9407" s="39"/>
      <c r="AD9407" s="39"/>
      <c r="AE9407" s="39"/>
      <c r="AF9407" s="39"/>
      <c r="AG9407" s="39"/>
    </row>
    <row r="9408" spans="2:37" ht="12" customHeight="1">
      <c r="AB9408" s="39"/>
      <c r="AC9408" s="39"/>
      <c r="AD9408" s="39"/>
      <c r="AE9408" s="39"/>
      <c r="AF9408" s="39"/>
      <c r="AG9408" s="39"/>
    </row>
    <row r="9409" spans="2:34" ht="12" customHeight="1">
      <c r="AB9409" s="39"/>
      <c r="AC9409" s="39"/>
      <c r="AD9409" s="39"/>
      <c r="AE9409" s="39"/>
      <c r="AF9409" s="39"/>
      <c r="AG9409" s="39"/>
    </row>
    <row r="9410" spans="2:34" ht="6" customHeight="1"/>
    <row r="9411" spans="2:34" ht="3" customHeight="1">
      <c r="B9411" s="43" t="s">
        <v>5</v>
      </c>
      <c r="D9411" s="43" t="s">
        <v>23</v>
      </c>
      <c r="E9411" s="43"/>
      <c r="G9411" s="43" t="s">
        <v>6</v>
      </c>
      <c r="H9411" s="43"/>
      <c r="J9411" s="43" t="s">
        <v>7</v>
      </c>
      <c r="K9411" s="43"/>
      <c r="L9411" s="43"/>
      <c r="M9411" s="43"/>
      <c r="N9411" s="43" t="s">
        <v>8</v>
      </c>
      <c r="O9411" s="43"/>
      <c r="Q9411" s="43" t="s">
        <v>9</v>
      </c>
      <c r="R9411" s="43"/>
      <c r="S9411" s="43"/>
      <c r="T9411" s="43" t="s">
        <v>10</v>
      </c>
      <c r="U9411" s="43"/>
      <c r="X9411" s="43" t="s">
        <v>5</v>
      </c>
      <c r="Y9411" s="43"/>
      <c r="Z9411" s="43" t="s">
        <v>23</v>
      </c>
      <c r="AA9411" s="43"/>
      <c r="AB9411" s="43" t="s">
        <v>6</v>
      </c>
      <c r="AC9411" s="43" t="s">
        <v>7</v>
      </c>
      <c r="AE9411" s="43" t="s">
        <v>8</v>
      </c>
      <c r="AF9411" s="43" t="s">
        <v>9</v>
      </c>
      <c r="AG9411" s="43" t="s">
        <v>10</v>
      </c>
      <c r="AH9411" s="43"/>
    </row>
    <row r="9412" spans="2:34" ht="14.25" customHeight="1">
      <c r="B9412" s="43"/>
      <c r="D9412" s="43"/>
      <c r="E9412" s="43"/>
      <c r="G9412" s="43"/>
      <c r="H9412" s="43"/>
      <c r="J9412" s="43"/>
      <c r="K9412" s="43"/>
      <c r="L9412" s="43"/>
      <c r="M9412" s="43"/>
      <c r="N9412" s="43"/>
      <c r="O9412" s="43"/>
      <c r="Q9412" s="43"/>
      <c r="R9412" s="43"/>
      <c r="S9412" s="43"/>
      <c r="T9412" s="43"/>
      <c r="U9412" s="43"/>
      <c r="X9412" s="43"/>
      <c r="Y9412" s="43"/>
      <c r="Z9412" s="43"/>
      <c r="AA9412" s="43"/>
      <c r="AB9412" s="43"/>
      <c r="AC9412" s="43"/>
      <c r="AE9412" s="43"/>
      <c r="AF9412" s="43"/>
      <c r="AG9412" s="43"/>
      <c r="AH9412" s="43"/>
    </row>
    <row r="9413" spans="2:34">
      <c r="B9413" s="2">
        <v>7.8000001609325409E-2</v>
      </c>
      <c r="D9413" s="44">
        <v>4.6800000965595245</v>
      </c>
      <c r="E9413" s="44"/>
      <c r="F9413" s="45">
        <v>43.965431213378906</v>
      </c>
      <c r="G9413" s="45"/>
      <c r="H9413" s="45"/>
      <c r="I9413" s="45"/>
      <c r="J9413" s="45"/>
      <c r="K9413" s="45">
        <v>10.29738712310791</v>
      </c>
      <c r="L9413" s="45"/>
      <c r="M9413" s="45"/>
      <c r="N9413" s="45">
        <v>88.281036376953125</v>
      </c>
      <c r="O9413" s="45"/>
      <c r="P9413" s="45"/>
      <c r="Q9413" s="45"/>
      <c r="R9413" s="45">
        <v>55.142768859863281</v>
      </c>
      <c r="S9413" s="45"/>
      <c r="T9413" s="45"/>
      <c r="U9413" s="45"/>
      <c r="V9413" s="46">
        <v>13.204545974731445</v>
      </c>
      <c r="W9413" s="46"/>
    </row>
    <row r="9414" spans="2:34">
      <c r="B9414" s="2">
        <v>7.9000003635883331E-2</v>
      </c>
      <c r="D9414" s="44">
        <v>4.7400002181529999</v>
      </c>
      <c r="E9414" s="44"/>
      <c r="F9414" s="45">
        <v>15.495240211486816</v>
      </c>
      <c r="G9414" s="45"/>
      <c r="H9414" s="45"/>
      <c r="I9414" s="45"/>
      <c r="J9414" s="45"/>
      <c r="K9414" s="45">
        <v>10.084524154663086</v>
      </c>
      <c r="L9414" s="45"/>
      <c r="M9414" s="45"/>
      <c r="N9414" s="45">
        <v>87.963188171386719</v>
      </c>
      <c r="O9414" s="45"/>
      <c r="P9414" s="45"/>
      <c r="Q9414" s="45"/>
      <c r="R9414" s="45">
        <v>55.068531036376953</v>
      </c>
      <c r="S9414" s="45"/>
      <c r="T9414" s="45"/>
      <c r="U9414" s="45"/>
      <c r="V9414" s="46">
        <v>12.949020385742188</v>
      </c>
      <c r="W9414" s="46"/>
    </row>
    <row r="9415" spans="2:34">
      <c r="B9415" s="2">
        <v>7.9999998211860657E-2</v>
      </c>
      <c r="D9415" s="44">
        <v>4.7999998927116394</v>
      </c>
      <c r="E9415" s="44"/>
      <c r="F9415" s="45">
        <v>-13.652741432189941</v>
      </c>
      <c r="G9415" s="45"/>
      <c r="H9415" s="45"/>
      <c r="I9415" s="45"/>
      <c r="J9415" s="45"/>
      <c r="K9415" s="45">
        <v>9.8765125274658203</v>
      </c>
      <c r="L9415" s="45"/>
      <c r="M9415" s="45"/>
      <c r="N9415" s="45">
        <v>87.651123046875</v>
      </c>
      <c r="O9415" s="45"/>
      <c r="P9415" s="45"/>
      <c r="Q9415" s="45"/>
      <c r="R9415" s="45">
        <v>54.994953155517578</v>
      </c>
      <c r="S9415" s="45"/>
      <c r="T9415" s="45"/>
      <c r="U9415" s="45"/>
      <c r="V9415" s="46">
        <v>12.698891639709473</v>
      </c>
      <c r="W9415" s="46"/>
    </row>
    <row r="9416" spans="2:34">
      <c r="B9416" s="2">
        <v>8.1000000238418579E-2</v>
      </c>
      <c r="D9416" s="44">
        <v>4.8600000143051147</v>
      </c>
      <c r="E9416" s="44"/>
      <c r="F9416" s="45">
        <v>-39.420875549316406</v>
      </c>
      <c r="G9416" s="45"/>
      <c r="H9416" s="45"/>
      <c r="I9416" s="45"/>
      <c r="J9416" s="45"/>
      <c r="K9416" s="45">
        <v>9.6732292175292969</v>
      </c>
      <c r="L9416" s="45"/>
      <c r="M9416" s="45"/>
      <c r="N9416" s="45">
        <v>87.344711303710938</v>
      </c>
      <c r="O9416" s="45"/>
      <c r="P9416" s="45"/>
      <c r="Q9416" s="45"/>
      <c r="R9416" s="45">
        <v>54.922031402587891</v>
      </c>
      <c r="S9416" s="45"/>
      <c r="T9416" s="45"/>
      <c r="U9416" s="45"/>
      <c r="V9416" s="46">
        <v>12.45403003692627</v>
      </c>
      <c r="W9416" s="46"/>
    </row>
    <row r="9417" spans="2:34">
      <c r="B9417" s="2">
        <v>8.2000002264976501E-2</v>
      </c>
      <c r="D9417" s="44">
        <v>4.9200001358985901</v>
      </c>
      <c r="E9417" s="44"/>
      <c r="F9417" s="45">
        <v>-58.235294342041016</v>
      </c>
      <c r="G9417" s="45"/>
      <c r="H9417" s="45"/>
      <c r="I9417" s="45"/>
      <c r="J9417" s="45"/>
      <c r="K9417" s="45">
        <v>9.4745521545410156</v>
      </c>
      <c r="L9417" s="45"/>
      <c r="M9417" s="45"/>
      <c r="N9417" s="45">
        <v>87.043815612792969</v>
      </c>
      <c r="O9417" s="45"/>
      <c r="P9417" s="45"/>
      <c r="Q9417" s="45"/>
      <c r="R9417" s="45">
        <v>54.849754333496094</v>
      </c>
      <c r="S9417" s="45"/>
      <c r="T9417" s="45"/>
      <c r="U9417" s="45"/>
      <c r="V9417" s="46">
        <v>12.214311599731445</v>
      </c>
      <c r="W9417" s="46"/>
    </row>
    <row r="9418" spans="2:34">
      <c r="B9418" s="2">
        <v>8.2999996840953827E-2</v>
      </c>
      <c r="D9418" s="44">
        <v>4.9799998104572296</v>
      </c>
      <c r="E9418" s="44"/>
      <c r="F9418" s="45">
        <v>-67.505363464355469</v>
      </c>
      <c r="G9418" s="45"/>
      <c r="H9418" s="45"/>
      <c r="I9418" s="45"/>
      <c r="J9418" s="45"/>
      <c r="K9418" s="45">
        <v>9.2803640365600586</v>
      </c>
      <c r="L9418" s="45"/>
      <c r="M9418" s="45"/>
      <c r="N9418" s="45">
        <v>86.748321533203125</v>
      </c>
      <c r="O9418" s="45"/>
      <c r="P9418" s="45"/>
      <c r="Q9418" s="45"/>
      <c r="R9418" s="45">
        <v>54.778118133544922</v>
      </c>
      <c r="S9418" s="45"/>
      <c r="T9418" s="45"/>
      <c r="U9418" s="45"/>
      <c r="V9418" s="46">
        <v>11.979616165161133</v>
      </c>
      <c r="W9418" s="46"/>
    </row>
    <row r="9419" spans="2:34">
      <c r="B9419" s="2">
        <v>8.3999998867511749E-2</v>
      </c>
      <c r="D9419" s="44">
        <v>5.039999932050705</v>
      </c>
      <c r="E9419" s="44"/>
      <c r="F9419" s="45">
        <v>-65.984100341796875</v>
      </c>
      <c r="G9419" s="45"/>
      <c r="H9419" s="45"/>
      <c r="I9419" s="45"/>
      <c r="J9419" s="45"/>
      <c r="K9419" s="45">
        <v>9.090550422668457</v>
      </c>
      <c r="L9419" s="45"/>
      <c r="M9419" s="45"/>
      <c r="N9419" s="45">
        <v>86.458099365234375</v>
      </c>
      <c r="O9419" s="45"/>
      <c r="P9419" s="45"/>
      <c r="Q9419" s="45"/>
      <c r="R9419" s="45">
        <v>54.707115173339844</v>
      </c>
      <c r="S9419" s="45"/>
      <c r="T9419" s="45"/>
      <c r="U9419" s="45"/>
      <c r="V9419" s="46">
        <v>11.749823570251465</v>
      </c>
      <c r="W9419" s="46"/>
    </row>
    <row r="9420" spans="2:34">
      <c r="B9420" s="2">
        <v>8.5000000894069672E-2</v>
      </c>
      <c r="D9420" s="44">
        <v>5.1000000536441803</v>
      </c>
      <c r="E9420" s="44"/>
      <c r="F9420" s="45">
        <v>-53.939399719238281</v>
      </c>
      <c r="G9420" s="45"/>
      <c r="H9420" s="45"/>
      <c r="I9420" s="45"/>
      <c r="J9420" s="45"/>
      <c r="K9420" s="45">
        <v>8.9049997329711914</v>
      </c>
      <c r="L9420" s="45"/>
      <c r="M9420" s="45"/>
      <c r="N9420" s="45">
        <v>86.173019409179688</v>
      </c>
      <c r="O9420" s="45"/>
      <c r="P9420" s="45"/>
      <c r="Q9420" s="45"/>
      <c r="R9420" s="45">
        <v>54.636741638183594</v>
      </c>
      <c r="S9420" s="45"/>
      <c r="T9420" s="45"/>
      <c r="U9420" s="45"/>
      <c r="V9420" s="46">
        <v>11.524820327758789</v>
      </c>
      <c r="W9420" s="46"/>
    </row>
    <row r="9421" spans="2:34">
      <c r="B9421" s="2">
        <v>8.6000002920627594E-2</v>
      </c>
      <c r="D9421" s="44">
        <v>5.1600001752376556</v>
      </c>
      <c r="E9421" s="44"/>
      <c r="F9421" s="45">
        <v>-33.112594604492188</v>
      </c>
      <c r="G9421" s="45"/>
      <c r="H9421" s="45"/>
      <c r="I9421" s="45"/>
      <c r="J9421" s="45"/>
      <c r="K9421" s="45">
        <v>8.7236061096191406</v>
      </c>
      <c r="L9421" s="45"/>
      <c r="M9421" s="45"/>
      <c r="N9421" s="45">
        <v>85.892974853515625</v>
      </c>
      <c r="O9421" s="45"/>
      <c r="P9421" s="45"/>
      <c r="Q9421" s="45"/>
      <c r="R9421" s="45">
        <v>54.566982269287109</v>
      </c>
      <c r="S9421" s="45"/>
      <c r="T9421" s="45"/>
      <c r="U9421" s="45"/>
      <c r="V9421" s="46">
        <v>11.30449390411377</v>
      </c>
      <c r="W9421" s="46"/>
    </row>
    <row r="9422" spans="2:34">
      <c r="B9422" s="2">
        <v>8.6999997496604919E-2</v>
      </c>
      <c r="D9422" s="44">
        <v>5.2199998497962952</v>
      </c>
      <c r="E9422" s="44"/>
      <c r="F9422" s="45">
        <v>-6.470674991607666</v>
      </c>
      <c r="G9422" s="45"/>
      <c r="H9422" s="45"/>
      <c r="I9422" s="45"/>
      <c r="J9422" s="45"/>
      <c r="K9422" s="45">
        <v>8.5462646484375</v>
      </c>
      <c r="L9422" s="45"/>
      <c r="M9422" s="45"/>
      <c r="N9422" s="45">
        <v>85.617851257324219</v>
      </c>
      <c r="O9422" s="45"/>
      <c r="P9422" s="45"/>
      <c r="Q9422" s="45"/>
      <c r="R9422" s="45">
        <v>54.497840881347656</v>
      </c>
      <c r="S9422" s="45"/>
      <c r="T9422" s="45"/>
      <c r="U9422" s="45"/>
      <c r="V9422" s="46">
        <v>11.088735580444336</v>
      </c>
      <c r="W9422" s="46"/>
    </row>
    <row r="9423" spans="2:34">
      <c r="B9423" s="2">
        <v>8.7999999523162842E-2</v>
      </c>
      <c r="D9423" s="44">
        <v>5.2799999713897705</v>
      </c>
      <c r="E9423" s="44"/>
      <c r="F9423" s="45">
        <v>22.212554931640625</v>
      </c>
      <c r="G9423" s="45"/>
      <c r="H9423" s="45"/>
      <c r="I9423" s="45"/>
      <c r="J9423" s="45"/>
      <c r="K9423" s="45">
        <v>8.3728723526000977</v>
      </c>
      <c r="L9423" s="45"/>
      <c r="M9423" s="45"/>
      <c r="N9423" s="45">
        <v>85.3475341796875</v>
      </c>
      <c r="O9423" s="45"/>
      <c r="P9423" s="45"/>
      <c r="Q9423" s="45"/>
      <c r="R9423" s="45">
        <v>54.429302215576172</v>
      </c>
      <c r="S9423" s="45"/>
      <c r="T9423" s="45"/>
      <c r="U9423" s="45"/>
      <c r="V9423" s="46">
        <v>10.877440452575684</v>
      </c>
      <c r="W9423" s="46"/>
    </row>
    <row r="9424" spans="2:34">
      <c r="B9424" s="2">
        <v>8.9000001549720764E-2</v>
      </c>
      <c r="D9424" s="44">
        <v>5.3400000929832458</v>
      </c>
      <c r="E9424" s="44"/>
      <c r="F9424" s="45">
        <v>48.887310028076172</v>
      </c>
      <c r="G9424" s="45"/>
      <c r="H9424" s="45"/>
      <c r="I9424" s="45"/>
      <c r="J9424" s="45"/>
      <c r="K9424" s="45">
        <v>8.2033319473266602</v>
      </c>
      <c r="L9424" s="45"/>
      <c r="M9424" s="45"/>
      <c r="N9424" s="45">
        <v>85.0819091796875</v>
      </c>
      <c r="O9424" s="45"/>
      <c r="P9424" s="45"/>
      <c r="Q9424" s="45"/>
      <c r="R9424" s="45">
        <v>54.361366271972656</v>
      </c>
      <c r="S9424" s="45"/>
      <c r="T9424" s="45"/>
      <c r="U9424" s="45"/>
      <c r="V9424" s="46">
        <v>10.670503616333008</v>
      </c>
      <c r="W9424" s="46"/>
    </row>
    <row r="9425" spans="2:23">
      <c r="B9425" s="2">
        <v>9.0000003576278687E-2</v>
      </c>
      <c r="D9425" s="44">
        <v>5.4000002145767212</v>
      </c>
      <c r="E9425" s="44"/>
      <c r="F9425" s="45">
        <v>69.795967102050781</v>
      </c>
      <c r="G9425" s="45"/>
      <c r="H9425" s="45"/>
      <c r="I9425" s="45"/>
      <c r="J9425" s="45"/>
      <c r="K9425" s="45">
        <v>8.0375471115112305</v>
      </c>
      <c r="L9425" s="45"/>
      <c r="M9425" s="45"/>
      <c r="N9425" s="45">
        <v>84.820892333984375</v>
      </c>
      <c r="O9425" s="45"/>
      <c r="P9425" s="45"/>
      <c r="Q9425" s="45"/>
      <c r="R9425" s="45">
        <v>54.294021606445313</v>
      </c>
      <c r="S9425" s="45"/>
      <c r="T9425" s="45"/>
      <c r="U9425" s="45"/>
      <c r="V9425" s="46">
        <v>10.467826843261719</v>
      </c>
      <c r="W9425" s="46"/>
    </row>
    <row r="9426" spans="2:23">
      <c r="B9426" s="2">
        <v>9.0999998152256012E-2</v>
      </c>
      <c r="D9426" s="44">
        <v>5.4599998891353607</v>
      </c>
      <c r="E9426" s="44"/>
      <c r="F9426" s="45">
        <v>81.998870849609375</v>
      </c>
      <c r="G9426" s="45"/>
      <c r="H9426" s="45"/>
      <c r="I9426" s="45"/>
      <c r="J9426" s="45"/>
      <c r="K9426" s="45">
        <v>7.8754243850708008</v>
      </c>
      <c r="L9426" s="45"/>
      <c r="M9426" s="45"/>
      <c r="N9426" s="45">
        <v>84.564353942871094</v>
      </c>
      <c r="O9426" s="45"/>
      <c r="P9426" s="45"/>
      <c r="Q9426" s="45"/>
      <c r="R9426" s="45">
        <v>54.227264404296875</v>
      </c>
      <c r="S9426" s="45"/>
      <c r="T9426" s="45"/>
      <c r="U9426" s="45"/>
      <c r="V9426" s="46">
        <v>10.269309997558594</v>
      </c>
      <c r="W9426" s="46"/>
    </row>
    <row r="9427" spans="2:23">
      <c r="B9427" s="2">
        <v>9.2000000178813934E-2</v>
      </c>
      <c r="D9427" s="44">
        <v>5.5200000107288361</v>
      </c>
      <c r="E9427" s="44"/>
      <c r="F9427" s="45">
        <v>83.784202575683594</v>
      </c>
      <c r="G9427" s="45"/>
      <c r="H9427" s="45"/>
      <c r="I9427" s="45"/>
      <c r="J9427" s="45"/>
      <c r="K9427" s="45">
        <v>7.7168736457824707</v>
      </c>
      <c r="L9427" s="45"/>
      <c r="M9427" s="45"/>
      <c r="N9427" s="45">
        <v>84.312217712402344</v>
      </c>
      <c r="O9427" s="45"/>
      <c r="P9427" s="45"/>
      <c r="Q9427" s="45"/>
      <c r="R9427" s="45">
        <v>54.161087036132813</v>
      </c>
      <c r="S9427" s="45"/>
      <c r="T9427" s="45"/>
      <c r="U9427" s="45"/>
      <c r="V9427" s="46">
        <v>10.074860572814941</v>
      </c>
      <c r="W9427" s="46"/>
    </row>
    <row r="9428" spans="2:23">
      <c r="B9428" s="2">
        <v>9.3000002205371857E-2</v>
      </c>
      <c r="D9428" s="44">
        <v>5.5800001323223114</v>
      </c>
      <c r="E9428" s="44"/>
      <c r="F9428" s="45">
        <v>74.904853820800781</v>
      </c>
      <c r="G9428" s="45"/>
      <c r="H9428" s="45"/>
      <c r="I9428" s="45"/>
      <c r="J9428" s="45"/>
      <c r="K9428" s="45">
        <v>7.5618071556091309</v>
      </c>
      <c r="L9428" s="45"/>
      <c r="M9428" s="45"/>
      <c r="N9428" s="45">
        <v>84.064376831054688</v>
      </c>
      <c r="O9428" s="45"/>
      <c r="P9428" s="45"/>
      <c r="Q9428" s="45"/>
      <c r="R9428" s="45">
        <v>54.095485687255859</v>
      </c>
      <c r="S9428" s="45"/>
      <c r="T9428" s="45"/>
      <c r="U9428" s="45"/>
      <c r="V9428" s="46">
        <v>9.8843832015991211</v>
      </c>
      <c r="W9428" s="46"/>
    </row>
    <row r="9429" spans="2:23">
      <c r="B9429" s="2">
        <v>9.3999996781349182E-2</v>
      </c>
      <c r="D9429" s="44">
        <v>5.6399998068809509</v>
      </c>
      <c r="E9429" s="44"/>
      <c r="F9429" s="45">
        <v>56.609443664550781</v>
      </c>
      <c r="G9429" s="45"/>
      <c r="H9429" s="45"/>
      <c r="I9429" s="45"/>
      <c r="J9429" s="45"/>
      <c r="K9429" s="45">
        <v>7.4101381301879883</v>
      </c>
      <c r="L9429" s="45"/>
      <c r="M9429" s="45"/>
      <c r="N9429" s="45">
        <v>83.820732116699219</v>
      </c>
      <c r="O9429" s="45"/>
      <c r="P9429" s="45"/>
      <c r="Q9429" s="45"/>
      <c r="R9429" s="45">
        <v>54.030452728271484</v>
      </c>
      <c r="S9429" s="45"/>
      <c r="T9429" s="45"/>
      <c r="U9429" s="45"/>
      <c r="V9429" s="46">
        <v>9.697789192199707</v>
      </c>
      <c r="W9429" s="46"/>
    </row>
    <row r="9430" spans="2:23">
      <c r="B9430" s="2">
        <v>9.4999998807907104E-2</v>
      </c>
      <c r="D9430" s="44">
        <v>5.6999999284744263</v>
      </c>
      <c r="E9430" s="44"/>
      <c r="F9430" s="45">
        <v>31.463716506958008</v>
      </c>
      <c r="G9430" s="45"/>
      <c r="H9430" s="45"/>
      <c r="I9430" s="45"/>
      <c r="J9430" s="45"/>
      <c r="K9430" s="45">
        <v>7.261784553527832</v>
      </c>
      <c r="L9430" s="45"/>
      <c r="M9430" s="45"/>
      <c r="N9430" s="45">
        <v>83.581207275390625</v>
      </c>
      <c r="O9430" s="45"/>
      <c r="P9430" s="45"/>
      <c r="Q9430" s="45"/>
      <c r="R9430" s="45">
        <v>53.965980529785156</v>
      </c>
      <c r="S9430" s="45"/>
      <c r="T9430" s="45"/>
      <c r="U9430" s="45"/>
      <c r="V9430" s="46">
        <v>9.5149898529052734</v>
      </c>
      <c r="W9430" s="46"/>
    </row>
    <row r="9431" spans="2:23">
      <c r="B9431" s="2">
        <v>9.6000000834465027E-2</v>
      </c>
      <c r="D9431" s="44">
        <v>5.7600000500679016</v>
      </c>
      <c r="E9431" s="44"/>
      <c r="F9431" s="45">
        <v>2.987828254699707</v>
      </c>
      <c r="G9431" s="45"/>
      <c r="H9431" s="45"/>
      <c r="I9431" s="45"/>
      <c r="J9431" s="45"/>
      <c r="K9431" s="45">
        <v>7.1166653633117676</v>
      </c>
      <c r="L9431" s="45"/>
      <c r="M9431" s="45"/>
      <c r="N9431" s="45">
        <v>83.345695495605469</v>
      </c>
      <c r="O9431" s="45"/>
      <c r="P9431" s="45"/>
      <c r="Q9431" s="45"/>
      <c r="R9431" s="45">
        <v>53.902061462402344</v>
      </c>
      <c r="S9431" s="45"/>
      <c r="T9431" s="45"/>
      <c r="U9431" s="45"/>
      <c r="V9431" s="46">
        <v>9.3358993530273438</v>
      </c>
      <c r="W9431" s="46"/>
    </row>
    <row r="9432" spans="2:23">
      <c r="B9432" s="2">
        <v>9.7000002861022949E-2</v>
      </c>
      <c r="D9432" s="44">
        <v>5.820000171661377</v>
      </c>
      <c r="E9432" s="44"/>
      <c r="F9432" s="45">
        <v>-24.839252471923828</v>
      </c>
      <c r="G9432" s="45"/>
      <c r="H9432" s="45"/>
      <c r="I9432" s="45"/>
      <c r="J9432" s="45"/>
      <c r="K9432" s="45">
        <v>6.974700927734375</v>
      </c>
      <c r="L9432" s="45"/>
      <c r="M9432" s="45"/>
      <c r="N9432" s="45">
        <v>83.114112854003906</v>
      </c>
      <c r="O9432" s="45"/>
      <c r="P9432" s="45"/>
      <c r="Q9432" s="45"/>
      <c r="R9432" s="45">
        <v>53.838695526123047</v>
      </c>
      <c r="S9432" s="45"/>
      <c r="T9432" s="45"/>
      <c r="U9432" s="45"/>
      <c r="V9432" s="46">
        <v>9.1604337692260742</v>
      </c>
      <c r="W9432" s="46"/>
    </row>
    <row r="9433" spans="2:23">
      <c r="B9433" s="2">
        <v>9.7999997437000275E-2</v>
      </c>
      <c r="D9433" s="44">
        <v>5.8799998462200165</v>
      </c>
      <c r="E9433" s="44"/>
      <c r="F9433" s="45">
        <v>-48.138431549072266</v>
      </c>
      <c r="G9433" s="45"/>
      <c r="H9433" s="45"/>
      <c r="I9433" s="45"/>
      <c r="J9433" s="45"/>
      <c r="K9433" s="45">
        <v>6.8358159065246582</v>
      </c>
      <c r="L9433" s="45"/>
      <c r="M9433" s="45"/>
      <c r="N9433" s="45">
        <v>82.886390686035156</v>
      </c>
      <c r="O9433" s="45"/>
      <c r="P9433" s="45"/>
      <c r="Q9433" s="45"/>
      <c r="R9433" s="45">
        <v>53.775875091552734</v>
      </c>
      <c r="S9433" s="45"/>
      <c r="T9433" s="45"/>
      <c r="U9433" s="45"/>
      <c r="V9433" s="46">
        <v>8.9885129928588867</v>
      </c>
      <c r="W9433" s="46"/>
    </row>
    <row r="9434" spans="2:23">
      <c r="B9434" s="2">
        <v>9.8999999463558197E-2</v>
      </c>
      <c r="D9434" s="44">
        <v>5.9399999678134918</v>
      </c>
      <c r="E9434" s="44"/>
      <c r="F9434" s="45">
        <v>-63.673881530761719</v>
      </c>
      <c r="G9434" s="45"/>
      <c r="H9434" s="45"/>
      <c r="I9434" s="45"/>
      <c r="J9434" s="45"/>
      <c r="K9434" s="45">
        <v>6.6999354362487793</v>
      </c>
      <c r="L9434" s="45"/>
      <c r="M9434" s="45"/>
      <c r="N9434" s="45">
        <v>82.662422180175781</v>
      </c>
      <c r="O9434" s="45"/>
      <c r="P9434" s="45"/>
      <c r="Q9434" s="45"/>
      <c r="R9434" s="45">
        <v>53.713592529296875</v>
      </c>
      <c r="S9434" s="45"/>
      <c r="T9434" s="45"/>
      <c r="U9434" s="45"/>
      <c r="V9434" s="46">
        <v>8.8200578689575195</v>
      </c>
      <c r="W9434" s="46"/>
    </row>
    <row r="9435" spans="2:23">
      <c r="B9435" s="2">
        <v>0.10000000149011612</v>
      </c>
      <c r="D9435" s="44">
        <v>6.0000000894069672</v>
      </c>
      <c r="E9435" s="44"/>
      <c r="F9435" s="45">
        <v>-69.305023193359375</v>
      </c>
      <c r="G9435" s="45"/>
      <c r="H9435" s="45"/>
      <c r="I9435" s="45"/>
      <c r="J9435" s="45"/>
      <c r="K9435" s="45">
        <v>6.5669865608215332</v>
      </c>
      <c r="L9435" s="45"/>
      <c r="M9435" s="45"/>
      <c r="N9435" s="45">
        <v>82.442146301269531</v>
      </c>
      <c r="O9435" s="45"/>
      <c r="P9435" s="45"/>
      <c r="Q9435" s="45"/>
      <c r="R9435" s="45">
        <v>53.651840209960938</v>
      </c>
      <c r="S9435" s="45"/>
      <c r="T9435" s="45"/>
      <c r="U9435" s="45"/>
      <c r="V9435" s="46">
        <v>8.6549882888793945</v>
      </c>
      <c r="W9435" s="46"/>
    </row>
    <row r="9436" spans="2:23" ht="9.75" customHeight="1">
      <c r="B9436" s="2">
        <v>0.10100000351667404</v>
      </c>
      <c r="D9436" s="44">
        <v>6.0600002110004425</v>
      </c>
      <c r="E9436" s="44"/>
      <c r="F9436" s="45">
        <v>-64.283981323242188</v>
      </c>
      <c r="G9436" s="45"/>
      <c r="H9436" s="45"/>
      <c r="I9436" s="45"/>
      <c r="J9436" s="45"/>
      <c r="K9436" s="45">
        <v>6.4368996620178223</v>
      </c>
      <c r="L9436" s="45"/>
      <c r="M9436" s="45"/>
      <c r="N9436" s="45">
        <v>82.225479125976563</v>
      </c>
      <c r="O9436" s="45"/>
      <c r="P9436" s="45"/>
      <c r="Q9436" s="45"/>
      <c r="R9436" s="45">
        <v>53.590618133544922</v>
      </c>
      <c r="S9436" s="45"/>
      <c r="T9436" s="45"/>
      <c r="U9436" s="45"/>
      <c r="V9436" s="46">
        <v>8.4932317733764648</v>
      </c>
      <c r="W9436" s="46"/>
    </row>
    <row r="9437" spans="2:23" ht="5.25" customHeight="1"/>
    <row r="9438" spans="2:23" ht="172.5" customHeight="1"/>
    <row r="9439" spans="2:23" ht="16.5" customHeight="1"/>
    <row r="9440" spans="2:23" ht="12.75" customHeight="1">
      <c r="B9440" s="39"/>
      <c r="C9440" s="39"/>
      <c r="D9440" s="39"/>
      <c r="E9440" s="39"/>
      <c r="F9440" s="39"/>
      <c r="G9440" s="1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</row>
    <row r="9441" spans="2:37" ht="12.75" customHeight="1">
      <c r="AB9441" s="39"/>
      <c r="AC9441" s="39"/>
      <c r="AD9441" s="39"/>
      <c r="AE9441" s="39"/>
      <c r="AF9441" s="39"/>
      <c r="AG9441" s="39"/>
    </row>
    <row r="9442" spans="2:37" ht="12" customHeight="1">
      <c r="B9442" s="39"/>
      <c r="C9442" s="39"/>
      <c r="D9442" s="39"/>
      <c r="E9442" s="39"/>
      <c r="G9442" s="1"/>
      <c r="H9442" s="41"/>
      <c r="I9442" s="41"/>
      <c r="J9442" s="41"/>
      <c r="K9442" s="41"/>
      <c r="L9442" s="41"/>
      <c r="M9442" s="41"/>
      <c r="N9442" s="41"/>
      <c r="O9442" s="39"/>
      <c r="P9442" s="39"/>
      <c r="Q9442" s="39"/>
      <c r="R9442" s="39"/>
      <c r="S9442" s="1"/>
      <c r="T9442" s="42"/>
      <c r="U9442" s="42"/>
      <c r="V9442" s="42"/>
      <c r="W9442" s="42"/>
      <c r="X9442" s="42"/>
      <c r="Y9442" s="42"/>
      <c r="Z9442" s="42"/>
      <c r="AA9442" s="42"/>
      <c r="AB9442" s="39"/>
      <c r="AC9442" s="39"/>
      <c r="AD9442" s="39"/>
      <c r="AE9442" s="39"/>
      <c r="AF9442" s="39"/>
      <c r="AG9442" s="39"/>
    </row>
    <row r="9443" spans="2:37" ht="10.5" customHeight="1">
      <c r="AB9443" s="39"/>
      <c r="AC9443" s="39"/>
      <c r="AD9443" s="39"/>
      <c r="AE9443" s="39"/>
      <c r="AF9443" s="39"/>
      <c r="AG9443" s="39"/>
    </row>
    <row r="9444" spans="2:37" ht="12" customHeight="1">
      <c r="AB9444" s="39"/>
      <c r="AC9444" s="39"/>
      <c r="AD9444" s="39"/>
      <c r="AE9444" s="39"/>
      <c r="AF9444" s="39"/>
      <c r="AG9444" s="39"/>
    </row>
    <row r="9445" spans="2:37" ht="12" customHeight="1">
      <c r="AB9445" s="39"/>
      <c r="AC9445" s="39"/>
      <c r="AD9445" s="39"/>
      <c r="AE9445" s="39"/>
      <c r="AF9445" s="39"/>
      <c r="AG9445" s="39"/>
    </row>
    <row r="9446" spans="2:37" ht="6" customHeight="1"/>
    <row r="9447" spans="2:37" ht="3" customHeight="1">
      <c r="B9447" s="43"/>
      <c r="D9447" s="43"/>
      <c r="E9447" s="43"/>
      <c r="G9447" s="43"/>
      <c r="H9447" s="43"/>
      <c r="J9447" s="43"/>
      <c r="K9447" s="43"/>
      <c r="L9447" s="43"/>
      <c r="M9447" s="43"/>
      <c r="N9447" s="43"/>
      <c r="O9447" s="43"/>
      <c r="Q9447" s="43"/>
      <c r="R9447" s="43"/>
      <c r="S9447" s="43"/>
      <c r="T9447" s="43"/>
      <c r="U9447" s="43"/>
      <c r="X9447" s="43"/>
      <c r="Y9447" s="43"/>
      <c r="Z9447" s="43"/>
      <c r="AA9447" s="43"/>
      <c r="AB9447" s="43"/>
      <c r="AC9447" s="43"/>
      <c r="AE9447" s="43"/>
      <c r="AF9447" s="43"/>
      <c r="AG9447" s="43"/>
      <c r="AH9447" s="43"/>
    </row>
    <row r="9448" spans="2:37" ht="14.25" customHeight="1">
      <c r="B9448" s="43"/>
      <c r="D9448" s="43"/>
      <c r="E9448" s="43"/>
      <c r="G9448" s="43"/>
      <c r="H9448" s="43"/>
      <c r="J9448" s="43"/>
      <c r="K9448" s="43"/>
      <c r="L9448" s="43"/>
      <c r="M9448" s="43"/>
      <c r="N9448" s="43"/>
      <c r="O9448" s="43"/>
      <c r="Q9448" s="43"/>
      <c r="R9448" s="43"/>
      <c r="S9448" s="43"/>
      <c r="T9448" s="43"/>
      <c r="U9448" s="43"/>
      <c r="X9448" s="43"/>
      <c r="Y9448" s="43"/>
      <c r="Z9448" s="43"/>
      <c r="AA9448" s="43"/>
      <c r="AB9448" s="43"/>
      <c r="AC9448" s="43"/>
      <c r="AE9448" s="43"/>
      <c r="AF9448" s="43"/>
      <c r="AG9448" s="43"/>
      <c r="AH9448" s="43"/>
    </row>
    <row r="9449" spans="2:37">
      <c r="B9449" s="2"/>
      <c r="D9449" s="44"/>
      <c r="E9449" s="44"/>
      <c r="F9449" s="45"/>
      <c r="G9449" s="45"/>
      <c r="H9449" s="45"/>
      <c r="I9449" s="45"/>
      <c r="J9449" s="45"/>
      <c r="K9449" s="45"/>
      <c r="L9449" s="45"/>
      <c r="M9449" s="45"/>
      <c r="N9449" s="45"/>
      <c r="O9449" s="45"/>
      <c r="P9449" s="45"/>
      <c r="Q9449" s="45"/>
      <c r="R9449" s="45"/>
      <c r="S9449" s="45"/>
      <c r="T9449" s="45"/>
      <c r="U9449" s="45"/>
      <c r="V9449" s="46"/>
      <c r="W9449" s="46"/>
      <c r="X9449" s="45"/>
      <c r="Y9449" s="45"/>
      <c r="Z9449" s="44"/>
      <c r="AA9449" s="44"/>
      <c r="AB9449" s="45"/>
      <c r="AC9449" s="45"/>
      <c r="AD9449" s="45"/>
      <c r="AE9449" s="45"/>
      <c r="AF9449" s="45"/>
      <c r="AG9449" s="45"/>
      <c r="AH9449" s="45"/>
      <c r="AI9449" s="45"/>
      <c r="AJ9449" s="45"/>
      <c r="AK9449" s="20"/>
    </row>
    <row r="9450" spans="2:37">
      <c r="B9450" s="2"/>
      <c r="D9450" s="44"/>
      <c r="E9450" s="44"/>
      <c r="F9450" s="45"/>
      <c r="G9450" s="45"/>
      <c r="H9450" s="45"/>
      <c r="I9450" s="45"/>
      <c r="J9450" s="45"/>
      <c r="K9450" s="45"/>
      <c r="L9450" s="45"/>
      <c r="M9450" s="45"/>
      <c r="N9450" s="45"/>
      <c r="O9450" s="45"/>
      <c r="P9450" s="45"/>
      <c r="Q9450" s="45"/>
      <c r="R9450" s="45"/>
      <c r="S9450" s="45"/>
      <c r="T9450" s="45"/>
      <c r="U9450" s="45"/>
      <c r="V9450" s="46"/>
      <c r="W9450" s="46"/>
      <c r="X9450" s="45"/>
      <c r="Y9450" s="45"/>
      <c r="Z9450" s="44"/>
      <c r="AA9450" s="44"/>
      <c r="AB9450" s="45"/>
      <c r="AC9450" s="45"/>
      <c r="AD9450" s="45"/>
      <c r="AE9450" s="45"/>
      <c r="AF9450" s="45"/>
      <c r="AG9450" s="45"/>
      <c r="AH9450" s="45"/>
      <c r="AI9450" s="45"/>
      <c r="AJ9450" s="45"/>
      <c r="AK9450" s="20"/>
    </row>
    <row r="9451" spans="2:37">
      <c r="B9451" s="2"/>
      <c r="D9451" s="44"/>
      <c r="E9451" s="44"/>
      <c r="F9451" s="45"/>
      <c r="G9451" s="45"/>
      <c r="H9451" s="45"/>
      <c r="I9451" s="45"/>
      <c r="J9451" s="45"/>
      <c r="K9451" s="45"/>
      <c r="L9451" s="45"/>
      <c r="M9451" s="45"/>
      <c r="N9451" s="45"/>
      <c r="O9451" s="45"/>
      <c r="P9451" s="45"/>
      <c r="Q9451" s="45"/>
      <c r="R9451" s="45"/>
      <c r="S9451" s="45"/>
      <c r="T9451" s="45"/>
      <c r="U9451" s="45"/>
      <c r="V9451" s="46"/>
      <c r="W9451" s="46"/>
      <c r="X9451" s="45"/>
      <c r="Y9451" s="45"/>
      <c r="Z9451" s="44"/>
      <c r="AA9451" s="44"/>
      <c r="AB9451" s="45"/>
      <c r="AC9451" s="45"/>
      <c r="AD9451" s="45"/>
      <c r="AE9451" s="45"/>
      <c r="AF9451" s="45"/>
      <c r="AG9451" s="45"/>
      <c r="AH9451" s="45"/>
      <c r="AI9451" s="45"/>
      <c r="AJ9451" s="45"/>
      <c r="AK9451" s="20"/>
    </row>
    <row r="9452" spans="2:37">
      <c r="B9452" s="2"/>
      <c r="D9452" s="44"/>
      <c r="E9452" s="44"/>
      <c r="F9452" s="45"/>
      <c r="G9452" s="45"/>
      <c r="H9452" s="45"/>
      <c r="I9452" s="45"/>
      <c r="J9452" s="45"/>
      <c r="K9452" s="45"/>
      <c r="L9452" s="45"/>
      <c r="M9452" s="45"/>
      <c r="N9452" s="45"/>
      <c r="O9452" s="45"/>
      <c r="P9452" s="45"/>
      <c r="Q9452" s="45"/>
      <c r="R9452" s="45"/>
      <c r="S9452" s="45"/>
      <c r="T9452" s="45"/>
      <c r="U9452" s="45"/>
      <c r="V9452" s="46"/>
      <c r="W9452" s="46"/>
      <c r="X9452" s="45"/>
      <c r="Y9452" s="45"/>
      <c r="Z9452" s="44"/>
      <c r="AA9452" s="44"/>
      <c r="AB9452" s="45"/>
      <c r="AC9452" s="45"/>
      <c r="AD9452" s="45"/>
      <c r="AE9452" s="45"/>
      <c r="AF9452" s="45"/>
      <c r="AG9452" s="45"/>
      <c r="AH9452" s="45"/>
      <c r="AI9452" s="45"/>
      <c r="AJ9452" s="45"/>
      <c r="AK9452" s="20"/>
    </row>
    <row r="9453" spans="2:37">
      <c r="B9453" s="2"/>
      <c r="D9453" s="44"/>
      <c r="E9453" s="44"/>
      <c r="F9453" s="45"/>
      <c r="G9453" s="45"/>
      <c r="H9453" s="45"/>
      <c r="I9453" s="45"/>
      <c r="J9453" s="45"/>
      <c r="K9453" s="45"/>
      <c r="L9453" s="45"/>
      <c r="M9453" s="45"/>
      <c r="N9453" s="45"/>
      <c r="O9453" s="45"/>
      <c r="P9453" s="45"/>
      <c r="Q9453" s="45"/>
      <c r="R9453" s="45"/>
      <c r="S9453" s="45"/>
      <c r="T9453" s="45"/>
      <c r="U9453" s="45"/>
      <c r="V9453" s="46"/>
      <c r="W9453" s="46"/>
      <c r="X9453" s="45"/>
      <c r="Y9453" s="45"/>
      <c r="Z9453" s="44"/>
      <c r="AA9453" s="44"/>
      <c r="AB9453" s="45"/>
      <c r="AC9453" s="45"/>
      <c r="AD9453" s="45"/>
      <c r="AE9453" s="45"/>
      <c r="AF9453" s="45"/>
      <c r="AG9453" s="45"/>
      <c r="AH9453" s="45"/>
      <c r="AI9453" s="45"/>
      <c r="AJ9453" s="45"/>
      <c r="AK9453" s="20"/>
    </row>
    <row r="9454" spans="2:37">
      <c r="B9454" s="2"/>
      <c r="D9454" s="44"/>
      <c r="E9454" s="44"/>
      <c r="F9454" s="45"/>
      <c r="G9454" s="45"/>
      <c r="H9454" s="45"/>
      <c r="I9454" s="45"/>
      <c r="J9454" s="45"/>
      <c r="K9454" s="45"/>
      <c r="L9454" s="45"/>
      <c r="M9454" s="45"/>
      <c r="N9454" s="45"/>
      <c r="O9454" s="45"/>
      <c r="P9454" s="45"/>
      <c r="Q9454" s="45"/>
      <c r="R9454" s="45"/>
      <c r="S9454" s="45"/>
      <c r="T9454" s="45"/>
      <c r="U9454" s="45"/>
      <c r="V9454" s="46"/>
      <c r="W9454" s="46"/>
      <c r="X9454" s="45"/>
      <c r="Y9454" s="45"/>
      <c r="Z9454" s="44"/>
      <c r="AA9454" s="44"/>
      <c r="AB9454" s="45"/>
      <c r="AC9454" s="45"/>
      <c r="AD9454" s="45"/>
      <c r="AE9454" s="45"/>
      <c r="AF9454" s="45"/>
      <c r="AG9454" s="45"/>
      <c r="AH9454" s="45"/>
      <c r="AI9454" s="45"/>
      <c r="AJ9454" s="45"/>
      <c r="AK9454" s="20"/>
    </row>
    <row r="9455" spans="2:37">
      <c r="B9455" s="2"/>
      <c r="D9455" s="44"/>
      <c r="E9455" s="44"/>
      <c r="F9455" s="45"/>
      <c r="G9455" s="45"/>
      <c r="H9455" s="45"/>
      <c r="I9455" s="45"/>
      <c r="J9455" s="45"/>
      <c r="K9455" s="45"/>
      <c r="L9455" s="45"/>
      <c r="M9455" s="45"/>
      <c r="N9455" s="45"/>
      <c r="O9455" s="45"/>
      <c r="P9455" s="45"/>
      <c r="Q9455" s="45"/>
      <c r="R9455" s="45"/>
      <c r="S9455" s="45"/>
      <c r="T9455" s="45"/>
      <c r="U9455" s="45"/>
      <c r="V9455" s="46"/>
      <c r="W9455" s="46"/>
      <c r="X9455" s="45"/>
      <c r="Y9455" s="45"/>
      <c r="Z9455" s="44"/>
      <c r="AA9455" s="44"/>
      <c r="AB9455" s="45"/>
      <c r="AC9455" s="45"/>
      <c r="AD9455" s="45"/>
      <c r="AE9455" s="45"/>
      <c r="AF9455" s="45"/>
      <c r="AG9455" s="45"/>
      <c r="AH9455" s="45"/>
      <c r="AI9455" s="45"/>
      <c r="AJ9455" s="45"/>
      <c r="AK9455" s="20"/>
    </row>
    <row r="9456" spans="2:37">
      <c r="B9456" s="2"/>
      <c r="D9456" s="44"/>
      <c r="E9456" s="44"/>
      <c r="F9456" s="45"/>
      <c r="G9456" s="45"/>
      <c r="H9456" s="45"/>
      <c r="I9456" s="45"/>
      <c r="J9456" s="45"/>
      <c r="K9456" s="45"/>
      <c r="L9456" s="45"/>
      <c r="M9456" s="45"/>
      <c r="N9456" s="45"/>
      <c r="O9456" s="45"/>
      <c r="P9456" s="45"/>
      <c r="Q9456" s="45"/>
      <c r="R9456" s="45"/>
      <c r="S9456" s="45"/>
      <c r="T9456" s="45"/>
      <c r="U9456" s="45"/>
      <c r="V9456" s="46"/>
      <c r="W9456" s="46"/>
      <c r="X9456" s="45"/>
      <c r="Y9456" s="45"/>
      <c r="Z9456" s="44"/>
      <c r="AA9456" s="44"/>
      <c r="AB9456" s="45"/>
      <c r="AC9456" s="45"/>
      <c r="AD9456" s="45"/>
      <c r="AE9456" s="45"/>
      <c r="AF9456" s="45"/>
      <c r="AG9456" s="45"/>
      <c r="AH9456" s="45"/>
      <c r="AI9456" s="45"/>
      <c r="AJ9456" s="45"/>
      <c r="AK9456" s="20"/>
    </row>
    <row r="9457" spans="2:37">
      <c r="B9457" s="2"/>
      <c r="D9457" s="44"/>
      <c r="E9457" s="44"/>
      <c r="F9457" s="45"/>
      <c r="G9457" s="45"/>
      <c r="H9457" s="45"/>
      <c r="I9457" s="45"/>
      <c r="J9457" s="45"/>
      <c r="K9457" s="45"/>
      <c r="L9457" s="45"/>
      <c r="M9457" s="45"/>
      <c r="N9457" s="45"/>
      <c r="O9457" s="45"/>
      <c r="P9457" s="45"/>
      <c r="Q9457" s="45"/>
      <c r="R9457" s="45"/>
      <c r="S9457" s="45"/>
      <c r="T9457" s="45"/>
      <c r="U9457" s="45"/>
      <c r="V9457" s="46"/>
      <c r="W9457" s="46"/>
      <c r="X9457" s="45"/>
      <c r="Y9457" s="45"/>
      <c r="Z9457" s="44"/>
      <c r="AA9457" s="44"/>
      <c r="AB9457" s="45"/>
      <c r="AC9457" s="45"/>
      <c r="AD9457" s="45"/>
      <c r="AE9457" s="45"/>
      <c r="AF9457" s="45"/>
      <c r="AG9457" s="45"/>
      <c r="AH9457" s="45"/>
      <c r="AI9457" s="45"/>
      <c r="AJ9457" s="45"/>
      <c r="AK9457" s="20"/>
    </row>
    <row r="9458" spans="2:37">
      <c r="B9458" s="2"/>
      <c r="D9458" s="44"/>
      <c r="E9458" s="44"/>
      <c r="F9458" s="45"/>
      <c r="G9458" s="45"/>
      <c r="H9458" s="45"/>
      <c r="I9458" s="45"/>
      <c r="J9458" s="45"/>
      <c r="K9458" s="45"/>
      <c r="L9458" s="45"/>
      <c r="M9458" s="45"/>
      <c r="N9458" s="45"/>
      <c r="O9458" s="45"/>
      <c r="P9458" s="45"/>
      <c r="Q9458" s="45"/>
      <c r="R9458" s="45"/>
      <c r="S9458" s="45"/>
      <c r="T9458" s="45"/>
      <c r="U9458" s="45"/>
      <c r="V9458" s="46"/>
      <c r="W9458" s="46"/>
      <c r="X9458" s="45"/>
      <c r="Y9458" s="45"/>
      <c r="Z9458" s="44"/>
      <c r="AA9458" s="44"/>
      <c r="AB9458" s="45"/>
      <c r="AC9458" s="45"/>
      <c r="AD9458" s="45"/>
      <c r="AE9458" s="45"/>
      <c r="AF9458" s="45"/>
      <c r="AG9458" s="45"/>
      <c r="AH9458" s="45"/>
      <c r="AI9458" s="45"/>
      <c r="AJ9458" s="45"/>
      <c r="AK9458" s="20"/>
    </row>
    <row r="9459" spans="2:37">
      <c r="B9459" s="2"/>
      <c r="D9459" s="44"/>
      <c r="E9459" s="44"/>
      <c r="F9459" s="45"/>
      <c r="G9459" s="45"/>
      <c r="H9459" s="45"/>
      <c r="I9459" s="45"/>
      <c r="J9459" s="45"/>
      <c r="K9459" s="45"/>
      <c r="L9459" s="45"/>
      <c r="M9459" s="45"/>
      <c r="N9459" s="45"/>
      <c r="O9459" s="45"/>
      <c r="P9459" s="45"/>
      <c r="Q9459" s="45"/>
      <c r="R9459" s="45"/>
      <c r="S9459" s="45"/>
      <c r="T9459" s="45"/>
      <c r="U9459" s="45"/>
      <c r="V9459" s="46"/>
      <c r="W9459" s="46"/>
      <c r="X9459" s="45"/>
      <c r="Y9459" s="45"/>
      <c r="Z9459" s="44"/>
      <c r="AA9459" s="44"/>
      <c r="AB9459" s="45"/>
      <c r="AC9459" s="45"/>
      <c r="AD9459" s="45"/>
      <c r="AE9459" s="45"/>
      <c r="AF9459" s="45"/>
      <c r="AG9459" s="45"/>
      <c r="AH9459" s="45"/>
      <c r="AI9459" s="45"/>
      <c r="AJ9459" s="45"/>
      <c r="AK9459" s="20"/>
    </row>
    <row r="9460" spans="2:37">
      <c r="B9460" s="2"/>
      <c r="D9460" s="44"/>
      <c r="E9460" s="44"/>
      <c r="F9460" s="45"/>
      <c r="G9460" s="45"/>
      <c r="H9460" s="45"/>
      <c r="I9460" s="45"/>
      <c r="J9460" s="45"/>
      <c r="K9460" s="45"/>
      <c r="L9460" s="45"/>
      <c r="M9460" s="45"/>
      <c r="N9460" s="45"/>
      <c r="O9460" s="45"/>
      <c r="P9460" s="45"/>
      <c r="Q9460" s="45"/>
      <c r="R9460" s="45"/>
      <c r="S9460" s="45"/>
      <c r="T9460" s="45"/>
      <c r="U9460" s="45"/>
      <c r="V9460" s="46"/>
      <c r="W9460" s="46"/>
      <c r="X9460" s="45"/>
      <c r="Y9460" s="45"/>
      <c r="Z9460" s="44"/>
      <c r="AA9460" s="44"/>
      <c r="AB9460" s="45"/>
      <c r="AC9460" s="45"/>
      <c r="AD9460" s="45"/>
      <c r="AE9460" s="45"/>
      <c r="AF9460" s="45"/>
      <c r="AG9460" s="45"/>
      <c r="AH9460" s="45"/>
      <c r="AI9460" s="45"/>
      <c r="AJ9460" s="45"/>
      <c r="AK9460" s="20"/>
    </row>
    <row r="9461" spans="2:37">
      <c r="B9461" s="2"/>
      <c r="D9461" s="44"/>
      <c r="E9461" s="44"/>
      <c r="F9461" s="45"/>
      <c r="G9461" s="45"/>
      <c r="H9461" s="45"/>
      <c r="I9461" s="45"/>
      <c r="J9461" s="45"/>
      <c r="K9461" s="45"/>
      <c r="L9461" s="45"/>
      <c r="M9461" s="45"/>
      <c r="N9461" s="45"/>
      <c r="O9461" s="45"/>
      <c r="P9461" s="45"/>
      <c r="Q9461" s="45"/>
      <c r="R9461" s="45"/>
      <c r="S9461" s="45"/>
      <c r="T9461" s="45"/>
      <c r="U9461" s="45"/>
      <c r="V9461" s="46"/>
      <c r="W9461" s="46"/>
      <c r="X9461" s="45"/>
      <c r="Y9461" s="45"/>
      <c r="Z9461" s="44"/>
      <c r="AA9461" s="44"/>
      <c r="AB9461" s="45"/>
      <c r="AC9461" s="45"/>
      <c r="AD9461" s="45"/>
      <c r="AE9461" s="45"/>
      <c r="AF9461" s="45"/>
      <c r="AG9461" s="45"/>
      <c r="AH9461" s="45"/>
      <c r="AI9461" s="45"/>
      <c r="AJ9461" s="45"/>
      <c r="AK9461" s="20"/>
    </row>
    <row r="9462" spans="2:37">
      <c r="B9462" s="2"/>
      <c r="D9462" s="44"/>
      <c r="E9462" s="44"/>
      <c r="F9462" s="45"/>
      <c r="G9462" s="45"/>
      <c r="H9462" s="45"/>
      <c r="I9462" s="45"/>
      <c r="J9462" s="45"/>
      <c r="K9462" s="45"/>
      <c r="L9462" s="45"/>
      <c r="M9462" s="45"/>
      <c r="N9462" s="45"/>
      <c r="O9462" s="45"/>
      <c r="P9462" s="45"/>
      <c r="Q9462" s="45"/>
      <c r="R9462" s="45"/>
      <c r="S9462" s="45"/>
      <c r="T9462" s="45"/>
      <c r="U9462" s="45"/>
      <c r="V9462" s="46"/>
      <c r="W9462" s="46"/>
      <c r="X9462" s="45"/>
      <c r="Y9462" s="45"/>
      <c r="Z9462" s="44"/>
      <c r="AA9462" s="44"/>
      <c r="AB9462" s="45"/>
      <c r="AC9462" s="45"/>
      <c r="AD9462" s="45"/>
      <c r="AE9462" s="45"/>
      <c r="AF9462" s="45"/>
      <c r="AG9462" s="45"/>
      <c r="AH9462" s="45"/>
      <c r="AI9462" s="45"/>
      <c r="AJ9462" s="45"/>
      <c r="AK9462" s="20"/>
    </row>
    <row r="9463" spans="2:37">
      <c r="B9463" s="2"/>
      <c r="D9463" s="44"/>
      <c r="E9463" s="44"/>
      <c r="F9463" s="45"/>
      <c r="G9463" s="45"/>
      <c r="H9463" s="45"/>
      <c r="I9463" s="45"/>
      <c r="J9463" s="45"/>
      <c r="K9463" s="45"/>
      <c r="L9463" s="45"/>
      <c r="M9463" s="45"/>
      <c r="N9463" s="45"/>
      <c r="O9463" s="45"/>
      <c r="P9463" s="45"/>
      <c r="Q9463" s="45"/>
      <c r="R9463" s="45"/>
      <c r="S9463" s="45"/>
      <c r="T9463" s="45"/>
      <c r="U9463" s="45"/>
      <c r="V9463" s="46"/>
      <c r="W9463" s="46"/>
      <c r="X9463" s="45"/>
      <c r="Y9463" s="45"/>
      <c r="Z9463" s="44"/>
      <c r="AA9463" s="44"/>
      <c r="AB9463" s="45"/>
      <c r="AC9463" s="45"/>
      <c r="AD9463" s="45"/>
      <c r="AE9463" s="45"/>
      <c r="AF9463" s="45"/>
      <c r="AG9463" s="45"/>
      <c r="AH9463" s="45"/>
      <c r="AI9463" s="45"/>
      <c r="AJ9463" s="45"/>
      <c r="AK9463" s="20"/>
    </row>
    <row r="9464" spans="2:37">
      <c r="B9464" s="2"/>
      <c r="D9464" s="44"/>
      <c r="E9464" s="44"/>
      <c r="F9464" s="45"/>
      <c r="G9464" s="45"/>
      <c r="H9464" s="45"/>
      <c r="I9464" s="45"/>
      <c r="J9464" s="45"/>
      <c r="K9464" s="45"/>
      <c r="L9464" s="45"/>
      <c r="M9464" s="45"/>
      <c r="N9464" s="45"/>
      <c r="O9464" s="45"/>
      <c r="P9464" s="45"/>
      <c r="Q9464" s="45"/>
      <c r="R9464" s="45"/>
      <c r="S9464" s="45"/>
      <c r="T9464" s="45"/>
      <c r="U9464" s="45"/>
      <c r="V9464" s="46"/>
      <c r="W9464" s="46"/>
      <c r="X9464" s="45"/>
      <c r="Y9464" s="45"/>
      <c r="Z9464" s="44"/>
      <c r="AA9464" s="44"/>
      <c r="AB9464" s="45"/>
      <c r="AC9464" s="45"/>
      <c r="AD9464" s="45"/>
      <c r="AE9464" s="45"/>
      <c r="AF9464" s="45"/>
      <c r="AG9464" s="45"/>
      <c r="AH9464" s="45"/>
      <c r="AI9464" s="45"/>
      <c r="AJ9464" s="45"/>
      <c r="AK9464" s="20"/>
    </row>
    <row r="9465" spans="2:37">
      <c r="B9465" s="2"/>
      <c r="D9465" s="44"/>
      <c r="E9465" s="44"/>
      <c r="F9465" s="45"/>
      <c r="G9465" s="45"/>
      <c r="H9465" s="45"/>
      <c r="I9465" s="45"/>
      <c r="J9465" s="45"/>
      <c r="K9465" s="45"/>
      <c r="L9465" s="45"/>
      <c r="M9465" s="45"/>
      <c r="N9465" s="45"/>
      <c r="O9465" s="45"/>
      <c r="P9465" s="45"/>
      <c r="Q9465" s="45"/>
      <c r="R9465" s="45"/>
      <c r="S9465" s="45"/>
      <c r="T9465" s="45"/>
      <c r="U9465" s="45"/>
      <c r="V9465" s="46"/>
      <c r="W9465" s="46"/>
      <c r="X9465" s="45"/>
      <c r="Y9465" s="45"/>
      <c r="Z9465" s="44"/>
      <c r="AA9465" s="44"/>
      <c r="AB9465" s="45"/>
      <c r="AC9465" s="45"/>
      <c r="AD9465" s="45"/>
      <c r="AE9465" s="45"/>
      <c r="AF9465" s="45"/>
      <c r="AG9465" s="45"/>
      <c r="AH9465" s="45"/>
      <c r="AI9465" s="45"/>
      <c r="AJ9465" s="45"/>
      <c r="AK9465" s="20"/>
    </row>
    <row r="9466" spans="2:37">
      <c r="B9466" s="2"/>
      <c r="D9466" s="44"/>
      <c r="E9466" s="44"/>
      <c r="F9466" s="45"/>
      <c r="G9466" s="45"/>
      <c r="H9466" s="45"/>
      <c r="I9466" s="45"/>
      <c r="J9466" s="45"/>
      <c r="K9466" s="45"/>
      <c r="L9466" s="45"/>
      <c r="M9466" s="45"/>
      <c r="N9466" s="45"/>
      <c r="O9466" s="45"/>
      <c r="P9466" s="45"/>
      <c r="Q9466" s="45"/>
      <c r="R9466" s="45"/>
      <c r="S9466" s="45"/>
      <c r="T9466" s="45"/>
      <c r="U9466" s="45"/>
      <c r="V9466" s="46"/>
      <c r="W9466" s="46"/>
      <c r="X9466" s="45"/>
      <c r="Y9466" s="45"/>
      <c r="Z9466" s="44"/>
      <c r="AA9466" s="44"/>
      <c r="AB9466" s="45"/>
      <c r="AC9466" s="45"/>
      <c r="AD9466" s="45"/>
      <c r="AE9466" s="45"/>
      <c r="AF9466" s="45"/>
      <c r="AG9466" s="45"/>
      <c r="AH9466" s="45"/>
      <c r="AI9466" s="45"/>
      <c r="AJ9466" s="45"/>
      <c r="AK9466" s="20"/>
    </row>
    <row r="9467" spans="2:37">
      <c r="B9467" s="2"/>
      <c r="D9467" s="44"/>
      <c r="E9467" s="44"/>
      <c r="F9467" s="45"/>
      <c r="G9467" s="45"/>
      <c r="H9467" s="45"/>
      <c r="I9467" s="45"/>
      <c r="J9467" s="45"/>
      <c r="K9467" s="45"/>
      <c r="L9467" s="45"/>
      <c r="M9467" s="45"/>
      <c r="N9467" s="45"/>
      <c r="O9467" s="45"/>
      <c r="P9467" s="45"/>
      <c r="Q9467" s="45"/>
      <c r="R9467" s="45"/>
      <c r="S9467" s="45"/>
      <c r="T9467" s="45"/>
      <c r="U9467" s="45"/>
      <c r="V9467" s="46"/>
      <c r="W9467" s="46"/>
      <c r="X9467" s="45"/>
      <c r="Y9467" s="45"/>
      <c r="Z9467" s="44"/>
      <c r="AA9467" s="44"/>
      <c r="AB9467" s="45"/>
      <c r="AC9467" s="45"/>
      <c r="AD9467" s="45"/>
      <c r="AE9467" s="45"/>
      <c r="AF9467" s="45"/>
      <c r="AG9467" s="45"/>
      <c r="AH9467" s="45"/>
      <c r="AI9467" s="45"/>
      <c r="AJ9467" s="45"/>
      <c r="AK9467" s="20"/>
    </row>
    <row r="9468" spans="2:37">
      <c r="B9468" s="2"/>
      <c r="D9468" s="44"/>
      <c r="E9468" s="44"/>
      <c r="F9468" s="45"/>
      <c r="G9468" s="45"/>
      <c r="H9468" s="45"/>
      <c r="I9468" s="45"/>
      <c r="J9468" s="45"/>
      <c r="K9468" s="45"/>
      <c r="L9468" s="45"/>
      <c r="M9468" s="45"/>
      <c r="N9468" s="45"/>
      <c r="O9468" s="45"/>
      <c r="P9468" s="45"/>
      <c r="Q9468" s="45"/>
      <c r="R9468" s="45"/>
      <c r="S9468" s="45"/>
      <c r="T9468" s="45"/>
      <c r="U9468" s="45"/>
      <c r="V9468" s="46"/>
      <c r="W9468" s="46"/>
      <c r="X9468" s="45"/>
      <c r="Y9468" s="45"/>
      <c r="Z9468" s="44"/>
      <c r="AA9468" s="44"/>
      <c r="AB9468" s="45"/>
      <c r="AC9468" s="45"/>
      <c r="AD9468" s="45"/>
      <c r="AE9468" s="45"/>
      <c r="AF9468" s="45"/>
      <c r="AG9468" s="45"/>
      <c r="AH9468" s="45"/>
      <c r="AI9468" s="45"/>
      <c r="AJ9468" s="45"/>
      <c r="AK9468" s="20"/>
    </row>
    <row r="9469" spans="2:37">
      <c r="B9469" s="2"/>
      <c r="D9469" s="44"/>
      <c r="E9469" s="44"/>
      <c r="F9469" s="45"/>
      <c r="G9469" s="45"/>
      <c r="H9469" s="45"/>
      <c r="I9469" s="45"/>
      <c r="J9469" s="45"/>
      <c r="K9469" s="45"/>
      <c r="L9469" s="45"/>
      <c r="M9469" s="45"/>
      <c r="N9469" s="45"/>
      <c r="O9469" s="45"/>
      <c r="P9469" s="45"/>
      <c r="Q9469" s="45"/>
      <c r="R9469" s="45"/>
      <c r="S9469" s="45"/>
      <c r="T9469" s="45"/>
      <c r="U9469" s="45"/>
      <c r="V9469" s="46"/>
      <c r="W9469" s="46"/>
      <c r="X9469" s="45"/>
      <c r="Y9469" s="45"/>
      <c r="Z9469" s="44"/>
      <c r="AA9469" s="44"/>
      <c r="AB9469" s="45"/>
      <c r="AC9469" s="45"/>
      <c r="AD9469" s="45"/>
      <c r="AE9469" s="45"/>
      <c r="AF9469" s="45"/>
      <c r="AG9469" s="45"/>
      <c r="AH9469" s="45"/>
      <c r="AI9469" s="45"/>
      <c r="AJ9469" s="45"/>
      <c r="AK9469" s="20"/>
    </row>
    <row r="9470" spans="2:37">
      <c r="B9470" s="2"/>
      <c r="D9470" s="44"/>
      <c r="E9470" s="44"/>
      <c r="F9470" s="45"/>
      <c r="G9470" s="45"/>
      <c r="H9470" s="45"/>
      <c r="I9470" s="45"/>
      <c r="J9470" s="45"/>
      <c r="K9470" s="45"/>
      <c r="L9470" s="45"/>
      <c r="M9470" s="45"/>
      <c r="N9470" s="45"/>
      <c r="O9470" s="45"/>
      <c r="P9470" s="45"/>
      <c r="Q9470" s="45"/>
      <c r="R9470" s="45"/>
      <c r="S9470" s="45"/>
      <c r="T9470" s="45"/>
      <c r="U9470" s="45"/>
      <c r="V9470" s="46"/>
      <c r="W9470" s="46"/>
      <c r="X9470" s="45"/>
      <c r="Y9470" s="45"/>
      <c r="Z9470" s="44"/>
      <c r="AA9470" s="44"/>
      <c r="AB9470" s="45"/>
      <c r="AC9470" s="45"/>
      <c r="AD9470" s="45"/>
      <c r="AE9470" s="45"/>
      <c r="AF9470" s="45"/>
      <c r="AG9470" s="45"/>
      <c r="AH9470" s="45"/>
      <c r="AI9470" s="45"/>
      <c r="AJ9470" s="45"/>
      <c r="AK9470" s="20"/>
    </row>
    <row r="9471" spans="2:37">
      <c r="B9471" s="2"/>
      <c r="D9471" s="44"/>
      <c r="E9471" s="44"/>
      <c r="F9471" s="45"/>
      <c r="G9471" s="45"/>
      <c r="H9471" s="45"/>
      <c r="I9471" s="45"/>
      <c r="J9471" s="45"/>
      <c r="K9471" s="45"/>
      <c r="L9471" s="45"/>
      <c r="M9471" s="45"/>
      <c r="N9471" s="45"/>
      <c r="O9471" s="45"/>
      <c r="P9471" s="45"/>
      <c r="Q9471" s="45"/>
      <c r="R9471" s="45"/>
      <c r="S9471" s="45"/>
      <c r="T9471" s="45"/>
      <c r="U9471" s="45"/>
      <c r="V9471" s="46"/>
      <c r="W9471" s="46"/>
      <c r="X9471" s="45"/>
      <c r="Y9471" s="45"/>
      <c r="Z9471" s="44"/>
      <c r="AA9471" s="44"/>
      <c r="AB9471" s="45"/>
      <c r="AC9471" s="45"/>
      <c r="AD9471" s="45"/>
      <c r="AE9471" s="45"/>
      <c r="AF9471" s="45"/>
      <c r="AG9471" s="45"/>
      <c r="AH9471" s="45"/>
      <c r="AI9471" s="45"/>
      <c r="AJ9471" s="45"/>
      <c r="AK9471" s="20"/>
    </row>
    <row r="9472" spans="2:37">
      <c r="B9472" s="2"/>
      <c r="D9472" s="44"/>
      <c r="E9472" s="44"/>
      <c r="F9472" s="45"/>
      <c r="G9472" s="45"/>
      <c r="H9472" s="45"/>
      <c r="I9472" s="45"/>
      <c r="J9472" s="45"/>
      <c r="K9472" s="45"/>
      <c r="L9472" s="45"/>
      <c r="M9472" s="45"/>
      <c r="N9472" s="45"/>
      <c r="O9472" s="45"/>
      <c r="P9472" s="45"/>
      <c r="Q9472" s="45"/>
      <c r="R9472" s="45"/>
      <c r="S9472" s="45"/>
      <c r="T9472" s="45"/>
      <c r="U9472" s="45"/>
      <c r="V9472" s="46"/>
      <c r="W9472" s="46"/>
      <c r="X9472" s="45"/>
      <c r="Y9472" s="45"/>
      <c r="Z9472" s="44"/>
      <c r="AA9472" s="44"/>
      <c r="AB9472" s="45"/>
      <c r="AC9472" s="45"/>
      <c r="AD9472" s="45"/>
      <c r="AE9472" s="45"/>
      <c r="AF9472" s="45"/>
      <c r="AG9472" s="45"/>
      <c r="AH9472" s="45"/>
      <c r="AI9472" s="45"/>
      <c r="AJ9472" s="45"/>
      <c r="AK9472" s="20"/>
    </row>
    <row r="9473" spans="2:37">
      <c r="B9473" s="2"/>
      <c r="D9473" s="44"/>
      <c r="E9473" s="44"/>
      <c r="F9473" s="45"/>
      <c r="G9473" s="45"/>
      <c r="H9473" s="45"/>
      <c r="I9473" s="45"/>
      <c r="J9473" s="45"/>
      <c r="K9473" s="45"/>
      <c r="L9473" s="45"/>
      <c r="M9473" s="45"/>
      <c r="N9473" s="45"/>
      <c r="O9473" s="45"/>
      <c r="P9473" s="45"/>
      <c r="Q9473" s="45"/>
      <c r="R9473" s="45"/>
      <c r="S9473" s="45"/>
      <c r="T9473" s="45"/>
      <c r="U9473" s="45"/>
      <c r="V9473" s="46"/>
      <c r="W9473" s="46"/>
      <c r="X9473" s="45"/>
      <c r="Y9473" s="45"/>
      <c r="Z9473" s="44"/>
      <c r="AA9473" s="44"/>
      <c r="AB9473" s="45"/>
      <c r="AC9473" s="45"/>
      <c r="AD9473" s="45"/>
      <c r="AE9473" s="45"/>
      <c r="AF9473" s="45"/>
      <c r="AG9473" s="45"/>
      <c r="AH9473" s="45"/>
      <c r="AI9473" s="45"/>
      <c r="AJ9473" s="45"/>
      <c r="AK9473" s="20"/>
    </row>
    <row r="9474" spans="2:37">
      <c r="B9474" s="2"/>
      <c r="D9474" s="44"/>
      <c r="E9474" s="44"/>
      <c r="F9474" s="45"/>
      <c r="G9474" s="45"/>
      <c r="H9474" s="45"/>
      <c r="I9474" s="45"/>
      <c r="J9474" s="45"/>
      <c r="K9474" s="45"/>
      <c r="L9474" s="45"/>
      <c r="M9474" s="45"/>
      <c r="N9474" s="45"/>
      <c r="O9474" s="45"/>
      <c r="P9474" s="45"/>
      <c r="Q9474" s="45"/>
      <c r="R9474" s="45"/>
      <c r="S9474" s="45"/>
      <c r="T9474" s="45"/>
      <c r="U9474" s="45"/>
      <c r="V9474" s="46"/>
      <c r="W9474" s="46"/>
      <c r="X9474" s="45"/>
      <c r="Y9474" s="45"/>
      <c r="Z9474" s="44"/>
      <c r="AA9474" s="44"/>
      <c r="AB9474" s="45"/>
      <c r="AC9474" s="45"/>
      <c r="AD9474" s="45"/>
      <c r="AE9474" s="45"/>
      <c r="AF9474" s="45"/>
      <c r="AG9474" s="45"/>
      <c r="AH9474" s="45"/>
      <c r="AI9474" s="45"/>
      <c r="AJ9474" s="45"/>
      <c r="AK9474" s="20"/>
    </row>
    <row r="9475" spans="2:37">
      <c r="B9475" s="2"/>
      <c r="D9475" s="44"/>
      <c r="E9475" s="44"/>
      <c r="F9475" s="45"/>
      <c r="G9475" s="45"/>
      <c r="H9475" s="45"/>
      <c r="I9475" s="45"/>
      <c r="J9475" s="45"/>
      <c r="K9475" s="45"/>
      <c r="L9475" s="45"/>
      <c r="M9475" s="45"/>
      <c r="N9475" s="45"/>
      <c r="O9475" s="45"/>
      <c r="P9475" s="45"/>
      <c r="Q9475" s="45"/>
      <c r="R9475" s="45"/>
      <c r="S9475" s="45"/>
      <c r="T9475" s="45"/>
      <c r="U9475" s="45"/>
      <c r="V9475" s="46"/>
      <c r="W9475" s="46"/>
      <c r="X9475" s="45"/>
      <c r="Y9475" s="45"/>
      <c r="Z9475" s="44"/>
      <c r="AA9475" s="44"/>
      <c r="AB9475" s="45"/>
      <c r="AC9475" s="45"/>
      <c r="AD9475" s="45"/>
      <c r="AE9475" s="45"/>
      <c r="AF9475" s="45"/>
      <c r="AG9475" s="45"/>
      <c r="AH9475" s="45"/>
      <c r="AI9475" s="45"/>
      <c r="AJ9475" s="45"/>
      <c r="AK9475" s="20"/>
    </row>
    <row r="9476" spans="2:37">
      <c r="B9476" s="2"/>
      <c r="D9476" s="44"/>
      <c r="E9476" s="44"/>
      <c r="F9476" s="45"/>
      <c r="G9476" s="45"/>
      <c r="H9476" s="45"/>
      <c r="I9476" s="45"/>
      <c r="J9476" s="45"/>
      <c r="K9476" s="45"/>
      <c r="L9476" s="45"/>
      <c r="M9476" s="45"/>
      <c r="N9476" s="45"/>
      <c r="O9476" s="45"/>
      <c r="P9476" s="45"/>
      <c r="Q9476" s="45"/>
      <c r="R9476" s="45"/>
      <c r="S9476" s="45"/>
      <c r="T9476" s="45"/>
      <c r="U9476" s="45"/>
      <c r="V9476" s="46"/>
      <c r="W9476" s="46"/>
      <c r="X9476" s="45"/>
      <c r="Y9476" s="45"/>
      <c r="Z9476" s="44"/>
      <c r="AA9476" s="44"/>
      <c r="AB9476" s="45"/>
      <c r="AC9476" s="45"/>
      <c r="AD9476" s="45"/>
      <c r="AE9476" s="45"/>
      <c r="AF9476" s="45"/>
      <c r="AG9476" s="45"/>
      <c r="AH9476" s="45"/>
      <c r="AI9476" s="45"/>
      <c r="AJ9476" s="45"/>
      <c r="AK9476" s="20"/>
    </row>
    <row r="9477" spans="2:37">
      <c r="B9477" s="2"/>
      <c r="D9477" s="44"/>
      <c r="E9477" s="44"/>
      <c r="F9477" s="45"/>
      <c r="G9477" s="45"/>
      <c r="H9477" s="45"/>
      <c r="I9477" s="45"/>
      <c r="J9477" s="45"/>
      <c r="K9477" s="45"/>
      <c r="L9477" s="45"/>
      <c r="M9477" s="45"/>
      <c r="N9477" s="45"/>
      <c r="O9477" s="45"/>
      <c r="P9477" s="45"/>
      <c r="Q9477" s="45"/>
      <c r="R9477" s="45"/>
      <c r="S9477" s="45"/>
      <c r="T9477" s="45"/>
      <c r="U9477" s="45"/>
      <c r="V9477" s="46"/>
      <c r="W9477" s="46"/>
      <c r="X9477" s="45"/>
      <c r="Y9477" s="45"/>
      <c r="Z9477" s="44"/>
      <c r="AA9477" s="44"/>
      <c r="AB9477" s="45"/>
      <c r="AC9477" s="45"/>
      <c r="AD9477" s="45"/>
      <c r="AE9477" s="45"/>
      <c r="AF9477" s="45"/>
      <c r="AG9477" s="45"/>
      <c r="AH9477" s="45"/>
      <c r="AI9477" s="45"/>
      <c r="AJ9477" s="45"/>
      <c r="AK9477" s="20"/>
    </row>
    <row r="9478" spans="2:37">
      <c r="B9478" s="2"/>
      <c r="D9478" s="44"/>
      <c r="E9478" s="44"/>
      <c r="F9478" s="45"/>
      <c r="G9478" s="45"/>
      <c r="H9478" s="45"/>
      <c r="I9478" s="45"/>
      <c r="J9478" s="45"/>
      <c r="K9478" s="45"/>
      <c r="L9478" s="45"/>
      <c r="M9478" s="45"/>
      <c r="N9478" s="45"/>
      <c r="O9478" s="45"/>
      <c r="P9478" s="45"/>
      <c r="Q9478" s="45"/>
      <c r="R9478" s="45"/>
      <c r="S9478" s="45"/>
      <c r="T9478" s="45"/>
      <c r="U9478" s="45"/>
      <c r="V9478" s="46"/>
      <c r="W9478" s="46"/>
      <c r="X9478" s="45"/>
      <c r="Y9478" s="45"/>
      <c r="Z9478" s="44"/>
      <c r="AA9478" s="44"/>
      <c r="AB9478" s="45"/>
      <c r="AC9478" s="45"/>
      <c r="AD9478" s="45"/>
      <c r="AE9478" s="45"/>
      <c r="AF9478" s="45"/>
      <c r="AG9478" s="45"/>
      <c r="AH9478" s="45"/>
      <c r="AI9478" s="45"/>
      <c r="AJ9478" s="45"/>
      <c r="AK9478" s="20"/>
    </row>
    <row r="9479" spans="2:37">
      <c r="B9479" s="2"/>
      <c r="D9479" s="44"/>
      <c r="E9479" s="44"/>
      <c r="F9479" s="45"/>
      <c r="G9479" s="45"/>
      <c r="H9479" s="45"/>
      <c r="I9479" s="45"/>
      <c r="J9479" s="45"/>
      <c r="K9479" s="45"/>
      <c r="L9479" s="45"/>
      <c r="M9479" s="45"/>
      <c r="N9479" s="45"/>
      <c r="O9479" s="45"/>
      <c r="P9479" s="45"/>
      <c r="Q9479" s="45"/>
      <c r="R9479" s="45"/>
      <c r="S9479" s="45"/>
      <c r="T9479" s="45"/>
      <c r="U9479" s="45"/>
      <c r="V9479" s="46"/>
      <c r="W9479" s="46"/>
      <c r="X9479" s="45"/>
      <c r="Y9479" s="45"/>
      <c r="Z9479" s="44"/>
      <c r="AA9479" s="44"/>
      <c r="AB9479" s="45"/>
      <c r="AC9479" s="45"/>
      <c r="AD9479" s="45"/>
      <c r="AE9479" s="45"/>
      <c r="AF9479" s="45"/>
      <c r="AG9479" s="45"/>
      <c r="AH9479" s="45"/>
      <c r="AI9479" s="45"/>
      <c r="AJ9479" s="45"/>
      <c r="AK9479" s="20"/>
    </row>
    <row r="9480" spans="2:37">
      <c r="B9480" s="2"/>
      <c r="D9480" s="44"/>
      <c r="E9480" s="44"/>
      <c r="F9480" s="45"/>
      <c r="G9480" s="45"/>
      <c r="H9480" s="45"/>
      <c r="I9480" s="45"/>
      <c r="J9480" s="45"/>
      <c r="K9480" s="45"/>
      <c r="L9480" s="45"/>
      <c r="M9480" s="45"/>
      <c r="N9480" s="45"/>
      <c r="O9480" s="45"/>
      <c r="P9480" s="45"/>
      <c r="Q9480" s="45"/>
      <c r="R9480" s="45"/>
      <c r="S9480" s="45"/>
      <c r="T9480" s="45"/>
      <c r="U9480" s="45"/>
      <c r="V9480" s="46"/>
      <c r="W9480" s="46"/>
      <c r="X9480" s="45"/>
      <c r="Y9480" s="45"/>
      <c r="Z9480" s="44"/>
      <c r="AA9480" s="44"/>
      <c r="AB9480" s="45"/>
      <c r="AC9480" s="45"/>
      <c r="AD9480" s="45"/>
      <c r="AE9480" s="45"/>
      <c r="AF9480" s="45"/>
      <c r="AG9480" s="45"/>
      <c r="AH9480" s="45"/>
      <c r="AI9480" s="45"/>
      <c r="AJ9480" s="45"/>
      <c r="AK9480" s="20"/>
    </row>
    <row r="9481" spans="2:37">
      <c r="B9481" s="2"/>
      <c r="D9481" s="44"/>
      <c r="E9481" s="44"/>
      <c r="F9481" s="45"/>
      <c r="G9481" s="45"/>
      <c r="H9481" s="45"/>
      <c r="I9481" s="45"/>
      <c r="J9481" s="45"/>
      <c r="K9481" s="45"/>
      <c r="L9481" s="45"/>
      <c r="M9481" s="45"/>
      <c r="N9481" s="45"/>
      <c r="O9481" s="45"/>
      <c r="P9481" s="45"/>
      <c r="Q9481" s="45"/>
      <c r="R9481" s="45"/>
      <c r="S9481" s="45"/>
      <c r="T9481" s="45"/>
      <c r="U9481" s="45"/>
      <c r="V9481" s="46"/>
      <c r="W9481" s="46"/>
      <c r="X9481" s="45"/>
      <c r="Y9481" s="45"/>
      <c r="Z9481" s="44"/>
      <c r="AA9481" s="44"/>
      <c r="AB9481" s="45"/>
      <c r="AC9481" s="45"/>
      <c r="AD9481" s="45"/>
      <c r="AE9481" s="45"/>
      <c r="AF9481" s="45"/>
      <c r="AG9481" s="45"/>
      <c r="AH9481" s="45"/>
      <c r="AI9481" s="45"/>
      <c r="AJ9481" s="45"/>
      <c r="AK9481" s="20"/>
    </row>
    <row r="9482" spans="2:37">
      <c r="B9482" s="2"/>
      <c r="D9482" s="44"/>
      <c r="E9482" s="44"/>
      <c r="F9482" s="45"/>
      <c r="G9482" s="45"/>
      <c r="H9482" s="45"/>
      <c r="I9482" s="45"/>
      <c r="J9482" s="45"/>
      <c r="K9482" s="45"/>
      <c r="L9482" s="45"/>
      <c r="M9482" s="45"/>
      <c r="N9482" s="45"/>
      <c r="O9482" s="45"/>
      <c r="P9482" s="45"/>
      <c r="Q9482" s="45"/>
      <c r="R9482" s="45"/>
      <c r="S9482" s="45"/>
      <c r="T9482" s="45"/>
      <c r="U9482" s="45"/>
      <c r="V9482" s="46"/>
      <c r="W9482" s="46"/>
      <c r="X9482" s="45"/>
      <c r="Y9482" s="45"/>
      <c r="Z9482" s="44"/>
      <c r="AA9482" s="44"/>
      <c r="AB9482" s="45"/>
      <c r="AC9482" s="45"/>
      <c r="AD9482" s="45"/>
      <c r="AE9482" s="45"/>
      <c r="AF9482" s="45"/>
      <c r="AG9482" s="45"/>
      <c r="AH9482" s="45"/>
      <c r="AI9482" s="45"/>
      <c r="AJ9482" s="45"/>
      <c r="AK9482" s="20"/>
    </row>
    <row r="9483" spans="2:37">
      <c r="B9483" s="2"/>
      <c r="D9483" s="44"/>
      <c r="E9483" s="44"/>
      <c r="F9483" s="45"/>
      <c r="G9483" s="45"/>
      <c r="H9483" s="45"/>
      <c r="I9483" s="45"/>
      <c r="J9483" s="45"/>
      <c r="K9483" s="45"/>
      <c r="L9483" s="45"/>
      <c r="M9483" s="45"/>
      <c r="N9483" s="45"/>
      <c r="O9483" s="45"/>
      <c r="P9483" s="45"/>
      <c r="Q9483" s="45"/>
      <c r="R9483" s="45"/>
      <c r="S9483" s="45"/>
      <c r="T9483" s="45"/>
      <c r="U9483" s="45"/>
      <c r="V9483" s="46"/>
      <c r="W9483" s="46"/>
      <c r="X9483" s="45"/>
      <c r="Y9483" s="45"/>
      <c r="Z9483" s="44"/>
      <c r="AA9483" s="44"/>
      <c r="AB9483" s="45"/>
      <c r="AC9483" s="45"/>
      <c r="AD9483" s="45"/>
      <c r="AE9483" s="45"/>
      <c r="AF9483" s="45"/>
      <c r="AG9483" s="45"/>
      <c r="AH9483" s="45"/>
      <c r="AI9483" s="45"/>
      <c r="AJ9483" s="45"/>
      <c r="AK9483" s="20"/>
    </row>
    <row r="9484" spans="2:37">
      <c r="B9484" s="2"/>
      <c r="D9484" s="44"/>
      <c r="E9484" s="44"/>
      <c r="F9484" s="45"/>
      <c r="G9484" s="45"/>
      <c r="H9484" s="45"/>
      <c r="I9484" s="45"/>
      <c r="J9484" s="45"/>
      <c r="K9484" s="45"/>
      <c r="L9484" s="45"/>
      <c r="M9484" s="45"/>
      <c r="N9484" s="45"/>
      <c r="O9484" s="45"/>
      <c r="P9484" s="45"/>
      <c r="Q9484" s="45"/>
      <c r="R9484" s="45"/>
      <c r="S9484" s="45"/>
      <c r="T9484" s="45"/>
      <c r="U9484" s="45"/>
      <c r="V9484" s="46"/>
      <c r="W9484" s="46"/>
      <c r="X9484" s="45"/>
      <c r="Y9484" s="45"/>
      <c r="Z9484" s="44"/>
      <c r="AA9484" s="44"/>
      <c r="AB9484" s="45"/>
      <c r="AC9484" s="45"/>
      <c r="AD9484" s="45"/>
      <c r="AE9484" s="45"/>
      <c r="AF9484" s="45"/>
      <c r="AG9484" s="45"/>
      <c r="AH9484" s="45"/>
      <c r="AI9484" s="45"/>
      <c r="AJ9484" s="45"/>
      <c r="AK9484" s="20"/>
    </row>
    <row r="9485" spans="2:37">
      <c r="B9485" s="2"/>
      <c r="D9485" s="44"/>
      <c r="E9485" s="44"/>
      <c r="F9485" s="45"/>
      <c r="G9485" s="45"/>
      <c r="H9485" s="45"/>
      <c r="I9485" s="45"/>
      <c r="J9485" s="45"/>
      <c r="K9485" s="45"/>
      <c r="L9485" s="45"/>
      <c r="M9485" s="45"/>
      <c r="N9485" s="45"/>
      <c r="O9485" s="45"/>
      <c r="P9485" s="45"/>
      <c r="Q9485" s="45"/>
      <c r="R9485" s="45"/>
      <c r="S9485" s="45"/>
      <c r="T9485" s="45"/>
      <c r="U9485" s="45"/>
      <c r="V9485" s="46"/>
      <c r="W9485" s="46"/>
      <c r="X9485" s="45"/>
      <c r="Y9485" s="45"/>
      <c r="Z9485" s="44"/>
      <c r="AA9485" s="44"/>
      <c r="AB9485" s="45"/>
      <c r="AC9485" s="45"/>
      <c r="AD9485" s="45"/>
      <c r="AE9485" s="45"/>
      <c r="AF9485" s="45"/>
      <c r="AG9485" s="45"/>
      <c r="AH9485" s="45"/>
      <c r="AI9485" s="45"/>
      <c r="AJ9485" s="45"/>
      <c r="AK9485" s="20"/>
    </row>
    <row r="9486" spans="2:37">
      <c r="B9486" s="2"/>
      <c r="D9486" s="44"/>
      <c r="E9486" s="44"/>
      <c r="F9486" s="45"/>
      <c r="G9486" s="45"/>
      <c r="H9486" s="45"/>
      <c r="I9486" s="45"/>
      <c r="J9486" s="45"/>
      <c r="K9486" s="45"/>
      <c r="L9486" s="45"/>
      <c r="M9486" s="45"/>
      <c r="N9486" s="45"/>
      <c r="O9486" s="45"/>
      <c r="P9486" s="45"/>
      <c r="Q9486" s="45"/>
      <c r="R9486" s="45"/>
      <c r="S9486" s="45"/>
      <c r="T9486" s="45"/>
      <c r="U9486" s="45"/>
      <c r="V9486" s="46"/>
      <c r="W9486" s="46"/>
      <c r="X9486" s="45"/>
      <c r="Y9486" s="45"/>
      <c r="Z9486" s="44"/>
      <c r="AA9486" s="44"/>
      <c r="AB9486" s="45"/>
      <c r="AC9486" s="45"/>
      <c r="AD9486" s="45"/>
      <c r="AE9486" s="45"/>
      <c r="AF9486" s="45"/>
      <c r="AG9486" s="45"/>
      <c r="AH9486" s="45"/>
      <c r="AI9486" s="45"/>
      <c r="AJ9486" s="45"/>
      <c r="AK9486" s="20"/>
    </row>
    <row r="9487" spans="2:37" ht="14.25" customHeight="1">
      <c r="B9487" s="2"/>
      <c r="D9487" s="44"/>
      <c r="E9487" s="44"/>
      <c r="F9487" s="45"/>
      <c r="G9487" s="45"/>
      <c r="H9487" s="45"/>
      <c r="I9487" s="45"/>
      <c r="J9487" s="45"/>
      <c r="K9487" s="45"/>
      <c r="L9487" s="45"/>
      <c r="M9487" s="45"/>
      <c r="N9487" s="45"/>
      <c r="O9487" s="45"/>
      <c r="P9487" s="45"/>
      <c r="Q9487" s="45"/>
      <c r="R9487" s="45"/>
      <c r="S9487" s="45"/>
      <c r="T9487" s="45"/>
      <c r="U9487" s="45"/>
      <c r="V9487" s="46"/>
      <c r="W9487" s="46"/>
      <c r="X9487" s="45"/>
      <c r="Y9487" s="45"/>
      <c r="Z9487" s="44"/>
      <c r="AA9487" s="44"/>
      <c r="AB9487" s="45"/>
      <c r="AC9487" s="45"/>
      <c r="AD9487" s="45"/>
      <c r="AE9487" s="45"/>
      <c r="AF9487" s="45"/>
      <c r="AG9487" s="45"/>
      <c r="AH9487" s="45"/>
      <c r="AI9487" s="45"/>
      <c r="AJ9487" s="45"/>
      <c r="AK9487" s="20"/>
    </row>
    <row r="9488" spans="2:37" ht="13.5" customHeight="1">
      <c r="B9488" s="47"/>
      <c r="C9488" s="47"/>
      <c r="D9488" s="47"/>
      <c r="E9488" s="47"/>
    </row>
    <row r="9489" spans="2:34" ht="12.75" customHeight="1">
      <c r="B9489" s="39"/>
      <c r="C9489" s="39"/>
      <c r="D9489" s="39"/>
      <c r="E9489" s="39"/>
      <c r="F9489" s="39"/>
      <c r="G9489" s="1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</row>
    <row r="9490" spans="2:34" ht="12.75" customHeight="1">
      <c r="AB9490" s="39"/>
      <c r="AC9490" s="39"/>
      <c r="AD9490" s="39"/>
      <c r="AE9490" s="39"/>
      <c r="AF9490" s="39"/>
      <c r="AG9490" s="39"/>
    </row>
    <row r="9491" spans="2:34" ht="12" customHeight="1">
      <c r="B9491" s="39"/>
      <c r="C9491" s="39"/>
      <c r="D9491" s="39"/>
      <c r="E9491" s="39"/>
      <c r="G9491" s="1"/>
      <c r="H9491" s="41"/>
      <c r="I9491" s="41"/>
      <c r="J9491" s="41"/>
      <c r="K9491" s="41"/>
      <c r="L9491" s="41"/>
      <c r="M9491" s="41"/>
      <c r="N9491" s="41"/>
      <c r="O9491" s="39"/>
      <c r="P9491" s="39"/>
      <c r="Q9491" s="39"/>
      <c r="R9491" s="39"/>
      <c r="S9491" s="1"/>
      <c r="T9491" s="42"/>
      <c r="U9491" s="42"/>
      <c r="V9491" s="42"/>
      <c r="W9491" s="42"/>
      <c r="X9491" s="42"/>
      <c r="Y9491" s="42"/>
      <c r="Z9491" s="42"/>
      <c r="AA9491" s="42"/>
      <c r="AB9491" s="39"/>
      <c r="AC9491" s="39"/>
      <c r="AD9491" s="39"/>
      <c r="AE9491" s="39"/>
      <c r="AF9491" s="39"/>
      <c r="AG9491" s="39"/>
    </row>
    <row r="9492" spans="2:34" ht="10.5" customHeight="1">
      <c r="AB9492" s="39"/>
      <c r="AC9492" s="39"/>
      <c r="AD9492" s="39"/>
      <c r="AE9492" s="39"/>
      <c r="AF9492" s="39"/>
      <c r="AG9492" s="39"/>
    </row>
    <row r="9493" spans="2:34" ht="12" customHeight="1">
      <c r="AB9493" s="39"/>
      <c r="AC9493" s="39"/>
      <c r="AD9493" s="39"/>
      <c r="AE9493" s="39"/>
      <c r="AF9493" s="39"/>
      <c r="AG9493" s="39"/>
    </row>
    <row r="9494" spans="2:34" ht="12" customHeight="1">
      <c r="AB9494" s="39"/>
      <c r="AC9494" s="39"/>
      <c r="AD9494" s="39"/>
      <c r="AE9494" s="39"/>
      <c r="AF9494" s="39"/>
      <c r="AG9494" s="39"/>
    </row>
    <row r="9495" spans="2:34" ht="6" customHeight="1"/>
    <row r="9496" spans="2:34" ht="3" customHeight="1">
      <c r="B9496" s="43"/>
      <c r="D9496" s="43"/>
      <c r="E9496" s="43"/>
      <c r="G9496" s="43"/>
      <c r="H9496" s="43"/>
      <c r="J9496" s="43"/>
      <c r="K9496" s="43"/>
      <c r="L9496" s="43"/>
      <c r="M9496" s="43"/>
      <c r="N9496" s="43"/>
      <c r="O9496" s="43"/>
      <c r="Q9496" s="43"/>
      <c r="R9496" s="43"/>
      <c r="S9496" s="43"/>
      <c r="T9496" s="43"/>
      <c r="U9496" s="43"/>
      <c r="X9496" s="43"/>
      <c r="Y9496" s="43"/>
      <c r="Z9496" s="43"/>
      <c r="AA9496" s="43"/>
      <c r="AB9496" s="43"/>
      <c r="AC9496" s="43"/>
      <c r="AE9496" s="43"/>
      <c r="AF9496" s="43"/>
      <c r="AG9496" s="43"/>
      <c r="AH9496" s="43"/>
    </row>
    <row r="9497" spans="2:34" ht="14.25" customHeight="1">
      <c r="B9497" s="43"/>
      <c r="D9497" s="43"/>
      <c r="E9497" s="43"/>
      <c r="G9497" s="43"/>
      <c r="H9497" s="43"/>
      <c r="J9497" s="43"/>
      <c r="K9497" s="43"/>
      <c r="L9497" s="43"/>
      <c r="M9497" s="43"/>
      <c r="N9497" s="43"/>
      <c r="O9497" s="43"/>
      <c r="Q9497" s="43"/>
      <c r="R9497" s="43"/>
      <c r="S9497" s="43"/>
      <c r="T9497" s="43"/>
      <c r="U9497" s="43"/>
      <c r="X9497" s="43"/>
      <c r="Y9497" s="43"/>
      <c r="Z9497" s="43"/>
      <c r="AA9497" s="43"/>
      <c r="AB9497" s="43"/>
      <c r="AC9497" s="43"/>
      <c r="AE9497" s="43"/>
      <c r="AF9497" s="43"/>
      <c r="AG9497" s="43"/>
      <c r="AH9497" s="43"/>
    </row>
    <row r="9498" spans="2:34">
      <c r="B9498" s="2"/>
      <c r="D9498" s="44"/>
      <c r="E9498" s="44"/>
      <c r="F9498" s="45"/>
      <c r="G9498" s="45"/>
      <c r="H9498" s="45"/>
      <c r="I9498" s="45"/>
      <c r="J9498" s="45"/>
      <c r="K9498" s="45"/>
      <c r="L9498" s="45"/>
      <c r="M9498" s="45"/>
      <c r="N9498" s="45"/>
      <c r="O9498" s="45"/>
      <c r="P9498" s="45"/>
      <c r="Q9498" s="45"/>
      <c r="R9498" s="45"/>
      <c r="S9498" s="45"/>
      <c r="T9498" s="45"/>
      <c r="U9498" s="45"/>
      <c r="V9498" s="46"/>
      <c r="W9498" s="46"/>
    </row>
    <row r="9499" spans="2:34">
      <c r="B9499" s="2"/>
      <c r="D9499" s="44"/>
      <c r="E9499" s="44"/>
      <c r="F9499" s="45"/>
      <c r="G9499" s="45"/>
      <c r="H9499" s="45"/>
      <c r="I9499" s="45"/>
      <c r="J9499" s="45"/>
      <c r="K9499" s="45"/>
      <c r="L9499" s="45"/>
      <c r="M9499" s="45"/>
      <c r="N9499" s="45"/>
      <c r="O9499" s="45"/>
      <c r="P9499" s="45"/>
      <c r="Q9499" s="45"/>
      <c r="R9499" s="45"/>
      <c r="S9499" s="45"/>
      <c r="T9499" s="45"/>
      <c r="U9499" s="45"/>
      <c r="V9499" s="46"/>
      <c r="W9499" s="46"/>
    </row>
    <row r="9500" spans="2:34">
      <c r="B9500" s="2"/>
      <c r="D9500" s="44"/>
      <c r="E9500" s="44"/>
      <c r="F9500" s="45"/>
      <c r="G9500" s="45"/>
      <c r="H9500" s="45"/>
      <c r="I9500" s="45"/>
      <c r="J9500" s="45"/>
      <c r="K9500" s="45"/>
      <c r="L9500" s="45"/>
      <c r="M9500" s="45"/>
      <c r="N9500" s="45"/>
      <c r="O9500" s="45"/>
      <c r="P9500" s="45"/>
      <c r="Q9500" s="45"/>
      <c r="R9500" s="45"/>
      <c r="S9500" s="45"/>
      <c r="T9500" s="45"/>
      <c r="U9500" s="45"/>
      <c r="V9500" s="46"/>
      <c r="W9500" s="46"/>
    </row>
    <row r="9501" spans="2:34">
      <c r="B9501" s="2"/>
      <c r="D9501" s="44"/>
      <c r="E9501" s="44"/>
      <c r="F9501" s="45"/>
      <c r="G9501" s="45"/>
      <c r="H9501" s="45"/>
      <c r="I9501" s="45"/>
      <c r="J9501" s="45"/>
      <c r="K9501" s="45"/>
      <c r="L9501" s="45"/>
      <c r="M9501" s="45"/>
      <c r="N9501" s="45"/>
      <c r="O9501" s="45"/>
      <c r="P9501" s="45"/>
      <c r="Q9501" s="45"/>
      <c r="R9501" s="45"/>
      <c r="S9501" s="45"/>
      <c r="T9501" s="45"/>
      <c r="U9501" s="45"/>
      <c r="V9501" s="46"/>
      <c r="W9501" s="46"/>
    </row>
    <row r="9502" spans="2:34">
      <c r="B9502" s="2"/>
      <c r="D9502" s="44"/>
      <c r="E9502" s="44"/>
      <c r="F9502" s="45"/>
      <c r="G9502" s="45"/>
      <c r="H9502" s="45"/>
      <c r="I9502" s="45"/>
      <c r="J9502" s="45"/>
      <c r="K9502" s="45"/>
      <c r="L9502" s="45"/>
      <c r="M9502" s="45"/>
      <c r="N9502" s="45"/>
      <c r="O9502" s="45"/>
      <c r="P9502" s="45"/>
      <c r="Q9502" s="45"/>
      <c r="R9502" s="45"/>
      <c r="S9502" s="45"/>
      <c r="T9502" s="45"/>
      <c r="U9502" s="45"/>
      <c r="V9502" s="46"/>
      <c r="W9502" s="46"/>
    </row>
    <row r="9503" spans="2:34">
      <c r="B9503" s="2"/>
      <c r="D9503" s="44"/>
      <c r="E9503" s="44"/>
      <c r="F9503" s="45"/>
      <c r="G9503" s="45"/>
      <c r="H9503" s="45"/>
      <c r="I9503" s="45"/>
      <c r="J9503" s="45"/>
      <c r="K9503" s="45"/>
      <c r="L9503" s="45"/>
      <c r="M9503" s="45"/>
      <c r="N9503" s="45"/>
      <c r="O9503" s="45"/>
      <c r="P9503" s="45"/>
      <c r="Q9503" s="45"/>
      <c r="R9503" s="45"/>
      <c r="S9503" s="45"/>
      <c r="T9503" s="45"/>
      <c r="U9503" s="45"/>
      <c r="V9503" s="46"/>
      <c r="W9503" s="46"/>
    </row>
    <row r="9504" spans="2:34">
      <c r="B9504" s="2"/>
      <c r="D9504" s="44"/>
      <c r="E9504" s="44"/>
      <c r="F9504" s="45"/>
      <c r="G9504" s="45"/>
      <c r="H9504" s="45"/>
      <c r="I9504" s="45"/>
      <c r="J9504" s="45"/>
      <c r="K9504" s="45"/>
      <c r="L9504" s="45"/>
      <c r="M9504" s="45"/>
      <c r="N9504" s="45"/>
      <c r="O9504" s="45"/>
      <c r="P9504" s="45"/>
      <c r="Q9504" s="45"/>
      <c r="R9504" s="45"/>
      <c r="S9504" s="45"/>
      <c r="T9504" s="45"/>
      <c r="U9504" s="45"/>
      <c r="V9504" s="46"/>
      <c r="W9504" s="46"/>
    </row>
    <row r="9505" spans="2:23">
      <c r="B9505" s="2"/>
      <c r="D9505" s="44"/>
      <c r="E9505" s="44"/>
      <c r="F9505" s="45"/>
      <c r="G9505" s="45"/>
      <c r="H9505" s="45"/>
      <c r="I9505" s="45"/>
      <c r="J9505" s="45"/>
      <c r="K9505" s="45"/>
      <c r="L9505" s="45"/>
      <c r="M9505" s="45"/>
      <c r="N9505" s="45"/>
      <c r="O9505" s="45"/>
      <c r="P9505" s="45"/>
      <c r="Q9505" s="45"/>
      <c r="R9505" s="45"/>
      <c r="S9505" s="45"/>
      <c r="T9505" s="45"/>
      <c r="U9505" s="45"/>
      <c r="V9505" s="46"/>
      <c r="W9505" s="46"/>
    </row>
    <row r="9506" spans="2:23">
      <c r="B9506" s="2"/>
      <c r="D9506" s="44"/>
      <c r="E9506" s="44"/>
      <c r="F9506" s="45"/>
      <c r="G9506" s="45"/>
      <c r="H9506" s="45"/>
      <c r="I9506" s="45"/>
      <c r="J9506" s="45"/>
      <c r="K9506" s="45"/>
      <c r="L9506" s="45"/>
      <c r="M9506" s="45"/>
      <c r="N9506" s="45"/>
      <c r="O9506" s="45"/>
      <c r="P9506" s="45"/>
      <c r="Q9506" s="45"/>
      <c r="R9506" s="45"/>
      <c r="S9506" s="45"/>
      <c r="T9506" s="45"/>
      <c r="U9506" s="45"/>
      <c r="V9506" s="46"/>
      <c r="W9506" s="46"/>
    </row>
    <row r="9507" spans="2:23">
      <c r="B9507" s="2"/>
      <c r="D9507" s="44"/>
      <c r="E9507" s="44"/>
      <c r="F9507" s="45"/>
      <c r="G9507" s="45"/>
      <c r="H9507" s="45"/>
      <c r="I9507" s="45"/>
      <c r="J9507" s="45"/>
      <c r="K9507" s="45"/>
      <c r="L9507" s="45"/>
      <c r="M9507" s="45"/>
      <c r="N9507" s="45"/>
      <c r="O9507" s="45"/>
      <c r="P9507" s="45"/>
      <c r="Q9507" s="45"/>
      <c r="R9507" s="45"/>
      <c r="S9507" s="45"/>
      <c r="T9507" s="45"/>
      <c r="U9507" s="45"/>
      <c r="V9507" s="46"/>
      <c r="W9507" s="46"/>
    </row>
    <row r="9508" spans="2:23">
      <c r="B9508" s="2"/>
      <c r="D9508" s="44"/>
      <c r="E9508" s="44"/>
      <c r="F9508" s="45"/>
      <c r="G9508" s="45"/>
      <c r="H9508" s="45"/>
      <c r="I9508" s="45"/>
      <c r="J9508" s="45"/>
      <c r="K9508" s="45"/>
      <c r="L9508" s="45"/>
      <c r="M9508" s="45"/>
      <c r="N9508" s="45"/>
      <c r="O9508" s="45"/>
      <c r="P9508" s="45"/>
      <c r="Q9508" s="45"/>
      <c r="R9508" s="45"/>
      <c r="S9508" s="45"/>
      <c r="T9508" s="45"/>
      <c r="U9508" s="45"/>
      <c r="V9508" s="46"/>
      <c r="W9508" s="46"/>
    </row>
    <row r="9509" spans="2:23">
      <c r="B9509" s="2"/>
      <c r="D9509" s="44"/>
      <c r="E9509" s="44"/>
      <c r="F9509" s="45"/>
      <c r="G9509" s="45"/>
      <c r="H9509" s="45"/>
      <c r="I9509" s="45"/>
      <c r="J9509" s="45"/>
      <c r="K9509" s="45"/>
      <c r="L9509" s="45"/>
      <c r="M9509" s="45"/>
      <c r="N9509" s="45"/>
      <c r="O9509" s="45"/>
      <c r="P9509" s="45"/>
      <c r="Q9509" s="45"/>
      <c r="R9509" s="45"/>
      <c r="S9509" s="45"/>
      <c r="T9509" s="45"/>
      <c r="U9509" s="45"/>
      <c r="V9509" s="46"/>
      <c r="W9509" s="46"/>
    </row>
    <row r="9510" spans="2:23">
      <c r="B9510" s="2"/>
      <c r="D9510" s="44"/>
      <c r="E9510" s="44"/>
      <c r="F9510" s="45"/>
      <c r="G9510" s="45"/>
      <c r="H9510" s="45"/>
      <c r="I9510" s="45"/>
      <c r="J9510" s="45"/>
      <c r="K9510" s="45"/>
      <c r="L9510" s="45"/>
      <c r="M9510" s="45"/>
      <c r="N9510" s="45"/>
      <c r="O9510" s="45"/>
      <c r="P9510" s="45"/>
      <c r="Q9510" s="45"/>
      <c r="R9510" s="45"/>
      <c r="S9510" s="45"/>
      <c r="T9510" s="45"/>
      <c r="U9510" s="45"/>
      <c r="V9510" s="46"/>
      <c r="W9510" s="46"/>
    </row>
    <row r="9511" spans="2:23">
      <c r="B9511" s="2"/>
      <c r="D9511" s="44"/>
      <c r="E9511" s="44"/>
      <c r="F9511" s="45"/>
      <c r="G9511" s="45"/>
      <c r="H9511" s="45"/>
      <c r="I9511" s="45"/>
      <c r="J9511" s="45"/>
      <c r="K9511" s="45"/>
      <c r="L9511" s="45"/>
      <c r="M9511" s="45"/>
      <c r="N9511" s="45"/>
      <c r="O9511" s="45"/>
      <c r="P9511" s="45"/>
      <c r="Q9511" s="45"/>
      <c r="R9511" s="45"/>
      <c r="S9511" s="45"/>
      <c r="T9511" s="45"/>
      <c r="U9511" s="45"/>
      <c r="V9511" s="46"/>
      <c r="W9511" s="46"/>
    </row>
    <row r="9512" spans="2:23">
      <c r="B9512" s="2"/>
      <c r="D9512" s="44"/>
      <c r="E9512" s="44"/>
      <c r="F9512" s="45"/>
      <c r="G9512" s="45"/>
      <c r="H9512" s="45"/>
      <c r="I9512" s="45"/>
      <c r="J9512" s="45"/>
      <c r="K9512" s="45"/>
      <c r="L9512" s="45"/>
      <c r="M9512" s="45"/>
      <c r="N9512" s="45"/>
      <c r="O9512" s="45"/>
      <c r="P9512" s="45"/>
      <c r="Q9512" s="45"/>
      <c r="R9512" s="45"/>
      <c r="S9512" s="45"/>
      <c r="T9512" s="45"/>
      <c r="U9512" s="45"/>
      <c r="V9512" s="46"/>
      <c r="W9512" s="46"/>
    </row>
    <row r="9513" spans="2:23">
      <c r="B9513" s="2"/>
      <c r="D9513" s="44"/>
      <c r="E9513" s="44"/>
      <c r="F9513" s="45"/>
      <c r="G9513" s="45"/>
      <c r="H9513" s="45"/>
      <c r="I9513" s="45"/>
      <c r="J9513" s="45"/>
      <c r="K9513" s="45"/>
      <c r="L9513" s="45"/>
      <c r="M9513" s="45"/>
      <c r="N9513" s="45"/>
      <c r="O9513" s="45"/>
      <c r="P9513" s="45"/>
      <c r="Q9513" s="45"/>
      <c r="R9513" s="45"/>
      <c r="S9513" s="45"/>
      <c r="T9513" s="45"/>
      <c r="U9513" s="45"/>
      <c r="V9513" s="46"/>
      <c r="W9513" s="46"/>
    </row>
    <row r="9514" spans="2:23">
      <c r="B9514" s="2"/>
      <c r="D9514" s="44"/>
      <c r="E9514" s="44"/>
      <c r="F9514" s="45"/>
      <c r="G9514" s="45"/>
      <c r="H9514" s="45"/>
      <c r="I9514" s="45"/>
      <c r="J9514" s="45"/>
      <c r="K9514" s="45"/>
      <c r="L9514" s="45"/>
      <c r="M9514" s="45"/>
      <c r="N9514" s="45"/>
      <c r="O9514" s="45"/>
      <c r="P9514" s="45"/>
      <c r="Q9514" s="45"/>
      <c r="R9514" s="45"/>
      <c r="S9514" s="45"/>
      <c r="T9514" s="45"/>
      <c r="U9514" s="45"/>
      <c r="V9514" s="46"/>
      <c r="W9514" s="46"/>
    </row>
    <row r="9515" spans="2:23">
      <c r="B9515" s="2"/>
      <c r="D9515" s="44"/>
      <c r="E9515" s="44"/>
      <c r="F9515" s="45"/>
      <c r="G9515" s="45"/>
      <c r="H9515" s="45"/>
      <c r="I9515" s="45"/>
      <c r="J9515" s="45"/>
      <c r="K9515" s="45"/>
      <c r="L9515" s="45"/>
      <c r="M9515" s="45"/>
      <c r="N9515" s="45"/>
      <c r="O9515" s="45"/>
      <c r="P9515" s="45"/>
      <c r="Q9515" s="45"/>
      <c r="R9515" s="45"/>
      <c r="S9515" s="45"/>
      <c r="T9515" s="45"/>
      <c r="U9515" s="45"/>
      <c r="V9515" s="46"/>
      <c r="W9515" s="46"/>
    </row>
    <row r="9516" spans="2:23">
      <c r="B9516" s="2"/>
      <c r="D9516" s="44"/>
      <c r="E9516" s="44"/>
      <c r="F9516" s="45"/>
      <c r="G9516" s="45"/>
      <c r="H9516" s="45"/>
      <c r="I9516" s="45"/>
      <c r="J9516" s="45"/>
      <c r="K9516" s="45"/>
      <c r="L9516" s="45"/>
      <c r="M9516" s="45"/>
      <c r="N9516" s="45"/>
      <c r="O9516" s="45"/>
      <c r="P9516" s="45"/>
      <c r="Q9516" s="45"/>
      <c r="R9516" s="45"/>
      <c r="S9516" s="45"/>
      <c r="T9516" s="45"/>
      <c r="U9516" s="45"/>
      <c r="V9516" s="46"/>
      <c r="W9516" s="46"/>
    </row>
    <row r="9517" spans="2:23">
      <c r="B9517" s="2"/>
      <c r="D9517" s="44"/>
      <c r="E9517" s="44"/>
      <c r="F9517" s="45"/>
      <c r="G9517" s="45"/>
      <c r="H9517" s="45"/>
      <c r="I9517" s="45"/>
      <c r="J9517" s="45"/>
      <c r="K9517" s="45"/>
      <c r="L9517" s="45"/>
      <c r="M9517" s="45"/>
      <c r="N9517" s="45"/>
      <c r="O9517" s="45"/>
      <c r="P9517" s="45"/>
      <c r="Q9517" s="45"/>
      <c r="R9517" s="45"/>
      <c r="S9517" s="45"/>
      <c r="T9517" s="45"/>
      <c r="U9517" s="45"/>
      <c r="V9517" s="46"/>
      <c r="W9517" s="46"/>
    </row>
    <row r="9518" spans="2:23">
      <c r="B9518" s="2"/>
      <c r="D9518" s="44"/>
      <c r="E9518" s="44"/>
      <c r="F9518" s="45"/>
      <c r="G9518" s="45"/>
      <c r="H9518" s="45"/>
      <c r="I9518" s="45"/>
      <c r="J9518" s="45"/>
      <c r="K9518" s="45"/>
      <c r="L9518" s="45"/>
      <c r="M9518" s="45"/>
      <c r="N9518" s="45"/>
      <c r="O9518" s="45"/>
      <c r="P9518" s="45"/>
      <c r="Q9518" s="45"/>
      <c r="R9518" s="45"/>
      <c r="S9518" s="45"/>
      <c r="T9518" s="45"/>
      <c r="U9518" s="45"/>
      <c r="V9518" s="46"/>
      <c r="W9518" s="46"/>
    </row>
    <row r="9519" spans="2:23">
      <c r="B9519" s="2"/>
      <c r="D9519" s="44"/>
      <c r="E9519" s="44"/>
      <c r="F9519" s="45"/>
      <c r="G9519" s="45"/>
      <c r="H9519" s="45"/>
      <c r="I9519" s="45"/>
      <c r="J9519" s="45"/>
      <c r="K9519" s="45"/>
      <c r="L9519" s="45"/>
      <c r="M9519" s="45"/>
      <c r="N9519" s="45"/>
      <c r="O9519" s="45"/>
      <c r="P9519" s="45"/>
      <c r="Q9519" s="45"/>
      <c r="R9519" s="45"/>
      <c r="S9519" s="45"/>
      <c r="T9519" s="45"/>
      <c r="U9519" s="45"/>
      <c r="V9519" s="46"/>
      <c r="W9519" s="46"/>
    </row>
    <row r="9520" spans="2:23">
      <c r="B9520" s="2"/>
      <c r="D9520" s="44"/>
      <c r="E9520" s="44"/>
      <c r="F9520" s="45"/>
      <c r="G9520" s="45"/>
      <c r="H9520" s="45"/>
      <c r="I9520" s="45"/>
      <c r="J9520" s="45"/>
      <c r="K9520" s="45"/>
      <c r="L9520" s="45"/>
      <c r="M9520" s="45"/>
      <c r="N9520" s="45"/>
      <c r="O9520" s="45"/>
      <c r="P9520" s="45"/>
      <c r="Q9520" s="45"/>
      <c r="R9520" s="45"/>
      <c r="S9520" s="45"/>
      <c r="T9520" s="45"/>
      <c r="U9520" s="45"/>
      <c r="V9520" s="46"/>
      <c r="W9520" s="46"/>
    </row>
    <row r="9521" spans="2:37" ht="9.75" customHeight="1">
      <c r="B9521" s="2"/>
      <c r="D9521" s="44"/>
      <c r="E9521" s="44"/>
      <c r="F9521" s="45"/>
      <c r="G9521" s="45"/>
      <c r="H9521" s="45"/>
      <c r="I9521" s="45"/>
      <c r="J9521" s="45"/>
      <c r="K9521" s="45"/>
      <c r="L9521" s="45"/>
      <c r="M9521" s="45"/>
      <c r="N9521" s="45"/>
      <c r="O9521" s="45"/>
      <c r="P9521" s="45"/>
      <c r="Q9521" s="45"/>
      <c r="R9521" s="45"/>
      <c r="S9521" s="45"/>
      <c r="T9521" s="45"/>
      <c r="U9521" s="45"/>
      <c r="V9521" s="46"/>
      <c r="W9521" s="46"/>
    </row>
    <row r="9522" spans="2:37" ht="5.25" customHeight="1"/>
    <row r="9523" spans="2:37" ht="172.5" customHeight="1"/>
    <row r="9524" spans="2:37" ht="16.5" customHeight="1"/>
    <row r="9525" spans="2:37" ht="12.75" customHeight="1">
      <c r="B9525" s="39"/>
      <c r="C9525" s="39"/>
      <c r="D9525" s="39"/>
      <c r="E9525" s="39"/>
      <c r="F9525" s="39"/>
      <c r="G9525" s="1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</row>
    <row r="9526" spans="2:37" ht="12.75" customHeight="1">
      <c r="AB9526" s="39"/>
      <c r="AC9526" s="39"/>
      <c r="AD9526" s="39"/>
      <c r="AE9526" s="39"/>
      <c r="AF9526" s="39"/>
      <c r="AG9526" s="39"/>
    </row>
    <row r="9527" spans="2:37" ht="12" customHeight="1">
      <c r="B9527" s="39"/>
      <c r="C9527" s="39"/>
      <c r="D9527" s="39"/>
      <c r="E9527" s="39"/>
      <c r="G9527" s="1"/>
      <c r="H9527" s="41"/>
      <c r="I9527" s="41"/>
      <c r="J9527" s="41"/>
      <c r="K9527" s="41"/>
      <c r="L9527" s="41"/>
      <c r="M9527" s="41"/>
      <c r="N9527" s="41"/>
      <c r="O9527" s="39"/>
      <c r="P9527" s="39"/>
      <c r="Q9527" s="39"/>
      <c r="R9527" s="39"/>
      <c r="S9527" s="1"/>
      <c r="T9527" s="42"/>
      <c r="U9527" s="42"/>
      <c r="V9527" s="42"/>
      <c r="W9527" s="42"/>
      <c r="X9527" s="42"/>
      <c r="Y9527" s="42"/>
      <c r="Z9527" s="42"/>
      <c r="AA9527" s="42"/>
      <c r="AB9527" s="39"/>
      <c r="AC9527" s="39"/>
      <c r="AD9527" s="39"/>
      <c r="AE9527" s="39"/>
      <c r="AF9527" s="39"/>
      <c r="AG9527" s="39"/>
    </row>
    <row r="9528" spans="2:37" ht="10.5" customHeight="1">
      <c r="AB9528" s="39"/>
      <c r="AC9528" s="39"/>
      <c r="AD9528" s="39"/>
      <c r="AE9528" s="39"/>
      <c r="AF9528" s="39"/>
      <c r="AG9528" s="39"/>
    </row>
    <row r="9529" spans="2:37" ht="12" customHeight="1">
      <c r="AB9529" s="39"/>
      <c r="AC9529" s="39"/>
      <c r="AD9529" s="39"/>
      <c r="AE9529" s="39"/>
      <c r="AF9529" s="39"/>
      <c r="AG9529" s="39"/>
    </row>
    <row r="9530" spans="2:37" ht="12" customHeight="1">
      <c r="AB9530" s="39"/>
      <c r="AC9530" s="39"/>
      <c r="AD9530" s="39"/>
      <c r="AE9530" s="39"/>
      <c r="AF9530" s="39"/>
      <c r="AG9530" s="39"/>
    </row>
    <row r="9531" spans="2:37" ht="6" customHeight="1"/>
    <row r="9532" spans="2:37" ht="3" customHeight="1">
      <c r="B9532" s="43"/>
      <c r="D9532" s="43"/>
      <c r="E9532" s="43"/>
      <c r="G9532" s="43"/>
      <c r="H9532" s="43"/>
      <c r="J9532" s="43"/>
      <c r="K9532" s="43"/>
      <c r="L9532" s="43"/>
      <c r="M9532" s="43"/>
      <c r="N9532" s="43"/>
      <c r="O9532" s="43"/>
      <c r="Q9532" s="43"/>
      <c r="R9532" s="43"/>
      <c r="S9532" s="43"/>
      <c r="T9532" s="43"/>
      <c r="U9532" s="43"/>
      <c r="X9532" s="43"/>
      <c r="Y9532" s="43"/>
      <c r="Z9532" s="43"/>
      <c r="AA9532" s="43"/>
      <c r="AB9532" s="43"/>
      <c r="AC9532" s="43"/>
      <c r="AE9532" s="43"/>
      <c r="AF9532" s="43"/>
      <c r="AG9532" s="43"/>
      <c r="AH9532" s="43"/>
    </row>
    <row r="9533" spans="2:37" ht="14.25" customHeight="1">
      <c r="B9533" s="43"/>
      <c r="D9533" s="43"/>
      <c r="E9533" s="43"/>
      <c r="G9533" s="43"/>
      <c r="H9533" s="43"/>
      <c r="J9533" s="43"/>
      <c r="K9533" s="43"/>
      <c r="L9533" s="43"/>
      <c r="M9533" s="43"/>
      <c r="N9533" s="43"/>
      <c r="O9533" s="43"/>
      <c r="Q9533" s="43"/>
      <c r="R9533" s="43"/>
      <c r="S9533" s="43"/>
      <c r="T9533" s="43"/>
      <c r="U9533" s="43"/>
      <c r="X9533" s="43"/>
      <c r="Y9533" s="43"/>
      <c r="Z9533" s="43"/>
      <c r="AA9533" s="43"/>
      <c r="AB9533" s="43"/>
      <c r="AC9533" s="43"/>
      <c r="AE9533" s="43"/>
      <c r="AF9533" s="43"/>
      <c r="AG9533" s="43"/>
      <c r="AH9533" s="43"/>
    </row>
    <row r="9534" spans="2:37">
      <c r="B9534" s="2"/>
      <c r="D9534" s="44"/>
      <c r="E9534" s="44"/>
      <c r="F9534" s="45"/>
      <c r="G9534" s="45"/>
      <c r="H9534" s="45"/>
      <c r="I9534" s="45"/>
      <c r="J9534" s="45"/>
      <c r="K9534" s="45"/>
      <c r="L9534" s="45"/>
      <c r="M9534" s="45"/>
      <c r="N9534" s="45"/>
      <c r="O9534" s="45"/>
      <c r="P9534" s="45"/>
      <c r="Q9534" s="45"/>
      <c r="R9534" s="45"/>
      <c r="S9534" s="45"/>
      <c r="T9534" s="45"/>
      <c r="U9534" s="45"/>
      <c r="V9534" s="46"/>
      <c r="W9534" s="46"/>
      <c r="X9534" s="45"/>
      <c r="Y9534" s="45"/>
      <c r="Z9534" s="44"/>
      <c r="AA9534" s="44"/>
      <c r="AB9534" s="45"/>
      <c r="AC9534" s="45"/>
      <c r="AD9534" s="45"/>
      <c r="AE9534" s="45"/>
      <c r="AF9534" s="45"/>
      <c r="AG9534" s="45"/>
      <c r="AH9534" s="45"/>
      <c r="AI9534" s="45"/>
      <c r="AJ9534" s="45"/>
      <c r="AK9534" s="20"/>
    </row>
    <row r="9535" spans="2:37">
      <c r="B9535" s="2"/>
      <c r="D9535" s="44"/>
      <c r="E9535" s="44"/>
      <c r="F9535" s="45"/>
      <c r="G9535" s="45"/>
      <c r="H9535" s="45"/>
      <c r="I9535" s="45"/>
      <c r="J9535" s="45"/>
      <c r="K9535" s="45"/>
      <c r="L9535" s="45"/>
      <c r="M9535" s="45"/>
      <c r="N9535" s="45"/>
      <c r="O9535" s="45"/>
      <c r="P9535" s="45"/>
      <c r="Q9535" s="45"/>
      <c r="R9535" s="45"/>
      <c r="S9535" s="45"/>
      <c r="T9535" s="45"/>
      <c r="U9535" s="45"/>
      <c r="V9535" s="46"/>
      <c r="W9535" s="46"/>
      <c r="X9535" s="45"/>
      <c r="Y9535" s="45"/>
      <c r="Z9535" s="44"/>
      <c r="AA9535" s="44"/>
      <c r="AB9535" s="45"/>
      <c r="AC9535" s="45"/>
      <c r="AD9535" s="45"/>
      <c r="AE9535" s="45"/>
      <c r="AF9535" s="45"/>
      <c r="AG9535" s="45"/>
      <c r="AH9535" s="45"/>
      <c r="AI9535" s="45"/>
      <c r="AJ9535" s="45"/>
      <c r="AK9535" s="20"/>
    </row>
    <row r="9536" spans="2:37">
      <c r="B9536" s="2"/>
      <c r="D9536" s="44"/>
      <c r="E9536" s="44"/>
      <c r="F9536" s="45"/>
      <c r="G9536" s="45"/>
      <c r="H9536" s="45"/>
      <c r="I9536" s="45"/>
      <c r="J9536" s="45"/>
      <c r="K9536" s="45"/>
      <c r="L9536" s="45"/>
      <c r="M9536" s="45"/>
      <c r="N9536" s="45"/>
      <c r="O9536" s="45"/>
      <c r="P9536" s="45"/>
      <c r="Q9536" s="45"/>
      <c r="R9536" s="45"/>
      <c r="S9536" s="45"/>
      <c r="T9536" s="45"/>
      <c r="U9536" s="45"/>
      <c r="V9536" s="46"/>
      <c r="W9536" s="46"/>
      <c r="X9536" s="45"/>
      <c r="Y9536" s="45"/>
      <c r="Z9536" s="44"/>
      <c r="AA9536" s="44"/>
      <c r="AB9536" s="45"/>
      <c r="AC9536" s="45"/>
      <c r="AD9536" s="45"/>
      <c r="AE9536" s="45"/>
      <c r="AF9536" s="45"/>
      <c r="AG9536" s="45"/>
      <c r="AH9536" s="45"/>
      <c r="AI9536" s="45"/>
      <c r="AJ9536" s="45"/>
      <c r="AK9536" s="20"/>
    </row>
    <row r="9537" spans="2:37">
      <c r="B9537" s="2"/>
      <c r="D9537" s="44"/>
      <c r="E9537" s="44"/>
      <c r="F9537" s="45"/>
      <c r="G9537" s="45"/>
      <c r="H9537" s="45"/>
      <c r="I9537" s="45"/>
      <c r="J9537" s="45"/>
      <c r="K9537" s="45"/>
      <c r="L9537" s="45"/>
      <c r="M9537" s="45"/>
      <c r="N9537" s="45"/>
      <c r="O9537" s="45"/>
      <c r="P9537" s="45"/>
      <c r="Q9537" s="45"/>
      <c r="R9537" s="45"/>
      <c r="S9537" s="45"/>
      <c r="T9537" s="45"/>
      <c r="U9537" s="45"/>
      <c r="V9537" s="46"/>
      <c r="W9537" s="46"/>
      <c r="X9537" s="45"/>
      <c r="Y9537" s="45"/>
      <c r="Z9537" s="44"/>
      <c r="AA9537" s="44"/>
      <c r="AB9537" s="45"/>
      <c r="AC9537" s="45"/>
      <c r="AD9537" s="45"/>
      <c r="AE9537" s="45"/>
      <c r="AF9537" s="45"/>
      <c r="AG9537" s="45"/>
      <c r="AH9537" s="45"/>
      <c r="AI9537" s="45"/>
      <c r="AJ9537" s="45"/>
      <c r="AK9537" s="20"/>
    </row>
    <row r="9538" spans="2:37">
      <c r="B9538" s="2"/>
      <c r="D9538" s="44"/>
      <c r="E9538" s="44"/>
      <c r="F9538" s="45"/>
      <c r="G9538" s="45"/>
      <c r="H9538" s="45"/>
      <c r="I9538" s="45"/>
      <c r="J9538" s="45"/>
      <c r="K9538" s="45"/>
      <c r="L9538" s="45"/>
      <c r="M9538" s="45"/>
      <c r="N9538" s="45"/>
      <c r="O9538" s="45"/>
      <c r="P9538" s="45"/>
      <c r="Q9538" s="45"/>
      <c r="R9538" s="45"/>
      <c r="S9538" s="45"/>
      <c r="T9538" s="45"/>
      <c r="U9538" s="45"/>
      <c r="V9538" s="46"/>
      <c r="W9538" s="46"/>
      <c r="X9538" s="45"/>
      <c r="Y9538" s="45"/>
      <c r="Z9538" s="44"/>
      <c r="AA9538" s="44"/>
      <c r="AB9538" s="45"/>
      <c r="AC9538" s="45"/>
      <c r="AD9538" s="45"/>
      <c r="AE9538" s="45"/>
      <c r="AF9538" s="45"/>
      <c r="AG9538" s="45"/>
      <c r="AH9538" s="45"/>
      <c r="AI9538" s="45"/>
      <c r="AJ9538" s="45"/>
      <c r="AK9538" s="20"/>
    </row>
    <row r="9539" spans="2:37">
      <c r="B9539" s="2"/>
      <c r="D9539" s="44"/>
      <c r="E9539" s="44"/>
      <c r="F9539" s="45"/>
      <c r="G9539" s="45"/>
      <c r="H9539" s="45"/>
      <c r="I9539" s="45"/>
      <c r="J9539" s="45"/>
      <c r="K9539" s="45"/>
      <c r="L9539" s="45"/>
      <c r="M9539" s="45"/>
      <c r="N9539" s="45"/>
      <c r="O9539" s="45"/>
      <c r="P9539" s="45"/>
      <c r="Q9539" s="45"/>
      <c r="R9539" s="45"/>
      <c r="S9539" s="45"/>
      <c r="T9539" s="45"/>
      <c r="U9539" s="45"/>
      <c r="V9539" s="46"/>
      <c r="W9539" s="46"/>
      <c r="X9539" s="45"/>
      <c r="Y9539" s="45"/>
      <c r="Z9539" s="44"/>
      <c r="AA9539" s="44"/>
      <c r="AB9539" s="45"/>
      <c r="AC9539" s="45"/>
      <c r="AD9539" s="45"/>
      <c r="AE9539" s="45"/>
      <c r="AF9539" s="45"/>
      <c r="AG9539" s="45"/>
      <c r="AH9539" s="45"/>
      <c r="AI9539" s="45"/>
      <c r="AJ9539" s="45"/>
      <c r="AK9539" s="20"/>
    </row>
    <row r="9540" spans="2:37">
      <c r="B9540" s="2"/>
      <c r="D9540" s="44"/>
      <c r="E9540" s="44"/>
      <c r="F9540" s="45"/>
      <c r="G9540" s="45"/>
      <c r="H9540" s="45"/>
      <c r="I9540" s="45"/>
      <c r="J9540" s="45"/>
      <c r="K9540" s="45"/>
      <c r="L9540" s="45"/>
      <c r="M9540" s="45"/>
      <c r="N9540" s="45"/>
      <c r="O9540" s="45"/>
      <c r="P9540" s="45"/>
      <c r="Q9540" s="45"/>
      <c r="R9540" s="45"/>
      <c r="S9540" s="45"/>
      <c r="T9540" s="45"/>
      <c r="U9540" s="45"/>
      <c r="V9540" s="46"/>
      <c r="W9540" s="46"/>
      <c r="X9540" s="45"/>
      <c r="Y9540" s="45"/>
      <c r="Z9540" s="44"/>
      <c r="AA9540" s="44"/>
      <c r="AB9540" s="45"/>
      <c r="AC9540" s="45"/>
      <c r="AD9540" s="45"/>
      <c r="AE9540" s="45"/>
      <c r="AF9540" s="45"/>
      <c r="AG9540" s="45"/>
      <c r="AH9540" s="45"/>
      <c r="AI9540" s="45"/>
      <c r="AJ9540" s="45"/>
      <c r="AK9540" s="20"/>
    </row>
    <row r="9541" spans="2:37">
      <c r="B9541" s="2"/>
      <c r="D9541" s="44"/>
      <c r="E9541" s="44"/>
      <c r="F9541" s="45"/>
      <c r="G9541" s="45"/>
      <c r="H9541" s="45"/>
      <c r="I9541" s="45"/>
      <c r="J9541" s="45"/>
      <c r="K9541" s="45"/>
      <c r="L9541" s="45"/>
      <c r="M9541" s="45"/>
      <c r="N9541" s="45"/>
      <c r="O9541" s="45"/>
      <c r="P9541" s="45"/>
      <c r="Q9541" s="45"/>
      <c r="R9541" s="45"/>
      <c r="S9541" s="45"/>
      <c r="T9541" s="45"/>
      <c r="U9541" s="45"/>
      <c r="V9541" s="46"/>
      <c r="W9541" s="46"/>
      <c r="X9541" s="45"/>
      <c r="Y9541" s="45"/>
      <c r="Z9541" s="44"/>
      <c r="AA9541" s="44"/>
      <c r="AB9541" s="45"/>
      <c r="AC9541" s="45"/>
      <c r="AD9541" s="45"/>
      <c r="AE9541" s="45"/>
      <c r="AF9541" s="45"/>
      <c r="AG9541" s="45"/>
      <c r="AH9541" s="45"/>
      <c r="AI9541" s="45"/>
      <c r="AJ9541" s="45"/>
      <c r="AK9541" s="20"/>
    </row>
    <row r="9542" spans="2:37">
      <c r="B9542" s="2"/>
      <c r="D9542" s="44"/>
      <c r="E9542" s="44"/>
      <c r="F9542" s="45"/>
      <c r="G9542" s="45"/>
      <c r="H9542" s="45"/>
      <c r="I9542" s="45"/>
      <c r="J9542" s="45"/>
      <c r="K9542" s="45"/>
      <c r="L9542" s="45"/>
      <c r="M9542" s="45"/>
      <c r="N9542" s="45"/>
      <c r="O9542" s="45"/>
      <c r="P9542" s="45"/>
      <c r="Q9542" s="45"/>
      <c r="R9542" s="45"/>
      <c r="S9542" s="45"/>
      <c r="T9542" s="45"/>
      <c r="U9542" s="45"/>
      <c r="V9542" s="46"/>
      <c r="W9542" s="46"/>
      <c r="X9542" s="45"/>
      <c r="Y9542" s="45"/>
      <c r="Z9542" s="44"/>
      <c r="AA9542" s="44"/>
      <c r="AB9542" s="45"/>
      <c r="AC9542" s="45"/>
      <c r="AD9542" s="45"/>
      <c r="AE9542" s="45"/>
      <c r="AF9542" s="45"/>
      <c r="AG9542" s="45"/>
      <c r="AH9542" s="45"/>
      <c r="AI9542" s="45"/>
      <c r="AJ9542" s="45"/>
      <c r="AK9542" s="20"/>
    </row>
    <row r="9543" spans="2:37">
      <c r="B9543" s="2"/>
      <c r="D9543" s="44"/>
      <c r="E9543" s="44"/>
      <c r="F9543" s="45"/>
      <c r="G9543" s="45"/>
      <c r="H9543" s="45"/>
      <c r="I9543" s="45"/>
      <c r="J9543" s="45"/>
      <c r="K9543" s="45"/>
      <c r="L9543" s="45"/>
      <c r="M9543" s="45"/>
      <c r="N9543" s="45"/>
      <c r="O9543" s="45"/>
      <c r="P9543" s="45"/>
      <c r="Q9543" s="45"/>
      <c r="R9543" s="45"/>
      <c r="S9543" s="45"/>
      <c r="T9543" s="45"/>
      <c r="U9543" s="45"/>
      <c r="V9543" s="46"/>
      <c r="W9543" s="46"/>
      <c r="X9543" s="45"/>
      <c r="Y9543" s="45"/>
      <c r="Z9543" s="44"/>
      <c r="AA9543" s="44"/>
      <c r="AB9543" s="45"/>
      <c r="AC9543" s="45"/>
      <c r="AD9543" s="45"/>
      <c r="AE9543" s="45"/>
      <c r="AF9543" s="45"/>
      <c r="AG9543" s="45"/>
      <c r="AH9543" s="45"/>
      <c r="AI9543" s="45"/>
      <c r="AJ9543" s="45"/>
      <c r="AK9543" s="20"/>
    </row>
    <row r="9544" spans="2:37">
      <c r="B9544" s="2"/>
      <c r="D9544" s="44"/>
      <c r="E9544" s="44"/>
      <c r="F9544" s="45"/>
      <c r="G9544" s="45"/>
      <c r="H9544" s="45"/>
      <c r="I9544" s="45"/>
      <c r="J9544" s="45"/>
      <c r="K9544" s="45"/>
      <c r="L9544" s="45"/>
      <c r="M9544" s="45"/>
      <c r="N9544" s="45"/>
      <c r="O9544" s="45"/>
      <c r="P9544" s="45"/>
      <c r="Q9544" s="45"/>
      <c r="R9544" s="45"/>
      <c r="S9544" s="45"/>
      <c r="T9544" s="45"/>
      <c r="U9544" s="45"/>
      <c r="V9544" s="46"/>
      <c r="W9544" s="46"/>
      <c r="X9544" s="45"/>
      <c r="Y9544" s="45"/>
      <c r="Z9544" s="44"/>
      <c r="AA9544" s="44"/>
      <c r="AB9544" s="45"/>
      <c r="AC9544" s="45"/>
      <c r="AD9544" s="45"/>
      <c r="AE9544" s="45"/>
      <c r="AF9544" s="45"/>
      <c r="AG9544" s="45"/>
      <c r="AH9544" s="45"/>
      <c r="AI9544" s="45"/>
      <c r="AJ9544" s="45"/>
      <c r="AK9544" s="20"/>
    </row>
    <row r="9545" spans="2:37">
      <c r="B9545" s="2"/>
      <c r="D9545" s="44"/>
      <c r="E9545" s="44"/>
      <c r="F9545" s="45"/>
      <c r="G9545" s="45"/>
      <c r="H9545" s="45"/>
      <c r="I9545" s="45"/>
      <c r="J9545" s="45"/>
      <c r="K9545" s="45"/>
      <c r="L9545" s="45"/>
      <c r="M9545" s="45"/>
      <c r="N9545" s="45"/>
      <c r="O9545" s="45"/>
      <c r="P9545" s="45"/>
      <c r="Q9545" s="45"/>
      <c r="R9545" s="45"/>
      <c r="S9545" s="45"/>
      <c r="T9545" s="45"/>
      <c r="U9545" s="45"/>
      <c r="V9545" s="46"/>
      <c r="W9545" s="46"/>
      <c r="X9545" s="45"/>
      <c r="Y9545" s="45"/>
      <c r="Z9545" s="44"/>
      <c r="AA9545" s="44"/>
      <c r="AB9545" s="45"/>
      <c r="AC9545" s="45"/>
      <c r="AD9545" s="45"/>
      <c r="AE9545" s="45"/>
      <c r="AF9545" s="45"/>
      <c r="AG9545" s="45"/>
      <c r="AH9545" s="45"/>
      <c r="AI9545" s="45"/>
      <c r="AJ9545" s="45"/>
      <c r="AK9545" s="20"/>
    </row>
    <row r="9546" spans="2:37">
      <c r="B9546" s="2"/>
      <c r="D9546" s="44"/>
      <c r="E9546" s="44"/>
      <c r="F9546" s="45"/>
      <c r="G9546" s="45"/>
      <c r="H9546" s="45"/>
      <c r="I9546" s="45"/>
      <c r="J9546" s="45"/>
      <c r="K9546" s="45"/>
      <c r="L9546" s="45"/>
      <c r="M9546" s="45"/>
      <c r="N9546" s="45"/>
      <c r="O9546" s="45"/>
      <c r="P9546" s="45"/>
      <c r="Q9546" s="45"/>
      <c r="R9546" s="45"/>
      <c r="S9546" s="45"/>
      <c r="T9546" s="45"/>
      <c r="U9546" s="45"/>
      <c r="V9546" s="46"/>
      <c r="W9546" s="46"/>
      <c r="X9546" s="45"/>
      <c r="Y9546" s="45"/>
      <c r="Z9546" s="44"/>
      <c r="AA9546" s="44"/>
      <c r="AB9546" s="45"/>
      <c r="AC9546" s="45"/>
      <c r="AD9546" s="45"/>
      <c r="AE9546" s="45"/>
      <c r="AF9546" s="45"/>
      <c r="AG9546" s="45"/>
      <c r="AH9546" s="45"/>
      <c r="AI9546" s="45"/>
      <c r="AJ9546" s="45"/>
      <c r="AK9546" s="20"/>
    </row>
    <row r="9547" spans="2:37">
      <c r="B9547" s="2"/>
      <c r="D9547" s="44"/>
      <c r="E9547" s="44"/>
      <c r="F9547" s="45"/>
      <c r="G9547" s="45"/>
      <c r="H9547" s="45"/>
      <c r="I9547" s="45"/>
      <c r="J9547" s="45"/>
      <c r="K9547" s="45"/>
      <c r="L9547" s="45"/>
      <c r="M9547" s="45"/>
      <c r="N9547" s="45"/>
      <c r="O9547" s="45"/>
      <c r="P9547" s="45"/>
      <c r="Q9547" s="45"/>
      <c r="R9547" s="45"/>
      <c r="S9547" s="45"/>
      <c r="T9547" s="45"/>
      <c r="U9547" s="45"/>
      <c r="V9547" s="46"/>
      <c r="W9547" s="46"/>
      <c r="X9547" s="45"/>
      <c r="Y9547" s="45"/>
      <c r="Z9547" s="44"/>
      <c r="AA9547" s="44"/>
      <c r="AB9547" s="45"/>
      <c r="AC9547" s="45"/>
      <c r="AD9547" s="45"/>
      <c r="AE9547" s="45"/>
      <c r="AF9547" s="45"/>
      <c r="AG9547" s="45"/>
      <c r="AH9547" s="45"/>
      <c r="AI9547" s="45"/>
      <c r="AJ9547" s="45"/>
      <c r="AK9547" s="20"/>
    </row>
    <row r="9548" spans="2:37">
      <c r="B9548" s="2"/>
      <c r="D9548" s="44"/>
      <c r="E9548" s="44"/>
      <c r="F9548" s="45"/>
      <c r="G9548" s="45"/>
      <c r="H9548" s="45"/>
      <c r="I9548" s="45"/>
      <c r="J9548" s="45"/>
      <c r="K9548" s="45"/>
      <c r="L9548" s="45"/>
      <c r="M9548" s="45"/>
      <c r="N9548" s="45"/>
      <c r="O9548" s="45"/>
      <c r="P9548" s="45"/>
      <c r="Q9548" s="45"/>
      <c r="R9548" s="45"/>
      <c r="S9548" s="45"/>
      <c r="T9548" s="45"/>
      <c r="U9548" s="45"/>
      <c r="V9548" s="46"/>
      <c r="W9548" s="46"/>
      <c r="X9548" s="45"/>
      <c r="Y9548" s="45"/>
      <c r="Z9548" s="44"/>
      <c r="AA9548" s="44"/>
      <c r="AB9548" s="45"/>
      <c r="AC9548" s="45"/>
      <c r="AD9548" s="45"/>
      <c r="AE9548" s="45"/>
      <c r="AF9548" s="45"/>
      <c r="AG9548" s="45"/>
      <c r="AH9548" s="45"/>
      <c r="AI9548" s="45"/>
      <c r="AJ9548" s="45"/>
      <c r="AK9548" s="20"/>
    </row>
    <row r="9549" spans="2:37">
      <c r="B9549" s="2"/>
      <c r="D9549" s="44"/>
      <c r="E9549" s="44"/>
      <c r="F9549" s="45"/>
      <c r="G9549" s="45"/>
      <c r="H9549" s="45"/>
      <c r="I9549" s="45"/>
      <c r="J9549" s="45"/>
      <c r="K9549" s="45"/>
      <c r="L9549" s="45"/>
      <c r="M9549" s="45"/>
      <c r="N9549" s="45"/>
      <c r="O9549" s="45"/>
      <c r="P9549" s="45"/>
      <c r="Q9549" s="45"/>
      <c r="R9549" s="45"/>
      <c r="S9549" s="45"/>
      <c r="T9549" s="45"/>
      <c r="U9549" s="45"/>
      <c r="V9549" s="46"/>
      <c r="W9549" s="46"/>
      <c r="X9549" s="45"/>
      <c r="Y9549" s="45"/>
      <c r="Z9549" s="44"/>
      <c r="AA9549" s="44"/>
      <c r="AB9549" s="45"/>
      <c r="AC9549" s="45"/>
      <c r="AD9549" s="45"/>
      <c r="AE9549" s="45"/>
      <c r="AF9549" s="45"/>
      <c r="AG9549" s="45"/>
      <c r="AH9549" s="45"/>
      <c r="AI9549" s="45"/>
      <c r="AJ9549" s="45"/>
      <c r="AK9549" s="20"/>
    </row>
    <row r="9550" spans="2:37">
      <c r="B9550" s="2"/>
      <c r="D9550" s="44"/>
      <c r="E9550" s="44"/>
      <c r="F9550" s="45"/>
      <c r="G9550" s="45"/>
      <c r="H9550" s="45"/>
      <c r="I9550" s="45"/>
      <c r="J9550" s="45"/>
      <c r="K9550" s="45"/>
      <c r="L9550" s="45"/>
      <c r="M9550" s="45"/>
      <c r="N9550" s="45"/>
      <c r="O9550" s="45"/>
      <c r="P9550" s="45"/>
      <c r="Q9550" s="45"/>
      <c r="R9550" s="45"/>
      <c r="S9550" s="45"/>
      <c r="T9550" s="45"/>
      <c r="U9550" s="45"/>
      <c r="V9550" s="46"/>
      <c r="W9550" s="46"/>
      <c r="X9550" s="45"/>
      <c r="Y9550" s="45"/>
      <c r="Z9550" s="44"/>
      <c r="AA9550" s="44"/>
      <c r="AB9550" s="45"/>
      <c r="AC9550" s="45"/>
      <c r="AD9550" s="45"/>
      <c r="AE9550" s="45"/>
      <c r="AF9550" s="45"/>
      <c r="AG9550" s="45"/>
      <c r="AH9550" s="45"/>
      <c r="AI9550" s="45"/>
      <c r="AJ9550" s="45"/>
      <c r="AK9550" s="20"/>
    </row>
    <row r="9551" spans="2:37">
      <c r="B9551" s="2"/>
      <c r="D9551" s="44"/>
      <c r="E9551" s="44"/>
      <c r="F9551" s="45"/>
      <c r="G9551" s="45"/>
      <c r="H9551" s="45"/>
      <c r="I9551" s="45"/>
      <c r="J9551" s="45"/>
      <c r="K9551" s="45"/>
      <c r="L9551" s="45"/>
      <c r="M9551" s="45"/>
      <c r="N9551" s="45"/>
      <c r="O9551" s="45"/>
      <c r="P9551" s="45"/>
      <c r="Q9551" s="45"/>
      <c r="R9551" s="45"/>
      <c r="S9551" s="45"/>
      <c r="T9551" s="45"/>
      <c r="U9551" s="45"/>
      <c r="V9551" s="46"/>
      <c r="W9551" s="46"/>
      <c r="X9551" s="45"/>
      <c r="Y9551" s="45"/>
      <c r="Z9551" s="44"/>
      <c r="AA9551" s="44"/>
      <c r="AB9551" s="45"/>
      <c r="AC9551" s="45"/>
      <c r="AD9551" s="45"/>
      <c r="AE9551" s="45"/>
      <c r="AF9551" s="45"/>
      <c r="AG9551" s="45"/>
      <c r="AH9551" s="45"/>
      <c r="AI9551" s="45"/>
      <c r="AJ9551" s="45"/>
      <c r="AK9551" s="20"/>
    </row>
    <row r="9552" spans="2:37">
      <c r="B9552" s="2"/>
      <c r="D9552" s="44"/>
      <c r="E9552" s="44"/>
      <c r="F9552" s="45"/>
      <c r="G9552" s="45"/>
      <c r="H9552" s="45"/>
      <c r="I9552" s="45"/>
      <c r="J9552" s="45"/>
      <c r="K9552" s="45"/>
      <c r="L9552" s="45"/>
      <c r="M9552" s="45"/>
      <c r="N9552" s="45"/>
      <c r="O9552" s="45"/>
      <c r="P9552" s="45"/>
      <c r="Q9552" s="45"/>
      <c r="R9552" s="45"/>
      <c r="S9552" s="45"/>
      <c r="T9552" s="45"/>
      <c r="U9552" s="45"/>
      <c r="V9552" s="46"/>
      <c r="W9552" s="46"/>
      <c r="X9552" s="45"/>
      <c r="Y9552" s="45"/>
      <c r="Z9552" s="44"/>
      <c r="AA9552" s="44"/>
      <c r="AB9552" s="45"/>
      <c r="AC9552" s="45"/>
      <c r="AD9552" s="45"/>
      <c r="AE9552" s="45"/>
      <c r="AF9552" s="45"/>
      <c r="AG9552" s="45"/>
      <c r="AH9552" s="45"/>
      <c r="AI9552" s="45"/>
      <c r="AJ9552" s="45"/>
      <c r="AK9552" s="20"/>
    </row>
    <row r="9553" spans="2:37">
      <c r="B9553" s="2"/>
      <c r="D9553" s="44"/>
      <c r="E9553" s="44"/>
      <c r="F9553" s="45"/>
      <c r="G9553" s="45"/>
      <c r="H9553" s="45"/>
      <c r="I9553" s="45"/>
      <c r="J9553" s="45"/>
      <c r="K9553" s="45"/>
      <c r="L9553" s="45"/>
      <c r="M9553" s="45"/>
      <c r="N9553" s="45"/>
      <c r="O9553" s="45"/>
      <c r="P9553" s="45"/>
      <c r="Q9553" s="45"/>
      <c r="R9553" s="45"/>
      <c r="S9553" s="45"/>
      <c r="T9553" s="45"/>
      <c r="U9553" s="45"/>
      <c r="V9553" s="46"/>
      <c r="W9553" s="46"/>
      <c r="X9553" s="45"/>
      <c r="Y9553" s="45"/>
      <c r="Z9553" s="44"/>
      <c r="AA9553" s="44"/>
      <c r="AB9553" s="45"/>
      <c r="AC9553" s="45"/>
      <c r="AD9553" s="45"/>
      <c r="AE9553" s="45"/>
      <c r="AF9553" s="45"/>
      <c r="AG9553" s="45"/>
      <c r="AH9553" s="45"/>
      <c r="AI9553" s="45"/>
      <c r="AJ9553" s="45"/>
      <c r="AK9553" s="20"/>
    </row>
    <row r="9554" spans="2:37">
      <c r="B9554" s="2"/>
      <c r="D9554" s="44"/>
      <c r="E9554" s="44"/>
      <c r="F9554" s="45"/>
      <c r="G9554" s="45"/>
      <c r="H9554" s="45"/>
      <c r="I9554" s="45"/>
      <c r="J9554" s="45"/>
      <c r="K9554" s="45"/>
      <c r="L9554" s="45"/>
      <c r="M9554" s="45"/>
      <c r="N9554" s="45"/>
      <c r="O9554" s="45"/>
      <c r="P9554" s="45"/>
      <c r="Q9554" s="45"/>
      <c r="R9554" s="45"/>
      <c r="S9554" s="45"/>
      <c r="T9554" s="45"/>
      <c r="U9554" s="45"/>
      <c r="V9554" s="46"/>
      <c r="W9554" s="46"/>
      <c r="X9554" s="45"/>
      <c r="Y9554" s="45"/>
      <c r="Z9554" s="44"/>
      <c r="AA9554" s="44"/>
      <c r="AB9554" s="45"/>
      <c r="AC9554" s="45"/>
      <c r="AD9554" s="45"/>
      <c r="AE9554" s="45"/>
      <c r="AF9554" s="45"/>
      <c r="AG9554" s="45"/>
      <c r="AH9554" s="45"/>
      <c r="AI9554" s="45"/>
      <c r="AJ9554" s="45"/>
      <c r="AK9554" s="20"/>
    </row>
    <row r="9555" spans="2:37">
      <c r="B9555" s="2"/>
      <c r="D9555" s="44"/>
      <c r="E9555" s="44"/>
      <c r="F9555" s="45"/>
      <c r="G9555" s="45"/>
      <c r="H9555" s="45"/>
      <c r="I9555" s="45"/>
      <c r="J9555" s="45"/>
      <c r="K9555" s="45"/>
      <c r="L9555" s="45"/>
      <c r="M9555" s="45"/>
      <c r="N9555" s="45"/>
      <c r="O9555" s="45"/>
      <c r="P9555" s="45"/>
      <c r="Q9555" s="45"/>
      <c r="R9555" s="45"/>
      <c r="S9555" s="45"/>
      <c r="T9555" s="45"/>
      <c r="U9555" s="45"/>
      <c r="V9555" s="46"/>
      <c r="W9555" s="46"/>
      <c r="X9555" s="45"/>
      <c r="Y9555" s="45"/>
      <c r="Z9555" s="44"/>
      <c r="AA9555" s="44"/>
      <c r="AB9555" s="45"/>
      <c r="AC9555" s="45"/>
      <c r="AD9555" s="45"/>
      <c r="AE9555" s="45"/>
      <c r="AF9555" s="45"/>
      <c r="AG9555" s="45"/>
      <c r="AH9555" s="45"/>
      <c r="AI9555" s="45"/>
      <c r="AJ9555" s="45"/>
      <c r="AK9555" s="20"/>
    </row>
    <row r="9556" spans="2:37">
      <c r="B9556" s="2"/>
      <c r="D9556" s="44"/>
      <c r="E9556" s="44"/>
      <c r="F9556" s="45"/>
      <c r="G9556" s="45"/>
      <c r="H9556" s="45"/>
      <c r="I9556" s="45"/>
      <c r="J9556" s="45"/>
      <c r="K9556" s="45"/>
      <c r="L9556" s="45"/>
      <c r="M9556" s="45"/>
      <c r="N9556" s="45"/>
      <c r="O9556" s="45"/>
      <c r="P9556" s="45"/>
      <c r="Q9556" s="45"/>
      <c r="R9556" s="45"/>
      <c r="S9556" s="45"/>
      <c r="T9556" s="45"/>
      <c r="U9556" s="45"/>
      <c r="V9556" s="46"/>
      <c r="W9556" s="46"/>
      <c r="X9556" s="45"/>
      <c r="Y9556" s="45"/>
      <c r="Z9556" s="44"/>
      <c r="AA9556" s="44"/>
      <c r="AB9556" s="45"/>
      <c r="AC9556" s="45"/>
      <c r="AD9556" s="45"/>
      <c r="AE9556" s="45"/>
      <c r="AF9556" s="45"/>
      <c r="AG9556" s="45"/>
      <c r="AH9556" s="45"/>
      <c r="AI9556" s="45"/>
      <c r="AJ9556" s="45"/>
      <c r="AK9556" s="20"/>
    </row>
    <row r="9557" spans="2:37">
      <c r="B9557" s="2"/>
      <c r="D9557" s="44"/>
      <c r="E9557" s="44"/>
      <c r="F9557" s="45"/>
      <c r="G9557" s="45"/>
      <c r="H9557" s="45"/>
      <c r="I9557" s="45"/>
      <c r="J9557" s="45"/>
      <c r="K9557" s="45"/>
      <c r="L9557" s="45"/>
      <c r="M9557" s="45"/>
      <c r="N9557" s="45"/>
      <c r="O9557" s="45"/>
      <c r="P9557" s="45"/>
      <c r="Q9557" s="45"/>
      <c r="R9557" s="45"/>
      <c r="S9557" s="45"/>
      <c r="T9557" s="45"/>
      <c r="U9557" s="45"/>
      <c r="V9557" s="46"/>
      <c r="W9557" s="46"/>
      <c r="X9557" s="45"/>
      <c r="Y9557" s="45"/>
      <c r="Z9557" s="44"/>
      <c r="AA9557" s="44"/>
      <c r="AB9557" s="45"/>
      <c r="AC9557" s="45"/>
      <c r="AD9557" s="45"/>
      <c r="AE9557" s="45"/>
      <c r="AF9557" s="45"/>
      <c r="AG9557" s="45"/>
      <c r="AH9557" s="45"/>
      <c r="AI9557" s="45"/>
      <c r="AJ9557" s="45"/>
      <c r="AK9557" s="20"/>
    </row>
    <row r="9558" spans="2:37">
      <c r="B9558" s="2"/>
      <c r="D9558" s="44"/>
      <c r="E9558" s="44"/>
      <c r="F9558" s="45"/>
      <c r="G9558" s="45"/>
      <c r="H9558" s="45"/>
      <c r="I9558" s="45"/>
      <c r="J9558" s="45"/>
      <c r="K9558" s="45"/>
      <c r="L9558" s="45"/>
      <c r="M9558" s="45"/>
      <c r="N9558" s="45"/>
      <c r="O9558" s="45"/>
      <c r="P9558" s="45"/>
      <c r="Q9558" s="45"/>
      <c r="R9558" s="45"/>
      <c r="S9558" s="45"/>
      <c r="T9558" s="45"/>
      <c r="U9558" s="45"/>
      <c r="V9558" s="46"/>
      <c r="W9558" s="46"/>
      <c r="X9558" s="45"/>
      <c r="Y9558" s="45"/>
      <c r="Z9558" s="44"/>
      <c r="AA9558" s="44"/>
      <c r="AB9558" s="45"/>
      <c r="AC9558" s="45"/>
      <c r="AD9558" s="45"/>
      <c r="AE9558" s="45"/>
      <c r="AF9558" s="45"/>
      <c r="AG9558" s="45"/>
      <c r="AH9558" s="45"/>
      <c r="AI9558" s="45"/>
      <c r="AJ9558" s="45"/>
      <c r="AK9558" s="20"/>
    </row>
    <row r="9559" spans="2:37">
      <c r="B9559" s="2"/>
      <c r="D9559" s="44"/>
      <c r="E9559" s="44"/>
      <c r="F9559" s="45"/>
      <c r="G9559" s="45"/>
      <c r="H9559" s="45"/>
      <c r="I9559" s="45"/>
      <c r="J9559" s="45"/>
      <c r="K9559" s="45"/>
      <c r="L9559" s="45"/>
      <c r="M9559" s="45"/>
      <c r="N9559" s="45"/>
      <c r="O9559" s="45"/>
      <c r="P9559" s="45"/>
      <c r="Q9559" s="45"/>
      <c r="R9559" s="45"/>
      <c r="S9559" s="45"/>
      <c r="T9559" s="45"/>
      <c r="U9559" s="45"/>
      <c r="V9559" s="46"/>
      <c r="W9559" s="46"/>
      <c r="X9559" s="45"/>
      <c r="Y9559" s="45"/>
      <c r="Z9559" s="44"/>
      <c r="AA9559" s="44"/>
      <c r="AB9559" s="45"/>
      <c r="AC9559" s="45"/>
      <c r="AD9559" s="45"/>
      <c r="AE9559" s="45"/>
      <c r="AF9559" s="45"/>
      <c r="AG9559" s="45"/>
      <c r="AH9559" s="45"/>
      <c r="AI9559" s="45"/>
      <c r="AJ9559" s="45"/>
      <c r="AK9559" s="20"/>
    </row>
    <row r="9560" spans="2:37">
      <c r="B9560" s="2"/>
      <c r="D9560" s="44"/>
      <c r="E9560" s="44"/>
      <c r="F9560" s="45"/>
      <c r="G9560" s="45"/>
      <c r="H9560" s="45"/>
      <c r="I9560" s="45"/>
      <c r="J9560" s="45"/>
      <c r="K9560" s="45"/>
      <c r="L9560" s="45"/>
      <c r="M9560" s="45"/>
      <c r="N9560" s="45"/>
      <c r="O9560" s="45"/>
      <c r="P9560" s="45"/>
      <c r="Q9560" s="45"/>
      <c r="R9560" s="45"/>
      <c r="S9560" s="45"/>
      <c r="T9560" s="45"/>
      <c r="U9560" s="45"/>
      <c r="V9560" s="46"/>
      <c r="W9560" s="46"/>
      <c r="X9560" s="45"/>
      <c r="Y9560" s="45"/>
      <c r="Z9560" s="44"/>
      <c r="AA9560" s="44"/>
      <c r="AB9560" s="45"/>
      <c r="AC9560" s="45"/>
      <c r="AD9560" s="45"/>
      <c r="AE9560" s="45"/>
      <c r="AF9560" s="45"/>
      <c r="AG9560" s="45"/>
      <c r="AH9560" s="45"/>
      <c r="AI9560" s="45"/>
      <c r="AJ9560" s="45"/>
      <c r="AK9560" s="20"/>
    </row>
    <row r="9561" spans="2:37">
      <c r="B9561" s="2"/>
      <c r="D9561" s="44"/>
      <c r="E9561" s="44"/>
      <c r="F9561" s="45"/>
      <c r="G9561" s="45"/>
      <c r="H9561" s="45"/>
      <c r="I9561" s="45"/>
      <c r="J9561" s="45"/>
      <c r="K9561" s="45"/>
      <c r="L9561" s="45"/>
      <c r="M9561" s="45"/>
      <c r="N9561" s="45"/>
      <c r="O9561" s="45"/>
      <c r="P9561" s="45"/>
      <c r="Q9561" s="45"/>
      <c r="R9561" s="45"/>
      <c r="S9561" s="45"/>
      <c r="T9561" s="45"/>
      <c r="U9561" s="45"/>
      <c r="V9561" s="46"/>
      <c r="W9561" s="46"/>
      <c r="X9561" s="45"/>
      <c r="Y9561" s="45"/>
      <c r="Z9561" s="44"/>
      <c r="AA9561" s="44"/>
      <c r="AB9561" s="45"/>
      <c r="AC9561" s="45"/>
      <c r="AD9561" s="45"/>
      <c r="AE9561" s="45"/>
      <c r="AF9561" s="45"/>
      <c r="AG9561" s="45"/>
      <c r="AH9561" s="45"/>
      <c r="AI9561" s="45"/>
      <c r="AJ9561" s="45"/>
      <c r="AK9561" s="20"/>
    </row>
    <row r="9562" spans="2:37">
      <c r="B9562" s="2"/>
      <c r="D9562" s="44"/>
      <c r="E9562" s="44"/>
      <c r="F9562" s="45"/>
      <c r="G9562" s="45"/>
      <c r="H9562" s="45"/>
      <c r="I9562" s="45"/>
      <c r="J9562" s="45"/>
      <c r="K9562" s="45"/>
      <c r="L9562" s="45"/>
      <c r="M9562" s="45"/>
      <c r="N9562" s="45"/>
      <c r="O9562" s="45"/>
      <c r="P9562" s="45"/>
      <c r="Q9562" s="45"/>
      <c r="R9562" s="45"/>
      <c r="S9562" s="45"/>
      <c r="T9562" s="45"/>
      <c r="U9562" s="45"/>
      <c r="V9562" s="46"/>
      <c r="W9562" s="46"/>
      <c r="X9562" s="45"/>
      <c r="Y9562" s="45"/>
      <c r="Z9562" s="44"/>
      <c r="AA9562" s="44"/>
      <c r="AB9562" s="45"/>
      <c r="AC9562" s="45"/>
      <c r="AD9562" s="45"/>
      <c r="AE9562" s="45"/>
      <c r="AF9562" s="45"/>
      <c r="AG9562" s="45"/>
      <c r="AH9562" s="45"/>
      <c r="AI9562" s="45"/>
      <c r="AJ9562" s="45"/>
      <c r="AK9562" s="20"/>
    </row>
    <row r="9563" spans="2:37">
      <c r="B9563" s="2"/>
      <c r="D9563" s="44"/>
      <c r="E9563" s="44"/>
      <c r="F9563" s="45"/>
      <c r="G9563" s="45"/>
      <c r="H9563" s="45"/>
      <c r="I9563" s="45"/>
      <c r="J9563" s="45"/>
      <c r="K9563" s="45"/>
      <c r="L9563" s="45"/>
      <c r="M9563" s="45"/>
      <c r="N9563" s="45"/>
      <c r="O9563" s="45"/>
      <c r="P9563" s="45"/>
      <c r="Q9563" s="45"/>
      <c r="R9563" s="45"/>
      <c r="S9563" s="45"/>
      <c r="T9563" s="45"/>
      <c r="U9563" s="45"/>
      <c r="V9563" s="46"/>
      <c r="W9563" s="46"/>
      <c r="X9563" s="45"/>
      <c r="Y9563" s="45"/>
      <c r="Z9563" s="44"/>
      <c r="AA9563" s="44"/>
      <c r="AB9563" s="45"/>
      <c r="AC9563" s="45"/>
      <c r="AD9563" s="45"/>
      <c r="AE9563" s="45"/>
      <c r="AF9563" s="45"/>
      <c r="AG9563" s="45"/>
      <c r="AH9563" s="45"/>
      <c r="AI9563" s="45"/>
      <c r="AJ9563" s="45"/>
      <c r="AK9563" s="20"/>
    </row>
    <row r="9564" spans="2:37">
      <c r="B9564" s="2"/>
      <c r="D9564" s="44"/>
      <c r="E9564" s="44"/>
      <c r="F9564" s="45"/>
      <c r="G9564" s="45"/>
      <c r="H9564" s="45"/>
      <c r="I9564" s="45"/>
      <c r="J9564" s="45"/>
      <c r="K9564" s="45"/>
      <c r="L9564" s="45"/>
      <c r="M9564" s="45"/>
      <c r="N9564" s="45"/>
      <c r="O9564" s="45"/>
      <c r="P9564" s="45"/>
      <c r="Q9564" s="45"/>
      <c r="R9564" s="45"/>
      <c r="S9564" s="45"/>
      <c r="T9564" s="45"/>
      <c r="U9564" s="45"/>
      <c r="V9564" s="46"/>
      <c r="W9564" s="46"/>
      <c r="X9564" s="45"/>
      <c r="Y9564" s="45"/>
      <c r="Z9564" s="44"/>
      <c r="AA9564" s="44"/>
      <c r="AB9564" s="45"/>
      <c r="AC9564" s="45"/>
      <c r="AD9564" s="45"/>
      <c r="AE9564" s="45"/>
      <c r="AF9564" s="45"/>
      <c r="AG9564" s="45"/>
      <c r="AH9564" s="45"/>
      <c r="AI9564" s="45"/>
      <c r="AJ9564" s="45"/>
      <c r="AK9564" s="20"/>
    </row>
    <row r="9565" spans="2:37">
      <c r="B9565" s="2"/>
      <c r="D9565" s="44"/>
      <c r="E9565" s="44"/>
      <c r="F9565" s="45"/>
      <c r="G9565" s="45"/>
      <c r="H9565" s="45"/>
      <c r="I9565" s="45"/>
      <c r="J9565" s="45"/>
      <c r="K9565" s="45"/>
      <c r="L9565" s="45"/>
      <c r="M9565" s="45"/>
      <c r="N9565" s="45"/>
      <c r="O9565" s="45"/>
      <c r="P9565" s="45"/>
      <c r="Q9565" s="45"/>
      <c r="R9565" s="45"/>
      <c r="S9565" s="45"/>
      <c r="T9565" s="45"/>
      <c r="U9565" s="45"/>
      <c r="V9565" s="46"/>
      <c r="W9565" s="46"/>
      <c r="X9565" s="45"/>
      <c r="Y9565" s="45"/>
      <c r="Z9565" s="44"/>
      <c r="AA9565" s="44"/>
      <c r="AB9565" s="45"/>
      <c r="AC9565" s="45"/>
      <c r="AD9565" s="45"/>
      <c r="AE9565" s="45"/>
      <c r="AF9565" s="45"/>
      <c r="AG9565" s="45"/>
      <c r="AH9565" s="45"/>
      <c r="AI9565" s="45"/>
      <c r="AJ9565" s="45"/>
      <c r="AK9565" s="20"/>
    </row>
    <row r="9566" spans="2:37">
      <c r="B9566" s="2"/>
      <c r="D9566" s="44"/>
      <c r="E9566" s="44"/>
      <c r="F9566" s="45"/>
      <c r="G9566" s="45"/>
      <c r="H9566" s="45"/>
      <c r="I9566" s="45"/>
      <c r="J9566" s="45"/>
      <c r="K9566" s="45"/>
      <c r="L9566" s="45"/>
      <c r="M9566" s="45"/>
      <c r="N9566" s="45"/>
      <c r="O9566" s="45"/>
      <c r="P9566" s="45"/>
      <c r="Q9566" s="45"/>
      <c r="R9566" s="45"/>
      <c r="S9566" s="45"/>
      <c r="T9566" s="45"/>
      <c r="U9566" s="45"/>
      <c r="V9566" s="46"/>
      <c r="W9566" s="46"/>
      <c r="X9566" s="45"/>
      <c r="Y9566" s="45"/>
      <c r="Z9566" s="44"/>
      <c r="AA9566" s="44"/>
      <c r="AB9566" s="45"/>
      <c r="AC9566" s="45"/>
      <c r="AD9566" s="45"/>
      <c r="AE9566" s="45"/>
      <c r="AF9566" s="45"/>
      <c r="AG9566" s="45"/>
      <c r="AH9566" s="45"/>
      <c r="AI9566" s="45"/>
      <c r="AJ9566" s="45"/>
      <c r="AK9566" s="20"/>
    </row>
    <row r="9567" spans="2:37">
      <c r="B9567" s="2"/>
      <c r="D9567" s="44"/>
      <c r="E9567" s="44"/>
      <c r="F9567" s="45"/>
      <c r="G9567" s="45"/>
      <c r="H9567" s="45"/>
      <c r="I9567" s="45"/>
      <c r="J9567" s="45"/>
      <c r="K9567" s="45"/>
      <c r="L9567" s="45"/>
      <c r="M9567" s="45"/>
      <c r="N9567" s="45"/>
      <c r="O9567" s="45"/>
      <c r="P9567" s="45"/>
      <c r="Q9567" s="45"/>
      <c r="R9567" s="45"/>
      <c r="S9567" s="45"/>
      <c r="T9567" s="45"/>
      <c r="U9567" s="45"/>
      <c r="V9567" s="46"/>
      <c r="W9567" s="46"/>
      <c r="X9567" s="45"/>
      <c r="Y9567" s="45"/>
      <c r="Z9567" s="44"/>
      <c r="AA9567" s="44"/>
      <c r="AB9567" s="45"/>
      <c r="AC9567" s="45"/>
      <c r="AD9567" s="45"/>
      <c r="AE9567" s="45"/>
      <c r="AF9567" s="45"/>
      <c r="AG9567" s="45"/>
      <c r="AH9567" s="45"/>
      <c r="AI9567" s="45"/>
      <c r="AJ9567" s="45"/>
      <c r="AK9567" s="20"/>
    </row>
    <row r="9568" spans="2:37">
      <c r="B9568" s="2"/>
      <c r="D9568" s="44"/>
      <c r="E9568" s="44"/>
      <c r="F9568" s="45"/>
      <c r="G9568" s="45"/>
      <c r="H9568" s="45"/>
      <c r="I9568" s="45"/>
      <c r="J9568" s="45"/>
      <c r="K9568" s="45"/>
      <c r="L9568" s="45"/>
      <c r="M9568" s="45"/>
      <c r="N9568" s="45"/>
      <c r="O9568" s="45"/>
      <c r="P9568" s="45"/>
      <c r="Q9568" s="45"/>
      <c r="R9568" s="45"/>
      <c r="S9568" s="45"/>
      <c r="T9568" s="45"/>
      <c r="U9568" s="45"/>
      <c r="V9568" s="46"/>
      <c r="W9568" s="46"/>
      <c r="X9568" s="45"/>
      <c r="Y9568" s="45"/>
      <c r="Z9568" s="44"/>
      <c r="AA9568" s="44"/>
      <c r="AB9568" s="45"/>
      <c r="AC9568" s="45"/>
      <c r="AD9568" s="45"/>
      <c r="AE9568" s="45"/>
      <c r="AF9568" s="45"/>
      <c r="AG9568" s="45"/>
      <c r="AH9568" s="45"/>
      <c r="AI9568" s="45"/>
      <c r="AJ9568" s="45"/>
      <c r="AK9568" s="20"/>
    </row>
    <row r="9569" spans="2:37">
      <c r="B9569" s="2"/>
      <c r="D9569" s="44"/>
      <c r="E9569" s="44"/>
      <c r="F9569" s="45"/>
      <c r="G9569" s="45"/>
      <c r="H9569" s="45"/>
      <c r="I9569" s="45"/>
      <c r="J9569" s="45"/>
      <c r="K9569" s="45"/>
      <c r="L9569" s="45"/>
      <c r="M9569" s="45"/>
      <c r="N9569" s="45"/>
      <c r="O9569" s="45"/>
      <c r="P9569" s="45"/>
      <c r="Q9569" s="45"/>
      <c r="R9569" s="45"/>
      <c r="S9569" s="45"/>
      <c r="T9569" s="45"/>
      <c r="U9569" s="45"/>
      <c r="V9569" s="46"/>
      <c r="W9569" s="46"/>
      <c r="X9569" s="45"/>
      <c r="Y9569" s="45"/>
      <c r="Z9569" s="44"/>
      <c r="AA9569" s="44"/>
      <c r="AB9569" s="45"/>
      <c r="AC9569" s="45"/>
      <c r="AD9569" s="45"/>
      <c r="AE9569" s="45"/>
      <c r="AF9569" s="45"/>
      <c r="AG9569" s="45"/>
      <c r="AH9569" s="45"/>
      <c r="AI9569" s="45"/>
      <c r="AJ9569" s="45"/>
      <c r="AK9569" s="20"/>
    </row>
    <row r="9570" spans="2:37">
      <c r="B9570" s="2"/>
      <c r="D9570" s="44"/>
      <c r="E9570" s="44"/>
      <c r="F9570" s="45"/>
      <c r="G9570" s="45"/>
      <c r="H9570" s="45"/>
      <c r="I9570" s="45"/>
      <c r="J9570" s="45"/>
      <c r="K9570" s="45"/>
      <c r="L9570" s="45"/>
      <c r="M9570" s="45"/>
      <c r="N9570" s="45"/>
      <c r="O9570" s="45"/>
      <c r="P9570" s="45"/>
      <c r="Q9570" s="45"/>
      <c r="R9570" s="45"/>
      <c r="S9570" s="45"/>
      <c r="T9570" s="45"/>
      <c r="U9570" s="45"/>
      <c r="V9570" s="46"/>
      <c r="W9570" s="46"/>
      <c r="X9570" s="45"/>
      <c r="Y9570" s="45"/>
      <c r="Z9570" s="44"/>
      <c r="AA9570" s="44"/>
      <c r="AB9570" s="45"/>
      <c r="AC9570" s="45"/>
      <c r="AD9570" s="45"/>
      <c r="AE9570" s="45"/>
      <c r="AF9570" s="45"/>
      <c r="AG9570" s="45"/>
      <c r="AH9570" s="45"/>
      <c r="AI9570" s="45"/>
      <c r="AJ9570" s="45"/>
      <c r="AK9570" s="20"/>
    </row>
    <row r="9571" spans="2:37">
      <c r="B9571" s="2"/>
      <c r="D9571" s="44"/>
      <c r="E9571" s="44"/>
      <c r="F9571" s="45"/>
      <c r="G9571" s="45"/>
      <c r="H9571" s="45"/>
      <c r="I9571" s="45"/>
      <c r="J9571" s="45"/>
      <c r="K9571" s="45"/>
      <c r="L9571" s="45"/>
      <c r="M9571" s="45"/>
      <c r="N9571" s="45"/>
      <c r="O9571" s="45"/>
      <c r="P9571" s="45"/>
      <c r="Q9571" s="45"/>
      <c r="R9571" s="45"/>
      <c r="S9571" s="45"/>
      <c r="T9571" s="45"/>
      <c r="U9571" s="45"/>
      <c r="V9571" s="46"/>
      <c r="W9571" s="46"/>
      <c r="X9571" s="45"/>
      <c r="Y9571" s="45"/>
      <c r="Z9571" s="44"/>
      <c r="AA9571" s="44"/>
      <c r="AB9571" s="45"/>
      <c r="AC9571" s="45"/>
      <c r="AD9571" s="45"/>
      <c r="AE9571" s="45"/>
      <c r="AF9571" s="45"/>
      <c r="AG9571" s="45"/>
      <c r="AH9571" s="45"/>
      <c r="AI9571" s="45"/>
      <c r="AJ9571" s="45"/>
      <c r="AK9571" s="20"/>
    </row>
    <row r="9572" spans="2:37" ht="14.25" customHeight="1">
      <c r="B9572" s="2"/>
      <c r="D9572" s="44"/>
      <c r="E9572" s="44"/>
      <c r="F9572" s="45"/>
      <c r="G9572" s="45"/>
      <c r="H9572" s="45"/>
      <c r="I9572" s="45"/>
      <c r="J9572" s="45"/>
      <c r="K9572" s="45"/>
      <c r="L9572" s="45"/>
      <c r="M9572" s="45"/>
      <c r="N9572" s="45"/>
      <c r="O9572" s="45"/>
      <c r="P9572" s="45"/>
      <c r="Q9572" s="45"/>
      <c r="R9572" s="45"/>
      <c r="S9572" s="45"/>
      <c r="T9572" s="45"/>
      <c r="U9572" s="45"/>
      <c r="V9572" s="46"/>
      <c r="W9572" s="46"/>
      <c r="X9572" s="45"/>
      <c r="Y9572" s="45"/>
      <c r="Z9572" s="44"/>
      <c r="AA9572" s="44"/>
      <c r="AB9572" s="45"/>
      <c r="AC9572" s="45"/>
      <c r="AD9572" s="45"/>
      <c r="AE9572" s="45"/>
      <c r="AF9572" s="45"/>
      <c r="AG9572" s="45"/>
      <c r="AH9572" s="45"/>
      <c r="AI9572" s="45"/>
      <c r="AJ9572" s="45"/>
      <c r="AK9572" s="20"/>
    </row>
    <row r="9573" spans="2:37" ht="13.5" customHeight="1">
      <c r="B9573" s="47"/>
      <c r="C9573" s="47"/>
      <c r="D9573" s="47"/>
      <c r="E9573" s="47"/>
    </row>
    <row r="9574" spans="2:37" ht="12.75" customHeight="1">
      <c r="B9574" s="39"/>
      <c r="C9574" s="39"/>
      <c r="D9574" s="39"/>
      <c r="E9574" s="39"/>
      <c r="F9574" s="39"/>
      <c r="G9574" s="1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</row>
    <row r="9575" spans="2:37" ht="12.75" customHeight="1">
      <c r="AB9575" s="39"/>
      <c r="AC9575" s="39"/>
      <c r="AD9575" s="39"/>
      <c r="AE9575" s="39"/>
      <c r="AF9575" s="39"/>
      <c r="AG9575" s="39"/>
    </row>
    <row r="9576" spans="2:37" ht="12" customHeight="1">
      <c r="B9576" s="39"/>
      <c r="C9576" s="39"/>
      <c r="D9576" s="39"/>
      <c r="E9576" s="39"/>
      <c r="G9576" s="1"/>
      <c r="H9576" s="41"/>
      <c r="I9576" s="41"/>
      <c r="J9576" s="41"/>
      <c r="K9576" s="41"/>
      <c r="L9576" s="41"/>
      <c r="M9576" s="41"/>
      <c r="N9576" s="41"/>
      <c r="O9576" s="39"/>
      <c r="P9576" s="39"/>
      <c r="Q9576" s="39"/>
      <c r="R9576" s="39"/>
      <c r="S9576" s="1"/>
      <c r="T9576" s="42"/>
      <c r="U9576" s="42"/>
      <c r="V9576" s="42"/>
      <c r="W9576" s="42"/>
      <c r="X9576" s="42"/>
      <c r="Y9576" s="42"/>
      <c r="Z9576" s="42"/>
      <c r="AA9576" s="42"/>
      <c r="AB9576" s="39"/>
      <c r="AC9576" s="39"/>
      <c r="AD9576" s="39"/>
      <c r="AE9576" s="39"/>
      <c r="AF9576" s="39"/>
      <c r="AG9576" s="39"/>
    </row>
    <row r="9577" spans="2:37" ht="10.5" customHeight="1">
      <c r="AB9577" s="39"/>
      <c r="AC9577" s="39"/>
      <c r="AD9577" s="39"/>
      <c r="AE9577" s="39"/>
      <c r="AF9577" s="39"/>
      <c r="AG9577" s="39"/>
    </row>
    <row r="9578" spans="2:37" ht="12" customHeight="1">
      <c r="AB9578" s="39"/>
      <c r="AC9578" s="39"/>
      <c r="AD9578" s="39"/>
      <c r="AE9578" s="39"/>
      <c r="AF9578" s="39"/>
      <c r="AG9578" s="39"/>
    </row>
    <row r="9579" spans="2:37" ht="12" customHeight="1">
      <c r="AB9579" s="39"/>
      <c r="AC9579" s="39"/>
      <c r="AD9579" s="39"/>
      <c r="AE9579" s="39"/>
      <c r="AF9579" s="39"/>
      <c r="AG9579" s="39"/>
    </row>
    <row r="9580" spans="2:37" ht="6" customHeight="1"/>
    <row r="9581" spans="2:37" ht="3" customHeight="1">
      <c r="B9581" s="43"/>
      <c r="D9581" s="43"/>
      <c r="E9581" s="43"/>
      <c r="G9581" s="43"/>
      <c r="H9581" s="43"/>
      <c r="J9581" s="43"/>
      <c r="K9581" s="43"/>
      <c r="L9581" s="43"/>
      <c r="M9581" s="43"/>
      <c r="N9581" s="43"/>
      <c r="O9581" s="43"/>
      <c r="Q9581" s="43"/>
      <c r="R9581" s="43"/>
      <c r="S9581" s="43"/>
      <c r="T9581" s="43"/>
      <c r="U9581" s="43"/>
      <c r="X9581" s="43"/>
      <c r="Y9581" s="43"/>
      <c r="Z9581" s="43"/>
      <c r="AA9581" s="43"/>
      <c r="AB9581" s="43"/>
      <c r="AC9581" s="43"/>
      <c r="AE9581" s="43"/>
      <c r="AF9581" s="43"/>
      <c r="AG9581" s="43"/>
      <c r="AH9581" s="43"/>
    </row>
    <row r="9582" spans="2:37" ht="14.25" customHeight="1">
      <c r="B9582" s="43"/>
      <c r="D9582" s="43"/>
      <c r="E9582" s="43"/>
      <c r="G9582" s="43"/>
      <c r="H9582" s="43"/>
      <c r="J9582" s="43"/>
      <c r="K9582" s="43"/>
      <c r="L9582" s="43"/>
      <c r="M9582" s="43"/>
      <c r="N9582" s="43"/>
      <c r="O9582" s="43"/>
      <c r="Q9582" s="43"/>
      <c r="R9582" s="43"/>
      <c r="S9582" s="43"/>
      <c r="T9582" s="43"/>
      <c r="U9582" s="43"/>
      <c r="X9582" s="43"/>
      <c r="Y9582" s="43"/>
      <c r="Z9582" s="43"/>
      <c r="AA9582" s="43"/>
      <c r="AB9582" s="43"/>
      <c r="AC9582" s="43"/>
      <c r="AE9582" s="43"/>
      <c r="AF9582" s="43"/>
      <c r="AG9582" s="43"/>
      <c r="AH9582" s="43"/>
    </row>
    <row r="9583" spans="2:37">
      <c r="B9583" s="2"/>
      <c r="D9583" s="44"/>
      <c r="E9583" s="44"/>
      <c r="F9583" s="45"/>
      <c r="G9583" s="45"/>
      <c r="H9583" s="45"/>
      <c r="I9583" s="45"/>
      <c r="J9583" s="45"/>
      <c r="K9583" s="45"/>
      <c r="L9583" s="45"/>
      <c r="M9583" s="45"/>
      <c r="N9583" s="45"/>
      <c r="O9583" s="45"/>
      <c r="P9583" s="45"/>
      <c r="Q9583" s="45"/>
      <c r="R9583" s="45"/>
      <c r="S9583" s="45"/>
      <c r="T9583" s="45"/>
      <c r="U9583" s="45"/>
      <c r="V9583" s="46"/>
      <c r="W9583" s="46"/>
    </row>
    <row r="9584" spans="2:37">
      <c r="B9584" s="2"/>
      <c r="D9584" s="44"/>
      <c r="E9584" s="44"/>
      <c r="F9584" s="45"/>
      <c r="G9584" s="45"/>
      <c r="H9584" s="45"/>
      <c r="I9584" s="45"/>
      <c r="J9584" s="45"/>
      <c r="K9584" s="45"/>
      <c r="L9584" s="45"/>
      <c r="M9584" s="45"/>
      <c r="N9584" s="45"/>
      <c r="O9584" s="45"/>
      <c r="P9584" s="45"/>
      <c r="Q9584" s="45"/>
      <c r="R9584" s="45"/>
      <c r="S9584" s="45"/>
      <c r="T9584" s="45"/>
      <c r="U9584" s="45"/>
      <c r="V9584" s="46"/>
      <c r="W9584" s="46"/>
    </row>
    <row r="9585" spans="2:23">
      <c r="B9585" s="2"/>
      <c r="D9585" s="44"/>
      <c r="E9585" s="44"/>
      <c r="F9585" s="45"/>
      <c r="G9585" s="45"/>
      <c r="H9585" s="45"/>
      <c r="I9585" s="45"/>
      <c r="J9585" s="45"/>
      <c r="K9585" s="45"/>
      <c r="L9585" s="45"/>
      <c r="M9585" s="45"/>
      <c r="N9585" s="45"/>
      <c r="O9585" s="45"/>
      <c r="P9585" s="45"/>
      <c r="Q9585" s="45"/>
      <c r="R9585" s="45"/>
      <c r="S9585" s="45"/>
      <c r="T9585" s="45"/>
      <c r="U9585" s="45"/>
      <c r="V9585" s="46"/>
      <c r="W9585" s="46"/>
    </row>
    <row r="9586" spans="2:23">
      <c r="B9586" s="2"/>
      <c r="D9586" s="44"/>
      <c r="E9586" s="44"/>
      <c r="F9586" s="45"/>
      <c r="G9586" s="45"/>
      <c r="H9586" s="45"/>
      <c r="I9586" s="45"/>
      <c r="J9586" s="45"/>
      <c r="K9586" s="45"/>
      <c r="L9586" s="45"/>
      <c r="M9586" s="45"/>
      <c r="N9586" s="45"/>
      <c r="O9586" s="45"/>
      <c r="P9586" s="45"/>
      <c r="Q9586" s="45"/>
      <c r="R9586" s="45"/>
      <c r="S9586" s="45"/>
      <c r="T9586" s="45"/>
      <c r="U9586" s="45"/>
      <c r="V9586" s="46"/>
      <c r="W9586" s="46"/>
    </row>
    <row r="9587" spans="2:23">
      <c r="B9587" s="2"/>
      <c r="D9587" s="44"/>
      <c r="E9587" s="44"/>
      <c r="F9587" s="45"/>
      <c r="G9587" s="45"/>
      <c r="H9587" s="45"/>
      <c r="I9587" s="45"/>
      <c r="J9587" s="45"/>
      <c r="K9587" s="45"/>
      <c r="L9587" s="45"/>
      <c r="M9587" s="45"/>
      <c r="N9587" s="45"/>
      <c r="O9587" s="45"/>
      <c r="P9587" s="45"/>
      <c r="Q9587" s="45"/>
      <c r="R9587" s="45"/>
      <c r="S9587" s="45"/>
      <c r="T9587" s="45"/>
      <c r="U9587" s="45"/>
      <c r="V9587" s="46"/>
      <c r="W9587" s="46"/>
    </row>
    <row r="9588" spans="2:23">
      <c r="B9588" s="2"/>
      <c r="D9588" s="44"/>
      <c r="E9588" s="44"/>
      <c r="F9588" s="45"/>
      <c r="G9588" s="45"/>
      <c r="H9588" s="45"/>
      <c r="I9588" s="45"/>
      <c r="J9588" s="45"/>
      <c r="K9588" s="45"/>
      <c r="L9588" s="45"/>
      <c r="M9588" s="45"/>
      <c r="N9588" s="45"/>
      <c r="O9588" s="45"/>
      <c r="P9588" s="45"/>
      <c r="Q9588" s="45"/>
      <c r="R9588" s="45"/>
      <c r="S9588" s="45"/>
      <c r="T9588" s="45"/>
      <c r="U9588" s="45"/>
      <c r="V9588" s="46"/>
      <c r="W9588" s="46"/>
    </row>
    <row r="9589" spans="2:23">
      <c r="B9589" s="2"/>
      <c r="D9589" s="44"/>
      <c r="E9589" s="44"/>
      <c r="F9589" s="45"/>
      <c r="G9589" s="45"/>
      <c r="H9589" s="45"/>
      <c r="I9589" s="45"/>
      <c r="J9589" s="45"/>
      <c r="K9589" s="45"/>
      <c r="L9589" s="45"/>
      <c r="M9589" s="45"/>
      <c r="N9589" s="45"/>
      <c r="O9589" s="45"/>
      <c r="P9589" s="45"/>
      <c r="Q9589" s="45"/>
      <c r="R9589" s="45"/>
      <c r="S9589" s="45"/>
      <c r="T9589" s="45"/>
      <c r="U9589" s="45"/>
      <c r="V9589" s="46"/>
      <c r="W9589" s="46"/>
    </row>
    <row r="9590" spans="2:23">
      <c r="B9590" s="2"/>
      <c r="D9590" s="44"/>
      <c r="E9590" s="44"/>
      <c r="F9590" s="45"/>
      <c r="G9590" s="45"/>
      <c r="H9590" s="45"/>
      <c r="I9590" s="45"/>
      <c r="J9590" s="45"/>
      <c r="K9590" s="45"/>
      <c r="L9590" s="45"/>
      <c r="M9590" s="45"/>
      <c r="N9590" s="45"/>
      <c r="O9590" s="45"/>
      <c r="P9590" s="45"/>
      <c r="Q9590" s="45"/>
      <c r="R9590" s="45"/>
      <c r="S9590" s="45"/>
      <c r="T9590" s="45"/>
      <c r="U9590" s="45"/>
      <c r="V9590" s="46"/>
      <c r="W9590" s="46"/>
    </row>
    <row r="9591" spans="2:23">
      <c r="B9591" s="2"/>
      <c r="D9591" s="44"/>
      <c r="E9591" s="44"/>
      <c r="F9591" s="45"/>
      <c r="G9591" s="45"/>
      <c r="H9591" s="45"/>
      <c r="I9591" s="45"/>
      <c r="J9591" s="45"/>
      <c r="K9591" s="45"/>
      <c r="L9591" s="45"/>
      <c r="M9591" s="45"/>
      <c r="N9591" s="45"/>
      <c r="O9591" s="45"/>
      <c r="P9591" s="45"/>
      <c r="Q9591" s="45"/>
      <c r="R9591" s="45"/>
      <c r="S9591" s="45"/>
      <c r="T9591" s="45"/>
      <c r="U9591" s="45"/>
      <c r="V9591" s="46"/>
      <c r="W9591" s="46"/>
    </row>
    <row r="9592" spans="2:23">
      <c r="B9592" s="2"/>
      <c r="D9592" s="44"/>
      <c r="E9592" s="44"/>
      <c r="F9592" s="45"/>
      <c r="G9592" s="45"/>
      <c r="H9592" s="45"/>
      <c r="I9592" s="45"/>
      <c r="J9592" s="45"/>
      <c r="K9592" s="45"/>
      <c r="L9592" s="45"/>
      <c r="M9592" s="45"/>
      <c r="N9592" s="45"/>
      <c r="O9592" s="45"/>
      <c r="P9592" s="45"/>
      <c r="Q9592" s="45"/>
      <c r="R9592" s="45"/>
      <c r="S9592" s="45"/>
      <c r="T9592" s="45"/>
      <c r="U9592" s="45"/>
      <c r="V9592" s="46"/>
      <c r="W9592" s="46"/>
    </row>
    <row r="9593" spans="2:23">
      <c r="B9593" s="2"/>
      <c r="D9593" s="44"/>
      <c r="E9593" s="44"/>
      <c r="F9593" s="45"/>
      <c r="G9593" s="45"/>
      <c r="H9593" s="45"/>
      <c r="I9593" s="45"/>
      <c r="J9593" s="45"/>
      <c r="K9593" s="45"/>
      <c r="L9593" s="45"/>
      <c r="M9593" s="45"/>
      <c r="N9593" s="45"/>
      <c r="O9593" s="45"/>
      <c r="P9593" s="45"/>
      <c r="Q9593" s="45"/>
      <c r="R9593" s="45"/>
      <c r="S9593" s="45"/>
      <c r="T9593" s="45"/>
      <c r="U9593" s="45"/>
      <c r="V9593" s="46"/>
      <c r="W9593" s="46"/>
    </row>
    <row r="9594" spans="2:23">
      <c r="B9594" s="2"/>
      <c r="D9594" s="44"/>
      <c r="E9594" s="44"/>
      <c r="F9594" s="45"/>
      <c r="G9594" s="45"/>
      <c r="H9594" s="45"/>
      <c r="I9594" s="45"/>
      <c r="J9594" s="45"/>
      <c r="K9594" s="45"/>
      <c r="L9594" s="45"/>
      <c r="M9594" s="45"/>
      <c r="N9594" s="45"/>
      <c r="O9594" s="45"/>
      <c r="P9594" s="45"/>
      <c r="Q9594" s="45"/>
      <c r="R9594" s="45"/>
      <c r="S9594" s="45"/>
      <c r="T9594" s="45"/>
      <c r="U9594" s="45"/>
      <c r="V9594" s="46"/>
      <c r="W9594" s="46"/>
    </row>
    <row r="9595" spans="2:23">
      <c r="B9595" s="2"/>
      <c r="D9595" s="44"/>
      <c r="E9595" s="44"/>
      <c r="F9595" s="45"/>
      <c r="G9595" s="45"/>
      <c r="H9595" s="45"/>
      <c r="I9595" s="45"/>
      <c r="J9595" s="45"/>
      <c r="K9595" s="45"/>
      <c r="L9595" s="45"/>
      <c r="M9595" s="45"/>
      <c r="N9595" s="45"/>
      <c r="O9595" s="45"/>
      <c r="P9595" s="45"/>
      <c r="Q9595" s="45"/>
      <c r="R9595" s="45"/>
      <c r="S9595" s="45"/>
      <c r="T9595" s="45"/>
      <c r="U9595" s="45"/>
      <c r="V9595" s="46"/>
      <c r="W9595" s="46"/>
    </row>
    <row r="9596" spans="2:23">
      <c r="B9596" s="2"/>
      <c r="D9596" s="44"/>
      <c r="E9596" s="44"/>
      <c r="F9596" s="45"/>
      <c r="G9596" s="45"/>
      <c r="H9596" s="45"/>
      <c r="I9596" s="45"/>
      <c r="J9596" s="45"/>
      <c r="K9596" s="45"/>
      <c r="L9596" s="45"/>
      <c r="M9596" s="45"/>
      <c r="N9596" s="45"/>
      <c r="O9596" s="45"/>
      <c r="P9596" s="45"/>
      <c r="Q9596" s="45"/>
      <c r="R9596" s="45"/>
      <c r="S9596" s="45"/>
      <c r="T9596" s="45"/>
      <c r="U9596" s="45"/>
      <c r="V9596" s="46"/>
      <c r="W9596" s="46"/>
    </row>
    <row r="9597" spans="2:23">
      <c r="B9597" s="2"/>
      <c r="D9597" s="44"/>
      <c r="E9597" s="44"/>
      <c r="F9597" s="45"/>
      <c r="G9597" s="45"/>
      <c r="H9597" s="45"/>
      <c r="I9597" s="45"/>
      <c r="J9597" s="45"/>
      <c r="K9597" s="45"/>
      <c r="L9597" s="45"/>
      <c r="M9597" s="45"/>
      <c r="N9597" s="45"/>
      <c r="O9597" s="45"/>
      <c r="P9597" s="45"/>
      <c r="Q9597" s="45"/>
      <c r="R9597" s="45"/>
      <c r="S9597" s="45"/>
      <c r="T9597" s="45"/>
      <c r="U9597" s="45"/>
      <c r="V9597" s="46"/>
      <c r="W9597" s="46"/>
    </row>
    <row r="9598" spans="2:23">
      <c r="B9598" s="2"/>
      <c r="D9598" s="44"/>
      <c r="E9598" s="44"/>
      <c r="F9598" s="45"/>
      <c r="G9598" s="45"/>
      <c r="H9598" s="45"/>
      <c r="I9598" s="45"/>
      <c r="J9598" s="45"/>
      <c r="K9598" s="45"/>
      <c r="L9598" s="45"/>
      <c r="M9598" s="45"/>
      <c r="N9598" s="45"/>
      <c r="O9598" s="45"/>
      <c r="P9598" s="45"/>
      <c r="Q9598" s="45"/>
      <c r="R9598" s="45"/>
      <c r="S9598" s="45"/>
      <c r="T9598" s="45"/>
      <c r="U9598" s="45"/>
      <c r="V9598" s="46"/>
      <c r="W9598" s="46"/>
    </row>
    <row r="9599" spans="2:23">
      <c r="B9599" s="2"/>
      <c r="D9599" s="44"/>
      <c r="E9599" s="44"/>
      <c r="F9599" s="45"/>
      <c r="G9599" s="45"/>
      <c r="H9599" s="45"/>
      <c r="I9599" s="45"/>
      <c r="J9599" s="45"/>
      <c r="K9599" s="45"/>
      <c r="L9599" s="45"/>
      <c r="M9599" s="45"/>
      <c r="N9599" s="45"/>
      <c r="O9599" s="45"/>
      <c r="P9599" s="45"/>
      <c r="Q9599" s="45"/>
      <c r="R9599" s="45"/>
      <c r="S9599" s="45"/>
      <c r="T9599" s="45"/>
      <c r="U9599" s="45"/>
      <c r="V9599" s="46"/>
      <c r="W9599" s="46"/>
    </row>
    <row r="9600" spans="2:23">
      <c r="B9600" s="2"/>
      <c r="D9600" s="44"/>
      <c r="E9600" s="44"/>
      <c r="F9600" s="45"/>
      <c r="G9600" s="45"/>
      <c r="H9600" s="45"/>
      <c r="I9600" s="45"/>
      <c r="J9600" s="45"/>
      <c r="K9600" s="45"/>
      <c r="L9600" s="45"/>
      <c r="M9600" s="45"/>
      <c r="N9600" s="45"/>
      <c r="O9600" s="45"/>
      <c r="P9600" s="45"/>
      <c r="Q9600" s="45"/>
      <c r="R9600" s="45"/>
      <c r="S9600" s="45"/>
      <c r="T9600" s="45"/>
      <c r="U9600" s="45"/>
      <c r="V9600" s="46"/>
      <c r="W9600" s="46"/>
    </row>
    <row r="9601" spans="2:33">
      <c r="B9601" s="2"/>
      <c r="D9601" s="44"/>
      <c r="E9601" s="44"/>
      <c r="F9601" s="45"/>
      <c r="G9601" s="45"/>
      <c r="H9601" s="45"/>
      <c r="I9601" s="45"/>
      <c r="J9601" s="45"/>
      <c r="K9601" s="45"/>
      <c r="L9601" s="45"/>
      <c r="M9601" s="45"/>
      <c r="N9601" s="45"/>
      <c r="O9601" s="45"/>
      <c r="P9601" s="45"/>
      <c r="Q9601" s="45"/>
      <c r="R9601" s="45"/>
      <c r="S9601" s="45"/>
      <c r="T9601" s="45"/>
      <c r="U9601" s="45"/>
      <c r="V9601" s="46"/>
      <c r="W9601" s="46"/>
    </row>
    <row r="9602" spans="2:33">
      <c r="B9602" s="2"/>
      <c r="D9602" s="44"/>
      <c r="E9602" s="44"/>
      <c r="F9602" s="45"/>
      <c r="G9602" s="45"/>
      <c r="H9602" s="45"/>
      <c r="I9602" s="45"/>
      <c r="J9602" s="45"/>
      <c r="K9602" s="45"/>
      <c r="L9602" s="45"/>
      <c r="M9602" s="45"/>
      <c r="N9602" s="45"/>
      <c r="O9602" s="45"/>
      <c r="P9602" s="45"/>
      <c r="Q9602" s="45"/>
      <c r="R9602" s="45"/>
      <c r="S9602" s="45"/>
      <c r="T9602" s="45"/>
      <c r="U9602" s="45"/>
      <c r="V9602" s="46"/>
      <c r="W9602" s="46"/>
    </row>
    <row r="9603" spans="2:33">
      <c r="B9603" s="2"/>
      <c r="D9603" s="44"/>
      <c r="E9603" s="44"/>
      <c r="F9603" s="45"/>
      <c r="G9603" s="45"/>
      <c r="H9603" s="45"/>
      <c r="I9603" s="45"/>
      <c r="J9603" s="45"/>
      <c r="K9603" s="45"/>
      <c r="L9603" s="45"/>
      <c r="M9603" s="45"/>
      <c r="N9603" s="45"/>
      <c r="O9603" s="45"/>
      <c r="P9603" s="45"/>
      <c r="Q9603" s="45"/>
      <c r="R9603" s="45"/>
      <c r="S9603" s="45"/>
      <c r="T9603" s="45"/>
      <c r="U9603" s="45"/>
      <c r="V9603" s="46"/>
      <c r="W9603" s="46"/>
    </row>
    <row r="9604" spans="2:33">
      <c r="B9604" s="2"/>
      <c r="D9604" s="44"/>
      <c r="E9604" s="44"/>
      <c r="F9604" s="45"/>
      <c r="G9604" s="45"/>
      <c r="H9604" s="45"/>
      <c r="I9604" s="45"/>
      <c r="J9604" s="45"/>
      <c r="K9604" s="45"/>
      <c r="L9604" s="45"/>
      <c r="M9604" s="45"/>
      <c r="N9604" s="45"/>
      <c r="O9604" s="45"/>
      <c r="P9604" s="45"/>
      <c r="Q9604" s="45"/>
      <c r="R9604" s="45"/>
      <c r="S9604" s="45"/>
      <c r="T9604" s="45"/>
      <c r="U9604" s="45"/>
      <c r="V9604" s="46"/>
      <c r="W9604" s="46"/>
    </row>
    <row r="9605" spans="2:33">
      <c r="B9605" s="2"/>
      <c r="D9605" s="44"/>
      <c r="E9605" s="44"/>
      <c r="F9605" s="45"/>
      <c r="G9605" s="45"/>
      <c r="H9605" s="45"/>
      <c r="I9605" s="45"/>
      <c r="J9605" s="45"/>
      <c r="K9605" s="45"/>
      <c r="L9605" s="45"/>
      <c r="M9605" s="45"/>
      <c r="N9605" s="45"/>
      <c r="O9605" s="45"/>
      <c r="P9605" s="45"/>
      <c r="Q9605" s="45"/>
      <c r="R9605" s="45"/>
      <c r="S9605" s="45"/>
      <c r="T9605" s="45"/>
      <c r="U9605" s="45"/>
      <c r="V9605" s="46"/>
      <c r="W9605" s="46"/>
    </row>
    <row r="9606" spans="2:33" ht="9.75" customHeight="1">
      <c r="B9606" s="2"/>
      <c r="D9606" s="44"/>
      <c r="E9606" s="44"/>
      <c r="F9606" s="45"/>
      <c r="G9606" s="45"/>
      <c r="H9606" s="45"/>
      <c r="I9606" s="45"/>
      <c r="J9606" s="45"/>
      <c r="K9606" s="45"/>
      <c r="L9606" s="45"/>
      <c r="M9606" s="45"/>
      <c r="N9606" s="45"/>
      <c r="O9606" s="45"/>
      <c r="P9606" s="45"/>
      <c r="Q9606" s="45"/>
      <c r="R9606" s="45"/>
      <c r="S9606" s="45"/>
      <c r="T9606" s="45"/>
      <c r="U9606" s="45"/>
      <c r="V9606" s="46"/>
      <c r="W9606" s="46"/>
    </row>
    <row r="9607" spans="2:33" ht="5.25" customHeight="1"/>
    <row r="9608" spans="2:33" ht="172.5" customHeight="1"/>
    <row r="9609" spans="2:33" ht="16.5" customHeight="1"/>
    <row r="9610" spans="2:33" ht="12.75" customHeight="1">
      <c r="B9610" s="39"/>
      <c r="C9610" s="39"/>
      <c r="D9610" s="39"/>
      <c r="E9610" s="39"/>
      <c r="F9610" s="39"/>
      <c r="G9610" s="1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</row>
    <row r="9611" spans="2:33" ht="12.75" customHeight="1">
      <c r="AB9611" s="39"/>
      <c r="AC9611" s="39"/>
      <c r="AD9611" s="39"/>
      <c r="AE9611" s="39"/>
      <c r="AF9611" s="39"/>
      <c r="AG9611" s="39"/>
    </row>
    <row r="9612" spans="2:33" ht="12" customHeight="1">
      <c r="B9612" s="39"/>
      <c r="C9612" s="39"/>
      <c r="D9612" s="39"/>
      <c r="E9612" s="39"/>
      <c r="G9612" s="1"/>
      <c r="H9612" s="41"/>
      <c r="I9612" s="41"/>
      <c r="J9612" s="41"/>
      <c r="K9612" s="41"/>
      <c r="L9612" s="41"/>
      <c r="M9612" s="41"/>
      <c r="N9612" s="41"/>
      <c r="O9612" s="39"/>
      <c r="P9612" s="39"/>
      <c r="Q9612" s="39"/>
      <c r="R9612" s="39"/>
      <c r="S9612" s="1"/>
      <c r="T9612" s="42"/>
      <c r="U9612" s="42"/>
      <c r="V9612" s="42"/>
      <c r="W9612" s="42"/>
      <c r="X9612" s="42"/>
      <c r="Y9612" s="42"/>
      <c r="Z9612" s="42"/>
      <c r="AA9612" s="42"/>
      <c r="AB9612" s="39"/>
      <c r="AC9612" s="39"/>
      <c r="AD9612" s="39"/>
      <c r="AE9612" s="39"/>
      <c r="AF9612" s="39"/>
      <c r="AG9612" s="39"/>
    </row>
    <row r="9613" spans="2:33" ht="10.5" customHeight="1">
      <c r="AB9613" s="39"/>
      <c r="AC9613" s="39"/>
      <c r="AD9613" s="39"/>
      <c r="AE9613" s="39"/>
      <c r="AF9613" s="39"/>
      <c r="AG9613" s="39"/>
    </row>
    <row r="9614" spans="2:33" ht="12" customHeight="1">
      <c r="AB9614" s="39"/>
      <c r="AC9614" s="39"/>
      <c r="AD9614" s="39"/>
      <c r="AE9614" s="39"/>
      <c r="AF9614" s="39"/>
      <c r="AG9614" s="39"/>
    </row>
    <row r="9615" spans="2:33" ht="12" customHeight="1">
      <c r="AB9615" s="39"/>
      <c r="AC9615" s="39"/>
      <c r="AD9615" s="39"/>
      <c r="AE9615" s="39"/>
      <c r="AF9615" s="39"/>
      <c r="AG9615" s="39"/>
    </row>
    <row r="9616" spans="2:33" ht="6" customHeight="1"/>
    <row r="9617" spans="2:37" ht="3" customHeight="1">
      <c r="B9617" s="43"/>
      <c r="D9617" s="43"/>
      <c r="E9617" s="43"/>
      <c r="G9617" s="43"/>
      <c r="H9617" s="43"/>
      <c r="J9617" s="43"/>
      <c r="K9617" s="43"/>
      <c r="L9617" s="43"/>
      <c r="M9617" s="43"/>
      <c r="N9617" s="43"/>
      <c r="O9617" s="43"/>
      <c r="Q9617" s="43"/>
      <c r="R9617" s="43"/>
      <c r="S9617" s="43"/>
      <c r="T9617" s="43"/>
      <c r="U9617" s="43"/>
      <c r="X9617" s="43"/>
      <c r="Y9617" s="43"/>
      <c r="Z9617" s="43"/>
      <c r="AA9617" s="43"/>
      <c r="AB9617" s="43"/>
      <c r="AC9617" s="43"/>
      <c r="AE9617" s="43"/>
      <c r="AF9617" s="43"/>
      <c r="AG9617" s="43"/>
      <c r="AH9617" s="43"/>
    </row>
    <row r="9618" spans="2:37" ht="14.25" customHeight="1">
      <c r="B9618" s="43"/>
      <c r="D9618" s="43"/>
      <c r="E9618" s="43"/>
      <c r="G9618" s="43"/>
      <c r="H9618" s="43"/>
      <c r="J9618" s="43"/>
      <c r="K9618" s="43"/>
      <c r="L9618" s="43"/>
      <c r="M9618" s="43"/>
      <c r="N9618" s="43"/>
      <c r="O9618" s="43"/>
      <c r="Q9618" s="43"/>
      <c r="R9618" s="43"/>
      <c r="S9618" s="43"/>
      <c r="T9618" s="43"/>
      <c r="U9618" s="43"/>
      <c r="X9618" s="43"/>
      <c r="Y9618" s="43"/>
      <c r="Z9618" s="43"/>
      <c r="AA9618" s="43"/>
      <c r="AB9618" s="43"/>
      <c r="AC9618" s="43"/>
      <c r="AE9618" s="43"/>
      <c r="AF9618" s="43"/>
      <c r="AG9618" s="43"/>
      <c r="AH9618" s="43"/>
    </row>
    <row r="9619" spans="2:37">
      <c r="B9619" s="2"/>
      <c r="D9619" s="44"/>
      <c r="E9619" s="44"/>
      <c r="F9619" s="45"/>
      <c r="G9619" s="45"/>
      <c r="H9619" s="45"/>
      <c r="I9619" s="45"/>
      <c r="J9619" s="45"/>
      <c r="K9619" s="45"/>
      <c r="L9619" s="45"/>
      <c r="M9619" s="45"/>
      <c r="N9619" s="45"/>
      <c r="O9619" s="45"/>
      <c r="P9619" s="45"/>
      <c r="Q9619" s="45"/>
      <c r="R9619" s="45"/>
      <c r="S9619" s="45"/>
      <c r="T9619" s="45"/>
      <c r="U9619" s="45"/>
      <c r="V9619" s="46"/>
      <c r="W9619" s="46"/>
      <c r="X9619" s="45"/>
      <c r="Y9619" s="45"/>
      <c r="Z9619" s="44"/>
      <c r="AA9619" s="44"/>
      <c r="AB9619" s="45"/>
      <c r="AC9619" s="45"/>
      <c r="AD9619" s="45"/>
      <c r="AE9619" s="45"/>
      <c r="AF9619" s="45"/>
      <c r="AG9619" s="45"/>
      <c r="AH9619" s="45"/>
      <c r="AI9619" s="45"/>
      <c r="AJ9619" s="45"/>
      <c r="AK9619" s="20"/>
    </row>
    <row r="9620" spans="2:37">
      <c r="B9620" s="2"/>
      <c r="D9620" s="44"/>
      <c r="E9620" s="44"/>
      <c r="F9620" s="45"/>
      <c r="G9620" s="45"/>
      <c r="H9620" s="45"/>
      <c r="I9620" s="45"/>
      <c r="J9620" s="45"/>
      <c r="K9620" s="45"/>
      <c r="L9620" s="45"/>
      <c r="M9620" s="45"/>
      <c r="N9620" s="45"/>
      <c r="O9620" s="45"/>
      <c r="P9620" s="45"/>
      <c r="Q9620" s="45"/>
      <c r="R9620" s="45"/>
      <c r="S9620" s="45"/>
      <c r="T9620" s="45"/>
      <c r="U9620" s="45"/>
      <c r="V9620" s="46"/>
      <c r="W9620" s="46"/>
      <c r="X9620" s="45"/>
      <c r="Y9620" s="45"/>
      <c r="Z9620" s="44"/>
      <c r="AA9620" s="44"/>
      <c r="AB9620" s="45"/>
      <c r="AC9620" s="45"/>
      <c r="AD9620" s="45"/>
      <c r="AE9620" s="45"/>
      <c r="AF9620" s="45"/>
      <c r="AG9620" s="45"/>
      <c r="AH9620" s="45"/>
      <c r="AI9620" s="45"/>
      <c r="AJ9620" s="45"/>
      <c r="AK9620" s="20"/>
    </row>
    <row r="9621" spans="2:37">
      <c r="B9621" s="2"/>
      <c r="D9621" s="44"/>
      <c r="E9621" s="44"/>
      <c r="F9621" s="45"/>
      <c r="G9621" s="45"/>
      <c r="H9621" s="45"/>
      <c r="I9621" s="45"/>
      <c r="J9621" s="45"/>
      <c r="K9621" s="45"/>
      <c r="L9621" s="45"/>
      <c r="M9621" s="45"/>
      <c r="N9621" s="45"/>
      <c r="O9621" s="45"/>
      <c r="P9621" s="45"/>
      <c r="Q9621" s="45"/>
      <c r="R9621" s="45"/>
      <c r="S9621" s="45"/>
      <c r="T9621" s="45"/>
      <c r="U9621" s="45"/>
      <c r="V9621" s="46"/>
      <c r="W9621" s="46"/>
      <c r="X9621" s="45"/>
      <c r="Y9621" s="45"/>
      <c r="Z9621" s="44"/>
      <c r="AA9621" s="44"/>
      <c r="AB9621" s="45"/>
      <c r="AC9621" s="45"/>
      <c r="AD9621" s="45"/>
      <c r="AE9621" s="45"/>
      <c r="AF9621" s="45"/>
      <c r="AG9621" s="45"/>
      <c r="AH9621" s="45"/>
      <c r="AI9621" s="45"/>
      <c r="AJ9621" s="45"/>
      <c r="AK9621" s="20"/>
    </row>
    <row r="9622" spans="2:37">
      <c r="B9622" s="2"/>
      <c r="D9622" s="44"/>
      <c r="E9622" s="44"/>
      <c r="F9622" s="45"/>
      <c r="G9622" s="45"/>
      <c r="H9622" s="45"/>
      <c r="I9622" s="45"/>
      <c r="J9622" s="45"/>
      <c r="K9622" s="45"/>
      <c r="L9622" s="45"/>
      <c r="M9622" s="45"/>
      <c r="N9622" s="45"/>
      <c r="O9622" s="45"/>
      <c r="P9622" s="45"/>
      <c r="Q9622" s="45"/>
      <c r="R9622" s="45"/>
      <c r="S9622" s="45"/>
      <c r="T9622" s="45"/>
      <c r="U9622" s="45"/>
      <c r="V9622" s="46"/>
      <c r="W9622" s="46"/>
      <c r="X9622" s="45"/>
      <c r="Y9622" s="45"/>
      <c r="Z9622" s="44"/>
      <c r="AA9622" s="44"/>
      <c r="AB9622" s="45"/>
      <c r="AC9622" s="45"/>
      <c r="AD9622" s="45"/>
      <c r="AE9622" s="45"/>
      <c r="AF9622" s="45"/>
      <c r="AG9622" s="45"/>
      <c r="AH9622" s="45"/>
      <c r="AI9622" s="45"/>
      <c r="AJ9622" s="45"/>
      <c r="AK9622" s="20"/>
    </row>
    <row r="9623" spans="2:37">
      <c r="B9623" s="2"/>
      <c r="D9623" s="44"/>
      <c r="E9623" s="44"/>
      <c r="F9623" s="45"/>
      <c r="G9623" s="45"/>
      <c r="H9623" s="45"/>
      <c r="I9623" s="45"/>
      <c r="J9623" s="45"/>
      <c r="K9623" s="45"/>
      <c r="L9623" s="45"/>
      <c r="M9623" s="45"/>
      <c r="N9623" s="45"/>
      <c r="O9623" s="45"/>
      <c r="P9623" s="45"/>
      <c r="Q9623" s="45"/>
      <c r="R9623" s="45"/>
      <c r="S9623" s="45"/>
      <c r="T9623" s="45"/>
      <c r="U9623" s="45"/>
      <c r="V9623" s="46"/>
      <c r="W9623" s="46"/>
      <c r="X9623" s="45"/>
      <c r="Y9623" s="45"/>
      <c r="Z9623" s="44"/>
      <c r="AA9623" s="44"/>
      <c r="AB9623" s="45"/>
      <c r="AC9623" s="45"/>
      <c r="AD9623" s="45"/>
      <c r="AE9623" s="45"/>
      <c r="AF9623" s="45"/>
      <c r="AG9623" s="45"/>
      <c r="AH9623" s="45"/>
      <c r="AI9623" s="45"/>
      <c r="AJ9623" s="45"/>
      <c r="AK9623" s="20"/>
    </row>
    <row r="9624" spans="2:37">
      <c r="B9624" s="2"/>
      <c r="D9624" s="44"/>
      <c r="E9624" s="44"/>
      <c r="F9624" s="45"/>
      <c r="G9624" s="45"/>
      <c r="H9624" s="45"/>
      <c r="I9624" s="45"/>
      <c r="J9624" s="45"/>
      <c r="K9624" s="45"/>
      <c r="L9624" s="45"/>
      <c r="M9624" s="45"/>
      <c r="N9624" s="45"/>
      <c r="O9624" s="45"/>
      <c r="P9624" s="45"/>
      <c r="Q9624" s="45"/>
      <c r="R9624" s="45"/>
      <c r="S9624" s="45"/>
      <c r="T9624" s="45"/>
      <c r="U9624" s="45"/>
      <c r="V9624" s="46"/>
      <c r="W9624" s="46"/>
      <c r="X9624" s="45"/>
      <c r="Y9624" s="45"/>
      <c r="Z9624" s="44"/>
      <c r="AA9624" s="44"/>
      <c r="AB9624" s="45"/>
      <c r="AC9624" s="45"/>
      <c r="AD9624" s="45"/>
      <c r="AE9624" s="45"/>
      <c r="AF9624" s="45"/>
      <c r="AG9624" s="45"/>
      <c r="AH9624" s="45"/>
      <c r="AI9624" s="45"/>
      <c r="AJ9624" s="45"/>
      <c r="AK9624" s="20"/>
    </row>
    <row r="9625" spans="2:37">
      <c r="B9625" s="2"/>
      <c r="D9625" s="44"/>
      <c r="E9625" s="44"/>
      <c r="F9625" s="45"/>
      <c r="G9625" s="45"/>
      <c r="H9625" s="45"/>
      <c r="I9625" s="45"/>
      <c r="J9625" s="45"/>
      <c r="K9625" s="45"/>
      <c r="L9625" s="45"/>
      <c r="M9625" s="45"/>
      <c r="N9625" s="45"/>
      <c r="O9625" s="45"/>
      <c r="P9625" s="45"/>
      <c r="Q9625" s="45"/>
      <c r="R9625" s="45"/>
      <c r="S9625" s="45"/>
      <c r="T9625" s="45"/>
      <c r="U9625" s="45"/>
      <c r="V9625" s="46"/>
      <c r="W9625" s="46"/>
      <c r="X9625" s="45"/>
      <c r="Y9625" s="45"/>
      <c r="Z9625" s="44"/>
      <c r="AA9625" s="44"/>
      <c r="AB9625" s="45"/>
      <c r="AC9625" s="45"/>
      <c r="AD9625" s="45"/>
      <c r="AE9625" s="45"/>
      <c r="AF9625" s="45"/>
      <c r="AG9625" s="45"/>
      <c r="AH9625" s="45"/>
      <c r="AI9625" s="45"/>
      <c r="AJ9625" s="45"/>
      <c r="AK9625" s="20"/>
    </row>
    <row r="9626" spans="2:37">
      <c r="B9626" s="2"/>
      <c r="D9626" s="44"/>
      <c r="E9626" s="44"/>
      <c r="F9626" s="45"/>
      <c r="G9626" s="45"/>
      <c r="H9626" s="45"/>
      <c r="I9626" s="45"/>
      <c r="J9626" s="45"/>
      <c r="K9626" s="45"/>
      <c r="L9626" s="45"/>
      <c r="M9626" s="45"/>
      <c r="N9626" s="45"/>
      <c r="O9626" s="45"/>
      <c r="P9626" s="45"/>
      <c r="Q9626" s="45"/>
      <c r="R9626" s="45"/>
      <c r="S9626" s="45"/>
      <c r="T9626" s="45"/>
      <c r="U9626" s="45"/>
      <c r="V9626" s="46"/>
      <c r="W9626" s="46"/>
      <c r="X9626" s="45"/>
      <c r="Y9626" s="45"/>
      <c r="Z9626" s="44"/>
      <c r="AA9626" s="44"/>
      <c r="AB9626" s="45"/>
      <c r="AC9626" s="45"/>
      <c r="AD9626" s="45"/>
      <c r="AE9626" s="45"/>
      <c r="AF9626" s="45"/>
      <c r="AG9626" s="45"/>
      <c r="AH9626" s="45"/>
      <c r="AI9626" s="45"/>
      <c r="AJ9626" s="45"/>
      <c r="AK9626" s="20"/>
    </row>
    <row r="9627" spans="2:37">
      <c r="B9627" s="2"/>
      <c r="D9627" s="44"/>
      <c r="E9627" s="44"/>
      <c r="F9627" s="45"/>
      <c r="G9627" s="45"/>
      <c r="H9627" s="45"/>
      <c r="I9627" s="45"/>
      <c r="J9627" s="45"/>
      <c r="K9627" s="45"/>
      <c r="L9627" s="45"/>
      <c r="M9627" s="45"/>
      <c r="N9627" s="45"/>
      <c r="O9627" s="45"/>
      <c r="P9627" s="45"/>
      <c r="Q9627" s="45"/>
      <c r="R9627" s="45"/>
      <c r="S9627" s="45"/>
      <c r="T9627" s="45"/>
      <c r="U9627" s="45"/>
      <c r="V9627" s="46"/>
      <c r="W9627" s="46"/>
      <c r="X9627" s="45"/>
      <c r="Y9627" s="45"/>
      <c r="Z9627" s="44"/>
      <c r="AA9627" s="44"/>
      <c r="AB9627" s="45"/>
      <c r="AC9627" s="45"/>
      <c r="AD9627" s="45"/>
      <c r="AE9627" s="45"/>
      <c r="AF9627" s="45"/>
      <c r="AG9627" s="45"/>
      <c r="AH9627" s="45"/>
      <c r="AI9627" s="45"/>
      <c r="AJ9627" s="45"/>
      <c r="AK9627" s="20"/>
    </row>
    <row r="9628" spans="2:37">
      <c r="B9628" s="2"/>
      <c r="D9628" s="44"/>
      <c r="E9628" s="44"/>
      <c r="F9628" s="45"/>
      <c r="G9628" s="45"/>
      <c r="H9628" s="45"/>
      <c r="I9628" s="45"/>
      <c r="J9628" s="45"/>
      <c r="K9628" s="45"/>
      <c r="L9628" s="45"/>
      <c r="M9628" s="45"/>
      <c r="N9628" s="45"/>
      <c r="O9628" s="45"/>
      <c r="P9628" s="45"/>
      <c r="Q9628" s="45"/>
      <c r="R9628" s="45"/>
      <c r="S9628" s="45"/>
      <c r="T9628" s="45"/>
      <c r="U9628" s="45"/>
      <c r="V9628" s="46"/>
      <c r="W9628" s="46"/>
      <c r="X9628" s="45"/>
      <c r="Y9628" s="45"/>
      <c r="Z9628" s="44"/>
      <c r="AA9628" s="44"/>
      <c r="AB9628" s="45"/>
      <c r="AC9628" s="45"/>
      <c r="AD9628" s="45"/>
      <c r="AE9628" s="45"/>
      <c r="AF9628" s="45"/>
      <c r="AG9628" s="45"/>
      <c r="AH9628" s="45"/>
      <c r="AI9628" s="45"/>
      <c r="AJ9628" s="45"/>
      <c r="AK9628" s="20"/>
    </row>
    <row r="9629" spans="2:37">
      <c r="B9629" s="2"/>
      <c r="D9629" s="44"/>
      <c r="E9629" s="44"/>
      <c r="F9629" s="45"/>
      <c r="G9629" s="45"/>
      <c r="H9629" s="45"/>
      <c r="I9629" s="45"/>
      <c r="J9629" s="45"/>
      <c r="K9629" s="45"/>
      <c r="L9629" s="45"/>
      <c r="M9629" s="45"/>
      <c r="N9629" s="45"/>
      <c r="O9629" s="45"/>
      <c r="P9629" s="45"/>
      <c r="Q9629" s="45"/>
      <c r="R9629" s="45"/>
      <c r="S9629" s="45"/>
      <c r="T9629" s="45"/>
      <c r="U9629" s="45"/>
      <c r="V9629" s="46"/>
      <c r="W9629" s="46"/>
      <c r="X9629" s="45"/>
      <c r="Y9629" s="45"/>
      <c r="Z9629" s="44"/>
      <c r="AA9629" s="44"/>
      <c r="AB9629" s="45"/>
      <c r="AC9629" s="45"/>
      <c r="AD9629" s="45"/>
      <c r="AE9629" s="45"/>
      <c r="AF9629" s="45"/>
      <c r="AG9629" s="45"/>
      <c r="AH9629" s="45"/>
      <c r="AI9629" s="45"/>
      <c r="AJ9629" s="45"/>
      <c r="AK9629" s="20"/>
    </row>
    <row r="9630" spans="2:37">
      <c r="B9630" s="2"/>
      <c r="D9630" s="44"/>
      <c r="E9630" s="44"/>
      <c r="F9630" s="45"/>
      <c r="G9630" s="45"/>
      <c r="H9630" s="45"/>
      <c r="I9630" s="45"/>
      <c r="J9630" s="45"/>
      <c r="K9630" s="45"/>
      <c r="L9630" s="45"/>
      <c r="M9630" s="45"/>
      <c r="N9630" s="45"/>
      <c r="O9630" s="45"/>
      <c r="P9630" s="45"/>
      <c r="Q9630" s="45"/>
      <c r="R9630" s="45"/>
      <c r="S9630" s="45"/>
      <c r="T9630" s="45"/>
      <c r="U9630" s="45"/>
      <c r="V9630" s="46"/>
      <c r="W9630" s="46"/>
      <c r="X9630" s="45"/>
      <c r="Y9630" s="45"/>
      <c r="Z9630" s="44"/>
      <c r="AA9630" s="44"/>
      <c r="AB9630" s="45"/>
      <c r="AC9630" s="45"/>
      <c r="AD9630" s="45"/>
      <c r="AE9630" s="45"/>
      <c r="AF9630" s="45"/>
      <c r="AG9630" s="45"/>
      <c r="AH9630" s="45"/>
      <c r="AI9630" s="45"/>
      <c r="AJ9630" s="45"/>
      <c r="AK9630" s="20"/>
    </row>
    <row r="9631" spans="2:37">
      <c r="B9631" s="2"/>
      <c r="D9631" s="44"/>
      <c r="E9631" s="44"/>
      <c r="F9631" s="45"/>
      <c r="G9631" s="45"/>
      <c r="H9631" s="45"/>
      <c r="I9631" s="45"/>
      <c r="J9631" s="45"/>
      <c r="K9631" s="45"/>
      <c r="L9631" s="45"/>
      <c r="M9631" s="45"/>
      <c r="N9631" s="45"/>
      <c r="O9631" s="45"/>
      <c r="P9631" s="45"/>
      <c r="Q9631" s="45"/>
      <c r="R9631" s="45"/>
      <c r="S9631" s="45"/>
      <c r="T9631" s="45"/>
      <c r="U9631" s="45"/>
      <c r="V9631" s="46"/>
      <c r="W9631" s="46"/>
      <c r="X9631" s="45"/>
      <c r="Y9631" s="45"/>
      <c r="Z9631" s="44"/>
      <c r="AA9631" s="44"/>
      <c r="AB9631" s="45"/>
      <c r="AC9631" s="45"/>
      <c r="AD9631" s="45"/>
      <c r="AE9631" s="45"/>
      <c r="AF9631" s="45"/>
      <c r="AG9631" s="45"/>
      <c r="AH9631" s="45"/>
      <c r="AI9631" s="45"/>
      <c r="AJ9631" s="45"/>
      <c r="AK9631" s="20"/>
    </row>
    <row r="9632" spans="2:37">
      <c r="B9632" s="2"/>
      <c r="D9632" s="44"/>
      <c r="E9632" s="44"/>
      <c r="F9632" s="45"/>
      <c r="G9632" s="45"/>
      <c r="H9632" s="45"/>
      <c r="I9632" s="45"/>
      <c r="J9632" s="45"/>
      <c r="K9632" s="45"/>
      <c r="L9632" s="45"/>
      <c r="M9632" s="45"/>
      <c r="N9632" s="45"/>
      <c r="O9632" s="45"/>
      <c r="P9632" s="45"/>
      <c r="Q9632" s="45"/>
      <c r="R9632" s="45"/>
      <c r="S9632" s="45"/>
      <c r="T9632" s="45"/>
      <c r="U9632" s="45"/>
      <c r="V9632" s="46"/>
      <c r="W9632" s="46"/>
      <c r="X9632" s="45"/>
      <c r="Y9632" s="45"/>
      <c r="Z9632" s="44"/>
      <c r="AA9632" s="44"/>
      <c r="AB9632" s="45"/>
      <c r="AC9632" s="45"/>
      <c r="AD9632" s="45"/>
      <c r="AE9632" s="45"/>
      <c r="AF9632" s="45"/>
      <c r="AG9632" s="45"/>
      <c r="AH9632" s="45"/>
      <c r="AI9632" s="45"/>
      <c r="AJ9632" s="45"/>
      <c r="AK9632" s="20"/>
    </row>
    <row r="9633" spans="2:37">
      <c r="B9633" s="2"/>
      <c r="D9633" s="44"/>
      <c r="E9633" s="44"/>
      <c r="F9633" s="45"/>
      <c r="G9633" s="45"/>
      <c r="H9633" s="45"/>
      <c r="I9633" s="45"/>
      <c r="J9633" s="45"/>
      <c r="K9633" s="45"/>
      <c r="L9633" s="45"/>
      <c r="M9633" s="45"/>
      <c r="N9633" s="45"/>
      <c r="O9633" s="45"/>
      <c r="P9633" s="45"/>
      <c r="Q9633" s="45"/>
      <c r="R9633" s="45"/>
      <c r="S9633" s="45"/>
      <c r="T9633" s="45"/>
      <c r="U9633" s="45"/>
      <c r="V9633" s="46"/>
      <c r="W9633" s="46"/>
      <c r="X9633" s="45"/>
      <c r="Y9633" s="45"/>
      <c r="Z9633" s="44"/>
      <c r="AA9633" s="44"/>
      <c r="AB9633" s="45"/>
      <c r="AC9633" s="45"/>
      <c r="AD9633" s="45"/>
      <c r="AE9633" s="45"/>
      <c r="AF9633" s="45"/>
      <c r="AG9633" s="45"/>
      <c r="AH9633" s="45"/>
      <c r="AI9633" s="45"/>
      <c r="AJ9633" s="45"/>
      <c r="AK9633" s="20"/>
    </row>
    <row r="9634" spans="2:37">
      <c r="B9634" s="2"/>
      <c r="D9634" s="44"/>
      <c r="E9634" s="44"/>
      <c r="F9634" s="45"/>
      <c r="G9634" s="45"/>
      <c r="H9634" s="45"/>
      <c r="I9634" s="45"/>
      <c r="J9634" s="45"/>
      <c r="K9634" s="45"/>
      <c r="L9634" s="45"/>
      <c r="M9634" s="45"/>
      <c r="N9634" s="45"/>
      <c r="O9634" s="45"/>
      <c r="P9634" s="45"/>
      <c r="Q9634" s="45"/>
      <c r="R9634" s="45"/>
      <c r="S9634" s="45"/>
      <c r="T9634" s="45"/>
      <c r="U9634" s="45"/>
      <c r="V9634" s="46"/>
      <c r="W9634" s="46"/>
      <c r="X9634" s="45"/>
      <c r="Y9634" s="45"/>
      <c r="Z9634" s="44"/>
      <c r="AA9634" s="44"/>
      <c r="AB9634" s="45"/>
      <c r="AC9634" s="45"/>
      <c r="AD9634" s="45"/>
      <c r="AE9634" s="45"/>
      <c r="AF9634" s="45"/>
      <c r="AG9634" s="45"/>
      <c r="AH9634" s="45"/>
      <c r="AI9634" s="45"/>
      <c r="AJ9634" s="45"/>
      <c r="AK9634" s="20"/>
    </row>
    <row r="9635" spans="2:37">
      <c r="B9635" s="2"/>
      <c r="D9635" s="44"/>
      <c r="E9635" s="44"/>
      <c r="F9635" s="45"/>
      <c r="G9635" s="45"/>
      <c r="H9635" s="45"/>
      <c r="I9635" s="45"/>
      <c r="J9635" s="45"/>
      <c r="K9635" s="45"/>
      <c r="L9635" s="45"/>
      <c r="M9635" s="45"/>
      <c r="N9635" s="45"/>
      <c r="O9635" s="45"/>
      <c r="P9635" s="45"/>
      <c r="Q9635" s="45"/>
      <c r="R9635" s="45"/>
      <c r="S9635" s="45"/>
      <c r="T9635" s="45"/>
      <c r="U9635" s="45"/>
      <c r="V9635" s="46"/>
      <c r="W9635" s="46"/>
      <c r="X9635" s="45"/>
      <c r="Y9635" s="45"/>
      <c r="Z9635" s="44"/>
      <c r="AA9635" s="44"/>
      <c r="AB9635" s="45"/>
      <c r="AC9635" s="45"/>
      <c r="AD9635" s="45"/>
      <c r="AE9635" s="45"/>
      <c r="AF9635" s="45"/>
      <c r="AG9635" s="45"/>
      <c r="AH9635" s="45"/>
      <c r="AI9635" s="45"/>
      <c r="AJ9635" s="45"/>
      <c r="AK9635" s="20"/>
    </row>
    <row r="9636" spans="2:37">
      <c r="B9636" s="2"/>
      <c r="D9636" s="44"/>
      <c r="E9636" s="44"/>
      <c r="F9636" s="45"/>
      <c r="G9636" s="45"/>
      <c r="H9636" s="45"/>
      <c r="I9636" s="45"/>
      <c r="J9636" s="45"/>
      <c r="K9636" s="45"/>
      <c r="L9636" s="45"/>
      <c r="M9636" s="45"/>
      <c r="N9636" s="45"/>
      <c r="O9636" s="45"/>
      <c r="P9636" s="45"/>
      <c r="Q9636" s="45"/>
      <c r="R9636" s="45"/>
      <c r="S9636" s="45"/>
      <c r="T9636" s="45"/>
      <c r="U9636" s="45"/>
      <c r="V9636" s="46"/>
      <c r="W9636" s="46"/>
      <c r="X9636" s="45"/>
      <c r="Y9636" s="45"/>
      <c r="Z9636" s="44"/>
      <c r="AA9636" s="44"/>
      <c r="AB9636" s="45"/>
      <c r="AC9636" s="45"/>
      <c r="AD9636" s="45"/>
      <c r="AE9636" s="45"/>
      <c r="AF9636" s="45"/>
      <c r="AG9636" s="45"/>
      <c r="AH9636" s="45"/>
      <c r="AI9636" s="45"/>
      <c r="AJ9636" s="45"/>
      <c r="AK9636" s="20"/>
    </row>
    <row r="9637" spans="2:37">
      <c r="B9637" s="2"/>
      <c r="D9637" s="44"/>
      <c r="E9637" s="44"/>
      <c r="F9637" s="45"/>
      <c r="G9637" s="45"/>
      <c r="H9637" s="45"/>
      <c r="I9637" s="45"/>
      <c r="J9637" s="45"/>
      <c r="K9637" s="45"/>
      <c r="L9637" s="45"/>
      <c r="M9637" s="45"/>
      <c r="N9637" s="45"/>
      <c r="O9637" s="45"/>
      <c r="P9637" s="45"/>
      <c r="Q9637" s="45"/>
      <c r="R9637" s="45"/>
      <c r="S9637" s="45"/>
      <c r="T9637" s="45"/>
      <c r="U9637" s="45"/>
      <c r="V9637" s="46"/>
      <c r="W9637" s="46"/>
      <c r="X9637" s="45"/>
      <c r="Y9637" s="45"/>
      <c r="Z9637" s="44"/>
      <c r="AA9637" s="44"/>
      <c r="AB9637" s="45"/>
      <c r="AC9637" s="45"/>
      <c r="AD9637" s="45"/>
      <c r="AE9637" s="45"/>
      <c r="AF9637" s="45"/>
      <c r="AG9637" s="45"/>
      <c r="AH9637" s="45"/>
      <c r="AI9637" s="45"/>
      <c r="AJ9637" s="45"/>
      <c r="AK9637" s="20"/>
    </row>
    <row r="9638" spans="2:37">
      <c r="B9638" s="2"/>
      <c r="D9638" s="44"/>
      <c r="E9638" s="44"/>
      <c r="F9638" s="45"/>
      <c r="G9638" s="45"/>
      <c r="H9638" s="45"/>
      <c r="I9638" s="45"/>
      <c r="J9638" s="45"/>
      <c r="K9638" s="45"/>
      <c r="L9638" s="45"/>
      <c r="M9638" s="45"/>
      <c r="N9638" s="45"/>
      <c r="O9638" s="45"/>
      <c r="P9638" s="45"/>
      <c r="Q9638" s="45"/>
      <c r="R9638" s="45"/>
      <c r="S9638" s="45"/>
      <c r="T9638" s="45"/>
      <c r="U9638" s="45"/>
      <c r="V9638" s="46"/>
      <c r="W9638" s="46"/>
      <c r="X9638" s="45"/>
      <c r="Y9638" s="45"/>
      <c r="Z9638" s="44"/>
      <c r="AA9638" s="44"/>
      <c r="AB9638" s="45"/>
      <c r="AC9638" s="45"/>
      <c r="AD9638" s="45"/>
      <c r="AE9638" s="45"/>
      <c r="AF9638" s="45"/>
      <c r="AG9638" s="45"/>
      <c r="AH9638" s="45"/>
      <c r="AI9638" s="45"/>
      <c r="AJ9638" s="45"/>
      <c r="AK9638" s="20"/>
    </row>
    <row r="9639" spans="2:37">
      <c r="B9639" s="2"/>
      <c r="D9639" s="44"/>
      <c r="E9639" s="44"/>
      <c r="F9639" s="45"/>
      <c r="G9639" s="45"/>
      <c r="H9639" s="45"/>
      <c r="I9639" s="45"/>
      <c r="J9639" s="45"/>
      <c r="K9639" s="45"/>
      <c r="L9639" s="45"/>
      <c r="M9639" s="45"/>
      <c r="N9639" s="45"/>
      <c r="O9639" s="45"/>
      <c r="P9639" s="45"/>
      <c r="Q9639" s="45"/>
      <c r="R9639" s="45"/>
      <c r="S9639" s="45"/>
      <c r="T9639" s="45"/>
      <c r="U9639" s="45"/>
      <c r="V9639" s="46"/>
      <c r="W9639" s="46"/>
      <c r="X9639" s="45"/>
      <c r="Y9639" s="45"/>
      <c r="Z9639" s="44"/>
      <c r="AA9639" s="44"/>
      <c r="AB9639" s="45"/>
      <c r="AC9639" s="45"/>
      <c r="AD9639" s="45"/>
      <c r="AE9639" s="45"/>
      <c r="AF9639" s="45"/>
      <c r="AG9639" s="45"/>
      <c r="AH9639" s="45"/>
      <c r="AI9639" s="45"/>
      <c r="AJ9639" s="45"/>
      <c r="AK9639" s="20"/>
    </row>
    <row r="9640" spans="2:37">
      <c r="B9640" s="2"/>
      <c r="D9640" s="44"/>
      <c r="E9640" s="44"/>
      <c r="F9640" s="45"/>
      <c r="G9640" s="45"/>
      <c r="H9640" s="45"/>
      <c r="I9640" s="45"/>
      <c r="J9640" s="45"/>
      <c r="K9640" s="45"/>
      <c r="L9640" s="45"/>
      <c r="M9640" s="45"/>
      <c r="N9640" s="45"/>
      <c r="O9640" s="45"/>
      <c r="P9640" s="45"/>
      <c r="Q9640" s="45"/>
      <c r="R9640" s="45"/>
      <c r="S9640" s="45"/>
      <c r="T9640" s="45"/>
      <c r="U9640" s="45"/>
      <c r="V9640" s="46"/>
      <c r="W9640" s="46"/>
      <c r="X9640" s="45"/>
      <c r="Y9640" s="45"/>
      <c r="Z9640" s="44"/>
      <c r="AA9640" s="44"/>
      <c r="AB9640" s="45"/>
      <c r="AC9640" s="45"/>
      <c r="AD9640" s="45"/>
      <c r="AE9640" s="45"/>
      <c r="AF9640" s="45"/>
      <c r="AG9640" s="45"/>
      <c r="AH9640" s="45"/>
      <c r="AI9640" s="45"/>
      <c r="AJ9640" s="45"/>
      <c r="AK9640" s="20"/>
    </row>
    <row r="9641" spans="2:37">
      <c r="B9641" s="2"/>
      <c r="D9641" s="44"/>
      <c r="E9641" s="44"/>
      <c r="F9641" s="45"/>
      <c r="G9641" s="45"/>
      <c r="H9641" s="45"/>
      <c r="I9641" s="45"/>
      <c r="J9641" s="45"/>
      <c r="K9641" s="45"/>
      <c r="L9641" s="45"/>
      <c r="M9641" s="45"/>
      <c r="N9641" s="45"/>
      <c r="O9641" s="45"/>
      <c r="P9641" s="45"/>
      <c r="Q9641" s="45"/>
      <c r="R9641" s="45"/>
      <c r="S9641" s="45"/>
      <c r="T9641" s="45"/>
      <c r="U9641" s="45"/>
      <c r="V9641" s="46"/>
      <c r="W9641" s="46"/>
      <c r="X9641" s="45"/>
      <c r="Y9641" s="45"/>
      <c r="Z9641" s="44"/>
      <c r="AA9641" s="44"/>
      <c r="AB9641" s="45"/>
      <c r="AC9641" s="45"/>
      <c r="AD9641" s="45"/>
      <c r="AE9641" s="45"/>
      <c r="AF9641" s="45"/>
      <c r="AG9641" s="45"/>
      <c r="AH9641" s="45"/>
      <c r="AI9641" s="45"/>
      <c r="AJ9641" s="45"/>
      <c r="AK9641" s="20"/>
    </row>
    <row r="9642" spans="2:37">
      <c r="B9642" s="2"/>
      <c r="D9642" s="44"/>
      <c r="E9642" s="44"/>
      <c r="F9642" s="45"/>
      <c r="G9642" s="45"/>
      <c r="H9642" s="45"/>
      <c r="I9642" s="45"/>
      <c r="J9642" s="45"/>
      <c r="K9642" s="45"/>
      <c r="L9642" s="45"/>
      <c r="M9642" s="45"/>
      <c r="N9642" s="45"/>
      <c r="O9642" s="45"/>
      <c r="P9642" s="45"/>
      <c r="Q9642" s="45"/>
      <c r="R9642" s="45"/>
      <c r="S9642" s="45"/>
      <c r="T9642" s="45"/>
      <c r="U9642" s="45"/>
      <c r="V9642" s="46"/>
      <c r="W9642" s="46"/>
      <c r="X9642" s="45"/>
      <c r="Y9642" s="45"/>
      <c r="Z9642" s="44"/>
      <c r="AA9642" s="44"/>
      <c r="AB9642" s="45"/>
      <c r="AC9642" s="45"/>
      <c r="AD9642" s="45"/>
      <c r="AE9642" s="45"/>
      <c r="AF9642" s="45"/>
      <c r="AG9642" s="45"/>
      <c r="AH9642" s="45"/>
      <c r="AI9642" s="45"/>
      <c r="AJ9642" s="45"/>
      <c r="AK9642" s="20"/>
    </row>
    <row r="9643" spans="2:37">
      <c r="B9643" s="2"/>
      <c r="D9643" s="44"/>
      <c r="E9643" s="44"/>
      <c r="F9643" s="45"/>
      <c r="G9643" s="45"/>
      <c r="H9643" s="45"/>
      <c r="I9643" s="45"/>
      <c r="J9643" s="45"/>
      <c r="K9643" s="45"/>
      <c r="L9643" s="45"/>
      <c r="M9643" s="45"/>
      <c r="N9643" s="45"/>
      <c r="O9643" s="45"/>
      <c r="P9643" s="45"/>
      <c r="Q9643" s="45"/>
      <c r="R9643" s="45"/>
      <c r="S9643" s="45"/>
      <c r="T9643" s="45"/>
      <c r="U9643" s="45"/>
      <c r="V9643" s="46"/>
      <c r="W9643" s="46"/>
      <c r="X9643" s="45"/>
      <c r="Y9643" s="45"/>
      <c r="Z9643" s="44"/>
      <c r="AA9643" s="44"/>
      <c r="AB9643" s="45"/>
      <c r="AC9643" s="45"/>
      <c r="AD9643" s="45"/>
      <c r="AE9643" s="45"/>
      <c r="AF9643" s="45"/>
      <c r="AG9643" s="45"/>
      <c r="AH9643" s="45"/>
      <c r="AI9643" s="45"/>
      <c r="AJ9643" s="45"/>
      <c r="AK9643" s="20"/>
    </row>
    <row r="9644" spans="2:37">
      <c r="B9644" s="2"/>
      <c r="D9644" s="44"/>
      <c r="E9644" s="44"/>
      <c r="F9644" s="45"/>
      <c r="G9644" s="45"/>
      <c r="H9644" s="45"/>
      <c r="I9644" s="45"/>
      <c r="J9644" s="45"/>
      <c r="K9644" s="45"/>
      <c r="L9644" s="45"/>
      <c r="M9644" s="45"/>
      <c r="N9644" s="45"/>
      <c r="O9644" s="45"/>
      <c r="P9644" s="45"/>
      <c r="Q9644" s="45"/>
      <c r="R9644" s="45"/>
      <c r="S9644" s="45"/>
      <c r="T9644" s="45"/>
      <c r="U9644" s="45"/>
      <c r="V9644" s="46"/>
      <c r="W9644" s="46"/>
      <c r="X9644" s="45"/>
      <c r="Y9644" s="45"/>
      <c r="Z9644" s="44"/>
      <c r="AA9644" s="44"/>
      <c r="AB9644" s="45"/>
      <c r="AC9644" s="45"/>
      <c r="AD9644" s="45"/>
      <c r="AE9644" s="45"/>
      <c r="AF9644" s="45"/>
      <c r="AG9644" s="45"/>
      <c r="AH9644" s="45"/>
      <c r="AI9644" s="45"/>
      <c r="AJ9644" s="45"/>
      <c r="AK9644" s="20"/>
    </row>
    <row r="9645" spans="2:37">
      <c r="B9645" s="2"/>
      <c r="D9645" s="44"/>
      <c r="E9645" s="44"/>
      <c r="F9645" s="45"/>
      <c r="G9645" s="45"/>
      <c r="H9645" s="45"/>
      <c r="I9645" s="45"/>
      <c r="J9645" s="45"/>
      <c r="K9645" s="45"/>
      <c r="L9645" s="45"/>
      <c r="M9645" s="45"/>
      <c r="N9645" s="45"/>
      <c r="O9645" s="45"/>
      <c r="P9645" s="45"/>
      <c r="Q9645" s="45"/>
      <c r="R9645" s="45"/>
      <c r="S9645" s="45"/>
      <c r="T9645" s="45"/>
      <c r="U9645" s="45"/>
      <c r="V9645" s="46"/>
      <c r="W9645" s="46"/>
      <c r="X9645" s="45"/>
      <c r="Y9645" s="45"/>
      <c r="Z9645" s="44"/>
      <c r="AA9645" s="44"/>
      <c r="AB9645" s="45"/>
      <c r="AC9645" s="45"/>
      <c r="AD9645" s="45"/>
      <c r="AE9645" s="45"/>
      <c r="AF9645" s="45"/>
      <c r="AG9645" s="45"/>
      <c r="AH9645" s="45"/>
      <c r="AI9645" s="45"/>
      <c r="AJ9645" s="45"/>
      <c r="AK9645" s="20"/>
    </row>
    <row r="9646" spans="2:37">
      <c r="B9646" s="2"/>
      <c r="D9646" s="44"/>
      <c r="E9646" s="44"/>
      <c r="F9646" s="45"/>
      <c r="G9646" s="45"/>
      <c r="H9646" s="45"/>
      <c r="I9646" s="45"/>
      <c r="J9646" s="45"/>
      <c r="K9646" s="45"/>
      <c r="L9646" s="45"/>
      <c r="M9646" s="45"/>
      <c r="N9646" s="45"/>
      <c r="O9646" s="45"/>
      <c r="P9646" s="45"/>
      <c r="Q9646" s="45"/>
      <c r="R9646" s="45"/>
      <c r="S9646" s="45"/>
      <c r="T9646" s="45"/>
      <c r="U9646" s="45"/>
      <c r="V9646" s="46"/>
      <c r="W9646" s="46"/>
      <c r="X9646" s="45"/>
      <c r="Y9646" s="45"/>
      <c r="Z9646" s="44"/>
      <c r="AA9646" s="44"/>
      <c r="AB9646" s="45"/>
      <c r="AC9646" s="45"/>
      <c r="AD9646" s="45"/>
      <c r="AE9646" s="45"/>
      <c r="AF9646" s="45"/>
      <c r="AG9646" s="45"/>
      <c r="AH9646" s="45"/>
      <c r="AI9646" s="45"/>
      <c r="AJ9646" s="45"/>
      <c r="AK9646" s="20"/>
    </row>
    <row r="9647" spans="2:37">
      <c r="B9647" s="2"/>
      <c r="D9647" s="44"/>
      <c r="E9647" s="44"/>
      <c r="F9647" s="45"/>
      <c r="G9647" s="45"/>
      <c r="H9647" s="45"/>
      <c r="I9647" s="45"/>
      <c r="J9647" s="45"/>
      <c r="K9647" s="45"/>
      <c r="L9647" s="45"/>
      <c r="M9647" s="45"/>
      <c r="N9647" s="45"/>
      <c r="O9647" s="45"/>
      <c r="P9647" s="45"/>
      <c r="Q9647" s="45"/>
      <c r="R9647" s="45"/>
      <c r="S9647" s="45"/>
      <c r="T9647" s="45"/>
      <c r="U9647" s="45"/>
      <c r="V9647" s="46"/>
      <c r="W9647" s="46"/>
      <c r="X9647" s="45"/>
      <c r="Y9647" s="45"/>
      <c r="Z9647" s="44"/>
      <c r="AA9647" s="44"/>
      <c r="AB9647" s="45"/>
      <c r="AC9647" s="45"/>
      <c r="AD9647" s="45"/>
      <c r="AE9647" s="45"/>
      <c r="AF9647" s="45"/>
      <c r="AG9647" s="45"/>
      <c r="AH9647" s="45"/>
      <c r="AI9647" s="45"/>
      <c r="AJ9647" s="45"/>
      <c r="AK9647" s="20"/>
    </row>
    <row r="9648" spans="2:37">
      <c r="B9648" s="2"/>
      <c r="D9648" s="44"/>
      <c r="E9648" s="44"/>
      <c r="F9648" s="45"/>
      <c r="G9648" s="45"/>
      <c r="H9648" s="45"/>
      <c r="I9648" s="45"/>
      <c r="J9648" s="45"/>
      <c r="K9648" s="45"/>
      <c r="L9648" s="45"/>
      <c r="M9648" s="45"/>
      <c r="N9648" s="45"/>
      <c r="O9648" s="45"/>
      <c r="P9648" s="45"/>
      <c r="Q9648" s="45"/>
      <c r="R9648" s="45"/>
      <c r="S9648" s="45"/>
      <c r="T9648" s="45"/>
      <c r="U9648" s="45"/>
      <c r="V9648" s="46"/>
      <c r="W9648" s="46"/>
      <c r="X9648" s="45"/>
      <c r="Y9648" s="45"/>
      <c r="Z9648" s="44"/>
      <c r="AA9648" s="44"/>
      <c r="AB9648" s="45"/>
      <c r="AC9648" s="45"/>
      <c r="AD9648" s="45"/>
      <c r="AE9648" s="45"/>
      <c r="AF9648" s="45"/>
      <c r="AG9648" s="45"/>
      <c r="AH9648" s="45"/>
      <c r="AI9648" s="45"/>
      <c r="AJ9648" s="45"/>
      <c r="AK9648" s="20"/>
    </row>
    <row r="9649" spans="2:37">
      <c r="B9649" s="2"/>
      <c r="D9649" s="44"/>
      <c r="E9649" s="44"/>
      <c r="F9649" s="45"/>
      <c r="G9649" s="45"/>
      <c r="H9649" s="45"/>
      <c r="I9649" s="45"/>
      <c r="J9649" s="45"/>
      <c r="K9649" s="45"/>
      <c r="L9649" s="45"/>
      <c r="M9649" s="45"/>
      <c r="N9649" s="45"/>
      <c r="O9649" s="45"/>
      <c r="P9649" s="45"/>
      <c r="Q9649" s="45"/>
      <c r="R9649" s="45"/>
      <c r="S9649" s="45"/>
      <c r="T9649" s="45"/>
      <c r="U9649" s="45"/>
      <c r="V9649" s="46"/>
      <c r="W9649" s="46"/>
      <c r="X9649" s="45"/>
      <c r="Y9649" s="45"/>
      <c r="Z9649" s="44"/>
      <c r="AA9649" s="44"/>
      <c r="AB9649" s="45"/>
      <c r="AC9649" s="45"/>
      <c r="AD9649" s="45"/>
      <c r="AE9649" s="45"/>
      <c r="AF9649" s="45"/>
      <c r="AG9649" s="45"/>
      <c r="AH9649" s="45"/>
      <c r="AI9649" s="45"/>
      <c r="AJ9649" s="45"/>
      <c r="AK9649" s="20"/>
    </row>
    <row r="9650" spans="2:37">
      <c r="B9650" s="2"/>
      <c r="D9650" s="44"/>
      <c r="E9650" s="44"/>
      <c r="F9650" s="45"/>
      <c r="G9650" s="45"/>
      <c r="H9650" s="45"/>
      <c r="I9650" s="45"/>
      <c r="J9650" s="45"/>
      <c r="K9650" s="45"/>
      <c r="L9650" s="45"/>
      <c r="M9650" s="45"/>
      <c r="N9650" s="45"/>
      <c r="O9650" s="45"/>
      <c r="P9650" s="45"/>
      <c r="Q9650" s="45"/>
      <c r="R9650" s="45"/>
      <c r="S9650" s="45"/>
      <c r="T9650" s="45"/>
      <c r="U9650" s="45"/>
      <c r="V9650" s="46"/>
      <c r="W9650" s="46"/>
      <c r="X9650" s="45"/>
      <c r="Y9650" s="45"/>
      <c r="Z9650" s="44"/>
      <c r="AA9650" s="44"/>
      <c r="AB9650" s="45"/>
      <c r="AC9650" s="45"/>
      <c r="AD9650" s="45"/>
      <c r="AE9650" s="45"/>
      <c r="AF9650" s="45"/>
      <c r="AG9650" s="45"/>
      <c r="AH9650" s="45"/>
      <c r="AI9650" s="45"/>
      <c r="AJ9650" s="45"/>
      <c r="AK9650" s="20"/>
    </row>
    <row r="9651" spans="2:37">
      <c r="B9651" s="2"/>
      <c r="D9651" s="44"/>
      <c r="E9651" s="44"/>
      <c r="F9651" s="45"/>
      <c r="G9651" s="45"/>
      <c r="H9651" s="45"/>
      <c r="I9651" s="45"/>
      <c r="J9651" s="45"/>
      <c r="K9651" s="45"/>
      <c r="L9651" s="45"/>
      <c r="M9651" s="45"/>
      <c r="N9651" s="45"/>
      <c r="O9651" s="45"/>
      <c r="P9651" s="45"/>
      <c r="Q9651" s="45"/>
      <c r="R9651" s="45"/>
      <c r="S9651" s="45"/>
      <c r="T9651" s="45"/>
      <c r="U9651" s="45"/>
      <c r="V9651" s="46"/>
      <c r="W9651" s="46"/>
      <c r="X9651" s="45"/>
      <c r="Y9651" s="45"/>
      <c r="Z9651" s="44"/>
      <c r="AA9651" s="44"/>
      <c r="AB9651" s="45"/>
      <c r="AC9651" s="45"/>
      <c r="AD9651" s="45"/>
      <c r="AE9651" s="45"/>
      <c r="AF9651" s="45"/>
      <c r="AG9651" s="45"/>
      <c r="AH9651" s="45"/>
      <c r="AI9651" s="45"/>
      <c r="AJ9651" s="45"/>
      <c r="AK9651" s="20"/>
    </row>
    <row r="9652" spans="2:37">
      <c r="B9652" s="2"/>
      <c r="D9652" s="44"/>
      <c r="E9652" s="44"/>
      <c r="F9652" s="45"/>
      <c r="G9652" s="45"/>
      <c r="H9652" s="45"/>
      <c r="I9652" s="45"/>
      <c r="J9652" s="45"/>
      <c r="K9652" s="45"/>
      <c r="L9652" s="45"/>
      <c r="M9652" s="45"/>
      <c r="N9652" s="45"/>
      <c r="O9652" s="45"/>
      <c r="P9652" s="45"/>
      <c r="Q9652" s="45"/>
      <c r="R9652" s="45"/>
      <c r="S9652" s="45"/>
      <c r="T9652" s="45"/>
      <c r="U9652" s="45"/>
      <c r="V9652" s="46"/>
      <c r="W9652" s="46"/>
      <c r="X9652" s="45"/>
      <c r="Y9652" s="45"/>
      <c r="Z9652" s="44"/>
      <c r="AA9652" s="44"/>
      <c r="AB9652" s="45"/>
      <c r="AC9652" s="45"/>
      <c r="AD9652" s="45"/>
      <c r="AE9652" s="45"/>
      <c r="AF9652" s="45"/>
      <c r="AG9652" s="45"/>
      <c r="AH9652" s="45"/>
      <c r="AI9652" s="45"/>
      <c r="AJ9652" s="45"/>
      <c r="AK9652" s="20"/>
    </row>
    <row r="9653" spans="2:37">
      <c r="B9653" s="2"/>
      <c r="D9653" s="44"/>
      <c r="E9653" s="44"/>
      <c r="F9653" s="45"/>
      <c r="G9653" s="45"/>
      <c r="H9653" s="45"/>
      <c r="I9653" s="45"/>
      <c r="J9653" s="45"/>
      <c r="K9653" s="45"/>
      <c r="L9653" s="45"/>
      <c r="M9653" s="45"/>
      <c r="N9653" s="45"/>
      <c r="O9653" s="45"/>
      <c r="P9653" s="45"/>
      <c r="Q9653" s="45"/>
      <c r="R9653" s="45"/>
      <c r="S9653" s="45"/>
      <c r="T9653" s="45"/>
      <c r="U9653" s="45"/>
      <c r="V9653" s="46"/>
      <c r="W9653" s="46"/>
      <c r="X9653" s="45"/>
      <c r="Y9653" s="45"/>
      <c r="Z9653" s="44"/>
      <c r="AA9653" s="44"/>
      <c r="AB9653" s="45"/>
      <c r="AC9653" s="45"/>
      <c r="AD9653" s="45"/>
      <c r="AE9653" s="45"/>
      <c r="AF9653" s="45"/>
      <c r="AG9653" s="45"/>
      <c r="AH9653" s="45"/>
      <c r="AI9653" s="45"/>
      <c r="AJ9653" s="45"/>
      <c r="AK9653" s="20"/>
    </row>
    <row r="9654" spans="2:37">
      <c r="B9654" s="2"/>
      <c r="D9654" s="44"/>
      <c r="E9654" s="44"/>
      <c r="F9654" s="45"/>
      <c r="G9654" s="45"/>
      <c r="H9654" s="45"/>
      <c r="I9654" s="45"/>
      <c r="J9654" s="45"/>
      <c r="K9654" s="45"/>
      <c r="L9654" s="45"/>
      <c r="M9654" s="45"/>
      <c r="N9654" s="45"/>
      <c r="O9654" s="45"/>
      <c r="P9654" s="45"/>
      <c r="Q9654" s="45"/>
      <c r="R9654" s="45"/>
      <c r="S9654" s="45"/>
      <c r="T9654" s="45"/>
      <c r="U9654" s="45"/>
      <c r="V9654" s="46"/>
      <c r="W9654" s="46"/>
      <c r="X9654" s="45"/>
      <c r="Y9654" s="45"/>
      <c r="Z9654" s="44"/>
      <c r="AA9654" s="44"/>
      <c r="AB9654" s="45"/>
      <c r="AC9654" s="45"/>
      <c r="AD9654" s="45"/>
      <c r="AE9654" s="45"/>
      <c r="AF9654" s="45"/>
      <c r="AG9654" s="45"/>
      <c r="AH9654" s="45"/>
      <c r="AI9654" s="45"/>
      <c r="AJ9654" s="45"/>
      <c r="AK9654" s="20"/>
    </row>
    <row r="9655" spans="2:37">
      <c r="B9655" s="2"/>
      <c r="D9655" s="44"/>
      <c r="E9655" s="44"/>
      <c r="F9655" s="45"/>
      <c r="G9655" s="45"/>
      <c r="H9655" s="45"/>
      <c r="I9655" s="45"/>
      <c r="J9655" s="45"/>
      <c r="K9655" s="45"/>
      <c r="L9655" s="45"/>
      <c r="M9655" s="45"/>
      <c r="N9655" s="45"/>
      <c r="O9655" s="45"/>
      <c r="P9655" s="45"/>
      <c r="Q9655" s="45"/>
      <c r="R9655" s="45"/>
      <c r="S9655" s="45"/>
      <c r="T9655" s="45"/>
      <c r="U9655" s="45"/>
      <c r="V9655" s="46"/>
      <c r="W9655" s="46"/>
      <c r="X9655" s="45"/>
      <c r="Y9655" s="45"/>
      <c r="Z9655" s="44"/>
      <c r="AA9655" s="44"/>
      <c r="AB9655" s="45"/>
      <c r="AC9655" s="45"/>
      <c r="AD9655" s="45"/>
      <c r="AE9655" s="45"/>
      <c r="AF9655" s="45"/>
      <c r="AG9655" s="45"/>
      <c r="AH9655" s="45"/>
      <c r="AI9655" s="45"/>
      <c r="AJ9655" s="45"/>
      <c r="AK9655" s="20"/>
    </row>
    <row r="9656" spans="2:37">
      <c r="B9656" s="2"/>
      <c r="D9656" s="44"/>
      <c r="E9656" s="44"/>
      <c r="F9656" s="45"/>
      <c r="G9656" s="45"/>
      <c r="H9656" s="45"/>
      <c r="I9656" s="45"/>
      <c r="J9656" s="45"/>
      <c r="K9656" s="45"/>
      <c r="L9656" s="45"/>
      <c r="M9656" s="45"/>
      <c r="N9656" s="45"/>
      <c r="O9656" s="45"/>
      <c r="P9656" s="45"/>
      <c r="Q9656" s="45"/>
      <c r="R9656" s="45"/>
      <c r="S9656" s="45"/>
      <c r="T9656" s="45"/>
      <c r="U9656" s="45"/>
      <c r="V9656" s="46"/>
      <c r="W9656" s="46"/>
      <c r="X9656" s="45"/>
      <c r="Y9656" s="45"/>
      <c r="Z9656" s="44"/>
      <c r="AA9656" s="44"/>
      <c r="AB9656" s="45"/>
      <c r="AC9656" s="45"/>
      <c r="AD9656" s="45"/>
      <c r="AE9656" s="45"/>
      <c r="AF9656" s="45"/>
      <c r="AG9656" s="45"/>
      <c r="AH9656" s="45"/>
      <c r="AI9656" s="45"/>
      <c r="AJ9656" s="45"/>
      <c r="AK9656" s="20"/>
    </row>
    <row r="9657" spans="2:37" ht="14.25" customHeight="1">
      <c r="B9657" s="2"/>
      <c r="D9657" s="44"/>
      <c r="E9657" s="44"/>
      <c r="F9657" s="45"/>
      <c r="G9657" s="45"/>
      <c r="H9657" s="45"/>
      <c r="I9657" s="45"/>
      <c r="J9657" s="45"/>
      <c r="K9657" s="45"/>
      <c r="L9657" s="45"/>
      <c r="M9657" s="45"/>
      <c r="N9657" s="45"/>
      <c r="O9657" s="45"/>
      <c r="P9657" s="45"/>
      <c r="Q9657" s="45"/>
      <c r="R9657" s="45"/>
      <c r="S9657" s="45"/>
      <c r="T9657" s="45"/>
      <c r="U9657" s="45"/>
      <c r="V9657" s="46"/>
      <c r="W9657" s="46"/>
      <c r="X9657" s="45"/>
      <c r="Y9657" s="45"/>
      <c r="Z9657" s="44"/>
      <c r="AA9657" s="44"/>
      <c r="AB9657" s="45"/>
      <c r="AC9657" s="45"/>
      <c r="AD9657" s="45"/>
      <c r="AE9657" s="45"/>
      <c r="AF9657" s="45"/>
      <c r="AG9657" s="45"/>
      <c r="AH9657" s="45"/>
      <c r="AI9657" s="45"/>
      <c r="AJ9657" s="45"/>
      <c r="AK9657" s="20"/>
    </row>
    <row r="9658" spans="2:37" ht="13.5" customHeight="1">
      <c r="B9658" s="47"/>
      <c r="C9658" s="47"/>
      <c r="D9658" s="47"/>
      <c r="E9658" s="47"/>
    </row>
    <row r="9659" spans="2:37" ht="12.75" customHeight="1">
      <c r="B9659" s="39"/>
      <c r="C9659" s="39"/>
      <c r="D9659" s="39"/>
      <c r="E9659" s="39"/>
      <c r="F9659" s="39"/>
      <c r="G9659" s="1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</row>
    <row r="9660" spans="2:37" ht="12.75" customHeight="1">
      <c r="AB9660" s="39"/>
      <c r="AC9660" s="39"/>
      <c r="AD9660" s="39"/>
      <c r="AE9660" s="39"/>
      <c r="AF9660" s="39"/>
      <c r="AG9660" s="39"/>
    </row>
    <row r="9661" spans="2:37" ht="12" customHeight="1">
      <c r="B9661" s="39"/>
      <c r="C9661" s="39"/>
      <c r="D9661" s="39"/>
      <c r="E9661" s="39"/>
      <c r="G9661" s="1"/>
      <c r="H9661" s="41"/>
      <c r="I9661" s="41"/>
      <c r="J9661" s="41"/>
      <c r="K9661" s="41"/>
      <c r="L9661" s="41"/>
      <c r="M9661" s="41"/>
      <c r="N9661" s="41"/>
      <c r="O9661" s="39"/>
      <c r="P9661" s="39"/>
      <c r="Q9661" s="39"/>
      <c r="R9661" s="39"/>
      <c r="S9661" s="1"/>
      <c r="T9661" s="42"/>
      <c r="U9661" s="42"/>
      <c r="V9661" s="42"/>
      <c r="W9661" s="42"/>
      <c r="X9661" s="42"/>
      <c r="Y9661" s="42"/>
      <c r="Z9661" s="42"/>
      <c r="AA9661" s="42"/>
      <c r="AB9661" s="39"/>
      <c r="AC9661" s="39"/>
      <c r="AD9661" s="39"/>
      <c r="AE9661" s="39"/>
      <c r="AF9661" s="39"/>
      <c r="AG9661" s="39"/>
    </row>
    <row r="9662" spans="2:37" ht="10.5" customHeight="1">
      <c r="AB9662" s="39"/>
      <c r="AC9662" s="39"/>
      <c r="AD9662" s="39"/>
      <c r="AE9662" s="39"/>
      <c r="AF9662" s="39"/>
      <c r="AG9662" s="39"/>
    </row>
    <row r="9663" spans="2:37" ht="12" customHeight="1">
      <c r="AB9663" s="39"/>
      <c r="AC9663" s="39"/>
      <c r="AD9663" s="39"/>
      <c r="AE9663" s="39"/>
      <c r="AF9663" s="39"/>
      <c r="AG9663" s="39"/>
    </row>
    <row r="9664" spans="2:37" ht="12" customHeight="1">
      <c r="AB9664" s="39"/>
      <c r="AC9664" s="39"/>
      <c r="AD9664" s="39"/>
      <c r="AE9664" s="39"/>
      <c r="AF9664" s="39"/>
      <c r="AG9664" s="39"/>
    </row>
    <row r="9665" spans="2:34" ht="6" customHeight="1"/>
    <row r="9666" spans="2:34" ht="3" customHeight="1">
      <c r="B9666" s="43"/>
      <c r="D9666" s="43"/>
      <c r="E9666" s="43"/>
      <c r="G9666" s="43"/>
      <c r="H9666" s="43"/>
      <c r="J9666" s="43"/>
      <c r="K9666" s="43"/>
      <c r="L9666" s="43"/>
      <c r="M9666" s="43"/>
      <c r="N9666" s="43"/>
      <c r="O9666" s="43"/>
      <c r="Q9666" s="43"/>
      <c r="R9666" s="43"/>
      <c r="S9666" s="43"/>
      <c r="T9666" s="43"/>
      <c r="U9666" s="43"/>
      <c r="X9666" s="43"/>
      <c r="Y9666" s="43"/>
      <c r="Z9666" s="43"/>
      <c r="AA9666" s="43"/>
      <c r="AB9666" s="43"/>
      <c r="AC9666" s="43"/>
      <c r="AE9666" s="43"/>
      <c r="AF9666" s="43"/>
      <c r="AG9666" s="43"/>
      <c r="AH9666" s="43"/>
    </row>
    <row r="9667" spans="2:34" ht="14.25" customHeight="1">
      <c r="B9667" s="43"/>
      <c r="D9667" s="43"/>
      <c r="E9667" s="43"/>
      <c r="G9667" s="43"/>
      <c r="H9667" s="43"/>
      <c r="J9667" s="43"/>
      <c r="K9667" s="43"/>
      <c r="L9667" s="43"/>
      <c r="M9667" s="43"/>
      <c r="N9667" s="43"/>
      <c r="O9667" s="43"/>
      <c r="Q9667" s="43"/>
      <c r="R9667" s="43"/>
      <c r="S9667" s="43"/>
      <c r="T9667" s="43"/>
      <c r="U9667" s="43"/>
      <c r="X9667" s="43"/>
      <c r="Y9667" s="43"/>
      <c r="Z9667" s="43"/>
      <c r="AA9667" s="43"/>
      <c r="AB9667" s="43"/>
      <c r="AC9667" s="43"/>
      <c r="AE9667" s="43"/>
      <c r="AF9667" s="43"/>
      <c r="AG9667" s="43"/>
      <c r="AH9667" s="43"/>
    </row>
    <row r="9668" spans="2:34">
      <c r="B9668" s="2"/>
      <c r="D9668" s="44"/>
      <c r="E9668" s="44"/>
      <c r="F9668" s="45"/>
      <c r="G9668" s="45"/>
      <c r="H9668" s="45"/>
      <c r="I9668" s="45"/>
      <c r="J9668" s="45"/>
      <c r="K9668" s="45"/>
      <c r="L9668" s="45"/>
      <c r="M9668" s="45"/>
      <c r="N9668" s="45"/>
      <c r="O9668" s="45"/>
      <c r="P9668" s="45"/>
      <c r="Q9668" s="45"/>
      <c r="R9668" s="45"/>
      <c r="S9668" s="45"/>
      <c r="T9668" s="45"/>
      <c r="U9668" s="45"/>
      <c r="V9668" s="46"/>
      <c r="W9668" s="46"/>
    </row>
    <row r="9669" spans="2:34">
      <c r="B9669" s="2"/>
      <c r="D9669" s="44"/>
      <c r="E9669" s="44"/>
      <c r="F9669" s="45"/>
      <c r="G9669" s="45"/>
      <c r="H9669" s="45"/>
      <c r="I9669" s="45"/>
      <c r="J9669" s="45"/>
      <c r="K9669" s="45"/>
      <c r="L9669" s="45"/>
      <c r="M9669" s="45"/>
      <c r="N9669" s="45"/>
      <c r="O9669" s="45"/>
      <c r="P9669" s="45"/>
      <c r="Q9669" s="45"/>
      <c r="R9669" s="45"/>
      <c r="S9669" s="45"/>
      <c r="T9669" s="45"/>
      <c r="U9669" s="45"/>
      <c r="V9669" s="46"/>
      <c r="W9669" s="46"/>
    </row>
    <row r="9670" spans="2:34">
      <c r="B9670" s="2"/>
      <c r="D9670" s="44"/>
      <c r="E9670" s="44"/>
      <c r="F9670" s="45"/>
      <c r="G9670" s="45"/>
      <c r="H9670" s="45"/>
      <c r="I9670" s="45"/>
      <c r="J9670" s="45"/>
      <c r="K9670" s="45"/>
      <c r="L9670" s="45"/>
      <c r="M9670" s="45"/>
      <c r="N9670" s="45"/>
      <c r="O9670" s="45"/>
      <c r="P9670" s="45"/>
      <c r="Q9670" s="45"/>
      <c r="R9670" s="45"/>
      <c r="S9670" s="45"/>
      <c r="T9670" s="45"/>
      <c r="U9670" s="45"/>
      <c r="V9670" s="46"/>
      <c r="W9670" s="46"/>
    </row>
    <row r="9671" spans="2:34">
      <c r="B9671" s="2"/>
      <c r="D9671" s="44"/>
      <c r="E9671" s="44"/>
      <c r="F9671" s="45"/>
      <c r="G9671" s="45"/>
      <c r="H9671" s="45"/>
      <c r="I9671" s="45"/>
      <c r="J9671" s="45"/>
      <c r="K9671" s="45"/>
      <c r="L9671" s="45"/>
      <c r="M9671" s="45"/>
      <c r="N9671" s="45"/>
      <c r="O9671" s="45"/>
      <c r="P9671" s="45"/>
      <c r="Q9671" s="45"/>
      <c r="R9671" s="45"/>
      <c r="S9671" s="45"/>
      <c r="T9671" s="45"/>
      <c r="U9671" s="45"/>
      <c r="V9671" s="46"/>
      <c r="W9671" s="46"/>
    </row>
    <row r="9672" spans="2:34">
      <c r="B9672" s="2"/>
      <c r="D9672" s="44"/>
      <c r="E9672" s="44"/>
      <c r="F9672" s="45"/>
      <c r="G9672" s="45"/>
      <c r="H9672" s="45"/>
      <c r="I9672" s="45"/>
      <c r="J9672" s="45"/>
      <c r="K9672" s="45"/>
      <c r="L9672" s="45"/>
      <c r="M9672" s="45"/>
      <c r="N9672" s="45"/>
      <c r="O9672" s="45"/>
      <c r="P9672" s="45"/>
      <c r="Q9672" s="45"/>
      <c r="R9672" s="45"/>
      <c r="S9672" s="45"/>
      <c r="T9672" s="45"/>
      <c r="U9672" s="45"/>
      <c r="V9672" s="46"/>
      <c r="W9672" s="46"/>
    </row>
    <row r="9673" spans="2:34">
      <c r="B9673" s="2"/>
      <c r="D9673" s="44"/>
      <c r="E9673" s="44"/>
      <c r="F9673" s="45"/>
      <c r="G9673" s="45"/>
      <c r="H9673" s="45"/>
      <c r="I9673" s="45"/>
      <c r="J9673" s="45"/>
      <c r="K9673" s="45"/>
      <c r="L9673" s="45"/>
      <c r="M9673" s="45"/>
      <c r="N9673" s="45"/>
      <c r="O9673" s="45"/>
      <c r="P9673" s="45"/>
      <c r="Q9673" s="45"/>
      <c r="R9673" s="45"/>
      <c r="S9673" s="45"/>
      <c r="T9673" s="45"/>
      <c r="U9673" s="45"/>
      <c r="V9673" s="46"/>
      <c r="W9673" s="46"/>
    </row>
    <row r="9674" spans="2:34">
      <c r="B9674" s="2"/>
      <c r="D9674" s="44"/>
      <c r="E9674" s="44"/>
      <c r="F9674" s="45"/>
      <c r="G9674" s="45"/>
      <c r="H9674" s="45"/>
      <c r="I9674" s="45"/>
      <c r="J9674" s="45"/>
      <c r="K9674" s="45"/>
      <c r="L9674" s="45"/>
      <c r="M9674" s="45"/>
      <c r="N9674" s="45"/>
      <c r="O9674" s="45"/>
      <c r="P9674" s="45"/>
      <c r="Q9674" s="45"/>
      <c r="R9674" s="45"/>
      <c r="S9674" s="45"/>
      <c r="T9674" s="45"/>
      <c r="U9674" s="45"/>
      <c r="V9674" s="46"/>
      <c r="W9674" s="46"/>
    </row>
    <row r="9675" spans="2:34">
      <c r="B9675" s="2"/>
      <c r="D9675" s="44"/>
      <c r="E9675" s="44"/>
      <c r="F9675" s="45"/>
      <c r="G9675" s="45"/>
      <c r="H9675" s="45"/>
      <c r="I9675" s="45"/>
      <c r="J9675" s="45"/>
      <c r="K9675" s="45"/>
      <c r="L9675" s="45"/>
      <c r="M9675" s="45"/>
      <c r="N9675" s="45"/>
      <c r="O9675" s="45"/>
      <c r="P9675" s="45"/>
      <c r="Q9675" s="45"/>
      <c r="R9675" s="45"/>
      <c r="S9675" s="45"/>
      <c r="T9675" s="45"/>
      <c r="U9675" s="45"/>
      <c r="V9675" s="46"/>
      <c r="W9675" s="46"/>
    </row>
    <row r="9676" spans="2:34">
      <c r="B9676" s="2"/>
      <c r="D9676" s="44"/>
      <c r="E9676" s="44"/>
      <c r="F9676" s="45"/>
      <c r="G9676" s="45"/>
      <c r="H9676" s="45"/>
      <c r="I9676" s="45"/>
      <c r="J9676" s="45"/>
      <c r="K9676" s="45"/>
      <c r="L9676" s="45"/>
      <c r="M9676" s="45"/>
      <c r="N9676" s="45"/>
      <c r="O9676" s="45"/>
      <c r="P9676" s="45"/>
      <c r="Q9676" s="45"/>
      <c r="R9676" s="45"/>
      <c r="S9676" s="45"/>
      <c r="T9676" s="45"/>
      <c r="U9676" s="45"/>
      <c r="V9676" s="46"/>
      <c r="W9676" s="46"/>
    </row>
    <row r="9677" spans="2:34">
      <c r="B9677" s="2"/>
      <c r="D9677" s="44"/>
      <c r="E9677" s="44"/>
      <c r="F9677" s="45"/>
      <c r="G9677" s="45"/>
      <c r="H9677" s="45"/>
      <c r="I9677" s="45"/>
      <c r="J9677" s="45"/>
      <c r="K9677" s="45"/>
      <c r="L9677" s="45"/>
      <c r="M9677" s="45"/>
      <c r="N9677" s="45"/>
      <c r="O9677" s="45"/>
      <c r="P9677" s="45"/>
      <c r="Q9677" s="45"/>
      <c r="R9677" s="45"/>
      <c r="S9677" s="45"/>
      <c r="T9677" s="45"/>
      <c r="U9677" s="45"/>
      <c r="V9677" s="46"/>
      <c r="W9677" s="46"/>
    </row>
    <row r="9678" spans="2:34">
      <c r="B9678" s="2"/>
      <c r="D9678" s="44"/>
      <c r="E9678" s="44"/>
      <c r="F9678" s="45"/>
      <c r="G9678" s="45"/>
      <c r="H9678" s="45"/>
      <c r="I9678" s="45"/>
      <c r="J9678" s="45"/>
      <c r="K9678" s="45"/>
      <c r="L9678" s="45"/>
      <c r="M9678" s="45"/>
      <c r="N9678" s="45"/>
      <c r="O9678" s="45"/>
      <c r="P9678" s="45"/>
      <c r="Q9678" s="45"/>
      <c r="R9678" s="45"/>
      <c r="S9678" s="45"/>
      <c r="T9678" s="45"/>
      <c r="U9678" s="45"/>
      <c r="V9678" s="46"/>
      <c r="W9678" s="46"/>
    </row>
    <row r="9679" spans="2:34">
      <c r="B9679" s="2"/>
      <c r="D9679" s="44"/>
      <c r="E9679" s="44"/>
      <c r="F9679" s="45"/>
      <c r="G9679" s="45"/>
      <c r="H9679" s="45"/>
      <c r="I9679" s="45"/>
      <c r="J9679" s="45"/>
      <c r="K9679" s="45"/>
      <c r="L9679" s="45"/>
      <c r="M9679" s="45"/>
      <c r="N9679" s="45"/>
      <c r="O9679" s="45"/>
      <c r="P9679" s="45"/>
      <c r="Q9679" s="45"/>
      <c r="R9679" s="45"/>
      <c r="S9679" s="45"/>
      <c r="T9679" s="45"/>
      <c r="U9679" s="45"/>
      <c r="V9679" s="46"/>
      <c r="W9679" s="46"/>
    </row>
    <row r="9680" spans="2:34">
      <c r="B9680" s="2"/>
      <c r="D9680" s="44"/>
      <c r="E9680" s="44"/>
      <c r="F9680" s="45"/>
      <c r="G9680" s="45"/>
      <c r="H9680" s="45"/>
      <c r="I9680" s="45"/>
      <c r="J9680" s="45"/>
      <c r="K9680" s="45"/>
      <c r="L9680" s="45"/>
      <c r="M9680" s="45"/>
      <c r="N9680" s="45"/>
      <c r="O9680" s="45"/>
      <c r="P9680" s="45"/>
      <c r="Q9680" s="45"/>
      <c r="R9680" s="45"/>
      <c r="S9680" s="45"/>
      <c r="T9680" s="45"/>
      <c r="U9680" s="45"/>
      <c r="V9680" s="46"/>
      <c r="W9680" s="46"/>
    </row>
    <row r="9681" spans="2:33">
      <c r="B9681" s="2"/>
      <c r="D9681" s="44"/>
      <c r="E9681" s="44"/>
      <c r="F9681" s="45"/>
      <c r="G9681" s="45"/>
      <c r="H9681" s="45"/>
      <c r="I9681" s="45"/>
      <c r="J9681" s="45"/>
      <c r="K9681" s="45"/>
      <c r="L9681" s="45"/>
      <c r="M9681" s="45"/>
      <c r="N9681" s="45"/>
      <c r="O9681" s="45"/>
      <c r="P9681" s="45"/>
      <c r="Q9681" s="45"/>
      <c r="R9681" s="45"/>
      <c r="S9681" s="45"/>
      <c r="T9681" s="45"/>
      <c r="U9681" s="45"/>
      <c r="V9681" s="46"/>
      <c r="W9681" s="46"/>
    </row>
    <row r="9682" spans="2:33">
      <c r="B9682" s="2"/>
      <c r="D9682" s="44"/>
      <c r="E9682" s="44"/>
      <c r="F9682" s="45"/>
      <c r="G9682" s="45"/>
      <c r="H9682" s="45"/>
      <c r="I9682" s="45"/>
      <c r="J9682" s="45"/>
      <c r="K9682" s="45"/>
      <c r="L9682" s="45"/>
      <c r="M9682" s="45"/>
      <c r="N9682" s="45"/>
      <c r="O9682" s="45"/>
      <c r="P9682" s="45"/>
      <c r="Q9682" s="45"/>
      <c r="R9682" s="45"/>
      <c r="S9682" s="45"/>
      <c r="T9682" s="45"/>
      <c r="U9682" s="45"/>
      <c r="V9682" s="46"/>
      <c r="W9682" s="46"/>
    </row>
    <row r="9683" spans="2:33">
      <c r="B9683" s="2"/>
      <c r="D9683" s="44"/>
      <c r="E9683" s="44"/>
      <c r="F9683" s="45"/>
      <c r="G9683" s="45"/>
      <c r="H9683" s="45"/>
      <c r="I9683" s="45"/>
      <c r="J9683" s="45"/>
      <c r="K9683" s="45"/>
      <c r="L9683" s="45"/>
      <c r="M9683" s="45"/>
      <c r="N9683" s="45"/>
      <c r="O9683" s="45"/>
      <c r="P9683" s="45"/>
      <c r="Q9683" s="45"/>
      <c r="R9683" s="45"/>
      <c r="S9683" s="45"/>
      <c r="T9683" s="45"/>
      <c r="U9683" s="45"/>
      <c r="V9683" s="46"/>
      <c r="W9683" s="46"/>
    </row>
    <row r="9684" spans="2:33">
      <c r="B9684" s="2"/>
      <c r="D9684" s="44"/>
      <c r="E9684" s="44"/>
      <c r="F9684" s="45"/>
      <c r="G9684" s="45"/>
      <c r="H9684" s="45"/>
      <c r="I9684" s="45"/>
      <c r="J9684" s="45"/>
      <c r="K9684" s="45"/>
      <c r="L9684" s="45"/>
      <c r="M9684" s="45"/>
      <c r="N9684" s="45"/>
      <c r="O9684" s="45"/>
      <c r="P9684" s="45"/>
      <c r="Q9684" s="45"/>
      <c r="R9684" s="45"/>
      <c r="S9684" s="45"/>
      <c r="T9684" s="45"/>
      <c r="U9684" s="45"/>
      <c r="V9684" s="46"/>
      <c r="W9684" s="46"/>
    </row>
    <row r="9685" spans="2:33">
      <c r="B9685" s="2"/>
      <c r="D9685" s="44"/>
      <c r="E9685" s="44"/>
      <c r="F9685" s="45"/>
      <c r="G9685" s="45"/>
      <c r="H9685" s="45"/>
      <c r="I9685" s="45"/>
      <c r="J9685" s="45"/>
      <c r="K9685" s="45"/>
      <c r="L9685" s="45"/>
      <c r="M9685" s="45"/>
      <c r="N9685" s="45"/>
      <c r="O9685" s="45"/>
      <c r="P9685" s="45"/>
      <c r="Q9685" s="45"/>
      <c r="R9685" s="45"/>
      <c r="S9685" s="45"/>
      <c r="T9685" s="45"/>
      <c r="U9685" s="45"/>
      <c r="V9685" s="46"/>
      <c r="W9685" s="46"/>
    </row>
    <row r="9686" spans="2:33">
      <c r="B9686" s="2"/>
      <c r="D9686" s="44"/>
      <c r="E9686" s="44"/>
      <c r="F9686" s="45"/>
      <c r="G9686" s="45"/>
      <c r="H9686" s="45"/>
      <c r="I9686" s="45"/>
      <c r="J9686" s="45"/>
      <c r="K9686" s="45"/>
      <c r="L9686" s="45"/>
      <c r="M9686" s="45"/>
      <c r="N9686" s="45"/>
      <c r="O9686" s="45"/>
      <c r="P9686" s="45"/>
      <c r="Q9686" s="45"/>
      <c r="R9686" s="45"/>
      <c r="S9686" s="45"/>
      <c r="T9686" s="45"/>
      <c r="U9686" s="45"/>
      <c r="V9686" s="46"/>
      <c r="W9686" s="46"/>
    </row>
    <row r="9687" spans="2:33">
      <c r="B9687" s="2"/>
      <c r="D9687" s="44"/>
      <c r="E9687" s="44"/>
      <c r="F9687" s="45"/>
      <c r="G9687" s="45"/>
      <c r="H9687" s="45"/>
      <c r="I9687" s="45"/>
      <c r="J9687" s="45"/>
      <c r="K9687" s="45"/>
      <c r="L9687" s="45"/>
      <c r="M9687" s="45"/>
      <c r="N9687" s="45"/>
      <c r="O9687" s="45"/>
      <c r="P9687" s="45"/>
      <c r="Q9687" s="45"/>
      <c r="R9687" s="45"/>
      <c r="S9687" s="45"/>
      <c r="T9687" s="45"/>
      <c r="U9687" s="45"/>
      <c r="V9687" s="46"/>
      <c r="W9687" s="46"/>
    </row>
    <row r="9688" spans="2:33">
      <c r="B9688" s="2"/>
      <c r="D9688" s="44"/>
      <c r="E9688" s="44"/>
      <c r="F9688" s="45"/>
      <c r="G9688" s="45"/>
      <c r="H9688" s="45"/>
      <c r="I9688" s="45"/>
      <c r="J9688" s="45"/>
      <c r="K9688" s="45"/>
      <c r="L9688" s="45"/>
      <c r="M9688" s="45"/>
      <c r="N9688" s="45"/>
      <c r="O9688" s="45"/>
      <c r="P9688" s="45"/>
      <c r="Q9688" s="45"/>
      <c r="R9688" s="45"/>
      <c r="S9688" s="45"/>
      <c r="T9688" s="45"/>
      <c r="U9688" s="45"/>
      <c r="V9688" s="46"/>
      <c r="W9688" s="46"/>
    </row>
    <row r="9689" spans="2:33">
      <c r="B9689" s="2"/>
      <c r="D9689" s="44"/>
      <c r="E9689" s="44"/>
      <c r="F9689" s="45"/>
      <c r="G9689" s="45"/>
      <c r="H9689" s="45"/>
      <c r="I9689" s="45"/>
      <c r="J9689" s="45"/>
      <c r="K9689" s="45"/>
      <c r="L9689" s="45"/>
      <c r="M9689" s="45"/>
      <c r="N9689" s="45"/>
      <c r="O9689" s="45"/>
      <c r="P9689" s="45"/>
      <c r="Q9689" s="45"/>
      <c r="R9689" s="45"/>
      <c r="S9689" s="45"/>
      <c r="T9689" s="45"/>
      <c r="U9689" s="45"/>
      <c r="V9689" s="46"/>
      <c r="W9689" s="46"/>
    </row>
    <row r="9690" spans="2:33">
      <c r="B9690" s="2"/>
      <c r="D9690" s="44"/>
      <c r="E9690" s="44"/>
      <c r="F9690" s="45"/>
      <c r="G9690" s="45"/>
      <c r="H9690" s="45"/>
      <c r="I9690" s="45"/>
      <c r="J9690" s="45"/>
      <c r="K9690" s="45"/>
      <c r="L9690" s="45"/>
      <c r="M9690" s="45"/>
      <c r="N9690" s="45"/>
      <c r="O9690" s="45"/>
      <c r="P9690" s="45"/>
      <c r="Q9690" s="45"/>
      <c r="R9690" s="45"/>
      <c r="S9690" s="45"/>
      <c r="T9690" s="45"/>
      <c r="U9690" s="45"/>
      <c r="V9690" s="46"/>
      <c r="W9690" s="46"/>
    </row>
    <row r="9691" spans="2:33" ht="9.75" customHeight="1">
      <c r="B9691" s="2"/>
      <c r="D9691" s="44"/>
      <c r="E9691" s="44"/>
      <c r="F9691" s="45"/>
      <c r="G9691" s="45"/>
      <c r="H9691" s="45"/>
      <c r="I9691" s="45"/>
      <c r="J9691" s="45"/>
      <c r="K9691" s="45"/>
      <c r="L9691" s="45"/>
      <c r="M9691" s="45"/>
      <c r="N9691" s="45"/>
      <c r="O9691" s="45"/>
      <c r="P9691" s="45"/>
      <c r="Q9691" s="45"/>
      <c r="R9691" s="45"/>
      <c r="S9691" s="45"/>
      <c r="T9691" s="45"/>
      <c r="U9691" s="45"/>
      <c r="V9691" s="46"/>
      <c r="W9691" s="46"/>
    </row>
    <row r="9692" spans="2:33" ht="5.25" customHeight="1"/>
    <row r="9693" spans="2:33" ht="172.5" customHeight="1"/>
    <row r="9694" spans="2:33" ht="16.5" customHeight="1"/>
    <row r="9695" spans="2:33" ht="12.75" customHeight="1">
      <c r="B9695" s="39"/>
      <c r="C9695" s="39"/>
      <c r="D9695" s="39"/>
      <c r="E9695" s="39"/>
      <c r="F9695" s="39"/>
      <c r="G9695" s="1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</row>
    <row r="9696" spans="2:33" ht="12.75" customHeight="1">
      <c r="AB9696" s="39"/>
      <c r="AC9696" s="39"/>
      <c r="AD9696" s="39"/>
      <c r="AE9696" s="39"/>
      <c r="AF9696" s="39"/>
      <c r="AG9696" s="39"/>
    </row>
    <row r="9697" spans="2:37" ht="12" customHeight="1">
      <c r="B9697" s="39"/>
      <c r="C9697" s="39"/>
      <c r="D9697" s="39"/>
      <c r="E9697" s="39"/>
      <c r="G9697" s="1"/>
      <c r="H9697" s="41"/>
      <c r="I9697" s="41"/>
      <c r="J9697" s="41"/>
      <c r="K9697" s="41"/>
      <c r="L9697" s="41"/>
      <c r="M9697" s="41"/>
      <c r="N9697" s="41"/>
      <c r="O9697" s="39"/>
      <c r="P9697" s="39"/>
      <c r="Q9697" s="39"/>
      <c r="R9697" s="39"/>
      <c r="S9697" s="1"/>
      <c r="T9697" s="42"/>
      <c r="U9697" s="42"/>
      <c r="V9697" s="42"/>
      <c r="W9697" s="42"/>
      <c r="X9697" s="42"/>
      <c r="Y9697" s="42"/>
      <c r="Z9697" s="42"/>
      <c r="AA9697" s="42"/>
      <c r="AB9697" s="39"/>
      <c r="AC9697" s="39"/>
      <c r="AD9697" s="39"/>
      <c r="AE9697" s="39"/>
      <c r="AF9697" s="39"/>
      <c r="AG9697" s="39"/>
    </row>
    <row r="9698" spans="2:37" ht="10.5" customHeight="1">
      <c r="AB9698" s="39"/>
      <c r="AC9698" s="39"/>
      <c r="AD9698" s="39"/>
      <c r="AE9698" s="39"/>
      <c r="AF9698" s="39"/>
      <c r="AG9698" s="39"/>
    </row>
    <row r="9699" spans="2:37" ht="12" customHeight="1">
      <c r="AB9699" s="39"/>
      <c r="AC9699" s="39"/>
      <c r="AD9699" s="39"/>
      <c r="AE9699" s="39"/>
      <c r="AF9699" s="39"/>
      <c r="AG9699" s="39"/>
    </row>
    <row r="9700" spans="2:37" ht="12" customHeight="1">
      <c r="AB9700" s="39"/>
      <c r="AC9700" s="39"/>
      <c r="AD9700" s="39"/>
      <c r="AE9700" s="39"/>
      <c r="AF9700" s="39"/>
      <c r="AG9700" s="39"/>
    </row>
    <row r="9701" spans="2:37" ht="6" customHeight="1"/>
    <row r="9702" spans="2:37" ht="3" customHeight="1">
      <c r="B9702" s="43"/>
      <c r="D9702" s="43"/>
      <c r="E9702" s="43"/>
      <c r="G9702" s="43"/>
      <c r="H9702" s="43"/>
      <c r="J9702" s="43"/>
      <c r="K9702" s="43"/>
      <c r="L9702" s="43"/>
      <c r="M9702" s="43"/>
      <c r="N9702" s="43"/>
      <c r="O9702" s="43"/>
      <c r="Q9702" s="43"/>
      <c r="R9702" s="43"/>
      <c r="S9702" s="43"/>
      <c r="T9702" s="43"/>
      <c r="U9702" s="43"/>
      <c r="X9702" s="43"/>
      <c r="Y9702" s="43"/>
      <c r="Z9702" s="43"/>
      <c r="AA9702" s="43"/>
      <c r="AB9702" s="43"/>
      <c r="AC9702" s="43"/>
      <c r="AE9702" s="43"/>
      <c r="AF9702" s="43"/>
      <c r="AG9702" s="43"/>
      <c r="AH9702" s="43"/>
    </row>
    <row r="9703" spans="2:37" ht="14.25" customHeight="1">
      <c r="B9703" s="43"/>
      <c r="D9703" s="43"/>
      <c r="E9703" s="43"/>
      <c r="G9703" s="43"/>
      <c r="H9703" s="43"/>
      <c r="J9703" s="43"/>
      <c r="K9703" s="43"/>
      <c r="L9703" s="43"/>
      <c r="M9703" s="43"/>
      <c r="N9703" s="43"/>
      <c r="O9703" s="43"/>
      <c r="Q9703" s="43"/>
      <c r="R9703" s="43"/>
      <c r="S9703" s="43"/>
      <c r="T9703" s="43"/>
      <c r="U9703" s="43"/>
      <c r="X9703" s="43"/>
      <c r="Y9703" s="43"/>
      <c r="Z9703" s="43"/>
      <c r="AA9703" s="43"/>
      <c r="AB9703" s="43"/>
      <c r="AC9703" s="43"/>
      <c r="AE9703" s="43"/>
      <c r="AF9703" s="43"/>
      <c r="AG9703" s="43"/>
      <c r="AH9703" s="43"/>
    </row>
    <row r="9704" spans="2:37">
      <c r="B9704" s="2"/>
      <c r="D9704" s="44"/>
      <c r="E9704" s="44"/>
      <c r="F9704" s="45"/>
      <c r="G9704" s="45"/>
      <c r="H9704" s="45"/>
      <c r="I9704" s="45"/>
      <c r="J9704" s="45"/>
      <c r="K9704" s="45"/>
      <c r="L9704" s="45"/>
      <c r="M9704" s="45"/>
      <c r="N9704" s="45"/>
      <c r="O9704" s="45"/>
      <c r="P9704" s="45"/>
      <c r="Q9704" s="45"/>
      <c r="R9704" s="45"/>
      <c r="S9704" s="45"/>
      <c r="T9704" s="45"/>
      <c r="U9704" s="45"/>
      <c r="V9704" s="46"/>
      <c r="W9704" s="46"/>
      <c r="X9704" s="45"/>
      <c r="Y9704" s="45"/>
      <c r="Z9704" s="44"/>
      <c r="AA9704" s="44"/>
      <c r="AB9704" s="45"/>
      <c r="AC9704" s="45"/>
      <c r="AD9704" s="45"/>
      <c r="AE9704" s="45"/>
      <c r="AF9704" s="45"/>
      <c r="AG9704" s="45"/>
      <c r="AH9704" s="45"/>
      <c r="AI9704" s="45"/>
      <c r="AJ9704" s="45"/>
      <c r="AK9704" s="20"/>
    </row>
    <row r="9705" spans="2:37">
      <c r="B9705" s="2"/>
      <c r="D9705" s="44"/>
      <c r="E9705" s="44"/>
      <c r="F9705" s="45"/>
      <c r="G9705" s="45"/>
      <c r="H9705" s="45"/>
      <c r="I9705" s="45"/>
      <c r="J9705" s="45"/>
      <c r="K9705" s="45"/>
      <c r="L9705" s="45"/>
      <c r="M9705" s="45"/>
      <c r="N9705" s="45"/>
      <c r="O9705" s="45"/>
      <c r="P9705" s="45"/>
      <c r="Q9705" s="45"/>
      <c r="R9705" s="45"/>
      <c r="S9705" s="45"/>
      <c r="T9705" s="45"/>
      <c r="U9705" s="45"/>
      <c r="V9705" s="46"/>
      <c r="W9705" s="46"/>
      <c r="X9705" s="45"/>
      <c r="Y9705" s="45"/>
      <c r="Z9705" s="44"/>
      <c r="AA9705" s="44"/>
      <c r="AB9705" s="45"/>
      <c r="AC9705" s="45"/>
      <c r="AD9705" s="45"/>
      <c r="AE9705" s="45"/>
      <c r="AF9705" s="45"/>
      <c r="AG9705" s="45"/>
      <c r="AH9705" s="45"/>
      <c r="AI9705" s="45"/>
      <c r="AJ9705" s="45"/>
      <c r="AK9705" s="20"/>
    </row>
    <row r="9706" spans="2:37">
      <c r="B9706" s="2"/>
      <c r="D9706" s="44"/>
      <c r="E9706" s="44"/>
      <c r="F9706" s="45"/>
      <c r="G9706" s="45"/>
      <c r="H9706" s="45"/>
      <c r="I9706" s="45"/>
      <c r="J9706" s="45"/>
      <c r="K9706" s="45"/>
      <c r="L9706" s="45"/>
      <c r="M9706" s="45"/>
      <c r="N9706" s="45"/>
      <c r="O9706" s="45"/>
      <c r="P9706" s="45"/>
      <c r="Q9706" s="45"/>
      <c r="R9706" s="45"/>
      <c r="S9706" s="45"/>
      <c r="T9706" s="45"/>
      <c r="U9706" s="45"/>
      <c r="V9706" s="46"/>
      <c r="W9706" s="46"/>
      <c r="X9706" s="45"/>
      <c r="Y9706" s="45"/>
      <c r="Z9706" s="44"/>
      <c r="AA9706" s="44"/>
      <c r="AB9706" s="45"/>
      <c r="AC9706" s="45"/>
      <c r="AD9706" s="45"/>
      <c r="AE9706" s="45"/>
      <c r="AF9706" s="45"/>
      <c r="AG9706" s="45"/>
      <c r="AH9706" s="45"/>
      <c r="AI9706" s="45"/>
      <c r="AJ9706" s="45"/>
      <c r="AK9706" s="20"/>
    </row>
    <row r="9707" spans="2:37">
      <c r="B9707" s="2"/>
      <c r="D9707" s="44"/>
      <c r="E9707" s="44"/>
      <c r="F9707" s="45"/>
      <c r="G9707" s="45"/>
      <c r="H9707" s="45"/>
      <c r="I9707" s="45"/>
      <c r="J9707" s="45"/>
      <c r="K9707" s="45"/>
      <c r="L9707" s="45"/>
      <c r="M9707" s="45"/>
      <c r="N9707" s="45"/>
      <c r="O9707" s="45"/>
      <c r="P9707" s="45"/>
      <c r="Q9707" s="45"/>
      <c r="R9707" s="45"/>
      <c r="S9707" s="45"/>
      <c r="T9707" s="45"/>
      <c r="U9707" s="45"/>
      <c r="V9707" s="46"/>
      <c r="W9707" s="46"/>
      <c r="X9707" s="45"/>
      <c r="Y9707" s="45"/>
      <c r="Z9707" s="44"/>
      <c r="AA9707" s="44"/>
      <c r="AB9707" s="45"/>
      <c r="AC9707" s="45"/>
      <c r="AD9707" s="45"/>
      <c r="AE9707" s="45"/>
      <c r="AF9707" s="45"/>
      <c r="AG9707" s="45"/>
      <c r="AH9707" s="45"/>
      <c r="AI9707" s="45"/>
      <c r="AJ9707" s="45"/>
      <c r="AK9707" s="20"/>
    </row>
    <row r="9708" spans="2:37">
      <c r="B9708" s="2"/>
      <c r="D9708" s="44"/>
      <c r="E9708" s="44"/>
      <c r="F9708" s="45"/>
      <c r="G9708" s="45"/>
      <c r="H9708" s="45"/>
      <c r="I9708" s="45"/>
      <c r="J9708" s="45"/>
      <c r="K9708" s="45"/>
      <c r="L9708" s="45"/>
      <c r="M9708" s="45"/>
      <c r="N9708" s="45"/>
      <c r="O9708" s="45"/>
      <c r="P9708" s="45"/>
      <c r="Q9708" s="45"/>
      <c r="R9708" s="45"/>
      <c r="S9708" s="45"/>
      <c r="T9708" s="45"/>
      <c r="U9708" s="45"/>
      <c r="V9708" s="46"/>
      <c r="W9708" s="46"/>
      <c r="X9708" s="45"/>
      <c r="Y9708" s="45"/>
      <c r="Z9708" s="44"/>
      <c r="AA9708" s="44"/>
      <c r="AB9708" s="45"/>
      <c r="AC9708" s="45"/>
      <c r="AD9708" s="45"/>
      <c r="AE9708" s="45"/>
      <c r="AF9708" s="45"/>
      <c r="AG9708" s="45"/>
      <c r="AH9708" s="45"/>
      <c r="AI9708" s="45"/>
      <c r="AJ9708" s="45"/>
      <c r="AK9708" s="20"/>
    </row>
    <row r="9709" spans="2:37">
      <c r="B9709" s="2"/>
      <c r="D9709" s="44"/>
      <c r="E9709" s="44"/>
      <c r="F9709" s="45"/>
      <c r="G9709" s="45"/>
      <c r="H9709" s="45"/>
      <c r="I9709" s="45"/>
      <c r="J9709" s="45"/>
      <c r="K9709" s="45"/>
      <c r="L9709" s="45"/>
      <c r="M9709" s="45"/>
      <c r="N9709" s="45"/>
      <c r="O9709" s="45"/>
      <c r="P9709" s="45"/>
      <c r="Q9709" s="45"/>
      <c r="R9709" s="45"/>
      <c r="S9709" s="45"/>
      <c r="T9709" s="45"/>
      <c r="U9709" s="45"/>
      <c r="V9709" s="46"/>
      <c r="W9709" s="46"/>
      <c r="X9709" s="45"/>
      <c r="Y9709" s="45"/>
      <c r="Z9709" s="44"/>
      <c r="AA9709" s="44"/>
      <c r="AB9709" s="45"/>
      <c r="AC9709" s="45"/>
      <c r="AD9709" s="45"/>
      <c r="AE9709" s="45"/>
      <c r="AF9709" s="45"/>
      <c r="AG9709" s="45"/>
      <c r="AH9709" s="45"/>
      <c r="AI9709" s="45"/>
      <c r="AJ9709" s="45"/>
      <c r="AK9709" s="20"/>
    </row>
    <row r="9710" spans="2:37">
      <c r="B9710" s="2"/>
      <c r="D9710" s="44"/>
      <c r="E9710" s="44"/>
      <c r="F9710" s="45"/>
      <c r="G9710" s="45"/>
      <c r="H9710" s="45"/>
      <c r="I9710" s="45"/>
      <c r="J9710" s="45"/>
      <c r="K9710" s="45"/>
      <c r="L9710" s="45"/>
      <c r="M9710" s="45"/>
      <c r="N9710" s="45"/>
      <c r="O9710" s="45"/>
      <c r="P9710" s="45"/>
      <c r="Q9710" s="45"/>
      <c r="R9710" s="45"/>
      <c r="S9710" s="45"/>
      <c r="T9710" s="45"/>
      <c r="U9710" s="45"/>
      <c r="V9710" s="46"/>
      <c r="W9710" s="46"/>
      <c r="X9710" s="45"/>
      <c r="Y9710" s="45"/>
      <c r="Z9710" s="44"/>
      <c r="AA9710" s="44"/>
      <c r="AB9710" s="45"/>
      <c r="AC9710" s="45"/>
      <c r="AD9710" s="45"/>
      <c r="AE9710" s="45"/>
      <c r="AF9710" s="45"/>
      <c r="AG9710" s="45"/>
      <c r="AH9710" s="45"/>
      <c r="AI9710" s="45"/>
      <c r="AJ9710" s="45"/>
      <c r="AK9710" s="20"/>
    </row>
    <row r="9711" spans="2:37">
      <c r="B9711" s="2"/>
      <c r="D9711" s="44"/>
      <c r="E9711" s="44"/>
      <c r="F9711" s="45"/>
      <c r="G9711" s="45"/>
      <c r="H9711" s="45"/>
      <c r="I9711" s="45"/>
      <c r="J9711" s="45"/>
      <c r="K9711" s="45"/>
      <c r="L9711" s="45"/>
      <c r="M9711" s="45"/>
      <c r="N9711" s="45"/>
      <c r="O9711" s="45"/>
      <c r="P9711" s="45"/>
      <c r="Q9711" s="45"/>
      <c r="R9711" s="45"/>
      <c r="S9711" s="45"/>
      <c r="T9711" s="45"/>
      <c r="U9711" s="45"/>
      <c r="V9711" s="46"/>
      <c r="W9711" s="46"/>
      <c r="X9711" s="45"/>
      <c r="Y9711" s="45"/>
      <c r="Z9711" s="44"/>
      <c r="AA9711" s="44"/>
      <c r="AB9711" s="45"/>
      <c r="AC9711" s="45"/>
      <c r="AD9711" s="45"/>
      <c r="AE9711" s="45"/>
      <c r="AF9711" s="45"/>
      <c r="AG9711" s="45"/>
      <c r="AH9711" s="45"/>
      <c r="AI9711" s="45"/>
      <c r="AJ9711" s="45"/>
      <c r="AK9711" s="20"/>
    </row>
    <row r="9712" spans="2:37">
      <c r="B9712" s="2"/>
      <c r="D9712" s="44"/>
      <c r="E9712" s="44"/>
      <c r="F9712" s="45"/>
      <c r="G9712" s="45"/>
      <c r="H9712" s="45"/>
      <c r="I9712" s="45"/>
      <c r="J9712" s="45"/>
      <c r="K9712" s="45"/>
      <c r="L9712" s="45"/>
      <c r="M9712" s="45"/>
      <c r="N9712" s="45"/>
      <c r="O9712" s="45"/>
      <c r="P9712" s="45"/>
      <c r="Q9712" s="45"/>
      <c r="R9712" s="45"/>
      <c r="S9712" s="45"/>
      <c r="T9712" s="45"/>
      <c r="U9712" s="45"/>
      <c r="V9712" s="46"/>
      <c r="W9712" s="46"/>
      <c r="X9712" s="45"/>
      <c r="Y9712" s="45"/>
      <c r="Z9712" s="44"/>
      <c r="AA9712" s="44"/>
      <c r="AB9712" s="45"/>
      <c r="AC9712" s="45"/>
      <c r="AD9712" s="45"/>
      <c r="AE9712" s="45"/>
      <c r="AF9712" s="45"/>
      <c r="AG9712" s="45"/>
      <c r="AH9712" s="45"/>
      <c r="AI9712" s="45"/>
      <c r="AJ9712" s="45"/>
      <c r="AK9712" s="20"/>
    </row>
    <row r="9713" spans="2:37">
      <c r="B9713" s="2"/>
      <c r="D9713" s="44"/>
      <c r="E9713" s="44"/>
      <c r="F9713" s="45"/>
      <c r="G9713" s="45"/>
      <c r="H9713" s="45"/>
      <c r="I9713" s="45"/>
      <c r="J9713" s="45"/>
      <c r="K9713" s="45"/>
      <c r="L9713" s="45"/>
      <c r="M9713" s="45"/>
      <c r="N9713" s="45"/>
      <c r="O9713" s="45"/>
      <c r="P9713" s="45"/>
      <c r="Q9713" s="45"/>
      <c r="R9713" s="45"/>
      <c r="S9713" s="45"/>
      <c r="T9713" s="45"/>
      <c r="U9713" s="45"/>
      <c r="V9713" s="46"/>
      <c r="W9713" s="46"/>
      <c r="X9713" s="45"/>
      <c r="Y9713" s="45"/>
      <c r="Z9713" s="44"/>
      <c r="AA9713" s="44"/>
      <c r="AB9713" s="45"/>
      <c r="AC9713" s="45"/>
      <c r="AD9713" s="45"/>
      <c r="AE9713" s="45"/>
      <c r="AF9713" s="45"/>
      <c r="AG9713" s="45"/>
      <c r="AH9713" s="45"/>
      <c r="AI9713" s="45"/>
      <c r="AJ9713" s="45"/>
      <c r="AK9713" s="20"/>
    </row>
    <row r="9714" spans="2:37">
      <c r="B9714" s="2"/>
      <c r="D9714" s="44"/>
      <c r="E9714" s="44"/>
      <c r="F9714" s="45"/>
      <c r="G9714" s="45"/>
      <c r="H9714" s="45"/>
      <c r="I9714" s="45"/>
      <c r="J9714" s="45"/>
      <c r="K9714" s="45"/>
      <c r="L9714" s="45"/>
      <c r="M9714" s="45"/>
      <c r="N9714" s="45"/>
      <c r="O9714" s="45"/>
      <c r="P9714" s="45"/>
      <c r="Q9714" s="45"/>
      <c r="R9714" s="45"/>
      <c r="S9714" s="45"/>
      <c r="T9714" s="45"/>
      <c r="U9714" s="45"/>
      <c r="V9714" s="46"/>
      <c r="W9714" s="46"/>
      <c r="X9714" s="45"/>
      <c r="Y9714" s="45"/>
      <c r="Z9714" s="44"/>
      <c r="AA9714" s="44"/>
      <c r="AB9714" s="45"/>
      <c r="AC9714" s="45"/>
      <c r="AD9714" s="45"/>
      <c r="AE9714" s="45"/>
      <c r="AF9714" s="45"/>
      <c r="AG9714" s="45"/>
      <c r="AH9714" s="45"/>
      <c r="AI9714" s="45"/>
      <c r="AJ9714" s="45"/>
      <c r="AK9714" s="20"/>
    </row>
    <row r="9715" spans="2:37">
      <c r="B9715" s="2"/>
      <c r="D9715" s="44"/>
      <c r="E9715" s="44"/>
      <c r="F9715" s="45"/>
      <c r="G9715" s="45"/>
      <c r="H9715" s="45"/>
      <c r="I9715" s="45"/>
      <c r="J9715" s="45"/>
      <c r="K9715" s="45"/>
      <c r="L9715" s="45"/>
      <c r="M9715" s="45"/>
      <c r="N9715" s="45"/>
      <c r="O9715" s="45"/>
      <c r="P9715" s="45"/>
      <c r="Q9715" s="45"/>
      <c r="R9715" s="45"/>
      <c r="S9715" s="45"/>
      <c r="T9715" s="45"/>
      <c r="U9715" s="45"/>
      <c r="V9715" s="46"/>
      <c r="W9715" s="46"/>
      <c r="X9715" s="45"/>
      <c r="Y9715" s="45"/>
      <c r="Z9715" s="44"/>
      <c r="AA9715" s="44"/>
      <c r="AB9715" s="45"/>
      <c r="AC9715" s="45"/>
      <c r="AD9715" s="45"/>
      <c r="AE9715" s="45"/>
      <c r="AF9715" s="45"/>
      <c r="AG9715" s="45"/>
      <c r="AH9715" s="45"/>
      <c r="AI9715" s="45"/>
      <c r="AJ9715" s="45"/>
      <c r="AK9715" s="20"/>
    </row>
    <row r="9716" spans="2:37">
      <c r="B9716" s="2"/>
      <c r="D9716" s="44"/>
      <c r="E9716" s="44"/>
      <c r="F9716" s="45"/>
      <c r="G9716" s="45"/>
      <c r="H9716" s="45"/>
      <c r="I9716" s="45"/>
      <c r="J9716" s="45"/>
      <c r="K9716" s="45"/>
      <c r="L9716" s="45"/>
      <c r="M9716" s="45"/>
      <c r="N9716" s="45"/>
      <c r="O9716" s="45"/>
      <c r="P9716" s="45"/>
      <c r="Q9716" s="45"/>
      <c r="R9716" s="45"/>
      <c r="S9716" s="45"/>
      <c r="T9716" s="45"/>
      <c r="U9716" s="45"/>
      <c r="V9716" s="46"/>
      <c r="W9716" s="46"/>
      <c r="X9716" s="45"/>
      <c r="Y9716" s="45"/>
      <c r="Z9716" s="44"/>
      <c r="AA9716" s="44"/>
      <c r="AB9716" s="45"/>
      <c r="AC9716" s="45"/>
      <c r="AD9716" s="45"/>
      <c r="AE9716" s="45"/>
      <c r="AF9716" s="45"/>
      <c r="AG9716" s="45"/>
      <c r="AH9716" s="45"/>
      <c r="AI9716" s="45"/>
      <c r="AJ9716" s="45"/>
      <c r="AK9716" s="20"/>
    </row>
    <row r="9717" spans="2:37">
      <c r="B9717" s="2"/>
      <c r="D9717" s="44"/>
      <c r="E9717" s="44"/>
      <c r="F9717" s="45"/>
      <c r="G9717" s="45"/>
      <c r="H9717" s="45"/>
      <c r="I9717" s="45"/>
      <c r="J9717" s="45"/>
      <c r="K9717" s="45"/>
      <c r="L9717" s="45"/>
      <c r="M9717" s="45"/>
      <c r="N9717" s="45"/>
      <c r="O9717" s="45"/>
      <c r="P9717" s="45"/>
      <c r="Q9717" s="45"/>
      <c r="R9717" s="45"/>
      <c r="S9717" s="45"/>
      <c r="T9717" s="45"/>
      <c r="U9717" s="45"/>
      <c r="V9717" s="46"/>
      <c r="W9717" s="46"/>
      <c r="X9717" s="45"/>
      <c r="Y9717" s="45"/>
      <c r="Z9717" s="44"/>
      <c r="AA9717" s="44"/>
      <c r="AB9717" s="45"/>
      <c r="AC9717" s="45"/>
      <c r="AD9717" s="45"/>
      <c r="AE9717" s="45"/>
      <c r="AF9717" s="45"/>
      <c r="AG9717" s="45"/>
      <c r="AH9717" s="45"/>
      <c r="AI9717" s="45"/>
      <c r="AJ9717" s="45"/>
      <c r="AK9717" s="20"/>
    </row>
    <row r="9718" spans="2:37">
      <c r="B9718" s="2"/>
      <c r="D9718" s="44"/>
      <c r="E9718" s="44"/>
      <c r="F9718" s="45"/>
      <c r="G9718" s="45"/>
      <c r="H9718" s="45"/>
      <c r="I9718" s="45"/>
      <c r="J9718" s="45"/>
      <c r="K9718" s="45"/>
      <c r="L9718" s="45"/>
      <c r="M9718" s="45"/>
      <c r="N9718" s="45"/>
      <c r="O9718" s="45"/>
      <c r="P9718" s="45"/>
      <c r="Q9718" s="45"/>
      <c r="R9718" s="45"/>
      <c r="S9718" s="45"/>
      <c r="T9718" s="45"/>
      <c r="U9718" s="45"/>
      <c r="V9718" s="46"/>
      <c r="W9718" s="46"/>
      <c r="X9718" s="45"/>
      <c r="Y9718" s="45"/>
      <c r="Z9718" s="44"/>
      <c r="AA9718" s="44"/>
      <c r="AB9718" s="45"/>
      <c r="AC9718" s="45"/>
      <c r="AD9718" s="45"/>
      <c r="AE9718" s="45"/>
      <c r="AF9718" s="45"/>
      <c r="AG9718" s="45"/>
      <c r="AH9718" s="45"/>
      <c r="AI9718" s="45"/>
      <c r="AJ9718" s="45"/>
      <c r="AK9718" s="20"/>
    </row>
    <row r="9719" spans="2:37">
      <c r="B9719" s="2"/>
      <c r="D9719" s="44"/>
      <c r="E9719" s="44"/>
      <c r="F9719" s="45"/>
      <c r="G9719" s="45"/>
      <c r="H9719" s="45"/>
      <c r="I9719" s="45"/>
      <c r="J9719" s="45"/>
      <c r="K9719" s="45"/>
      <c r="L9719" s="45"/>
      <c r="M9719" s="45"/>
      <c r="N9719" s="45"/>
      <c r="O9719" s="45"/>
      <c r="P9719" s="45"/>
      <c r="Q9719" s="45"/>
      <c r="R9719" s="45"/>
      <c r="S9719" s="45"/>
      <c r="T9719" s="45"/>
      <c r="U9719" s="45"/>
      <c r="V9719" s="46"/>
      <c r="W9719" s="46"/>
      <c r="X9719" s="45"/>
      <c r="Y9719" s="45"/>
      <c r="Z9719" s="44"/>
      <c r="AA9719" s="44"/>
      <c r="AB9719" s="45"/>
      <c r="AC9719" s="45"/>
      <c r="AD9719" s="45"/>
      <c r="AE9719" s="45"/>
      <c r="AF9719" s="45"/>
      <c r="AG9719" s="45"/>
      <c r="AH9719" s="45"/>
      <c r="AI9719" s="45"/>
      <c r="AJ9719" s="45"/>
      <c r="AK9719" s="20"/>
    </row>
    <row r="9720" spans="2:37">
      <c r="B9720" s="2"/>
      <c r="D9720" s="44"/>
      <c r="E9720" s="44"/>
      <c r="F9720" s="45"/>
      <c r="G9720" s="45"/>
      <c r="H9720" s="45"/>
      <c r="I9720" s="45"/>
      <c r="J9720" s="45"/>
      <c r="K9720" s="45"/>
      <c r="L9720" s="45"/>
      <c r="M9720" s="45"/>
      <c r="N9720" s="45"/>
      <c r="O9720" s="45"/>
      <c r="P9720" s="45"/>
      <c r="Q9720" s="45"/>
      <c r="R9720" s="45"/>
      <c r="S9720" s="45"/>
      <c r="T9720" s="45"/>
      <c r="U9720" s="45"/>
      <c r="V9720" s="46"/>
      <c r="W9720" s="46"/>
      <c r="X9720" s="45"/>
      <c r="Y9720" s="45"/>
      <c r="Z9720" s="44"/>
      <c r="AA9720" s="44"/>
      <c r="AB9720" s="45"/>
      <c r="AC9720" s="45"/>
      <c r="AD9720" s="45"/>
      <c r="AE9720" s="45"/>
      <c r="AF9720" s="45"/>
      <c r="AG9720" s="45"/>
      <c r="AH9720" s="45"/>
      <c r="AI9720" s="45"/>
      <c r="AJ9720" s="45"/>
      <c r="AK9720" s="20"/>
    </row>
    <row r="9721" spans="2:37">
      <c r="B9721" s="2"/>
      <c r="D9721" s="44"/>
      <c r="E9721" s="44"/>
      <c r="F9721" s="45"/>
      <c r="G9721" s="45"/>
      <c r="H9721" s="45"/>
      <c r="I9721" s="45"/>
      <c r="J9721" s="45"/>
      <c r="K9721" s="45"/>
      <c r="L9721" s="45"/>
      <c r="M9721" s="45"/>
      <c r="N9721" s="45"/>
      <c r="O9721" s="45"/>
      <c r="P9721" s="45"/>
      <c r="Q9721" s="45"/>
      <c r="R9721" s="45"/>
      <c r="S9721" s="45"/>
      <c r="T9721" s="45"/>
      <c r="U9721" s="45"/>
      <c r="V9721" s="46"/>
      <c r="W9721" s="46"/>
      <c r="X9721" s="45"/>
      <c r="Y9721" s="45"/>
      <c r="Z9721" s="44"/>
      <c r="AA9721" s="44"/>
      <c r="AB9721" s="45"/>
      <c r="AC9721" s="45"/>
      <c r="AD9721" s="45"/>
      <c r="AE9721" s="45"/>
      <c r="AF9721" s="45"/>
      <c r="AG9721" s="45"/>
      <c r="AH9721" s="45"/>
      <c r="AI9721" s="45"/>
      <c r="AJ9721" s="45"/>
      <c r="AK9721" s="20"/>
    </row>
    <row r="9722" spans="2:37">
      <c r="B9722" s="2"/>
      <c r="D9722" s="44"/>
      <c r="E9722" s="44"/>
      <c r="F9722" s="45"/>
      <c r="G9722" s="45"/>
      <c r="H9722" s="45"/>
      <c r="I9722" s="45"/>
      <c r="J9722" s="45"/>
      <c r="K9722" s="45"/>
      <c r="L9722" s="45"/>
      <c r="M9722" s="45"/>
      <c r="N9722" s="45"/>
      <c r="O9722" s="45"/>
      <c r="P9722" s="45"/>
      <c r="Q9722" s="45"/>
      <c r="R9722" s="45"/>
      <c r="S9722" s="45"/>
      <c r="T9722" s="45"/>
      <c r="U9722" s="45"/>
      <c r="V9722" s="46"/>
      <c r="W9722" s="46"/>
      <c r="X9722" s="45"/>
      <c r="Y9722" s="45"/>
      <c r="Z9722" s="44"/>
      <c r="AA9722" s="44"/>
      <c r="AB9722" s="45"/>
      <c r="AC9722" s="45"/>
      <c r="AD9722" s="45"/>
      <c r="AE9722" s="45"/>
      <c r="AF9722" s="45"/>
      <c r="AG9722" s="45"/>
      <c r="AH9722" s="45"/>
      <c r="AI9722" s="45"/>
      <c r="AJ9722" s="45"/>
      <c r="AK9722" s="20"/>
    </row>
    <row r="9723" spans="2:37">
      <c r="B9723" s="2"/>
      <c r="D9723" s="44"/>
      <c r="E9723" s="44"/>
      <c r="F9723" s="45"/>
      <c r="G9723" s="45"/>
      <c r="H9723" s="45"/>
      <c r="I9723" s="45"/>
      <c r="J9723" s="45"/>
      <c r="K9723" s="45"/>
      <c r="L9723" s="45"/>
      <c r="M9723" s="45"/>
      <c r="N9723" s="45"/>
      <c r="O9723" s="45"/>
      <c r="P9723" s="45"/>
      <c r="Q9723" s="45"/>
      <c r="R9723" s="45"/>
      <c r="S9723" s="45"/>
      <c r="T9723" s="45"/>
      <c r="U9723" s="45"/>
      <c r="V9723" s="46"/>
      <c r="W9723" s="46"/>
      <c r="X9723" s="45"/>
      <c r="Y9723" s="45"/>
      <c r="Z9723" s="44"/>
      <c r="AA9723" s="44"/>
      <c r="AB9723" s="45"/>
      <c r="AC9723" s="45"/>
      <c r="AD9723" s="45"/>
      <c r="AE9723" s="45"/>
      <c r="AF9723" s="45"/>
      <c r="AG9723" s="45"/>
      <c r="AH9723" s="45"/>
      <c r="AI9723" s="45"/>
      <c r="AJ9723" s="45"/>
      <c r="AK9723" s="20"/>
    </row>
    <row r="9724" spans="2:37">
      <c r="B9724" s="2"/>
      <c r="D9724" s="44"/>
      <c r="E9724" s="44"/>
      <c r="F9724" s="45"/>
      <c r="G9724" s="45"/>
      <c r="H9724" s="45"/>
      <c r="I9724" s="45"/>
      <c r="J9724" s="45"/>
      <c r="K9724" s="45"/>
      <c r="L9724" s="45"/>
      <c r="M9724" s="45"/>
      <c r="N9724" s="45"/>
      <c r="O9724" s="45"/>
      <c r="P9724" s="45"/>
      <c r="Q9724" s="45"/>
      <c r="R9724" s="45"/>
      <c r="S9724" s="45"/>
      <c r="T9724" s="45"/>
      <c r="U9724" s="45"/>
      <c r="V9724" s="46"/>
      <c r="W9724" s="46"/>
      <c r="X9724" s="45"/>
      <c r="Y9724" s="45"/>
      <c r="Z9724" s="44"/>
      <c r="AA9724" s="44"/>
      <c r="AB9724" s="45"/>
      <c r="AC9724" s="45"/>
      <c r="AD9724" s="45"/>
      <c r="AE9724" s="45"/>
      <c r="AF9724" s="45"/>
      <c r="AG9724" s="45"/>
      <c r="AH9724" s="45"/>
      <c r="AI9724" s="45"/>
      <c r="AJ9724" s="45"/>
      <c r="AK9724" s="20"/>
    </row>
    <row r="9725" spans="2:37">
      <c r="B9725" s="2"/>
      <c r="D9725" s="44"/>
      <c r="E9725" s="44"/>
      <c r="F9725" s="45"/>
      <c r="G9725" s="45"/>
      <c r="H9725" s="45"/>
      <c r="I9725" s="45"/>
      <c r="J9725" s="45"/>
      <c r="K9725" s="45"/>
      <c r="L9725" s="45"/>
      <c r="M9725" s="45"/>
      <c r="N9725" s="45"/>
      <c r="O9725" s="45"/>
      <c r="P9725" s="45"/>
      <c r="Q9725" s="45"/>
      <c r="R9725" s="45"/>
      <c r="S9725" s="45"/>
      <c r="T9725" s="45"/>
      <c r="U9725" s="45"/>
      <c r="V9725" s="46"/>
      <c r="W9725" s="46"/>
      <c r="X9725" s="45"/>
      <c r="Y9725" s="45"/>
      <c r="Z9725" s="44"/>
      <c r="AA9725" s="44"/>
      <c r="AB9725" s="45"/>
      <c r="AC9725" s="45"/>
      <c r="AD9725" s="45"/>
      <c r="AE9725" s="45"/>
      <c r="AF9725" s="45"/>
      <c r="AG9725" s="45"/>
      <c r="AH9725" s="45"/>
      <c r="AI9725" s="45"/>
      <c r="AJ9725" s="45"/>
      <c r="AK9725" s="20"/>
    </row>
    <row r="9726" spans="2:37">
      <c r="B9726" s="2"/>
      <c r="D9726" s="44"/>
      <c r="E9726" s="44"/>
      <c r="F9726" s="45"/>
      <c r="G9726" s="45"/>
      <c r="H9726" s="45"/>
      <c r="I9726" s="45"/>
      <c r="J9726" s="45"/>
      <c r="K9726" s="45"/>
      <c r="L9726" s="45"/>
      <c r="M9726" s="45"/>
      <c r="N9726" s="45"/>
      <c r="O9726" s="45"/>
      <c r="P9726" s="45"/>
      <c r="Q9726" s="45"/>
      <c r="R9726" s="45"/>
      <c r="S9726" s="45"/>
      <c r="T9726" s="45"/>
      <c r="U9726" s="45"/>
      <c r="V9726" s="46"/>
      <c r="W9726" s="46"/>
      <c r="X9726" s="45"/>
      <c r="Y9726" s="45"/>
      <c r="Z9726" s="44"/>
      <c r="AA9726" s="44"/>
      <c r="AB9726" s="45"/>
      <c r="AC9726" s="45"/>
      <c r="AD9726" s="45"/>
      <c r="AE9726" s="45"/>
      <c r="AF9726" s="45"/>
      <c r="AG9726" s="45"/>
      <c r="AH9726" s="45"/>
      <c r="AI9726" s="45"/>
      <c r="AJ9726" s="45"/>
      <c r="AK9726" s="20"/>
    </row>
    <row r="9727" spans="2:37">
      <c r="B9727" s="2"/>
      <c r="D9727" s="44"/>
      <c r="E9727" s="44"/>
      <c r="F9727" s="45"/>
      <c r="G9727" s="45"/>
      <c r="H9727" s="45"/>
      <c r="I9727" s="45"/>
      <c r="J9727" s="45"/>
      <c r="K9727" s="45"/>
      <c r="L9727" s="45"/>
      <c r="M9727" s="45"/>
      <c r="N9727" s="45"/>
      <c r="O9727" s="45"/>
      <c r="P9727" s="45"/>
      <c r="Q9727" s="45"/>
      <c r="R9727" s="45"/>
      <c r="S9727" s="45"/>
      <c r="T9727" s="45"/>
      <c r="U9727" s="45"/>
      <c r="V9727" s="46"/>
      <c r="W9727" s="46"/>
      <c r="X9727" s="45"/>
      <c r="Y9727" s="45"/>
      <c r="Z9727" s="44"/>
      <c r="AA9727" s="44"/>
      <c r="AB9727" s="45"/>
      <c r="AC9727" s="45"/>
      <c r="AD9727" s="45"/>
      <c r="AE9727" s="45"/>
      <c r="AF9727" s="45"/>
      <c r="AG9727" s="45"/>
      <c r="AH9727" s="45"/>
      <c r="AI9727" s="45"/>
      <c r="AJ9727" s="45"/>
      <c r="AK9727" s="20"/>
    </row>
    <row r="9728" spans="2:37">
      <c r="B9728" s="2"/>
      <c r="D9728" s="44"/>
      <c r="E9728" s="44"/>
      <c r="F9728" s="45"/>
      <c r="G9728" s="45"/>
      <c r="H9728" s="45"/>
      <c r="I9728" s="45"/>
      <c r="J9728" s="45"/>
      <c r="K9728" s="45"/>
      <c r="L9728" s="45"/>
      <c r="M9728" s="45"/>
      <c r="N9728" s="45"/>
      <c r="O9728" s="45"/>
      <c r="P9728" s="45"/>
      <c r="Q9728" s="45"/>
      <c r="R9728" s="45"/>
      <c r="S9728" s="45"/>
      <c r="T9728" s="45"/>
      <c r="U9728" s="45"/>
      <c r="V9728" s="46"/>
      <c r="W9728" s="46"/>
      <c r="X9728" s="45"/>
      <c r="Y9728" s="45"/>
      <c r="Z9728" s="44"/>
      <c r="AA9728" s="44"/>
      <c r="AB9728" s="45"/>
      <c r="AC9728" s="45"/>
      <c r="AD9728" s="45"/>
      <c r="AE9728" s="45"/>
      <c r="AF9728" s="45"/>
      <c r="AG9728" s="45"/>
      <c r="AH9728" s="45"/>
      <c r="AI9728" s="45"/>
      <c r="AJ9728" s="45"/>
      <c r="AK9728" s="20"/>
    </row>
    <row r="9729" spans="2:37">
      <c r="B9729" s="2"/>
      <c r="D9729" s="44"/>
      <c r="E9729" s="44"/>
      <c r="F9729" s="45"/>
      <c r="G9729" s="45"/>
      <c r="H9729" s="45"/>
      <c r="I9729" s="45"/>
      <c r="J9729" s="45"/>
      <c r="K9729" s="45"/>
      <c r="L9729" s="45"/>
      <c r="M9729" s="45"/>
      <c r="N9729" s="45"/>
      <c r="O9729" s="45"/>
      <c r="P9729" s="45"/>
      <c r="Q9729" s="45"/>
      <c r="R9729" s="45"/>
      <c r="S9729" s="45"/>
      <c r="T9729" s="45"/>
      <c r="U9729" s="45"/>
      <c r="V9729" s="46"/>
      <c r="W9729" s="46"/>
      <c r="X9729" s="45"/>
      <c r="Y9729" s="45"/>
      <c r="Z9729" s="44"/>
      <c r="AA9729" s="44"/>
      <c r="AB9729" s="45"/>
      <c r="AC9729" s="45"/>
      <c r="AD9729" s="45"/>
      <c r="AE9729" s="45"/>
      <c r="AF9729" s="45"/>
      <c r="AG9729" s="45"/>
      <c r="AH9729" s="45"/>
      <c r="AI9729" s="45"/>
      <c r="AJ9729" s="45"/>
      <c r="AK9729" s="20"/>
    </row>
    <row r="9730" spans="2:37">
      <c r="B9730" s="2"/>
      <c r="D9730" s="44"/>
      <c r="E9730" s="44"/>
      <c r="F9730" s="45"/>
      <c r="G9730" s="45"/>
      <c r="H9730" s="45"/>
      <c r="I9730" s="45"/>
      <c r="J9730" s="45"/>
      <c r="K9730" s="45"/>
      <c r="L9730" s="45"/>
      <c r="M9730" s="45"/>
      <c r="N9730" s="45"/>
      <c r="O9730" s="45"/>
      <c r="P9730" s="45"/>
      <c r="Q9730" s="45"/>
      <c r="R9730" s="45"/>
      <c r="S9730" s="45"/>
      <c r="T9730" s="45"/>
      <c r="U9730" s="45"/>
      <c r="V9730" s="46"/>
      <c r="W9730" s="46"/>
      <c r="X9730" s="45"/>
      <c r="Y9730" s="45"/>
      <c r="Z9730" s="44"/>
      <c r="AA9730" s="44"/>
      <c r="AB9730" s="45"/>
      <c r="AC9730" s="45"/>
      <c r="AD9730" s="45"/>
      <c r="AE9730" s="45"/>
      <c r="AF9730" s="45"/>
      <c r="AG9730" s="45"/>
      <c r="AH9730" s="45"/>
      <c r="AI9730" s="45"/>
      <c r="AJ9730" s="45"/>
      <c r="AK9730" s="20"/>
    </row>
    <row r="9731" spans="2:37">
      <c r="B9731" s="2"/>
      <c r="D9731" s="44"/>
      <c r="E9731" s="44"/>
      <c r="F9731" s="45"/>
      <c r="G9731" s="45"/>
      <c r="H9731" s="45"/>
      <c r="I9731" s="45"/>
      <c r="J9731" s="45"/>
      <c r="K9731" s="45"/>
      <c r="L9731" s="45"/>
      <c r="M9731" s="45"/>
      <c r="N9731" s="45"/>
      <c r="O9731" s="45"/>
      <c r="P9731" s="45"/>
      <c r="Q9731" s="45"/>
      <c r="R9731" s="45"/>
      <c r="S9731" s="45"/>
      <c r="T9731" s="45"/>
      <c r="U9731" s="45"/>
      <c r="V9731" s="46"/>
      <c r="W9731" s="46"/>
      <c r="X9731" s="45"/>
      <c r="Y9731" s="45"/>
      <c r="Z9731" s="44"/>
      <c r="AA9731" s="44"/>
      <c r="AB9731" s="45"/>
      <c r="AC9731" s="45"/>
      <c r="AD9731" s="45"/>
      <c r="AE9731" s="45"/>
      <c r="AF9731" s="45"/>
      <c r="AG9731" s="45"/>
      <c r="AH9731" s="45"/>
      <c r="AI9731" s="45"/>
      <c r="AJ9731" s="45"/>
      <c r="AK9731" s="20"/>
    </row>
    <row r="9732" spans="2:37">
      <c r="B9732" s="2"/>
      <c r="D9732" s="44"/>
      <c r="E9732" s="44"/>
      <c r="F9732" s="45"/>
      <c r="G9732" s="45"/>
      <c r="H9732" s="45"/>
      <c r="I9732" s="45"/>
      <c r="J9732" s="45"/>
      <c r="K9732" s="45"/>
      <c r="L9732" s="45"/>
      <c r="M9732" s="45"/>
      <c r="N9732" s="45"/>
      <c r="O9732" s="45"/>
      <c r="P9732" s="45"/>
      <c r="Q9732" s="45"/>
      <c r="R9732" s="45"/>
      <c r="S9732" s="45"/>
      <c r="T9732" s="45"/>
      <c r="U9732" s="45"/>
      <c r="V9732" s="46"/>
      <c r="W9732" s="46"/>
      <c r="X9732" s="45"/>
      <c r="Y9732" s="45"/>
      <c r="Z9732" s="44"/>
      <c r="AA9732" s="44"/>
      <c r="AB9732" s="45"/>
      <c r="AC9732" s="45"/>
      <c r="AD9732" s="45"/>
      <c r="AE9732" s="45"/>
      <c r="AF9732" s="45"/>
      <c r="AG9732" s="45"/>
      <c r="AH9732" s="45"/>
      <c r="AI9732" s="45"/>
      <c r="AJ9732" s="45"/>
      <c r="AK9732" s="20"/>
    </row>
    <row r="9733" spans="2:37">
      <c r="B9733" s="2"/>
      <c r="D9733" s="44"/>
      <c r="E9733" s="44"/>
      <c r="F9733" s="45"/>
      <c r="G9733" s="45"/>
      <c r="H9733" s="45"/>
      <c r="I9733" s="45"/>
      <c r="J9733" s="45"/>
      <c r="K9733" s="45"/>
      <c r="L9733" s="45"/>
      <c r="M9733" s="45"/>
      <c r="N9733" s="45"/>
      <c r="O9733" s="45"/>
      <c r="P9733" s="45"/>
      <c r="Q9733" s="45"/>
      <c r="R9733" s="45"/>
      <c r="S9733" s="45"/>
      <c r="T9733" s="45"/>
      <c r="U9733" s="45"/>
      <c r="V9733" s="46"/>
      <c r="W9733" s="46"/>
      <c r="X9733" s="45"/>
      <c r="Y9733" s="45"/>
      <c r="Z9733" s="44"/>
      <c r="AA9733" s="44"/>
      <c r="AB9733" s="45"/>
      <c r="AC9733" s="45"/>
      <c r="AD9733" s="45"/>
      <c r="AE9733" s="45"/>
      <c r="AF9733" s="45"/>
      <c r="AG9733" s="45"/>
      <c r="AH9733" s="45"/>
      <c r="AI9733" s="45"/>
      <c r="AJ9733" s="45"/>
      <c r="AK9733" s="20"/>
    </row>
    <row r="9734" spans="2:37">
      <c r="B9734" s="2"/>
      <c r="D9734" s="44"/>
      <c r="E9734" s="44"/>
      <c r="F9734" s="45"/>
      <c r="G9734" s="45"/>
      <c r="H9734" s="45"/>
      <c r="I9734" s="45"/>
      <c r="J9734" s="45"/>
      <c r="K9734" s="45"/>
      <c r="L9734" s="45"/>
      <c r="M9734" s="45"/>
      <c r="N9734" s="45"/>
      <c r="O9734" s="45"/>
      <c r="P9734" s="45"/>
      <c r="Q9734" s="45"/>
      <c r="R9734" s="45"/>
      <c r="S9734" s="45"/>
      <c r="T9734" s="45"/>
      <c r="U9734" s="45"/>
      <c r="V9734" s="46"/>
      <c r="W9734" s="46"/>
      <c r="X9734" s="45"/>
      <c r="Y9734" s="45"/>
      <c r="Z9734" s="44"/>
      <c r="AA9734" s="44"/>
      <c r="AB9734" s="45"/>
      <c r="AC9734" s="45"/>
      <c r="AD9734" s="45"/>
      <c r="AE9734" s="45"/>
      <c r="AF9734" s="45"/>
      <c r="AG9734" s="45"/>
      <c r="AH9734" s="45"/>
      <c r="AI9734" s="45"/>
      <c r="AJ9734" s="45"/>
      <c r="AK9734" s="20"/>
    </row>
    <row r="9735" spans="2:37">
      <c r="B9735" s="2"/>
      <c r="D9735" s="44"/>
      <c r="E9735" s="44"/>
      <c r="F9735" s="45"/>
      <c r="G9735" s="45"/>
      <c r="H9735" s="45"/>
      <c r="I9735" s="45"/>
      <c r="J9735" s="45"/>
      <c r="K9735" s="45"/>
      <c r="L9735" s="45"/>
      <c r="M9735" s="45"/>
      <c r="N9735" s="45"/>
      <c r="O9735" s="45"/>
      <c r="P9735" s="45"/>
      <c r="Q9735" s="45"/>
      <c r="R9735" s="45"/>
      <c r="S9735" s="45"/>
      <c r="T9735" s="45"/>
      <c r="U9735" s="45"/>
      <c r="V9735" s="46"/>
      <c r="W9735" s="46"/>
      <c r="X9735" s="45"/>
      <c r="Y9735" s="45"/>
      <c r="Z9735" s="44"/>
      <c r="AA9735" s="44"/>
      <c r="AB9735" s="45"/>
      <c r="AC9735" s="45"/>
      <c r="AD9735" s="45"/>
      <c r="AE9735" s="45"/>
      <c r="AF9735" s="45"/>
      <c r="AG9735" s="45"/>
      <c r="AH9735" s="45"/>
      <c r="AI9735" s="45"/>
      <c r="AJ9735" s="45"/>
      <c r="AK9735" s="20"/>
    </row>
    <row r="9736" spans="2:37">
      <c r="B9736" s="2"/>
      <c r="D9736" s="44"/>
      <c r="E9736" s="44"/>
      <c r="F9736" s="45"/>
      <c r="G9736" s="45"/>
      <c r="H9736" s="45"/>
      <c r="I9736" s="45"/>
      <c r="J9736" s="45"/>
      <c r="K9736" s="45"/>
      <c r="L9736" s="45"/>
      <c r="M9736" s="45"/>
      <c r="N9736" s="45"/>
      <c r="O9736" s="45"/>
      <c r="P9736" s="45"/>
      <c r="Q9736" s="45"/>
      <c r="R9736" s="45"/>
      <c r="S9736" s="45"/>
      <c r="T9736" s="45"/>
      <c r="U9736" s="45"/>
      <c r="V9736" s="46"/>
      <c r="W9736" s="46"/>
      <c r="X9736" s="45"/>
      <c r="Y9736" s="45"/>
      <c r="Z9736" s="44"/>
      <c r="AA9736" s="44"/>
      <c r="AB9736" s="45"/>
      <c r="AC9736" s="45"/>
      <c r="AD9736" s="45"/>
      <c r="AE9736" s="45"/>
      <c r="AF9736" s="45"/>
      <c r="AG9736" s="45"/>
      <c r="AH9736" s="45"/>
      <c r="AI9736" s="45"/>
      <c r="AJ9736" s="45"/>
      <c r="AK9736" s="20"/>
    </row>
    <row r="9737" spans="2:37">
      <c r="B9737" s="2"/>
      <c r="D9737" s="44"/>
      <c r="E9737" s="44"/>
      <c r="F9737" s="45"/>
      <c r="G9737" s="45"/>
      <c r="H9737" s="45"/>
      <c r="I9737" s="45"/>
      <c r="J9737" s="45"/>
      <c r="K9737" s="45"/>
      <c r="L9737" s="45"/>
      <c r="M9737" s="45"/>
      <c r="N9737" s="45"/>
      <c r="O9737" s="45"/>
      <c r="P9737" s="45"/>
      <c r="Q9737" s="45"/>
      <c r="R9737" s="45"/>
      <c r="S9737" s="45"/>
      <c r="T9737" s="45"/>
      <c r="U9737" s="45"/>
      <c r="V9737" s="46"/>
      <c r="W9737" s="46"/>
      <c r="X9737" s="45"/>
      <c r="Y9737" s="45"/>
      <c r="Z9737" s="44"/>
      <c r="AA9737" s="44"/>
      <c r="AB9737" s="45"/>
      <c r="AC9737" s="45"/>
      <c r="AD9737" s="45"/>
      <c r="AE9737" s="45"/>
      <c r="AF9737" s="45"/>
      <c r="AG9737" s="45"/>
      <c r="AH9737" s="45"/>
      <c r="AI9737" s="45"/>
      <c r="AJ9737" s="45"/>
      <c r="AK9737" s="20"/>
    </row>
    <row r="9738" spans="2:37">
      <c r="B9738" s="2"/>
      <c r="D9738" s="44"/>
      <c r="E9738" s="44"/>
      <c r="F9738" s="45"/>
      <c r="G9738" s="45"/>
      <c r="H9738" s="45"/>
      <c r="I9738" s="45"/>
      <c r="J9738" s="45"/>
      <c r="K9738" s="45"/>
      <c r="L9738" s="45"/>
      <c r="M9738" s="45"/>
      <c r="N9738" s="45"/>
      <c r="O9738" s="45"/>
      <c r="P9738" s="45"/>
      <c r="Q9738" s="45"/>
      <c r="R9738" s="45"/>
      <c r="S9738" s="45"/>
      <c r="T9738" s="45"/>
      <c r="U9738" s="45"/>
      <c r="V9738" s="46"/>
      <c r="W9738" s="46"/>
      <c r="X9738" s="45"/>
      <c r="Y9738" s="45"/>
      <c r="Z9738" s="44"/>
      <c r="AA9738" s="44"/>
      <c r="AB9738" s="45"/>
      <c r="AC9738" s="45"/>
      <c r="AD9738" s="45"/>
      <c r="AE9738" s="45"/>
      <c r="AF9738" s="45"/>
      <c r="AG9738" s="45"/>
      <c r="AH9738" s="45"/>
      <c r="AI9738" s="45"/>
      <c r="AJ9738" s="45"/>
      <c r="AK9738" s="20"/>
    </row>
    <row r="9739" spans="2:37">
      <c r="B9739" s="2"/>
      <c r="D9739" s="44"/>
      <c r="E9739" s="44"/>
      <c r="F9739" s="45"/>
      <c r="G9739" s="45"/>
      <c r="H9739" s="45"/>
      <c r="I9739" s="45"/>
      <c r="J9739" s="45"/>
      <c r="K9739" s="45"/>
      <c r="L9739" s="45"/>
      <c r="M9739" s="45"/>
      <c r="N9739" s="45"/>
      <c r="O9739" s="45"/>
      <c r="P9739" s="45"/>
      <c r="Q9739" s="45"/>
      <c r="R9739" s="45"/>
      <c r="S9739" s="45"/>
      <c r="T9739" s="45"/>
      <c r="U9739" s="45"/>
      <c r="V9739" s="46"/>
      <c r="W9739" s="46"/>
      <c r="X9739" s="45"/>
      <c r="Y9739" s="45"/>
      <c r="Z9739" s="44"/>
      <c r="AA9739" s="44"/>
      <c r="AB9739" s="45"/>
      <c r="AC9739" s="45"/>
      <c r="AD9739" s="45"/>
      <c r="AE9739" s="45"/>
      <c r="AF9739" s="45"/>
      <c r="AG9739" s="45"/>
      <c r="AH9739" s="45"/>
      <c r="AI9739" s="45"/>
      <c r="AJ9739" s="45"/>
      <c r="AK9739" s="20"/>
    </row>
    <row r="9740" spans="2:37">
      <c r="B9740" s="2"/>
      <c r="D9740" s="44"/>
      <c r="E9740" s="44"/>
      <c r="F9740" s="45"/>
      <c r="G9740" s="45"/>
      <c r="H9740" s="45"/>
      <c r="I9740" s="45"/>
      <c r="J9740" s="45"/>
      <c r="K9740" s="45"/>
      <c r="L9740" s="45"/>
      <c r="M9740" s="45"/>
      <c r="N9740" s="45"/>
      <c r="O9740" s="45"/>
      <c r="P9740" s="45"/>
      <c r="Q9740" s="45"/>
      <c r="R9740" s="45"/>
      <c r="S9740" s="45"/>
      <c r="T9740" s="45"/>
      <c r="U9740" s="45"/>
      <c r="V9740" s="46"/>
      <c r="W9740" s="46"/>
      <c r="X9740" s="45"/>
      <c r="Y9740" s="45"/>
      <c r="Z9740" s="44"/>
      <c r="AA9740" s="44"/>
      <c r="AB9740" s="45"/>
      <c r="AC9740" s="45"/>
      <c r="AD9740" s="45"/>
      <c r="AE9740" s="45"/>
      <c r="AF9740" s="45"/>
      <c r="AG9740" s="45"/>
      <c r="AH9740" s="45"/>
      <c r="AI9740" s="45"/>
      <c r="AJ9740" s="45"/>
      <c r="AK9740" s="20"/>
    </row>
    <row r="9741" spans="2:37">
      <c r="B9741" s="2"/>
      <c r="D9741" s="44"/>
      <c r="E9741" s="44"/>
      <c r="F9741" s="45"/>
      <c r="G9741" s="45"/>
      <c r="H9741" s="45"/>
      <c r="I9741" s="45"/>
      <c r="J9741" s="45"/>
      <c r="K9741" s="45"/>
      <c r="L9741" s="45"/>
      <c r="M9741" s="45"/>
      <c r="N9741" s="45"/>
      <c r="O9741" s="45"/>
      <c r="P9741" s="45"/>
      <c r="Q9741" s="45"/>
      <c r="R9741" s="45"/>
      <c r="S9741" s="45"/>
      <c r="T9741" s="45"/>
      <c r="U9741" s="45"/>
      <c r="V9741" s="46"/>
      <c r="W9741" s="46"/>
      <c r="X9741" s="45"/>
      <c r="Y9741" s="45"/>
      <c r="Z9741" s="44"/>
      <c r="AA9741" s="44"/>
      <c r="AB9741" s="45"/>
      <c r="AC9741" s="45"/>
      <c r="AD9741" s="45"/>
      <c r="AE9741" s="45"/>
      <c r="AF9741" s="45"/>
      <c r="AG9741" s="45"/>
      <c r="AH9741" s="45"/>
      <c r="AI9741" s="45"/>
      <c r="AJ9741" s="45"/>
      <c r="AK9741" s="20"/>
    </row>
    <row r="9742" spans="2:37" ht="14.25" customHeight="1">
      <c r="B9742" s="2"/>
      <c r="D9742" s="44"/>
      <c r="E9742" s="44"/>
      <c r="F9742" s="45"/>
      <c r="G9742" s="45"/>
      <c r="H9742" s="45"/>
      <c r="I9742" s="45"/>
      <c r="J9742" s="45"/>
      <c r="K9742" s="45"/>
      <c r="L9742" s="45"/>
      <c r="M9742" s="45"/>
      <c r="N9742" s="45"/>
      <c r="O9742" s="45"/>
      <c r="P9742" s="45"/>
      <c r="Q9742" s="45"/>
      <c r="R9742" s="45"/>
      <c r="S9742" s="45"/>
      <c r="T9742" s="45"/>
      <c r="U9742" s="45"/>
      <c r="V9742" s="46"/>
      <c r="W9742" s="46"/>
      <c r="X9742" s="45"/>
      <c r="Y9742" s="45"/>
      <c r="Z9742" s="44"/>
      <c r="AA9742" s="44"/>
      <c r="AB9742" s="45"/>
      <c r="AC9742" s="45"/>
      <c r="AD9742" s="45"/>
      <c r="AE9742" s="45"/>
      <c r="AF9742" s="45"/>
      <c r="AG9742" s="45"/>
      <c r="AH9742" s="45"/>
      <c r="AI9742" s="45"/>
      <c r="AJ9742" s="45"/>
      <c r="AK9742" s="20"/>
    </row>
    <row r="9743" spans="2:37" ht="13.5" customHeight="1">
      <c r="B9743" s="47"/>
      <c r="C9743" s="47"/>
      <c r="D9743" s="47"/>
      <c r="E9743" s="47"/>
    </row>
    <row r="9744" spans="2:37" ht="12.75" customHeight="1">
      <c r="B9744" s="39"/>
      <c r="C9744" s="39"/>
      <c r="D9744" s="39"/>
      <c r="E9744" s="39"/>
      <c r="F9744" s="39"/>
      <c r="G9744" s="1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</row>
    <row r="9745" spans="2:34" ht="12.75" customHeight="1">
      <c r="AB9745" s="39"/>
      <c r="AC9745" s="39"/>
      <c r="AD9745" s="39"/>
      <c r="AE9745" s="39"/>
      <c r="AF9745" s="39"/>
      <c r="AG9745" s="39"/>
    </row>
    <row r="9746" spans="2:34" ht="12" customHeight="1">
      <c r="B9746" s="39"/>
      <c r="C9746" s="39"/>
      <c r="D9746" s="39"/>
      <c r="E9746" s="39"/>
      <c r="G9746" s="1"/>
      <c r="H9746" s="41"/>
      <c r="I9746" s="41"/>
      <c r="J9746" s="41"/>
      <c r="K9746" s="41"/>
      <c r="L9746" s="41"/>
      <c r="M9746" s="41"/>
      <c r="N9746" s="41"/>
      <c r="O9746" s="39"/>
      <c r="P9746" s="39"/>
      <c r="Q9746" s="39"/>
      <c r="R9746" s="39"/>
      <c r="S9746" s="1"/>
      <c r="T9746" s="42"/>
      <c r="U9746" s="42"/>
      <c r="V9746" s="42"/>
      <c r="W9746" s="42"/>
      <c r="X9746" s="42"/>
      <c r="Y9746" s="42"/>
      <c r="Z9746" s="42"/>
      <c r="AA9746" s="42"/>
      <c r="AB9746" s="39"/>
      <c r="AC9746" s="39"/>
      <c r="AD9746" s="39"/>
      <c r="AE9746" s="39"/>
      <c r="AF9746" s="39"/>
      <c r="AG9746" s="39"/>
    </row>
    <row r="9747" spans="2:34" ht="10.5" customHeight="1">
      <c r="AB9747" s="39"/>
      <c r="AC9747" s="39"/>
      <c r="AD9747" s="39"/>
      <c r="AE9747" s="39"/>
      <c r="AF9747" s="39"/>
      <c r="AG9747" s="39"/>
    </row>
    <row r="9748" spans="2:34" ht="12" customHeight="1">
      <c r="AB9748" s="39"/>
      <c r="AC9748" s="39"/>
      <c r="AD9748" s="39"/>
      <c r="AE9748" s="39"/>
      <c r="AF9748" s="39"/>
      <c r="AG9748" s="39"/>
    </row>
    <row r="9749" spans="2:34" ht="12" customHeight="1">
      <c r="AB9749" s="39"/>
      <c r="AC9749" s="39"/>
      <c r="AD9749" s="39"/>
      <c r="AE9749" s="39"/>
      <c r="AF9749" s="39"/>
      <c r="AG9749" s="39"/>
    </row>
    <row r="9750" spans="2:34" ht="6" customHeight="1"/>
    <row r="9751" spans="2:34" ht="3" customHeight="1">
      <c r="B9751" s="43"/>
      <c r="D9751" s="43"/>
      <c r="E9751" s="43"/>
      <c r="G9751" s="43"/>
      <c r="H9751" s="43"/>
      <c r="J9751" s="43"/>
      <c r="K9751" s="43"/>
      <c r="L9751" s="43"/>
      <c r="M9751" s="43"/>
      <c r="N9751" s="43"/>
      <c r="O9751" s="43"/>
      <c r="Q9751" s="43"/>
      <c r="R9751" s="43"/>
      <c r="S9751" s="43"/>
      <c r="T9751" s="43"/>
      <c r="U9751" s="43"/>
      <c r="X9751" s="43"/>
      <c r="Y9751" s="43"/>
      <c r="Z9751" s="43"/>
      <c r="AA9751" s="43"/>
      <c r="AB9751" s="43"/>
      <c r="AC9751" s="43"/>
      <c r="AE9751" s="43"/>
      <c r="AF9751" s="43"/>
      <c r="AG9751" s="43"/>
      <c r="AH9751" s="43"/>
    </row>
    <row r="9752" spans="2:34" ht="14.25" customHeight="1">
      <c r="B9752" s="43"/>
      <c r="D9752" s="43"/>
      <c r="E9752" s="43"/>
      <c r="G9752" s="43"/>
      <c r="H9752" s="43"/>
      <c r="J9752" s="43"/>
      <c r="K9752" s="43"/>
      <c r="L9752" s="43"/>
      <c r="M9752" s="43"/>
      <c r="N9752" s="43"/>
      <c r="O9752" s="43"/>
      <c r="Q9752" s="43"/>
      <c r="R9752" s="43"/>
      <c r="S9752" s="43"/>
      <c r="T9752" s="43"/>
      <c r="U9752" s="43"/>
      <c r="X9752" s="43"/>
      <c r="Y9752" s="43"/>
      <c r="Z9752" s="43"/>
      <c r="AA9752" s="43"/>
      <c r="AB9752" s="43"/>
      <c r="AC9752" s="43"/>
      <c r="AE9752" s="43"/>
      <c r="AF9752" s="43"/>
      <c r="AG9752" s="43"/>
      <c r="AH9752" s="43"/>
    </row>
    <row r="9753" spans="2:34">
      <c r="B9753" s="2"/>
      <c r="D9753" s="44"/>
      <c r="E9753" s="44"/>
      <c r="F9753" s="45"/>
      <c r="G9753" s="45"/>
      <c r="H9753" s="45"/>
      <c r="I9753" s="45"/>
      <c r="J9753" s="45"/>
      <c r="K9753" s="45"/>
      <c r="L9753" s="45"/>
      <c r="M9753" s="45"/>
      <c r="N9753" s="45"/>
      <c r="O9753" s="45"/>
      <c r="P9753" s="45"/>
      <c r="Q9753" s="45"/>
      <c r="R9753" s="45"/>
      <c r="S9753" s="45"/>
      <c r="T9753" s="45"/>
      <c r="U9753" s="45"/>
      <c r="V9753" s="46"/>
      <c r="W9753" s="46"/>
    </row>
    <row r="9754" spans="2:34">
      <c r="B9754" s="2"/>
      <c r="D9754" s="44"/>
      <c r="E9754" s="44"/>
      <c r="F9754" s="45"/>
      <c r="G9754" s="45"/>
      <c r="H9754" s="45"/>
      <c r="I9754" s="45"/>
      <c r="J9754" s="45"/>
      <c r="K9754" s="45"/>
      <c r="L9754" s="45"/>
      <c r="M9754" s="45"/>
      <c r="N9754" s="45"/>
      <c r="O9754" s="45"/>
      <c r="P9754" s="45"/>
      <c r="Q9754" s="45"/>
      <c r="R9754" s="45"/>
      <c r="S9754" s="45"/>
      <c r="T9754" s="45"/>
      <c r="U9754" s="45"/>
      <c r="V9754" s="46"/>
      <c r="W9754" s="46"/>
    </row>
    <row r="9755" spans="2:34">
      <c r="B9755" s="2"/>
      <c r="D9755" s="44"/>
      <c r="E9755" s="44"/>
      <c r="F9755" s="45"/>
      <c r="G9755" s="45"/>
      <c r="H9755" s="45"/>
      <c r="I9755" s="45"/>
      <c r="J9755" s="45"/>
      <c r="K9755" s="45"/>
      <c r="L9755" s="45"/>
      <c r="M9755" s="45"/>
      <c r="N9755" s="45"/>
      <c r="O9755" s="45"/>
      <c r="P9755" s="45"/>
      <c r="Q9755" s="45"/>
      <c r="R9755" s="45"/>
      <c r="S9755" s="45"/>
      <c r="T9755" s="45"/>
      <c r="U9755" s="45"/>
      <c r="V9755" s="46"/>
      <c r="W9755" s="46"/>
    </row>
    <row r="9756" spans="2:34">
      <c r="B9756" s="2"/>
      <c r="D9756" s="44"/>
      <c r="E9756" s="44"/>
      <c r="F9756" s="45"/>
      <c r="G9756" s="45"/>
      <c r="H9756" s="45"/>
      <c r="I9756" s="45"/>
      <c r="J9756" s="45"/>
      <c r="K9756" s="45"/>
      <c r="L9756" s="45"/>
      <c r="M9756" s="45"/>
      <c r="N9756" s="45"/>
      <c r="O9756" s="45"/>
      <c r="P9756" s="45"/>
      <c r="Q9756" s="45"/>
      <c r="R9756" s="45"/>
      <c r="S9756" s="45"/>
      <c r="T9756" s="45"/>
      <c r="U9756" s="45"/>
      <c r="V9756" s="46"/>
      <c r="W9756" s="46"/>
    </row>
    <row r="9757" spans="2:34">
      <c r="B9757" s="2"/>
      <c r="D9757" s="44"/>
      <c r="E9757" s="44"/>
      <c r="F9757" s="45"/>
      <c r="G9757" s="45"/>
      <c r="H9757" s="45"/>
      <c r="I9757" s="45"/>
      <c r="J9757" s="45"/>
      <c r="K9757" s="45"/>
      <c r="L9757" s="45"/>
      <c r="M9757" s="45"/>
      <c r="N9757" s="45"/>
      <c r="O9757" s="45"/>
      <c r="P9757" s="45"/>
      <c r="Q9757" s="45"/>
      <c r="R9757" s="45"/>
      <c r="S9757" s="45"/>
      <c r="T9757" s="45"/>
      <c r="U9757" s="45"/>
      <c r="V9757" s="46"/>
      <c r="W9757" s="46"/>
    </row>
    <row r="9758" spans="2:34">
      <c r="B9758" s="2"/>
      <c r="D9758" s="44"/>
      <c r="E9758" s="44"/>
      <c r="F9758" s="45"/>
      <c r="G9758" s="45"/>
      <c r="H9758" s="45"/>
      <c r="I9758" s="45"/>
      <c r="J9758" s="45"/>
      <c r="K9758" s="45"/>
      <c r="L9758" s="45"/>
      <c r="M9758" s="45"/>
      <c r="N9758" s="45"/>
      <c r="O9758" s="45"/>
      <c r="P9758" s="45"/>
      <c r="Q9758" s="45"/>
      <c r="R9758" s="45"/>
      <c r="S9758" s="45"/>
      <c r="T9758" s="45"/>
      <c r="U9758" s="45"/>
      <c r="V9758" s="46"/>
      <c r="W9758" s="46"/>
    </row>
    <row r="9759" spans="2:34">
      <c r="B9759" s="2"/>
      <c r="D9759" s="44"/>
      <c r="E9759" s="44"/>
      <c r="F9759" s="45"/>
      <c r="G9759" s="45"/>
      <c r="H9759" s="45"/>
      <c r="I9759" s="45"/>
      <c r="J9759" s="45"/>
      <c r="K9759" s="45"/>
      <c r="L9759" s="45"/>
      <c r="M9759" s="45"/>
      <c r="N9759" s="45"/>
      <c r="O9759" s="45"/>
      <c r="P9759" s="45"/>
      <c r="Q9759" s="45"/>
      <c r="R9759" s="45"/>
      <c r="S9759" s="45"/>
      <c r="T9759" s="45"/>
      <c r="U9759" s="45"/>
      <c r="V9759" s="46"/>
      <c r="W9759" s="46"/>
    </row>
    <row r="9760" spans="2:34">
      <c r="B9760" s="2"/>
      <c r="D9760" s="44"/>
      <c r="E9760" s="44"/>
      <c r="F9760" s="45"/>
      <c r="G9760" s="45"/>
      <c r="H9760" s="45"/>
      <c r="I9760" s="45"/>
      <c r="J9760" s="45"/>
      <c r="K9760" s="45"/>
      <c r="L9760" s="45"/>
      <c r="M9760" s="45"/>
      <c r="N9760" s="45"/>
      <c r="O9760" s="45"/>
      <c r="P9760" s="45"/>
      <c r="Q9760" s="45"/>
      <c r="R9760" s="45"/>
      <c r="S9760" s="45"/>
      <c r="T9760" s="45"/>
      <c r="U9760" s="45"/>
      <c r="V9760" s="46"/>
      <c r="W9760" s="46"/>
    </row>
    <row r="9761" spans="2:23">
      <c r="B9761" s="2"/>
      <c r="D9761" s="44"/>
      <c r="E9761" s="44"/>
      <c r="F9761" s="45"/>
      <c r="G9761" s="45"/>
      <c r="H9761" s="45"/>
      <c r="I9761" s="45"/>
      <c r="J9761" s="45"/>
      <c r="K9761" s="45"/>
      <c r="L9761" s="45"/>
      <c r="M9761" s="45"/>
      <c r="N9761" s="45"/>
      <c r="O9761" s="45"/>
      <c r="P9761" s="45"/>
      <c r="Q9761" s="45"/>
      <c r="R9761" s="45"/>
      <c r="S9761" s="45"/>
      <c r="T9761" s="45"/>
      <c r="U9761" s="45"/>
      <c r="V9761" s="46"/>
      <c r="W9761" s="46"/>
    </row>
    <row r="9762" spans="2:23">
      <c r="B9762" s="2"/>
      <c r="D9762" s="44"/>
      <c r="E9762" s="44"/>
      <c r="F9762" s="45"/>
      <c r="G9762" s="45"/>
      <c r="H9762" s="45"/>
      <c r="I9762" s="45"/>
      <c r="J9762" s="45"/>
      <c r="K9762" s="45"/>
      <c r="L9762" s="45"/>
      <c r="M9762" s="45"/>
      <c r="N9762" s="45"/>
      <c r="O9762" s="45"/>
      <c r="P9762" s="45"/>
      <c r="Q9762" s="45"/>
      <c r="R9762" s="45"/>
      <c r="S9762" s="45"/>
      <c r="T9762" s="45"/>
      <c r="U9762" s="45"/>
      <c r="V9762" s="46"/>
      <c r="W9762" s="46"/>
    </row>
    <row r="9763" spans="2:23">
      <c r="B9763" s="2"/>
      <c r="D9763" s="44"/>
      <c r="E9763" s="44"/>
      <c r="F9763" s="45"/>
      <c r="G9763" s="45"/>
      <c r="H9763" s="45"/>
      <c r="I9763" s="45"/>
      <c r="J9763" s="45"/>
      <c r="K9763" s="45"/>
      <c r="L9763" s="45"/>
      <c r="M9763" s="45"/>
      <c r="N9763" s="45"/>
      <c r="O9763" s="45"/>
      <c r="P9763" s="45"/>
      <c r="Q9763" s="45"/>
      <c r="R9763" s="45"/>
      <c r="S9763" s="45"/>
      <c r="T9763" s="45"/>
      <c r="U9763" s="45"/>
      <c r="V9763" s="46"/>
      <c r="W9763" s="46"/>
    </row>
    <row r="9764" spans="2:23">
      <c r="B9764" s="2"/>
      <c r="D9764" s="44"/>
      <c r="E9764" s="44"/>
      <c r="F9764" s="45"/>
      <c r="G9764" s="45"/>
      <c r="H9764" s="45"/>
      <c r="I9764" s="45"/>
      <c r="J9764" s="45"/>
      <c r="K9764" s="45"/>
      <c r="L9764" s="45"/>
      <c r="M9764" s="45"/>
      <c r="N9764" s="45"/>
      <c r="O9764" s="45"/>
      <c r="P9764" s="45"/>
      <c r="Q9764" s="45"/>
      <c r="R9764" s="45"/>
      <c r="S9764" s="45"/>
      <c r="T9764" s="45"/>
      <c r="U9764" s="45"/>
      <c r="V9764" s="46"/>
      <c r="W9764" s="46"/>
    </row>
    <row r="9765" spans="2:23">
      <c r="B9765" s="2"/>
      <c r="D9765" s="44"/>
      <c r="E9765" s="44"/>
      <c r="F9765" s="45"/>
      <c r="G9765" s="45"/>
      <c r="H9765" s="45"/>
      <c r="I9765" s="45"/>
      <c r="J9765" s="45"/>
      <c r="K9765" s="45"/>
      <c r="L9765" s="45"/>
      <c r="M9765" s="45"/>
      <c r="N9765" s="45"/>
      <c r="O9765" s="45"/>
      <c r="P9765" s="45"/>
      <c r="Q9765" s="45"/>
      <c r="R9765" s="45"/>
      <c r="S9765" s="45"/>
      <c r="T9765" s="45"/>
      <c r="U9765" s="45"/>
      <c r="V9765" s="46"/>
      <c r="W9765" s="46"/>
    </row>
    <row r="9766" spans="2:23">
      <c r="B9766" s="2"/>
      <c r="D9766" s="44"/>
      <c r="E9766" s="44"/>
      <c r="F9766" s="45"/>
      <c r="G9766" s="45"/>
      <c r="H9766" s="45"/>
      <c r="I9766" s="45"/>
      <c r="J9766" s="45"/>
      <c r="K9766" s="45"/>
      <c r="L9766" s="45"/>
      <c r="M9766" s="45"/>
      <c r="N9766" s="45"/>
      <c r="O9766" s="45"/>
      <c r="P9766" s="45"/>
      <c r="Q9766" s="45"/>
      <c r="R9766" s="45"/>
      <c r="S9766" s="45"/>
      <c r="T9766" s="45"/>
      <c r="U9766" s="45"/>
      <c r="V9766" s="46"/>
      <c r="W9766" s="46"/>
    </row>
    <row r="9767" spans="2:23">
      <c r="B9767" s="2"/>
      <c r="D9767" s="44"/>
      <c r="E9767" s="44"/>
      <c r="F9767" s="45"/>
      <c r="G9767" s="45"/>
      <c r="H9767" s="45"/>
      <c r="I9767" s="45"/>
      <c r="J9767" s="45"/>
      <c r="K9767" s="45"/>
      <c r="L9767" s="45"/>
      <c r="M9767" s="45"/>
      <c r="N9767" s="45"/>
      <c r="O9767" s="45"/>
      <c r="P9767" s="45"/>
      <c r="Q9767" s="45"/>
      <c r="R9767" s="45"/>
      <c r="S9767" s="45"/>
      <c r="T9767" s="45"/>
      <c r="U9767" s="45"/>
      <c r="V9767" s="46"/>
      <c r="W9767" s="46"/>
    </row>
    <row r="9768" spans="2:23">
      <c r="B9768" s="2"/>
      <c r="D9768" s="44"/>
      <c r="E9768" s="44"/>
      <c r="F9768" s="45"/>
      <c r="G9768" s="45"/>
      <c r="H9768" s="45"/>
      <c r="I9768" s="45"/>
      <c r="J9768" s="45"/>
      <c r="K9768" s="45"/>
      <c r="L9768" s="45"/>
      <c r="M9768" s="45"/>
      <c r="N9768" s="45"/>
      <c r="O9768" s="45"/>
      <c r="P9768" s="45"/>
      <c r="Q9768" s="45"/>
      <c r="R9768" s="45"/>
      <c r="S9768" s="45"/>
      <c r="T9768" s="45"/>
      <c r="U9768" s="45"/>
      <c r="V9768" s="46"/>
      <c r="W9768" s="46"/>
    </row>
    <row r="9769" spans="2:23">
      <c r="B9769" s="2"/>
      <c r="D9769" s="44"/>
      <c r="E9769" s="44"/>
      <c r="F9769" s="45"/>
      <c r="G9769" s="45"/>
      <c r="H9769" s="45"/>
      <c r="I9769" s="45"/>
      <c r="J9769" s="45"/>
      <c r="K9769" s="45"/>
      <c r="L9769" s="45"/>
      <c r="M9769" s="45"/>
      <c r="N9769" s="45"/>
      <c r="O9769" s="45"/>
      <c r="P9769" s="45"/>
      <c r="Q9769" s="45"/>
      <c r="R9769" s="45"/>
      <c r="S9769" s="45"/>
      <c r="T9769" s="45"/>
      <c r="U9769" s="45"/>
      <c r="V9769" s="46"/>
      <c r="W9769" s="46"/>
    </row>
    <row r="9770" spans="2:23">
      <c r="B9770" s="2"/>
      <c r="D9770" s="44"/>
      <c r="E9770" s="44"/>
      <c r="F9770" s="45"/>
      <c r="G9770" s="45"/>
      <c r="H9770" s="45"/>
      <c r="I9770" s="45"/>
      <c r="J9770" s="45"/>
      <c r="K9770" s="45"/>
      <c r="L9770" s="45"/>
      <c r="M9770" s="45"/>
      <c r="N9770" s="45"/>
      <c r="O9770" s="45"/>
      <c r="P9770" s="45"/>
      <c r="Q9770" s="45"/>
      <c r="R9770" s="45"/>
      <c r="S9770" s="45"/>
      <c r="T9770" s="45"/>
      <c r="U9770" s="45"/>
      <c r="V9770" s="46"/>
      <c r="W9770" s="46"/>
    </row>
    <row r="9771" spans="2:23">
      <c r="B9771" s="2"/>
      <c r="D9771" s="44"/>
      <c r="E9771" s="44"/>
      <c r="F9771" s="45"/>
      <c r="G9771" s="45"/>
      <c r="H9771" s="45"/>
      <c r="I9771" s="45"/>
      <c r="J9771" s="45"/>
      <c r="K9771" s="45"/>
      <c r="L9771" s="45"/>
      <c r="M9771" s="45"/>
      <c r="N9771" s="45"/>
      <c r="O9771" s="45"/>
      <c r="P9771" s="45"/>
      <c r="Q9771" s="45"/>
      <c r="R9771" s="45"/>
      <c r="S9771" s="45"/>
      <c r="T9771" s="45"/>
      <c r="U9771" s="45"/>
      <c r="V9771" s="46"/>
      <c r="W9771" s="46"/>
    </row>
    <row r="9772" spans="2:23">
      <c r="B9772" s="2"/>
      <c r="D9772" s="44"/>
      <c r="E9772" s="44"/>
      <c r="F9772" s="45"/>
      <c r="G9772" s="45"/>
      <c r="H9772" s="45"/>
      <c r="I9772" s="45"/>
      <c r="J9772" s="45"/>
      <c r="K9772" s="45"/>
      <c r="L9772" s="45"/>
      <c r="M9772" s="45"/>
      <c r="N9772" s="45"/>
      <c r="O9772" s="45"/>
      <c r="P9772" s="45"/>
      <c r="Q9772" s="45"/>
      <c r="R9772" s="45"/>
      <c r="S9772" s="45"/>
      <c r="T9772" s="45"/>
      <c r="U9772" s="45"/>
      <c r="V9772" s="46"/>
      <c r="W9772" s="46"/>
    </row>
    <row r="9773" spans="2:23">
      <c r="B9773" s="2"/>
      <c r="D9773" s="44"/>
      <c r="E9773" s="44"/>
      <c r="F9773" s="45"/>
      <c r="G9773" s="45"/>
      <c r="H9773" s="45"/>
      <c r="I9773" s="45"/>
      <c r="J9773" s="45"/>
      <c r="K9773" s="45"/>
      <c r="L9773" s="45"/>
      <c r="M9773" s="45"/>
      <c r="N9773" s="45"/>
      <c r="O9773" s="45"/>
      <c r="P9773" s="45"/>
      <c r="Q9773" s="45"/>
      <c r="R9773" s="45"/>
      <c r="S9773" s="45"/>
      <c r="T9773" s="45"/>
      <c r="U9773" s="45"/>
      <c r="V9773" s="46"/>
      <c r="W9773" s="46"/>
    </row>
    <row r="9774" spans="2:23">
      <c r="B9774" s="2"/>
      <c r="D9774" s="44"/>
      <c r="E9774" s="44"/>
      <c r="F9774" s="45"/>
      <c r="G9774" s="45"/>
      <c r="H9774" s="45"/>
      <c r="I9774" s="45"/>
      <c r="J9774" s="45"/>
      <c r="K9774" s="45"/>
      <c r="L9774" s="45"/>
      <c r="M9774" s="45"/>
      <c r="N9774" s="45"/>
      <c r="O9774" s="45"/>
      <c r="P9774" s="45"/>
      <c r="Q9774" s="45"/>
      <c r="R9774" s="45"/>
      <c r="S9774" s="45"/>
      <c r="T9774" s="45"/>
      <c r="U9774" s="45"/>
      <c r="V9774" s="46"/>
      <c r="W9774" s="46"/>
    </row>
    <row r="9775" spans="2:23">
      <c r="B9775" s="2"/>
      <c r="D9775" s="44"/>
      <c r="E9775" s="44"/>
      <c r="F9775" s="45"/>
      <c r="G9775" s="45"/>
      <c r="H9775" s="45"/>
      <c r="I9775" s="45"/>
      <c r="J9775" s="45"/>
      <c r="K9775" s="45"/>
      <c r="L9775" s="45"/>
      <c r="M9775" s="45"/>
      <c r="N9775" s="45"/>
      <c r="O9775" s="45"/>
      <c r="P9775" s="45"/>
      <c r="Q9775" s="45"/>
      <c r="R9775" s="45"/>
      <c r="S9775" s="45"/>
      <c r="T9775" s="45"/>
      <c r="U9775" s="45"/>
      <c r="V9775" s="46"/>
      <c r="W9775" s="46"/>
    </row>
    <row r="9776" spans="2:23" ht="9.75" customHeight="1">
      <c r="B9776" s="2"/>
      <c r="D9776" s="44"/>
      <c r="E9776" s="44"/>
      <c r="F9776" s="45"/>
      <c r="G9776" s="45"/>
      <c r="H9776" s="45"/>
      <c r="I9776" s="45"/>
      <c r="J9776" s="45"/>
      <c r="K9776" s="45"/>
      <c r="L9776" s="45"/>
      <c r="M9776" s="45"/>
      <c r="N9776" s="45"/>
      <c r="O9776" s="45"/>
      <c r="P9776" s="45"/>
      <c r="Q9776" s="45"/>
      <c r="R9776" s="45"/>
      <c r="S9776" s="45"/>
      <c r="T9776" s="45"/>
      <c r="U9776" s="45"/>
      <c r="V9776" s="46"/>
      <c r="W9776" s="46"/>
    </row>
    <row r="9777" spans="2:37" ht="5.25" customHeight="1"/>
    <row r="9778" spans="2:37" ht="172.5" customHeight="1"/>
    <row r="9779" spans="2:37" ht="16.5" customHeight="1"/>
    <row r="9780" spans="2:37" ht="12.75" customHeight="1">
      <c r="B9780" s="39"/>
      <c r="C9780" s="39"/>
      <c r="D9780" s="39"/>
      <c r="E9780" s="39"/>
      <c r="F9780" s="39"/>
      <c r="G9780" s="1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</row>
    <row r="9781" spans="2:37" ht="12.75" customHeight="1">
      <c r="AB9781" s="39"/>
      <c r="AC9781" s="39"/>
      <c r="AD9781" s="39"/>
      <c r="AE9781" s="39"/>
      <c r="AF9781" s="39"/>
      <c r="AG9781" s="39"/>
    </row>
    <row r="9782" spans="2:37" ht="12" customHeight="1">
      <c r="B9782" s="39"/>
      <c r="C9782" s="39"/>
      <c r="D9782" s="39"/>
      <c r="E9782" s="39"/>
      <c r="G9782" s="1"/>
      <c r="H9782" s="41"/>
      <c r="I9782" s="41"/>
      <c r="J9782" s="41"/>
      <c r="K9782" s="41"/>
      <c r="L9782" s="41"/>
      <c r="M9782" s="41"/>
      <c r="N9782" s="41"/>
      <c r="O9782" s="39"/>
      <c r="P9782" s="39"/>
      <c r="Q9782" s="39"/>
      <c r="R9782" s="39"/>
      <c r="S9782" s="1"/>
      <c r="T9782" s="42"/>
      <c r="U9782" s="42"/>
      <c r="V9782" s="42"/>
      <c r="W9782" s="42"/>
      <c r="X9782" s="42"/>
      <c r="Y9782" s="42"/>
      <c r="Z9782" s="42"/>
      <c r="AA9782" s="42"/>
      <c r="AB9782" s="39"/>
      <c r="AC9782" s="39"/>
      <c r="AD9782" s="39"/>
      <c r="AE9782" s="39"/>
      <c r="AF9782" s="39"/>
      <c r="AG9782" s="39"/>
    </row>
    <row r="9783" spans="2:37" ht="10.5" customHeight="1">
      <c r="AB9783" s="39"/>
      <c r="AC9783" s="39"/>
      <c r="AD9783" s="39"/>
      <c r="AE9783" s="39"/>
      <c r="AF9783" s="39"/>
      <c r="AG9783" s="39"/>
    </row>
    <row r="9784" spans="2:37" ht="12" customHeight="1">
      <c r="AB9784" s="39"/>
      <c r="AC9784" s="39"/>
      <c r="AD9784" s="39"/>
      <c r="AE9784" s="39"/>
      <c r="AF9784" s="39"/>
      <c r="AG9784" s="39"/>
    </row>
    <row r="9785" spans="2:37" ht="12" customHeight="1">
      <c r="AB9785" s="39"/>
      <c r="AC9785" s="39"/>
      <c r="AD9785" s="39"/>
      <c r="AE9785" s="39"/>
      <c r="AF9785" s="39"/>
      <c r="AG9785" s="39"/>
    </row>
    <row r="9786" spans="2:37" ht="6" customHeight="1"/>
    <row r="9787" spans="2:37" ht="3" customHeight="1">
      <c r="B9787" s="43"/>
      <c r="D9787" s="43"/>
      <c r="E9787" s="43"/>
      <c r="G9787" s="43"/>
      <c r="H9787" s="43"/>
      <c r="J9787" s="43"/>
      <c r="K9787" s="43"/>
      <c r="L9787" s="43"/>
      <c r="M9787" s="43"/>
      <c r="N9787" s="43"/>
      <c r="O9787" s="43"/>
      <c r="Q9787" s="43"/>
      <c r="R9787" s="43"/>
      <c r="S9787" s="43"/>
      <c r="T9787" s="43"/>
      <c r="U9787" s="43"/>
      <c r="X9787" s="43"/>
      <c r="Y9787" s="43"/>
      <c r="Z9787" s="43"/>
      <c r="AA9787" s="43"/>
      <c r="AB9787" s="43"/>
      <c r="AC9787" s="43"/>
      <c r="AE9787" s="43"/>
      <c r="AF9787" s="43"/>
      <c r="AG9787" s="43"/>
      <c r="AH9787" s="43"/>
    </row>
    <row r="9788" spans="2:37" ht="14.25" customHeight="1">
      <c r="B9788" s="43"/>
      <c r="D9788" s="43"/>
      <c r="E9788" s="43"/>
      <c r="G9788" s="43"/>
      <c r="H9788" s="43"/>
      <c r="J9788" s="43"/>
      <c r="K9788" s="43"/>
      <c r="L9788" s="43"/>
      <c r="M9788" s="43"/>
      <c r="N9788" s="43"/>
      <c r="O9788" s="43"/>
      <c r="Q9788" s="43"/>
      <c r="R9788" s="43"/>
      <c r="S9788" s="43"/>
      <c r="T9788" s="43"/>
      <c r="U9788" s="43"/>
      <c r="X9788" s="43"/>
      <c r="Y9788" s="43"/>
      <c r="Z9788" s="43"/>
      <c r="AA9788" s="43"/>
      <c r="AB9788" s="43"/>
      <c r="AC9788" s="43"/>
      <c r="AE9788" s="43"/>
      <c r="AF9788" s="43"/>
      <c r="AG9788" s="43"/>
      <c r="AH9788" s="43"/>
    </row>
    <row r="9789" spans="2:37">
      <c r="B9789" s="2"/>
      <c r="D9789" s="44"/>
      <c r="E9789" s="44"/>
      <c r="F9789" s="45"/>
      <c r="G9789" s="45"/>
      <c r="H9789" s="45"/>
      <c r="I9789" s="45"/>
      <c r="J9789" s="45"/>
      <c r="K9789" s="45"/>
      <c r="L9789" s="45"/>
      <c r="M9789" s="45"/>
      <c r="N9789" s="45"/>
      <c r="O9789" s="45"/>
      <c r="P9789" s="45"/>
      <c r="Q9789" s="45"/>
      <c r="R9789" s="45"/>
      <c r="S9789" s="45"/>
      <c r="T9789" s="45"/>
      <c r="U9789" s="45"/>
      <c r="V9789" s="46"/>
      <c r="W9789" s="46"/>
      <c r="X9789" s="45"/>
      <c r="Y9789" s="45"/>
      <c r="Z9789" s="44"/>
      <c r="AA9789" s="44"/>
      <c r="AB9789" s="45"/>
      <c r="AC9789" s="45"/>
      <c r="AD9789" s="45"/>
      <c r="AE9789" s="45"/>
      <c r="AF9789" s="45"/>
      <c r="AG9789" s="45"/>
      <c r="AH9789" s="45"/>
      <c r="AI9789" s="45"/>
      <c r="AJ9789" s="45"/>
      <c r="AK9789" s="20"/>
    </row>
    <row r="9790" spans="2:37">
      <c r="B9790" s="2"/>
      <c r="D9790" s="44"/>
      <c r="E9790" s="44"/>
      <c r="F9790" s="45"/>
      <c r="G9790" s="45"/>
      <c r="H9790" s="45"/>
      <c r="I9790" s="45"/>
      <c r="J9790" s="45"/>
      <c r="K9790" s="45"/>
      <c r="L9790" s="45"/>
      <c r="M9790" s="45"/>
      <c r="N9790" s="45"/>
      <c r="O9790" s="45"/>
      <c r="P9790" s="45"/>
      <c r="Q9790" s="45"/>
      <c r="R9790" s="45"/>
      <c r="S9790" s="45"/>
      <c r="T9790" s="45"/>
      <c r="U9790" s="45"/>
      <c r="V9790" s="46"/>
      <c r="W9790" s="46"/>
      <c r="X9790" s="45"/>
      <c r="Y9790" s="45"/>
      <c r="Z9790" s="44"/>
      <c r="AA9790" s="44"/>
      <c r="AB9790" s="45"/>
      <c r="AC9790" s="45"/>
      <c r="AD9790" s="45"/>
      <c r="AE9790" s="45"/>
      <c r="AF9790" s="45"/>
      <c r="AG9790" s="45"/>
      <c r="AH9790" s="45"/>
      <c r="AI9790" s="45"/>
      <c r="AJ9790" s="45"/>
      <c r="AK9790" s="20"/>
    </row>
    <row r="9791" spans="2:37">
      <c r="B9791" s="2"/>
      <c r="D9791" s="44"/>
      <c r="E9791" s="44"/>
      <c r="F9791" s="45"/>
      <c r="G9791" s="45"/>
      <c r="H9791" s="45"/>
      <c r="I9791" s="45"/>
      <c r="J9791" s="45"/>
      <c r="K9791" s="45"/>
      <c r="L9791" s="45"/>
      <c r="M9791" s="45"/>
      <c r="N9791" s="45"/>
      <c r="O9791" s="45"/>
      <c r="P9791" s="45"/>
      <c r="Q9791" s="45"/>
      <c r="R9791" s="45"/>
      <c r="S9791" s="45"/>
      <c r="T9791" s="45"/>
      <c r="U9791" s="45"/>
      <c r="V9791" s="46"/>
      <c r="W9791" s="46"/>
      <c r="X9791" s="45"/>
      <c r="Y9791" s="45"/>
      <c r="Z9791" s="44"/>
      <c r="AA9791" s="44"/>
      <c r="AB9791" s="45"/>
      <c r="AC9791" s="45"/>
      <c r="AD9791" s="45"/>
      <c r="AE9791" s="45"/>
      <c r="AF9791" s="45"/>
      <c r="AG9791" s="45"/>
      <c r="AH9791" s="45"/>
      <c r="AI9791" s="45"/>
      <c r="AJ9791" s="45"/>
      <c r="AK9791" s="20"/>
    </row>
    <row r="9792" spans="2:37">
      <c r="B9792" s="2"/>
      <c r="D9792" s="44"/>
      <c r="E9792" s="44"/>
      <c r="F9792" s="45"/>
      <c r="G9792" s="45"/>
      <c r="H9792" s="45"/>
      <c r="I9792" s="45"/>
      <c r="J9792" s="45"/>
      <c r="K9792" s="45"/>
      <c r="L9792" s="45"/>
      <c r="M9792" s="45"/>
      <c r="N9792" s="45"/>
      <c r="O9792" s="45"/>
      <c r="P9792" s="45"/>
      <c r="Q9792" s="45"/>
      <c r="R9792" s="45"/>
      <c r="S9792" s="45"/>
      <c r="T9792" s="45"/>
      <c r="U9792" s="45"/>
      <c r="V9792" s="46"/>
      <c r="W9792" s="46"/>
      <c r="X9792" s="45"/>
      <c r="Y9792" s="45"/>
      <c r="Z9792" s="44"/>
      <c r="AA9792" s="44"/>
      <c r="AB9792" s="45"/>
      <c r="AC9792" s="45"/>
      <c r="AD9792" s="45"/>
      <c r="AE9792" s="45"/>
      <c r="AF9792" s="45"/>
      <c r="AG9792" s="45"/>
      <c r="AH9792" s="45"/>
      <c r="AI9792" s="45"/>
      <c r="AJ9792" s="45"/>
      <c r="AK9792" s="20"/>
    </row>
    <row r="9793" spans="2:37">
      <c r="B9793" s="2"/>
      <c r="D9793" s="44"/>
      <c r="E9793" s="44"/>
      <c r="F9793" s="45"/>
      <c r="G9793" s="45"/>
      <c r="H9793" s="45"/>
      <c r="I9793" s="45"/>
      <c r="J9793" s="45"/>
      <c r="K9793" s="45"/>
      <c r="L9793" s="45"/>
      <c r="M9793" s="45"/>
      <c r="N9793" s="45"/>
      <c r="O9793" s="45"/>
      <c r="P9793" s="45"/>
      <c r="Q9793" s="45"/>
      <c r="R9793" s="45"/>
      <c r="S9793" s="45"/>
      <c r="T9793" s="45"/>
      <c r="U9793" s="45"/>
      <c r="V9793" s="46"/>
      <c r="W9793" s="46"/>
      <c r="X9793" s="45"/>
      <c r="Y9793" s="45"/>
      <c r="Z9793" s="44"/>
      <c r="AA9793" s="44"/>
      <c r="AB9793" s="45"/>
      <c r="AC9793" s="45"/>
      <c r="AD9793" s="45"/>
      <c r="AE9793" s="45"/>
      <c r="AF9793" s="45"/>
      <c r="AG9793" s="45"/>
      <c r="AH9793" s="45"/>
      <c r="AI9793" s="45"/>
      <c r="AJ9793" s="45"/>
      <c r="AK9793" s="20"/>
    </row>
    <row r="9794" spans="2:37">
      <c r="B9794" s="2"/>
      <c r="D9794" s="44"/>
      <c r="E9794" s="44"/>
      <c r="F9794" s="45"/>
      <c r="G9794" s="45"/>
      <c r="H9794" s="45"/>
      <c r="I9794" s="45"/>
      <c r="J9794" s="45"/>
      <c r="K9794" s="45"/>
      <c r="L9794" s="45"/>
      <c r="M9794" s="45"/>
      <c r="N9794" s="45"/>
      <c r="O9794" s="45"/>
      <c r="P9794" s="45"/>
      <c r="Q9794" s="45"/>
      <c r="R9794" s="45"/>
      <c r="S9794" s="45"/>
      <c r="T9794" s="45"/>
      <c r="U9794" s="45"/>
      <c r="V9794" s="46"/>
      <c r="W9794" s="46"/>
      <c r="X9794" s="45"/>
      <c r="Y9794" s="45"/>
      <c r="Z9794" s="44"/>
      <c r="AA9794" s="44"/>
      <c r="AB9794" s="45"/>
      <c r="AC9794" s="45"/>
      <c r="AD9794" s="45"/>
      <c r="AE9794" s="45"/>
      <c r="AF9794" s="45"/>
      <c r="AG9794" s="45"/>
      <c r="AH9794" s="45"/>
      <c r="AI9794" s="45"/>
      <c r="AJ9794" s="45"/>
      <c r="AK9794" s="20"/>
    </row>
    <row r="9795" spans="2:37">
      <c r="B9795" s="2"/>
      <c r="D9795" s="44"/>
      <c r="E9795" s="44"/>
      <c r="F9795" s="45"/>
      <c r="G9795" s="45"/>
      <c r="H9795" s="45"/>
      <c r="I9795" s="45"/>
      <c r="J9795" s="45"/>
      <c r="K9795" s="45"/>
      <c r="L9795" s="45"/>
      <c r="M9795" s="45"/>
      <c r="N9795" s="45"/>
      <c r="O9795" s="45"/>
      <c r="P9795" s="45"/>
      <c r="Q9795" s="45"/>
      <c r="R9795" s="45"/>
      <c r="S9795" s="45"/>
      <c r="T9795" s="45"/>
      <c r="U9795" s="45"/>
      <c r="V9795" s="46"/>
      <c r="W9795" s="46"/>
      <c r="X9795" s="45"/>
      <c r="Y9795" s="45"/>
      <c r="Z9795" s="44"/>
      <c r="AA9795" s="44"/>
      <c r="AB9795" s="45"/>
      <c r="AC9795" s="45"/>
      <c r="AD9795" s="45"/>
      <c r="AE9795" s="45"/>
      <c r="AF9795" s="45"/>
      <c r="AG9795" s="45"/>
      <c r="AH9795" s="45"/>
      <c r="AI9795" s="45"/>
      <c r="AJ9795" s="45"/>
      <c r="AK9795" s="20"/>
    </row>
    <row r="9796" spans="2:37">
      <c r="B9796" s="2"/>
      <c r="D9796" s="44"/>
      <c r="E9796" s="44"/>
      <c r="F9796" s="45"/>
      <c r="G9796" s="45"/>
      <c r="H9796" s="45"/>
      <c r="I9796" s="45"/>
      <c r="J9796" s="45"/>
      <c r="K9796" s="45"/>
      <c r="L9796" s="45"/>
      <c r="M9796" s="45"/>
      <c r="N9796" s="45"/>
      <c r="O9796" s="45"/>
      <c r="P9796" s="45"/>
      <c r="Q9796" s="45"/>
      <c r="R9796" s="45"/>
      <c r="S9796" s="45"/>
      <c r="T9796" s="45"/>
      <c r="U9796" s="45"/>
      <c r="V9796" s="46"/>
      <c r="W9796" s="46"/>
      <c r="X9796" s="45"/>
      <c r="Y9796" s="45"/>
      <c r="Z9796" s="44"/>
      <c r="AA9796" s="44"/>
      <c r="AB9796" s="45"/>
      <c r="AC9796" s="45"/>
      <c r="AD9796" s="45"/>
      <c r="AE9796" s="45"/>
      <c r="AF9796" s="45"/>
      <c r="AG9796" s="45"/>
      <c r="AH9796" s="45"/>
      <c r="AI9796" s="45"/>
      <c r="AJ9796" s="45"/>
      <c r="AK9796" s="20"/>
    </row>
    <row r="9797" spans="2:37">
      <c r="B9797" s="2"/>
      <c r="D9797" s="44"/>
      <c r="E9797" s="44"/>
      <c r="F9797" s="45"/>
      <c r="G9797" s="45"/>
      <c r="H9797" s="45"/>
      <c r="I9797" s="45"/>
      <c r="J9797" s="45"/>
      <c r="K9797" s="45"/>
      <c r="L9797" s="45"/>
      <c r="M9797" s="45"/>
      <c r="N9797" s="45"/>
      <c r="O9797" s="45"/>
      <c r="P9797" s="45"/>
      <c r="Q9797" s="45"/>
      <c r="R9797" s="45"/>
      <c r="S9797" s="45"/>
      <c r="T9797" s="45"/>
      <c r="U9797" s="45"/>
      <c r="V9797" s="46"/>
      <c r="W9797" s="46"/>
      <c r="X9797" s="45"/>
      <c r="Y9797" s="45"/>
      <c r="Z9797" s="44"/>
      <c r="AA9797" s="44"/>
      <c r="AB9797" s="45"/>
      <c r="AC9797" s="45"/>
      <c r="AD9797" s="45"/>
      <c r="AE9797" s="45"/>
      <c r="AF9797" s="45"/>
      <c r="AG9797" s="45"/>
      <c r="AH9797" s="45"/>
      <c r="AI9797" s="45"/>
      <c r="AJ9797" s="45"/>
      <c r="AK9797" s="20"/>
    </row>
    <row r="9798" spans="2:37">
      <c r="B9798" s="2"/>
      <c r="D9798" s="44"/>
      <c r="E9798" s="44"/>
      <c r="F9798" s="45"/>
      <c r="G9798" s="45"/>
      <c r="H9798" s="45"/>
      <c r="I9798" s="45"/>
      <c r="J9798" s="45"/>
      <c r="K9798" s="45"/>
      <c r="L9798" s="45"/>
      <c r="M9798" s="45"/>
      <c r="N9798" s="45"/>
      <c r="O9798" s="45"/>
      <c r="P9798" s="45"/>
      <c r="Q9798" s="45"/>
      <c r="R9798" s="45"/>
      <c r="S9798" s="45"/>
      <c r="T9798" s="45"/>
      <c r="U9798" s="45"/>
      <c r="V9798" s="46"/>
      <c r="W9798" s="46"/>
      <c r="X9798" s="45"/>
      <c r="Y9798" s="45"/>
      <c r="Z9798" s="44"/>
      <c r="AA9798" s="44"/>
      <c r="AB9798" s="45"/>
      <c r="AC9798" s="45"/>
      <c r="AD9798" s="45"/>
      <c r="AE9798" s="45"/>
      <c r="AF9798" s="45"/>
      <c r="AG9798" s="45"/>
      <c r="AH9798" s="45"/>
      <c r="AI9798" s="45"/>
      <c r="AJ9798" s="45"/>
      <c r="AK9798" s="20"/>
    </row>
    <row r="9799" spans="2:37">
      <c r="B9799" s="2"/>
      <c r="D9799" s="44"/>
      <c r="E9799" s="44"/>
      <c r="F9799" s="45"/>
      <c r="G9799" s="45"/>
      <c r="H9799" s="45"/>
      <c r="I9799" s="45"/>
      <c r="J9799" s="45"/>
      <c r="K9799" s="45"/>
      <c r="L9799" s="45"/>
      <c r="M9799" s="45"/>
      <c r="N9799" s="45"/>
      <c r="O9799" s="45"/>
      <c r="P9799" s="45"/>
      <c r="Q9799" s="45"/>
      <c r="R9799" s="45"/>
      <c r="S9799" s="45"/>
      <c r="T9799" s="45"/>
      <c r="U9799" s="45"/>
      <c r="V9799" s="46"/>
      <c r="W9799" s="46"/>
      <c r="X9799" s="45"/>
      <c r="Y9799" s="45"/>
      <c r="Z9799" s="44"/>
      <c r="AA9799" s="44"/>
      <c r="AB9799" s="45"/>
      <c r="AC9799" s="45"/>
      <c r="AD9799" s="45"/>
      <c r="AE9799" s="45"/>
      <c r="AF9799" s="45"/>
      <c r="AG9799" s="45"/>
      <c r="AH9799" s="45"/>
      <c r="AI9799" s="45"/>
      <c r="AJ9799" s="45"/>
      <c r="AK9799" s="20"/>
    </row>
    <row r="9800" spans="2:37">
      <c r="B9800" s="2"/>
      <c r="D9800" s="44"/>
      <c r="E9800" s="44"/>
      <c r="F9800" s="45"/>
      <c r="G9800" s="45"/>
      <c r="H9800" s="45"/>
      <c r="I9800" s="45"/>
      <c r="J9800" s="45"/>
      <c r="K9800" s="45"/>
      <c r="L9800" s="45"/>
      <c r="M9800" s="45"/>
      <c r="N9800" s="45"/>
      <c r="O9800" s="45"/>
      <c r="P9800" s="45"/>
      <c r="Q9800" s="45"/>
      <c r="R9800" s="45"/>
      <c r="S9800" s="45"/>
      <c r="T9800" s="45"/>
      <c r="U9800" s="45"/>
      <c r="V9800" s="46"/>
      <c r="W9800" s="46"/>
      <c r="X9800" s="45"/>
      <c r="Y9800" s="45"/>
      <c r="Z9800" s="44"/>
      <c r="AA9800" s="44"/>
      <c r="AB9800" s="45"/>
      <c r="AC9800" s="45"/>
      <c r="AD9800" s="45"/>
      <c r="AE9800" s="45"/>
      <c r="AF9800" s="45"/>
      <c r="AG9800" s="45"/>
      <c r="AH9800" s="45"/>
      <c r="AI9800" s="45"/>
      <c r="AJ9800" s="45"/>
      <c r="AK9800" s="20"/>
    </row>
    <row r="9801" spans="2:37">
      <c r="B9801" s="2"/>
      <c r="D9801" s="44"/>
      <c r="E9801" s="44"/>
      <c r="F9801" s="45"/>
      <c r="G9801" s="45"/>
      <c r="H9801" s="45"/>
      <c r="I9801" s="45"/>
      <c r="J9801" s="45"/>
      <c r="K9801" s="45"/>
      <c r="L9801" s="45"/>
      <c r="M9801" s="45"/>
      <c r="N9801" s="45"/>
      <c r="O9801" s="45"/>
      <c r="P9801" s="45"/>
      <c r="Q9801" s="45"/>
      <c r="R9801" s="45"/>
      <c r="S9801" s="45"/>
      <c r="T9801" s="45"/>
      <c r="U9801" s="45"/>
      <c r="V9801" s="46"/>
      <c r="W9801" s="46"/>
      <c r="X9801" s="45"/>
      <c r="Y9801" s="45"/>
      <c r="Z9801" s="44"/>
      <c r="AA9801" s="44"/>
      <c r="AB9801" s="45"/>
      <c r="AC9801" s="45"/>
      <c r="AD9801" s="45"/>
      <c r="AE9801" s="45"/>
      <c r="AF9801" s="45"/>
      <c r="AG9801" s="45"/>
      <c r="AH9801" s="45"/>
      <c r="AI9801" s="45"/>
      <c r="AJ9801" s="45"/>
      <c r="AK9801" s="20"/>
    </row>
    <row r="9802" spans="2:37">
      <c r="B9802" s="2"/>
      <c r="D9802" s="44"/>
      <c r="E9802" s="44"/>
      <c r="F9802" s="45"/>
      <c r="G9802" s="45"/>
      <c r="H9802" s="45"/>
      <c r="I9802" s="45"/>
      <c r="J9802" s="45"/>
      <c r="K9802" s="45"/>
      <c r="L9802" s="45"/>
      <c r="M9802" s="45"/>
      <c r="N9802" s="45"/>
      <c r="O9802" s="45"/>
      <c r="P9802" s="45"/>
      <c r="Q9802" s="45"/>
      <c r="R9802" s="45"/>
      <c r="S9802" s="45"/>
      <c r="T9802" s="45"/>
      <c r="U9802" s="45"/>
      <c r="V9802" s="46"/>
      <c r="W9802" s="46"/>
      <c r="X9802" s="45"/>
      <c r="Y9802" s="45"/>
      <c r="Z9802" s="44"/>
      <c r="AA9802" s="44"/>
      <c r="AB9802" s="45"/>
      <c r="AC9802" s="45"/>
      <c r="AD9802" s="45"/>
      <c r="AE9802" s="45"/>
      <c r="AF9802" s="45"/>
      <c r="AG9802" s="45"/>
      <c r="AH9802" s="45"/>
      <c r="AI9802" s="45"/>
      <c r="AJ9802" s="45"/>
      <c r="AK9802" s="20"/>
    </row>
    <row r="9803" spans="2:37">
      <c r="B9803" s="2"/>
      <c r="D9803" s="44"/>
      <c r="E9803" s="44"/>
      <c r="F9803" s="45"/>
      <c r="G9803" s="45"/>
      <c r="H9803" s="45"/>
      <c r="I9803" s="45"/>
      <c r="J9803" s="45"/>
      <c r="K9803" s="45"/>
      <c r="L9803" s="45"/>
      <c r="M9803" s="45"/>
      <c r="N9803" s="45"/>
      <c r="O9803" s="45"/>
      <c r="P9803" s="45"/>
      <c r="Q9803" s="45"/>
      <c r="R9803" s="45"/>
      <c r="S9803" s="45"/>
      <c r="T9803" s="45"/>
      <c r="U9803" s="45"/>
      <c r="V9803" s="46"/>
      <c r="W9803" s="46"/>
      <c r="X9803" s="45"/>
      <c r="Y9803" s="45"/>
      <c r="Z9803" s="44"/>
      <c r="AA9803" s="44"/>
      <c r="AB9803" s="45"/>
      <c r="AC9803" s="45"/>
      <c r="AD9803" s="45"/>
      <c r="AE9803" s="45"/>
      <c r="AF9803" s="45"/>
      <c r="AG9803" s="45"/>
      <c r="AH9803" s="45"/>
      <c r="AI9803" s="45"/>
      <c r="AJ9803" s="45"/>
      <c r="AK9803" s="20"/>
    </row>
    <row r="9804" spans="2:37">
      <c r="B9804" s="2"/>
      <c r="D9804" s="44"/>
      <c r="E9804" s="44"/>
      <c r="F9804" s="45"/>
      <c r="G9804" s="45"/>
      <c r="H9804" s="45"/>
      <c r="I9804" s="45"/>
      <c r="J9804" s="45"/>
      <c r="K9804" s="45"/>
      <c r="L9804" s="45"/>
      <c r="M9804" s="45"/>
      <c r="N9804" s="45"/>
      <c r="O9804" s="45"/>
      <c r="P9804" s="45"/>
      <c r="Q9804" s="45"/>
      <c r="R9804" s="45"/>
      <c r="S9804" s="45"/>
      <c r="T9804" s="45"/>
      <c r="U9804" s="45"/>
      <c r="V9804" s="46"/>
      <c r="W9804" s="46"/>
      <c r="X9804" s="45"/>
      <c r="Y9804" s="45"/>
      <c r="Z9804" s="44"/>
      <c r="AA9804" s="44"/>
      <c r="AB9804" s="45"/>
      <c r="AC9804" s="45"/>
      <c r="AD9804" s="45"/>
      <c r="AE9804" s="45"/>
      <c r="AF9804" s="45"/>
      <c r="AG9804" s="45"/>
      <c r="AH9804" s="45"/>
      <c r="AI9804" s="45"/>
      <c r="AJ9804" s="45"/>
      <c r="AK9804" s="20"/>
    </row>
    <row r="9805" spans="2:37">
      <c r="B9805" s="2"/>
      <c r="D9805" s="44"/>
      <c r="E9805" s="44"/>
      <c r="F9805" s="45"/>
      <c r="G9805" s="45"/>
      <c r="H9805" s="45"/>
      <c r="I9805" s="45"/>
      <c r="J9805" s="45"/>
      <c r="K9805" s="45"/>
      <c r="L9805" s="45"/>
      <c r="M9805" s="45"/>
      <c r="N9805" s="45"/>
      <c r="O9805" s="45"/>
      <c r="P9805" s="45"/>
      <c r="Q9805" s="45"/>
      <c r="R9805" s="45"/>
      <c r="S9805" s="45"/>
      <c r="T9805" s="45"/>
      <c r="U9805" s="45"/>
      <c r="V9805" s="46"/>
      <c r="W9805" s="46"/>
      <c r="X9805" s="45"/>
      <c r="Y9805" s="45"/>
      <c r="Z9805" s="44"/>
      <c r="AA9805" s="44"/>
      <c r="AB9805" s="45"/>
      <c r="AC9805" s="45"/>
      <c r="AD9805" s="45"/>
      <c r="AE9805" s="45"/>
      <c r="AF9805" s="45"/>
      <c r="AG9805" s="45"/>
      <c r="AH9805" s="45"/>
      <c r="AI9805" s="45"/>
      <c r="AJ9805" s="45"/>
      <c r="AK9805" s="20"/>
    </row>
    <row r="9806" spans="2:37">
      <c r="B9806" s="2"/>
      <c r="D9806" s="44"/>
      <c r="E9806" s="44"/>
      <c r="F9806" s="45"/>
      <c r="G9806" s="45"/>
      <c r="H9806" s="45"/>
      <c r="I9806" s="45"/>
      <c r="J9806" s="45"/>
      <c r="K9806" s="45"/>
      <c r="L9806" s="45"/>
      <c r="M9806" s="45"/>
      <c r="N9806" s="45"/>
      <c r="O9806" s="45"/>
      <c r="P9806" s="45"/>
      <c r="Q9806" s="45"/>
      <c r="R9806" s="45"/>
      <c r="S9806" s="45"/>
      <c r="T9806" s="45"/>
      <c r="U9806" s="45"/>
      <c r="V9806" s="46"/>
      <c r="W9806" s="46"/>
      <c r="X9806" s="45"/>
      <c r="Y9806" s="45"/>
      <c r="Z9806" s="44"/>
      <c r="AA9806" s="44"/>
      <c r="AB9806" s="45"/>
      <c r="AC9806" s="45"/>
      <c r="AD9806" s="45"/>
      <c r="AE9806" s="45"/>
      <c r="AF9806" s="45"/>
      <c r="AG9806" s="45"/>
      <c r="AH9806" s="45"/>
      <c r="AI9806" s="45"/>
      <c r="AJ9806" s="45"/>
      <c r="AK9806" s="20"/>
    </row>
    <row r="9807" spans="2:37">
      <c r="B9807" s="2"/>
      <c r="D9807" s="44"/>
      <c r="E9807" s="44"/>
      <c r="F9807" s="45"/>
      <c r="G9807" s="45"/>
      <c r="H9807" s="45"/>
      <c r="I9807" s="45"/>
      <c r="J9807" s="45"/>
      <c r="K9807" s="45"/>
      <c r="L9807" s="45"/>
      <c r="M9807" s="45"/>
      <c r="N9807" s="45"/>
      <c r="O9807" s="45"/>
      <c r="P9807" s="45"/>
      <c r="Q9807" s="45"/>
      <c r="R9807" s="45"/>
      <c r="S9807" s="45"/>
      <c r="T9807" s="45"/>
      <c r="U9807" s="45"/>
      <c r="V9807" s="46"/>
      <c r="W9807" s="46"/>
      <c r="X9807" s="45"/>
      <c r="Y9807" s="45"/>
      <c r="Z9807" s="44"/>
      <c r="AA9807" s="44"/>
      <c r="AB9807" s="45"/>
      <c r="AC9807" s="45"/>
      <c r="AD9807" s="45"/>
      <c r="AE9807" s="45"/>
      <c r="AF9807" s="45"/>
      <c r="AG9807" s="45"/>
      <c r="AH9807" s="45"/>
      <c r="AI9807" s="45"/>
      <c r="AJ9807" s="45"/>
      <c r="AK9807" s="20"/>
    </row>
    <row r="9808" spans="2:37">
      <c r="B9808" s="2"/>
      <c r="D9808" s="44"/>
      <c r="E9808" s="44"/>
      <c r="F9808" s="45"/>
      <c r="G9808" s="45"/>
      <c r="H9808" s="45"/>
      <c r="I9808" s="45"/>
      <c r="J9808" s="45"/>
      <c r="K9808" s="45"/>
      <c r="L9808" s="45"/>
      <c r="M9808" s="45"/>
      <c r="N9808" s="45"/>
      <c r="O9808" s="45"/>
      <c r="P9808" s="45"/>
      <c r="Q9808" s="45"/>
      <c r="R9808" s="45"/>
      <c r="S9808" s="45"/>
      <c r="T9808" s="45"/>
      <c r="U9808" s="45"/>
      <c r="V9808" s="46"/>
      <c r="W9808" s="46"/>
      <c r="X9808" s="45"/>
      <c r="Y9808" s="45"/>
      <c r="Z9808" s="44"/>
      <c r="AA9808" s="44"/>
      <c r="AB9808" s="45"/>
      <c r="AC9808" s="45"/>
      <c r="AD9808" s="45"/>
      <c r="AE9808" s="45"/>
      <c r="AF9808" s="45"/>
      <c r="AG9808" s="45"/>
      <c r="AH9808" s="45"/>
      <c r="AI9808" s="45"/>
      <c r="AJ9808" s="45"/>
      <c r="AK9808" s="20"/>
    </row>
    <row r="9809" spans="2:37">
      <c r="B9809" s="2"/>
      <c r="D9809" s="44"/>
      <c r="E9809" s="44"/>
      <c r="F9809" s="45"/>
      <c r="G9809" s="45"/>
      <c r="H9809" s="45"/>
      <c r="I9809" s="45"/>
      <c r="J9809" s="45"/>
      <c r="K9809" s="45"/>
      <c r="L9809" s="45"/>
      <c r="M9809" s="45"/>
      <c r="N9809" s="45"/>
      <c r="O9809" s="45"/>
      <c r="P9809" s="45"/>
      <c r="Q9809" s="45"/>
      <c r="R9809" s="45"/>
      <c r="S9809" s="45"/>
      <c r="T9809" s="45"/>
      <c r="U9809" s="45"/>
      <c r="V9809" s="46"/>
      <c r="W9809" s="46"/>
      <c r="X9809" s="45"/>
      <c r="Y9809" s="45"/>
      <c r="Z9809" s="44"/>
      <c r="AA9809" s="44"/>
      <c r="AB9809" s="45"/>
      <c r="AC9809" s="45"/>
      <c r="AD9809" s="45"/>
      <c r="AE9809" s="45"/>
      <c r="AF9809" s="45"/>
      <c r="AG9809" s="45"/>
      <c r="AH9809" s="45"/>
      <c r="AI9809" s="45"/>
      <c r="AJ9809" s="45"/>
      <c r="AK9809" s="20"/>
    </row>
    <row r="9810" spans="2:37">
      <c r="B9810" s="2"/>
      <c r="D9810" s="44"/>
      <c r="E9810" s="44"/>
      <c r="F9810" s="45"/>
      <c r="G9810" s="45"/>
      <c r="H9810" s="45"/>
      <c r="I9810" s="45"/>
      <c r="J9810" s="45"/>
      <c r="K9810" s="45"/>
      <c r="L9810" s="45"/>
      <c r="M9810" s="45"/>
      <c r="N9810" s="45"/>
      <c r="O9810" s="45"/>
      <c r="P9810" s="45"/>
      <c r="Q9810" s="45"/>
      <c r="R9810" s="45"/>
      <c r="S9810" s="45"/>
      <c r="T9810" s="45"/>
      <c r="U9810" s="45"/>
      <c r="V9810" s="46"/>
      <c r="W9810" s="46"/>
      <c r="X9810" s="45"/>
      <c r="Y9810" s="45"/>
      <c r="Z9810" s="44"/>
      <c r="AA9810" s="44"/>
      <c r="AB9810" s="45"/>
      <c r="AC9810" s="45"/>
      <c r="AD9810" s="45"/>
      <c r="AE9810" s="45"/>
      <c r="AF9810" s="45"/>
      <c r="AG9810" s="45"/>
      <c r="AH9810" s="45"/>
      <c r="AI9810" s="45"/>
      <c r="AJ9810" s="45"/>
      <c r="AK9810" s="20"/>
    </row>
    <row r="9811" spans="2:37">
      <c r="B9811" s="2"/>
      <c r="D9811" s="44"/>
      <c r="E9811" s="44"/>
      <c r="F9811" s="45"/>
      <c r="G9811" s="45"/>
      <c r="H9811" s="45"/>
      <c r="I9811" s="45"/>
      <c r="J9811" s="45"/>
      <c r="K9811" s="45"/>
      <c r="L9811" s="45"/>
      <c r="M9811" s="45"/>
      <c r="N9811" s="45"/>
      <c r="O9811" s="45"/>
      <c r="P9811" s="45"/>
      <c r="Q9811" s="45"/>
      <c r="R9811" s="45"/>
      <c r="S9811" s="45"/>
      <c r="T9811" s="45"/>
      <c r="U9811" s="45"/>
      <c r="V9811" s="46"/>
      <c r="W9811" s="46"/>
      <c r="X9811" s="45"/>
      <c r="Y9811" s="45"/>
      <c r="Z9811" s="44"/>
      <c r="AA9811" s="44"/>
      <c r="AB9811" s="45"/>
      <c r="AC9811" s="45"/>
      <c r="AD9811" s="45"/>
      <c r="AE9811" s="45"/>
      <c r="AF9811" s="45"/>
      <c r="AG9811" s="45"/>
      <c r="AH9811" s="45"/>
      <c r="AI9811" s="45"/>
      <c r="AJ9811" s="45"/>
      <c r="AK9811" s="20"/>
    </row>
    <row r="9812" spans="2:37">
      <c r="B9812" s="2"/>
      <c r="D9812" s="44"/>
      <c r="E9812" s="44"/>
      <c r="F9812" s="45"/>
      <c r="G9812" s="45"/>
      <c r="H9812" s="45"/>
      <c r="I9812" s="45"/>
      <c r="J9812" s="45"/>
      <c r="K9812" s="45"/>
      <c r="L9812" s="45"/>
      <c r="M9812" s="45"/>
      <c r="N9812" s="45"/>
      <c r="O9812" s="45"/>
      <c r="P9812" s="45"/>
      <c r="Q9812" s="45"/>
      <c r="R9812" s="45"/>
      <c r="S9812" s="45"/>
      <c r="T9812" s="45"/>
      <c r="U9812" s="45"/>
      <c r="V9812" s="46"/>
      <c r="W9812" s="46"/>
      <c r="X9812" s="45"/>
      <c r="Y9812" s="45"/>
      <c r="Z9812" s="44"/>
      <c r="AA9812" s="44"/>
      <c r="AB9812" s="45"/>
      <c r="AC9812" s="45"/>
      <c r="AD9812" s="45"/>
      <c r="AE9812" s="45"/>
      <c r="AF9812" s="45"/>
      <c r="AG9812" s="45"/>
      <c r="AH9812" s="45"/>
      <c r="AI9812" s="45"/>
      <c r="AJ9812" s="45"/>
      <c r="AK9812" s="20"/>
    </row>
    <row r="9813" spans="2:37">
      <c r="B9813" s="2"/>
      <c r="D9813" s="44"/>
      <c r="E9813" s="44"/>
      <c r="F9813" s="45"/>
      <c r="G9813" s="45"/>
      <c r="H9813" s="45"/>
      <c r="I9813" s="45"/>
      <c r="J9813" s="45"/>
      <c r="K9813" s="45"/>
      <c r="L9813" s="45"/>
      <c r="M9813" s="45"/>
      <c r="N9813" s="45"/>
      <c r="O9813" s="45"/>
      <c r="P9813" s="45"/>
      <c r="Q9813" s="45"/>
      <c r="R9813" s="45"/>
      <c r="S9813" s="45"/>
      <c r="T9813" s="45"/>
      <c r="U9813" s="45"/>
      <c r="V9813" s="46"/>
      <c r="W9813" s="46"/>
      <c r="X9813" s="45"/>
      <c r="Y9813" s="45"/>
      <c r="Z9813" s="44"/>
      <c r="AA9813" s="44"/>
      <c r="AB9813" s="45"/>
      <c r="AC9813" s="45"/>
      <c r="AD9813" s="45"/>
      <c r="AE9813" s="45"/>
      <c r="AF9813" s="45"/>
      <c r="AG9813" s="45"/>
      <c r="AH9813" s="45"/>
      <c r="AI9813" s="45"/>
      <c r="AJ9813" s="45"/>
      <c r="AK9813" s="20"/>
    </row>
    <row r="9814" spans="2:37">
      <c r="B9814" s="2"/>
      <c r="D9814" s="44"/>
      <c r="E9814" s="44"/>
      <c r="F9814" s="45"/>
      <c r="G9814" s="45"/>
      <c r="H9814" s="45"/>
      <c r="I9814" s="45"/>
      <c r="J9814" s="45"/>
      <c r="K9814" s="45"/>
      <c r="L9814" s="45"/>
      <c r="M9814" s="45"/>
      <c r="N9814" s="45"/>
      <c r="O9814" s="45"/>
      <c r="P9814" s="45"/>
      <c r="Q9814" s="45"/>
      <c r="R9814" s="45"/>
      <c r="S9814" s="45"/>
      <c r="T9814" s="45"/>
      <c r="U9814" s="45"/>
      <c r="V9814" s="46"/>
      <c r="W9814" s="46"/>
      <c r="X9814" s="45"/>
      <c r="Y9814" s="45"/>
      <c r="Z9814" s="44"/>
      <c r="AA9814" s="44"/>
      <c r="AB9814" s="45"/>
      <c r="AC9814" s="45"/>
      <c r="AD9814" s="45"/>
      <c r="AE9814" s="45"/>
      <c r="AF9814" s="45"/>
      <c r="AG9814" s="45"/>
      <c r="AH9814" s="45"/>
      <c r="AI9814" s="45"/>
      <c r="AJ9814" s="45"/>
      <c r="AK9814" s="20"/>
    </row>
    <row r="9815" spans="2:37">
      <c r="B9815" s="2"/>
      <c r="D9815" s="44"/>
      <c r="E9815" s="44"/>
      <c r="F9815" s="45"/>
      <c r="G9815" s="45"/>
      <c r="H9815" s="45"/>
      <c r="I9815" s="45"/>
      <c r="J9815" s="45"/>
      <c r="K9815" s="45"/>
      <c r="L9815" s="45"/>
      <c r="M9815" s="45"/>
      <c r="N9815" s="45"/>
      <c r="O9815" s="45"/>
      <c r="P9815" s="45"/>
      <c r="Q9815" s="45"/>
      <c r="R9815" s="45"/>
      <c r="S9815" s="45"/>
      <c r="T9815" s="45"/>
      <c r="U9815" s="45"/>
      <c r="V9815" s="46"/>
      <c r="W9815" s="46"/>
      <c r="X9815" s="45"/>
      <c r="Y9815" s="45"/>
      <c r="Z9815" s="44"/>
      <c r="AA9815" s="44"/>
      <c r="AB9815" s="45"/>
      <c r="AC9815" s="45"/>
      <c r="AD9815" s="45"/>
      <c r="AE9815" s="45"/>
      <c r="AF9815" s="45"/>
      <c r="AG9815" s="45"/>
      <c r="AH9815" s="45"/>
      <c r="AI9815" s="45"/>
      <c r="AJ9815" s="45"/>
      <c r="AK9815" s="20"/>
    </row>
    <row r="9816" spans="2:37">
      <c r="B9816" s="2"/>
      <c r="D9816" s="44"/>
      <c r="E9816" s="44"/>
      <c r="F9816" s="45"/>
      <c r="G9816" s="45"/>
      <c r="H9816" s="45"/>
      <c r="I9816" s="45"/>
      <c r="J9816" s="45"/>
      <c r="K9816" s="45"/>
      <c r="L9816" s="45"/>
      <c r="M9816" s="45"/>
      <c r="N9816" s="45"/>
      <c r="O9816" s="45"/>
      <c r="P9816" s="45"/>
      <c r="Q9816" s="45"/>
      <c r="R9816" s="45"/>
      <c r="S9816" s="45"/>
      <c r="T9816" s="45"/>
      <c r="U9816" s="45"/>
      <c r="V9816" s="46"/>
      <c r="W9816" s="46"/>
      <c r="X9816" s="45"/>
      <c r="Y9816" s="45"/>
      <c r="Z9816" s="44"/>
      <c r="AA9816" s="44"/>
      <c r="AB9816" s="45"/>
      <c r="AC9816" s="45"/>
      <c r="AD9816" s="45"/>
      <c r="AE9816" s="45"/>
      <c r="AF9816" s="45"/>
      <c r="AG9816" s="45"/>
      <c r="AH9816" s="45"/>
      <c r="AI9816" s="45"/>
      <c r="AJ9816" s="45"/>
      <c r="AK9816" s="20"/>
    </row>
    <row r="9817" spans="2:37">
      <c r="B9817" s="2"/>
      <c r="D9817" s="44"/>
      <c r="E9817" s="44"/>
      <c r="F9817" s="45"/>
      <c r="G9817" s="45"/>
      <c r="H9817" s="45"/>
      <c r="I9817" s="45"/>
      <c r="J9817" s="45"/>
      <c r="K9817" s="45"/>
      <c r="L9817" s="45"/>
      <c r="M9817" s="45"/>
      <c r="N9817" s="45"/>
      <c r="O9817" s="45"/>
      <c r="P9817" s="45"/>
      <c r="Q9817" s="45"/>
      <c r="R9817" s="45"/>
      <c r="S9817" s="45"/>
      <c r="T9817" s="45"/>
      <c r="U9817" s="45"/>
      <c r="V9817" s="46"/>
      <c r="W9817" s="46"/>
      <c r="X9817" s="45"/>
      <c r="Y9817" s="45"/>
      <c r="Z9817" s="44"/>
      <c r="AA9817" s="44"/>
      <c r="AB9817" s="45"/>
      <c r="AC9817" s="45"/>
      <c r="AD9817" s="45"/>
      <c r="AE9817" s="45"/>
      <c r="AF9817" s="45"/>
      <c r="AG9817" s="45"/>
      <c r="AH9817" s="45"/>
      <c r="AI9817" s="45"/>
      <c r="AJ9817" s="45"/>
      <c r="AK9817" s="20"/>
    </row>
    <row r="9818" spans="2:37">
      <c r="B9818" s="2"/>
      <c r="D9818" s="44"/>
      <c r="E9818" s="44"/>
      <c r="F9818" s="45"/>
      <c r="G9818" s="45"/>
      <c r="H9818" s="45"/>
      <c r="I9818" s="45"/>
      <c r="J9818" s="45"/>
      <c r="K9818" s="45"/>
      <c r="L9818" s="45"/>
      <c r="M9818" s="45"/>
      <c r="N9818" s="45"/>
      <c r="O9818" s="45"/>
      <c r="P9818" s="45"/>
      <c r="Q9818" s="45"/>
      <c r="R9818" s="45"/>
      <c r="S9818" s="45"/>
      <c r="T9818" s="45"/>
      <c r="U9818" s="45"/>
      <c r="V9818" s="46"/>
      <c r="W9818" s="46"/>
      <c r="X9818" s="45"/>
      <c r="Y9818" s="45"/>
      <c r="Z9818" s="44"/>
      <c r="AA9818" s="44"/>
      <c r="AB9818" s="45"/>
      <c r="AC9818" s="45"/>
      <c r="AD9818" s="45"/>
      <c r="AE9818" s="45"/>
      <c r="AF9818" s="45"/>
      <c r="AG9818" s="45"/>
      <c r="AH9818" s="45"/>
      <c r="AI9818" s="45"/>
      <c r="AJ9818" s="45"/>
      <c r="AK9818" s="20"/>
    </row>
    <row r="9819" spans="2:37">
      <c r="B9819" s="2"/>
      <c r="D9819" s="44"/>
      <c r="E9819" s="44"/>
      <c r="F9819" s="45"/>
      <c r="G9819" s="45"/>
      <c r="H9819" s="45"/>
      <c r="I9819" s="45"/>
      <c r="J9819" s="45"/>
      <c r="K9819" s="45"/>
      <c r="L9819" s="45"/>
      <c r="M9819" s="45"/>
      <c r="N9819" s="45"/>
      <c r="O9819" s="45"/>
      <c r="P9819" s="45"/>
      <c r="Q9819" s="45"/>
      <c r="R9819" s="45"/>
      <c r="S9819" s="45"/>
      <c r="T9819" s="45"/>
      <c r="U9819" s="45"/>
      <c r="V9819" s="46"/>
      <c r="W9819" s="46"/>
      <c r="X9819" s="45"/>
      <c r="Y9819" s="45"/>
      <c r="Z9819" s="44"/>
      <c r="AA9819" s="44"/>
      <c r="AB9819" s="45"/>
      <c r="AC9819" s="45"/>
      <c r="AD9819" s="45"/>
      <c r="AE9819" s="45"/>
      <c r="AF9819" s="45"/>
      <c r="AG9819" s="45"/>
      <c r="AH9819" s="45"/>
      <c r="AI9819" s="45"/>
      <c r="AJ9819" s="45"/>
      <c r="AK9819" s="20"/>
    </row>
    <row r="9820" spans="2:37">
      <c r="B9820" s="2"/>
      <c r="D9820" s="44"/>
      <c r="E9820" s="44"/>
      <c r="F9820" s="45"/>
      <c r="G9820" s="45"/>
      <c r="H9820" s="45"/>
      <c r="I9820" s="45"/>
      <c r="J9820" s="45"/>
      <c r="K9820" s="45"/>
      <c r="L9820" s="45"/>
      <c r="M9820" s="45"/>
      <c r="N9820" s="45"/>
      <c r="O9820" s="45"/>
      <c r="P9820" s="45"/>
      <c r="Q9820" s="45"/>
      <c r="R9820" s="45"/>
      <c r="S9820" s="45"/>
      <c r="T9820" s="45"/>
      <c r="U9820" s="45"/>
      <c r="V9820" s="46"/>
      <c r="W9820" s="46"/>
      <c r="X9820" s="45"/>
      <c r="Y9820" s="45"/>
      <c r="Z9820" s="44"/>
      <c r="AA9820" s="44"/>
      <c r="AB9820" s="45"/>
      <c r="AC9820" s="45"/>
      <c r="AD9820" s="45"/>
      <c r="AE9820" s="45"/>
      <c r="AF9820" s="45"/>
      <c r="AG9820" s="45"/>
      <c r="AH9820" s="45"/>
      <c r="AI9820" s="45"/>
      <c r="AJ9820" s="45"/>
      <c r="AK9820" s="20"/>
    </row>
    <row r="9821" spans="2:37">
      <c r="B9821" s="2"/>
      <c r="D9821" s="44"/>
      <c r="E9821" s="44"/>
      <c r="F9821" s="45"/>
      <c r="G9821" s="45"/>
      <c r="H9821" s="45"/>
      <c r="I9821" s="45"/>
      <c r="J9821" s="45"/>
      <c r="K9821" s="45"/>
      <c r="L9821" s="45"/>
      <c r="M9821" s="45"/>
      <c r="N9821" s="45"/>
      <c r="O9821" s="45"/>
      <c r="P9821" s="45"/>
      <c r="Q9821" s="45"/>
      <c r="R9821" s="45"/>
      <c r="S9821" s="45"/>
      <c r="T9821" s="45"/>
      <c r="U9821" s="45"/>
      <c r="V9821" s="46"/>
      <c r="W9821" s="46"/>
      <c r="X9821" s="45"/>
      <c r="Y9821" s="45"/>
      <c r="Z9821" s="44"/>
      <c r="AA9821" s="44"/>
      <c r="AB9821" s="45"/>
      <c r="AC9821" s="45"/>
      <c r="AD9821" s="45"/>
      <c r="AE9821" s="45"/>
      <c r="AF9821" s="45"/>
      <c r="AG9821" s="45"/>
      <c r="AH9821" s="45"/>
      <c r="AI9821" s="45"/>
      <c r="AJ9821" s="45"/>
      <c r="AK9821" s="20"/>
    </row>
    <row r="9822" spans="2:37">
      <c r="B9822" s="2"/>
      <c r="D9822" s="44"/>
      <c r="E9822" s="44"/>
      <c r="F9822" s="45"/>
      <c r="G9822" s="45"/>
      <c r="H9822" s="45"/>
      <c r="I9822" s="45"/>
      <c r="J9822" s="45"/>
      <c r="K9822" s="45"/>
      <c r="L9822" s="45"/>
      <c r="M9822" s="45"/>
      <c r="N9822" s="45"/>
      <c r="O9822" s="45"/>
      <c r="P9822" s="45"/>
      <c r="Q9822" s="45"/>
      <c r="R9822" s="45"/>
      <c r="S9822" s="45"/>
      <c r="T9822" s="45"/>
      <c r="U9822" s="45"/>
      <c r="V9822" s="46"/>
      <c r="W9822" s="46"/>
      <c r="X9822" s="45"/>
      <c r="Y9822" s="45"/>
      <c r="Z9822" s="44"/>
      <c r="AA9822" s="44"/>
      <c r="AB9822" s="45"/>
      <c r="AC9822" s="45"/>
      <c r="AD9822" s="45"/>
      <c r="AE9822" s="45"/>
      <c r="AF9822" s="45"/>
      <c r="AG9822" s="45"/>
      <c r="AH9822" s="45"/>
      <c r="AI9822" s="45"/>
      <c r="AJ9822" s="45"/>
      <c r="AK9822" s="20"/>
    </row>
    <row r="9823" spans="2:37">
      <c r="B9823" s="2"/>
      <c r="D9823" s="44"/>
      <c r="E9823" s="44"/>
      <c r="F9823" s="45"/>
      <c r="G9823" s="45"/>
      <c r="H9823" s="45"/>
      <c r="I9823" s="45"/>
      <c r="J9823" s="45"/>
      <c r="K9823" s="45"/>
      <c r="L9823" s="45"/>
      <c r="M9823" s="45"/>
      <c r="N9823" s="45"/>
      <c r="O9823" s="45"/>
      <c r="P9823" s="45"/>
      <c r="Q9823" s="45"/>
      <c r="R9823" s="45"/>
      <c r="S9823" s="45"/>
      <c r="T9823" s="45"/>
      <c r="U9823" s="45"/>
      <c r="V9823" s="46"/>
      <c r="W9823" s="46"/>
      <c r="X9823" s="45"/>
      <c r="Y9823" s="45"/>
      <c r="Z9823" s="44"/>
      <c r="AA9823" s="44"/>
      <c r="AB9823" s="45"/>
      <c r="AC9823" s="45"/>
      <c r="AD9823" s="45"/>
      <c r="AE9823" s="45"/>
      <c r="AF9823" s="45"/>
      <c r="AG9823" s="45"/>
      <c r="AH9823" s="45"/>
      <c r="AI9823" s="45"/>
      <c r="AJ9823" s="45"/>
      <c r="AK9823" s="20"/>
    </row>
    <row r="9824" spans="2:37">
      <c r="B9824" s="2"/>
      <c r="D9824" s="44"/>
      <c r="E9824" s="44"/>
      <c r="F9824" s="45"/>
      <c r="G9824" s="45"/>
      <c r="H9824" s="45"/>
      <c r="I9824" s="45"/>
      <c r="J9824" s="45"/>
      <c r="K9824" s="45"/>
      <c r="L9824" s="45"/>
      <c r="M9824" s="45"/>
      <c r="N9824" s="45"/>
      <c r="O9824" s="45"/>
      <c r="P9824" s="45"/>
      <c r="Q9824" s="45"/>
      <c r="R9824" s="45"/>
      <c r="S9824" s="45"/>
      <c r="T9824" s="45"/>
      <c r="U9824" s="45"/>
      <c r="V9824" s="46"/>
      <c r="W9824" s="46"/>
      <c r="X9824" s="45"/>
      <c r="Y9824" s="45"/>
      <c r="Z9824" s="44"/>
      <c r="AA9824" s="44"/>
      <c r="AB9824" s="45"/>
      <c r="AC9824" s="45"/>
      <c r="AD9824" s="45"/>
      <c r="AE9824" s="45"/>
      <c r="AF9824" s="45"/>
      <c r="AG9824" s="45"/>
      <c r="AH9824" s="45"/>
      <c r="AI9824" s="45"/>
      <c r="AJ9824" s="45"/>
      <c r="AK9824" s="20"/>
    </row>
    <row r="9825" spans="2:37">
      <c r="B9825" s="2"/>
      <c r="D9825" s="44"/>
      <c r="E9825" s="44"/>
      <c r="F9825" s="45"/>
      <c r="G9825" s="45"/>
      <c r="H9825" s="45"/>
      <c r="I9825" s="45"/>
      <c r="J9825" s="45"/>
      <c r="K9825" s="45"/>
      <c r="L9825" s="45"/>
      <c r="M9825" s="45"/>
      <c r="N9825" s="45"/>
      <c r="O9825" s="45"/>
      <c r="P9825" s="45"/>
      <c r="Q9825" s="45"/>
      <c r="R9825" s="45"/>
      <c r="S9825" s="45"/>
      <c r="T9825" s="45"/>
      <c r="U9825" s="45"/>
      <c r="V9825" s="46"/>
      <c r="W9825" s="46"/>
      <c r="X9825" s="45"/>
      <c r="Y9825" s="45"/>
      <c r="Z9825" s="44"/>
      <c r="AA9825" s="44"/>
      <c r="AB9825" s="45"/>
      <c r="AC9825" s="45"/>
      <c r="AD9825" s="45"/>
      <c r="AE9825" s="45"/>
      <c r="AF9825" s="45"/>
      <c r="AG9825" s="45"/>
      <c r="AH9825" s="45"/>
      <c r="AI9825" s="45"/>
      <c r="AJ9825" s="45"/>
      <c r="AK9825" s="20"/>
    </row>
    <row r="9826" spans="2:37">
      <c r="B9826" s="2"/>
      <c r="D9826" s="44"/>
      <c r="E9826" s="44"/>
      <c r="F9826" s="45"/>
      <c r="G9826" s="45"/>
      <c r="H9826" s="45"/>
      <c r="I9826" s="45"/>
      <c r="J9826" s="45"/>
      <c r="K9826" s="45"/>
      <c r="L9826" s="45"/>
      <c r="M9826" s="45"/>
      <c r="N9826" s="45"/>
      <c r="O9826" s="45"/>
      <c r="P9826" s="45"/>
      <c r="Q9826" s="45"/>
      <c r="R9826" s="45"/>
      <c r="S9826" s="45"/>
      <c r="T9826" s="45"/>
      <c r="U9826" s="45"/>
      <c r="V9826" s="46"/>
      <c r="W9826" s="46"/>
      <c r="X9826" s="45"/>
      <c r="Y9826" s="45"/>
      <c r="Z9826" s="44"/>
      <c r="AA9826" s="44"/>
      <c r="AB9826" s="45"/>
      <c r="AC9826" s="45"/>
      <c r="AD9826" s="45"/>
      <c r="AE9826" s="45"/>
      <c r="AF9826" s="45"/>
      <c r="AG9826" s="45"/>
      <c r="AH9826" s="45"/>
      <c r="AI9826" s="45"/>
      <c r="AJ9826" s="45"/>
      <c r="AK9826" s="20"/>
    </row>
    <row r="9827" spans="2:37" ht="14.25" customHeight="1">
      <c r="B9827" s="2"/>
      <c r="D9827" s="44"/>
      <c r="E9827" s="44"/>
      <c r="F9827" s="45"/>
      <c r="G9827" s="45"/>
      <c r="H9827" s="45"/>
      <c r="I9827" s="45"/>
      <c r="J9827" s="45"/>
      <c r="K9827" s="45"/>
      <c r="L9827" s="45"/>
      <c r="M9827" s="45"/>
      <c r="N9827" s="45"/>
      <c r="O9827" s="45"/>
      <c r="P9827" s="45"/>
      <c r="Q9827" s="45"/>
      <c r="R9827" s="45"/>
      <c r="S9827" s="45"/>
      <c r="T9827" s="45"/>
      <c r="U9827" s="45"/>
      <c r="V9827" s="46"/>
      <c r="W9827" s="46"/>
      <c r="X9827" s="45"/>
      <c r="Y9827" s="45"/>
      <c r="Z9827" s="44"/>
      <c r="AA9827" s="44"/>
      <c r="AB9827" s="45"/>
      <c r="AC9827" s="45"/>
      <c r="AD9827" s="45"/>
      <c r="AE9827" s="45"/>
      <c r="AF9827" s="45"/>
      <c r="AG9827" s="45"/>
      <c r="AH9827" s="45"/>
      <c r="AI9827" s="45"/>
      <c r="AJ9827" s="45"/>
      <c r="AK9827" s="20"/>
    </row>
    <row r="9828" spans="2:37" ht="13.5" customHeight="1">
      <c r="B9828" s="47"/>
      <c r="C9828" s="47"/>
      <c r="D9828" s="47"/>
      <c r="E9828" s="47"/>
    </row>
    <row r="9829" spans="2:37" ht="12.75" customHeight="1">
      <c r="B9829" s="39"/>
      <c r="C9829" s="39"/>
      <c r="D9829" s="39"/>
      <c r="E9829" s="39"/>
      <c r="F9829" s="39"/>
      <c r="G9829" s="1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</row>
    <row r="9830" spans="2:37" ht="12.75" customHeight="1">
      <c r="AB9830" s="39"/>
      <c r="AC9830" s="39"/>
      <c r="AD9830" s="39"/>
      <c r="AE9830" s="39"/>
      <c r="AF9830" s="39"/>
      <c r="AG9830" s="39"/>
    </row>
    <row r="9831" spans="2:37" ht="12" customHeight="1">
      <c r="B9831" s="39"/>
      <c r="C9831" s="39"/>
      <c r="D9831" s="39"/>
      <c r="E9831" s="39"/>
      <c r="G9831" s="1"/>
      <c r="H9831" s="41"/>
      <c r="I9831" s="41"/>
      <c r="J9831" s="41"/>
      <c r="K9831" s="41"/>
      <c r="L9831" s="41"/>
      <c r="M9831" s="41"/>
      <c r="N9831" s="41"/>
      <c r="O9831" s="39"/>
      <c r="P9831" s="39"/>
      <c r="Q9831" s="39"/>
      <c r="R9831" s="39"/>
      <c r="S9831" s="1"/>
      <c r="T9831" s="42"/>
      <c r="U9831" s="42"/>
      <c r="V9831" s="42"/>
      <c r="W9831" s="42"/>
      <c r="X9831" s="42"/>
      <c r="Y9831" s="42"/>
      <c r="Z9831" s="42"/>
      <c r="AA9831" s="42"/>
      <c r="AB9831" s="39"/>
      <c r="AC9831" s="39"/>
      <c r="AD9831" s="39"/>
      <c r="AE9831" s="39"/>
      <c r="AF9831" s="39"/>
      <c r="AG9831" s="39"/>
    </row>
    <row r="9832" spans="2:37" ht="10.5" customHeight="1">
      <c r="AB9832" s="39"/>
      <c r="AC9832" s="39"/>
      <c r="AD9832" s="39"/>
      <c r="AE9832" s="39"/>
      <c r="AF9832" s="39"/>
      <c r="AG9832" s="39"/>
    </row>
    <row r="9833" spans="2:37" ht="12" customHeight="1">
      <c r="AB9833" s="39"/>
      <c r="AC9833" s="39"/>
      <c r="AD9833" s="39"/>
      <c r="AE9833" s="39"/>
      <c r="AF9833" s="39"/>
      <c r="AG9833" s="39"/>
    </row>
    <row r="9834" spans="2:37" ht="12" customHeight="1">
      <c r="AB9834" s="39"/>
      <c r="AC9834" s="39"/>
      <c r="AD9834" s="39"/>
      <c r="AE9834" s="39"/>
      <c r="AF9834" s="39"/>
      <c r="AG9834" s="39"/>
    </row>
    <row r="9835" spans="2:37" ht="6" customHeight="1"/>
    <row r="9836" spans="2:37" ht="3" customHeight="1">
      <c r="B9836" s="43"/>
      <c r="D9836" s="43"/>
      <c r="E9836" s="43"/>
      <c r="G9836" s="43"/>
      <c r="H9836" s="43"/>
      <c r="J9836" s="43"/>
      <c r="K9836" s="43"/>
      <c r="L9836" s="43"/>
      <c r="M9836" s="43"/>
      <c r="N9836" s="43"/>
      <c r="O9836" s="43"/>
      <c r="Q9836" s="43"/>
      <c r="R9836" s="43"/>
      <c r="S9836" s="43"/>
      <c r="T9836" s="43"/>
      <c r="U9836" s="43"/>
      <c r="X9836" s="43"/>
      <c r="Y9836" s="43"/>
      <c r="Z9836" s="43"/>
      <c r="AA9836" s="43"/>
      <c r="AB9836" s="43"/>
      <c r="AC9836" s="43"/>
      <c r="AE9836" s="43"/>
      <c r="AF9836" s="43"/>
      <c r="AG9836" s="43"/>
      <c r="AH9836" s="43"/>
    </row>
    <row r="9837" spans="2:37" ht="14.25" customHeight="1">
      <c r="B9837" s="43"/>
      <c r="D9837" s="43"/>
      <c r="E9837" s="43"/>
      <c r="G9837" s="43"/>
      <c r="H9837" s="43"/>
      <c r="J9837" s="43"/>
      <c r="K9837" s="43"/>
      <c r="L9837" s="43"/>
      <c r="M9837" s="43"/>
      <c r="N9837" s="43"/>
      <c r="O9837" s="43"/>
      <c r="Q9837" s="43"/>
      <c r="R9837" s="43"/>
      <c r="S9837" s="43"/>
      <c r="T9837" s="43"/>
      <c r="U9837" s="43"/>
      <c r="X9837" s="43"/>
      <c r="Y9837" s="43"/>
      <c r="Z9837" s="43"/>
      <c r="AA9837" s="43"/>
      <c r="AB9837" s="43"/>
      <c r="AC9837" s="43"/>
      <c r="AE9837" s="43"/>
      <c r="AF9837" s="43"/>
      <c r="AG9837" s="43"/>
      <c r="AH9837" s="43"/>
    </row>
    <row r="9838" spans="2:37">
      <c r="B9838" s="2"/>
      <c r="D9838" s="44"/>
      <c r="E9838" s="44"/>
      <c r="F9838" s="45"/>
      <c r="G9838" s="45"/>
      <c r="H9838" s="45"/>
      <c r="I9838" s="45"/>
      <c r="J9838" s="45"/>
      <c r="K9838" s="45"/>
      <c r="L9838" s="45"/>
      <c r="M9838" s="45"/>
      <c r="N9838" s="45"/>
      <c r="O9838" s="45"/>
      <c r="P9838" s="45"/>
      <c r="Q9838" s="45"/>
      <c r="R9838" s="45"/>
      <c r="S9838" s="45"/>
      <c r="T9838" s="45"/>
      <c r="U9838" s="45"/>
      <c r="V9838" s="46"/>
      <c r="W9838" s="46"/>
    </row>
    <row r="9839" spans="2:37">
      <c r="B9839" s="2"/>
      <c r="D9839" s="44"/>
      <c r="E9839" s="44"/>
      <c r="F9839" s="45"/>
      <c r="G9839" s="45"/>
      <c r="H9839" s="45"/>
      <c r="I9839" s="45"/>
      <c r="J9839" s="45"/>
      <c r="K9839" s="45"/>
      <c r="L9839" s="45"/>
      <c r="M9839" s="45"/>
      <c r="N9839" s="45"/>
      <c r="O9839" s="45"/>
      <c r="P9839" s="45"/>
      <c r="Q9839" s="45"/>
      <c r="R9839" s="45"/>
      <c r="S9839" s="45"/>
      <c r="T9839" s="45"/>
      <c r="U9839" s="45"/>
      <c r="V9839" s="46"/>
      <c r="W9839" s="46"/>
    </row>
    <row r="9840" spans="2:37">
      <c r="B9840" s="2"/>
      <c r="D9840" s="44"/>
      <c r="E9840" s="44"/>
      <c r="F9840" s="45"/>
      <c r="G9840" s="45"/>
      <c r="H9840" s="45"/>
      <c r="I9840" s="45"/>
      <c r="J9840" s="45"/>
      <c r="K9840" s="45"/>
      <c r="L9840" s="45"/>
      <c r="M9840" s="45"/>
      <c r="N9840" s="45"/>
      <c r="O9840" s="45"/>
      <c r="P9840" s="45"/>
      <c r="Q9840" s="45"/>
      <c r="R9840" s="45"/>
      <c r="S9840" s="45"/>
      <c r="T9840" s="45"/>
      <c r="U9840" s="45"/>
      <c r="V9840" s="46"/>
      <c r="W9840" s="46"/>
    </row>
    <row r="9841" spans="2:23">
      <c r="B9841" s="2"/>
      <c r="D9841" s="44"/>
      <c r="E9841" s="44"/>
      <c r="F9841" s="45"/>
      <c r="G9841" s="45"/>
      <c r="H9841" s="45"/>
      <c r="I9841" s="45"/>
      <c r="J9841" s="45"/>
      <c r="K9841" s="45"/>
      <c r="L9841" s="45"/>
      <c r="M9841" s="45"/>
      <c r="N9841" s="45"/>
      <c r="O9841" s="45"/>
      <c r="P9841" s="45"/>
      <c r="Q9841" s="45"/>
      <c r="R9841" s="45"/>
      <c r="S9841" s="45"/>
      <c r="T9841" s="45"/>
      <c r="U9841" s="45"/>
      <c r="V9841" s="46"/>
      <c r="W9841" s="46"/>
    </row>
    <row r="9842" spans="2:23">
      <c r="B9842" s="2"/>
      <c r="D9842" s="44"/>
      <c r="E9842" s="44"/>
      <c r="F9842" s="45"/>
      <c r="G9842" s="45"/>
      <c r="H9842" s="45"/>
      <c r="I9842" s="45"/>
      <c r="J9842" s="45"/>
      <c r="K9842" s="45"/>
      <c r="L9842" s="45"/>
      <c r="M9842" s="45"/>
      <c r="N9842" s="45"/>
      <c r="O9842" s="45"/>
      <c r="P9842" s="45"/>
      <c r="Q9842" s="45"/>
      <c r="R9842" s="45"/>
      <c r="S9842" s="45"/>
      <c r="T9842" s="45"/>
      <c r="U9842" s="45"/>
      <c r="V9842" s="46"/>
      <c r="W9842" s="46"/>
    </row>
    <row r="9843" spans="2:23">
      <c r="B9843" s="2"/>
      <c r="D9843" s="44"/>
      <c r="E9843" s="44"/>
      <c r="F9843" s="45"/>
      <c r="G9843" s="45"/>
      <c r="H9843" s="45"/>
      <c r="I9843" s="45"/>
      <c r="J9843" s="45"/>
      <c r="K9843" s="45"/>
      <c r="L9843" s="45"/>
      <c r="M9843" s="45"/>
      <c r="N9843" s="45"/>
      <c r="O9843" s="45"/>
      <c r="P9843" s="45"/>
      <c r="Q9843" s="45"/>
      <c r="R9843" s="45"/>
      <c r="S9843" s="45"/>
      <c r="T9843" s="45"/>
      <c r="U9843" s="45"/>
      <c r="V9843" s="46"/>
      <c r="W9843" s="46"/>
    </row>
    <row r="9844" spans="2:23">
      <c r="B9844" s="2"/>
      <c r="D9844" s="44"/>
      <c r="E9844" s="44"/>
      <c r="F9844" s="45"/>
      <c r="G9844" s="45"/>
      <c r="H9844" s="45"/>
      <c r="I9844" s="45"/>
      <c r="J9844" s="45"/>
      <c r="K9844" s="45"/>
      <c r="L9844" s="45"/>
      <c r="M9844" s="45"/>
      <c r="N9844" s="45"/>
      <c r="O9844" s="45"/>
      <c r="P9844" s="45"/>
      <c r="Q9844" s="45"/>
      <c r="R9844" s="45"/>
      <c r="S9844" s="45"/>
      <c r="T9844" s="45"/>
      <c r="U9844" s="45"/>
      <c r="V9844" s="46"/>
      <c r="W9844" s="46"/>
    </row>
    <row r="9845" spans="2:23">
      <c r="B9845" s="2"/>
      <c r="D9845" s="44"/>
      <c r="E9845" s="44"/>
      <c r="F9845" s="45"/>
      <c r="G9845" s="45"/>
      <c r="H9845" s="45"/>
      <c r="I9845" s="45"/>
      <c r="J9845" s="45"/>
      <c r="K9845" s="45"/>
      <c r="L9845" s="45"/>
      <c r="M9845" s="45"/>
      <c r="N9845" s="45"/>
      <c r="O9845" s="45"/>
      <c r="P9845" s="45"/>
      <c r="Q9845" s="45"/>
      <c r="R9845" s="45"/>
      <c r="S9845" s="45"/>
      <c r="T9845" s="45"/>
      <c r="U9845" s="45"/>
      <c r="V9845" s="46"/>
      <c r="W9845" s="46"/>
    </row>
    <row r="9846" spans="2:23">
      <c r="B9846" s="2"/>
      <c r="D9846" s="44"/>
      <c r="E9846" s="44"/>
      <c r="F9846" s="45"/>
      <c r="G9846" s="45"/>
      <c r="H9846" s="45"/>
      <c r="I9846" s="45"/>
      <c r="J9846" s="45"/>
      <c r="K9846" s="45"/>
      <c r="L9846" s="45"/>
      <c r="M9846" s="45"/>
      <c r="N9846" s="45"/>
      <c r="O9846" s="45"/>
      <c r="P9846" s="45"/>
      <c r="Q9846" s="45"/>
      <c r="R9846" s="45"/>
      <c r="S9846" s="45"/>
      <c r="T9846" s="45"/>
      <c r="U9846" s="45"/>
      <c r="V9846" s="46"/>
      <c r="W9846" s="46"/>
    </row>
    <row r="9847" spans="2:23">
      <c r="B9847" s="2"/>
      <c r="D9847" s="44"/>
      <c r="E9847" s="44"/>
      <c r="F9847" s="45"/>
      <c r="G9847" s="45"/>
      <c r="H9847" s="45"/>
      <c r="I9847" s="45"/>
      <c r="J9847" s="45"/>
      <c r="K9847" s="45"/>
      <c r="L9847" s="45"/>
      <c r="M9847" s="45"/>
      <c r="N9847" s="45"/>
      <c r="O9847" s="45"/>
      <c r="P9847" s="45"/>
      <c r="Q9847" s="45"/>
      <c r="R9847" s="45"/>
      <c r="S9847" s="45"/>
      <c r="T9847" s="45"/>
      <c r="U9847" s="45"/>
      <c r="V9847" s="46"/>
      <c r="W9847" s="46"/>
    </row>
    <row r="9848" spans="2:23">
      <c r="B9848" s="2"/>
      <c r="D9848" s="44"/>
      <c r="E9848" s="44"/>
      <c r="F9848" s="45"/>
      <c r="G9848" s="45"/>
      <c r="H9848" s="45"/>
      <c r="I9848" s="45"/>
      <c r="J9848" s="45"/>
      <c r="K9848" s="45"/>
      <c r="L9848" s="45"/>
      <c r="M9848" s="45"/>
      <c r="N9848" s="45"/>
      <c r="O9848" s="45"/>
      <c r="P9848" s="45"/>
      <c r="Q9848" s="45"/>
      <c r="R9848" s="45"/>
      <c r="S9848" s="45"/>
      <c r="T9848" s="45"/>
      <c r="U9848" s="45"/>
      <c r="V9848" s="46"/>
      <c r="W9848" s="46"/>
    </row>
    <row r="9849" spans="2:23">
      <c r="B9849" s="2"/>
      <c r="D9849" s="44"/>
      <c r="E9849" s="44"/>
      <c r="F9849" s="45"/>
      <c r="G9849" s="45"/>
      <c r="H9849" s="45"/>
      <c r="I9849" s="45"/>
      <c r="J9849" s="45"/>
      <c r="K9849" s="45"/>
      <c r="L9849" s="45"/>
      <c r="M9849" s="45"/>
      <c r="N9849" s="45"/>
      <c r="O9849" s="45"/>
      <c r="P9849" s="45"/>
      <c r="Q9849" s="45"/>
      <c r="R9849" s="45"/>
      <c r="S9849" s="45"/>
      <c r="T9849" s="45"/>
      <c r="U9849" s="45"/>
      <c r="V9849" s="46"/>
      <c r="W9849" s="46"/>
    </row>
    <row r="9850" spans="2:23">
      <c r="B9850" s="2"/>
      <c r="D9850" s="44"/>
      <c r="E9850" s="44"/>
      <c r="F9850" s="45"/>
      <c r="G9850" s="45"/>
      <c r="H9850" s="45"/>
      <c r="I9850" s="45"/>
      <c r="J9850" s="45"/>
      <c r="K9850" s="45"/>
      <c r="L9850" s="45"/>
      <c r="M9850" s="45"/>
      <c r="N9850" s="45"/>
      <c r="O9850" s="45"/>
      <c r="P9850" s="45"/>
      <c r="Q9850" s="45"/>
      <c r="R9850" s="45"/>
      <c r="S9850" s="45"/>
      <c r="T9850" s="45"/>
      <c r="U9850" s="45"/>
      <c r="V9850" s="46"/>
      <c r="W9850" s="46"/>
    </row>
    <row r="9851" spans="2:23">
      <c r="B9851" s="2"/>
      <c r="D9851" s="44"/>
      <c r="E9851" s="44"/>
      <c r="F9851" s="45"/>
      <c r="G9851" s="45"/>
      <c r="H9851" s="45"/>
      <c r="I9851" s="45"/>
      <c r="J9851" s="45"/>
      <c r="K9851" s="45"/>
      <c r="L9851" s="45"/>
      <c r="M9851" s="45"/>
      <c r="N9851" s="45"/>
      <c r="O9851" s="45"/>
      <c r="P9851" s="45"/>
      <c r="Q9851" s="45"/>
      <c r="R9851" s="45"/>
      <c r="S9851" s="45"/>
      <c r="T9851" s="45"/>
      <c r="U9851" s="45"/>
      <c r="V9851" s="46"/>
      <c r="W9851" s="46"/>
    </row>
    <row r="9852" spans="2:23">
      <c r="B9852" s="2"/>
      <c r="D9852" s="44"/>
      <c r="E9852" s="44"/>
      <c r="F9852" s="45"/>
      <c r="G9852" s="45"/>
      <c r="H9852" s="45"/>
      <c r="I9852" s="45"/>
      <c r="J9852" s="45"/>
      <c r="K9852" s="45"/>
      <c r="L9852" s="45"/>
      <c r="M9852" s="45"/>
      <c r="N9852" s="45"/>
      <c r="O9852" s="45"/>
      <c r="P9852" s="45"/>
      <c r="Q9852" s="45"/>
      <c r="R9852" s="45"/>
      <c r="S9852" s="45"/>
      <c r="T9852" s="45"/>
      <c r="U9852" s="45"/>
      <c r="V9852" s="46"/>
      <c r="W9852" s="46"/>
    </row>
    <row r="9853" spans="2:23">
      <c r="B9853" s="2"/>
      <c r="D9853" s="44"/>
      <c r="E9853" s="44"/>
      <c r="F9853" s="45"/>
      <c r="G9853" s="45"/>
      <c r="H9853" s="45"/>
      <c r="I9853" s="45"/>
      <c r="J9853" s="45"/>
      <c r="K9853" s="45"/>
      <c r="L9853" s="45"/>
      <c r="M9853" s="45"/>
      <c r="N9853" s="45"/>
      <c r="O9853" s="45"/>
      <c r="P9853" s="45"/>
      <c r="Q9853" s="45"/>
      <c r="R9853" s="45"/>
      <c r="S9853" s="45"/>
      <c r="T9853" s="45"/>
      <c r="U9853" s="45"/>
      <c r="V9853" s="46"/>
      <c r="W9853" s="46"/>
    </row>
    <row r="9854" spans="2:23">
      <c r="B9854" s="2"/>
      <c r="D9854" s="44"/>
      <c r="E9854" s="44"/>
      <c r="F9854" s="45"/>
      <c r="G9854" s="45"/>
      <c r="H9854" s="45"/>
      <c r="I9854" s="45"/>
      <c r="J9854" s="45"/>
      <c r="K9854" s="45"/>
      <c r="L9854" s="45"/>
      <c r="M9854" s="45"/>
      <c r="N9854" s="45"/>
      <c r="O9854" s="45"/>
      <c r="P9854" s="45"/>
      <c r="Q9854" s="45"/>
      <c r="R9854" s="45"/>
      <c r="S9854" s="45"/>
      <c r="T9854" s="45"/>
      <c r="U9854" s="45"/>
      <c r="V9854" s="46"/>
      <c r="W9854" s="46"/>
    </row>
    <row r="9855" spans="2:23">
      <c r="B9855" s="2"/>
      <c r="D9855" s="44"/>
      <c r="E9855" s="44"/>
      <c r="F9855" s="45"/>
      <c r="G9855" s="45"/>
      <c r="H9855" s="45"/>
      <c r="I9855" s="45"/>
      <c r="J9855" s="45"/>
      <c r="K9855" s="45"/>
      <c r="L9855" s="45"/>
      <c r="M9855" s="45"/>
      <c r="N9855" s="45"/>
      <c r="O9855" s="45"/>
      <c r="P9855" s="45"/>
      <c r="Q9855" s="45"/>
      <c r="R9855" s="45"/>
      <c r="S9855" s="45"/>
      <c r="T9855" s="45"/>
      <c r="U9855" s="45"/>
      <c r="V9855" s="46"/>
      <c r="W9855" s="46"/>
    </row>
    <row r="9856" spans="2:23">
      <c r="B9856" s="2"/>
      <c r="D9856" s="44"/>
      <c r="E9856" s="44"/>
      <c r="F9856" s="45"/>
      <c r="G9856" s="45"/>
      <c r="H9856" s="45"/>
      <c r="I9856" s="45"/>
      <c r="J9856" s="45"/>
      <c r="K9856" s="45"/>
      <c r="L9856" s="45"/>
      <c r="M9856" s="45"/>
      <c r="N9856" s="45"/>
      <c r="O9856" s="45"/>
      <c r="P9856" s="45"/>
      <c r="Q9856" s="45"/>
      <c r="R9856" s="45"/>
      <c r="S9856" s="45"/>
      <c r="T9856" s="45"/>
      <c r="U9856" s="45"/>
      <c r="V9856" s="46"/>
      <c r="W9856" s="46"/>
    </row>
    <row r="9857" spans="2:34">
      <c r="B9857" s="2"/>
      <c r="D9857" s="44"/>
      <c r="E9857" s="44"/>
      <c r="F9857" s="45"/>
      <c r="G9857" s="45"/>
      <c r="H9857" s="45"/>
      <c r="I9857" s="45"/>
      <c r="J9857" s="45"/>
      <c r="K9857" s="45"/>
      <c r="L9857" s="45"/>
      <c r="M9857" s="45"/>
      <c r="N9857" s="45"/>
      <c r="O9857" s="45"/>
      <c r="P9857" s="45"/>
      <c r="Q9857" s="45"/>
      <c r="R9857" s="45"/>
      <c r="S9857" s="45"/>
      <c r="T9857" s="45"/>
      <c r="U9857" s="45"/>
      <c r="V9857" s="46"/>
      <c r="W9857" s="46"/>
    </row>
    <row r="9858" spans="2:34">
      <c r="B9858" s="2"/>
      <c r="D9858" s="44"/>
      <c r="E9858" s="44"/>
      <c r="F9858" s="45"/>
      <c r="G9858" s="45"/>
      <c r="H9858" s="45"/>
      <c r="I9858" s="45"/>
      <c r="J9858" s="45"/>
      <c r="K9858" s="45"/>
      <c r="L9858" s="45"/>
      <c r="M9858" s="45"/>
      <c r="N9858" s="45"/>
      <c r="O9858" s="45"/>
      <c r="P9858" s="45"/>
      <c r="Q9858" s="45"/>
      <c r="R9858" s="45"/>
      <c r="S9858" s="45"/>
      <c r="T9858" s="45"/>
      <c r="U9858" s="45"/>
      <c r="V9858" s="46"/>
      <c r="W9858" s="46"/>
    </row>
    <row r="9859" spans="2:34">
      <c r="B9859" s="2"/>
      <c r="D9859" s="44"/>
      <c r="E9859" s="44"/>
      <c r="F9859" s="45"/>
      <c r="G9859" s="45"/>
      <c r="H9859" s="45"/>
      <c r="I9859" s="45"/>
      <c r="J9859" s="45"/>
      <c r="K9859" s="45"/>
      <c r="L9859" s="45"/>
      <c r="M9859" s="45"/>
      <c r="N9859" s="45"/>
      <c r="O9859" s="45"/>
      <c r="P9859" s="45"/>
      <c r="Q9859" s="45"/>
      <c r="R9859" s="45"/>
      <c r="S9859" s="45"/>
      <c r="T9859" s="45"/>
      <c r="U9859" s="45"/>
      <c r="V9859" s="46"/>
      <c r="W9859" s="46"/>
    </row>
    <row r="9860" spans="2:34">
      <c r="B9860" s="2"/>
      <c r="D9860" s="44"/>
      <c r="E9860" s="44"/>
      <c r="F9860" s="45"/>
      <c r="G9860" s="45"/>
      <c r="H9860" s="45"/>
      <c r="I9860" s="45"/>
      <c r="J9860" s="45"/>
      <c r="K9860" s="45"/>
      <c r="L9860" s="45"/>
      <c r="M9860" s="45"/>
      <c r="N9860" s="45"/>
      <c r="O9860" s="45"/>
      <c r="P9860" s="45"/>
      <c r="Q9860" s="45"/>
      <c r="R9860" s="45"/>
      <c r="S9860" s="45"/>
      <c r="T9860" s="45"/>
      <c r="U9860" s="45"/>
      <c r="V9860" s="46"/>
      <c r="W9860" s="46"/>
    </row>
    <row r="9861" spans="2:34" ht="9.75" customHeight="1">
      <c r="B9861" s="2"/>
      <c r="D9861" s="44"/>
      <c r="E9861" s="44"/>
      <c r="F9861" s="45"/>
      <c r="G9861" s="45"/>
      <c r="H9861" s="45"/>
      <c r="I9861" s="45"/>
      <c r="J9861" s="45"/>
      <c r="K9861" s="45"/>
      <c r="L9861" s="45"/>
      <c r="M9861" s="45"/>
      <c r="N9861" s="45"/>
      <c r="O9861" s="45"/>
      <c r="P9861" s="45"/>
      <c r="Q9861" s="45"/>
      <c r="R9861" s="45"/>
      <c r="S9861" s="45"/>
      <c r="T9861" s="45"/>
      <c r="U9861" s="45"/>
      <c r="V9861" s="46"/>
      <c r="W9861" s="46"/>
    </row>
    <row r="9862" spans="2:34" ht="5.25" customHeight="1"/>
    <row r="9863" spans="2:34" ht="172.5" customHeight="1"/>
    <row r="9864" spans="2:34" ht="16.5" customHeight="1"/>
    <row r="9865" spans="2:34" ht="12.75" customHeight="1">
      <c r="B9865" s="39"/>
      <c r="C9865" s="39"/>
      <c r="D9865" s="39"/>
      <c r="E9865" s="39"/>
      <c r="F9865" s="39"/>
      <c r="G9865" s="1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</row>
    <row r="9866" spans="2:34" ht="12.75" customHeight="1">
      <c r="AB9866" s="39"/>
      <c r="AC9866" s="39"/>
      <c r="AD9866" s="39"/>
      <c r="AE9866" s="39"/>
      <c r="AF9866" s="39"/>
      <c r="AG9866" s="39"/>
    </row>
    <row r="9867" spans="2:34" ht="12" customHeight="1">
      <c r="B9867" s="39"/>
      <c r="C9867" s="39"/>
      <c r="D9867" s="39"/>
      <c r="E9867" s="39"/>
      <c r="G9867" s="1"/>
      <c r="H9867" s="41"/>
      <c r="I9867" s="41"/>
      <c r="J9867" s="41"/>
      <c r="K9867" s="41"/>
      <c r="L9867" s="41"/>
      <c r="M9867" s="41"/>
      <c r="N9867" s="41"/>
      <c r="O9867" s="39"/>
      <c r="P9867" s="39"/>
      <c r="Q9867" s="39"/>
      <c r="R9867" s="39"/>
      <c r="S9867" s="1"/>
      <c r="T9867" s="42"/>
      <c r="U9867" s="42"/>
      <c r="V9867" s="42"/>
      <c r="W9867" s="42"/>
      <c r="X9867" s="42"/>
      <c r="Y9867" s="42"/>
      <c r="Z9867" s="42"/>
      <c r="AA9867" s="42"/>
      <c r="AB9867" s="39"/>
      <c r="AC9867" s="39"/>
      <c r="AD9867" s="39"/>
      <c r="AE9867" s="39"/>
      <c r="AF9867" s="39"/>
      <c r="AG9867" s="39"/>
    </row>
    <row r="9868" spans="2:34" ht="10.5" customHeight="1">
      <c r="AB9868" s="39"/>
      <c r="AC9868" s="39"/>
      <c r="AD9868" s="39"/>
      <c r="AE9868" s="39"/>
      <c r="AF9868" s="39"/>
      <c r="AG9868" s="39"/>
    </row>
    <row r="9869" spans="2:34" ht="12" customHeight="1">
      <c r="AB9869" s="39"/>
      <c r="AC9869" s="39"/>
      <c r="AD9869" s="39"/>
      <c r="AE9869" s="39"/>
      <c r="AF9869" s="39"/>
      <c r="AG9869" s="39"/>
    </row>
    <row r="9870" spans="2:34" ht="12" customHeight="1">
      <c r="AB9870" s="39"/>
      <c r="AC9870" s="39"/>
      <c r="AD9870" s="39"/>
      <c r="AE9870" s="39"/>
      <c r="AF9870" s="39"/>
      <c r="AG9870" s="39"/>
    </row>
    <row r="9871" spans="2:34" ht="6" customHeight="1"/>
    <row r="9872" spans="2:34" ht="3" customHeight="1">
      <c r="B9872" s="43"/>
      <c r="D9872" s="43"/>
      <c r="E9872" s="43"/>
      <c r="G9872" s="43"/>
      <c r="H9872" s="43"/>
      <c r="J9872" s="43"/>
      <c r="K9872" s="43"/>
      <c r="L9872" s="43"/>
      <c r="M9872" s="43"/>
      <c r="N9872" s="43"/>
      <c r="O9872" s="43"/>
      <c r="Q9872" s="43"/>
      <c r="R9872" s="43"/>
      <c r="S9872" s="43"/>
      <c r="T9872" s="43"/>
      <c r="U9872" s="43"/>
      <c r="X9872" s="43"/>
      <c r="Y9872" s="43"/>
      <c r="Z9872" s="43"/>
      <c r="AA9872" s="43"/>
      <c r="AB9872" s="43"/>
      <c r="AC9872" s="43"/>
      <c r="AE9872" s="43"/>
      <c r="AF9872" s="43"/>
      <c r="AG9872" s="43"/>
      <c r="AH9872" s="43"/>
    </row>
    <row r="9873" spans="2:37" ht="14.25" customHeight="1">
      <c r="B9873" s="43"/>
      <c r="D9873" s="43"/>
      <c r="E9873" s="43"/>
      <c r="G9873" s="43"/>
      <c r="H9873" s="43"/>
      <c r="J9873" s="43"/>
      <c r="K9873" s="43"/>
      <c r="L9873" s="43"/>
      <c r="M9873" s="43"/>
      <c r="N9873" s="43"/>
      <c r="O9873" s="43"/>
      <c r="Q9873" s="43"/>
      <c r="R9873" s="43"/>
      <c r="S9873" s="43"/>
      <c r="T9873" s="43"/>
      <c r="U9873" s="43"/>
      <c r="X9873" s="43"/>
      <c r="Y9873" s="43"/>
      <c r="Z9873" s="43"/>
      <c r="AA9873" s="43"/>
      <c r="AB9873" s="43"/>
      <c r="AC9873" s="43"/>
      <c r="AE9873" s="43"/>
      <c r="AF9873" s="43"/>
      <c r="AG9873" s="43"/>
      <c r="AH9873" s="43"/>
    </row>
    <row r="9874" spans="2:37">
      <c r="B9874" s="2"/>
      <c r="D9874" s="44"/>
      <c r="E9874" s="44"/>
      <c r="F9874" s="45"/>
      <c r="G9874" s="45"/>
      <c r="H9874" s="45"/>
      <c r="I9874" s="45"/>
      <c r="J9874" s="45"/>
      <c r="K9874" s="45"/>
      <c r="L9874" s="45"/>
      <c r="M9874" s="45"/>
      <c r="N9874" s="45"/>
      <c r="O9874" s="45"/>
      <c r="P9874" s="45"/>
      <c r="Q9874" s="45"/>
      <c r="R9874" s="45"/>
      <c r="S9874" s="45"/>
      <c r="T9874" s="45"/>
      <c r="U9874" s="45"/>
      <c r="V9874" s="46"/>
      <c r="W9874" s="46"/>
      <c r="X9874" s="45"/>
      <c r="Y9874" s="45"/>
      <c r="Z9874" s="44"/>
      <c r="AA9874" s="44"/>
      <c r="AB9874" s="45"/>
      <c r="AC9874" s="45"/>
      <c r="AD9874" s="45"/>
      <c r="AE9874" s="45"/>
      <c r="AF9874" s="45"/>
      <c r="AG9874" s="45"/>
      <c r="AH9874" s="45"/>
      <c r="AI9874" s="45"/>
      <c r="AJ9874" s="45"/>
      <c r="AK9874" s="20"/>
    </row>
    <row r="9875" spans="2:37">
      <c r="B9875" s="2"/>
      <c r="D9875" s="44"/>
      <c r="E9875" s="44"/>
      <c r="F9875" s="45"/>
      <c r="G9875" s="45"/>
      <c r="H9875" s="45"/>
      <c r="I9875" s="45"/>
      <c r="J9875" s="45"/>
      <c r="K9875" s="45"/>
      <c r="L9875" s="45"/>
      <c r="M9875" s="45"/>
      <c r="N9875" s="45"/>
      <c r="O9875" s="45"/>
      <c r="P9875" s="45"/>
      <c r="Q9875" s="45"/>
      <c r="R9875" s="45"/>
      <c r="S9875" s="45"/>
      <c r="T9875" s="45"/>
      <c r="U9875" s="45"/>
      <c r="V9875" s="46"/>
      <c r="W9875" s="46"/>
      <c r="X9875" s="45"/>
      <c r="Y9875" s="45"/>
      <c r="Z9875" s="44"/>
      <c r="AA9875" s="44"/>
      <c r="AB9875" s="45"/>
      <c r="AC9875" s="45"/>
      <c r="AD9875" s="45"/>
      <c r="AE9875" s="45"/>
      <c r="AF9875" s="45"/>
      <c r="AG9875" s="45"/>
      <c r="AH9875" s="45"/>
      <c r="AI9875" s="45"/>
      <c r="AJ9875" s="45"/>
      <c r="AK9875" s="20"/>
    </row>
    <row r="9876" spans="2:37">
      <c r="B9876" s="2"/>
      <c r="D9876" s="44"/>
      <c r="E9876" s="44"/>
      <c r="F9876" s="45"/>
      <c r="G9876" s="45"/>
      <c r="H9876" s="45"/>
      <c r="I9876" s="45"/>
      <c r="J9876" s="45"/>
      <c r="K9876" s="45"/>
      <c r="L9876" s="45"/>
      <c r="M9876" s="45"/>
      <c r="N9876" s="45"/>
      <c r="O9876" s="45"/>
      <c r="P9876" s="45"/>
      <c r="Q9876" s="45"/>
      <c r="R9876" s="45"/>
      <c r="S9876" s="45"/>
      <c r="T9876" s="45"/>
      <c r="U9876" s="45"/>
      <c r="V9876" s="46"/>
      <c r="W9876" s="46"/>
      <c r="X9876" s="45"/>
      <c r="Y9876" s="45"/>
      <c r="Z9876" s="44"/>
      <c r="AA9876" s="44"/>
      <c r="AB9876" s="45"/>
      <c r="AC9876" s="45"/>
      <c r="AD9876" s="45"/>
      <c r="AE9876" s="45"/>
      <c r="AF9876" s="45"/>
      <c r="AG9876" s="45"/>
      <c r="AH9876" s="45"/>
      <c r="AI9876" s="45"/>
      <c r="AJ9876" s="45"/>
      <c r="AK9876" s="20"/>
    </row>
    <row r="9877" spans="2:37">
      <c r="B9877" s="2"/>
      <c r="D9877" s="44"/>
      <c r="E9877" s="44"/>
      <c r="F9877" s="45"/>
      <c r="G9877" s="45"/>
      <c r="H9877" s="45"/>
      <c r="I9877" s="45"/>
      <c r="J9877" s="45"/>
      <c r="K9877" s="45"/>
      <c r="L9877" s="45"/>
      <c r="M9877" s="45"/>
      <c r="N9877" s="45"/>
      <c r="O9877" s="45"/>
      <c r="P9877" s="45"/>
      <c r="Q9877" s="45"/>
      <c r="R9877" s="45"/>
      <c r="S9877" s="45"/>
      <c r="T9877" s="45"/>
      <c r="U9877" s="45"/>
      <c r="V9877" s="46"/>
      <c r="W9877" s="46"/>
      <c r="X9877" s="45"/>
      <c r="Y9877" s="45"/>
      <c r="Z9877" s="44"/>
      <c r="AA9877" s="44"/>
      <c r="AB9877" s="45"/>
      <c r="AC9877" s="45"/>
      <c r="AD9877" s="45"/>
      <c r="AE9877" s="45"/>
      <c r="AF9877" s="45"/>
      <c r="AG9877" s="45"/>
      <c r="AH9877" s="45"/>
      <c r="AI9877" s="45"/>
      <c r="AJ9877" s="45"/>
      <c r="AK9877" s="20"/>
    </row>
    <row r="9878" spans="2:37">
      <c r="B9878" s="2"/>
      <c r="D9878" s="44"/>
      <c r="E9878" s="44"/>
      <c r="F9878" s="45"/>
      <c r="G9878" s="45"/>
      <c r="H9878" s="45"/>
      <c r="I9878" s="45"/>
      <c r="J9878" s="45"/>
      <c r="K9878" s="45"/>
      <c r="L9878" s="45"/>
      <c r="M9878" s="45"/>
      <c r="N9878" s="45"/>
      <c r="O9878" s="45"/>
      <c r="P9878" s="45"/>
      <c r="Q9878" s="45"/>
      <c r="R9878" s="45"/>
      <c r="S9878" s="45"/>
      <c r="T9878" s="45"/>
      <c r="U9878" s="45"/>
      <c r="V9878" s="46"/>
      <c r="W9878" s="46"/>
      <c r="X9878" s="45"/>
      <c r="Y9878" s="45"/>
      <c r="Z9878" s="44"/>
      <c r="AA9878" s="44"/>
      <c r="AB9878" s="45"/>
      <c r="AC9878" s="45"/>
      <c r="AD9878" s="45"/>
      <c r="AE9878" s="45"/>
      <c r="AF9878" s="45"/>
      <c r="AG9878" s="45"/>
      <c r="AH9878" s="45"/>
      <c r="AI9878" s="45"/>
      <c r="AJ9878" s="45"/>
      <c r="AK9878" s="20"/>
    </row>
    <row r="9879" spans="2:37">
      <c r="B9879" s="2"/>
      <c r="D9879" s="44"/>
      <c r="E9879" s="44"/>
      <c r="F9879" s="45"/>
      <c r="G9879" s="45"/>
      <c r="H9879" s="45"/>
      <c r="I9879" s="45"/>
      <c r="J9879" s="45"/>
      <c r="K9879" s="45"/>
      <c r="L9879" s="45"/>
      <c r="M9879" s="45"/>
      <c r="N9879" s="45"/>
      <c r="O9879" s="45"/>
      <c r="P9879" s="45"/>
      <c r="Q9879" s="45"/>
      <c r="R9879" s="45"/>
      <c r="S9879" s="45"/>
      <c r="T9879" s="45"/>
      <c r="U9879" s="45"/>
      <c r="V9879" s="46"/>
      <c r="W9879" s="46"/>
      <c r="X9879" s="45"/>
      <c r="Y9879" s="45"/>
      <c r="Z9879" s="44"/>
      <c r="AA9879" s="44"/>
      <c r="AB9879" s="45"/>
      <c r="AC9879" s="45"/>
      <c r="AD9879" s="45"/>
      <c r="AE9879" s="45"/>
      <c r="AF9879" s="45"/>
      <c r="AG9879" s="45"/>
      <c r="AH9879" s="45"/>
      <c r="AI9879" s="45"/>
      <c r="AJ9879" s="45"/>
      <c r="AK9879" s="20"/>
    </row>
    <row r="9880" spans="2:37">
      <c r="B9880" s="2"/>
      <c r="D9880" s="44"/>
      <c r="E9880" s="44"/>
      <c r="F9880" s="45"/>
      <c r="G9880" s="45"/>
      <c r="H9880" s="45"/>
      <c r="I9880" s="45"/>
      <c r="J9880" s="45"/>
      <c r="K9880" s="45"/>
      <c r="L9880" s="45"/>
      <c r="M9880" s="45"/>
      <c r="N9880" s="45"/>
      <c r="O9880" s="45"/>
      <c r="P9880" s="45"/>
      <c r="Q9880" s="45"/>
      <c r="R9880" s="45"/>
      <c r="S9880" s="45"/>
      <c r="T9880" s="45"/>
      <c r="U9880" s="45"/>
      <c r="V9880" s="46"/>
      <c r="W9880" s="46"/>
      <c r="X9880" s="45"/>
      <c r="Y9880" s="45"/>
      <c r="Z9880" s="44"/>
      <c r="AA9880" s="44"/>
      <c r="AB9880" s="45"/>
      <c r="AC9880" s="45"/>
      <c r="AD9880" s="45"/>
      <c r="AE9880" s="45"/>
      <c r="AF9880" s="45"/>
      <c r="AG9880" s="45"/>
      <c r="AH9880" s="45"/>
      <c r="AI9880" s="45"/>
      <c r="AJ9880" s="45"/>
      <c r="AK9880" s="20"/>
    </row>
    <row r="9881" spans="2:37">
      <c r="B9881" s="2"/>
      <c r="D9881" s="44"/>
      <c r="E9881" s="44"/>
      <c r="F9881" s="45"/>
      <c r="G9881" s="45"/>
      <c r="H9881" s="45"/>
      <c r="I9881" s="45"/>
      <c r="J9881" s="45"/>
      <c r="K9881" s="45"/>
      <c r="L9881" s="45"/>
      <c r="M9881" s="45"/>
      <c r="N9881" s="45"/>
      <c r="O9881" s="45"/>
      <c r="P9881" s="45"/>
      <c r="Q9881" s="45"/>
      <c r="R9881" s="45"/>
      <c r="S9881" s="45"/>
      <c r="T9881" s="45"/>
      <c r="U9881" s="45"/>
      <c r="V9881" s="46"/>
      <c r="W9881" s="46"/>
      <c r="X9881" s="45"/>
      <c r="Y9881" s="45"/>
      <c r="Z9881" s="44"/>
      <c r="AA9881" s="44"/>
      <c r="AB9881" s="45"/>
      <c r="AC9881" s="45"/>
      <c r="AD9881" s="45"/>
      <c r="AE9881" s="45"/>
      <c r="AF9881" s="45"/>
      <c r="AG9881" s="45"/>
      <c r="AH9881" s="45"/>
      <c r="AI9881" s="45"/>
      <c r="AJ9881" s="45"/>
      <c r="AK9881" s="20"/>
    </row>
    <row r="9882" spans="2:37">
      <c r="B9882" s="2"/>
      <c r="D9882" s="44"/>
      <c r="E9882" s="44"/>
      <c r="F9882" s="45"/>
      <c r="G9882" s="45"/>
      <c r="H9882" s="45"/>
      <c r="I9882" s="45"/>
      <c r="J9882" s="45"/>
      <c r="K9882" s="45"/>
      <c r="L9882" s="45"/>
      <c r="M9882" s="45"/>
      <c r="N9882" s="45"/>
      <c r="O9882" s="45"/>
      <c r="P9882" s="45"/>
      <c r="Q9882" s="45"/>
      <c r="R9882" s="45"/>
      <c r="S9882" s="45"/>
      <c r="T9882" s="45"/>
      <c r="U9882" s="45"/>
      <c r="V9882" s="46"/>
      <c r="W9882" s="46"/>
      <c r="X9882" s="45"/>
      <c r="Y9882" s="45"/>
      <c r="Z9882" s="44"/>
      <c r="AA9882" s="44"/>
      <c r="AB9882" s="45"/>
      <c r="AC9882" s="45"/>
      <c r="AD9882" s="45"/>
      <c r="AE9882" s="45"/>
      <c r="AF9882" s="45"/>
      <c r="AG9882" s="45"/>
      <c r="AH9882" s="45"/>
      <c r="AI9882" s="45"/>
      <c r="AJ9882" s="45"/>
      <c r="AK9882" s="20"/>
    </row>
    <row r="9883" spans="2:37">
      <c r="B9883" s="2"/>
      <c r="D9883" s="44"/>
      <c r="E9883" s="44"/>
      <c r="F9883" s="45"/>
      <c r="G9883" s="45"/>
      <c r="H9883" s="45"/>
      <c r="I9883" s="45"/>
      <c r="J9883" s="45"/>
      <c r="K9883" s="45"/>
      <c r="L9883" s="45"/>
      <c r="M9883" s="45"/>
      <c r="N9883" s="45"/>
      <c r="O9883" s="45"/>
      <c r="P9883" s="45"/>
      <c r="Q9883" s="45"/>
      <c r="R9883" s="45"/>
      <c r="S9883" s="45"/>
      <c r="T9883" s="45"/>
      <c r="U9883" s="45"/>
      <c r="V9883" s="46"/>
      <c r="W9883" s="46"/>
      <c r="X9883" s="45"/>
      <c r="Y9883" s="45"/>
      <c r="Z9883" s="44"/>
      <c r="AA9883" s="44"/>
      <c r="AB9883" s="45"/>
      <c r="AC9883" s="45"/>
      <c r="AD9883" s="45"/>
      <c r="AE9883" s="45"/>
      <c r="AF9883" s="45"/>
      <c r="AG9883" s="45"/>
      <c r="AH9883" s="45"/>
      <c r="AI9883" s="45"/>
      <c r="AJ9883" s="45"/>
      <c r="AK9883" s="20"/>
    </row>
    <row r="9884" spans="2:37">
      <c r="B9884" s="2"/>
      <c r="D9884" s="44"/>
      <c r="E9884" s="44"/>
      <c r="F9884" s="45"/>
      <c r="G9884" s="45"/>
      <c r="H9884" s="45"/>
      <c r="I9884" s="45"/>
      <c r="J9884" s="45"/>
      <c r="K9884" s="45"/>
      <c r="L9884" s="45"/>
      <c r="M9884" s="45"/>
      <c r="N9884" s="45"/>
      <c r="O9884" s="45"/>
      <c r="P9884" s="45"/>
      <c r="Q9884" s="45"/>
      <c r="R9884" s="45"/>
      <c r="S9884" s="45"/>
      <c r="T9884" s="45"/>
      <c r="U9884" s="45"/>
      <c r="V9884" s="46"/>
      <c r="W9884" s="46"/>
      <c r="X9884" s="45"/>
      <c r="Y9884" s="45"/>
      <c r="Z9884" s="44"/>
      <c r="AA9884" s="44"/>
      <c r="AB9884" s="45"/>
      <c r="AC9884" s="45"/>
      <c r="AD9884" s="45"/>
      <c r="AE9884" s="45"/>
      <c r="AF9884" s="45"/>
      <c r="AG9884" s="45"/>
      <c r="AH9884" s="45"/>
      <c r="AI9884" s="45"/>
      <c r="AJ9884" s="45"/>
      <c r="AK9884" s="20"/>
    </row>
    <row r="9885" spans="2:37">
      <c r="B9885" s="2"/>
      <c r="D9885" s="44"/>
      <c r="E9885" s="44"/>
      <c r="F9885" s="45"/>
      <c r="G9885" s="45"/>
      <c r="H9885" s="45"/>
      <c r="I9885" s="45"/>
      <c r="J9885" s="45"/>
      <c r="K9885" s="45"/>
      <c r="L9885" s="45"/>
      <c r="M9885" s="45"/>
      <c r="N9885" s="45"/>
      <c r="O9885" s="45"/>
      <c r="P9885" s="45"/>
      <c r="Q9885" s="45"/>
      <c r="R9885" s="45"/>
      <c r="S9885" s="45"/>
      <c r="T9885" s="45"/>
      <c r="U9885" s="45"/>
      <c r="V9885" s="46"/>
      <c r="W9885" s="46"/>
      <c r="X9885" s="45"/>
      <c r="Y9885" s="45"/>
      <c r="Z9885" s="44"/>
      <c r="AA9885" s="44"/>
      <c r="AB9885" s="45"/>
      <c r="AC9885" s="45"/>
      <c r="AD9885" s="45"/>
      <c r="AE9885" s="45"/>
      <c r="AF9885" s="45"/>
      <c r="AG9885" s="45"/>
      <c r="AH9885" s="45"/>
      <c r="AI9885" s="45"/>
      <c r="AJ9885" s="45"/>
      <c r="AK9885" s="20"/>
    </row>
    <row r="9886" spans="2:37">
      <c r="B9886" s="2"/>
      <c r="D9886" s="44"/>
      <c r="E9886" s="44"/>
      <c r="F9886" s="45"/>
      <c r="G9886" s="45"/>
      <c r="H9886" s="45"/>
      <c r="I9886" s="45"/>
      <c r="J9886" s="45"/>
      <c r="K9886" s="45"/>
      <c r="L9886" s="45"/>
      <c r="M9886" s="45"/>
      <c r="N9886" s="45"/>
      <c r="O9886" s="45"/>
      <c r="P9886" s="45"/>
      <c r="Q9886" s="45"/>
      <c r="R9886" s="45"/>
      <c r="S9886" s="45"/>
      <c r="T9886" s="45"/>
      <c r="U9886" s="45"/>
      <c r="V9886" s="46"/>
      <c r="W9886" s="46"/>
      <c r="X9886" s="45"/>
      <c r="Y9886" s="45"/>
      <c r="Z9886" s="44"/>
      <c r="AA9886" s="44"/>
      <c r="AB9886" s="45"/>
      <c r="AC9886" s="45"/>
      <c r="AD9886" s="45"/>
      <c r="AE9886" s="45"/>
      <c r="AF9886" s="45"/>
      <c r="AG9886" s="45"/>
      <c r="AH9886" s="45"/>
      <c r="AI9886" s="45"/>
      <c r="AJ9886" s="45"/>
      <c r="AK9886" s="20"/>
    </row>
    <row r="9887" spans="2:37">
      <c r="B9887" s="2"/>
      <c r="D9887" s="44"/>
      <c r="E9887" s="44"/>
      <c r="F9887" s="45"/>
      <c r="G9887" s="45"/>
      <c r="H9887" s="45"/>
      <c r="I9887" s="45"/>
      <c r="J9887" s="45"/>
      <c r="K9887" s="45"/>
      <c r="L9887" s="45"/>
      <c r="M9887" s="45"/>
      <c r="N9887" s="45"/>
      <c r="O9887" s="45"/>
      <c r="P9887" s="45"/>
      <c r="Q9887" s="45"/>
      <c r="R9887" s="45"/>
      <c r="S9887" s="45"/>
      <c r="T9887" s="45"/>
      <c r="U9887" s="45"/>
      <c r="V9887" s="46"/>
      <c r="W9887" s="46"/>
      <c r="X9887" s="45"/>
      <c r="Y9887" s="45"/>
      <c r="Z9887" s="44"/>
      <c r="AA9887" s="44"/>
      <c r="AB9887" s="45"/>
      <c r="AC9887" s="45"/>
      <c r="AD9887" s="45"/>
      <c r="AE9887" s="45"/>
      <c r="AF9887" s="45"/>
      <c r="AG9887" s="45"/>
      <c r="AH9887" s="45"/>
      <c r="AI9887" s="45"/>
      <c r="AJ9887" s="45"/>
      <c r="AK9887" s="20"/>
    </row>
    <row r="9888" spans="2:37">
      <c r="B9888" s="2"/>
      <c r="D9888" s="44"/>
      <c r="E9888" s="44"/>
      <c r="F9888" s="45"/>
      <c r="G9888" s="45"/>
      <c r="H9888" s="45"/>
      <c r="I9888" s="45"/>
      <c r="J9888" s="45"/>
      <c r="K9888" s="45"/>
      <c r="L9888" s="45"/>
      <c r="M9888" s="45"/>
      <c r="N9888" s="45"/>
      <c r="O9888" s="45"/>
      <c r="P9888" s="45"/>
      <c r="Q9888" s="45"/>
      <c r="R9888" s="45"/>
      <c r="S9888" s="45"/>
      <c r="T9888" s="45"/>
      <c r="U9888" s="45"/>
      <c r="V9888" s="46"/>
      <c r="W9888" s="46"/>
      <c r="X9888" s="45"/>
      <c r="Y9888" s="45"/>
      <c r="Z9888" s="44"/>
      <c r="AA9888" s="44"/>
      <c r="AB9888" s="45"/>
      <c r="AC9888" s="45"/>
      <c r="AD9888" s="45"/>
      <c r="AE9888" s="45"/>
      <c r="AF9888" s="45"/>
      <c r="AG9888" s="45"/>
      <c r="AH9888" s="45"/>
      <c r="AI9888" s="45"/>
      <c r="AJ9888" s="45"/>
      <c r="AK9888" s="20"/>
    </row>
    <row r="9889" spans="2:37">
      <c r="B9889" s="2"/>
      <c r="D9889" s="44"/>
      <c r="E9889" s="44"/>
      <c r="F9889" s="45"/>
      <c r="G9889" s="45"/>
      <c r="H9889" s="45"/>
      <c r="I9889" s="45"/>
      <c r="J9889" s="45"/>
      <c r="K9889" s="45"/>
      <c r="L9889" s="45"/>
      <c r="M9889" s="45"/>
      <c r="N9889" s="45"/>
      <c r="O9889" s="45"/>
      <c r="P9889" s="45"/>
      <c r="Q9889" s="45"/>
      <c r="R9889" s="45"/>
      <c r="S9889" s="45"/>
      <c r="T9889" s="45"/>
      <c r="U9889" s="45"/>
      <c r="V9889" s="46"/>
      <c r="W9889" s="46"/>
      <c r="X9889" s="45"/>
      <c r="Y9889" s="45"/>
      <c r="Z9889" s="44"/>
      <c r="AA9889" s="44"/>
      <c r="AB9889" s="45"/>
      <c r="AC9889" s="45"/>
      <c r="AD9889" s="45"/>
      <c r="AE9889" s="45"/>
      <c r="AF9889" s="45"/>
      <c r="AG9889" s="45"/>
      <c r="AH9889" s="45"/>
      <c r="AI9889" s="45"/>
      <c r="AJ9889" s="45"/>
      <c r="AK9889" s="20"/>
    </row>
    <row r="9890" spans="2:37">
      <c r="B9890" s="2"/>
      <c r="D9890" s="44"/>
      <c r="E9890" s="44"/>
      <c r="F9890" s="45"/>
      <c r="G9890" s="45"/>
      <c r="H9890" s="45"/>
      <c r="I9890" s="45"/>
      <c r="J9890" s="45"/>
      <c r="K9890" s="45"/>
      <c r="L9890" s="45"/>
      <c r="M9890" s="45"/>
      <c r="N9890" s="45"/>
      <c r="O9890" s="45"/>
      <c r="P9890" s="45"/>
      <c r="Q9890" s="45"/>
      <c r="R9890" s="45"/>
      <c r="S9890" s="45"/>
      <c r="T9890" s="45"/>
      <c r="U9890" s="45"/>
      <c r="V9890" s="46"/>
      <c r="W9890" s="46"/>
      <c r="X9890" s="45"/>
      <c r="Y9890" s="45"/>
      <c r="Z9890" s="44"/>
      <c r="AA9890" s="44"/>
      <c r="AB9890" s="45"/>
      <c r="AC9890" s="45"/>
      <c r="AD9890" s="45"/>
      <c r="AE9890" s="45"/>
      <c r="AF9890" s="45"/>
      <c r="AG9890" s="45"/>
      <c r="AH9890" s="45"/>
      <c r="AI9890" s="45"/>
      <c r="AJ9890" s="45"/>
      <c r="AK9890" s="20"/>
    </row>
    <row r="9891" spans="2:37">
      <c r="B9891" s="2"/>
      <c r="D9891" s="44"/>
      <c r="E9891" s="44"/>
      <c r="F9891" s="45"/>
      <c r="G9891" s="45"/>
      <c r="H9891" s="45"/>
      <c r="I9891" s="45"/>
      <c r="J9891" s="45"/>
      <c r="K9891" s="45"/>
      <c r="L9891" s="45"/>
      <c r="M9891" s="45"/>
      <c r="N9891" s="45"/>
      <c r="O9891" s="45"/>
      <c r="P9891" s="45"/>
      <c r="Q9891" s="45"/>
      <c r="R9891" s="45"/>
      <c r="S9891" s="45"/>
      <c r="T9891" s="45"/>
      <c r="U9891" s="45"/>
      <c r="V9891" s="46"/>
      <c r="W9891" s="46"/>
      <c r="X9891" s="45"/>
      <c r="Y9891" s="45"/>
      <c r="Z9891" s="44"/>
      <c r="AA9891" s="44"/>
      <c r="AB9891" s="45"/>
      <c r="AC9891" s="45"/>
      <c r="AD9891" s="45"/>
      <c r="AE9891" s="45"/>
      <c r="AF9891" s="45"/>
      <c r="AG9891" s="45"/>
      <c r="AH9891" s="45"/>
      <c r="AI9891" s="45"/>
      <c r="AJ9891" s="45"/>
      <c r="AK9891" s="20"/>
    </row>
    <row r="9892" spans="2:37">
      <c r="B9892" s="2"/>
      <c r="D9892" s="44"/>
      <c r="E9892" s="44"/>
      <c r="F9892" s="45"/>
      <c r="G9892" s="45"/>
      <c r="H9892" s="45"/>
      <c r="I9892" s="45"/>
      <c r="J9892" s="45"/>
      <c r="K9892" s="45"/>
      <c r="L9892" s="45"/>
      <c r="M9892" s="45"/>
      <c r="N9892" s="45"/>
      <c r="O9892" s="45"/>
      <c r="P9892" s="45"/>
      <c r="Q9892" s="45"/>
      <c r="R9892" s="45"/>
      <c r="S9892" s="45"/>
      <c r="T9892" s="45"/>
      <c r="U9892" s="45"/>
      <c r="V9892" s="46"/>
      <c r="W9892" s="46"/>
      <c r="X9892" s="45"/>
      <c r="Y9892" s="45"/>
      <c r="Z9892" s="44"/>
      <c r="AA9892" s="44"/>
      <c r="AB9892" s="45"/>
      <c r="AC9892" s="45"/>
      <c r="AD9892" s="45"/>
      <c r="AE9892" s="45"/>
      <c r="AF9892" s="45"/>
      <c r="AG9892" s="45"/>
      <c r="AH9892" s="45"/>
      <c r="AI9892" s="45"/>
      <c r="AJ9892" s="45"/>
      <c r="AK9892" s="20"/>
    </row>
    <row r="9893" spans="2:37">
      <c r="B9893" s="2"/>
      <c r="D9893" s="44"/>
      <c r="E9893" s="44"/>
      <c r="F9893" s="45"/>
      <c r="G9893" s="45"/>
      <c r="H9893" s="45"/>
      <c r="I9893" s="45"/>
      <c r="J9893" s="45"/>
      <c r="K9893" s="45"/>
      <c r="L9893" s="45"/>
      <c r="M9893" s="45"/>
      <c r="N9893" s="45"/>
      <c r="O9893" s="45"/>
      <c r="P9893" s="45"/>
      <c r="Q9893" s="45"/>
      <c r="R9893" s="45"/>
      <c r="S9893" s="45"/>
      <c r="T9893" s="45"/>
      <c r="U9893" s="45"/>
      <c r="V9893" s="46"/>
      <c r="W9893" s="46"/>
      <c r="X9893" s="45"/>
      <c r="Y9893" s="45"/>
      <c r="Z9893" s="44"/>
      <c r="AA9893" s="44"/>
      <c r="AB9893" s="45"/>
      <c r="AC9893" s="45"/>
      <c r="AD9893" s="45"/>
      <c r="AE9893" s="45"/>
      <c r="AF9893" s="45"/>
      <c r="AG9893" s="45"/>
      <c r="AH9893" s="45"/>
      <c r="AI9893" s="45"/>
      <c r="AJ9893" s="45"/>
      <c r="AK9893" s="20"/>
    </row>
    <row r="9894" spans="2:37">
      <c r="B9894" s="2"/>
      <c r="D9894" s="44"/>
      <c r="E9894" s="44"/>
      <c r="F9894" s="45"/>
      <c r="G9894" s="45"/>
      <c r="H9894" s="45"/>
      <c r="I9894" s="45"/>
      <c r="J9894" s="45"/>
      <c r="K9894" s="45"/>
      <c r="L9894" s="45"/>
      <c r="M9894" s="45"/>
      <c r="N9894" s="45"/>
      <c r="O9894" s="45"/>
      <c r="P9894" s="45"/>
      <c r="Q9894" s="45"/>
      <c r="R9894" s="45"/>
      <c r="S9894" s="45"/>
      <c r="T9894" s="45"/>
      <c r="U9894" s="45"/>
      <c r="V9894" s="46"/>
      <c r="W9894" s="46"/>
      <c r="X9894" s="45"/>
      <c r="Y9894" s="45"/>
      <c r="Z9894" s="44"/>
      <c r="AA9894" s="44"/>
      <c r="AB9894" s="45"/>
      <c r="AC9894" s="45"/>
      <c r="AD9894" s="45"/>
      <c r="AE9894" s="45"/>
      <c r="AF9894" s="45"/>
      <c r="AG9894" s="45"/>
      <c r="AH9894" s="45"/>
      <c r="AI9894" s="45"/>
      <c r="AJ9894" s="45"/>
      <c r="AK9894" s="20"/>
    </row>
    <row r="9895" spans="2:37">
      <c r="B9895" s="2"/>
      <c r="D9895" s="44"/>
      <c r="E9895" s="44"/>
      <c r="F9895" s="45"/>
      <c r="G9895" s="45"/>
      <c r="H9895" s="45"/>
      <c r="I9895" s="45"/>
      <c r="J9895" s="45"/>
      <c r="K9895" s="45"/>
      <c r="L9895" s="45"/>
      <c r="M9895" s="45"/>
      <c r="N9895" s="45"/>
      <c r="O9895" s="45"/>
      <c r="P9895" s="45"/>
      <c r="Q9895" s="45"/>
      <c r="R9895" s="45"/>
      <c r="S9895" s="45"/>
      <c r="T9895" s="45"/>
      <c r="U9895" s="45"/>
      <c r="V9895" s="46"/>
      <c r="W9895" s="46"/>
      <c r="X9895" s="45"/>
      <c r="Y9895" s="45"/>
      <c r="Z9895" s="44"/>
      <c r="AA9895" s="44"/>
      <c r="AB9895" s="45"/>
      <c r="AC9895" s="45"/>
      <c r="AD9895" s="45"/>
      <c r="AE9895" s="45"/>
      <c r="AF9895" s="45"/>
      <c r="AG9895" s="45"/>
      <c r="AH9895" s="45"/>
      <c r="AI9895" s="45"/>
      <c r="AJ9895" s="45"/>
      <c r="AK9895" s="20"/>
    </row>
    <row r="9896" spans="2:37">
      <c r="B9896" s="2"/>
      <c r="D9896" s="44"/>
      <c r="E9896" s="44"/>
      <c r="F9896" s="45"/>
      <c r="G9896" s="45"/>
      <c r="H9896" s="45"/>
      <c r="I9896" s="45"/>
      <c r="J9896" s="45"/>
      <c r="K9896" s="45"/>
      <c r="L9896" s="45"/>
      <c r="M9896" s="45"/>
      <c r="N9896" s="45"/>
      <c r="O9896" s="45"/>
      <c r="P9896" s="45"/>
      <c r="Q9896" s="45"/>
      <c r="R9896" s="45"/>
      <c r="S9896" s="45"/>
      <c r="T9896" s="45"/>
      <c r="U9896" s="45"/>
      <c r="V9896" s="46"/>
      <c r="W9896" s="46"/>
      <c r="X9896" s="45"/>
      <c r="Y9896" s="45"/>
      <c r="Z9896" s="44"/>
      <c r="AA9896" s="44"/>
      <c r="AB9896" s="45"/>
      <c r="AC9896" s="45"/>
      <c r="AD9896" s="45"/>
      <c r="AE9896" s="45"/>
      <c r="AF9896" s="45"/>
      <c r="AG9896" s="45"/>
      <c r="AH9896" s="45"/>
      <c r="AI9896" s="45"/>
      <c r="AJ9896" s="45"/>
      <c r="AK9896" s="20"/>
    </row>
    <row r="9897" spans="2:37">
      <c r="B9897" s="2"/>
      <c r="D9897" s="44"/>
      <c r="E9897" s="44"/>
      <c r="F9897" s="45"/>
      <c r="G9897" s="45"/>
      <c r="H9897" s="45"/>
      <c r="I9897" s="45"/>
      <c r="J9897" s="45"/>
      <c r="K9897" s="45"/>
      <c r="L9897" s="45"/>
      <c r="M9897" s="45"/>
      <c r="N9897" s="45"/>
      <c r="O9897" s="45"/>
      <c r="P9897" s="45"/>
      <c r="Q9897" s="45"/>
      <c r="R9897" s="45"/>
      <c r="S9897" s="45"/>
      <c r="T9897" s="45"/>
      <c r="U9897" s="45"/>
      <c r="V9897" s="46"/>
      <c r="W9897" s="46"/>
      <c r="X9897" s="45"/>
      <c r="Y9897" s="45"/>
      <c r="Z9897" s="44"/>
      <c r="AA9897" s="44"/>
      <c r="AB9897" s="45"/>
      <c r="AC9897" s="45"/>
      <c r="AD9897" s="45"/>
      <c r="AE9897" s="45"/>
      <c r="AF9897" s="45"/>
      <c r="AG9897" s="45"/>
      <c r="AH9897" s="45"/>
      <c r="AI9897" s="45"/>
      <c r="AJ9897" s="45"/>
      <c r="AK9897" s="20"/>
    </row>
    <row r="9898" spans="2:37">
      <c r="B9898" s="2"/>
      <c r="D9898" s="44"/>
      <c r="E9898" s="44"/>
      <c r="F9898" s="45"/>
      <c r="G9898" s="45"/>
      <c r="H9898" s="45"/>
      <c r="I9898" s="45"/>
      <c r="J9898" s="45"/>
      <c r="K9898" s="45"/>
      <c r="L9898" s="45"/>
      <c r="M9898" s="45"/>
      <c r="N9898" s="45"/>
      <c r="O9898" s="45"/>
      <c r="P9898" s="45"/>
      <c r="Q9898" s="45"/>
      <c r="R9898" s="45"/>
      <c r="S9898" s="45"/>
      <c r="T9898" s="45"/>
      <c r="U9898" s="45"/>
      <c r="V9898" s="46"/>
      <c r="W9898" s="46"/>
      <c r="X9898" s="45"/>
      <c r="Y9898" s="45"/>
      <c r="Z9898" s="44"/>
      <c r="AA9898" s="44"/>
      <c r="AB9898" s="45"/>
      <c r="AC9898" s="45"/>
      <c r="AD9898" s="45"/>
      <c r="AE9898" s="45"/>
      <c r="AF9898" s="45"/>
      <c r="AG9898" s="45"/>
      <c r="AH9898" s="45"/>
      <c r="AI9898" s="45"/>
      <c r="AJ9898" s="45"/>
      <c r="AK9898" s="20"/>
    </row>
    <row r="9899" spans="2:37">
      <c r="B9899" s="2"/>
      <c r="D9899" s="44"/>
      <c r="E9899" s="44"/>
      <c r="F9899" s="45"/>
      <c r="G9899" s="45"/>
      <c r="H9899" s="45"/>
      <c r="I9899" s="45"/>
      <c r="J9899" s="45"/>
      <c r="K9899" s="45"/>
      <c r="L9899" s="45"/>
      <c r="M9899" s="45"/>
      <c r="N9899" s="45"/>
      <c r="O9899" s="45"/>
      <c r="P9899" s="45"/>
      <c r="Q9899" s="45"/>
      <c r="R9899" s="45"/>
      <c r="S9899" s="45"/>
      <c r="T9899" s="45"/>
      <c r="U9899" s="45"/>
      <c r="V9899" s="46"/>
      <c r="W9899" s="46"/>
      <c r="X9899" s="45"/>
      <c r="Y9899" s="45"/>
      <c r="Z9899" s="44"/>
      <c r="AA9899" s="44"/>
      <c r="AB9899" s="45"/>
      <c r="AC9899" s="45"/>
      <c r="AD9899" s="45"/>
      <c r="AE9899" s="45"/>
      <c r="AF9899" s="45"/>
      <c r="AG9899" s="45"/>
      <c r="AH9899" s="45"/>
      <c r="AI9899" s="45"/>
      <c r="AJ9899" s="45"/>
      <c r="AK9899" s="20"/>
    </row>
    <row r="9900" spans="2:37">
      <c r="B9900" s="2"/>
      <c r="D9900" s="44"/>
      <c r="E9900" s="44"/>
      <c r="F9900" s="45"/>
      <c r="G9900" s="45"/>
      <c r="H9900" s="45"/>
      <c r="I9900" s="45"/>
      <c r="J9900" s="45"/>
      <c r="K9900" s="45"/>
      <c r="L9900" s="45"/>
      <c r="M9900" s="45"/>
      <c r="N9900" s="45"/>
      <c r="O9900" s="45"/>
      <c r="P9900" s="45"/>
      <c r="Q9900" s="45"/>
      <c r="R9900" s="45"/>
      <c r="S9900" s="45"/>
      <c r="T9900" s="45"/>
      <c r="U9900" s="45"/>
      <c r="V9900" s="46"/>
      <c r="W9900" s="46"/>
      <c r="X9900" s="45"/>
      <c r="Y9900" s="45"/>
      <c r="Z9900" s="44"/>
      <c r="AA9900" s="44"/>
      <c r="AB9900" s="45"/>
      <c r="AC9900" s="45"/>
      <c r="AD9900" s="45"/>
      <c r="AE9900" s="45"/>
      <c r="AF9900" s="45"/>
      <c r="AG9900" s="45"/>
      <c r="AH9900" s="45"/>
      <c r="AI9900" s="45"/>
      <c r="AJ9900" s="45"/>
      <c r="AK9900" s="20"/>
    </row>
    <row r="9901" spans="2:37">
      <c r="B9901" s="2"/>
      <c r="D9901" s="44"/>
      <c r="E9901" s="44"/>
      <c r="F9901" s="45"/>
      <c r="G9901" s="45"/>
      <c r="H9901" s="45"/>
      <c r="I9901" s="45"/>
      <c r="J9901" s="45"/>
      <c r="K9901" s="45"/>
      <c r="L9901" s="45"/>
      <c r="M9901" s="45"/>
      <c r="N9901" s="45"/>
      <c r="O9901" s="45"/>
      <c r="P9901" s="45"/>
      <c r="Q9901" s="45"/>
      <c r="R9901" s="45"/>
      <c r="S9901" s="45"/>
      <c r="T9901" s="45"/>
      <c r="U9901" s="45"/>
      <c r="V9901" s="46"/>
      <c r="W9901" s="46"/>
      <c r="X9901" s="45"/>
      <c r="Y9901" s="45"/>
      <c r="Z9901" s="44"/>
      <c r="AA9901" s="44"/>
      <c r="AB9901" s="45"/>
      <c r="AC9901" s="45"/>
      <c r="AD9901" s="45"/>
      <c r="AE9901" s="45"/>
      <c r="AF9901" s="45"/>
      <c r="AG9901" s="45"/>
      <c r="AH9901" s="45"/>
      <c r="AI9901" s="45"/>
      <c r="AJ9901" s="45"/>
      <c r="AK9901" s="20"/>
    </row>
    <row r="9902" spans="2:37">
      <c r="B9902" s="2"/>
      <c r="D9902" s="44"/>
      <c r="E9902" s="44"/>
      <c r="F9902" s="45"/>
      <c r="G9902" s="45"/>
      <c r="H9902" s="45"/>
      <c r="I9902" s="45"/>
      <c r="J9902" s="45"/>
      <c r="K9902" s="45"/>
      <c r="L9902" s="45"/>
      <c r="M9902" s="45"/>
      <c r="N9902" s="45"/>
      <c r="O9902" s="45"/>
      <c r="P9902" s="45"/>
      <c r="Q9902" s="45"/>
      <c r="R9902" s="45"/>
      <c r="S9902" s="45"/>
      <c r="T9902" s="45"/>
      <c r="U9902" s="45"/>
      <c r="V9902" s="46"/>
      <c r="W9902" s="46"/>
      <c r="X9902" s="45"/>
      <c r="Y9902" s="45"/>
      <c r="Z9902" s="44"/>
      <c r="AA9902" s="44"/>
      <c r="AB9902" s="45"/>
      <c r="AC9902" s="45"/>
      <c r="AD9902" s="45"/>
      <c r="AE9902" s="45"/>
      <c r="AF9902" s="45"/>
      <c r="AG9902" s="45"/>
      <c r="AH9902" s="45"/>
      <c r="AI9902" s="45"/>
      <c r="AJ9902" s="45"/>
      <c r="AK9902" s="20"/>
    </row>
    <row r="9903" spans="2:37">
      <c r="B9903" s="2"/>
      <c r="D9903" s="44"/>
      <c r="E9903" s="44"/>
      <c r="F9903" s="45"/>
      <c r="G9903" s="45"/>
      <c r="H9903" s="45"/>
      <c r="I9903" s="45"/>
      <c r="J9903" s="45"/>
      <c r="K9903" s="45"/>
      <c r="L9903" s="45"/>
      <c r="M9903" s="45"/>
      <c r="N9903" s="45"/>
      <c r="O9903" s="45"/>
      <c r="P9903" s="45"/>
      <c r="Q9903" s="45"/>
      <c r="R9903" s="45"/>
      <c r="S9903" s="45"/>
      <c r="T9903" s="45"/>
      <c r="U9903" s="45"/>
      <c r="V9903" s="46"/>
      <c r="W9903" s="46"/>
      <c r="X9903" s="45"/>
      <c r="Y9903" s="45"/>
      <c r="Z9903" s="44"/>
      <c r="AA9903" s="44"/>
      <c r="AB9903" s="45"/>
      <c r="AC9903" s="45"/>
      <c r="AD9903" s="45"/>
      <c r="AE9903" s="45"/>
      <c r="AF9903" s="45"/>
      <c r="AG9903" s="45"/>
      <c r="AH9903" s="45"/>
      <c r="AI9903" s="45"/>
      <c r="AJ9903" s="45"/>
      <c r="AK9903" s="20"/>
    </row>
    <row r="9904" spans="2:37">
      <c r="B9904" s="2"/>
      <c r="D9904" s="44"/>
      <c r="E9904" s="44"/>
      <c r="F9904" s="45"/>
      <c r="G9904" s="45"/>
      <c r="H9904" s="45"/>
      <c r="I9904" s="45"/>
      <c r="J9904" s="45"/>
      <c r="K9904" s="45"/>
      <c r="L9904" s="45"/>
      <c r="M9904" s="45"/>
      <c r="N9904" s="45"/>
      <c r="O9904" s="45"/>
      <c r="P9904" s="45"/>
      <c r="Q9904" s="45"/>
      <c r="R9904" s="45"/>
      <c r="S9904" s="45"/>
      <c r="T9904" s="45"/>
      <c r="U9904" s="45"/>
      <c r="V9904" s="46"/>
      <c r="W9904" s="46"/>
      <c r="X9904" s="45"/>
      <c r="Y9904" s="45"/>
      <c r="Z9904" s="44"/>
      <c r="AA9904" s="44"/>
      <c r="AB9904" s="45"/>
      <c r="AC9904" s="45"/>
      <c r="AD9904" s="45"/>
      <c r="AE9904" s="45"/>
      <c r="AF9904" s="45"/>
      <c r="AG9904" s="45"/>
      <c r="AH9904" s="45"/>
      <c r="AI9904" s="45"/>
      <c r="AJ9904" s="45"/>
      <c r="AK9904" s="20"/>
    </row>
    <row r="9905" spans="2:37">
      <c r="B9905" s="2"/>
      <c r="D9905" s="44"/>
      <c r="E9905" s="44"/>
      <c r="F9905" s="45"/>
      <c r="G9905" s="45"/>
      <c r="H9905" s="45"/>
      <c r="I9905" s="45"/>
      <c r="J9905" s="45"/>
      <c r="K9905" s="45"/>
      <c r="L9905" s="45"/>
      <c r="M9905" s="45"/>
      <c r="N9905" s="45"/>
      <c r="O9905" s="45"/>
      <c r="P9905" s="45"/>
      <c r="Q9905" s="45"/>
      <c r="R9905" s="45"/>
      <c r="S9905" s="45"/>
      <c r="T9905" s="45"/>
      <c r="U9905" s="45"/>
      <c r="V9905" s="46"/>
      <c r="W9905" s="46"/>
      <c r="X9905" s="45"/>
      <c r="Y9905" s="45"/>
      <c r="Z9905" s="44"/>
      <c r="AA9905" s="44"/>
      <c r="AB9905" s="45"/>
      <c r="AC9905" s="45"/>
      <c r="AD9905" s="45"/>
      <c r="AE9905" s="45"/>
      <c r="AF9905" s="45"/>
      <c r="AG9905" s="45"/>
      <c r="AH9905" s="45"/>
      <c r="AI9905" s="45"/>
      <c r="AJ9905" s="45"/>
      <c r="AK9905" s="20"/>
    </row>
    <row r="9906" spans="2:37">
      <c r="B9906" s="2"/>
      <c r="D9906" s="44"/>
      <c r="E9906" s="44"/>
      <c r="F9906" s="45"/>
      <c r="G9906" s="45"/>
      <c r="H9906" s="45"/>
      <c r="I9906" s="45"/>
      <c r="J9906" s="45"/>
      <c r="K9906" s="45"/>
      <c r="L9906" s="45"/>
      <c r="M9906" s="45"/>
      <c r="N9906" s="45"/>
      <c r="O9906" s="45"/>
      <c r="P9906" s="45"/>
      <c r="Q9906" s="45"/>
      <c r="R9906" s="45"/>
      <c r="S9906" s="45"/>
      <c r="T9906" s="45"/>
      <c r="U9906" s="45"/>
      <c r="V9906" s="46"/>
      <c r="W9906" s="46"/>
      <c r="X9906" s="45"/>
      <c r="Y9906" s="45"/>
      <c r="Z9906" s="44"/>
      <c r="AA9906" s="44"/>
      <c r="AB9906" s="45"/>
      <c r="AC9906" s="45"/>
      <c r="AD9906" s="45"/>
      <c r="AE9906" s="45"/>
      <c r="AF9906" s="45"/>
      <c r="AG9906" s="45"/>
      <c r="AH9906" s="45"/>
      <c r="AI9906" s="45"/>
      <c r="AJ9906" s="45"/>
      <c r="AK9906" s="20"/>
    </row>
    <row r="9907" spans="2:37">
      <c r="B9907" s="2"/>
      <c r="D9907" s="44"/>
      <c r="E9907" s="44"/>
      <c r="F9907" s="45"/>
      <c r="G9907" s="45"/>
      <c r="H9907" s="45"/>
      <c r="I9907" s="45"/>
      <c r="J9907" s="45"/>
      <c r="K9907" s="45"/>
      <c r="L9907" s="45"/>
      <c r="M9907" s="45"/>
      <c r="N9907" s="45"/>
      <c r="O9907" s="45"/>
      <c r="P9907" s="45"/>
      <c r="Q9907" s="45"/>
      <c r="R9907" s="45"/>
      <c r="S9907" s="45"/>
      <c r="T9907" s="45"/>
      <c r="U9907" s="45"/>
      <c r="V9907" s="46"/>
      <c r="W9907" s="46"/>
      <c r="X9907" s="45"/>
      <c r="Y9907" s="45"/>
      <c r="Z9907" s="44"/>
      <c r="AA9907" s="44"/>
      <c r="AB9907" s="45"/>
      <c r="AC9907" s="45"/>
      <c r="AD9907" s="45"/>
      <c r="AE9907" s="45"/>
      <c r="AF9907" s="45"/>
      <c r="AG9907" s="45"/>
      <c r="AH9907" s="45"/>
      <c r="AI9907" s="45"/>
      <c r="AJ9907" s="45"/>
      <c r="AK9907" s="20"/>
    </row>
    <row r="9908" spans="2:37">
      <c r="B9908" s="2"/>
      <c r="D9908" s="44"/>
      <c r="E9908" s="44"/>
      <c r="F9908" s="45"/>
      <c r="G9908" s="45"/>
      <c r="H9908" s="45"/>
      <c r="I9908" s="45"/>
      <c r="J9908" s="45"/>
      <c r="K9908" s="45"/>
      <c r="L9908" s="45"/>
      <c r="M9908" s="45"/>
      <c r="N9908" s="45"/>
      <c r="O9908" s="45"/>
      <c r="P9908" s="45"/>
      <c r="Q9908" s="45"/>
      <c r="R9908" s="45"/>
      <c r="S9908" s="45"/>
      <c r="T9908" s="45"/>
      <c r="U9908" s="45"/>
      <c r="V9908" s="46"/>
      <c r="W9908" s="46"/>
      <c r="X9908" s="45"/>
      <c r="Y9908" s="45"/>
      <c r="Z9908" s="44"/>
      <c r="AA9908" s="44"/>
      <c r="AB9908" s="45"/>
      <c r="AC9908" s="45"/>
      <c r="AD9908" s="45"/>
      <c r="AE9908" s="45"/>
      <c r="AF9908" s="45"/>
      <c r="AG9908" s="45"/>
      <c r="AH9908" s="45"/>
      <c r="AI9908" s="45"/>
      <c r="AJ9908" s="45"/>
      <c r="AK9908" s="20"/>
    </row>
    <row r="9909" spans="2:37">
      <c r="B9909" s="2"/>
      <c r="D9909" s="44"/>
      <c r="E9909" s="44"/>
      <c r="F9909" s="45"/>
      <c r="G9909" s="45"/>
      <c r="H9909" s="45"/>
      <c r="I9909" s="45"/>
      <c r="J9909" s="45"/>
      <c r="K9909" s="45"/>
      <c r="L9909" s="45"/>
      <c r="M9909" s="45"/>
      <c r="N9909" s="45"/>
      <c r="O9909" s="45"/>
      <c r="P9909" s="45"/>
      <c r="Q9909" s="45"/>
      <c r="R9909" s="45"/>
      <c r="S9909" s="45"/>
      <c r="T9909" s="45"/>
      <c r="U9909" s="45"/>
      <c r="V9909" s="46"/>
      <c r="W9909" s="46"/>
      <c r="X9909" s="45"/>
      <c r="Y9909" s="45"/>
      <c r="Z9909" s="44"/>
      <c r="AA9909" s="44"/>
      <c r="AB9909" s="45"/>
      <c r="AC9909" s="45"/>
      <c r="AD9909" s="45"/>
      <c r="AE9909" s="45"/>
      <c r="AF9909" s="45"/>
      <c r="AG9909" s="45"/>
      <c r="AH9909" s="45"/>
      <c r="AI9909" s="45"/>
      <c r="AJ9909" s="45"/>
      <c r="AK9909" s="20"/>
    </row>
    <row r="9910" spans="2:37">
      <c r="B9910" s="2"/>
      <c r="D9910" s="44"/>
      <c r="E9910" s="44"/>
      <c r="F9910" s="45"/>
      <c r="G9910" s="45"/>
      <c r="H9910" s="45"/>
      <c r="I9910" s="45"/>
      <c r="J9910" s="45"/>
      <c r="K9910" s="45"/>
      <c r="L9910" s="45"/>
      <c r="M9910" s="45"/>
      <c r="N9910" s="45"/>
      <c r="O9910" s="45"/>
      <c r="P9910" s="45"/>
      <c r="Q9910" s="45"/>
      <c r="R9910" s="45"/>
      <c r="S9910" s="45"/>
      <c r="T9910" s="45"/>
      <c r="U9910" s="45"/>
      <c r="V9910" s="46"/>
      <c r="W9910" s="46"/>
      <c r="X9910" s="45"/>
      <c r="Y9910" s="45"/>
      <c r="Z9910" s="44"/>
      <c r="AA9910" s="44"/>
      <c r="AB9910" s="45"/>
      <c r="AC9910" s="45"/>
      <c r="AD9910" s="45"/>
      <c r="AE9910" s="45"/>
      <c r="AF9910" s="45"/>
      <c r="AG9910" s="45"/>
      <c r="AH9910" s="45"/>
      <c r="AI9910" s="45"/>
      <c r="AJ9910" s="45"/>
      <c r="AK9910" s="20"/>
    </row>
    <row r="9911" spans="2:37">
      <c r="B9911" s="2"/>
      <c r="D9911" s="44"/>
      <c r="E9911" s="44"/>
      <c r="F9911" s="45"/>
      <c r="G9911" s="45"/>
      <c r="H9911" s="45"/>
      <c r="I9911" s="45"/>
      <c r="J9911" s="45"/>
      <c r="K9911" s="45"/>
      <c r="L9911" s="45"/>
      <c r="M9911" s="45"/>
      <c r="N9911" s="45"/>
      <c r="O9911" s="45"/>
      <c r="P9911" s="45"/>
      <c r="Q9911" s="45"/>
      <c r="R9911" s="45"/>
      <c r="S9911" s="45"/>
      <c r="T9911" s="45"/>
      <c r="U9911" s="45"/>
      <c r="V9911" s="46"/>
      <c r="W9911" s="46"/>
      <c r="X9911" s="45"/>
      <c r="Y9911" s="45"/>
      <c r="Z9911" s="44"/>
      <c r="AA9911" s="44"/>
      <c r="AB9911" s="45"/>
      <c r="AC9911" s="45"/>
      <c r="AD9911" s="45"/>
      <c r="AE9911" s="45"/>
      <c r="AF9911" s="45"/>
      <c r="AG9911" s="45"/>
      <c r="AH9911" s="45"/>
      <c r="AI9911" s="45"/>
      <c r="AJ9911" s="45"/>
      <c r="AK9911" s="20"/>
    </row>
    <row r="9912" spans="2:37" ht="14.25" customHeight="1">
      <c r="B9912" s="2"/>
      <c r="D9912" s="44"/>
      <c r="E9912" s="44"/>
      <c r="F9912" s="45"/>
      <c r="G9912" s="45"/>
      <c r="H9912" s="45"/>
      <c r="I9912" s="45"/>
      <c r="J9912" s="45"/>
      <c r="K9912" s="45"/>
      <c r="L9912" s="45"/>
      <c r="M9912" s="45"/>
      <c r="N9912" s="45"/>
      <c r="O9912" s="45"/>
      <c r="P9912" s="45"/>
      <c r="Q9912" s="45"/>
      <c r="R9912" s="45"/>
      <c r="S9912" s="45"/>
      <c r="T9912" s="45"/>
      <c r="U9912" s="45"/>
      <c r="V9912" s="46"/>
      <c r="W9912" s="46"/>
      <c r="X9912" s="45"/>
      <c r="Y9912" s="45"/>
      <c r="Z9912" s="44"/>
      <c r="AA9912" s="44"/>
      <c r="AB9912" s="45"/>
      <c r="AC9912" s="45"/>
      <c r="AD9912" s="45"/>
      <c r="AE9912" s="45"/>
      <c r="AF9912" s="45"/>
      <c r="AG9912" s="45"/>
      <c r="AH9912" s="45"/>
      <c r="AI9912" s="45"/>
      <c r="AJ9912" s="45"/>
      <c r="AK9912" s="20"/>
    </row>
    <row r="9913" spans="2:37" ht="13.5" customHeight="1">
      <c r="B9913" s="47"/>
      <c r="C9913" s="47"/>
      <c r="D9913" s="47"/>
      <c r="E9913" s="47"/>
    </row>
    <row r="9914" spans="2:37" ht="12.75" customHeight="1">
      <c r="B9914" s="39"/>
      <c r="C9914" s="39"/>
      <c r="D9914" s="39"/>
      <c r="E9914" s="39"/>
      <c r="F9914" s="39"/>
      <c r="G9914" s="1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</row>
    <row r="9915" spans="2:37" ht="12.75" customHeight="1">
      <c r="AB9915" s="39"/>
      <c r="AC9915" s="39"/>
      <c r="AD9915" s="39"/>
      <c r="AE9915" s="39"/>
      <c r="AF9915" s="39"/>
      <c r="AG9915" s="39"/>
    </row>
    <row r="9916" spans="2:37" ht="12" customHeight="1">
      <c r="B9916" s="39"/>
      <c r="C9916" s="39"/>
      <c r="D9916" s="39"/>
      <c r="E9916" s="39"/>
      <c r="G9916" s="1"/>
      <c r="H9916" s="41"/>
      <c r="I9916" s="41"/>
      <c r="J9916" s="41"/>
      <c r="K9916" s="41"/>
      <c r="L9916" s="41"/>
      <c r="M9916" s="41"/>
      <c r="N9916" s="41"/>
      <c r="O9916" s="39"/>
      <c r="P9916" s="39"/>
      <c r="Q9916" s="39"/>
      <c r="R9916" s="39"/>
      <c r="S9916" s="1"/>
      <c r="T9916" s="42"/>
      <c r="U9916" s="42"/>
      <c r="V9916" s="42"/>
      <c r="W9916" s="42"/>
      <c r="X9916" s="42"/>
      <c r="Y9916" s="42"/>
      <c r="Z9916" s="42"/>
      <c r="AA9916" s="42"/>
      <c r="AB9916" s="39"/>
      <c r="AC9916" s="39"/>
      <c r="AD9916" s="39"/>
      <c r="AE9916" s="39"/>
      <c r="AF9916" s="39"/>
      <c r="AG9916" s="39"/>
    </row>
    <row r="9917" spans="2:37" ht="10.5" customHeight="1">
      <c r="AB9917" s="39"/>
      <c r="AC9917" s="39"/>
      <c r="AD9917" s="39"/>
      <c r="AE9917" s="39"/>
      <c r="AF9917" s="39"/>
      <c r="AG9917" s="39"/>
    </row>
    <row r="9918" spans="2:37" ht="12" customHeight="1">
      <c r="AB9918" s="39"/>
      <c r="AC9918" s="39"/>
      <c r="AD9918" s="39"/>
      <c r="AE9918" s="39"/>
      <c r="AF9918" s="39"/>
      <c r="AG9918" s="39"/>
    </row>
    <row r="9919" spans="2:37" ht="12" customHeight="1">
      <c r="AB9919" s="39"/>
      <c r="AC9919" s="39"/>
      <c r="AD9919" s="39"/>
      <c r="AE9919" s="39"/>
      <c r="AF9919" s="39"/>
      <c r="AG9919" s="39"/>
    </row>
    <row r="9920" spans="2:37" ht="6" customHeight="1"/>
    <row r="9921" spans="2:34" ht="3" customHeight="1">
      <c r="B9921" s="43"/>
      <c r="D9921" s="43"/>
      <c r="E9921" s="43"/>
      <c r="G9921" s="43"/>
      <c r="H9921" s="43"/>
      <c r="J9921" s="43"/>
      <c r="K9921" s="43"/>
      <c r="L9921" s="43"/>
      <c r="M9921" s="43"/>
      <c r="N9921" s="43"/>
      <c r="O9921" s="43"/>
      <c r="Q9921" s="43"/>
      <c r="R9921" s="43"/>
      <c r="S9921" s="43"/>
      <c r="T9921" s="43"/>
      <c r="U9921" s="43"/>
      <c r="X9921" s="43"/>
      <c r="Y9921" s="43"/>
      <c r="Z9921" s="43"/>
      <c r="AA9921" s="43"/>
      <c r="AB9921" s="43"/>
      <c r="AC9921" s="43"/>
      <c r="AE9921" s="43"/>
      <c r="AF9921" s="43"/>
      <c r="AG9921" s="43"/>
      <c r="AH9921" s="43"/>
    </row>
    <row r="9922" spans="2:34" ht="14.25" customHeight="1">
      <c r="B9922" s="43"/>
      <c r="D9922" s="43"/>
      <c r="E9922" s="43"/>
      <c r="G9922" s="43"/>
      <c r="H9922" s="43"/>
      <c r="J9922" s="43"/>
      <c r="K9922" s="43"/>
      <c r="L9922" s="43"/>
      <c r="M9922" s="43"/>
      <c r="N9922" s="43"/>
      <c r="O9922" s="43"/>
      <c r="Q9922" s="43"/>
      <c r="R9922" s="43"/>
      <c r="S9922" s="43"/>
      <c r="T9922" s="43"/>
      <c r="U9922" s="43"/>
      <c r="X9922" s="43"/>
      <c r="Y9922" s="43"/>
      <c r="Z9922" s="43"/>
      <c r="AA9922" s="43"/>
      <c r="AB9922" s="43"/>
      <c r="AC9922" s="43"/>
      <c r="AE9922" s="43"/>
      <c r="AF9922" s="43"/>
      <c r="AG9922" s="43"/>
      <c r="AH9922" s="43"/>
    </row>
    <row r="9923" spans="2:34">
      <c r="B9923" s="2"/>
      <c r="D9923" s="44"/>
      <c r="E9923" s="44"/>
      <c r="F9923" s="45"/>
      <c r="G9923" s="45"/>
      <c r="H9923" s="45"/>
      <c r="I9923" s="45"/>
      <c r="J9923" s="45"/>
      <c r="K9923" s="45"/>
      <c r="L9923" s="45"/>
      <c r="M9923" s="45"/>
      <c r="N9923" s="45"/>
      <c r="O9923" s="45"/>
      <c r="P9923" s="45"/>
      <c r="Q9923" s="45"/>
      <c r="R9923" s="45"/>
      <c r="S9923" s="45"/>
      <c r="T9923" s="45"/>
      <c r="U9923" s="45"/>
      <c r="V9923" s="46"/>
      <c r="W9923" s="46"/>
    </row>
    <row r="9924" spans="2:34">
      <c r="B9924" s="2"/>
      <c r="D9924" s="44"/>
      <c r="E9924" s="44"/>
      <c r="F9924" s="45"/>
      <c r="G9924" s="45"/>
      <c r="H9924" s="45"/>
      <c r="I9924" s="45"/>
      <c r="J9924" s="45"/>
      <c r="K9924" s="45"/>
      <c r="L9924" s="45"/>
      <c r="M9924" s="45"/>
      <c r="N9924" s="45"/>
      <c r="O9924" s="45"/>
      <c r="P9924" s="45"/>
      <c r="Q9924" s="45"/>
      <c r="R9924" s="45"/>
      <c r="S9924" s="45"/>
      <c r="T9924" s="45"/>
      <c r="U9924" s="45"/>
      <c r="V9924" s="46"/>
      <c r="W9924" s="46"/>
    </row>
    <row r="9925" spans="2:34">
      <c r="B9925" s="2"/>
      <c r="D9925" s="44"/>
      <c r="E9925" s="44"/>
      <c r="F9925" s="45"/>
      <c r="G9925" s="45"/>
      <c r="H9925" s="45"/>
      <c r="I9925" s="45"/>
      <c r="J9925" s="45"/>
      <c r="K9925" s="45"/>
      <c r="L9925" s="45"/>
      <c r="M9925" s="45"/>
      <c r="N9925" s="45"/>
      <c r="O9925" s="45"/>
      <c r="P9925" s="45"/>
      <c r="Q9925" s="45"/>
      <c r="R9925" s="45"/>
      <c r="S9925" s="45"/>
      <c r="T9925" s="45"/>
      <c r="U9925" s="45"/>
      <c r="V9925" s="46"/>
      <c r="W9925" s="46"/>
    </row>
    <row r="9926" spans="2:34">
      <c r="B9926" s="2"/>
      <c r="D9926" s="44"/>
      <c r="E9926" s="44"/>
      <c r="F9926" s="45"/>
      <c r="G9926" s="45"/>
      <c r="H9926" s="45"/>
      <c r="I9926" s="45"/>
      <c r="J9926" s="45"/>
      <c r="K9926" s="45"/>
      <c r="L9926" s="45"/>
      <c r="M9926" s="45"/>
      <c r="N9926" s="45"/>
      <c r="O9926" s="45"/>
      <c r="P9926" s="45"/>
      <c r="Q9926" s="45"/>
      <c r="R9926" s="45"/>
      <c r="S9926" s="45"/>
      <c r="T9926" s="45"/>
      <c r="U9926" s="45"/>
      <c r="V9926" s="46"/>
      <c r="W9926" s="46"/>
    </row>
    <row r="9927" spans="2:34">
      <c r="B9927" s="2"/>
      <c r="D9927" s="44"/>
      <c r="E9927" s="44"/>
      <c r="F9927" s="45"/>
      <c r="G9927" s="45"/>
      <c r="H9927" s="45"/>
      <c r="I9927" s="45"/>
      <c r="J9927" s="45"/>
      <c r="K9927" s="45"/>
      <c r="L9927" s="45"/>
      <c r="M9927" s="45"/>
      <c r="N9927" s="45"/>
      <c r="O9927" s="45"/>
      <c r="P9927" s="45"/>
      <c r="Q9927" s="45"/>
      <c r="R9927" s="45"/>
      <c r="S9927" s="45"/>
      <c r="T9927" s="45"/>
      <c r="U9927" s="45"/>
      <c r="V9927" s="46"/>
      <c r="W9927" s="46"/>
    </row>
    <row r="9928" spans="2:34">
      <c r="B9928" s="2"/>
      <c r="D9928" s="44"/>
      <c r="E9928" s="44"/>
      <c r="F9928" s="45"/>
      <c r="G9928" s="45"/>
      <c r="H9928" s="45"/>
      <c r="I9928" s="45"/>
      <c r="J9928" s="45"/>
      <c r="K9928" s="45"/>
      <c r="L9928" s="45"/>
      <c r="M9928" s="45"/>
      <c r="N9928" s="45"/>
      <c r="O9928" s="45"/>
      <c r="P9928" s="45"/>
      <c r="Q9928" s="45"/>
      <c r="R9928" s="45"/>
      <c r="S9928" s="45"/>
      <c r="T9928" s="45"/>
      <c r="U9928" s="45"/>
      <c r="V9928" s="46"/>
      <c r="W9928" s="46"/>
    </row>
    <row r="9929" spans="2:34">
      <c r="B9929" s="2"/>
      <c r="D9929" s="44"/>
      <c r="E9929" s="44"/>
      <c r="F9929" s="45"/>
      <c r="G9929" s="45"/>
      <c r="H9929" s="45"/>
      <c r="I9929" s="45"/>
      <c r="J9929" s="45"/>
      <c r="K9929" s="45"/>
      <c r="L9929" s="45"/>
      <c r="M9929" s="45"/>
      <c r="N9929" s="45"/>
      <c r="O9929" s="45"/>
      <c r="P9929" s="45"/>
      <c r="Q9929" s="45"/>
      <c r="R9929" s="45"/>
      <c r="S9929" s="45"/>
      <c r="T9929" s="45"/>
      <c r="U9929" s="45"/>
      <c r="V9929" s="46"/>
      <c r="W9929" s="46"/>
    </row>
    <row r="9930" spans="2:34">
      <c r="B9930" s="2"/>
      <c r="D9930" s="44"/>
      <c r="E9930" s="44"/>
      <c r="F9930" s="45"/>
      <c r="G9930" s="45"/>
      <c r="H9930" s="45"/>
      <c r="I9930" s="45"/>
      <c r="J9930" s="45"/>
      <c r="K9930" s="45"/>
      <c r="L9930" s="45"/>
      <c r="M9930" s="45"/>
      <c r="N9930" s="45"/>
      <c r="O9930" s="45"/>
      <c r="P9930" s="45"/>
      <c r="Q9930" s="45"/>
      <c r="R9930" s="45"/>
      <c r="S9930" s="45"/>
      <c r="T9930" s="45"/>
      <c r="U9930" s="45"/>
      <c r="V9930" s="46"/>
      <c r="W9930" s="46"/>
    </row>
    <row r="9931" spans="2:34">
      <c r="B9931" s="2"/>
      <c r="D9931" s="44"/>
      <c r="E9931" s="44"/>
      <c r="F9931" s="45"/>
      <c r="G9931" s="45"/>
      <c r="H9931" s="45"/>
      <c r="I9931" s="45"/>
      <c r="J9931" s="45"/>
      <c r="K9931" s="45"/>
      <c r="L9931" s="45"/>
      <c r="M9931" s="45"/>
      <c r="N9931" s="45"/>
      <c r="O9931" s="45"/>
      <c r="P9931" s="45"/>
      <c r="Q9931" s="45"/>
      <c r="R9931" s="45"/>
      <c r="S9931" s="45"/>
      <c r="T9931" s="45"/>
      <c r="U9931" s="45"/>
      <c r="V9931" s="46"/>
      <c r="W9931" s="46"/>
    </row>
    <row r="9932" spans="2:34">
      <c r="B9932" s="2"/>
      <c r="D9932" s="44"/>
      <c r="E9932" s="44"/>
      <c r="F9932" s="45"/>
      <c r="G9932" s="45"/>
      <c r="H9932" s="45"/>
      <c r="I9932" s="45"/>
      <c r="J9932" s="45"/>
      <c r="K9932" s="45"/>
      <c r="L9932" s="45"/>
      <c r="M9932" s="45"/>
      <c r="N9932" s="45"/>
      <c r="O9932" s="45"/>
      <c r="P9932" s="45"/>
      <c r="Q9932" s="45"/>
      <c r="R9932" s="45"/>
      <c r="S9932" s="45"/>
      <c r="T9932" s="45"/>
      <c r="U9932" s="45"/>
      <c r="V9932" s="46"/>
      <c r="W9932" s="46"/>
    </row>
    <row r="9933" spans="2:34">
      <c r="B9933" s="2"/>
      <c r="D9933" s="44"/>
      <c r="E9933" s="44"/>
      <c r="F9933" s="45"/>
      <c r="G9933" s="45"/>
      <c r="H9933" s="45"/>
      <c r="I9933" s="45"/>
      <c r="J9933" s="45"/>
      <c r="K9933" s="45"/>
      <c r="L9933" s="45"/>
      <c r="M9933" s="45"/>
      <c r="N9933" s="45"/>
      <c r="O9933" s="45"/>
      <c r="P9933" s="45"/>
      <c r="Q9933" s="45"/>
      <c r="R9933" s="45"/>
      <c r="S9933" s="45"/>
      <c r="T9933" s="45"/>
      <c r="U9933" s="45"/>
      <c r="V9933" s="46"/>
      <c r="W9933" s="46"/>
    </row>
    <row r="9934" spans="2:34">
      <c r="B9934" s="2"/>
      <c r="D9934" s="44"/>
      <c r="E9934" s="44"/>
      <c r="F9934" s="45"/>
      <c r="G9934" s="45"/>
      <c r="H9934" s="45"/>
      <c r="I9934" s="45"/>
      <c r="J9934" s="45"/>
      <c r="K9934" s="45"/>
      <c r="L9934" s="45"/>
      <c r="M9934" s="45"/>
      <c r="N9934" s="45"/>
      <c r="O9934" s="45"/>
      <c r="P9934" s="45"/>
      <c r="Q9934" s="45"/>
      <c r="R9934" s="45"/>
      <c r="S9934" s="45"/>
      <c r="T9934" s="45"/>
      <c r="U9934" s="45"/>
      <c r="V9934" s="46"/>
      <c r="W9934" s="46"/>
    </row>
    <row r="9935" spans="2:34">
      <c r="B9935" s="2"/>
      <c r="D9935" s="44"/>
      <c r="E9935" s="44"/>
      <c r="F9935" s="45"/>
      <c r="G9935" s="45"/>
      <c r="H9935" s="45"/>
      <c r="I9935" s="45"/>
      <c r="J9935" s="45"/>
      <c r="K9935" s="45"/>
      <c r="L9935" s="45"/>
      <c r="M9935" s="45"/>
      <c r="N9935" s="45"/>
      <c r="O9935" s="45"/>
      <c r="P9935" s="45"/>
      <c r="Q9935" s="45"/>
      <c r="R9935" s="45"/>
      <c r="S9935" s="45"/>
      <c r="T9935" s="45"/>
      <c r="U9935" s="45"/>
      <c r="V9935" s="46"/>
      <c r="W9935" s="46"/>
    </row>
    <row r="9936" spans="2:34">
      <c r="B9936" s="2"/>
      <c r="D9936" s="44"/>
      <c r="E9936" s="44"/>
      <c r="F9936" s="45"/>
      <c r="G9936" s="45"/>
      <c r="H9936" s="45"/>
      <c r="I9936" s="45"/>
      <c r="J9936" s="45"/>
      <c r="K9936" s="45"/>
      <c r="L9936" s="45"/>
      <c r="M9936" s="45"/>
      <c r="N9936" s="45"/>
      <c r="O9936" s="45"/>
      <c r="P9936" s="45"/>
      <c r="Q9936" s="45"/>
      <c r="R9936" s="45"/>
      <c r="S9936" s="45"/>
      <c r="T9936" s="45"/>
      <c r="U9936" s="45"/>
      <c r="V9936" s="46"/>
      <c r="W9936" s="46"/>
    </row>
    <row r="9937" spans="2:33">
      <c r="B9937" s="2"/>
      <c r="D9937" s="44"/>
      <c r="E9937" s="44"/>
      <c r="F9937" s="45"/>
      <c r="G9937" s="45"/>
      <c r="H9937" s="45"/>
      <c r="I9937" s="45"/>
      <c r="J9937" s="45"/>
      <c r="K9937" s="45"/>
      <c r="L9937" s="45"/>
      <c r="M9937" s="45"/>
      <c r="N9937" s="45"/>
      <c r="O9937" s="45"/>
      <c r="P9937" s="45"/>
      <c r="Q9937" s="45"/>
      <c r="R9937" s="45"/>
      <c r="S9937" s="45"/>
      <c r="T9937" s="45"/>
      <c r="U9937" s="45"/>
      <c r="V9937" s="46"/>
      <c r="W9937" s="46"/>
    </row>
    <row r="9938" spans="2:33">
      <c r="B9938" s="2"/>
      <c r="D9938" s="44"/>
      <c r="E9938" s="44"/>
      <c r="F9938" s="45"/>
      <c r="G9938" s="45"/>
      <c r="H9938" s="45"/>
      <c r="I9938" s="45"/>
      <c r="J9938" s="45"/>
      <c r="K9938" s="45"/>
      <c r="L9938" s="45"/>
      <c r="M9938" s="45"/>
      <c r="N9938" s="45"/>
      <c r="O9938" s="45"/>
      <c r="P9938" s="45"/>
      <c r="Q9938" s="45"/>
      <c r="R9938" s="45"/>
      <c r="S9938" s="45"/>
      <c r="T9938" s="45"/>
      <c r="U9938" s="45"/>
      <c r="V9938" s="46"/>
      <c r="W9938" s="46"/>
    </row>
    <row r="9939" spans="2:33">
      <c r="B9939" s="2"/>
      <c r="D9939" s="44"/>
      <c r="E9939" s="44"/>
      <c r="F9939" s="45"/>
      <c r="G9939" s="45"/>
      <c r="H9939" s="45"/>
      <c r="I9939" s="45"/>
      <c r="J9939" s="45"/>
      <c r="K9939" s="45"/>
      <c r="L9939" s="45"/>
      <c r="M9939" s="45"/>
      <c r="N9939" s="45"/>
      <c r="O9939" s="45"/>
      <c r="P9939" s="45"/>
      <c r="Q9939" s="45"/>
      <c r="R9939" s="45"/>
      <c r="S9939" s="45"/>
      <c r="T9939" s="45"/>
      <c r="U9939" s="45"/>
      <c r="V9939" s="46"/>
      <c r="W9939" s="46"/>
    </row>
    <row r="9940" spans="2:33">
      <c r="B9940" s="2"/>
      <c r="D9940" s="44"/>
      <c r="E9940" s="44"/>
      <c r="F9940" s="45"/>
      <c r="G9940" s="45"/>
      <c r="H9940" s="45"/>
      <c r="I9940" s="45"/>
      <c r="J9940" s="45"/>
      <c r="K9940" s="45"/>
      <c r="L9940" s="45"/>
      <c r="M9940" s="45"/>
      <c r="N9940" s="45"/>
      <c r="O9940" s="45"/>
      <c r="P9940" s="45"/>
      <c r="Q9940" s="45"/>
      <c r="R9940" s="45"/>
      <c r="S9940" s="45"/>
      <c r="T9940" s="45"/>
      <c r="U9940" s="45"/>
      <c r="V9940" s="46"/>
      <c r="W9940" s="46"/>
    </row>
    <row r="9941" spans="2:33">
      <c r="B9941" s="2"/>
      <c r="D9941" s="44"/>
      <c r="E9941" s="44"/>
      <c r="F9941" s="45"/>
      <c r="G9941" s="45"/>
      <c r="H9941" s="45"/>
      <c r="I9941" s="45"/>
      <c r="J9941" s="45"/>
      <c r="K9941" s="45"/>
      <c r="L9941" s="45"/>
      <c r="M9941" s="45"/>
      <c r="N9941" s="45"/>
      <c r="O9941" s="45"/>
      <c r="P9941" s="45"/>
      <c r="Q9941" s="45"/>
      <c r="R9941" s="45"/>
      <c r="S9941" s="45"/>
      <c r="T9941" s="45"/>
      <c r="U9941" s="45"/>
      <c r="V9941" s="46"/>
      <c r="W9941" s="46"/>
    </row>
    <row r="9942" spans="2:33">
      <c r="B9942" s="2"/>
      <c r="D9942" s="44"/>
      <c r="E9942" s="44"/>
      <c r="F9942" s="45"/>
      <c r="G9942" s="45"/>
      <c r="H9942" s="45"/>
      <c r="I9942" s="45"/>
      <c r="J9942" s="45"/>
      <c r="K9942" s="45"/>
      <c r="L9942" s="45"/>
      <c r="M9942" s="45"/>
      <c r="N9942" s="45"/>
      <c r="O9942" s="45"/>
      <c r="P9942" s="45"/>
      <c r="Q9942" s="45"/>
      <c r="R9942" s="45"/>
      <c r="S9942" s="45"/>
      <c r="T9942" s="45"/>
      <c r="U9942" s="45"/>
      <c r="V9942" s="46"/>
      <c r="W9942" s="46"/>
    </row>
    <row r="9943" spans="2:33">
      <c r="B9943" s="2"/>
      <c r="D9943" s="44"/>
      <c r="E9943" s="44"/>
      <c r="F9943" s="45"/>
      <c r="G9943" s="45"/>
      <c r="H9943" s="45"/>
      <c r="I9943" s="45"/>
      <c r="J9943" s="45"/>
      <c r="K9943" s="45"/>
      <c r="L9943" s="45"/>
      <c r="M9943" s="45"/>
      <c r="N9943" s="45"/>
      <c r="O9943" s="45"/>
      <c r="P9943" s="45"/>
      <c r="Q9943" s="45"/>
      <c r="R9943" s="45"/>
      <c r="S9943" s="45"/>
      <c r="T9943" s="45"/>
      <c r="U9943" s="45"/>
      <c r="V9943" s="46"/>
      <c r="W9943" s="46"/>
    </row>
    <row r="9944" spans="2:33">
      <c r="B9944" s="2"/>
      <c r="D9944" s="44"/>
      <c r="E9944" s="44"/>
      <c r="F9944" s="45"/>
      <c r="G9944" s="45"/>
      <c r="H9944" s="45"/>
      <c r="I9944" s="45"/>
      <c r="J9944" s="45"/>
      <c r="K9944" s="45"/>
      <c r="L9944" s="45"/>
      <c r="M9944" s="45"/>
      <c r="N9944" s="45"/>
      <c r="O9944" s="45"/>
      <c r="P9944" s="45"/>
      <c r="Q9944" s="45"/>
      <c r="R9944" s="45"/>
      <c r="S9944" s="45"/>
      <c r="T9944" s="45"/>
      <c r="U9944" s="45"/>
      <c r="V9944" s="46"/>
      <c r="W9944" s="46"/>
    </row>
    <row r="9945" spans="2:33">
      <c r="B9945" s="2"/>
      <c r="D9945" s="44"/>
      <c r="E9945" s="44"/>
      <c r="F9945" s="45"/>
      <c r="G9945" s="45"/>
      <c r="H9945" s="45"/>
      <c r="I9945" s="45"/>
      <c r="J9945" s="45"/>
      <c r="K9945" s="45"/>
      <c r="L9945" s="45"/>
      <c r="M9945" s="45"/>
      <c r="N9945" s="45"/>
      <c r="O9945" s="45"/>
      <c r="P9945" s="45"/>
      <c r="Q9945" s="45"/>
      <c r="R9945" s="45"/>
      <c r="S9945" s="45"/>
      <c r="T9945" s="45"/>
      <c r="U9945" s="45"/>
      <c r="V9945" s="46"/>
      <c r="W9945" s="46"/>
    </row>
    <row r="9946" spans="2:33" ht="9.75" customHeight="1">
      <c r="B9946" s="2"/>
      <c r="D9946" s="44"/>
      <c r="E9946" s="44"/>
      <c r="F9946" s="45"/>
      <c r="G9946" s="45"/>
      <c r="H9946" s="45"/>
      <c r="I9946" s="45"/>
      <c r="J9946" s="45"/>
      <c r="K9946" s="45"/>
      <c r="L9946" s="45"/>
      <c r="M9946" s="45"/>
      <c r="N9946" s="45"/>
      <c r="O9946" s="45"/>
      <c r="P9946" s="45"/>
      <c r="Q9946" s="45"/>
      <c r="R9946" s="45"/>
      <c r="S9946" s="45"/>
      <c r="T9946" s="45"/>
      <c r="U9946" s="45"/>
      <c r="V9946" s="46"/>
      <c r="W9946" s="46"/>
    </row>
    <row r="9947" spans="2:33" ht="5.25" customHeight="1"/>
    <row r="9948" spans="2:33" ht="172.5" customHeight="1"/>
    <row r="9949" spans="2:33" ht="16.5" customHeight="1"/>
    <row r="9950" spans="2:33" ht="12.75" customHeight="1">
      <c r="B9950" s="39"/>
      <c r="C9950" s="39"/>
      <c r="D9950" s="39"/>
      <c r="E9950" s="39"/>
      <c r="F9950" s="39"/>
      <c r="G9950" s="1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</row>
    <row r="9951" spans="2:33" ht="12.75" customHeight="1">
      <c r="AB9951" s="39"/>
      <c r="AC9951" s="39"/>
      <c r="AD9951" s="39"/>
      <c r="AE9951" s="39"/>
      <c r="AF9951" s="39"/>
      <c r="AG9951" s="39"/>
    </row>
    <row r="9952" spans="2:33" ht="12" customHeight="1">
      <c r="B9952" s="39"/>
      <c r="C9952" s="39"/>
      <c r="D9952" s="39"/>
      <c r="E9952" s="39"/>
      <c r="G9952" s="1"/>
      <c r="H9952" s="41"/>
      <c r="I9952" s="41"/>
      <c r="J9952" s="41"/>
      <c r="K9952" s="41"/>
      <c r="L9952" s="41"/>
      <c r="M9952" s="41"/>
      <c r="N9952" s="41"/>
      <c r="O9952" s="39"/>
      <c r="P9952" s="39"/>
      <c r="Q9952" s="39"/>
      <c r="R9952" s="39"/>
      <c r="S9952" s="1"/>
      <c r="T9952" s="42"/>
      <c r="U9952" s="42"/>
      <c r="V9952" s="42"/>
      <c r="W9952" s="42"/>
      <c r="X9952" s="42"/>
      <c r="Y9952" s="42"/>
      <c r="Z9952" s="42"/>
      <c r="AA9952" s="42"/>
      <c r="AB9952" s="39"/>
      <c r="AC9952" s="39"/>
      <c r="AD9952" s="39"/>
      <c r="AE9952" s="39"/>
      <c r="AF9952" s="39"/>
      <c r="AG9952" s="39"/>
    </row>
    <row r="9953" spans="2:37" ht="10.5" customHeight="1">
      <c r="AB9953" s="39"/>
      <c r="AC9953" s="39"/>
      <c r="AD9953" s="39"/>
      <c r="AE9953" s="39"/>
      <c r="AF9953" s="39"/>
      <c r="AG9953" s="39"/>
    </row>
    <row r="9954" spans="2:37" ht="12" customHeight="1">
      <c r="AB9954" s="39"/>
      <c r="AC9954" s="39"/>
      <c r="AD9954" s="39"/>
      <c r="AE9954" s="39"/>
      <c r="AF9954" s="39"/>
      <c r="AG9954" s="39"/>
    </row>
    <row r="9955" spans="2:37" ht="12" customHeight="1">
      <c r="AB9955" s="39"/>
      <c r="AC9955" s="39"/>
      <c r="AD9955" s="39"/>
      <c r="AE9955" s="39"/>
      <c r="AF9955" s="39"/>
      <c r="AG9955" s="39"/>
    </row>
    <row r="9956" spans="2:37" ht="6" customHeight="1"/>
    <row r="9957" spans="2:37" ht="3" customHeight="1">
      <c r="B9957" s="43"/>
      <c r="D9957" s="43"/>
      <c r="E9957" s="43"/>
      <c r="G9957" s="43"/>
      <c r="H9957" s="43"/>
      <c r="J9957" s="43"/>
      <c r="K9957" s="43"/>
      <c r="L9957" s="43"/>
      <c r="M9957" s="43"/>
      <c r="N9957" s="43"/>
      <c r="O9957" s="43"/>
      <c r="Q9957" s="43"/>
      <c r="R9957" s="43"/>
      <c r="S9957" s="43"/>
      <c r="T9957" s="43"/>
      <c r="U9957" s="43"/>
      <c r="X9957" s="43"/>
      <c r="Y9957" s="43"/>
      <c r="Z9957" s="43"/>
      <c r="AA9957" s="43"/>
      <c r="AB9957" s="43"/>
      <c r="AC9957" s="43"/>
      <c r="AE9957" s="43"/>
      <c r="AF9957" s="43"/>
      <c r="AG9957" s="43"/>
      <c r="AH9957" s="43"/>
    </row>
    <row r="9958" spans="2:37" ht="14.25" customHeight="1">
      <c r="B9958" s="43"/>
      <c r="D9958" s="43"/>
      <c r="E9958" s="43"/>
      <c r="G9958" s="43"/>
      <c r="H9958" s="43"/>
      <c r="J9958" s="43"/>
      <c r="K9958" s="43"/>
      <c r="L9958" s="43"/>
      <c r="M9958" s="43"/>
      <c r="N9958" s="43"/>
      <c r="O9958" s="43"/>
      <c r="Q9958" s="43"/>
      <c r="R9958" s="43"/>
      <c r="S9958" s="43"/>
      <c r="T9958" s="43"/>
      <c r="U9958" s="43"/>
      <c r="X9958" s="43"/>
      <c r="Y9958" s="43"/>
      <c r="Z9958" s="43"/>
      <c r="AA9958" s="43"/>
      <c r="AB9958" s="43"/>
      <c r="AC9958" s="43"/>
      <c r="AE9958" s="43"/>
      <c r="AF9958" s="43"/>
      <c r="AG9958" s="43"/>
      <c r="AH9958" s="43"/>
    </row>
    <row r="9959" spans="2:37">
      <c r="B9959" s="2"/>
      <c r="D9959" s="44"/>
      <c r="E9959" s="44"/>
      <c r="F9959" s="45"/>
      <c r="G9959" s="45"/>
      <c r="H9959" s="45"/>
      <c r="I9959" s="45"/>
      <c r="J9959" s="45"/>
      <c r="K9959" s="45"/>
      <c r="L9959" s="45"/>
      <c r="M9959" s="45"/>
      <c r="N9959" s="45"/>
      <c r="O9959" s="45"/>
      <c r="P9959" s="45"/>
      <c r="Q9959" s="45"/>
      <c r="R9959" s="45"/>
      <c r="S9959" s="45"/>
      <c r="T9959" s="45"/>
      <c r="U9959" s="45"/>
      <c r="V9959" s="46"/>
      <c r="W9959" s="46"/>
      <c r="X9959" s="45"/>
      <c r="Y9959" s="45"/>
      <c r="Z9959" s="44"/>
      <c r="AA9959" s="44"/>
      <c r="AB9959" s="45"/>
      <c r="AC9959" s="45"/>
      <c r="AD9959" s="45"/>
      <c r="AE9959" s="45"/>
      <c r="AF9959" s="45"/>
      <c r="AG9959" s="45"/>
      <c r="AH9959" s="45"/>
      <c r="AI9959" s="45"/>
      <c r="AJ9959" s="45"/>
      <c r="AK9959" s="20"/>
    </row>
    <row r="9960" spans="2:37">
      <c r="B9960" s="2"/>
      <c r="D9960" s="44"/>
      <c r="E9960" s="44"/>
      <c r="F9960" s="45"/>
      <c r="G9960" s="45"/>
      <c r="H9960" s="45"/>
      <c r="I9960" s="45"/>
      <c r="J9960" s="45"/>
      <c r="K9960" s="45"/>
      <c r="L9960" s="45"/>
      <c r="M9960" s="45"/>
      <c r="N9960" s="45"/>
      <c r="O9960" s="45"/>
      <c r="P9960" s="45"/>
      <c r="Q9960" s="45"/>
      <c r="R9960" s="45"/>
      <c r="S9960" s="45"/>
      <c r="T9960" s="45"/>
      <c r="U9960" s="45"/>
      <c r="V9960" s="46"/>
      <c r="W9960" s="46"/>
      <c r="X9960" s="45"/>
      <c r="Y9960" s="45"/>
      <c r="Z9960" s="44"/>
      <c r="AA9960" s="44"/>
      <c r="AB9960" s="45"/>
      <c r="AC9960" s="45"/>
      <c r="AD9960" s="45"/>
      <c r="AE9960" s="45"/>
      <c r="AF9960" s="45"/>
      <c r="AG9960" s="45"/>
      <c r="AH9960" s="45"/>
      <c r="AI9960" s="45"/>
      <c r="AJ9960" s="45"/>
      <c r="AK9960" s="20"/>
    </row>
    <row r="9961" spans="2:37">
      <c r="B9961" s="2"/>
      <c r="D9961" s="44"/>
      <c r="E9961" s="44"/>
      <c r="F9961" s="45"/>
      <c r="G9961" s="45"/>
      <c r="H9961" s="45"/>
      <c r="I9961" s="45"/>
      <c r="J9961" s="45"/>
      <c r="K9961" s="45"/>
      <c r="L9961" s="45"/>
      <c r="M9961" s="45"/>
      <c r="N9961" s="45"/>
      <c r="O9961" s="45"/>
      <c r="P9961" s="45"/>
      <c r="Q9961" s="45"/>
      <c r="R9961" s="45"/>
      <c r="S9961" s="45"/>
      <c r="T9961" s="45"/>
      <c r="U9961" s="45"/>
      <c r="V9961" s="46"/>
      <c r="W9961" s="46"/>
      <c r="X9961" s="45"/>
      <c r="Y9961" s="45"/>
      <c r="Z9961" s="44"/>
      <c r="AA9961" s="44"/>
      <c r="AB9961" s="45"/>
      <c r="AC9961" s="45"/>
      <c r="AD9961" s="45"/>
      <c r="AE9961" s="45"/>
      <c r="AF9961" s="45"/>
      <c r="AG9961" s="45"/>
      <c r="AH9961" s="45"/>
      <c r="AI9961" s="45"/>
      <c r="AJ9961" s="45"/>
      <c r="AK9961" s="20"/>
    </row>
    <row r="9962" spans="2:37">
      <c r="B9962" s="2"/>
      <c r="D9962" s="44"/>
      <c r="E9962" s="44"/>
      <c r="F9962" s="45"/>
      <c r="G9962" s="45"/>
      <c r="H9962" s="45"/>
      <c r="I9962" s="45"/>
      <c r="J9962" s="45"/>
      <c r="K9962" s="45"/>
      <c r="L9962" s="45"/>
      <c r="M9962" s="45"/>
      <c r="N9962" s="45"/>
      <c r="O9962" s="45"/>
      <c r="P9962" s="45"/>
      <c r="Q9962" s="45"/>
      <c r="R9962" s="45"/>
      <c r="S9962" s="45"/>
      <c r="T9962" s="45"/>
      <c r="U9962" s="45"/>
      <c r="V9962" s="46"/>
      <c r="W9962" s="46"/>
      <c r="X9962" s="45"/>
      <c r="Y9962" s="45"/>
      <c r="Z9962" s="44"/>
      <c r="AA9962" s="44"/>
      <c r="AB9962" s="45"/>
      <c r="AC9962" s="45"/>
      <c r="AD9962" s="45"/>
      <c r="AE9962" s="45"/>
      <c r="AF9962" s="45"/>
      <c r="AG9962" s="45"/>
      <c r="AH9962" s="45"/>
      <c r="AI9962" s="45"/>
      <c r="AJ9962" s="45"/>
      <c r="AK9962" s="20"/>
    </row>
    <row r="9963" spans="2:37">
      <c r="B9963" s="2"/>
      <c r="D9963" s="44"/>
      <c r="E9963" s="44"/>
      <c r="F9963" s="45"/>
      <c r="G9963" s="45"/>
      <c r="H9963" s="45"/>
      <c r="I9963" s="45"/>
      <c r="J9963" s="45"/>
      <c r="K9963" s="45"/>
      <c r="L9963" s="45"/>
      <c r="M9963" s="45"/>
      <c r="N9963" s="45"/>
      <c r="O9963" s="45"/>
      <c r="P9963" s="45"/>
      <c r="Q9963" s="45"/>
      <c r="R9963" s="45"/>
      <c r="S9963" s="45"/>
      <c r="T9963" s="45"/>
      <c r="U9963" s="45"/>
      <c r="V9963" s="46"/>
      <c r="W9963" s="46"/>
      <c r="X9963" s="45"/>
      <c r="Y9963" s="45"/>
      <c r="Z9963" s="44"/>
      <c r="AA9963" s="44"/>
      <c r="AB9963" s="45"/>
      <c r="AC9963" s="45"/>
      <c r="AD9963" s="45"/>
      <c r="AE9963" s="45"/>
      <c r="AF9963" s="45"/>
      <c r="AG9963" s="45"/>
      <c r="AH9963" s="45"/>
      <c r="AI9963" s="45"/>
      <c r="AJ9963" s="45"/>
      <c r="AK9963" s="20"/>
    </row>
    <row r="9964" spans="2:37">
      <c r="B9964" s="2"/>
      <c r="D9964" s="44"/>
      <c r="E9964" s="44"/>
      <c r="F9964" s="45"/>
      <c r="G9964" s="45"/>
      <c r="H9964" s="45"/>
      <c r="I9964" s="45"/>
      <c r="J9964" s="45"/>
      <c r="K9964" s="45"/>
      <c r="L9964" s="45"/>
      <c r="M9964" s="45"/>
      <c r="N9964" s="45"/>
      <c r="O9964" s="45"/>
      <c r="P9964" s="45"/>
      <c r="Q9964" s="45"/>
      <c r="R9964" s="45"/>
      <c r="S9964" s="45"/>
      <c r="T9964" s="45"/>
      <c r="U9964" s="45"/>
      <c r="V9964" s="46"/>
      <c r="W9964" s="46"/>
      <c r="X9964" s="45"/>
      <c r="Y9964" s="45"/>
      <c r="Z9964" s="44"/>
      <c r="AA9964" s="44"/>
      <c r="AB9964" s="45"/>
      <c r="AC9964" s="45"/>
      <c r="AD9964" s="45"/>
      <c r="AE9964" s="45"/>
      <c r="AF9964" s="45"/>
      <c r="AG9964" s="45"/>
      <c r="AH9964" s="45"/>
      <c r="AI9964" s="45"/>
      <c r="AJ9964" s="45"/>
      <c r="AK9964" s="20"/>
    </row>
    <row r="9965" spans="2:37">
      <c r="B9965" s="2"/>
      <c r="D9965" s="44"/>
      <c r="E9965" s="44"/>
      <c r="F9965" s="45"/>
      <c r="G9965" s="45"/>
      <c r="H9965" s="45"/>
      <c r="I9965" s="45"/>
      <c r="J9965" s="45"/>
      <c r="K9965" s="45"/>
      <c r="L9965" s="45"/>
      <c r="M9965" s="45"/>
      <c r="N9965" s="45"/>
      <c r="O9965" s="45"/>
      <c r="P9965" s="45"/>
      <c r="Q9965" s="45"/>
      <c r="R9965" s="45"/>
      <c r="S9965" s="45"/>
      <c r="T9965" s="45"/>
      <c r="U9965" s="45"/>
      <c r="V9965" s="46"/>
      <c r="W9965" s="46"/>
      <c r="X9965" s="45"/>
      <c r="Y9965" s="45"/>
      <c r="Z9965" s="44"/>
      <c r="AA9965" s="44"/>
      <c r="AB9965" s="45"/>
      <c r="AC9965" s="45"/>
      <c r="AD9965" s="45"/>
      <c r="AE9965" s="45"/>
      <c r="AF9965" s="45"/>
      <c r="AG9965" s="45"/>
      <c r="AH9965" s="45"/>
      <c r="AI9965" s="45"/>
      <c r="AJ9965" s="45"/>
      <c r="AK9965" s="20"/>
    </row>
    <row r="9966" spans="2:37">
      <c r="B9966" s="2"/>
      <c r="D9966" s="44"/>
      <c r="E9966" s="44"/>
      <c r="F9966" s="45"/>
      <c r="G9966" s="45"/>
      <c r="H9966" s="45"/>
      <c r="I9966" s="45"/>
      <c r="J9966" s="45"/>
      <c r="K9966" s="45"/>
      <c r="L9966" s="45"/>
      <c r="M9966" s="45"/>
      <c r="N9966" s="45"/>
      <c r="O9966" s="45"/>
      <c r="P9966" s="45"/>
      <c r="Q9966" s="45"/>
      <c r="R9966" s="45"/>
      <c r="S9966" s="45"/>
      <c r="T9966" s="45"/>
      <c r="U9966" s="45"/>
      <c r="V9966" s="46"/>
      <c r="W9966" s="46"/>
      <c r="X9966" s="45"/>
      <c r="Y9966" s="45"/>
      <c r="Z9966" s="44"/>
      <c r="AA9966" s="44"/>
      <c r="AB9966" s="45"/>
      <c r="AC9966" s="45"/>
      <c r="AD9966" s="45"/>
      <c r="AE9966" s="45"/>
      <c r="AF9966" s="45"/>
      <c r="AG9966" s="45"/>
      <c r="AH9966" s="45"/>
      <c r="AI9966" s="45"/>
      <c r="AJ9966" s="45"/>
      <c r="AK9966" s="20"/>
    </row>
    <row r="9967" spans="2:37">
      <c r="B9967" s="2"/>
      <c r="D9967" s="44"/>
      <c r="E9967" s="44"/>
      <c r="F9967" s="45"/>
      <c r="G9967" s="45"/>
      <c r="H9967" s="45"/>
      <c r="I9967" s="45"/>
      <c r="J9967" s="45"/>
      <c r="K9967" s="45"/>
      <c r="L9967" s="45"/>
      <c r="M9967" s="45"/>
      <c r="N9967" s="45"/>
      <c r="O9967" s="45"/>
      <c r="P9967" s="45"/>
      <c r="Q9967" s="45"/>
      <c r="R9967" s="45"/>
      <c r="S9967" s="45"/>
      <c r="T9967" s="45"/>
      <c r="U9967" s="45"/>
      <c r="V9967" s="46"/>
      <c r="W9967" s="46"/>
      <c r="X9967" s="45"/>
      <c r="Y9967" s="45"/>
      <c r="Z9967" s="44"/>
      <c r="AA9967" s="44"/>
      <c r="AB9967" s="45"/>
      <c r="AC9967" s="45"/>
      <c r="AD9967" s="45"/>
      <c r="AE9967" s="45"/>
      <c r="AF9967" s="45"/>
      <c r="AG9967" s="45"/>
      <c r="AH9967" s="45"/>
      <c r="AI9967" s="45"/>
      <c r="AJ9967" s="45"/>
      <c r="AK9967" s="20"/>
    </row>
    <row r="9968" spans="2:37">
      <c r="B9968" s="2"/>
      <c r="D9968" s="44"/>
      <c r="E9968" s="44"/>
      <c r="F9968" s="45"/>
      <c r="G9968" s="45"/>
      <c r="H9968" s="45"/>
      <c r="I9968" s="45"/>
      <c r="J9968" s="45"/>
      <c r="K9968" s="45"/>
      <c r="L9968" s="45"/>
      <c r="M9968" s="45"/>
      <c r="N9968" s="45"/>
      <c r="O9968" s="45"/>
      <c r="P9968" s="45"/>
      <c r="Q9968" s="45"/>
      <c r="R9968" s="45"/>
      <c r="S9968" s="45"/>
      <c r="T9968" s="45"/>
      <c r="U9968" s="45"/>
      <c r="V9968" s="46"/>
      <c r="W9968" s="46"/>
      <c r="X9968" s="45"/>
      <c r="Y9968" s="45"/>
      <c r="Z9968" s="44"/>
      <c r="AA9968" s="44"/>
      <c r="AB9968" s="45"/>
      <c r="AC9968" s="45"/>
      <c r="AD9968" s="45"/>
      <c r="AE9968" s="45"/>
      <c r="AF9968" s="45"/>
      <c r="AG9968" s="45"/>
      <c r="AH9968" s="45"/>
      <c r="AI9968" s="45"/>
      <c r="AJ9968" s="45"/>
      <c r="AK9968" s="20"/>
    </row>
    <row r="9969" spans="2:37">
      <c r="B9969" s="2"/>
      <c r="D9969" s="44"/>
      <c r="E9969" s="44"/>
      <c r="F9969" s="45"/>
      <c r="G9969" s="45"/>
      <c r="H9969" s="45"/>
      <c r="I9969" s="45"/>
      <c r="J9969" s="45"/>
      <c r="K9969" s="45"/>
      <c r="L9969" s="45"/>
      <c r="M9969" s="45"/>
      <c r="N9969" s="45"/>
      <c r="O9969" s="45"/>
      <c r="P9969" s="45"/>
      <c r="Q9969" s="45"/>
      <c r="R9969" s="45"/>
      <c r="S9969" s="45"/>
      <c r="T9969" s="45"/>
      <c r="U9969" s="45"/>
      <c r="V9969" s="46"/>
      <c r="W9969" s="46"/>
      <c r="X9969" s="45"/>
      <c r="Y9969" s="45"/>
      <c r="Z9969" s="44"/>
      <c r="AA9969" s="44"/>
      <c r="AB9969" s="45"/>
      <c r="AC9969" s="45"/>
      <c r="AD9969" s="45"/>
      <c r="AE9969" s="45"/>
      <c r="AF9969" s="45"/>
      <c r="AG9969" s="45"/>
      <c r="AH9969" s="45"/>
      <c r="AI9969" s="45"/>
      <c r="AJ9969" s="45"/>
      <c r="AK9969" s="20"/>
    </row>
    <row r="9970" spans="2:37">
      <c r="B9970" s="2"/>
      <c r="D9970" s="44"/>
      <c r="E9970" s="44"/>
      <c r="F9970" s="45"/>
      <c r="G9970" s="45"/>
      <c r="H9970" s="45"/>
      <c r="I9970" s="45"/>
      <c r="J9970" s="45"/>
      <c r="K9970" s="45"/>
      <c r="L9970" s="45"/>
      <c r="M9970" s="45"/>
      <c r="N9970" s="45"/>
      <c r="O9970" s="45"/>
      <c r="P9970" s="45"/>
      <c r="Q9970" s="45"/>
      <c r="R9970" s="45"/>
      <c r="S9970" s="45"/>
      <c r="T9970" s="45"/>
      <c r="U9970" s="45"/>
      <c r="V9970" s="46"/>
      <c r="W9970" s="46"/>
      <c r="X9970" s="45"/>
      <c r="Y9970" s="45"/>
      <c r="Z9970" s="44"/>
      <c r="AA9970" s="44"/>
      <c r="AB9970" s="45"/>
      <c r="AC9970" s="45"/>
      <c r="AD9970" s="45"/>
      <c r="AE9970" s="45"/>
      <c r="AF9970" s="45"/>
      <c r="AG9970" s="45"/>
      <c r="AH9970" s="45"/>
      <c r="AI9970" s="45"/>
      <c r="AJ9970" s="45"/>
      <c r="AK9970" s="20"/>
    </row>
    <row r="9971" spans="2:37">
      <c r="B9971" s="2"/>
      <c r="D9971" s="44"/>
      <c r="E9971" s="44"/>
      <c r="F9971" s="45"/>
      <c r="G9971" s="45"/>
      <c r="H9971" s="45"/>
      <c r="I9971" s="45"/>
      <c r="J9971" s="45"/>
      <c r="K9971" s="45"/>
      <c r="L9971" s="45"/>
      <c r="M9971" s="45"/>
      <c r="N9971" s="45"/>
      <c r="O9971" s="45"/>
      <c r="P9971" s="45"/>
      <c r="Q9971" s="45"/>
      <c r="R9971" s="45"/>
      <c r="S9971" s="45"/>
      <c r="T9971" s="45"/>
      <c r="U9971" s="45"/>
      <c r="V9971" s="46"/>
      <c r="W9971" s="46"/>
      <c r="X9971" s="45"/>
      <c r="Y9971" s="45"/>
      <c r="Z9971" s="44"/>
      <c r="AA9971" s="44"/>
      <c r="AB9971" s="45"/>
      <c r="AC9971" s="45"/>
      <c r="AD9971" s="45"/>
      <c r="AE9971" s="45"/>
      <c r="AF9971" s="45"/>
      <c r="AG9971" s="45"/>
      <c r="AH9971" s="45"/>
      <c r="AI9971" s="45"/>
      <c r="AJ9971" s="45"/>
      <c r="AK9971" s="20"/>
    </row>
    <row r="9972" spans="2:37">
      <c r="B9972" s="2"/>
      <c r="D9972" s="44"/>
      <c r="E9972" s="44"/>
      <c r="F9972" s="45"/>
      <c r="G9972" s="45"/>
      <c r="H9972" s="45"/>
      <c r="I9972" s="45"/>
      <c r="J9972" s="45"/>
      <c r="K9972" s="45"/>
      <c r="L9972" s="45"/>
      <c r="M9972" s="45"/>
      <c r="N9972" s="45"/>
      <c r="O9972" s="45"/>
      <c r="P9972" s="45"/>
      <c r="Q9972" s="45"/>
      <c r="R9972" s="45"/>
      <c r="S9972" s="45"/>
      <c r="T9972" s="45"/>
      <c r="U9972" s="45"/>
      <c r="V9972" s="46"/>
      <c r="W9972" s="46"/>
      <c r="X9972" s="45"/>
      <c r="Y9972" s="45"/>
      <c r="Z9972" s="44"/>
      <c r="AA9972" s="44"/>
      <c r="AB9972" s="45"/>
      <c r="AC9972" s="45"/>
      <c r="AD9972" s="45"/>
      <c r="AE9972" s="45"/>
      <c r="AF9972" s="45"/>
      <c r="AG9972" s="45"/>
      <c r="AH9972" s="45"/>
      <c r="AI9972" s="45"/>
      <c r="AJ9972" s="45"/>
      <c r="AK9972" s="20"/>
    </row>
    <row r="9973" spans="2:37">
      <c r="B9973" s="2"/>
      <c r="D9973" s="44"/>
      <c r="E9973" s="44"/>
      <c r="F9973" s="45"/>
      <c r="G9973" s="45"/>
      <c r="H9973" s="45"/>
      <c r="I9973" s="45"/>
      <c r="J9973" s="45"/>
      <c r="K9973" s="45"/>
      <c r="L9973" s="45"/>
      <c r="M9973" s="45"/>
      <c r="N9973" s="45"/>
      <c r="O9973" s="45"/>
      <c r="P9973" s="45"/>
      <c r="Q9973" s="45"/>
      <c r="R9973" s="45"/>
      <c r="S9973" s="45"/>
      <c r="T9973" s="45"/>
      <c r="U9973" s="45"/>
      <c r="V9973" s="46"/>
      <c r="W9973" s="46"/>
      <c r="X9973" s="45"/>
      <c r="Y9973" s="45"/>
      <c r="Z9973" s="44"/>
      <c r="AA9973" s="44"/>
      <c r="AB9973" s="45"/>
      <c r="AC9973" s="45"/>
      <c r="AD9973" s="45"/>
      <c r="AE9973" s="45"/>
      <c r="AF9973" s="45"/>
      <c r="AG9973" s="45"/>
      <c r="AH9973" s="45"/>
      <c r="AI9973" s="45"/>
      <c r="AJ9973" s="45"/>
      <c r="AK9973" s="20"/>
    </row>
    <row r="9974" spans="2:37">
      <c r="B9974" s="2"/>
      <c r="D9974" s="44"/>
      <c r="E9974" s="44"/>
      <c r="F9974" s="45"/>
      <c r="G9974" s="45"/>
      <c r="H9974" s="45"/>
      <c r="I9974" s="45"/>
      <c r="J9974" s="45"/>
      <c r="K9974" s="45"/>
      <c r="L9974" s="45"/>
      <c r="M9974" s="45"/>
      <c r="N9974" s="45"/>
      <c r="O9974" s="45"/>
      <c r="P9974" s="45"/>
      <c r="Q9974" s="45"/>
      <c r="R9974" s="45"/>
      <c r="S9974" s="45"/>
      <c r="T9974" s="45"/>
      <c r="U9974" s="45"/>
      <c r="V9974" s="46"/>
      <c r="W9974" s="46"/>
      <c r="X9974" s="45"/>
      <c r="Y9974" s="45"/>
      <c r="Z9974" s="44"/>
      <c r="AA9974" s="44"/>
      <c r="AB9974" s="45"/>
      <c r="AC9974" s="45"/>
      <c r="AD9974" s="45"/>
      <c r="AE9974" s="45"/>
      <c r="AF9974" s="45"/>
      <c r="AG9974" s="45"/>
      <c r="AH9974" s="45"/>
      <c r="AI9974" s="45"/>
      <c r="AJ9974" s="45"/>
      <c r="AK9974" s="20"/>
    </row>
    <row r="9975" spans="2:37">
      <c r="B9975" s="2"/>
      <c r="D9975" s="44"/>
      <c r="E9975" s="44"/>
      <c r="F9975" s="45"/>
      <c r="G9975" s="45"/>
      <c r="H9975" s="45"/>
      <c r="I9975" s="45"/>
      <c r="J9975" s="45"/>
      <c r="K9975" s="45"/>
      <c r="L9975" s="45"/>
      <c r="M9975" s="45"/>
      <c r="N9975" s="45"/>
      <c r="O9975" s="45"/>
      <c r="P9975" s="45"/>
      <c r="Q9975" s="45"/>
      <c r="R9975" s="45"/>
      <c r="S9975" s="45"/>
      <c r="T9975" s="45"/>
      <c r="U9975" s="45"/>
      <c r="V9975" s="46"/>
      <c r="W9975" s="46"/>
      <c r="X9975" s="45"/>
      <c r="Y9975" s="45"/>
      <c r="Z9975" s="44"/>
      <c r="AA9975" s="44"/>
      <c r="AB9975" s="45"/>
      <c r="AC9975" s="45"/>
      <c r="AD9975" s="45"/>
      <c r="AE9975" s="45"/>
      <c r="AF9975" s="45"/>
      <c r="AG9975" s="45"/>
      <c r="AH9975" s="45"/>
      <c r="AI9975" s="45"/>
      <c r="AJ9975" s="45"/>
      <c r="AK9975" s="20"/>
    </row>
    <row r="9976" spans="2:37">
      <c r="B9976" s="2"/>
      <c r="D9976" s="44"/>
      <c r="E9976" s="44"/>
      <c r="F9976" s="45"/>
      <c r="G9976" s="45"/>
      <c r="H9976" s="45"/>
      <c r="I9976" s="45"/>
      <c r="J9976" s="45"/>
      <c r="K9976" s="45"/>
      <c r="L9976" s="45"/>
      <c r="M9976" s="45"/>
      <c r="N9976" s="45"/>
      <c r="O9976" s="45"/>
      <c r="P9976" s="45"/>
      <c r="Q9976" s="45"/>
      <c r="R9976" s="45"/>
      <c r="S9976" s="45"/>
      <c r="T9976" s="45"/>
      <c r="U9976" s="45"/>
      <c r="V9976" s="46"/>
      <c r="W9976" s="46"/>
      <c r="X9976" s="45"/>
      <c r="Y9976" s="45"/>
      <c r="Z9976" s="44"/>
      <c r="AA9976" s="44"/>
      <c r="AB9976" s="45"/>
      <c r="AC9976" s="45"/>
      <c r="AD9976" s="45"/>
      <c r="AE9976" s="45"/>
      <c r="AF9976" s="45"/>
      <c r="AG9976" s="45"/>
      <c r="AH9976" s="45"/>
      <c r="AI9976" s="45"/>
      <c r="AJ9976" s="45"/>
      <c r="AK9976" s="20"/>
    </row>
    <row r="9977" spans="2:37">
      <c r="B9977" s="2"/>
      <c r="D9977" s="44"/>
      <c r="E9977" s="44"/>
      <c r="F9977" s="45"/>
      <c r="G9977" s="45"/>
      <c r="H9977" s="45"/>
      <c r="I9977" s="45"/>
      <c r="J9977" s="45"/>
      <c r="K9977" s="45"/>
      <c r="L9977" s="45"/>
      <c r="M9977" s="45"/>
      <c r="N9977" s="45"/>
      <c r="O9977" s="45"/>
      <c r="P9977" s="45"/>
      <c r="Q9977" s="45"/>
      <c r="R9977" s="45"/>
      <c r="S9977" s="45"/>
      <c r="T9977" s="45"/>
      <c r="U9977" s="45"/>
      <c r="V9977" s="46"/>
      <c r="W9977" s="46"/>
      <c r="X9977" s="45"/>
      <c r="Y9977" s="45"/>
      <c r="Z9977" s="44"/>
      <c r="AA9977" s="44"/>
      <c r="AB9977" s="45"/>
      <c r="AC9977" s="45"/>
      <c r="AD9977" s="45"/>
      <c r="AE9977" s="45"/>
      <c r="AF9977" s="45"/>
      <c r="AG9977" s="45"/>
      <c r="AH9977" s="45"/>
      <c r="AI9977" s="45"/>
      <c r="AJ9977" s="45"/>
      <c r="AK9977" s="20"/>
    </row>
    <row r="9978" spans="2:37">
      <c r="B9978" s="2"/>
      <c r="D9978" s="44"/>
      <c r="E9978" s="44"/>
      <c r="F9978" s="45"/>
      <c r="G9978" s="45"/>
      <c r="H9978" s="45"/>
      <c r="I9978" s="45"/>
      <c r="J9978" s="45"/>
      <c r="K9978" s="45"/>
      <c r="L9978" s="45"/>
      <c r="M9978" s="45"/>
      <c r="N9978" s="45"/>
      <c r="O9978" s="45"/>
      <c r="P9978" s="45"/>
      <c r="Q9978" s="45"/>
      <c r="R9978" s="45"/>
      <c r="S9978" s="45"/>
      <c r="T9978" s="45"/>
      <c r="U9978" s="45"/>
      <c r="V9978" s="46"/>
      <c r="W9978" s="46"/>
      <c r="X9978" s="45"/>
      <c r="Y9978" s="45"/>
      <c r="Z9978" s="44"/>
      <c r="AA9978" s="44"/>
      <c r="AB9978" s="45"/>
      <c r="AC9978" s="45"/>
      <c r="AD9978" s="45"/>
      <c r="AE9978" s="45"/>
      <c r="AF9978" s="45"/>
      <c r="AG9978" s="45"/>
      <c r="AH9978" s="45"/>
      <c r="AI9978" s="45"/>
      <c r="AJ9978" s="45"/>
      <c r="AK9978" s="20"/>
    </row>
    <row r="9979" spans="2:37">
      <c r="B9979" s="2"/>
      <c r="D9979" s="44"/>
      <c r="E9979" s="44"/>
      <c r="F9979" s="45"/>
      <c r="G9979" s="45"/>
      <c r="H9979" s="45"/>
      <c r="I9979" s="45"/>
      <c r="J9979" s="45"/>
      <c r="K9979" s="45"/>
      <c r="L9979" s="45"/>
      <c r="M9979" s="45"/>
      <c r="N9979" s="45"/>
      <c r="O9979" s="45"/>
      <c r="P9979" s="45"/>
      <c r="Q9979" s="45"/>
      <c r="R9979" s="45"/>
      <c r="S9979" s="45"/>
      <c r="T9979" s="45"/>
      <c r="U9979" s="45"/>
      <c r="V9979" s="46"/>
      <c r="W9979" s="46"/>
      <c r="X9979" s="45"/>
      <c r="Y9979" s="45"/>
      <c r="Z9979" s="44"/>
      <c r="AA9979" s="44"/>
      <c r="AB9979" s="45"/>
      <c r="AC9979" s="45"/>
      <c r="AD9979" s="45"/>
      <c r="AE9979" s="45"/>
      <c r="AF9979" s="45"/>
      <c r="AG9979" s="45"/>
      <c r="AH9979" s="45"/>
      <c r="AI9979" s="45"/>
      <c r="AJ9979" s="45"/>
      <c r="AK9979" s="20"/>
    </row>
    <row r="9980" spans="2:37">
      <c r="B9980" s="2"/>
      <c r="D9980" s="44"/>
      <c r="E9980" s="44"/>
      <c r="F9980" s="45"/>
      <c r="G9980" s="45"/>
      <c r="H9980" s="45"/>
      <c r="I9980" s="45"/>
      <c r="J9980" s="45"/>
      <c r="K9980" s="45"/>
      <c r="L9980" s="45"/>
      <c r="M9980" s="45"/>
      <c r="N9980" s="45"/>
      <c r="O9980" s="45"/>
      <c r="P9980" s="45"/>
      <c r="Q9980" s="45"/>
      <c r="R9980" s="45"/>
      <c r="S9980" s="45"/>
      <c r="T9980" s="45"/>
      <c r="U9980" s="45"/>
      <c r="V9980" s="46"/>
      <c r="W9980" s="46"/>
      <c r="X9980" s="45"/>
      <c r="Y9980" s="45"/>
      <c r="Z9980" s="44"/>
      <c r="AA9980" s="44"/>
      <c r="AB9980" s="45"/>
      <c r="AC9980" s="45"/>
      <c r="AD9980" s="45"/>
      <c r="AE9980" s="45"/>
      <c r="AF9980" s="45"/>
      <c r="AG9980" s="45"/>
      <c r="AH9980" s="45"/>
      <c r="AI9980" s="45"/>
      <c r="AJ9980" s="45"/>
      <c r="AK9980" s="20"/>
    </row>
    <row r="9981" spans="2:37">
      <c r="B9981" s="2"/>
      <c r="D9981" s="44"/>
      <c r="E9981" s="44"/>
      <c r="F9981" s="45"/>
      <c r="G9981" s="45"/>
      <c r="H9981" s="45"/>
      <c r="I9981" s="45"/>
      <c r="J9981" s="45"/>
      <c r="K9981" s="45"/>
      <c r="L9981" s="45"/>
      <c r="M9981" s="45"/>
      <c r="N9981" s="45"/>
      <c r="O9981" s="45"/>
      <c r="P9981" s="45"/>
      <c r="Q9981" s="45"/>
      <c r="R9981" s="45"/>
      <c r="S9981" s="45"/>
      <c r="T9981" s="45"/>
      <c r="U9981" s="45"/>
      <c r="V9981" s="46"/>
      <c r="W9981" s="46"/>
      <c r="X9981" s="45"/>
      <c r="Y9981" s="45"/>
      <c r="Z9981" s="44"/>
      <c r="AA9981" s="44"/>
      <c r="AB9981" s="45"/>
      <c r="AC9981" s="45"/>
      <c r="AD9981" s="45"/>
      <c r="AE9981" s="45"/>
      <c r="AF9981" s="45"/>
      <c r="AG9981" s="45"/>
      <c r="AH9981" s="45"/>
      <c r="AI9981" s="45"/>
      <c r="AJ9981" s="45"/>
      <c r="AK9981" s="20"/>
    </row>
    <row r="9982" spans="2:37">
      <c r="B9982" s="2"/>
      <c r="D9982" s="44"/>
      <c r="E9982" s="44"/>
      <c r="F9982" s="45"/>
      <c r="G9982" s="45"/>
      <c r="H9982" s="45"/>
      <c r="I9982" s="45"/>
      <c r="J9982" s="45"/>
      <c r="K9982" s="45"/>
      <c r="L9982" s="45"/>
      <c r="M9982" s="45"/>
      <c r="N9982" s="45"/>
      <c r="O9982" s="45"/>
      <c r="P9982" s="45"/>
      <c r="Q9982" s="45"/>
      <c r="R9982" s="45"/>
      <c r="S9982" s="45"/>
      <c r="T9982" s="45"/>
      <c r="U9982" s="45"/>
      <c r="V9982" s="46"/>
      <c r="W9982" s="46"/>
      <c r="X9982" s="45"/>
      <c r="Y9982" s="45"/>
      <c r="Z9982" s="44"/>
      <c r="AA9982" s="44"/>
      <c r="AB9982" s="45"/>
      <c r="AC9982" s="45"/>
      <c r="AD9982" s="45"/>
      <c r="AE9982" s="45"/>
      <c r="AF9982" s="45"/>
      <c r="AG9982" s="45"/>
      <c r="AH9982" s="45"/>
      <c r="AI9982" s="45"/>
      <c r="AJ9982" s="45"/>
      <c r="AK9982" s="20"/>
    </row>
    <row r="9983" spans="2:37">
      <c r="B9983" s="2"/>
      <c r="D9983" s="44"/>
      <c r="E9983" s="44"/>
      <c r="F9983" s="45"/>
      <c r="G9983" s="45"/>
      <c r="H9983" s="45"/>
      <c r="I9983" s="45"/>
      <c r="J9983" s="45"/>
      <c r="K9983" s="45"/>
      <c r="L9983" s="45"/>
      <c r="M9983" s="45"/>
      <c r="N9983" s="45"/>
      <c r="O9983" s="45"/>
      <c r="P9983" s="45"/>
      <c r="Q9983" s="45"/>
      <c r="R9983" s="45"/>
      <c r="S9983" s="45"/>
      <c r="T9983" s="45"/>
      <c r="U9983" s="45"/>
      <c r="V9983" s="46"/>
      <c r="W9983" s="46"/>
      <c r="X9983" s="45"/>
      <c r="Y9983" s="45"/>
      <c r="Z9983" s="44"/>
      <c r="AA9983" s="44"/>
      <c r="AB9983" s="45"/>
      <c r="AC9983" s="45"/>
      <c r="AD9983" s="45"/>
      <c r="AE9983" s="45"/>
      <c r="AF9983" s="45"/>
      <c r="AG9983" s="45"/>
      <c r="AH9983" s="45"/>
      <c r="AI9983" s="45"/>
      <c r="AJ9983" s="45"/>
      <c r="AK9983" s="20"/>
    </row>
    <row r="9984" spans="2:37">
      <c r="B9984" s="2"/>
      <c r="D9984" s="44"/>
      <c r="E9984" s="44"/>
      <c r="F9984" s="45"/>
      <c r="G9984" s="45"/>
      <c r="H9984" s="45"/>
      <c r="I9984" s="45"/>
      <c r="J9984" s="45"/>
      <c r="K9984" s="45"/>
      <c r="L9984" s="45"/>
      <c r="M9984" s="45"/>
      <c r="N9984" s="45"/>
      <c r="O9984" s="45"/>
      <c r="P9984" s="45"/>
      <c r="Q9984" s="45"/>
      <c r="R9984" s="45"/>
      <c r="S9984" s="45"/>
      <c r="T9984" s="45"/>
      <c r="U9984" s="45"/>
      <c r="V9984" s="46"/>
      <c r="W9984" s="46"/>
      <c r="X9984" s="45"/>
      <c r="Y9984" s="45"/>
      <c r="Z9984" s="44"/>
      <c r="AA9984" s="44"/>
      <c r="AB9984" s="45"/>
      <c r="AC9984" s="45"/>
      <c r="AD9984" s="45"/>
      <c r="AE9984" s="45"/>
      <c r="AF9984" s="45"/>
      <c r="AG9984" s="45"/>
      <c r="AH9984" s="45"/>
      <c r="AI9984" s="45"/>
      <c r="AJ9984" s="45"/>
      <c r="AK9984" s="20"/>
    </row>
    <row r="9985" spans="2:37">
      <c r="B9985" s="2"/>
      <c r="D9985" s="44"/>
      <c r="E9985" s="44"/>
      <c r="F9985" s="45"/>
      <c r="G9985" s="45"/>
      <c r="H9985" s="45"/>
      <c r="I9985" s="45"/>
      <c r="J9985" s="45"/>
      <c r="K9985" s="45"/>
      <c r="L9985" s="45"/>
      <c r="M9985" s="45"/>
      <c r="N9985" s="45"/>
      <c r="O9985" s="45"/>
      <c r="P9985" s="45"/>
      <c r="Q9985" s="45"/>
      <c r="R9985" s="45"/>
      <c r="S9985" s="45"/>
      <c r="T9985" s="45"/>
      <c r="U9985" s="45"/>
      <c r="V9985" s="46"/>
      <c r="W9985" s="46"/>
      <c r="X9985" s="45"/>
      <c r="Y9985" s="45"/>
      <c r="Z9985" s="44"/>
      <c r="AA9985" s="44"/>
      <c r="AB9985" s="45"/>
      <c r="AC9985" s="45"/>
      <c r="AD9985" s="45"/>
      <c r="AE9985" s="45"/>
      <c r="AF9985" s="45"/>
      <c r="AG9985" s="45"/>
      <c r="AH9985" s="45"/>
      <c r="AI9985" s="45"/>
      <c r="AJ9985" s="45"/>
      <c r="AK9985" s="20"/>
    </row>
    <row r="9986" spans="2:37">
      <c r="B9986" s="2"/>
      <c r="D9986" s="44"/>
      <c r="E9986" s="44"/>
      <c r="F9986" s="45"/>
      <c r="G9986" s="45"/>
      <c r="H9986" s="45"/>
      <c r="I9986" s="45"/>
      <c r="J9986" s="45"/>
      <c r="K9986" s="45"/>
      <c r="L9986" s="45"/>
      <c r="M9986" s="45"/>
      <c r="N9986" s="45"/>
      <c r="O9986" s="45"/>
      <c r="P9986" s="45"/>
      <c r="Q9986" s="45"/>
      <c r="R9986" s="45"/>
      <c r="S9986" s="45"/>
      <c r="T9986" s="45"/>
      <c r="U9986" s="45"/>
      <c r="V9986" s="46"/>
      <c r="W9986" s="46"/>
      <c r="X9986" s="45"/>
      <c r="Y9986" s="45"/>
      <c r="Z9986" s="44"/>
      <c r="AA9986" s="44"/>
      <c r="AB9986" s="45"/>
      <c r="AC9986" s="45"/>
      <c r="AD9986" s="45"/>
      <c r="AE9986" s="45"/>
      <c r="AF9986" s="45"/>
      <c r="AG9986" s="45"/>
      <c r="AH9986" s="45"/>
      <c r="AI9986" s="45"/>
      <c r="AJ9986" s="45"/>
      <c r="AK9986" s="20"/>
    </row>
    <row r="9987" spans="2:37">
      <c r="B9987" s="2"/>
      <c r="D9987" s="44"/>
      <c r="E9987" s="44"/>
      <c r="F9987" s="45"/>
      <c r="G9987" s="45"/>
      <c r="H9987" s="45"/>
      <c r="I9987" s="45"/>
      <c r="J9987" s="45"/>
      <c r="K9987" s="45"/>
      <c r="L9987" s="45"/>
      <c r="M9987" s="45"/>
      <c r="N9987" s="45"/>
      <c r="O9987" s="45"/>
      <c r="P9987" s="45"/>
      <c r="Q9987" s="45"/>
      <c r="R9987" s="45"/>
      <c r="S9987" s="45"/>
      <c r="T9987" s="45"/>
      <c r="U9987" s="45"/>
      <c r="V9987" s="46"/>
      <c r="W9987" s="46"/>
      <c r="X9987" s="45"/>
      <c r="Y9987" s="45"/>
      <c r="Z9987" s="44"/>
      <c r="AA9987" s="44"/>
      <c r="AB9987" s="45"/>
      <c r="AC9987" s="45"/>
      <c r="AD9987" s="45"/>
      <c r="AE9987" s="45"/>
      <c r="AF9987" s="45"/>
      <c r="AG9987" s="45"/>
      <c r="AH9987" s="45"/>
      <c r="AI9987" s="45"/>
      <c r="AJ9987" s="45"/>
      <c r="AK9987" s="20"/>
    </row>
    <row r="9988" spans="2:37">
      <c r="B9988" s="2"/>
      <c r="D9988" s="44"/>
      <c r="E9988" s="44"/>
      <c r="F9988" s="45"/>
      <c r="G9988" s="45"/>
      <c r="H9988" s="45"/>
      <c r="I9988" s="45"/>
      <c r="J9988" s="45"/>
      <c r="K9988" s="45"/>
      <c r="L9988" s="45"/>
      <c r="M9988" s="45"/>
      <c r="N9988" s="45"/>
      <c r="O9988" s="45"/>
      <c r="P9988" s="45"/>
      <c r="Q9988" s="45"/>
      <c r="R9988" s="45"/>
      <c r="S9988" s="45"/>
      <c r="T9988" s="45"/>
      <c r="U9988" s="45"/>
      <c r="V9988" s="46"/>
      <c r="W9988" s="46"/>
      <c r="X9988" s="45"/>
      <c r="Y9988" s="45"/>
      <c r="Z9988" s="44"/>
      <c r="AA9988" s="44"/>
      <c r="AB9988" s="45"/>
      <c r="AC9988" s="45"/>
      <c r="AD9988" s="45"/>
      <c r="AE9988" s="45"/>
      <c r="AF9988" s="45"/>
      <c r="AG9988" s="45"/>
      <c r="AH9988" s="45"/>
      <c r="AI9988" s="45"/>
      <c r="AJ9988" s="45"/>
      <c r="AK9988" s="20"/>
    </row>
    <row r="9989" spans="2:37">
      <c r="B9989" s="2"/>
      <c r="D9989" s="44"/>
      <c r="E9989" s="44"/>
      <c r="F9989" s="45"/>
      <c r="G9989" s="45"/>
      <c r="H9989" s="45"/>
      <c r="I9989" s="45"/>
      <c r="J9989" s="45"/>
      <c r="K9989" s="45"/>
      <c r="L9989" s="45"/>
      <c r="M9989" s="45"/>
      <c r="N9989" s="45"/>
      <c r="O9989" s="45"/>
      <c r="P9989" s="45"/>
      <c r="Q9989" s="45"/>
      <c r="R9989" s="45"/>
      <c r="S9989" s="45"/>
      <c r="T9989" s="45"/>
      <c r="U9989" s="45"/>
      <c r="V9989" s="46"/>
      <c r="W9989" s="46"/>
      <c r="X9989" s="45"/>
      <c r="Y9989" s="45"/>
      <c r="Z9989" s="44"/>
      <c r="AA9989" s="44"/>
      <c r="AB9989" s="45"/>
      <c r="AC9989" s="45"/>
      <c r="AD9989" s="45"/>
      <c r="AE9989" s="45"/>
      <c r="AF9989" s="45"/>
      <c r="AG9989" s="45"/>
      <c r="AH9989" s="45"/>
      <c r="AI9989" s="45"/>
      <c r="AJ9989" s="45"/>
      <c r="AK9989" s="20"/>
    </row>
    <row r="9990" spans="2:37">
      <c r="B9990" s="2"/>
      <c r="D9990" s="44"/>
      <c r="E9990" s="44"/>
      <c r="F9990" s="45"/>
      <c r="G9990" s="45"/>
      <c r="H9990" s="45"/>
      <c r="I9990" s="45"/>
      <c r="J9990" s="45"/>
      <c r="K9990" s="45"/>
      <c r="L9990" s="45"/>
      <c r="M9990" s="45"/>
      <c r="N9990" s="45"/>
      <c r="O9990" s="45"/>
      <c r="P9990" s="45"/>
      <c r="Q9990" s="45"/>
      <c r="R9990" s="45"/>
      <c r="S9990" s="45"/>
      <c r="T9990" s="45"/>
      <c r="U9990" s="45"/>
      <c r="V9990" s="46"/>
      <c r="W9990" s="46"/>
      <c r="X9990" s="45"/>
      <c r="Y9990" s="45"/>
      <c r="Z9990" s="44"/>
      <c r="AA9990" s="44"/>
      <c r="AB9990" s="45"/>
      <c r="AC9990" s="45"/>
      <c r="AD9990" s="45"/>
      <c r="AE9990" s="45"/>
      <c r="AF9990" s="45"/>
      <c r="AG9990" s="45"/>
      <c r="AH9990" s="45"/>
      <c r="AI9990" s="45"/>
      <c r="AJ9990" s="45"/>
      <c r="AK9990" s="20"/>
    </row>
    <row r="9991" spans="2:37">
      <c r="B9991" s="2"/>
      <c r="D9991" s="44"/>
      <c r="E9991" s="44"/>
      <c r="F9991" s="45"/>
      <c r="G9991" s="45"/>
      <c r="H9991" s="45"/>
      <c r="I9991" s="45"/>
      <c r="J9991" s="45"/>
      <c r="K9991" s="45"/>
      <c r="L9991" s="45"/>
      <c r="M9991" s="45"/>
      <c r="N9991" s="45"/>
      <c r="O9991" s="45"/>
      <c r="P9991" s="45"/>
      <c r="Q9991" s="45"/>
      <c r="R9991" s="45"/>
      <c r="S9991" s="45"/>
      <c r="T9991" s="45"/>
      <c r="U9991" s="45"/>
      <c r="V9991" s="46"/>
      <c r="W9991" s="46"/>
      <c r="X9991" s="45"/>
      <c r="Y9991" s="45"/>
      <c r="Z9991" s="44"/>
      <c r="AA9991" s="44"/>
      <c r="AB9991" s="45"/>
      <c r="AC9991" s="45"/>
      <c r="AD9991" s="45"/>
      <c r="AE9991" s="45"/>
      <c r="AF9991" s="45"/>
      <c r="AG9991" s="45"/>
      <c r="AH9991" s="45"/>
      <c r="AI9991" s="45"/>
      <c r="AJ9991" s="45"/>
      <c r="AK9991" s="20"/>
    </row>
    <row r="9992" spans="2:37">
      <c r="B9992" s="2"/>
      <c r="D9992" s="44"/>
      <c r="E9992" s="44"/>
      <c r="F9992" s="45"/>
      <c r="G9992" s="45"/>
      <c r="H9992" s="45"/>
      <c r="I9992" s="45"/>
      <c r="J9992" s="45"/>
      <c r="K9992" s="45"/>
      <c r="L9992" s="45"/>
      <c r="M9992" s="45"/>
      <c r="N9992" s="45"/>
      <c r="O9992" s="45"/>
      <c r="P9992" s="45"/>
      <c r="Q9992" s="45"/>
      <c r="R9992" s="45"/>
      <c r="S9992" s="45"/>
      <c r="T9992" s="45"/>
      <c r="U9992" s="45"/>
      <c r="V9992" s="46"/>
      <c r="W9992" s="46"/>
      <c r="X9992" s="45"/>
      <c r="Y9992" s="45"/>
      <c r="Z9992" s="44"/>
      <c r="AA9992" s="44"/>
      <c r="AB9992" s="45"/>
      <c r="AC9992" s="45"/>
      <c r="AD9992" s="45"/>
      <c r="AE9992" s="45"/>
      <c r="AF9992" s="45"/>
      <c r="AG9992" s="45"/>
      <c r="AH9992" s="45"/>
      <c r="AI9992" s="45"/>
      <c r="AJ9992" s="45"/>
      <c r="AK9992" s="20"/>
    </row>
    <row r="9993" spans="2:37">
      <c r="B9993" s="2"/>
      <c r="D9993" s="44"/>
      <c r="E9993" s="44"/>
      <c r="F9993" s="45"/>
      <c r="G9993" s="45"/>
      <c r="H9993" s="45"/>
      <c r="I9993" s="45"/>
      <c r="J9993" s="45"/>
      <c r="K9993" s="45"/>
      <c r="L9993" s="45"/>
      <c r="M9993" s="45"/>
      <c r="N9993" s="45"/>
      <c r="O9993" s="45"/>
      <c r="P9993" s="45"/>
      <c r="Q9993" s="45"/>
      <c r="R9993" s="45"/>
      <c r="S9993" s="45"/>
      <c r="T9993" s="45"/>
      <c r="U9993" s="45"/>
      <c r="V9993" s="46"/>
      <c r="W9993" s="46"/>
      <c r="X9993" s="45"/>
      <c r="Y9993" s="45"/>
      <c r="Z9993" s="44"/>
      <c r="AA9993" s="44"/>
      <c r="AB9993" s="45"/>
      <c r="AC9993" s="45"/>
      <c r="AD9993" s="45"/>
      <c r="AE9993" s="45"/>
      <c r="AF9993" s="45"/>
      <c r="AG9993" s="45"/>
      <c r="AH9993" s="45"/>
      <c r="AI9993" s="45"/>
      <c r="AJ9993" s="45"/>
      <c r="AK9993" s="20"/>
    </row>
    <row r="9994" spans="2:37">
      <c r="B9994" s="2"/>
      <c r="D9994" s="44"/>
      <c r="E9994" s="44"/>
      <c r="F9994" s="45"/>
      <c r="G9994" s="45"/>
      <c r="H9994" s="45"/>
      <c r="I9994" s="45"/>
      <c r="J9994" s="45"/>
      <c r="K9994" s="45"/>
      <c r="L9994" s="45"/>
      <c r="M9994" s="45"/>
      <c r="N9994" s="45"/>
      <c r="O9994" s="45"/>
      <c r="P9994" s="45"/>
      <c r="Q9994" s="45"/>
      <c r="R9994" s="45"/>
      <c r="S9994" s="45"/>
      <c r="T9994" s="45"/>
      <c r="U9994" s="45"/>
      <c r="V9994" s="46"/>
      <c r="W9994" s="46"/>
      <c r="X9994" s="45"/>
      <c r="Y9994" s="45"/>
      <c r="Z9994" s="44"/>
      <c r="AA9994" s="44"/>
      <c r="AB9994" s="45"/>
      <c r="AC9994" s="45"/>
      <c r="AD9994" s="45"/>
      <c r="AE9994" s="45"/>
      <c r="AF9994" s="45"/>
      <c r="AG9994" s="45"/>
      <c r="AH9994" s="45"/>
      <c r="AI9994" s="45"/>
      <c r="AJ9994" s="45"/>
      <c r="AK9994" s="20"/>
    </row>
    <row r="9995" spans="2:37">
      <c r="B9995" s="2"/>
      <c r="D9995" s="44"/>
      <c r="E9995" s="44"/>
      <c r="F9995" s="45"/>
      <c r="G9995" s="45"/>
      <c r="H9995" s="45"/>
      <c r="I9995" s="45"/>
      <c r="J9995" s="45"/>
      <c r="K9995" s="45"/>
      <c r="L9995" s="45"/>
      <c r="M9995" s="45"/>
      <c r="N9995" s="45"/>
      <c r="O9995" s="45"/>
      <c r="P9995" s="45"/>
      <c r="Q9995" s="45"/>
      <c r="R9995" s="45"/>
      <c r="S9995" s="45"/>
      <c r="T9995" s="45"/>
      <c r="U9995" s="45"/>
      <c r="V9995" s="46"/>
      <c r="W9995" s="46"/>
      <c r="X9995" s="45"/>
      <c r="Y9995" s="45"/>
      <c r="Z9995" s="44"/>
      <c r="AA9995" s="44"/>
      <c r="AB9995" s="45"/>
      <c r="AC9995" s="45"/>
      <c r="AD9995" s="45"/>
      <c r="AE9995" s="45"/>
      <c r="AF9995" s="45"/>
      <c r="AG9995" s="45"/>
      <c r="AH9995" s="45"/>
      <c r="AI9995" s="45"/>
      <c r="AJ9995" s="45"/>
      <c r="AK9995" s="20"/>
    </row>
    <row r="9996" spans="2:37">
      <c r="B9996" s="2"/>
      <c r="D9996" s="44"/>
      <c r="E9996" s="44"/>
      <c r="F9996" s="45"/>
      <c r="G9996" s="45"/>
      <c r="H9996" s="45"/>
      <c r="I9996" s="45"/>
      <c r="J9996" s="45"/>
      <c r="K9996" s="45"/>
      <c r="L9996" s="45"/>
      <c r="M9996" s="45"/>
      <c r="N9996" s="45"/>
      <c r="O9996" s="45"/>
      <c r="P9996" s="45"/>
      <c r="Q9996" s="45"/>
      <c r="R9996" s="45"/>
      <c r="S9996" s="45"/>
      <c r="T9996" s="45"/>
      <c r="U9996" s="45"/>
      <c r="V9996" s="46"/>
      <c r="W9996" s="46"/>
      <c r="X9996" s="45"/>
      <c r="Y9996" s="45"/>
      <c r="Z9996" s="44"/>
      <c r="AA9996" s="44"/>
      <c r="AB9996" s="45"/>
      <c r="AC9996" s="45"/>
      <c r="AD9996" s="45"/>
      <c r="AE9996" s="45"/>
      <c r="AF9996" s="45"/>
      <c r="AG9996" s="45"/>
      <c r="AH9996" s="45"/>
      <c r="AI9996" s="45"/>
      <c r="AJ9996" s="45"/>
      <c r="AK9996" s="20"/>
    </row>
    <row r="9997" spans="2:37" ht="14.25" customHeight="1">
      <c r="B9997" s="2"/>
      <c r="D9997" s="44"/>
      <c r="E9997" s="44"/>
      <c r="F9997" s="45"/>
      <c r="G9997" s="45"/>
      <c r="H9997" s="45"/>
      <c r="I9997" s="45"/>
      <c r="J9997" s="45"/>
      <c r="K9997" s="45"/>
      <c r="L9997" s="45"/>
      <c r="M9997" s="45"/>
      <c r="N9997" s="45"/>
      <c r="O9997" s="45"/>
      <c r="P9997" s="45"/>
      <c r="Q9997" s="45"/>
      <c r="R9997" s="45"/>
      <c r="S9997" s="45"/>
      <c r="T9997" s="45"/>
      <c r="U9997" s="45"/>
      <c r="V9997" s="46"/>
      <c r="W9997" s="46"/>
      <c r="X9997" s="45"/>
      <c r="Y9997" s="45"/>
      <c r="Z9997" s="44"/>
      <c r="AA9997" s="44"/>
      <c r="AB9997" s="45"/>
      <c r="AC9997" s="45"/>
      <c r="AD9997" s="45"/>
      <c r="AE9997" s="45"/>
      <c r="AF9997" s="45"/>
      <c r="AG9997" s="45"/>
      <c r="AH9997" s="45"/>
      <c r="AI9997" s="45"/>
      <c r="AJ9997" s="45"/>
      <c r="AK9997" s="20"/>
    </row>
    <row r="9998" spans="2:37" ht="13.5" customHeight="1">
      <c r="B9998" s="47"/>
      <c r="C9998" s="47"/>
      <c r="D9998" s="47"/>
      <c r="E9998" s="47"/>
    </row>
    <row r="9999" spans="2:37" ht="12.75" customHeight="1">
      <c r="B9999" s="39"/>
      <c r="C9999" s="39"/>
      <c r="D9999" s="39"/>
      <c r="E9999" s="39"/>
      <c r="F9999" s="39"/>
      <c r="G9999" s="1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</row>
    <row r="10000" spans="2:37" ht="12.75" customHeight="1">
      <c r="AB10000" s="39"/>
      <c r="AC10000" s="39"/>
      <c r="AD10000" s="39"/>
      <c r="AE10000" s="39"/>
      <c r="AF10000" s="39"/>
      <c r="AG10000" s="39"/>
    </row>
    <row r="10001" spans="2:34" ht="12" customHeight="1">
      <c r="B10001" s="39"/>
      <c r="C10001" s="39"/>
      <c r="D10001" s="39"/>
      <c r="E10001" s="39"/>
      <c r="G10001" s="1"/>
      <c r="H10001" s="41"/>
      <c r="I10001" s="41"/>
      <c r="J10001" s="41"/>
      <c r="K10001" s="41"/>
      <c r="L10001" s="41"/>
      <c r="M10001" s="41"/>
      <c r="N10001" s="41"/>
      <c r="O10001" s="39"/>
      <c r="P10001" s="39"/>
      <c r="Q10001" s="39"/>
      <c r="R10001" s="39"/>
      <c r="S10001" s="1"/>
      <c r="T10001" s="42"/>
      <c r="U10001" s="42"/>
      <c r="V10001" s="42"/>
      <c r="W10001" s="42"/>
      <c r="X10001" s="42"/>
      <c r="Y10001" s="42"/>
      <c r="Z10001" s="42"/>
      <c r="AA10001" s="42"/>
      <c r="AB10001" s="39"/>
      <c r="AC10001" s="39"/>
      <c r="AD10001" s="39"/>
      <c r="AE10001" s="39"/>
      <c r="AF10001" s="39"/>
      <c r="AG10001" s="39"/>
    </row>
    <row r="10002" spans="2:34" ht="10.5" customHeight="1">
      <c r="AB10002" s="39"/>
      <c r="AC10002" s="39"/>
      <c r="AD10002" s="39"/>
      <c r="AE10002" s="39"/>
      <c r="AF10002" s="39"/>
      <c r="AG10002" s="39"/>
    </row>
    <row r="10003" spans="2:34" ht="12" customHeight="1">
      <c r="AB10003" s="39"/>
      <c r="AC10003" s="39"/>
      <c r="AD10003" s="39"/>
      <c r="AE10003" s="39"/>
      <c r="AF10003" s="39"/>
      <c r="AG10003" s="39"/>
    </row>
    <row r="10004" spans="2:34" ht="12" customHeight="1">
      <c r="AB10004" s="39"/>
      <c r="AC10004" s="39"/>
      <c r="AD10004" s="39"/>
      <c r="AE10004" s="39"/>
      <c r="AF10004" s="39"/>
      <c r="AG10004" s="39"/>
    </row>
    <row r="10005" spans="2:34" ht="6" customHeight="1"/>
    <row r="10006" spans="2:34" ht="3" customHeight="1">
      <c r="B10006" s="43"/>
      <c r="D10006" s="43"/>
      <c r="E10006" s="43"/>
      <c r="G10006" s="43"/>
      <c r="H10006" s="43"/>
      <c r="J10006" s="43"/>
      <c r="K10006" s="43"/>
      <c r="L10006" s="43"/>
      <c r="M10006" s="43"/>
      <c r="N10006" s="43"/>
      <c r="O10006" s="43"/>
      <c r="Q10006" s="43"/>
      <c r="R10006" s="43"/>
      <c r="S10006" s="43"/>
      <c r="T10006" s="43"/>
      <c r="U10006" s="43"/>
      <c r="X10006" s="43"/>
      <c r="Y10006" s="43"/>
      <c r="Z10006" s="43"/>
      <c r="AA10006" s="43"/>
      <c r="AB10006" s="43"/>
      <c r="AC10006" s="43"/>
      <c r="AE10006" s="43"/>
      <c r="AF10006" s="43"/>
      <c r="AG10006" s="43"/>
      <c r="AH10006" s="43"/>
    </row>
    <row r="10007" spans="2:34" ht="14.25" customHeight="1">
      <c r="B10007" s="43"/>
      <c r="D10007" s="43"/>
      <c r="E10007" s="43"/>
      <c r="G10007" s="43"/>
      <c r="H10007" s="43"/>
      <c r="J10007" s="43"/>
      <c r="K10007" s="43"/>
      <c r="L10007" s="43"/>
      <c r="M10007" s="43"/>
      <c r="N10007" s="43"/>
      <c r="O10007" s="43"/>
      <c r="Q10007" s="43"/>
      <c r="R10007" s="43"/>
      <c r="S10007" s="43"/>
      <c r="T10007" s="43"/>
      <c r="U10007" s="43"/>
      <c r="X10007" s="43"/>
      <c r="Y10007" s="43"/>
      <c r="Z10007" s="43"/>
      <c r="AA10007" s="43"/>
      <c r="AB10007" s="43"/>
      <c r="AC10007" s="43"/>
      <c r="AE10007" s="43"/>
      <c r="AF10007" s="43"/>
      <c r="AG10007" s="43"/>
      <c r="AH10007" s="43"/>
    </row>
    <row r="10008" spans="2:34">
      <c r="B10008" s="2"/>
      <c r="D10008" s="44"/>
      <c r="E10008" s="44"/>
      <c r="F10008" s="45"/>
      <c r="G10008" s="45"/>
      <c r="H10008" s="45"/>
      <c r="I10008" s="45"/>
      <c r="J10008" s="45"/>
      <c r="K10008" s="45"/>
      <c r="L10008" s="45"/>
      <c r="M10008" s="45"/>
      <c r="N10008" s="45"/>
      <c r="O10008" s="45"/>
      <c r="P10008" s="45"/>
      <c r="Q10008" s="45"/>
      <c r="R10008" s="45"/>
      <c r="S10008" s="45"/>
      <c r="T10008" s="45"/>
      <c r="U10008" s="45"/>
      <c r="V10008" s="46"/>
      <c r="W10008" s="46"/>
    </row>
    <row r="10009" spans="2:34">
      <c r="B10009" s="2"/>
      <c r="D10009" s="44"/>
      <c r="E10009" s="44"/>
      <c r="F10009" s="45"/>
      <c r="G10009" s="45"/>
      <c r="H10009" s="45"/>
      <c r="I10009" s="45"/>
      <c r="J10009" s="45"/>
      <c r="K10009" s="45"/>
      <c r="L10009" s="45"/>
      <c r="M10009" s="45"/>
      <c r="N10009" s="45"/>
      <c r="O10009" s="45"/>
      <c r="P10009" s="45"/>
      <c r="Q10009" s="45"/>
      <c r="R10009" s="45"/>
      <c r="S10009" s="45"/>
      <c r="T10009" s="45"/>
      <c r="U10009" s="45"/>
      <c r="V10009" s="46"/>
      <c r="W10009" s="46"/>
    </row>
    <row r="10010" spans="2:34">
      <c r="B10010" s="2"/>
      <c r="D10010" s="44"/>
      <c r="E10010" s="44"/>
      <c r="F10010" s="45"/>
      <c r="G10010" s="45"/>
      <c r="H10010" s="45"/>
      <c r="I10010" s="45"/>
      <c r="J10010" s="45"/>
      <c r="K10010" s="45"/>
      <c r="L10010" s="45"/>
      <c r="M10010" s="45"/>
      <c r="N10010" s="45"/>
      <c r="O10010" s="45"/>
      <c r="P10010" s="45"/>
      <c r="Q10010" s="45"/>
      <c r="R10010" s="45"/>
      <c r="S10010" s="45"/>
      <c r="T10010" s="45"/>
      <c r="U10010" s="45"/>
      <c r="V10010" s="46"/>
      <c r="W10010" s="46"/>
    </row>
    <row r="10011" spans="2:34">
      <c r="B10011" s="2"/>
      <c r="D10011" s="44"/>
      <c r="E10011" s="44"/>
      <c r="F10011" s="45"/>
      <c r="G10011" s="45"/>
      <c r="H10011" s="45"/>
      <c r="I10011" s="45"/>
      <c r="J10011" s="45"/>
      <c r="K10011" s="45"/>
      <c r="L10011" s="45"/>
      <c r="M10011" s="45"/>
      <c r="N10011" s="45"/>
      <c r="O10011" s="45"/>
      <c r="P10011" s="45"/>
      <c r="Q10011" s="45"/>
      <c r="R10011" s="45"/>
      <c r="S10011" s="45"/>
      <c r="T10011" s="45"/>
      <c r="U10011" s="45"/>
      <c r="V10011" s="46"/>
      <c r="W10011" s="46"/>
    </row>
    <row r="10012" spans="2:34">
      <c r="B10012" s="2"/>
      <c r="D10012" s="44"/>
      <c r="E10012" s="44"/>
      <c r="F10012" s="45"/>
      <c r="G10012" s="45"/>
      <c r="H10012" s="45"/>
      <c r="I10012" s="45"/>
      <c r="J10012" s="45"/>
      <c r="K10012" s="45"/>
      <c r="L10012" s="45"/>
      <c r="M10012" s="45"/>
      <c r="N10012" s="45"/>
      <c r="O10012" s="45"/>
      <c r="P10012" s="45"/>
      <c r="Q10012" s="45"/>
      <c r="R10012" s="45"/>
      <c r="S10012" s="45"/>
      <c r="T10012" s="45"/>
      <c r="U10012" s="45"/>
      <c r="V10012" s="46"/>
      <c r="W10012" s="46"/>
    </row>
    <row r="10013" spans="2:34">
      <c r="B10013" s="2"/>
      <c r="D10013" s="44"/>
      <c r="E10013" s="44"/>
      <c r="F10013" s="45"/>
      <c r="G10013" s="45"/>
      <c r="H10013" s="45"/>
      <c r="I10013" s="45"/>
      <c r="J10013" s="45"/>
      <c r="K10013" s="45"/>
      <c r="L10013" s="45"/>
      <c r="M10013" s="45"/>
      <c r="N10013" s="45"/>
      <c r="O10013" s="45"/>
      <c r="P10013" s="45"/>
      <c r="Q10013" s="45"/>
      <c r="R10013" s="45"/>
      <c r="S10013" s="45"/>
      <c r="T10013" s="45"/>
      <c r="U10013" s="45"/>
      <c r="V10013" s="46"/>
      <c r="W10013" s="46"/>
    </row>
    <row r="10014" spans="2:34">
      <c r="B10014" s="2"/>
      <c r="D10014" s="44"/>
      <c r="E10014" s="44"/>
      <c r="F10014" s="45"/>
      <c r="G10014" s="45"/>
      <c r="H10014" s="45"/>
      <c r="I10014" s="45"/>
      <c r="J10014" s="45"/>
      <c r="K10014" s="45"/>
      <c r="L10014" s="45"/>
      <c r="M10014" s="45"/>
      <c r="N10014" s="45"/>
      <c r="O10014" s="45"/>
      <c r="P10014" s="45"/>
      <c r="Q10014" s="45"/>
      <c r="R10014" s="45"/>
      <c r="S10014" s="45"/>
      <c r="T10014" s="45"/>
      <c r="U10014" s="45"/>
      <c r="V10014" s="46"/>
      <c r="W10014" s="46"/>
    </row>
    <row r="10015" spans="2:34">
      <c r="B10015" s="2"/>
      <c r="D10015" s="44"/>
      <c r="E10015" s="44"/>
      <c r="F10015" s="45"/>
      <c r="G10015" s="45"/>
      <c r="H10015" s="45"/>
      <c r="I10015" s="45"/>
      <c r="J10015" s="45"/>
      <c r="K10015" s="45"/>
      <c r="L10015" s="45"/>
      <c r="M10015" s="45"/>
      <c r="N10015" s="45"/>
      <c r="O10015" s="45"/>
      <c r="P10015" s="45"/>
      <c r="Q10015" s="45"/>
      <c r="R10015" s="45"/>
      <c r="S10015" s="45"/>
      <c r="T10015" s="45"/>
      <c r="U10015" s="45"/>
      <c r="V10015" s="46"/>
      <c r="W10015" s="46"/>
    </row>
    <row r="10016" spans="2:34">
      <c r="B10016" s="2"/>
      <c r="D10016" s="44"/>
      <c r="E10016" s="44"/>
      <c r="F10016" s="45"/>
      <c r="G10016" s="45"/>
      <c r="H10016" s="45"/>
      <c r="I10016" s="45"/>
      <c r="J10016" s="45"/>
      <c r="K10016" s="45"/>
      <c r="L10016" s="45"/>
      <c r="M10016" s="45"/>
      <c r="N10016" s="45"/>
      <c r="O10016" s="45"/>
      <c r="P10016" s="45"/>
      <c r="Q10016" s="45"/>
      <c r="R10016" s="45"/>
      <c r="S10016" s="45"/>
      <c r="T10016" s="45"/>
      <c r="U10016" s="45"/>
      <c r="V10016" s="46"/>
      <c r="W10016" s="46"/>
    </row>
    <row r="10017" spans="2:23">
      <c r="B10017" s="2"/>
      <c r="D10017" s="44"/>
      <c r="E10017" s="44"/>
      <c r="F10017" s="45"/>
      <c r="G10017" s="45"/>
      <c r="H10017" s="45"/>
      <c r="I10017" s="45"/>
      <c r="J10017" s="45"/>
      <c r="K10017" s="45"/>
      <c r="L10017" s="45"/>
      <c r="M10017" s="45"/>
      <c r="N10017" s="45"/>
      <c r="O10017" s="45"/>
      <c r="P10017" s="45"/>
      <c r="Q10017" s="45"/>
      <c r="R10017" s="45"/>
      <c r="S10017" s="45"/>
      <c r="T10017" s="45"/>
      <c r="U10017" s="45"/>
      <c r="V10017" s="46"/>
      <c r="W10017" s="46"/>
    </row>
    <row r="10018" spans="2:23">
      <c r="B10018" s="2"/>
      <c r="D10018" s="44"/>
      <c r="E10018" s="44"/>
      <c r="F10018" s="45"/>
      <c r="G10018" s="45"/>
      <c r="H10018" s="45"/>
      <c r="I10018" s="45"/>
      <c r="J10018" s="45"/>
      <c r="K10018" s="45"/>
      <c r="L10018" s="45"/>
      <c r="M10018" s="45"/>
      <c r="N10018" s="45"/>
      <c r="O10018" s="45"/>
      <c r="P10018" s="45"/>
      <c r="Q10018" s="45"/>
      <c r="R10018" s="45"/>
      <c r="S10018" s="45"/>
      <c r="T10018" s="45"/>
      <c r="U10018" s="45"/>
      <c r="V10018" s="46"/>
      <c r="W10018" s="46"/>
    </row>
    <row r="10019" spans="2:23">
      <c r="B10019" s="2"/>
      <c r="D10019" s="44"/>
      <c r="E10019" s="44"/>
      <c r="F10019" s="45"/>
      <c r="G10019" s="45"/>
      <c r="H10019" s="45"/>
      <c r="I10019" s="45"/>
      <c r="J10019" s="45"/>
      <c r="K10019" s="45"/>
      <c r="L10019" s="45"/>
      <c r="M10019" s="45"/>
      <c r="N10019" s="45"/>
      <c r="O10019" s="45"/>
      <c r="P10019" s="45"/>
      <c r="Q10019" s="45"/>
      <c r="R10019" s="45"/>
      <c r="S10019" s="45"/>
      <c r="T10019" s="45"/>
      <c r="U10019" s="45"/>
      <c r="V10019" s="46"/>
      <c r="W10019" s="46"/>
    </row>
    <row r="10020" spans="2:23">
      <c r="B10020" s="2"/>
      <c r="D10020" s="44"/>
      <c r="E10020" s="44"/>
      <c r="F10020" s="45"/>
      <c r="G10020" s="45"/>
      <c r="H10020" s="45"/>
      <c r="I10020" s="45"/>
      <c r="J10020" s="45"/>
      <c r="K10020" s="45"/>
      <c r="L10020" s="45"/>
      <c r="M10020" s="45"/>
      <c r="N10020" s="45"/>
      <c r="O10020" s="45"/>
      <c r="P10020" s="45"/>
      <c r="Q10020" s="45"/>
      <c r="R10020" s="45"/>
      <c r="S10020" s="45"/>
      <c r="T10020" s="45"/>
      <c r="U10020" s="45"/>
      <c r="V10020" s="46"/>
      <c r="W10020" s="46"/>
    </row>
    <row r="10021" spans="2:23">
      <c r="B10021" s="2"/>
      <c r="D10021" s="44"/>
      <c r="E10021" s="44"/>
      <c r="F10021" s="45"/>
      <c r="G10021" s="45"/>
      <c r="H10021" s="45"/>
      <c r="I10021" s="45"/>
      <c r="J10021" s="45"/>
      <c r="K10021" s="45"/>
      <c r="L10021" s="45"/>
      <c r="M10021" s="45"/>
      <c r="N10021" s="45"/>
      <c r="O10021" s="45"/>
      <c r="P10021" s="45"/>
      <c r="Q10021" s="45"/>
      <c r="R10021" s="45"/>
      <c r="S10021" s="45"/>
      <c r="T10021" s="45"/>
      <c r="U10021" s="45"/>
      <c r="V10021" s="46"/>
      <c r="W10021" s="46"/>
    </row>
    <row r="10022" spans="2:23">
      <c r="B10022" s="2"/>
      <c r="D10022" s="44"/>
      <c r="E10022" s="44"/>
      <c r="F10022" s="45"/>
      <c r="G10022" s="45"/>
      <c r="H10022" s="45"/>
      <c r="I10022" s="45"/>
      <c r="J10022" s="45"/>
      <c r="K10022" s="45"/>
      <c r="L10022" s="45"/>
      <c r="M10022" s="45"/>
      <c r="N10022" s="45"/>
      <c r="O10022" s="45"/>
      <c r="P10022" s="45"/>
      <c r="Q10022" s="45"/>
      <c r="R10022" s="45"/>
      <c r="S10022" s="45"/>
      <c r="T10022" s="45"/>
      <c r="U10022" s="45"/>
      <c r="V10022" s="46"/>
      <c r="W10022" s="46"/>
    </row>
    <row r="10023" spans="2:23">
      <c r="B10023" s="2"/>
      <c r="D10023" s="44"/>
      <c r="E10023" s="44"/>
      <c r="F10023" s="45"/>
      <c r="G10023" s="45"/>
      <c r="H10023" s="45"/>
      <c r="I10023" s="45"/>
      <c r="J10023" s="45"/>
      <c r="K10023" s="45"/>
      <c r="L10023" s="45"/>
      <c r="M10023" s="45"/>
      <c r="N10023" s="45"/>
      <c r="O10023" s="45"/>
      <c r="P10023" s="45"/>
      <c r="Q10023" s="45"/>
      <c r="R10023" s="45"/>
      <c r="S10023" s="45"/>
      <c r="T10023" s="45"/>
      <c r="U10023" s="45"/>
      <c r="V10023" s="46"/>
      <c r="W10023" s="46"/>
    </row>
    <row r="10024" spans="2:23">
      <c r="B10024" s="2"/>
      <c r="D10024" s="44"/>
      <c r="E10024" s="44"/>
      <c r="F10024" s="45"/>
      <c r="G10024" s="45"/>
      <c r="H10024" s="45"/>
      <c r="I10024" s="45"/>
      <c r="J10024" s="45"/>
      <c r="K10024" s="45"/>
      <c r="L10024" s="45"/>
      <c r="M10024" s="45"/>
      <c r="N10024" s="45"/>
      <c r="O10024" s="45"/>
      <c r="P10024" s="45"/>
      <c r="Q10024" s="45"/>
      <c r="R10024" s="45"/>
      <c r="S10024" s="45"/>
      <c r="T10024" s="45"/>
      <c r="U10024" s="45"/>
      <c r="V10024" s="46"/>
      <c r="W10024" s="46"/>
    </row>
    <row r="10025" spans="2:23">
      <c r="B10025" s="2"/>
      <c r="D10025" s="44"/>
      <c r="E10025" s="44"/>
      <c r="F10025" s="45"/>
      <c r="G10025" s="45"/>
      <c r="H10025" s="45"/>
      <c r="I10025" s="45"/>
      <c r="J10025" s="45"/>
      <c r="K10025" s="45"/>
      <c r="L10025" s="45"/>
      <c r="M10025" s="45"/>
      <c r="N10025" s="45"/>
      <c r="O10025" s="45"/>
      <c r="P10025" s="45"/>
      <c r="Q10025" s="45"/>
      <c r="R10025" s="45"/>
      <c r="S10025" s="45"/>
      <c r="T10025" s="45"/>
      <c r="U10025" s="45"/>
      <c r="V10025" s="46"/>
      <c r="W10025" s="46"/>
    </row>
    <row r="10026" spans="2:23">
      <c r="B10026" s="2"/>
      <c r="D10026" s="44"/>
      <c r="E10026" s="44"/>
      <c r="F10026" s="45"/>
      <c r="G10026" s="45"/>
      <c r="H10026" s="45"/>
      <c r="I10026" s="45"/>
      <c r="J10026" s="45"/>
      <c r="K10026" s="45"/>
      <c r="L10026" s="45"/>
      <c r="M10026" s="45"/>
      <c r="N10026" s="45"/>
      <c r="O10026" s="45"/>
      <c r="P10026" s="45"/>
      <c r="Q10026" s="45"/>
      <c r="R10026" s="45"/>
      <c r="S10026" s="45"/>
      <c r="T10026" s="45"/>
      <c r="U10026" s="45"/>
      <c r="V10026" s="46"/>
      <c r="W10026" s="46"/>
    </row>
    <row r="10027" spans="2:23">
      <c r="B10027" s="2"/>
      <c r="D10027" s="44"/>
      <c r="E10027" s="44"/>
      <c r="F10027" s="45"/>
      <c r="G10027" s="45"/>
      <c r="H10027" s="45"/>
      <c r="I10027" s="45"/>
      <c r="J10027" s="45"/>
      <c r="K10027" s="45"/>
      <c r="L10027" s="45"/>
      <c r="M10027" s="45"/>
      <c r="N10027" s="45"/>
      <c r="O10027" s="45"/>
      <c r="P10027" s="45"/>
      <c r="Q10027" s="45"/>
      <c r="R10027" s="45"/>
      <c r="S10027" s="45"/>
      <c r="T10027" s="45"/>
      <c r="U10027" s="45"/>
      <c r="V10027" s="46"/>
      <c r="W10027" s="46"/>
    </row>
    <row r="10028" spans="2:23">
      <c r="B10028" s="2"/>
      <c r="D10028" s="44"/>
      <c r="E10028" s="44"/>
      <c r="F10028" s="45"/>
      <c r="G10028" s="45"/>
      <c r="H10028" s="45"/>
      <c r="I10028" s="45"/>
      <c r="J10028" s="45"/>
      <c r="K10028" s="45"/>
      <c r="L10028" s="45"/>
      <c r="M10028" s="45"/>
      <c r="N10028" s="45"/>
      <c r="O10028" s="45"/>
      <c r="P10028" s="45"/>
      <c r="Q10028" s="45"/>
      <c r="R10028" s="45"/>
      <c r="S10028" s="45"/>
      <c r="T10028" s="45"/>
      <c r="U10028" s="45"/>
      <c r="V10028" s="46"/>
      <c r="W10028" s="46"/>
    </row>
    <row r="10029" spans="2:23">
      <c r="B10029" s="2"/>
      <c r="D10029" s="44"/>
      <c r="E10029" s="44"/>
      <c r="F10029" s="45"/>
      <c r="G10029" s="45"/>
      <c r="H10029" s="45"/>
      <c r="I10029" s="45"/>
      <c r="J10029" s="45"/>
      <c r="K10029" s="45"/>
      <c r="L10029" s="45"/>
      <c r="M10029" s="45"/>
      <c r="N10029" s="45"/>
      <c r="O10029" s="45"/>
      <c r="P10029" s="45"/>
      <c r="Q10029" s="45"/>
      <c r="R10029" s="45"/>
      <c r="S10029" s="45"/>
      <c r="T10029" s="45"/>
      <c r="U10029" s="45"/>
      <c r="V10029" s="46"/>
      <c r="W10029" s="46"/>
    </row>
    <row r="10030" spans="2:23">
      <c r="B10030" s="2"/>
      <c r="D10030" s="44"/>
      <c r="E10030" s="44"/>
      <c r="F10030" s="45"/>
      <c r="G10030" s="45"/>
      <c r="H10030" s="45"/>
      <c r="I10030" s="45"/>
      <c r="J10030" s="45"/>
      <c r="K10030" s="45"/>
      <c r="L10030" s="45"/>
      <c r="M10030" s="45"/>
      <c r="N10030" s="45"/>
      <c r="O10030" s="45"/>
      <c r="P10030" s="45"/>
      <c r="Q10030" s="45"/>
      <c r="R10030" s="45"/>
      <c r="S10030" s="45"/>
      <c r="T10030" s="45"/>
      <c r="U10030" s="45"/>
      <c r="V10030" s="46"/>
      <c r="W10030" s="46"/>
    </row>
    <row r="10031" spans="2:23" ht="9.75" customHeight="1">
      <c r="B10031" s="2"/>
      <c r="D10031" s="44"/>
      <c r="E10031" s="44"/>
      <c r="F10031" s="45"/>
      <c r="G10031" s="45"/>
      <c r="H10031" s="45"/>
      <c r="I10031" s="45"/>
      <c r="J10031" s="45"/>
      <c r="K10031" s="45"/>
      <c r="L10031" s="45"/>
      <c r="M10031" s="45"/>
      <c r="N10031" s="45"/>
      <c r="O10031" s="45"/>
      <c r="P10031" s="45"/>
      <c r="Q10031" s="45"/>
      <c r="R10031" s="45"/>
      <c r="S10031" s="45"/>
      <c r="T10031" s="45"/>
      <c r="U10031" s="45"/>
      <c r="V10031" s="46"/>
      <c r="W10031" s="46"/>
    </row>
    <row r="10032" spans="2:23" ht="5.25" customHeight="1"/>
    <row r="10033" spans="2:37" ht="172.5" customHeight="1"/>
    <row r="10034" spans="2:37" ht="16.5" customHeight="1"/>
    <row r="10035" spans="2:37" ht="12.75" customHeight="1">
      <c r="B10035" s="39"/>
      <c r="C10035" s="39"/>
      <c r="D10035" s="39"/>
      <c r="E10035" s="39"/>
      <c r="F10035" s="39"/>
      <c r="G10035" s="1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</row>
    <row r="10036" spans="2:37" ht="12.75" customHeight="1">
      <c r="AB10036" s="39"/>
      <c r="AC10036" s="39"/>
      <c r="AD10036" s="39"/>
      <c r="AE10036" s="39"/>
      <c r="AF10036" s="39"/>
      <c r="AG10036" s="39"/>
    </row>
    <row r="10037" spans="2:37" ht="12" customHeight="1">
      <c r="B10037" s="39"/>
      <c r="C10037" s="39"/>
      <c r="D10037" s="39"/>
      <c r="E10037" s="39"/>
      <c r="G10037" s="1"/>
      <c r="H10037" s="41"/>
      <c r="I10037" s="41"/>
      <c r="J10037" s="41"/>
      <c r="K10037" s="41"/>
      <c r="L10037" s="41"/>
      <c r="M10037" s="41"/>
      <c r="N10037" s="41"/>
      <c r="O10037" s="39"/>
      <c r="P10037" s="39"/>
      <c r="Q10037" s="39"/>
      <c r="R10037" s="39"/>
      <c r="S10037" s="1"/>
      <c r="T10037" s="42"/>
      <c r="U10037" s="42"/>
      <c r="V10037" s="42"/>
      <c r="W10037" s="42"/>
      <c r="X10037" s="42"/>
      <c r="Y10037" s="42"/>
      <c r="Z10037" s="42"/>
      <c r="AA10037" s="42"/>
      <c r="AB10037" s="39"/>
      <c r="AC10037" s="39"/>
      <c r="AD10037" s="39"/>
      <c r="AE10037" s="39"/>
      <c r="AF10037" s="39"/>
      <c r="AG10037" s="39"/>
    </row>
    <row r="10038" spans="2:37" ht="10.5" customHeight="1">
      <c r="AB10038" s="39"/>
      <c r="AC10038" s="39"/>
      <c r="AD10038" s="39"/>
      <c r="AE10038" s="39"/>
      <c r="AF10038" s="39"/>
      <c r="AG10038" s="39"/>
    </row>
    <row r="10039" spans="2:37" ht="12" customHeight="1">
      <c r="AB10039" s="39"/>
      <c r="AC10039" s="39"/>
      <c r="AD10039" s="39"/>
      <c r="AE10039" s="39"/>
      <c r="AF10039" s="39"/>
      <c r="AG10039" s="39"/>
    </row>
    <row r="10040" spans="2:37" ht="12" customHeight="1">
      <c r="AB10040" s="39"/>
      <c r="AC10040" s="39"/>
      <c r="AD10040" s="39"/>
      <c r="AE10040" s="39"/>
      <c r="AF10040" s="39"/>
      <c r="AG10040" s="39"/>
    </row>
    <row r="10041" spans="2:37" ht="6" customHeight="1"/>
    <row r="10042" spans="2:37" ht="3" customHeight="1">
      <c r="B10042" s="43"/>
      <c r="D10042" s="43"/>
      <c r="E10042" s="43"/>
      <c r="G10042" s="43"/>
      <c r="H10042" s="43"/>
      <c r="J10042" s="43"/>
      <c r="K10042" s="43"/>
      <c r="L10042" s="43"/>
      <c r="M10042" s="43"/>
      <c r="N10042" s="43"/>
      <c r="O10042" s="43"/>
      <c r="Q10042" s="43"/>
      <c r="R10042" s="43"/>
      <c r="S10042" s="43"/>
      <c r="T10042" s="43"/>
      <c r="U10042" s="43"/>
      <c r="X10042" s="43"/>
      <c r="Y10042" s="43"/>
      <c r="Z10042" s="43"/>
      <c r="AA10042" s="43"/>
      <c r="AB10042" s="43"/>
      <c r="AC10042" s="43"/>
      <c r="AE10042" s="43"/>
      <c r="AF10042" s="43"/>
      <c r="AG10042" s="43"/>
      <c r="AH10042" s="43"/>
    </row>
    <row r="10043" spans="2:37" ht="14.25" customHeight="1">
      <c r="B10043" s="43"/>
      <c r="D10043" s="43"/>
      <c r="E10043" s="43"/>
      <c r="G10043" s="43"/>
      <c r="H10043" s="43"/>
      <c r="J10043" s="43"/>
      <c r="K10043" s="43"/>
      <c r="L10043" s="43"/>
      <c r="M10043" s="43"/>
      <c r="N10043" s="43"/>
      <c r="O10043" s="43"/>
      <c r="Q10043" s="43"/>
      <c r="R10043" s="43"/>
      <c r="S10043" s="43"/>
      <c r="T10043" s="43"/>
      <c r="U10043" s="43"/>
      <c r="X10043" s="43"/>
      <c r="Y10043" s="43"/>
      <c r="Z10043" s="43"/>
      <c r="AA10043" s="43"/>
      <c r="AB10043" s="43"/>
      <c r="AC10043" s="43"/>
      <c r="AE10043" s="43"/>
      <c r="AF10043" s="43"/>
      <c r="AG10043" s="43"/>
      <c r="AH10043" s="43"/>
    </row>
    <row r="10044" spans="2:37">
      <c r="B10044" s="2"/>
      <c r="D10044" s="44"/>
      <c r="E10044" s="44"/>
      <c r="F10044" s="45"/>
      <c r="G10044" s="45"/>
      <c r="H10044" s="45"/>
      <c r="I10044" s="45"/>
      <c r="J10044" s="45"/>
      <c r="K10044" s="45"/>
      <c r="L10044" s="45"/>
      <c r="M10044" s="45"/>
      <c r="N10044" s="45"/>
      <c r="O10044" s="45"/>
      <c r="P10044" s="45"/>
      <c r="Q10044" s="45"/>
      <c r="R10044" s="45"/>
      <c r="S10044" s="45"/>
      <c r="T10044" s="45"/>
      <c r="U10044" s="45"/>
      <c r="V10044" s="46"/>
      <c r="W10044" s="46"/>
      <c r="X10044" s="45"/>
      <c r="Y10044" s="45"/>
      <c r="Z10044" s="44"/>
      <c r="AA10044" s="44"/>
      <c r="AB10044" s="45"/>
      <c r="AC10044" s="45"/>
      <c r="AD10044" s="45"/>
      <c r="AE10044" s="45"/>
      <c r="AF10044" s="45"/>
      <c r="AG10044" s="45"/>
      <c r="AH10044" s="45"/>
      <c r="AI10044" s="45"/>
      <c r="AJ10044" s="45"/>
      <c r="AK10044" s="20"/>
    </row>
    <row r="10045" spans="2:37">
      <c r="B10045" s="2"/>
      <c r="D10045" s="44"/>
      <c r="E10045" s="44"/>
      <c r="F10045" s="45"/>
      <c r="G10045" s="45"/>
      <c r="H10045" s="45"/>
      <c r="I10045" s="45"/>
      <c r="J10045" s="45"/>
      <c r="K10045" s="45"/>
      <c r="L10045" s="45"/>
      <c r="M10045" s="45"/>
      <c r="N10045" s="45"/>
      <c r="O10045" s="45"/>
      <c r="P10045" s="45"/>
      <c r="Q10045" s="45"/>
      <c r="R10045" s="45"/>
      <c r="S10045" s="45"/>
      <c r="T10045" s="45"/>
      <c r="U10045" s="45"/>
      <c r="V10045" s="46"/>
      <c r="W10045" s="46"/>
      <c r="X10045" s="45"/>
      <c r="Y10045" s="45"/>
      <c r="Z10045" s="44"/>
      <c r="AA10045" s="44"/>
      <c r="AB10045" s="45"/>
      <c r="AC10045" s="45"/>
      <c r="AD10045" s="45"/>
      <c r="AE10045" s="45"/>
      <c r="AF10045" s="45"/>
      <c r="AG10045" s="45"/>
      <c r="AH10045" s="45"/>
      <c r="AI10045" s="45"/>
      <c r="AJ10045" s="45"/>
      <c r="AK10045" s="20"/>
    </row>
    <row r="10046" spans="2:37">
      <c r="B10046" s="2"/>
      <c r="D10046" s="44"/>
      <c r="E10046" s="44"/>
      <c r="F10046" s="45"/>
      <c r="G10046" s="45"/>
      <c r="H10046" s="45"/>
      <c r="I10046" s="45"/>
      <c r="J10046" s="45"/>
      <c r="K10046" s="45"/>
      <c r="L10046" s="45"/>
      <c r="M10046" s="45"/>
      <c r="N10046" s="45"/>
      <c r="O10046" s="45"/>
      <c r="P10046" s="45"/>
      <c r="Q10046" s="45"/>
      <c r="R10046" s="45"/>
      <c r="S10046" s="45"/>
      <c r="T10046" s="45"/>
      <c r="U10046" s="45"/>
      <c r="V10046" s="46"/>
      <c r="W10046" s="46"/>
      <c r="X10046" s="45"/>
      <c r="Y10046" s="45"/>
      <c r="Z10046" s="44"/>
      <c r="AA10046" s="44"/>
      <c r="AB10046" s="45"/>
      <c r="AC10046" s="45"/>
      <c r="AD10046" s="45"/>
      <c r="AE10046" s="45"/>
      <c r="AF10046" s="45"/>
      <c r="AG10046" s="45"/>
      <c r="AH10046" s="45"/>
      <c r="AI10046" s="45"/>
      <c r="AJ10046" s="45"/>
      <c r="AK10046" s="20"/>
    </row>
    <row r="10047" spans="2:37">
      <c r="B10047" s="2"/>
      <c r="D10047" s="44"/>
      <c r="E10047" s="44"/>
      <c r="F10047" s="45"/>
      <c r="G10047" s="45"/>
      <c r="H10047" s="45"/>
      <c r="I10047" s="45"/>
      <c r="J10047" s="45"/>
      <c r="K10047" s="45"/>
      <c r="L10047" s="45"/>
      <c r="M10047" s="45"/>
      <c r="N10047" s="45"/>
      <c r="O10047" s="45"/>
      <c r="P10047" s="45"/>
      <c r="Q10047" s="45"/>
      <c r="R10047" s="45"/>
      <c r="S10047" s="45"/>
      <c r="T10047" s="45"/>
      <c r="U10047" s="45"/>
      <c r="V10047" s="46"/>
      <c r="W10047" s="46"/>
      <c r="X10047" s="45"/>
      <c r="Y10047" s="45"/>
      <c r="Z10047" s="44"/>
      <c r="AA10047" s="44"/>
      <c r="AB10047" s="45"/>
      <c r="AC10047" s="45"/>
      <c r="AD10047" s="45"/>
      <c r="AE10047" s="45"/>
      <c r="AF10047" s="45"/>
      <c r="AG10047" s="45"/>
      <c r="AH10047" s="45"/>
      <c r="AI10047" s="45"/>
      <c r="AJ10047" s="45"/>
      <c r="AK10047" s="20"/>
    </row>
    <row r="10048" spans="2:37">
      <c r="B10048" s="2"/>
      <c r="D10048" s="44"/>
      <c r="E10048" s="44"/>
      <c r="F10048" s="45"/>
      <c r="G10048" s="45"/>
      <c r="H10048" s="45"/>
      <c r="I10048" s="45"/>
      <c r="J10048" s="45"/>
      <c r="K10048" s="45"/>
      <c r="L10048" s="45"/>
      <c r="M10048" s="45"/>
      <c r="N10048" s="45"/>
      <c r="O10048" s="45"/>
      <c r="P10048" s="45"/>
      <c r="Q10048" s="45"/>
      <c r="R10048" s="45"/>
      <c r="S10048" s="45"/>
      <c r="T10048" s="45"/>
      <c r="U10048" s="45"/>
      <c r="V10048" s="46"/>
      <c r="W10048" s="46"/>
      <c r="X10048" s="45"/>
      <c r="Y10048" s="45"/>
      <c r="Z10048" s="44"/>
      <c r="AA10048" s="44"/>
      <c r="AB10048" s="45"/>
      <c r="AC10048" s="45"/>
      <c r="AD10048" s="45"/>
      <c r="AE10048" s="45"/>
      <c r="AF10048" s="45"/>
      <c r="AG10048" s="45"/>
      <c r="AH10048" s="45"/>
      <c r="AI10048" s="45"/>
      <c r="AJ10048" s="45"/>
      <c r="AK10048" s="20"/>
    </row>
    <row r="10049" spans="2:37">
      <c r="B10049" s="2"/>
      <c r="D10049" s="44"/>
      <c r="E10049" s="44"/>
      <c r="F10049" s="45"/>
      <c r="G10049" s="45"/>
      <c r="H10049" s="45"/>
      <c r="I10049" s="45"/>
      <c r="J10049" s="45"/>
      <c r="K10049" s="45"/>
      <c r="L10049" s="45"/>
      <c r="M10049" s="45"/>
      <c r="N10049" s="45"/>
      <c r="O10049" s="45"/>
      <c r="P10049" s="45"/>
      <c r="Q10049" s="45"/>
      <c r="R10049" s="45"/>
      <c r="S10049" s="45"/>
      <c r="T10049" s="45"/>
      <c r="U10049" s="45"/>
      <c r="V10049" s="46"/>
      <c r="W10049" s="46"/>
      <c r="X10049" s="45"/>
      <c r="Y10049" s="45"/>
      <c r="Z10049" s="44"/>
      <c r="AA10049" s="44"/>
      <c r="AB10049" s="45"/>
      <c r="AC10049" s="45"/>
      <c r="AD10049" s="45"/>
      <c r="AE10049" s="45"/>
      <c r="AF10049" s="45"/>
      <c r="AG10049" s="45"/>
      <c r="AH10049" s="45"/>
      <c r="AI10049" s="45"/>
      <c r="AJ10049" s="45"/>
      <c r="AK10049" s="20"/>
    </row>
    <row r="10050" spans="2:37">
      <c r="B10050" s="2"/>
      <c r="D10050" s="44"/>
      <c r="E10050" s="44"/>
      <c r="F10050" s="45"/>
      <c r="G10050" s="45"/>
      <c r="H10050" s="45"/>
      <c r="I10050" s="45"/>
      <c r="J10050" s="45"/>
      <c r="K10050" s="45"/>
      <c r="L10050" s="45"/>
      <c r="M10050" s="45"/>
      <c r="N10050" s="45"/>
      <c r="O10050" s="45"/>
      <c r="P10050" s="45"/>
      <c r="Q10050" s="45"/>
      <c r="R10050" s="45"/>
      <c r="S10050" s="45"/>
      <c r="T10050" s="45"/>
      <c r="U10050" s="45"/>
      <c r="V10050" s="46"/>
      <c r="W10050" s="46"/>
      <c r="X10050" s="45"/>
      <c r="Y10050" s="45"/>
      <c r="Z10050" s="44"/>
      <c r="AA10050" s="44"/>
      <c r="AB10050" s="45"/>
      <c r="AC10050" s="45"/>
      <c r="AD10050" s="45"/>
      <c r="AE10050" s="45"/>
      <c r="AF10050" s="45"/>
      <c r="AG10050" s="45"/>
      <c r="AH10050" s="45"/>
      <c r="AI10050" s="45"/>
      <c r="AJ10050" s="45"/>
      <c r="AK10050" s="20"/>
    </row>
    <row r="10051" spans="2:37">
      <c r="B10051" s="2"/>
      <c r="D10051" s="44"/>
      <c r="E10051" s="44"/>
      <c r="F10051" s="45"/>
      <c r="G10051" s="45"/>
      <c r="H10051" s="45"/>
      <c r="I10051" s="45"/>
      <c r="J10051" s="45"/>
      <c r="K10051" s="45"/>
      <c r="L10051" s="45"/>
      <c r="M10051" s="45"/>
      <c r="N10051" s="45"/>
      <c r="O10051" s="45"/>
      <c r="P10051" s="45"/>
      <c r="Q10051" s="45"/>
      <c r="R10051" s="45"/>
      <c r="S10051" s="45"/>
      <c r="T10051" s="45"/>
      <c r="U10051" s="45"/>
      <c r="V10051" s="46"/>
      <c r="W10051" s="46"/>
      <c r="X10051" s="45"/>
      <c r="Y10051" s="45"/>
      <c r="Z10051" s="44"/>
      <c r="AA10051" s="44"/>
      <c r="AB10051" s="45"/>
      <c r="AC10051" s="45"/>
      <c r="AD10051" s="45"/>
      <c r="AE10051" s="45"/>
      <c r="AF10051" s="45"/>
      <c r="AG10051" s="45"/>
      <c r="AH10051" s="45"/>
      <c r="AI10051" s="45"/>
      <c r="AJ10051" s="45"/>
      <c r="AK10051" s="20"/>
    </row>
    <row r="10052" spans="2:37">
      <c r="B10052" s="2"/>
      <c r="D10052" s="44"/>
      <c r="E10052" s="44"/>
      <c r="F10052" s="45"/>
      <c r="G10052" s="45"/>
      <c r="H10052" s="45"/>
      <c r="I10052" s="45"/>
      <c r="J10052" s="45"/>
      <c r="K10052" s="45"/>
      <c r="L10052" s="45"/>
      <c r="M10052" s="45"/>
      <c r="N10052" s="45"/>
      <c r="O10052" s="45"/>
      <c r="P10052" s="45"/>
      <c r="Q10052" s="45"/>
      <c r="R10052" s="45"/>
      <c r="S10052" s="45"/>
      <c r="T10052" s="45"/>
      <c r="U10052" s="45"/>
      <c r="V10052" s="46"/>
      <c r="W10052" s="46"/>
      <c r="X10052" s="45"/>
      <c r="Y10052" s="45"/>
      <c r="Z10052" s="44"/>
      <c r="AA10052" s="44"/>
      <c r="AB10052" s="45"/>
      <c r="AC10052" s="45"/>
      <c r="AD10052" s="45"/>
      <c r="AE10052" s="45"/>
      <c r="AF10052" s="45"/>
      <c r="AG10052" s="45"/>
      <c r="AH10052" s="45"/>
      <c r="AI10052" s="45"/>
      <c r="AJ10052" s="45"/>
      <c r="AK10052" s="20"/>
    </row>
    <row r="10053" spans="2:37">
      <c r="B10053" s="2"/>
      <c r="D10053" s="44"/>
      <c r="E10053" s="44"/>
      <c r="F10053" s="45"/>
      <c r="G10053" s="45"/>
      <c r="H10053" s="45"/>
      <c r="I10053" s="45"/>
      <c r="J10053" s="45"/>
      <c r="K10053" s="45"/>
      <c r="L10053" s="45"/>
      <c r="M10053" s="45"/>
      <c r="N10053" s="45"/>
      <c r="O10053" s="45"/>
      <c r="P10053" s="45"/>
      <c r="Q10053" s="45"/>
      <c r="R10053" s="45"/>
      <c r="S10053" s="45"/>
      <c r="T10053" s="45"/>
      <c r="U10053" s="45"/>
      <c r="V10053" s="46"/>
      <c r="W10053" s="46"/>
      <c r="X10053" s="45"/>
      <c r="Y10053" s="45"/>
      <c r="Z10053" s="44"/>
      <c r="AA10053" s="44"/>
      <c r="AB10053" s="45"/>
      <c r="AC10053" s="45"/>
      <c r="AD10053" s="45"/>
      <c r="AE10053" s="45"/>
      <c r="AF10053" s="45"/>
      <c r="AG10053" s="45"/>
      <c r="AH10053" s="45"/>
      <c r="AI10053" s="45"/>
      <c r="AJ10053" s="45"/>
      <c r="AK10053" s="20"/>
    </row>
    <row r="10054" spans="2:37">
      <c r="B10054" s="2"/>
      <c r="D10054" s="44"/>
      <c r="E10054" s="44"/>
      <c r="F10054" s="45"/>
      <c r="G10054" s="45"/>
      <c r="H10054" s="45"/>
      <c r="I10054" s="45"/>
      <c r="J10054" s="45"/>
      <c r="K10054" s="45"/>
      <c r="L10054" s="45"/>
      <c r="M10054" s="45"/>
      <c r="N10054" s="45"/>
      <c r="O10054" s="45"/>
      <c r="P10054" s="45"/>
      <c r="Q10054" s="45"/>
      <c r="R10054" s="45"/>
      <c r="S10054" s="45"/>
      <c r="T10054" s="45"/>
      <c r="U10054" s="45"/>
      <c r="V10054" s="46"/>
      <c r="W10054" s="46"/>
      <c r="X10054" s="45"/>
      <c r="Y10054" s="45"/>
      <c r="Z10054" s="44"/>
      <c r="AA10054" s="44"/>
      <c r="AB10054" s="45"/>
      <c r="AC10054" s="45"/>
      <c r="AD10054" s="45"/>
      <c r="AE10054" s="45"/>
      <c r="AF10054" s="45"/>
      <c r="AG10054" s="45"/>
      <c r="AH10054" s="45"/>
      <c r="AI10054" s="45"/>
      <c r="AJ10054" s="45"/>
      <c r="AK10054" s="20"/>
    </row>
    <row r="10055" spans="2:37">
      <c r="B10055" s="2"/>
      <c r="D10055" s="44"/>
      <c r="E10055" s="44"/>
      <c r="F10055" s="45"/>
      <c r="G10055" s="45"/>
      <c r="H10055" s="45"/>
      <c r="I10055" s="45"/>
      <c r="J10055" s="45"/>
      <c r="K10055" s="45"/>
      <c r="L10055" s="45"/>
      <c r="M10055" s="45"/>
      <c r="N10055" s="45"/>
      <c r="O10055" s="45"/>
      <c r="P10055" s="45"/>
      <c r="Q10055" s="45"/>
      <c r="R10055" s="45"/>
      <c r="S10055" s="45"/>
      <c r="T10055" s="45"/>
      <c r="U10055" s="45"/>
      <c r="V10055" s="46"/>
      <c r="W10055" s="46"/>
      <c r="X10055" s="45"/>
      <c r="Y10055" s="45"/>
      <c r="Z10055" s="44"/>
      <c r="AA10055" s="44"/>
      <c r="AB10055" s="45"/>
      <c r="AC10055" s="45"/>
      <c r="AD10055" s="45"/>
      <c r="AE10055" s="45"/>
      <c r="AF10055" s="45"/>
      <c r="AG10055" s="45"/>
      <c r="AH10055" s="45"/>
      <c r="AI10055" s="45"/>
      <c r="AJ10055" s="45"/>
      <c r="AK10055" s="20"/>
    </row>
    <row r="10056" spans="2:37">
      <c r="B10056" s="2"/>
      <c r="D10056" s="44"/>
      <c r="E10056" s="44"/>
      <c r="F10056" s="45"/>
      <c r="G10056" s="45"/>
      <c r="H10056" s="45"/>
      <c r="I10056" s="45"/>
      <c r="J10056" s="45"/>
      <c r="K10056" s="45"/>
      <c r="L10056" s="45"/>
      <c r="M10056" s="45"/>
      <c r="N10056" s="45"/>
      <c r="O10056" s="45"/>
      <c r="P10056" s="45"/>
      <c r="Q10056" s="45"/>
      <c r="R10056" s="45"/>
      <c r="S10056" s="45"/>
      <c r="T10056" s="45"/>
      <c r="U10056" s="45"/>
      <c r="V10056" s="46"/>
      <c r="W10056" s="46"/>
      <c r="X10056" s="45"/>
      <c r="Y10056" s="45"/>
      <c r="Z10056" s="44"/>
      <c r="AA10056" s="44"/>
      <c r="AB10056" s="45"/>
      <c r="AC10056" s="45"/>
      <c r="AD10056" s="45"/>
      <c r="AE10056" s="45"/>
      <c r="AF10056" s="45"/>
      <c r="AG10056" s="45"/>
      <c r="AH10056" s="45"/>
      <c r="AI10056" s="45"/>
      <c r="AJ10056" s="45"/>
      <c r="AK10056" s="20"/>
    </row>
    <row r="10057" spans="2:37">
      <c r="B10057" s="2"/>
      <c r="D10057" s="44"/>
      <c r="E10057" s="44"/>
      <c r="F10057" s="45"/>
      <c r="G10057" s="45"/>
      <c r="H10057" s="45"/>
      <c r="I10057" s="45"/>
      <c r="J10057" s="45"/>
      <c r="K10057" s="45"/>
      <c r="L10057" s="45"/>
      <c r="M10057" s="45"/>
      <c r="N10057" s="45"/>
      <c r="O10057" s="45"/>
      <c r="P10057" s="45"/>
      <c r="Q10057" s="45"/>
      <c r="R10057" s="45"/>
      <c r="S10057" s="45"/>
      <c r="T10057" s="45"/>
      <c r="U10057" s="45"/>
      <c r="V10057" s="46"/>
      <c r="W10057" s="46"/>
      <c r="X10057" s="45"/>
      <c r="Y10057" s="45"/>
      <c r="Z10057" s="44"/>
      <c r="AA10057" s="44"/>
      <c r="AB10057" s="45"/>
      <c r="AC10057" s="45"/>
      <c r="AD10057" s="45"/>
      <c r="AE10057" s="45"/>
      <c r="AF10057" s="45"/>
      <c r="AG10057" s="45"/>
      <c r="AH10057" s="45"/>
      <c r="AI10057" s="45"/>
      <c r="AJ10057" s="45"/>
      <c r="AK10057" s="20"/>
    </row>
    <row r="10058" spans="2:37">
      <c r="B10058" s="2"/>
      <c r="D10058" s="44"/>
      <c r="E10058" s="44"/>
      <c r="F10058" s="45"/>
      <c r="G10058" s="45"/>
      <c r="H10058" s="45"/>
      <c r="I10058" s="45"/>
      <c r="J10058" s="45"/>
      <c r="K10058" s="45"/>
      <c r="L10058" s="45"/>
      <c r="M10058" s="45"/>
      <c r="N10058" s="45"/>
      <c r="O10058" s="45"/>
      <c r="P10058" s="45"/>
      <c r="Q10058" s="45"/>
      <c r="R10058" s="45"/>
      <c r="S10058" s="45"/>
      <c r="T10058" s="45"/>
      <c r="U10058" s="45"/>
      <c r="V10058" s="46"/>
      <c r="W10058" s="46"/>
      <c r="X10058" s="45"/>
      <c r="Y10058" s="45"/>
      <c r="Z10058" s="44"/>
      <c r="AA10058" s="44"/>
      <c r="AB10058" s="45"/>
      <c r="AC10058" s="45"/>
      <c r="AD10058" s="45"/>
      <c r="AE10058" s="45"/>
      <c r="AF10058" s="45"/>
      <c r="AG10058" s="45"/>
      <c r="AH10058" s="45"/>
      <c r="AI10058" s="45"/>
      <c r="AJ10058" s="45"/>
      <c r="AK10058" s="20"/>
    </row>
    <row r="10059" spans="2:37">
      <c r="B10059" s="2"/>
      <c r="D10059" s="44"/>
      <c r="E10059" s="44"/>
      <c r="F10059" s="45"/>
      <c r="G10059" s="45"/>
      <c r="H10059" s="45"/>
      <c r="I10059" s="45"/>
      <c r="J10059" s="45"/>
      <c r="K10059" s="45"/>
      <c r="L10059" s="45"/>
      <c r="M10059" s="45"/>
      <c r="N10059" s="45"/>
      <c r="O10059" s="45"/>
      <c r="P10059" s="45"/>
      <c r="Q10059" s="45"/>
      <c r="R10059" s="45"/>
      <c r="S10059" s="45"/>
      <c r="T10059" s="45"/>
      <c r="U10059" s="45"/>
      <c r="V10059" s="46"/>
      <c r="W10059" s="46"/>
      <c r="X10059" s="45"/>
      <c r="Y10059" s="45"/>
      <c r="Z10059" s="44"/>
      <c r="AA10059" s="44"/>
      <c r="AB10059" s="45"/>
      <c r="AC10059" s="45"/>
      <c r="AD10059" s="45"/>
      <c r="AE10059" s="45"/>
      <c r="AF10059" s="45"/>
      <c r="AG10059" s="45"/>
      <c r="AH10059" s="45"/>
      <c r="AI10059" s="45"/>
      <c r="AJ10059" s="45"/>
      <c r="AK10059" s="20"/>
    </row>
    <row r="10060" spans="2:37">
      <c r="B10060" s="2"/>
      <c r="D10060" s="44"/>
      <c r="E10060" s="44"/>
      <c r="F10060" s="45"/>
      <c r="G10060" s="45"/>
      <c r="H10060" s="45"/>
      <c r="I10060" s="45"/>
      <c r="J10060" s="45"/>
      <c r="K10060" s="45"/>
      <c r="L10060" s="45"/>
      <c r="M10060" s="45"/>
      <c r="N10060" s="45"/>
      <c r="O10060" s="45"/>
      <c r="P10060" s="45"/>
      <c r="Q10060" s="45"/>
      <c r="R10060" s="45"/>
      <c r="S10060" s="45"/>
      <c r="T10060" s="45"/>
      <c r="U10060" s="45"/>
      <c r="V10060" s="46"/>
      <c r="W10060" s="46"/>
      <c r="X10060" s="45"/>
      <c r="Y10060" s="45"/>
      <c r="Z10060" s="44"/>
      <c r="AA10060" s="44"/>
      <c r="AB10060" s="45"/>
      <c r="AC10060" s="45"/>
      <c r="AD10060" s="45"/>
      <c r="AE10060" s="45"/>
      <c r="AF10060" s="45"/>
      <c r="AG10060" s="45"/>
      <c r="AH10060" s="45"/>
      <c r="AI10060" s="45"/>
      <c r="AJ10060" s="45"/>
      <c r="AK10060" s="20"/>
    </row>
    <row r="10061" spans="2:37">
      <c r="B10061" s="2"/>
      <c r="D10061" s="44"/>
      <c r="E10061" s="44"/>
      <c r="F10061" s="45"/>
      <c r="G10061" s="45"/>
      <c r="H10061" s="45"/>
      <c r="I10061" s="45"/>
      <c r="J10061" s="45"/>
      <c r="K10061" s="45"/>
      <c r="L10061" s="45"/>
      <c r="M10061" s="45"/>
      <c r="N10061" s="45"/>
      <c r="O10061" s="45"/>
      <c r="P10061" s="45"/>
      <c r="Q10061" s="45"/>
      <c r="R10061" s="45"/>
      <c r="S10061" s="45"/>
      <c r="T10061" s="45"/>
      <c r="U10061" s="45"/>
      <c r="V10061" s="46"/>
      <c r="W10061" s="46"/>
      <c r="X10061" s="45"/>
      <c r="Y10061" s="45"/>
      <c r="Z10061" s="44"/>
      <c r="AA10061" s="44"/>
      <c r="AB10061" s="45"/>
      <c r="AC10061" s="45"/>
      <c r="AD10061" s="45"/>
      <c r="AE10061" s="45"/>
      <c r="AF10061" s="45"/>
      <c r="AG10061" s="45"/>
      <c r="AH10061" s="45"/>
      <c r="AI10061" s="45"/>
      <c r="AJ10061" s="45"/>
      <c r="AK10061" s="20"/>
    </row>
    <row r="10062" spans="2:37">
      <c r="B10062" s="2"/>
      <c r="D10062" s="44"/>
      <c r="E10062" s="44"/>
      <c r="F10062" s="45"/>
      <c r="G10062" s="45"/>
      <c r="H10062" s="45"/>
      <c r="I10062" s="45"/>
      <c r="J10062" s="45"/>
      <c r="K10062" s="45"/>
      <c r="L10062" s="45"/>
      <c r="M10062" s="45"/>
      <c r="N10062" s="45"/>
      <c r="O10062" s="45"/>
      <c r="P10062" s="45"/>
      <c r="Q10062" s="45"/>
      <c r="R10062" s="45"/>
      <c r="S10062" s="45"/>
      <c r="T10062" s="45"/>
      <c r="U10062" s="45"/>
      <c r="V10062" s="46"/>
      <c r="W10062" s="46"/>
      <c r="X10062" s="45"/>
      <c r="Y10062" s="45"/>
      <c r="Z10062" s="44"/>
      <c r="AA10062" s="44"/>
      <c r="AB10062" s="45"/>
      <c r="AC10062" s="45"/>
      <c r="AD10062" s="45"/>
      <c r="AE10062" s="45"/>
      <c r="AF10062" s="45"/>
      <c r="AG10062" s="45"/>
      <c r="AH10062" s="45"/>
      <c r="AI10062" s="45"/>
      <c r="AJ10062" s="45"/>
      <c r="AK10062" s="20"/>
    </row>
    <row r="10063" spans="2:37">
      <c r="B10063" s="2"/>
      <c r="D10063" s="44"/>
      <c r="E10063" s="44"/>
      <c r="F10063" s="45"/>
      <c r="G10063" s="45"/>
      <c r="H10063" s="45"/>
      <c r="I10063" s="45"/>
      <c r="J10063" s="45"/>
      <c r="K10063" s="45"/>
      <c r="L10063" s="45"/>
      <c r="M10063" s="45"/>
      <c r="N10063" s="45"/>
      <c r="O10063" s="45"/>
      <c r="P10063" s="45"/>
      <c r="Q10063" s="45"/>
      <c r="R10063" s="45"/>
      <c r="S10063" s="45"/>
      <c r="T10063" s="45"/>
      <c r="U10063" s="45"/>
      <c r="V10063" s="46"/>
      <c r="W10063" s="46"/>
      <c r="X10063" s="45"/>
      <c r="Y10063" s="45"/>
      <c r="Z10063" s="44"/>
      <c r="AA10063" s="44"/>
      <c r="AB10063" s="45"/>
      <c r="AC10063" s="45"/>
      <c r="AD10063" s="45"/>
      <c r="AE10063" s="45"/>
      <c r="AF10063" s="45"/>
      <c r="AG10063" s="45"/>
      <c r="AH10063" s="45"/>
      <c r="AI10063" s="45"/>
      <c r="AJ10063" s="45"/>
      <c r="AK10063" s="20"/>
    </row>
    <row r="10064" spans="2:37">
      <c r="B10064" s="2"/>
      <c r="D10064" s="44"/>
      <c r="E10064" s="44"/>
      <c r="F10064" s="45"/>
      <c r="G10064" s="45"/>
      <c r="H10064" s="45"/>
      <c r="I10064" s="45"/>
      <c r="J10064" s="45"/>
      <c r="K10064" s="45"/>
      <c r="L10064" s="45"/>
      <c r="M10064" s="45"/>
      <c r="N10064" s="45"/>
      <c r="O10064" s="45"/>
      <c r="P10064" s="45"/>
      <c r="Q10064" s="45"/>
      <c r="R10064" s="45"/>
      <c r="S10064" s="45"/>
      <c r="T10064" s="45"/>
      <c r="U10064" s="45"/>
      <c r="V10064" s="46"/>
      <c r="W10064" s="46"/>
      <c r="X10064" s="45"/>
      <c r="Y10064" s="45"/>
      <c r="Z10064" s="44"/>
      <c r="AA10064" s="44"/>
      <c r="AB10064" s="45"/>
      <c r="AC10064" s="45"/>
      <c r="AD10064" s="45"/>
      <c r="AE10064" s="45"/>
      <c r="AF10064" s="45"/>
      <c r="AG10064" s="45"/>
      <c r="AH10064" s="45"/>
      <c r="AI10064" s="45"/>
      <c r="AJ10064" s="45"/>
      <c r="AK10064" s="20"/>
    </row>
    <row r="10065" spans="2:37">
      <c r="B10065" s="2"/>
      <c r="D10065" s="44"/>
      <c r="E10065" s="44"/>
      <c r="F10065" s="45"/>
      <c r="G10065" s="45"/>
      <c r="H10065" s="45"/>
      <c r="I10065" s="45"/>
      <c r="J10065" s="45"/>
      <c r="K10065" s="45"/>
      <c r="L10065" s="45"/>
      <c r="M10065" s="45"/>
      <c r="N10065" s="45"/>
      <c r="O10065" s="45"/>
      <c r="P10065" s="45"/>
      <c r="Q10065" s="45"/>
      <c r="R10065" s="45"/>
      <c r="S10065" s="45"/>
      <c r="T10065" s="45"/>
      <c r="U10065" s="45"/>
      <c r="V10065" s="46"/>
      <c r="W10065" s="46"/>
      <c r="X10065" s="45"/>
      <c r="Y10065" s="45"/>
      <c r="Z10065" s="44"/>
      <c r="AA10065" s="44"/>
      <c r="AB10065" s="45"/>
      <c r="AC10065" s="45"/>
      <c r="AD10065" s="45"/>
      <c r="AE10065" s="45"/>
      <c r="AF10065" s="45"/>
      <c r="AG10065" s="45"/>
      <c r="AH10065" s="45"/>
      <c r="AI10065" s="45"/>
      <c r="AJ10065" s="45"/>
      <c r="AK10065" s="20"/>
    </row>
    <row r="10066" spans="2:37">
      <c r="B10066" s="2"/>
      <c r="D10066" s="44"/>
      <c r="E10066" s="44"/>
      <c r="F10066" s="45"/>
      <c r="G10066" s="45"/>
      <c r="H10066" s="45"/>
      <c r="I10066" s="45"/>
      <c r="J10066" s="45"/>
      <c r="K10066" s="45"/>
      <c r="L10066" s="45"/>
      <c r="M10066" s="45"/>
      <c r="N10066" s="45"/>
      <c r="O10066" s="45"/>
      <c r="P10066" s="45"/>
      <c r="Q10066" s="45"/>
      <c r="R10066" s="45"/>
      <c r="S10066" s="45"/>
      <c r="T10066" s="45"/>
      <c r="U10066" s="45"/>
      <c r="V10066" s="46"/>
      <c r="W10066" s="46"/>
      <c r="X10066" s="45"/>
      <c r="Y10066" s="45"/>
      <c r="Z10066" s="44"/>
      <c r="AA10066" s="44"/>
      <c r="AB10066" s="45"/>
      <c r="AC10066" s="45"/>
      <c r="AD10066" s="45"/>
      <c r="AE10066" s="45"/>
      <c r="AF10066" s="45"/>
      <c r="AG10066" s="45"/>
      <c r="AH10066" s="45"/>
      <c r="AI10066" s="45"/>
      <c r="AJ10066" s="45"/>
      <c r="AK10066" s="20"/>
    </row>
    <row r="10067" spans="2:37">
      <c r="B10067" s="2"/>
      <c r="D10067" s="44"/>
      <c r="E10067" s="44"/>
      <c r="F10067" s="45"/>
      <c r="G10067" s="45"/>
      <c r="H10067" s="45"/>
      <c r="I10067" s="45"/>
      <c r="J10067" s="45"/>
      <c r="K10067" s="45"/>
      <c r="L10067" s="45"/>
      <c r="M10067" s="45"/>
      <c r="N10067" s="45"/>
      <c r="O10067" s="45"/>
      <c r="P10067" s="45"/>
      <c r="Q10067" s="45"/>
      <c r="R10067" s="45"/>
      <c r="S10067" s="45"/>
      <c r="T10067" s="45"/>
      <c r="U10067" s="45"/>
      <c r="V10067" s="46"/>
      <c r="W10067" s="46"/>
      <c r="X10067" s="45"/>
      <c r="Y10067" s="45"/>
      <c r="Z10067" s="44"/>
      <c r="AA10067" s="44"/>
      <c r="AB10067" s="45"/>
      <c r="AC10067" s="45"/>
      <c r="AD10067" s="45"/>
      <c r="AE10067" s="45"/>
      <c r="AF10067" s="45"/>
      <c r="AG10067" s="45"/>
      <c r="AH10067" s="45"/>
      <c r="AI10067" s="45"/>
      <c r="AJ10067" s="45"/>
      <c r="AK10067" s="20"/>
    </row>
    <row r="10068" spans="2:37">
      <c r="B10068" s="2"/>
      <c r="D10068" s="44"/>
      <c r="E10068" s="44"/>
      <c r="F10068" s="45"/>
      <c r="G10068" s="45"/>
      <c r="H10068" s="45"/>
      <c r="I10068" s="45"/>
      <c r="J10068" s="45"/>
      <c r="K10068" s="45"/>
      <c r="L10068" s="45"/>
      <c r="M10068" s="45"/>
      <c r="N10068" s="45"/>
      <c r="O10068" s="45"/>
      <c r="P10068" s="45"/>
      <c r="Q10068" s="45"/>
      <c r="R10068" s="45"/>
      <c r="S10068" s="45"/>
      <c r="T10068" s="45"/>
      <c r="U10068" s="45"/>
      <c r="V10068" s="46"/>
      <c r="W10068" s="46"/>
      <c r="X10068" s="45"/>
      <c r="Y10068" s="45"/>
      <c r="Z10068" s="44"/>
      <c r="AA10068" s="44"/>
      <c r="AB10068" s="45"/>
      <c r="AC10068" s="45"/>
      <c r="AD10068" s="45"/>
      <c r="AE10068" s="45"/>
      <c r="AF10068" s="45"/>
      <c r="AG10068" s="45"/>
      <c r="AH10068" s="45"/>
      <c r="AI10068" s="45"/>
      <c r="AJ10068" s="45"/>
      <c r="AK10068" s="20"/>
    </row>
    <row r="10069" spans="2:37">
      <c r="B10069" s="2"/>
      <c r="D10069" s="44"/>
      <c r="E10069" s="44"/>
      <c r="F10069" s="45"/>
      <c r="G10069" s="45"/>
      <c r="H10069" s="45"/>
      <c r="I10069" s="45"/>
      <c r="J10069" s="45"/>
      <c r="K10069" s="45"/>
      <c r="L10069" s="45"/>
      <c r="M10069" s="45"/>
      <c r="N10069" s="45"/>
      <c r="O10069" s="45"/>
      <c r="P10069" s="45"/>
      <c r="Q10069" s="45"/>
      <c r="R10069" s="45"/>
      <c r="S10069" s="45"/>
      <c r="T10069" s="45"/>
      <c r="U10069" s="45"/>
      <c r="V10069" s="46"/>
      <c r="W10069" s="46"/>
      <c r="X10069" s="45"/>
      <c r="Y10069" s="45"/>
      <c r="Z10069" s="44"/>
      <c r="AA10069" s="44"/>
      <c r="AB10069" s="45"/>
      <c r="AC10069" s="45"/>
      <c r="AD10069" s="45"/>
      <c r="AE10069" s="45"/>
      <c r="AF10069" s="45"/>
      <c r="AG10069" s="45"/>
      <c r="AH10069" s="45"/>
      <c r="AI10069" s="45"/>
      <c r="AJ10069" s="45"/>
      <c r="AK10069" s="20"/>
    </row>
    <row r="10070" spans="2:37">
      <c r="B10070" s="2"/>
      <c r="D10070" s="44"/>
      <c r="E10070" s="44"/>
      <c r="F10070" s="45"/>
      <c r="G10070" s="45"/>
      <c r="H10070" s="45"/>
      <c r="I10070" s="45"/>
      <c r="J10070" s="45"/>
      <c r="K10070" s="45"/>
      <c r="L10070" s="45"/>
      <c r="M10070" s="45"/>
      <c r="N10070" s="45"/>
      <c r="O10070" s="45"/>
      <c r="P10070" s="45"/>
      <c r="Q10070" s="45"/>
      <c r="R10070" s="45"/>
      <c r="S10070" s="45"/>
      <c r="T10070" s="45"/>
      <c r="U10070" s="45"/>
      <c r="V10070" s="46"/>
      <c r="W10070" s="46"/>
      <c r="X10070" s="45"/>
      <c r="Y10070" s="45"/>
      <c r="Z10070" s="44"/>
      <c r="AA10070" s="44"/>
      <c r="AB10070" s="45"/>
      <c r="AC10070" s="45"/>
      <c r="AD10070" s="45"/>
      <c r="AE10070" s="45"/>
      <c r="AF10070" s="45"/>
      <c r="AG10070" s="45"/>
      <c r="AH10070" s="45"/>
      <c r="AI10070" s="45"/>
      <c r="AJ10070" s="45"/>
      <c r="AK10070" s="20"/>
    </row>
    <row r="10071" spans="2:37">
      <c r="B10071" s="2"/>
      <c r="D10071" s="44"/>
      <c r="E10071" s="44"/>
      <c r="F10071" s="45"/>
      <c r="G10071" s="45"/>
      <c r="H10071" s="45"/>
      <c r="I10071" s="45"/>
      <c r="J10071" s="45"/>
      <c r="K10071" s="45"/>
      <c r="L10071" s="45"/>
      <c r="M10071" s="45"/>
      <c r="N10071" s="45"/>
      <c r="O10071" s="45"/>
      <c r="P10071" s="45"/>
      <c r="Q10071" s="45"/>
      <c r="R10071" s="45"/>
      <c r="S10071" s="45"/>
      <c r="T10071" s="45"/>
      <c r="U10071" s="45"/>
      <c r="V10071" s="46"/>
      <c r="W10071" s="46"/>
      <c r="X10071" s="45"/>
      <c r="Y10071" s="45"/>
      <c r="Z10071" s="44"/>
      <c r="AA10071" s="44"/>
      <c r="AB10071" s="45"/>
      <c r="AC10071" s="45"/>
      <c r="AD10071" s="45"/>
      <c r="AE10071" s="45"/>
      <c r="AF10071" s="45"/>
      <c r="AG10071" s="45"/>
      <c r="AH10071" s="45"/>
      <c r="AI10071" s="45"/>
      <c r="AJ10071" s="45"/>
      <c r="AK10071" s="20"/>
    </row>
    <row r="10072" spans="2:37">
      <c r="B10072" s="2"/>
      <c r="D10072" s="44"/>
      <c r="E10072" s="44"/>
      <c r="F10072" s="45"/>
      <c r="G10072" s="45"/>
      <c r="H10072" s="45"/>
      <c r="I10072" s="45"/>
      <c r="J10072" s="45"/>
      <c r="K10072" s="45"/>
      <c r="L10072" s="45"/>
      <c r="M10072" s="45"/>
      <c r="N10072" s="45"/>
      <c r="O10072" s="45"/>
      <c r="P10072" s="45"/>
      <c r="Q10072" s="45"/>
      <c r="R10072" s="45"/>
      <c r="S10072" s="45"/>
      <c r="T10072" s="45"/>
      <c r="U10072" s="45"/>
      <c r="V10072" s="46"/>
      <c r="W10072" s="46"/>
      <c r="X10072" s="45"/>
      <c r="Y10072" s="45"/>
      <c r="Z10072" s="44"/>
      <c r="AA10072" s="44"/>
      <c r="AB10072" s="45"/>
      <c r="AC10072" s="45"/>
      <c r="AD10072" s="45"/>
      <c r="AE10072" s="45"/>
      <c r="AF10072" s="45"/>
      <c r="AG10072" s="45"/>
      <c r="AH10072" s="45"/>
      <c r="AI10072" s="45"/>
      <c r="AJ10072" s="45"/>
      <c r="AK10072" s="20"/>
    </row>
    <row r="10073" spans="2:37">
      <c r="B10073" s="2"/>
      <c r="D10073" s="44"/>
      <c r="E10073" s="44"/>
      <c r="F10073" s="45"/>
      <c r="G10073" s="45"/>
      <c r="H10073" s="45"/>
      <c r="I10073" s="45"/>
      <c r="J10073" s="45"/>
      <c r="K10073" s="45"/>
      <c r="L10073" s="45"/>
      <c r="M10073" s="45"/>
      <c r="N10073" s="45"/>
      <c r="O10073" s="45"/>
      <c r="P10073" s="45"/>
      <c r="Q10073" s="45"/>
      <c r="R10073" s="45"/>
      <c r="S10073" s="45"/>
      <c r="T10073" s="45"/>
      <c r="U10073" s="45"/>
      <c r="V10073" s="46"/>
      <c r="W10073" s="46"/>
      <c r="X10073" s="45"/>
      <c r="Y10073" s="45"/>
      <c r="Z10073" s="44"/>
      <c r="AA10073" s="44"/>
      <c r="AB10073" s="45"/>
      <c r="AC10073" s="45"/>
      <c r="AD10073" s="45"/>
      <c r="AE10073" s="45"/>
      <c r="AF10073" s="45"/>
      <c r="AG10073" s="45"/>
      <c r="AH10073" s="45"/>
      <c r="AI10073" s="45"/>
      <c r="AJ10073" s="45"/>
      <c r="AK10073" s="20"/>
    </row>
    <row r="10074" spans="2:37">
      <c r="B10074" s="2"/>
      <c r="D10074" s="44"/>
      <c r="E10074" s="44"/>
      <c r="F10074" s="45"/>
      <c r="G10074" s="45"/>
      <c r="H10074" s="45"/>
      <c r="I10074" s="45"/>
      <c r="J10074" s="45"/>
      <c r="K10074" s="45"/>
      <c r="L10074" s="45"/>
      <c r="M10074" s="45"/>
      <c r="N10074" s="45"/>
      <c r="O10074" s="45"/>
      <c r="P10074" s="45"/>
      <c r="Q10074" s="45"/>
      <c r="R10074" s="45"/>
      <c r="S10074" s="45"/>
      <c r="T10074" s="45"/>
      <c r="U10074" s="45"/>
      <c r="V10074" s="46"/>
      <c r="W10074" s="46"/>
      <c r="X10074" s="45"/>
      <c r="Y10074" s="45"/>
      <c r="Z10074" s="44"/>
      <c r="AA10074" s="44"/>
      <c r="AB10074" s="45"/>
      <c r="AC10074" s="45"/>
      <c r="AD10074" s="45"/>
      <c r="AE10074" s="45"/>
      <c r="AF10074" s="45"/>
      <c r="AG10074" s="45"/>
      <c r="AH10074" s="45"/>
      <c r="AI10074" s="45"/>
      <c r="AJ10074" s="45"/>
      <c r="AK10074" s="20"/>
    </row>
    <row r="10075" spans="2:37">
      <c r="B10075" s="2"/>
      <c r="D10075" s="44"/>
      <c r="E10075" s="44"/>
      <c r="F10075" s="45"/>
      <c r="G10075" s="45"/>
      <c r="H10075" s="45"/>
      <c r="I10075" s="45"/>
      <c r="J10075" s="45"/>
      <c r="K10075" s="45"/>
      <c r="L10075" s="45"/>
      <c r="M10075" s="45"/>
      <c r="N10075" s="45"/>
      <c r="O10075" s="45"/>
      <c r="P10075" s="45"/>
      <c r="Q10075" s="45"/>
      <c r="R10075" s="45"/>
      <c r="S10075" s="45"/>
      <c r="T10075" s="45"/>
      <c r="U10075" s="45"/>
      <c r="V10075" s="46"/>
      <c r="W10075" s="46"/>
      <c r="X10075" s="45"/>
      <c r="Y10075" s="45"/>
      <c r="Z10075" s="44"/>
      <c r="AA10075" s="44"/>
      <c r="AB10075" s="45"/>
      <c r="AC10075" s="45"/>
      <c r="AD10075" s="45"/>
      <c r="AE10075" s="45"/>
      <c r="AF10075" s="45"/>
      <c r="AG10075" s="45"/>
      <c r="AH10075" s="45"/>
      <c r="AI10075" s="45"/>
      <c r="AJ10075" s="45"/>
      <c r="AK10075" s="20"/>
    </row>
    <row r="10076" spans="2:37">
      <c r="B10076" s="2"/>
      <c r="D10076" s="44"/>
      <c r="E10076" s="44"/>
      <c r="F10076" s="45"/>
      <c r="G10076" s="45"/>
      <c r="H10076" s="45"/>
      <c r="I10076" s="45"/>
      <c r="J10076" s="45"/>
      <c r="K10076" s="45"/>
      <c r="L10076" s="45"/>
      <c r="M10076" s="45"/>
      <c r="N10076" s="45"/>
      <c r="O10076" s="45"/>
      <c r="P10076" s="45"/>
      <c r="Q10076" s="45"/>
      <c r="R10076" s="45"/>
      <c r="S10076" s="45"/>
      <c r="T10076" s="45"/>
      <c r="U10076" s="45"/>
      <c r="V10076" s="46"/>
      <c r="W10076" s="46"/>
      <c r="X10076" s="45"/>
      <c r="Y10076" s="45"/>
      <c r="Z10076" s="44"/>
      <c r="AA10076" s="44"/>
      <c r="AB10076" s="45"/>
      <c r="AC10076" s="45"/>
      <c r="AD10076" s="45"/>
      <c r="AE10076" s="45"/>
      <c r="AF10076" s="45"/>
      <c r="AG10076" s="45"/>
      <c r="AH10076" s="45"/>
      <c r="AI10076" s="45"/>
      <c r="AJ10076" s="45"/>
      <c r="AK10076" s="20"/>
    </row>
    <row r="10077" spans="2:37">
      <c r="B10077" s="2"/>
      <c r="D10077" s="44"/>
      <c r="E10077" s="44"/>
      <c r="F10077" s="45"/>
      <c r="G10077" s="45"/>
      <c r="H10077" s="45"/>
      <c r="I10077" s="45"/>
      <c r="J10077" s="45"/>
      <c r="K10077" s="45"/>
      <c r="L10077" s="45"/>
      <c r="M10077" s="45"/>
      <c r="N10077" s="45"/>
      <c r="O10077" s="45"/>
      <c r="P10077" s="45"/>
      <c r="Q10077" s="45"/>
      <c r="R10077" s="45"/>
      <c r="S10077" s="45"/>
      <c r="T10077" s="45"/>
      <c r="U10077" s="45"/>
      <c r="V10077" s="46"/>
      <c r="W10077" s="46"/>
      <c r="X10077" s="45"/>
      <c r="Y10077" s="45"/>
      <c r="Z10077" s="44"/>
      <c r="AA10077" s="44"/>
      <c r="AB10077" s="45"/>
      <c r="AC10077" s="45"/>
      <c r="AD10077" s="45"/>
      <c r="AE10077" s="45"/>
      <c r="AF10077" s="45"/>
      <c r="AG10077" s="45"/>
      <c r="AH10077" s="45"/>
      <c r="AI10077" s="45"/>
      <c r="AJ10077" s="45"/>
      <c r="AK10077" s="20"/>
    </row>
    <row r="10078" spans="2:37">
      <c r="B10078" s="2"/>
      <c r="D10078" s="44"/>
      <c r="E10078" s="44"/>
      <c r="F10078" s="45"/>
      <c r="G10078" s="45"/>
      <c r="H10078" s="45"/>
      <c r="I10078" s="45"/>
      <c r="J10078" s="45"/>
      <c r="K10078" s="45"/>
      <c r="L10078" s="45"/>
      <c r="M10078" s="45"/>
      <c r="N10078" s="45"/>
      <c r="O10078" s="45"/>
      <c r="P10078" s="45"/>
      <c r="Q10078" s="45"/>
      <c r="R10078" s="45"/>
      <c r="S10078" s="45"/>
      <c r="T10078" s="45"/>
      <c r="U10078" s="45"/>
      <c r="V10078" s="46"/>
      <c r="W10078" s="46"/>
      <c r="X10078" s="45"/>
      <c r="Y10078" s="45"/>
      <c r="Z10078" s="44"/>
      <c r="AA10078" s="44"/>
      <c r="AB10078" s="45"/>
      <c r="AC10078" s="45"/>
      <c r="AD10078" s="45"/>
      <c r="AE10078" s="45"/>
      <c r="AF10078" s="45"/>
      <c r="AG10078" s="45"/>
      <c r="AH10078" s="45"/>
      <c r="AI10078" s="45"/>
      <c r="AJ10078" s="45"/>
      <c r="AK10078" s="20"/>
    </row>
    <row r="10079" spans="2:37">
      <c r="B10079" s="2"/>
      <c r="D10079" s="44"/>
      <c r="E10079" s="44"/>
      <c r="F10079" s="45"/>
      <c r="G10079" s="45"/>
      <c r="H10079" s="45"/>
      <c r="I10079" s="45"/>
      <c r="J10079" s="45"/>
      <c r="K10079" s="45"/>
      <c r="L10079" s="45"/>
      <c r="M10079" s="45"/>
      <c r="N10079" s="45"/>
      <c r="O10079" s="45"/>
      <c r="P10079" s="45"/>
      <c r="Q10079" s="45"/>
      <c r="R10079" s="45"/>
      <c r="S10079" s="45"/>
      <c r="T10079" s="45"/>
      <c r="U10079" s="45"/>
      <c r="V10079" s="46"/>
      <c r="W10079" s="46"/>
      <c r="X10079" s="45"/>
      <c r="Y10079" s="45"/>
      <c r="Z10079" s="44"/>
      <c r="AA10079" s="44"/>
      <c r="AB10079" s="45"/>
      <c r="AC10079" s="45"/>
      <c r="AD10079" s="45"/>
      <c r="AE10079" s="45"/>
      <c r="AF10079" s="45"/>
      <c r="AG10079" s="45"/>
      <c r="AH10079" s="45"/>
      <c r="AI10079" s="45"/>
      <c r="AJ10079" s="45"/>
      <c r="AK10079" s="20"/>
    </row>
    <row r="10080" spans="2:37">
      <c r="B10080" s="2"/>
      <c r="D10080" s="44"/>
      <c r="E10080" s="44"/>
      <c r="F10080" s="45"/>
      <c r="G10080" s="45"/>
      <c r="H10080" s="45"/>
      <c r="I10080" s="45"/>
      <c r="J10080" s="45"/>
      <c r="K10080" s="45"/>
      <c r="L10080" s="45"/>
      <c r="M10080" s="45"/>
      <c r="N10080" s="45"/>
      <c r="O10080" s="45"/>
      <c r="P10080" s="45"/>
      <c r="Q10080" s="45"/>
      <c r="R10080" s="45"/>
      <c r="S10080" s="45"/>
      <c r="T10080" s="45"/>
      <c r="U10080" s="45"/>
      <c r="V10080" s="46"/>
      <c r="W10080" s="46"/>
      <c r="X10080" s="45"/>
      <c r="Y10080" s="45"/>
      <c r="Z10080" s="44"/>
      <c r="AA10080" s="44"/>
      <c r="AB10080" s="45"/>
      <c r="AC10080" s="45"/>
      <c r="AD10080" s="45"/>
      <c r="AE10080" s="45"/>
      <c r="AF10080" s="45"/>
      <c r="AG10080" s="45"/>
      <c r="AH10080" s="45"/>
      <c r="AI10080" s="45"/>
      <c r="AJ10080" s="45"/>
      <c r="AK10080" s="20"/>
    </row>
    <row r="10081" spans="2:37">
      <c r="B10081" s="2"/>
      <c r="D10081" s="44"/>
      <c r="E10081" s="44"/>
      <c r="F10081" s="45"/>
      <c r="G10081" s="45"/>
      <c r="H10081" s="45"/>
      <c r="I10081" s="45"/>
      <c r="J10081" s="45"/>
      <c r="K10081" s="45"/>
      <c r="L10081" s="45"/>
      <c r="M10081" s="45"/>
      <c r="N10081" s="45"/>
      <c r="O10081" s="45"/>
      <c r="P10081" s="45"/>
      <c r="Q10081" s="45"/>
      <c r="R10081" s="45"/>
      <c r="S10081" s="45"/>
      <c r="T10081" s="45"/>
      <c r="U10081" s="45"/>
      <c r="V10081" s="46"/>
      <c r="W10081" s="46"/>
      <c r="X10081" s="45"/>
      <c r="Y10081" s="45"/>
      <c r="Z10081" s="44"/>
      <c r="AA10081" s="44"/>
      <c r="AB10081" s="45"/>
      <c r="AC10081" s="45"/>
      <c r="AD10081" s="45"/>
      <c r="AE10081" s="45"/>
      <c r="AF10081" s="45"/>
      <c r="AG10081" s="45"/>
      <c r="AH10081" s="45"/>
      <c r="AI10081" s="45"/>
      <c r="AJ10081" s="45"/>
      <c r="AK10081" s="20"/>
    </row>
    <row r="10082" spans="2:37" ht="14.25" customHeight="1">
      <c r="B10082" s="2"/>
      <c r="D10082" s="44"/>
      <c r="E10082" s="44"/>
      <c r="F10082" s="45"/>
      <c r="G10082" s="45"/>
      <c r="H10082" s="45"/>
      <c r="I10082" s="45"/>
      <c r="J10082" s="45"/>
      <c r="K10082" s="45"/>
      <c r="L10082" s="45"/>
      <c r="M10082" s="45"/>
      <c r="N10082" s="45"/>
      <c r="O10082" s="45"/>
      <c r="P10082" s="45"/>
      <c r="Q10082" s="45"/>
      <c r="R10082" s="45"/>
      <c r="S10082" s="45"/>
      <c r="T10082" s="45"/>
      <c r="U10082" s="45"/>
      <c r="V10082" s="46"/>
      <c r="W10082" s="46"/>
      <c r="X10082" s="45"/>
      <c r="Y10082" s="45"/>
      <c r="Z10082" s="44"/>
      <c r="AA10082" s="44"/>
      <c r="AB10082" s="45"/>
      <c r="AC10082" s="45"/>
      <c r="AD10082" s="45"/>
      <c r="AE10082" s="45"/>
      <c r="AF10082" s="45"/>
      <c r="AG10082" s="45"/>
      <c r="AH10082" s="45"/>
      <c r="AI10082" s="45"/>
      <c r="AJ10082" s="45"/>
      <c r="AK10082" s="20"/>
    </row>
    <row r="10083" spans="2:37" ht="13.5" customHeight="1">
      <c r="B10083" s="47"/>
      <c r="C10083" s="47"/>
      <c r="D10083" s="47"/>
      <c r="E10083" s="47"/>
    </row>
    <row r="10084" spans="2:37" ht="12.75" customHeight="1">
      <c r="B10084" s="39"/>
      <c r="C10084" s="39"/>
      <c r="D10084" s="39"/>
      <c r="E10084" s="39"/>
      <c r="F10084" s="39"/>
      <c r="G10084" s="1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</row>
    <row r="10085" spans="2:37" ht="12.75" customHeight="1">
      <c r="AB10085" s="39"/>
      <c r="AC10085" s="39"/>
      <c r="AD10085" s="39"/>
      <c r="AE10085" s="39"/>
      <c r="AF10085" s="39"/>
      <c r="AG10085" s="39"/>
    </row>
    <row r="10086" spans="2:37" ht="12" customHeight="1">
      <c r="B10086" s="39"/>
      <c r="C10086" s="39"/>
      <c r="D10086" s="39"/>
      <c r="E10086" s="39"/>
      <c r="G10086" s="1"/>
      <c r="H10086" s="41"/>
      <c r="I10086" s="41"/>
      <c r="J10086" s="41"/>
      <c r="K10086" s="41"/>
      <c r="L10086" s="41"/>
      <c r="M10086" s="41"/>
      <c r="N10086" s="41"/>
      <c r="O10086" s="39"/>
      <c r="P10086" s="39"/>
      <c r="Q10086" s="39"/>
      <c r="R10086" s="39"/>
      <c r="S10086" s="1"/>
      <c r="T10086" s="42"/>
      <c r="U10086" s="42"/>
      <c r="V10086" s="42"/>
      <c r="W10086" s="42"/>
      <c r="X10086" s="42"/>
      <c r="Y10086" s="42"/>
      <c r="Z10086" s="42"/>
      <c r="AA10086" s="42"/>
      <c r="AB10086" s="39"/>
      <c r="AC10086" s="39"/>
      <c r="AD10086" s="39"/>
      <c r="AE10086" s="39"/>
      <c r="AF10086" s="39"/>
      <c r="AG10086" s="39"/>
    </row>
    <row r="10087" spans="2:37" ht="10.5" customHeight="1">
      <c r="AB10087" s="39"/>
      <c r="AC10087" s="39"/>
      <c r="AD10087" s="39"/>
      <c r="AE10087" s="39"/>
      <c r="AF10087" s="39"/>
      <c r="AG10087" s="39"/>
    </row>
    <row r="10088" spans="2:37" ht="12" customHeight="1">
      <c r="AB10088" s="39"/>
      <c r="AC10088" s="39"/>
      <c r="AD10088" s="39"/>
      <c r="AE10088" s="39"/>
      <c r="AF10088" s="39"/>
      <c r="AG10088" s="39"/>
    </row>
    <row r="10089" spans="2:37" ht="12" customHeight="1">
      <c r="AB10089" s="39"/>
      <c r="AC10089" s="39"/>
      <c r="AD10089" s="39"/>
      <c r="AE10089" s="39"/>
      <c r="AF10089" s="39"/>
      <c r="AG10089" s="39"/>
    </row>
    <row r="10090" spans="2:37" ht="6" customHeight="1"/>
    <row r="10091" spans="2:37" ht="3" customHeight="1">
      <c r="B10091" s="43"/>
      <c r="D10091" s="43"/>
      <c r="E10091" s="43"/>
      <c r="G10091" s="43"/>
      <c r="H10091" s="43"/>
      <c r="J10091" s="43"/>
      <c r="K10091" s="43"/>
      <c r="L10091" s="43"/>
      <c r="M10091" s="43"/>
      <c r="N10091" s="43"/>
      <c r="O10091" s="43"/>
      <c r="Q10091" s="43"/>
      <c r="R10091" s="43"/>
      <c r="S10091" s="43"/>
      <c r="T10091" s="43"/>
      <c r="U10091" s="43"/>
      <c r="X10091" s="43"/>
      <c r="Y10091" s="43"/>
      <c r="Z10091" s="43"/>
      <c r="AA10091" s="43"/>
      <c r="AB10091" s="43"/>
      <c r="AC10091" s="43"/>
      <c r="AE10091" s="43"/>
      <c r="AF10091" s="43"/>
      <c r="AG10091" s="43"/>
      <c r="AH10091" s="43"/>
    </row>
    <row r="10092" spans="2:37" ht="14.25" customHeight="1">
      <c r="B10092" s="43"/>
      <c r="D10092" s="43"/>
      <c r="E10092" s="43"/>
      <c r="G10092" s="43"/>
      <c r="H10092" s="43"/>
      <c r="J10092" s="43"/>
      <c r="K10092" s="43"/>
      <c r="L10092" s="43"/>
      <c r="M10092" s="43"/>
      <c r="N10092" s="43"/>
      <c r="O10092" s="43"/>
      <c r="Q10092" s="43"/>
      <c r="R10092" s="43"/>
      <c r="S10092" s="43"/>
      <c r="T10092" s="43"/>
      <c r="U10092" s="43"/>
      <c r="X10092" s="43"/>
      <c r="Y10092" s="43"/>
      <c r="Z10092" s="43"/>
      <c r="AA10092" s="43"/>
      <c r="AB10092" s="43"/>
      <c r="AC10092" s="43"/>
      <c r="AE10092" s="43"/>
      <c r="AF10092" s="43"/>
      <c r="AG10092" s="43"/>
      <c r="AH10092" s="43"/>
    </row>
    <row r="10093" spans="2:37">
      <c r="B10093" s="2"/>
      <c r="D10093" s="44"/>
      <c r="E10093" s="44"/>
      <c r="F10093" s="45"/>
      <c r="G10093" s="45"/>
      <c r="H10093" s="45"/>
      <c r="I10093" s="45"/>
      <c r="J10093" s="45"/>
      <c r="K10093" s="45"/>
      <c r="L10093" s="45"/>
      <c r="M10093" s="45"/>
      <c r="N10093" s="45"/>
      <c r="O10093" s="45"/>
      <c r="P10093" s="45"/>
      <c r="Q10093" s="45"/>
      <c r="R10093" s="45"/>
      <c r="S10093" s="45"/>
      <c r="T10093" s="45"/>
      <c r="U10093" s="45"/>
      <c r="V10093" s="46"/>
      <c r="W10093" s="46"/>
    </row>
    <row r="10094" spans="2:37">
      <c r="B10094" s="2"/>
      <c r="D10094" s="44"/>
      <c r="E10094" s="44"/>
      <c r="F10094" s="45"/>
      <c r="G10094" s="45"/>
      <c r="H10094" s="45"/>
      <c r="I10094" s="45"/>
      <c r="J10094" s="45"/>
      <c r="K10094" s="45"/>
      <c r="L10094" s="45"/>
      <c r="M10094" s="45"/>
      <c r="N10094" s="45"/>
      <c r="O10094" s="45"/>
      <c r="P10094" s="45"/>
      <c r="Q10094" s="45"/>
      <c r="R10094" s="45"/>
      <c r="S10094" s="45"/>
      <c r="T10094" s="45"/>
      <c r="U10094" s="45"/>
      <c r="V10094" s="46"/>
      <c r="W10094" s="46"/>
    </row>
    <row r="10095" spans="2:37">
      <c r="B10095" s="2"/>
      <c r="D10095" s="44"/>
      <c r="E10095" s="44"/>
      <c r="F10095" s="45"/>
      <c r="G10095" s="45"/>
      <c r="H10095" s="45"/>
      <c r="I10095" s="45"/>
      <c r="J10095" s="45"/>
      <c r="K10095" s="45"/>
      <c r="L10095" s="45"/>
      <c r="M10095" s="45"/>
      <c r="N10095" s="45"/>
      <c r="O10095" s="45"/>
      <c r="P10095" s="45"/>
      <c r="Q10095" s="45"/>
      <c r="R10095" s="45"/>
      <c r="S10095" s="45"/>
      <c r="T10095" s="45"/>
      <c r="U10095" s="45"/>
      <c r="V10095" s="46"/>
      <c r="W10095" s="46"/>
    </row>
    <row r="10096" spans="2:37">
      <c r="B10096" s="2"/>
      <c r="D10096" s="44"/>
      <c r="E10096" s="44"/>
      <c r="F10096" s="45"/>
      <c r="G10096" s="45"/>
      <c r="H10096" s="45"/>
      <c r="I10096" s="45"/>
      <c r="J10096" s="45"/>
      <c r="K10096" s="45"/>
      <c r="L10096" s="45"/>
      <c r="M10096" s="45"/>
      <c r="N10096" s="45"/>
      <c r="O10096" s="45"/>
      <c r="P10096" s="45"/>
      <c r="Q10096" s="45"/>
      <c r="R10096" s="45"/>
      <c r="S10096" s="45"/>
      <c r="T10096" s="45"/>
      <c r="U10096" s="45"/>
      <c r="V10096" s="46"/>
      <c r="W10096" s="46"/>
    </row>
    <row r="10097" spans="2:23">
      <c r="B10097" s="2"/>
      <c r="D10097" s="44"/>
      <c r="E10097" s="44"/>
      <c r="F10097" s="45"/>
      <c r="G10097" s="45"/>
      <c r="H10097" s="45"/>
      <c r="I10097" s="45"/>
      <c r="J10097" s="45"/>
      <c r="K10097" s="45"/>
      <c r="L10097" s="45"/>
      <c r="M10097" s="45"/>
      <c r="N10097" s="45"/>
      <c r="O10097" s="45"/>
      <c r="P10097" s="45"/>
      <c r="Q10097" s="45"/>
      <c r="R10097" s="45"/>
      <c r="S10097" s="45"/>
      <c r="T10097" s="45"/>
      <c r="U10097" s="45"/>
      <c r="V10097" s="46"/>
      <c r="W10097" s="46"/>
    </row>
    <row r="10098" spans="2:23">
      <c r="B10098" s="2"/>
      <c r="D10098" s="44"/>
      <c r="E10098" s="44"/>
      <c r="F10098" s="45"/>
      <c r="G10098" s="45"/>
      <c r="H10098" s="45"/>
      <c r="I10098" s="45"/>
      <c r="J10098" s="45"/>
      <c r="K10098" s="45"/>
      <c r="L10098" s="45"/>
      <c r="M10098" s="45"/>
      <c r="N10098" s="45"/>
      <c r="O10098" s="45"/>
      <c r="P10098" s="45"/>
      <c r="Q10098" s="45"/>
      <c r="R10098" s="45"/>
      <c r="S10098" s="45"/>
      <c r="T10098" s="45"/>
      <c r="U10098" s="45"/>
      <c r="V10098" s="46"/>
      <c r="W10098" s="46"/>
    </row>
    <row r="10099" spans="2:23">
      <c r="B10099" s="2"/>
      <c r="D10099" s="44"/>
      <c r="E10099" s="44"/>
      <c r="F10099" s="45"/>
      <c r="G10099" s="45"/>
      <c r="H10099" s="45"/>
      <c r="I10099" s="45"/>
      <c r="J10099" s="45"/>
      <c r="K10099" s="45"/>
      <c r="L10099" s="45"/>
      <c r="M10099" s="45"/>
      <c r="N10099" s="45"/>
      <c r="O10099" s="45"/>
      <c r="P10099" s="45"/>
      <c r="Q10099" s="45"/>
      <c r="R10099" s="45"/>
      <c r="S10099" s="45"/>
      <c r="T10099" s="45"/>
      <c r="U10099" s="45"/>
      <c r="V10099" s="46"/>
      <c r="W10099" s="46"/>
    </row>
    <row r="10100" spans="2:23">
      <c r="B10100" s="2"/>
      <c r="D10100" s="44"/>
      <c r="E10100" s="44"/>
      <c r="F10100" s="45"/>
      <c r="G10100" s="45"/>
      <c r="H10100" s="45"/>
      <c r="I10100" s="45"/>
      <c r="J10100" s="45"/>
      <c r="K10100" s="45"/>
      <c r="L10100" s="45"/>
      <c r="M10100" s="45"/>
      <c r="N10100" s="45"/>
      <c r="O10100" s="45"/>
      <c r="P10100" s="45"/>
      <c r="Q10100" s="45"/>
      <c r="R10100" s="45"/>
      <c r="S10100" s="45"/>
      <c r="T10100" s="45"/>
      <c r="U10100" s="45"/>
      <c r="V10100" s="46"/>
      <c r="W10100" s="46"/>
    </row>
    <row r="10101" spans="2:23">
      <c r="B10101" s="2"/>
      <c r="D10101" s="44"/>
      <c r="E10101" s="44"/>
      <c r="F10101" s="45"/>
      <c r="G10101" s="45"/>
      <c r="H10101" s="45"/>
      <c r="I10101" s="45"/>
      <c r="J10101" s="45"/>
      <c r="K10101" s="45"/>
      <c r="L10101" s="45"/>
      <c r="M10101" s="45"/>
      <c r="N10101" s="45"/>
      <c r="O10101" s="45"/>
      <c r="P10101" s="45"/>
      <c r="Q10101" s="45"/>
      <c r="R10101" s="45"/>
      <c r="S10101" s="45"/>
      <c r="T10101" s="45"/>
      <c r="U10101" s="45"/>
      <c r="V10101" s="46"/>
      <c r="W10101" s="46"/>
    </row>
    <row r="10102" spans="2:23">
      <c r="B10102" s="2"/>
      <c r="D10102" s="44"/>
      <c r="E10102" s="44"/>
      <c r="F10102" s="45"/>
      <c r="G10102" s="45"/>
      <c r="H10102" s="45"/>
      <c r="I10102" s="45"/>
      <c r="J10102" s="45"/>
      <c r="K10102" s="45"/>
      <c r="L10102" s="45"/>
      <c r="M10102" s="45"/>
      <c r="N10102" s="45"/>
      <c r="O10102" s="45"/>
      <c r="P10102" s="45"/>
      <c r="Q10102" s="45"/>
      <c r="R10102" s="45"/>
      <c r="S10102" s="45"/>
      <c r="T10102" s="45"/>
      <c r="U10102" s="45"/>
      <c r="V10102" s="46"/>
      <c r="W10102" s="46"/>
    </row>
    <row r="10103" spans="2:23">
      <c r="B10103" s="2"/>
      <c r="D10103" s="44"/>
      <c r="E10103" s="44"/>
      <c r="F10103" s="45"/>
      <c r="G10103" s="45"/>
      <c r="H10103" s="45"/>
      <c r="I10103" s="45"/>
      <c r="J10103" s="45"/>
      <c r="K10103" s="45"/>
      <c r="L10103" s="45"/>
      <c r="M10103" s="45"/>
      <c r="N10103" s="45"/>
      <c r="O10103" s="45"/>
      <c r="P10103" s="45"/>
      <c r="Q10103" s="45"/>
      <c r="R10103" s="45"/>
      <c r="S10103" s="45"/>
      <c r="T10103" s="45"/>
      <c r="U10103" s="45"/>
      <c r="V10103" s="46"/>
      <c r="W10103" s="46"/>
    </row>
    <row r="10104" spans="2:23">
      <c r="B10104" s="2"/>
      <c r="D10104" s="44"/>
      <c r="E10104" s="44"/>
      <c r="F10104" s="45"/>
      <c r="G10104" s="45"/>
      <c r="H10104" s="45"/>
      <c r="I10104" s="45"/>
      <c r="J10104" s="45"/>
      <c r="K10104" s="45"/>
      <c r="L10104" s="45"/>
      <c r="M10104" s="45"/>
      <c r="N10104" s="45"/>
      <c r="O10104" s="45"/>
      <c r="P10104" s="45"/>
      <c r="Q10104" s="45"/>
      <c r="R10104" s="45"/>
      <c r="S10104" s="45"/>
      <c r="T10104" s="45"/>
      <c r="U10104" s="45"/>
      <c r="V10104" s="46"/>
      <c r="W10104" s="46"/>
    </row>
    <row r="10105" spans="2:23">
      <c r="B10105" s="2"/>
      <c r="D10105" s="44"/>
      <c r="E10105" s="44"/>
      <c r="F10105" s="45"/>
      <c r="G10105" s="45"/>
      <c r="H10105" s="45"/>
      <c r="I10105" s="45"/>
      <c r="J10105" s="45"/>
      <c r="K10105" s="45"/>
      <c r="L10105" s="45"/>
      <c r="M10105" s="45"/>
      <c r="N10105" s="45"/>
      <c r="O10105" s="45"/>
      <c r="P10105" s="45"/>
      <c r="Q10105" s="45"/>
      <c r="R10105" s="45"/>
      <c r="S10105" s="45"/>
      <c r="T10105" s="45"/>
      <c r="U10105" s="45"/>
      <c r="V10105" s="46"/>
      <c r="W10105" s="46"/>
    </row>
    <row r="10106" spans="2:23">
      <c r="B10106" s="2"/>
      <c r="D10106" s="44"/>
      <c r="E10106" s="44"/>
      <c r="F10106" s="45"/>
      <c r="G10106" s="45"/>
      <c r="H10106" s="45"/>
      <c r="I10106" s="45"/>
      <c r="J10106" s="45"/>
      <c r="K10106" s="45"/>
      <c r="L10106" s="45"/>
      <c r="M10106" s="45"/>
      <c r="N10106" s="45"/>
      <c r="O10106" s="45"/>
      <c r="P10106" s="45"/>
      <c r="Q10106" s="45"/>
      <c r="R10106" s="45"/>
      <c r="S10106" s="45"/>
      <c r="T10106" s="45"/>
      <c r="U10106" s="45"/>
      <c r="V10106" s="46"/>
      <c r="W10106" s="46"/>
    </row>
    <row r="10107" spans="2:23">
      <c r="B10107" s="2"/>
      <c r="D10107" s="44"/>
      <c r="E10107" s="44"/>
      <c r="F10107" s="45"/>
      <c r="G10107" s="45"/>
      <c r="H10107" s="45"/>
      <c r="I10107" s="45"/>
      <c r="J10107" s="45"/>
      <c r="K10107" s="45"/>
      <c r="L10107" s="45"/>
      <c r="M10107" s="45"/>
      <c r="N10107" s="45"/>
      <c r="O10107" s="45"/>
      <c r="P10107" s="45"/>
      <c r="Q10107" s="45"/>
      <c r="R10107" s="45"/>
      <c r="S10107" s="45"/>
      <c r="T10107" s="45"/>
      <c r="U10107" s="45"/>
      <c r="V10107" s="46"/>
      <c r="W10107" s="46"/>
    </row>
    <row r="10108" spans="2:23">
      <c r="B10108" s="2"/>
      <c r="D10108" s="44"/>
      <c r="E10108" s="44"/>
      <c r="F10108" s="45"/>
      <c r="G10108" s="45"/>
      <c r="H10108" s="45"/>
      <c r="I10108" s="45"/>
      <c r="J10108" s="45"/>
      <c r="K10108" s="45"/>
      <c r="L10108" s="45"/>
      <c r="M10108" s="45"/>
      <c r="N10108" s="45"/>
      <c r="O10108" s="45"/>
      <c r="P10108" s="45"/>
      <c r="Q10108" s="45"/>
      <c r="R10108" s="45"/>
      <c r="S10108" s="45"/>
      <c r="T10108" s="45"/>
      <c r="U10108" s="45"/>
      <c r="V10108" s="46"/>
      <c r="W10108" s="46"/>
    </row>
    <row r="10109" spans="2:23">
      <c r="B10109" s="2"/>
      <c r="D10109" s="44"/>
      <c r="E10109" s="44"/>
      <c r="F10109" s="45"/>
      <c r="G10109" s="45"/>
      <c r="H10109" s="45"/>
      <c r="I10109" s="45"/>
      <c r="J10109" s="45"/>
      <c r="K10109" s="45"/>
      <c r="L10109" s="45"/>
      <c r="M10109" s="45"/>
      <c r="N10109" s="45"/>
      <c r="O10109" s="45"/>
      <c r="P10109" s="45"/>
      <c r="Q10109" s="45"/>
      <c r="R10109" s="45"/>
      <c r="S10109" s="45"/>
      <c r="T10109" s="45"/>
      <c r="U10109" s="45"/>
      <c r="V10109" s="46"/>
      <c r="W10109" s="46"/>
    </row>
    <row r="10110" spans="2:23">
      <c r="B10110" s="2"/>
      <c r="D10110" s="44"/>
      <c r="E10110" s="44"/>
      <c r="F10110" s="45"/>
      <c r="G10110" s="45"/>
      <c r="H10110" s="45"/>
      <c r="I10110" s="45"/>
      <c r="J10110" s="45"/>
      <c r="K10110" s="45"/>
      <c r="L10110" s="45"/>
      <c r="M10110" s="45"/>
      <c r="N10110" s="45"/>
      <c r="O10110" s="45"/>
      <c r="P10110" s="45"/>
      <c r="Q10110" s="45"/>
      <c r="R10110" s="45"/>
      <c r="S10110" s="45"/>
      <c r="T10110" s="45"/>
      <c r="U10110" s="45"/>
      <c r="V10110" s="46"/>
      <c r="W10110" s="46"/>
    </row>
    <row r="10111" spans="2:23">
      <c r="B10111" s="2"/>
      <c r="D10111" s="44"/>
      <c r="E10111" s="44"/>
      <c r="F10111" s="45"/>
      <c r="G10111" s="45"/>
      <c r="H10111" s="45"/>
      <c r="I10111" s="45"/>
      <c r="J10111" s="45"/>
      <c r="K10111" s="45"/>
      <c r="L10111" s="45"/>
      <c r="M10111" s="45"/>
      <c r="N10111" s="45"/>
      <c r="O10111" s="45"/>
      <c r="P10111" s="45"/>
      <c r="Q10111" s="45"/>
      <c r="R10111" s="45"/>
      <c r="S10111" s="45"/>
      <c r="T10111" s="45"/>
      <c r="U10111" s="45"/>
      <c r="V10111" s="46"/>
      <c r="W10111" s="46"/>
    </row>
    <row r="10112" spans="2:23">
      <c r="B10112" s="2"/>
      <c r="D10112" s="44"/>
      <c r="E10112" s="44"/>
      <c r="F10112" s="45"/>
      <c r="G10112" s="45"/>
      <c r="H10112" s="45"/>
      <c r="I10112" s="45"/>
      <c r="J10112" s="45"/>
      <c r="K10112" s="45"/>
      <c r="L10112" s="45"/>
      <c r="M10112" s="45"/>
      <c r="N10112" s="45"/>
      <c r="O10112" s="45"/>
      <c r="P10112" s="45"/>
      <c r="Q10112" s="45"/>
      <c r="R10112" s="45"/>
      <c r="S10112" s="45"/>
      <c r="T10112" s="45"/>
      <c r="U10112" s="45"/>
      <c r="V10112" s="46"/>
      <c r="W10112" s="46"/>
    </row>
    <row r="10113" spans="2:34">
      <c r="B10113" s="2"/>
      <c r="D10113" s="44"/>
      <c r="E10113" s="44"/>
      <c r="F10113" s="45"/>
      <c r="G10113" s="45"/>
      <c r="H10113" s="45"/>
      <c r="I10113" s="45"/>
      <c r="J10113" s="45"/>
      <c r="K10113" s="45"/>
      <c r="L10113" s="45"/>
      <c r="M10113" s="45"/>
      <c r="N10113" s="45"/>
      <c r="O10113" s="45"/>
      <c r="P10113" s="45"/>
      <c r="Q10113" s="45"/>
      <c r="R10113" s="45"/>
      <c r="S10113" s="45"/>
      <c r="T10113" s="45"/>
      <c r="U10113" s="45"/>
      <c r="V10113" s="46"/>
      <c r="W10113" s="46"/>
    </row>
    <row r="10114" spans="2:34">
      <c r="B10114" s="2"/>
      <c r="D10114" s="44"/>
      <c r="E10114" s="44"/>
      <c r="F10114" s="45"/>
      <c r="G10114" s="45"/>
      <c r="H10114" s="45"/>
      <c r="I10114" s="45"/>
      <c r="J10114" s="45"/>
      <c r="K10114" s="45"/>
      <c r="L10114" s="45"/>
      <c r="M10114" s="45"/>
      <c r="N10114" s="45"/>
      <c r="O10114" s="45"/>
      <c r="P10114" s="45"/>
      <c r="Q10114" s="45"/>
      <c r="R10114" s="45"/>
      <c r="S10114" s="45"/>
      <c r="T10114" s="45"/>
      <c r="U10114" s="45"/>
      <c r="V10114" s="46"/>
      <c r="W10114" s="46"/>
    </row>
    <row r="10115" spans="2:34">
      <c r="B10115" s="2"/>
      <c r="D10115" s="44"/>
      <c r="E10115" s="44"/>
      <c r="F10115" s="45"/>
      <c r="G10115" s="45"/>
      <c r="H10115" s="45"/>
      <c r="I10115" s="45"/>
      <c r="J10115" s="45"/>
      <c r="K10115" s="45"/>
      <c r="L10115" s="45"/>
      <c r="M10115" s="45"/>
      <c r="N10115" s="45"/>
      <c r="O10115" s="45"/>
      <c r="P10115" s="45"/>
      <c r="Q10115" s="45"/>
      <c r="R10115" s="45"/>
      <c r="S10115" s="45"/>
      <c r="T10115" s="45"/>
      <c r="U10115" s="45"/>
      <c r="V10115" s="46"/>
      <c r="W10115" s="46"/>
    </row>
    <row r="10116" spans="2:34" ht="9.75" customHeight="1">
      <c r="B10116" s="2"/>
      <c r="D10116" s="44"/>
      <c r="E10116" s="44"/>
      <c r="F10116" s="45"/>
      <c r="G10116" s="45"/>
      <c r="H10116" s="45"/>
      <c r="I10116" s="45"/>
      <c r="J10116" s="45"/>
      <c r="K10116" s="45"/>
      <c r="L10116" s="45"/>
      <c r="M10116" s="45"/>
      <c r="N10116" s="45"/>
      <c r="O10116" s="45"/>
      <c r="P10116" s="45"/>
      <c r="Q10116" s="45"/>
      <c r="R10116" s="45"/>
      <c r="S10116" s="45"/>
      <c r="T10116" s="45"/>
      <c r="U10116" s="45"/>
      <c r="V10116" s="46"/>
      <c r="W10116" s="46"/>
    </row>
    <row r="10117" spans="2:34" ht="5.25" customHeight="1"/>
    <row r="10118" spans="2:34" ht="172.5" customHeight="1"/>
    <row r="10119" spans="2:34" ht="16.5" customHeight="1"/>
    <row r="10120" spans="2:34" ht="12.75" customHeight="1">
      <c r="B10120" s="39"/>
      <c r="C10120" s="39"/>
      <c r="D10120" s="39"/>
      <c r="E10120" s="39"/>
      <c r="F10120" s="39"/>
      <c r="G10120" s="1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</row>
    <row r="10121" spans="2:34" ht="12.75" customHeight="1">
      <c r="AB10121" s="39"/>
      <c r="AC10121" s="39"/>
      <c r="AD10121" s="39"/>
      <c r="AE10121" s="39"/>
      <c r="AF10121" s="39"/>
      <c r="AG10121" s="39"/>
    </row>
    <row r="10122" spans="2:34" ht="12" customHeight="1">
      <c r="B10122" s="39"/>
      <c r="C10122" s="39"/>
      <c r="D10122" s="39"/>
      <c r="E10122" s="39"/>
      <c r="G10122" s="1"/>
      <c r="H10122" s="41"/>
      <c r="I10122" s="41"/>
      <c r="J10122" s="41"/>
      <c r="K10122" s="41"/>
      <c r="L10122" s="41"/>
      <c r="M10122" s="41"/>
      <c r="N10122" s="41"/>
      <c r="O10122" s="39"/>
      <c r="P10122" s="39"/>
      <c r="Q10122" s="39"/>
      <c r="R10122" s="39"/>
      <c r="S10122" s="1"/>
      <c r="T10122" s="42"/>
      <c r="U10122" s="42"/>
      <c r="V10122" s="42"/>
      <c r="W10122" s="42"/>
      <c r="X10122" s="42"/>
      <c r="Y10122" s="42"/>
      <c r="Z10122" s="42"/>
      <c r="AA10122" s="42"/>
      <c r="AB10122" s="39"/>
      <c r="AC10122" s="39"/>
      <c r="AD10122" s="39"/>
      <c r="AE10122" s="39"/>
      <c r="AF10122" s="39"/>
      <c r="AG10122" s="39"/>
    </row>
    <row r="10123" spans="2:34" ht="10.5" customHeight="1">
      <c r="AB10123" s="39"/>
      <c r="AC10123" s="39"/>
      <c r="AD10123" s="39"/>
      <c r="AE10123" s="39"/>
      <c r="AF10123" s="39"/>
      <c r="AG10123" s="39"/>
    </row>
    <row r="10124" spans="2:34" ht="12" customHeight="1">
      <c r="AB10124" s="39"/>
      <c r="AC10124" s="39"/>
      <c r="AD10124" s="39"/>
      <c r="AE10124" s="39"/>
      <c r="AF10124" s="39"/>
      <c r="AG10124" s="39"/>
    </row>
    <row r="10125" spans="2:34" ht="12" customHeight="1">
      <c r="AB10125" s="39"/>
      <c r="AC10125" s="39"/>
      <c r="AD10125" s="39"/>
      <c r="AE10125" s="39"/>
      <c r="AF10125" s="39"/>
      <c r="AG10125" s="39"/>
    </row>
    <row r="10126" spans="2:34" ht="6" customHeight="1"/>
    <row r="10127" spans="2:34" ht="3" customHeight="1">
      <c r="B10127" s="43"/>
      <c r="D10127" s="43"/>
      <c r="E10127" s="43"/>
      <c r="G10127" s="43"/>
      <c r="H10127" s="43"/>
      <c r="J10127" s="43"/>
      <c r="K10127" s="43"/>
      <c r="L10127" s="43"/>
      <c r="M10127" s="43"/>
      <c r="N10127" s="43"/>
      <c r="O10127" s="43"/>
      <c r="Q10127" s="43"/>
      <c r="R10127" s="43"/>
      <c r="S10127" s="43"/>
      <c r="T10127" s="43"/>
      <c r="U10127" s="43"/>
      <c r="X10127" s="43"/>
      <c r="Y10127" s="43"/>
      <c r="Z10127" s="43"/>
      <c r="AA10127" s="43"/>
      <c r="AB10127" s="43"/>
      <c r="AC10127" s="43"/>
      <c r="AE10127" s="43"/>
      <c r="AF10127" s="43"/>
      <c r="AG10127" s="43"/>
      <c r="AH10127" s="43"/>
    </row>
    <row r="10128" spans="2:34" ht="14.25" customHeight="1">
      <c r="B10128" s="43"/>
      <c r="D10128" s="43"/>
      <c r="E10128" s="43"/>
      <c r="G10128" s="43"/>
      <c r="H10128" s="43"/>
      <c r="J10128" s="43"/>
      <c r="K10128" s="43"/>
      <c r="L10128" s="43"/>
      <c r="M10128" s="43"/>
      <c r="N10128" s="43"/>
      <c r="O10128" s="43"/>
      <c r="Q10128" s="43"/>
      <c r="R10128" s="43"/>
      <c r="S10128" s="43"/>
      <c r="T10128" s="43"/>
      <c r="U10128" s="43"/>
      <c r="X10128" s="43"/>
      <c r="Y10128" s="43"/>
      <c r="Z10128" s="43"/>
      <c r="AA10128" s="43"/>
      <c r="AB10128" s="43"/>
      <c r="AC10128" s="43"/>
      <c r="AE10128" s="43"/>
      <c r="AF10128" s="43"/>
      <c r="AG10128" s="43"/>
      <c r="AH10128" s="43"/>
    </row>
    <row r="10129" spans="2:37">
      <c r="B10129" s="2"/>
      <c r="D10129" s="44"/>
      <c r="E10129" s="44"/>
      <c r="F10129" s="45"/>
      <c r="G10129" s="45"/>
      <c r="H10129" s="45"/>
      <c r="I10129" s="45"/>
      <c r="J10129" s="45"/>
      <c r="K10129" s="45"/>
      <c r="L10129" s="45"/>
      <c r="M10129" s="45"/>
      <c r="N10129" s="45"/>
      <c r="O10129" s="45"/>
      <c r="P10129" s="45"/>
      <c r="Q10129" s="45"/>
      <c r="R10129" s="45"/>
      <c r="S10129" s="45"/>
      <c r="T10129" s="45"/>
      <c r="U10129" s="45"/>
      <c r="V10129" s="46"/>
      <c r="W10129" s="46"/>
      <c r="X10129" s="45"/>
      <c r="Y10129" s="45"/>
      <c r="Z10129" s="44"/>
      <c r="AA10129" s="44"/>
      <c r="AB10129" s="45"/>
      <c r="AC10129" s="45"/>
      <c r="AD10129" s="45"/>
      <c r="AE10129" s="45"/>
      <c r="AF10129" s="45"/>
      <c r="AG10129" s="45"/>
      <c r="AH10129" s="45"/>
      <c r="AI10129" s="45"/>
      <c r="AJ10129" s="45"/>
      <c r="AK10129" s="20"/>
    </row>
    <row r="10130" spans="2:37">
      <c r="B10130" s="2"/>
      <c r="D10130" s="44"/>
      <c r="E10130" s="44"/>
      <c r="F10130" s="45"/>
      <c r="G10130" s="45"/>
      <c r="H10130" s="45"/>
      <c r="I10130" s="45"/>
      <c r="J10130" s="45"/>
      <c r="K10130" s="45"/>
      <c r="L10130" s="45"/>
      <c r="M10130" s="45"/>
      <c r="N10130" s="45"/>
      <c r="O10130" s="45"/>
      <c r="P10130" s="45"/>
      <c r="Q10130" s="45"/>
      <c r="R10130" s="45"/>
      <c r="S10130" s="45"/>
      <c r="T10130" s="45"/>
      <c r="U10130" s="45"/>
      <c r="V10130" s="46"/>
      <c r="W10130" s="46"/>
      <c r="X10130" s="45"/>
      <c r="Y10130" s="45"/>
      <c r="Z10130" s="44"/>
      <c r="AA10130" s="44"/>
      <c r="AB10130" s="45"/>
      <c r="AC10130" s="45"/>
      <c r="AD10130" s="45"/>
      <c r="AE10130" s="45"/>
      <c r="AF10130" s="45"/>
      <c r="AG10130" s="45"/>
      <c r="AH10130" s="45"/>
      <c r="AI10130" s="45"/>
      <c r="AJ10130" s="45"/>
      <c r="AK10130" s="20"/>
    </row>
    <row r="10131" spans="2:37">
      <c r="B10131" s="2"/>
      <c r="D10131" s="44"/>
      <c r="E10131" s="44"/>
      <c r="F10131" s="45"/>
      <c r="G10131" s="45"/>
      <c r="H10131" s="45"/>
      <c r="I10131" s="45"/>
      <c r="J10131" s="45"/>
      <c r="K10131" s="45"/>
      <c r="L10131" s="45"/>
      <c r="M10131" s="45"/>
      <c r="N10131" s="45"/>
      <c r="O10131" s="45"/>
      <c r="P10131" s="45"/>
      <c r="Q10131" s="45"/>
      <c r="R10131" s="45"/>
      <c r="S10131" s="45"/>
      <c r="T10131" s="45"/>
      <c r="U10131" s="45"/>
      <c r="V10131" s="46"/>
      <c r="W10131" s="46"/>
      <c r="X10131" s="45"/>
      <c r="Y10131" s="45"/>
      <c r="Z10131" s="44"/>
      <c r="AA10131" s="44"/>
      <c r="AB10131" s="45"/>
      <c r="AC10131" s="45"/>
      <c r="AD10131" s="45"/>
      <c r="AE10131" s="45"/>
      <c r="AF10131" s="45"/>
      <c r="AG10131" s="45"/>
      <c r="AH10131" s="45"/>
      <c r="AI10131" s="45"/>
      <c r="AJ10131" s="45"/>
      <c r="AK10131" s="20"/>
    </row>
    <row r="10132" spans="2:37">
      <c r="B10132" s="2"/>
      <c r="D10132" s="44"/>
      <c r="E10132" s="44"/>
      <c r="F10132" s="45"/>
      <c r="G10132" s="45"/>
      <c r="H10132" s="45"/>
      <c r="I10132" s="45"/>
      <c r="J10132" s="45"/>
      <c r="K10132" s="45"/>
      <c r="L10132" s="45"/>
      <c r="M10132" s="45"/>
      <c r="N10132" s="45"/>
      <c r="O10132" s="45"/>
      <c r="P10132" s="45"/>
      <c r="Q10132" s="45"/>
      <c r="R10132" s="45"/>
      <c r="S10132" s="45"/>
      <c r="T10132" s="45"/>
      <c r="U10132" s="45"/>
      <c r="V10132" s="46"/>
      <c r="W10132" s="46"/>
      <c r="X10132" s="45"/>
      <c r="Y10132" s="45"/>
      <c r="Z10132" s="44"/>
      <c r="AA10132" s="44"/>
      <c r="AB10132" s="45"/>
      <c r="AC10132" s="45"/>
      <c r="AD10132" s="45"/>
      <c r="AE10132" s="45"/>
      <c r="AF10132" s="45"/>
      <c r="AG10132" s="45"/>
      <c r="AH10132" s="45"/>
      <c r="AI10132" s="45"/>
      <c r="AJ10132" s="45"/>
      <c r="AK10132" s="20"/>
    </row>
    <row r="10133" spans="2:37">
      <c r="B10133" s="2"/>
      <c r="D10133" s="44"/>
      <c r="E10133" s="44"/>
      <c r="F10133" s="45"/>
      <c r="G10133" s="45"/>
      <c r="H10133" s="45"/>
      <c r="I10133" s="45"/>
      <c r="J10133" s="45"/>
      <c r="K10133" s="45"/>
      <c r="L10133" s="45"/>
      <c r="M10133" s="45"/>
      <c r="N10133" s="45"/>
      <c r="O10133" s="45"/>
      <c r="P10133" s="45"/>
      <c r="Q10133" s="45"/>
      <c r="R10133" s="45"/>
      <c r="S10133" s="45"/>
      <c r="T10133" s="45"/>
      <c r="U10133" s="45"/>
      <c r="V10133" s="46"/>
      <c r="W10133" s="46"/>
      <c r="X10133" s="45"/>
      <c r="Y10133" s="45"/>
      <c r="Z10133" s="44"/>
      <c r="AA10133" s="44"/>
      <c r="AB10133" s="45"/>
      <c r="AC10133" s="45"/>
      <c r="AD10133" s="45"/>
      <c r="AE10133" s="45"/>
      <c r="AF10133" s="45"/>
      <c r="AG10133" s="45"/>
      <c r="AH10133" s="45"/>
      <c r="AI10133" s="45"/>
      <c r="AJ10133" s="45"/>
      <c r="AK10133" s="20"/>
    </row>
    <row r="10134" spans="2:37">
      <c r="B10134" s="2"/>
      <c r="D10134" s="44"/>
      <c r="E10134" s="44"/>
      <c r="F10134" s="45"/>
      <c r="G10134" s="45"/>
      <c r="H10134" s="45"/>
      <c r="I10134" s="45"/>
      <c r="J10134" s="45"/>
      <c r="K10134" s="45"/>
      <c r="L10134" s="45"/>
      <c r="M10134" s="45"/>
      <c r="N10134" s="45"/>
      <c r="O10134" s="45"/>
      <c r="P10134" s="45"/>
      <c r="Q10134" s="45"/>
      <c r="R10134" s="45"/>
      <c r="S10134" s="45"/>
      <c r="T10134" s="45"/>
      <c r="U10134" s="45"/>
      <c r="V10134" s="46"/>
      <c r="W10134" s="46"/>
      <c r="X10134" s="45"/>
      <c r="Y10134" s="45"/>
      <c r="Z10134" s="44"/>
      <c r="AA10134" s="44"/>
      <c r="AB10134" s="45"/>
      <c r="AC10134" s="45"/>
      <c r="AD10134" s="45"/>
      <c r="AE10134" s="45"/>
      <c r="AF10134" s="45"/>
      <c r="AG10134" s="45"/>
      <c r="AH10134" s="45"/>
      <c r="AI10134" s="45"/>
      <c r="AJ10134" s="45"/>
      <c r="AK10134" s="20"/>
    </row>
    <row r="10135" spans="2:37">
      <c r="B10135" s="2"/>
      <c r="D10135" s="44"/>
      <c r="E10135" s="44"/>
      <c r="F10135" s="45"/>
      <c r="G10135" s="45"/>
      <c r="H10135" s="45"/>
      <c r="I10135" s="45"/>
      <c r="J10135" s="45"/>
      <c r="K10135" s="45"/>
      <c r="L10135" s="45"/>
      <c r="M10135" s="45"/>
      <c r="N10135" s="45"/>
      <c r="O10135" s="45"/>
      <c r="P10135" s="45"/>
      <c r="Q10135" s="45"/>
      <c r="R10135" s="45"/>
      <c r="S10135" s="45"/>
      <c r="T10135" s="45"/>
      <c r="U10135" s="45"/>
      <c r="V10135" s="46"/>
      <c r="W10135" s="46"/>
      <c r="X10135" s="45"/>
      <c r="Y10135" s="45"/>
      <c r="Z10135" s="44"/>
      <c r="AA10135" s="44"/>
      <c r="AB10135" s="45"/>
      <c r="AC10135" s="45"/>
      <c r="AD10135" s="45"/>
      <c r="AE10135" s="45"/>
      <c r="AF10135" s="45"/>
      <c r="AG10135" s="45"/>
      <c r="AH10135" s="45"/>
      <c r="AI10135" s="45"/>
      <c r="AJ10135" s="45"/>
      <c r="AK10135" s="20"/>
    </row>
    <row r="10136" spans="2:37">
      <c r="B10136" s="2"/>
      <c r="D10136" s="44"/>
      <c r="E10136" s="44"/>
      <c r="F10136" s="45"/>
      <c r="G10136" s="45"/>
      <c r="H10136" s="45"/>
      <c r="I10136" s="45"/>
      <c r="J10136" s="45"/>
      <c r="K10136" s="45"/>
      <c r="L10136" s="45"/>
      <c r="M10136" s="45"/>
      <c r="N10136" s="45"/>
      <c r="O10136" s="45"/>
      <c r="P10136" s="45"/>
      <c r="Q10136" s="45"/>
      <c r="R10136" s="45"/>
      <c r="S10136" s="45"/>
      <c r="T10136" s="45"/>
      <c r="U10136" s="45"/>
      <c r="V10136" s="46"/>
      <c r="W10136" s="46"/>
      <c r="X10136" s="45"/>
      <c r="Y10136" s="45"/>
      <c r="Z10136" s="44"/>
      <c r="AA10136" s="44"/>
      <c r="AB10136" s="45"/>
      <c r="AC10136" s="45"/>
      <c r="AD10136" s="45"/>
      <c r="AE10136" s="45"/>
      <c r="AF10136" s="45"/>
      <c r="AG10136" s="45"/>
      <c r="AH10136" s="45"/>
      <c r="AI10136" s="45"/>
      <c r="AJ10136" s="45"/>
      <c r="AK10136" s="20"/>
    </row>
    <row r="10137" spans="2:37">
      <c r="B10137" s="2"/>
      <c r="D10137" s="44"/>
      <c r="E10137" s="44"/>
      <c r="F10137" s="45"/>
      <c r="G10137" s="45"/>
      <c r="H10137" s="45"/>
      <c r="I10137" s="45"/>
      <c r="J10137" s="45"/>
      <c r="K10137" s="45"/>
      <c r="L10137" s="45"/>
      <c r="M10137" s="45"/>
      <c r="N10137" s="45"/>
      <c r="O10137" s="45"/>
      <c r="P10137" s="45"/>
      <c r="Q10137" s="45"/>
      <c r="R10137" s="45"/>
      <c r="S10137" s="45"/>
      <c r="T10137" s="45"/>
      <c r="U10137" s="45"/>
      <c r="V10137" s="46"/>
      <c r="W10137" s="46"/>
      <c r="X10137" s="45"/>
      <c r="Y10137" s="45"/>
      <c r="Z10137" s="44"/>
      <c r="AA10137" s="44"/>
      <c r="AB10137" s="45"/>
      <c r="AC10137" s="45"/>
      <c r="AD10137" s="45"/>
      <c r="AE10137" s="45"/>
      <c r="AF10137" s="45"/>
      <c r="AG10137" s="45"/>
      <c r="AH10137" s="45"/>
      <c r="AI10137" s="45"/>
      <c r="AJ10137" s="45"/>
      <c r="AK10137" s="20"/>
    </row>
    <row r="10138" spans="2:37">
      <c r="B10138" s="2"/>
      <c r="D10138" s="44"/>
      <c r="E10138" s="44"/>
      <c r="F10138" s="45"/>
      <c r="G10138" s="45"/>
      <c r="H10138" s="45"/>
      <c r="I10138" s="45"/>
      <c r="J10138" s="45"/>
      <c r="K10138" s="45"/>
      <c r="L10138" s="45"/>
      <c r="M10138" s="45"/>
      <c r="N10138" s="45"/>
      <c r="O10138" s="45"/>
      <c r="P10138" s="45"/>
      <c r="Q10138" s="45"/>
      <c r="R10138" s="45"/>
      <c r="S10138" s="45"/>
      <c r="T10138" s="45"/>
      <c r="U10138" s="45"/>
      <c r="V10138" s="46"/>
      <c r="W10138" s="46"/>
      <c r="X10138" s="45"/>
      <c r="Y10138" s="45"/>
      <c r="Z10138" s="44"/>
      <c r="AA10138" s="44"/>
      <c r="AB10138" s="45"/>
      <c r="AC10138" s="45"/>
      <c r="AD10138" s="45"/>
      <c r="AE10138" s="45"/>
      <c r="AF10138" s="45"/>
      <c r="AG10138" s="45"/>
      <c r="AH10138" s="45"/>
      <c r="AI10138" s="45"/>
      <c r="AJ10138" s="45"/>
      <c r="AK10138" s="20"/>
    </row>
    <row r="10139" spans="2:37">
      <c r="B10139" s="2"/>
      <c r="D10139" s="44"/>
      <c r="E10139" s="44"/>
      <c r="F10139" s="45"/>
      <c r="G10139" s="45"/>
      <c r="H10139" s="45"/>
      <c r="I10139" s="45"/>
      <c r="J10139" s="45"/>
      <c r="K10139" s="45"/>
      <c r="L10139" s="45"/>
      <c r="M10139" s="45"/>
      <c r="N10139" s="45"/>
      <c r="O10139" s="45"/>
      <c r="P10139" s="45"/>
      <c r="Q10139" s="45"/>
      <c r="R10139" s="45"/>
      <c r="S10139" s="45"/>
      <c r="T10139" s="45"/>
      <c r="U10139" s="45"/>
      <c r="V10139" s="46"/>
      <c r="W10139" s="46"/>
      <c r="X10139" s="45"/>
      <c r="Y10139" s="45"/>
      <c r="Z10139" s="44"/>
      <c r="AA10139" s="44"/>
      <c r="AB10139" s="45"/>
      <c r="AC10139" s="45"/>
      <c r="AD10139" s="45"/>
      <c r="AE10139" s="45"/>
      <c r="AF10139" s="45"/>
      <c r="AG10139" s="45"/>
      <c r="AH10139" s="45"/>
      <c r="AI10139" s="45"/>
      <c r="AJ10139" s="45"/>
      <c r="AK10139" s="20"/>
    </row>
    <row r="10140" spans="2:37">
      <c r="B10140" s="2"/>
      <c r="D10140" s="44"/>
      <c r="E10140" s="44"/>
      <c r="F10140" s="45"/>
      <c r="G10140" s="45"/>
      <c r="H10140" s="45"/>
      <c r="I10140" s="45"/>
      <c r="J10140" s="45"/>
      <c r="K10140" s="45"/>
      <c r="L10140" s="45"/>
      <c r="M10140" s="45"/>
      <c r="N10140" s="45"/>
      <c r="O10140" s="45"/>
      <c r="P10140" s="45"/>
      <c r="Q10140" s="45"/>
      <c r="R10140" s="45"/>
      <c r="S10140" s="45"/>
      <c r="T10140" s="45"/>
      <c r="U10140" s="45"/>
      <c r="V10140" s="46"/>
      <c r="W10140" s="46"/>
      <c r="X10140" s="45"/>
      <c r="Y10140" s="45"/>
      <c r="Z10140" s="44"/>
      <c r="AA10140" s="44"/>
      <c r="AB10140" s="45"/>
      <c r="AC10140" s="45"/>
      <c r="AD10140" s="45"/>
      <c r="AE10140" s="45"/>
      <c r="AF10140" s="45"/>
      <c r="AG10140" s="45"/>
      <c r="AH10140" s="45"/>
      <c r="AI10140" s="45"/>
      <c r="AJ10140" s="45"/>
      <c r="AK10140" s="20"/>
    </row>
    <row r="10141" spans="2:37">
      <c r="B10141" s="2"/>
      <c r="D10141" s="44"/>
      <c r="E10141" s="44"/>
      <c r="F10141" s="45"/>
      <c r="G10141" s="45"/>
      <c r="H10141" s="45"/>
      <c r="I10141" s="45"/>
      <c r="J10141" s="45"/>
      <c r="K10141" s="45"/>
      <c r="L10141" s="45"/>
      <c r="M10141" s="45"/>
      <c r="N10141" s="45"/>
      <c r="O10141" s="45"/>
      <c r="P10141" s="45"/>
      <c r="Q10141" s="45"/>
      <c r="R10141" s="45"/>
      <c r="S10141" s="45"/>
      <c r="T10141" s="45"/>
      <c r="U10141" s="45"/>
      <c r="V10141" s="46"/>
      <c r="W10141" s="46"/>
      <c r="X10141" s="45"/>
      <c r="Y10141" s="45"/>
      <c r="Z10141" s="44"/>
      <c r="AA10141" s="44"/>
      <c r="AB10141" s="45"/>
      <c r="AC10141" s="45"/>
      <c r="AD10141" s="45"/>
      <c r="AE10141" s="45"/>
      <c r="AF10141" s="45"/>
      <c r="AG10141" s="45"/>
      <c r="AH10141" s="45"/>
      <c r="AI10141" s="45"/>
      <c r="AJ10141" s="45"/>
      <c r="AK10141" s="20"/>
    </row>
    <row r="10142" spans="2:37">
      <c r="B10142" s="2"/>
      <c r="D10142" s="44"/>
      <c r="E10142" s="44"/>
      <c r="F10142" s="45"/>
      <c r="G10142" s="45"/>
      <c r="H10142" s="45"/>
      <c r="I10142" s="45"/>
      <c r="J10142" s="45"/>
      <c r="K10142" s="45"/>
      <c r="L10142" s="45"/>
      <c r="M10142" s="45"/>
      <c r="N10142" s="45"/>
      <c r="O10142" s="45"/>
      <c r="P10142" s="45"/>
      <c r="Q10142" s="45"/>
      <c r="R10142" s="45"/>
      <c r="S10142" s="45"/>
      <c r="T10142" s="45"/>
      <c r="U10142" s="45"/>
      <c r="V10142" s="46"/>
      <c r="W10142" s="46"/>
      <c r="X10142" s="45"/>
      <c r="Y10142" s="45"/>
      <c r="Z10142" s="44"/>
      <c r="AA10142" s="44"/>
      <c r="AB10142" s="45"/>
      <c r="AC10142" s="45"/>
      <c r="AD10142" s="45"/>
      <c r="AE10142" s="45"/>
      <c r="AF10142" s="45"/>
      <c r="AG10142" s="45"/>
      <c r="AH10142" s="45"/>
      <c r="AI10142" s="45"/>
      <c r="AJ10142" s="45"/>
      <c r="AK10142" s="20"/>
    </row>
    <row r="10143" spans="2:37">
      <c r="B10143" s="2"/>
      <c r="D10143" s="44"/>
      <c r="E10143" s="44"/>
      <c r="F10143" s="45"/>
      <c r="G10143" s="45"/>
      <c r="H10143" s="45"/>
      <c r="I10143" s="45"/>
      <c r="J10143" s="45"/>
      <c r="K10143" s="45"/>
      <c r="L10143" s="45"/>
      <c r="M10143" s="45"/>
      <c r="N10143" s="45"/>
      <c r="O10143" s="45"/>
      <c r="P10143" s="45"/>
      <c r="Q10143" s="45"/>
      <c r="R10143" s="45"/>
      <c r="S10143" s="45"/>
      <c r="T10143" s="45"/>
      <c r="U10143" s="45"/>
      <c r="V10143" s="46"/>
      <c r="W10143" s="46"/>
      <c r="X10143" s="45"/>
      <c r="Y10143" s="45"/>
      <c r="Z10143" s="44"/>
      <c r="AA10143" s="44"/>
      <c r="AB10143" s="45"/>
      <c r="AC10143" s="45"/>
      <c r="AD10143" s="45"/>
      <c r="AE10143" s="45"/>
      <c r="AF10143" s="45"/>
      <c r="AG10143" s="45"/>
      <c r="AH10143" s="45"/>
      <c r="AI10143" s="45"/>
      <c r="AJ10143" s="45"/>
      <c r="AK10143" s="20"/>
    </row>
    <row r="10144" spans="2:37">
      <c r="B10144" s="2"/>
      <c r="D10144" s="44"/>
      <c r="E10144" s="44"/>
      <c r="F10144" s="45"/>
      <c r="G10144" s="45"/>
      <c r="H10144" s="45"/>
      <c r="I10144" s="45"/>
      <c r="J10144" s="45"/>
      <c r="K10144" s="45"/>
      <c r="L10144" s="45"/>
      <c r="M10144" s="45"/>
      <c r="N10144" s="45"/>
      <c r="O10144" s="45"/>
      <c r="P10144" s="45"/>
      <c r="Q10144" s="45"/>
      <c r="R10144" s="45"/>
      <c r="S10144" s="45"/>
      <c r="T10144" s="45"/>
      <c r="U10144" s="45"/>
      <c r="V10144" s="46"/>
      <c r="W10144" s="46"/>
      <c r="X10144" s="45"/>
      <c r="Y10144" s="45"/>
      <c r="Z10144" s="44"/>
      <c r="AA10144" s="44"/>
      <c r="AB10144" s="45"/>
      <c r="AC10144" s="45"/>
      <c r="AD10144" s="45"/>
      <c r="AE10144" s="45"/>
      <c r="AF10144" s="45"/>
      <c r="AG10144" s="45"/>
      <c r="AH10144" s="45"/>
      <c r="AI10144" s="45"/>
      <c r="AJ10144" s="45"/>
      <c r="AK10144" s="20"/>
    </row>
    <row r="10145" spans="2:37">
      <c r="B10145" s="2"/>
      <c r="D10145" s="44"/>
      <c r="E10145" s="44"/>
      <c r="F10145" s="45"/>
      <c r="G10145" s="45"/>
      <c r="H10145" s="45"/>
      <c r="I10145" s="45"/>
      <c r="J10145" s="45"/>
      <c r="K10145" s="45"/>
      <c r="L10145" s="45"/>
      <c r="M10145" s="45"/>
      <c r="N10145" s="45"/>
      <c r="O10145" s="45"/>
      <c r="P10145" s="45"/>
      <c r="Q10145" s="45"/>
      <c r="R10145" s="45"/>
      <c r="S10145" s="45"/>
      <c r="T10145" s="45"/>
      <c r="U10145" s="45"/>
      <c r="V10145" s="46"/>
      <c r="W10145" s="46"/>
      <c r="X10145" s="45"/>
      <c r="Y10145" s="45"/>
      <c r="Z10145" s="44"/>
      <c r="AA10145" s="44"/>
      <c r="AB10145" s="45"/>
      <c r="AC10145" s="45"/>
      <c r="AD10145" s="45"/>
      <c r="AE10145" s="45"/>
      <c r="AF10145" s="45"/>
      <c r="AG10145" s="45"/>
      <c r="AH10145" s="45"/>
      <c r="AI10145" s="45"/>
      <c r="AJ10145" s="45"/>
      <c r="AK10145" s="20"/>
    </row>
    <row r="10146" spans="2:37">
      <c r="B10146" s="2"/>
      <c r="D10146" s="44"/>
      <c r="E10146" s="44"/>
      <c r="F10146" s="45"/>
      <c r="G10146" s="45"/>
      <c r="H10146" s="45"/>
      <c r="I10146" s="45"/>
      <c r="J10146" s="45"/>
      <c r="K10146" s="45"/>
      <c r="L10146" s="45"/>
      <c r="M10146" s="45"/>
      <c r="N10146" s="45"/>
      <c r="O10146" s="45"/>
      <c r="P10146" s="45"/>
      <c r="Q10146" s="45"/>
      <c r="R10146" s="45"/>
      <c r="S10146" s="45"/>
      <c r="T10146" s="45"/>
      <c r="U10146" s="45"/>
      <c r="V10146" s="46"/>
      <c r="W10146" s="46"/>
      <c r="X10146" s="45"/>
      <c r="Y10146" s="45"/>
      <c r="Z10146" s="44"/>
      <c r="AA10146" s="44"/>
      <c r="AB10146" s="45"/>
      <c r="AC10146" s="45"/>
      <c r="AD10146" s="45"/>
      <c r="AE10146" s="45"/>
      <c r="AF10146" s="45"/>
      <c r="AG10146" s="45"/>
      <c r="AH10146" s="45"/>
      <c r="AI10146" s="45"/>
      <c r="AJ10146" s="45"/>
      <c r="AK10146" s="20"/>
    </row>
    <row r="10147" spans="2:37">
      <c r="B10147" s="2"/>
      <c r="D10147" s="44"/>
      <c r="E10147" s="44"/>
      <c r="F10147" s="45"/>
      <c r="G10147" s="45"/>
      <c r="H10147" s="45"/>
      <c r="I10147" s="45"/>
      <c r="J10147" s="45"/>
      <c r="K10147" s="45"/>
      <c r="L10147" s="45"/>
      <c r="M10147" s="45"/>
      <c r="N10147" s="45"/>
      <c r="O10147" s="45"/>
      <c r="P10147" s="45"/>
      <c r="Q10147" s="45"/>
      <c r="R10147" s="45"/>
      <c r="S10147" s="45"/>
      <c r="T10147" s="45"/>
      <c r="U10147" s="45"/>
      <c r="V10147" s="46"/>
      <c r="W10147" s="46"/>
      <c r="X10147" s="45"/>
      <c r="Y10147" s="45"/>
      <c r="Z10147" s="44"/>
      <c r="AA10147" s="44"/>
      <c r="AB10147" s="45"/>
      <c r="AC10147" s="45"/>
      <c r="AD10147" s="45"/>
      <c r="AE10147" s="45"/>
      <c r="AF10147" s="45"/>
      <c r="AG10147" s="45"/>
      <c r="AH10147" s="45"/>
      <c r="AI10147" s="45"/>
      <c r="AJ10147" s="45"/>
      <c r="AK10147" s="20"/>
    </row>
    <row r="10148" spans="2:37">
      <c r="B10148" s="2"/>
      <c r="D10148" s="44"/>
      <c r="E10148" s="44"/>
      <c r="F10148" s="45"/>
      <c r="G10148" s="45"/>
      <c r="H10148" s="45"/>
      <c r="I10148" s="45"/>
      <c r="J10148" s="45"/>
      <c r="K10148" s="45"/>
      <c r="L10148" s="45"/>
      <c r="M10148" s="45"/>
      <c r="N10148" s="45"/>
      <c r="O10148" s="45"/>
      <c r="P10148" s="45"/>
      <c r="Q10148" s="45"/>
      <c r="R10148" s="45"/>
      <c r="S10148" s="45"/>
      <c r="T10148" s="45"/>
      <c r="U10148" s="45"/>
      <c r="V10148" s="46"/>
      <c r="W10148" s="46"/>
      <c r="X10148" s="45"/>
      <c r="Y10148" s="45"/>
      <c r="Z10148" s="44"/>
      <c r="AA10148" s="44"/>
      <c r="AB10148" s="45"/>
      <c r="AC10148" s="45"/>
      <c r="AD10148" s="45"/>
      <c r="AE10148" s="45"/>
      <c r="AF10148" s="45"/>
      <c r="AG10148" s="45"/>
      <c r="AH10148" s="45"/>
      <c r="AI10148" s="45"/>
      <c r="AJ10148" s="45"/>
      <c r="AK10148" s="20"/>
    </row>
    <row r="10149" spans="2:37">
      <c r="B10149" s="2"/>
      <c r="D10149" s="44"/>
      <c r="E10149" s="44"/>
      <c r="F10149" s="45"/>
      <c r="G10149" s="45"/>
      <c r="H10149" s="45"/>
      <c r="I10149" s="45"/>
      <c r="J10149" s="45"/>
      <c r="K10149" s="45"/>
      <c r="L10149" s="45"/>
      <c r="M10149" s="45"/>
      <c r="N10149" s="45"/>
      <c r="O10149" s="45"/>
      <c r="P10149" s="45"/>
      <c r="Q10149" s="45"/>
      <c r="R10149" s="45"/>
      <c r="S10149" s="45"/>
      <c r="T10149" s="45"/>
      <c r="U10149" s="45"/>
      <c r="V10149" s="46"/>
      <c r="W10149" s="46"/>
      <c r="X10149" s="45"/>
      <c r="Y10149" s="45"/>
      <c r="Z10149" s="44"/>
      <c r="AA10149" s="44"/>
      <c r="AB10149" s="45"/>
      <c r="AC10149" s="45"/>
      <c r="AD10149" s="45"/>
      <c r="AE10149" s="45"/>
      <c r="AF10149" s="45"/>
      <c r="AG10149" s="45"/>
      <c r="AH10149" s="45"/>
      <c r="AI10149" s="45"/>
      <c r="AJ10149" s="45"/>
      <c r="AK10149" s="20"/>
    </row>
    <row r="10150" spans="2:37">
      <c r="B10150" s="2"/>
      <c r="D10150" s="44"/>
      <c r="E10150" s="44"/>
      <c r="F10150" s="45"/>
      <c r="G10150" s="45"/>
      <c r="H10150" s="45"/>
      <c r="I10150" s="45"/>
      <c r="J10150" s="45"/>
      <c r="K10150" s="45"/>
      <c r="L10150" s="45"/>
      <c r="M10150" s="45"/>
      <c r="N10150" s="45"/>
      <c r="O10150" s="45"/>
      <c r="P10150" s="45"/>
      <c r="Q10150" s="45"/>
      <c r="R10150" s="45"/>
      <c r="S10150" s="45"/>
      <c r="T10150" s="45"/>
      <c r="U10150" s="45"/>
      <c r="V10150" s="46"/>
      <c r="W10150" s="46"/>
      <c r="X10150" s="45"/>
      <c r="Y10150" s="45"/>
      <c r="Z10150" s="44"/>
      <c r="AA10150" s="44"/>
      <c r="AB10150" s="45"/>
      <c r="AC10150" s="45"/>
      <c r="AD10150" s="45"/>
      <c r="AE10150" s="45"/>
      <c r="AF10150" s="45"/>
      <c r="AG10150" s="45"/>
      <c r="AH10150" s="45"/>
      <c r="AI10150" s="45"/>
      <c r="AJ10150" s="45"/>
      <c r="AK10150" s="20"/>
    </row>
    <row r="10151" spans="2:37">
      <c r="B10151" s="2"/>
      <c r="D10151" s="44"/>
      <c r="E10151" s="44"/>
      <c r="F10151" s="45"/>
      <c r="G10151" s="45"/>
      <c r="H10151" s="45"/>
      <c r="I10151" s="45"/>
      <c r="J10151" s="45"/>
      <c r="K10151" s="45"/>
      <c r="L10151" s="45"/>
      <c r="M10151" s="45"/>
      <c r="N10151" s="45"/>
      <c r="O10151" s="45"/>
      <c r="P10151" s="45"/>
      <c r="Q10151" s="45"/>
      <c r="R10151" s="45"/>
      <c r="S10151" s="45"/>
      <c r="T10151" s="45"/>
      <c r="U10151" s="45"/>
      <c r="V10151" s="46"/>
      <c r="W10151" s="46"/>
      <c r="X10151" s="45"/>
      <c r="Y10151" s="45"/>
      <c r="Z10151" s="44"/>
      <c r="AA10151" s="44"/>
      <c r="AB10151" s="45"/>
      <c r="AC10151" s="45"/>
      <c r="AD10151" s="45"/>
      <c r="AE10151" s="45"/>
      <c r="AF10151" s="45"/>
      <c r="AG10151" s="45"/>
      <c r="AH10151" s="45"/>
      <c r="AI10151" s="45"/>
      <c r="AJ10151" s="45"/>
      <c r="AK10151" s="20"/>
    </row>
    <row r="10152" spans="2:37">
      <c r="B10152" s="2"/>
      <c r="D10152" s="44"/>
      <c r="E10152" s="44"/>
      <c r="F10152" s="45"/>
      <c r="G10152" s="45"/>
      <c r="H10152" s="45"/>
      <c r="I10152" s="45"/>
      <c r="J10152" s="45"/>
      <c r="K10152" s="45"/>
      <c r="L10152" s="45"/>
      <c r="M10152" s="45"/>
      <c r="N10152" s="45"/>
      <c r="O10152" s="45"/>
      <c r="P10152" s="45"/>
      <c r="Q10152" s="45"/>
      <c r="R10152" s="45"/>
      <c r="S10152" s="45"/>
      <c r="T10152" s="45"/>
      <c r="U10152" s="45"/>
      <c r="V10152" s="46"/>
      <c r="W10152" s="46"/>
      <c r="X10152" s="45"/>
      <c r="Y10152" s="45"/>
      <c r="Z10152" s="44"/>
      <c r="AA10152" s="44"/>
      <c r="AB10152" s="45"/>
      <c r="AC10152" s="45"/>
      <c r="AD10152" s="45"/>
      <c r="AE10152" s="45"/>
      <c r="AF10152" s="45"/>
      <c r="AG10152" s="45"/>
      <c r="AH10152" s="45"/>
      <c r="AI10152" s="45"/>
      <c r="AJ10152" s="45"/>
      <c r="AK10152" s="20"/>
    </row>
    <row r="10153" spans="2:37">
      <c r="B10153" s="2"/>
      <c r="D10153" s="44"/>
      <c r="E10153" s="44"/>
      <c r="F10153" s="45"/>
      <c r="G10153" s="45"/>
      <c r="H10153" s="45"/>
      <c r="I10153" s="45"/>
      <c r="J10153" s="45"/>
      <c r="K10153" s="45"/>
      <c r="L10153" s="45"/>
      <c r="M10153" s="45"/>
      <c r="N10153" s="45"/>
      <c r="O10153" s="45"/>
      <c r="P10153" s="45"/>
      <c r="Q10153" s="45"/>
      <c r="R10153" s="45"/>
      <c r="S10153" s="45"/>
      <c r="T10153" s="45"/>
      <c r="U10153" s="45"/>
      <c r="V10153" s="46"/>
      <c r="W10153" s="46"/>
      <c r="X10153" s="45"/>
      <c r="Y10153" s="45"/>
      <c r="Z10153" s="44"/>
      <c r="AA10153" s="44"/>
      <c r="AB10153" s="45"/>
      <c r="AC10153" s="45"/>
      <c r="AD10153" s="45"/>
      <c r="AE10153" s="45"/>
      <c r="AF10153" s="45"/>
      <c r="AG10153" s="45"/>
      <c r="AH10153" s="45"/>
      <c r="AI10153" s="45"/>
      <c r="AJ10153" s="45"/>
      <c r="AK10153" s="20"/>
    </row>
    <row r="10154" spans="2:37">
      <c r="B10154" s="2"/>
      <c r="D10154" s="44"/>
      <c r="E10154" s="44"/>
      <c r="F10154" s="45"/>
      <c r="G10154" s="45"/>
      <c r="H10154" s="45"/>
      <c r="I10154" s="45"/>
      <c r="J10154" s="45"/>
      <c r="K10154" s="45"/>
      <c r="L10154" s="45"/>
      <c r="M10154" s="45"/>
      <c r="N10154" s="45"/>
      <c r="O10154" s="45"/>
      <c r="P10154" s="45"/>
      <c r="Q10154" s="45"/>
      <c r="R10154" s="45"/>
      <c r="S10154" s="45"/>
      <c r="T10154" s="45"/>
      <c r="U10154" s="45"/>
      <c r="V10154" s="46"/>
      <c r="W10154" s="46"/>
      <c r="X10154" s="45"/>
      <c r="Y10154" s="45"/>
      <c r="Z10154" s="44"/>
      <c r="AA10154" s="44"/>
      <c r="AB10154" s="45"/>
      <c r="AC10154" s="45"/>
      <c r="AD10154" s="45"/>
      <c r="AE10154" s="45"/>
      <c r="AF10154" s="45"/>
      <c r="AG10154" s="45"/>
      <c r="AH10154" s="45"/>
      <c r="AI10154" s="45"/>
      <c r="AJ10154" s="45"/>
      <c r="AK10154" s="20"/>
    </row>
    <row r="10155" spans="2:37">
      <c r="B10155" s="2"/>
      <c r="D10155" s="44"/>
      <c r="E10155" s="44"/>
      <c r="F10155" s="45"/>
      <c r="G10155" s="45"/>
      <c r="H10155" s="45"/>
      <c r="I10155" s="45"/>
      <c r="J10155" s="45"/>
      <c r="K10155" s="45"/>
      <c r="L10155" s="45"/>
      <c r="M10155" s="45"/>
      <c r="N10155" s="45"/>
      <c r="O10155" s="45"/>
      <c r="P10155" s="45"/>
      <c r="Q10155" s="45"/>
      <c r="R10155" s="45"/>
      <c r="S10155" s="45"/>
      <c r="T10155" s="45"/>
      <c r="U10155" s="45"/>
      <c r="V10155" s="46"/>
      <c r="W10155" s="46"/>
      <c r="X10155" s="45"/>
      <c r="Y10155" s="45"/>
      <c r="Z10155" s="44"/>
      <c r="AA10155" s="44"/>
      <c r="AB10155" s="45"/>
      <c r="AC10155" s="45"/>
      <c r="AD10155" s="45"/>
      <c r="AE10155" s="45"/>
      <c r="AF10155" s="45"/>
      <c r="AG10155" s="45"/>
      <c r="AH10155" s="45"/>
      <c r="AI10155" s="45"/>
      <c r="AJ10155" s="45"/>
      <c r="AK10155" s="20"/>
    </row>
    <row r="10156" spans="2:37">
      <c r="B10156" s="2"/>
      <c r="D10156" s="44"/>
      <c r="E10156" s="44"/>
      <c r="F10156" s="45"/>
      <c r="G10156" s="45"/>
      <c r="H10156" s="45"/>
      <c r="I10156" s="45"/>
      <c r="J10156" s="45"/>
      <c r="K10156" s="45"/>
      <c r="L10156" s="45"/>
      <c r="M10156" s="45"/>
      <c r="N10156" s="45"/>
      <c r="O10156" s="45"/>
      <c r="P10156" s="45"/>
      <c r="Q10156" s="45"/>
      <c r="R10156" s="45"/>
      <c r="S10156" s="45"/>
      <c r="T10156" s="45"/>
      <c r="U10156" s="45"/>
      <c r="V10156" s="46"/>
      <c r="W10156" s="46"/>
      <c r="X10156" s="45"/>
      <c r="Y10156" s="45"/>
      <c r="Z10156" s="44"/>
      <c r="AA10156" s="44"/>
      <c r="AB10156" s="45"/>
      <c r="AC10156" s="45"/>
      <c r="AD10156" s="45"/>
      <c r="AE10156" s="45"/>
      <c r="AF10156" s="45"/>
      <c r="AG10156" s="45"/>
      <c r="AH10156" s="45"/>
      <c r="AI10156" s="45"/>
      <c r="AJ10156" s="45"/>
      <c r="AK10156" s="20"/>
    </row>
    <row r="10157" spans="2:37">
      <c r="B10157" s="2"/>
      <c r="D10157" s="44"/>
      <c r="E10157" s="44"/>
      <c r="F10157" s="45"/>
      <c r="G10157" s="45"/>
      <c r="H10157" s="45"/>
      <c r="I10157" s="45"/>
      <c r="J10157" s="45"/>
      <c r="K10157" s="45"/>
      <c r="L10157" s="45"/>
      <c r="M10157" s="45"/>
      <c r="N10157" s="45"/>
      <c r="O10157" s="45"/>
      <c r="P10157" s="45"/>
      <c r="Q10157" s="45"/>
      <c r="R10157" s="45"/>
      <c r="S10157" s="45"/>
      <c r="T10157" s="45"/>
      <c r="U10157" s="45"/>
      <c r="V10157" s="46"/>
      <c r="W10157" s="46"/>
      <c r="X10157" s="45"/>
      <c r="Y10157" s="45"/>
      <c r="Z10157" s="44"/>
      <c r="AA10157" s="44"/>
      <c r="AB10157" s="45"/>
      <c r="AC10157" s="45"/>
      <c r="AD10157" s="45"/>
      <c r="AE10157" s="45"/>
      <c r="AF10157" s="45"/>
      <c r="AG10157" s="45"/>
      <c r="AH10157" s="45"/>
      <c r="AI10157" s="45"/>
      <c r="AJ10157" s="45"/>
      <c r="AK10157" s="20"/>
    </row>
    <row r="10158" spans="2:37">
      <c r="B10158" s="2"/>
      <c r="D10158" s="44"/>
      <c r="E10158" s="44"/>
      <c r="F10158" s="45"/>
      <c r="G10158" s="45"/>
      <c r="H10158" s="45"/>
      <c r="I10158" s="45"/>
      <c r="J10158" s="45"/>
      <c r="K10158" s="45"/>
      <c r="L10158" s="45"/>
      <c r="M10158" s="45"/>
      <c r="N10158" s="45"/>
      <c r="O10158" s="45"/>
      <c r="P10158" s="45"/>
      <c r="Q10158" s="45"/>
      <c r="R10158" s="45"/>
      <c r="S10158" s="45"/>
      <c r="T10158" s="45"/>
      <c r="U10158" s="45"/>
      <c r="V10158" s="46"/>
      <c r="W10158" s="46"/>
      <c r="X10158" s="45"/>
      <c r="Y10158" s="45"/>
      <c r="Z10158" s="44"/>
      <c r="AA10158" s="44"/>
      <c r="AB10158" s="45"/>
      <c r="AC10158" s="45"/>
      <c r="AD10158" s="45"/>
      <c r="AE10158" s="45"/>
      <c r="AF10158" s="45"/>
      <c r="AG10158" s="45"/>
      <c r="AH10158" s="45"/>
      <c r="AI10158" s="45"/>
      <c r="AJ10158" s="45"/>
      <c r="AK10158" s="20"/>
    </row>
    <row r="10159" spans="2:37">
      <c r="B10159" s="2"/>
      <c r="D10159" s="44"/>
      <c r="E10159" s="44"/>
      <c r="F10159" s="45"/>
      <c r="G10159" s="45"/>
      <c r="H10159" s="45"/>
      <c r="I10159" s="45"/>
      <c r="J10159" s="45"/>
      <c r="K10159" s="45"/>
      <c r="L10159" s="45"/>
      <c r="M10159" s="45"/>
      <c r="N10159" s="45"/>
      <c r="O10159" s="45"/>
      <c r="P10159" s="45"/>
      <c r="Q10159" s="45"/>
      <c r="R10159" s="45"/>
      <c r="S10159" s="45"/>
      <c r="T10159" s="45"/>
      <c r="U10159" s="45"/>
      <c r="V10159" s="46"/>
      <c r="W10159" s="46"/>
      <c r="X10159" s="45"/>
      <c r="Y10159" s="45"/>
      <c r="Z10159" s="44"/>
      <c r="AA10159" s="44"/>
      <c r="AB10159" s="45"/>
      <c r="AC10159" s="45"/>
      <c r="AD10159" s="45"/>
      <c r="AE10159" s="45"/>
      <c r="AF10159" s="45"/>
      <c r="AG10159" s="45"/>
      <c r="AH10159" s="45"/>
      <c r="AI10159" s="45"/>
      <c r="AJ10159" s="45"/>
      <c r="AK10159" s="20"/>
    </row>
    <row r="10160" spans="2:37">
      <c r="B10160" s="2"/>
      <c r="D10160" s="44"/>
      <c r="E10160" s="44"/>
      <c r="F10160" s="45"/>
      <c r="G10160" s="45"/>
      <c r="H10160" s="45"/>
      <c r="I10160" s="45"/>
      <c r="J10160" s="45"/>
      <c r="K10160" s="45"/>
      <c r="L10160" s="45"/>
      <c r="M10160" s="45"/>
      <c r="N10160" s="45"/>
      <c r="O10160" s="45"/>
      <c r="P10160" s="45"/>
      <c r="Q10160" s="45"/>
      <c r="R10160" s="45"/>
      <c r="S10160" s="45"/>
      <c r="T10160" s="45"/>
      <c r="U10160" s="45"/>
      <c r="V10160" s="46"/>
      <c r="W10160" s="46"/>
      <c r="X10160" s="45"/>
      <c r="Y10160" s="45"/>
      <c r="Z10160" s="44"/>
      <c r="AA10160" s="44"/>
      <c r="AB10160" s="45"/>
      <c r="AC10160" s="45"/>
      <c r="AD10160" s="45"/>
      <c r="AE10160" s="45"/>
      <c r="AF10160" s="45"/>
      <c r="AG10160" s="45"/>
      <c r="AH10160" s="45"/>
      <c r="AI10160" s="45"/>
      <c r="AJ10160" s="45"/>
      <c r="AK10160" s="20"/>
    </row>
    <row r="10161" spans="2:37">
      <c r="B10161" s="2"/>
      <c r="D10161" s="44"/>
      <c r="E10161" s="44"/>
      <c r="F10161" s="45"/>
      <c r="G10161" s="45"/>
      <c r="H10161" s="45"/>
      <c r="I10161" s="45"/>
      <c r="J10161" s="45"/>
      <c r="K10161" s="45"/>
      <c r="L10161" s="45"/>
      <c r="M10161" s="45"/>
      <c r="N10161" s="45"/>
      <c r="O10161" s="45"/>
      <c r="P10161" s="45"/>
      <c r="Q10161" s="45"/>
      <c r="R10161" s="45"/>
      <c r="S10161" s="45"/>
      <c r="T10161" s="45"/>
      <c r="U10161" s="45"/>
      <c r="V10161" s="46"/>
      <c r="W10161" s="46"/>
      <c r="X10161" s="45"/>
      <c r="Y10161" s="45"/>
      <c r="Z10161" s="44"/>
      <c r="AA10161" s="44"/>
      <c r="AB10161" s="45"/>
      <c r="AC10161" s="45"/>
      <c r="AD10161" s="45"/>
      <c r="AE10161" s="45"/>
      <c r="AF10161" s="45"/>
      <c r="AG10161" s="45"/>
      <c r="AH10161" s="45"/>
      <c r="AI10161" s="45"/>
      <c r="AJ10161" s="45"/>
      <c r="AK10161" s="20"/>
    </row>
    <row r="10162" spans="2:37">
      <c r="B10162" s="2"/>
      <c r="D10162" s="44"/>
      <c r="E10162" s="44"/>
      <c r="F10162" s="45"/>
      <c r="G10162" s="45"/>
      <c r="H10162" s="45"/>
      <c r="I10162" s="45"/>
      <c r="J10162" s="45"/>
      <c r="K10162" s="45"/>
      <c r="L10162" s="45"/>
      <c r="M10162" s="45"/>
      <c r="N10162" s="45"/>
      <c r="O10162" s="45"/>
      <c r="P10162" s="45"/>
      <c r="Q10162" s="45"/>
      <c r="R10162" s="45"/>
      <c r="S10162" s="45"/>
      <c r="T10162" s="45"/>
      <c r="U10162" s="45"/>
      <c r="V10162" s="46"/>
      <c r="W10162" s="46"/>
      <c r="X10162" s="45"/>
      <c r="Y10162" s="45"/>
      <c r="Z10162" s="44"/>
      <c r="AA10162" s="44"/>
      <c r="AB10162" s="45"/>
      <c r="AC10162" s="45"/>
      <c r="AD10162" s="45"/>
      <c r="AE10162" s="45"/>
      <c r="AF10162" s="45"/>
      <c r="AG10162" s="45"/>
      <c r="AH10162" s="45"/>
      <c r="AI10162" s="45"/>
      <c r="AJ10162" s="45"/>
      <c r="AK10162" s="20"/>
    </row>
    <row r="10163" spans="2:37">
      <c r="B10163" s="2"/>
      <c r="D10163" s="44"/>
      <c r="E10163" s="44"/>
      <c r="F10163" s="45"/>
      <c r="G10163" s="45"/>
      <c r="H10163" s="45"/>
      <c r="I10163" s="45"/>
      <c r="J10163" s="45"/>
      <c r="K10163" s="45"/>
      <c r="L10163" s="45"/>
      <c r="M10163" s="45"/>
      <c r="N10163" s="45"/>
      <c r="O10163" s="45"/>
      <c r="P10163" s="45"/>
      <c r="Q10163" s="45"/>
      <c r="R10163" s="45"/>
      <c r="S10163" s="45"/>
      <c r="T10163" s="45"/>
      <c r="U10163" s="45"/>
      <c r="V10163" s="46"/>
      <c r="W10163" s="46"/>
      <c r="X10163" s="45"/>
      <c r="Y10163" s="45"/>
      <c r="Z10163" s="44"/>
      <c r="AA10163" s="44"/>
      <c r="AB10163" s="45"/>
      <c r="AC10163" s="45"/>
      <c r="AD10163" s="45"/>
      <c r="AE10163" s="45"/>
      <c r="AF10163" s="45"/>
      <c r="AG10163" s="45"/>
      <c r="AH10163" s="45"/>
      <c r="AI10163" s="45"/>
      <c r="AJ10163" s="45"/>
      <c r="AK10163" s="20"/>
    </row>
    <row r="10164" spans="2:37">
      <c r="B10164" s="2"/>
      <c r="D10164" s="44"/>
      <c r="E10164" s="44"/>
      <c r="F10164" s="45"/>
      <c r="G10164" s="45"/>
      <c r="H10164" s="45"/>
      <c r="I10164" s="45"/>
      <c r="J10164" s="45"/>
      <c r="K10164" s="45"/>
      <c r="L10164" s="45"/>
      <c r="M10164" s="45"/>
      <c r="N10164" s="45"/>
      <c r="O10164" s="45"/>
      <c r="P10164" s="45"/>
      <c r="Q10164" s="45"/>
      <c r="R10164" s="45"/>
      <c r="S10164" s="45"/>
      <c r="T10164" s="45"/>
      <c r="U10164" s="45"/>
      <c r="V10164" s="46"/>
      <c r="W10164" s="46"/>
      <c r="X10164" s="45"/>
      <c r="Y10164" s="45"/>
      <c r="Z10164" s="44"/>
      <c r="AA10164" s="44"/>
      <c r="AB10164" s="45"/>
      <c r="AC10164" s="45"/>
      <c r="AD10164" s="45"/>
      <c r="AE10164" s="45"/>
      <c r="AF10164" s="45"/>
      <c r="AG10164" s="45"/>
      <c r="AH10164" s="45"/>
      <c r="AI10164" s="45"/>
      <c r="AJ10164" s="45"/>
      <c r="AK10164" s="20"/>
    </row>
    <row r="10165" spans="2:37">
      <c r="B10165" s="2"/>
      <c r="D10165" s="44"/>
      <c r="E10165" s="44"/>
      <c r="F10165" s="45"/>
      <c r="G10165" s="45"/>
      <c r="H10165" s="45"/>
      <c r="I10165" s="45"/>
      <c r="J10165" s="45"/>
      <c r="K10165" s="45"/>
      <c r="L10165" s="45"/>
      <c r="M10165" s="45"/>
      <c r="N10165" s="45"/>
      <c r="O10165" s="45"/>
      <c r="P10165" s="45"/>
      <c r="Q10165" s="45"/>
      <c r="R10165" s="45"/>
      <c r="S10165" s="45"/>
      <c r="T10165" s="45"/>
      <c r="U10165" s="45"/>
      <c r="V10165" s="46"/>
      <c r="W10165" s="46"/>
      <c r="X10165" s="45"/>
      <c r="Y10165" s="45"/>
      <c r="Z10165" s="44"/>
      <c r="AA10165" s="44"/>
      <c r="AB10165" s="45"/>
      <c r="AC10165" s="45"/>
      <c r="AD10165" s="45"/>
      <c r="AE10165" s="45"/>
      <c r="AF10165" s="45"/>
      <c r="AG10165" s="45"/>
      <c r="AH10165" s="45"/>
      <c r="AI10165" s="45"/>
      <c r="AJ10165" s="45"/>
      <c r="AK10165" s="20"/>
    </row>
    <row r="10166" spans="2:37">
      <c r="B10166" s="2"/>
      <c r="D10166" s="44"/>
      <c r="E10166" s="44"/>
      <c r="F10166" s="45"/>
      <c r="G10166" s="45"/>
      <c r="H10166" s="45"/>
      <c r="I10166" s="45"/>
      <c r="J10166" s="45"/>
      <c r="K10166" s="45"/>
      <c r="L10166" s="45"/>
      <c r="M10166" s="45"/>
      <c r="N10166" s="45"/>
      <c r="O10166" s="45"/>
      <c r="P10166" s="45"/>
      <c r="Q10166" s="45"/>
      <c r="R10166" s="45"/>
      <c r="S10166" s="45"/>
      <c r="T10166" s="45"/>
      <c r="U10166" s="45"/>
      <c r="V10166" s="46"/>
      <c r="W10166" s="46"/>
      <c r="X10166" s="45"/>
      <c r="Y10166" s="45"/>
      <c r="Z10166" s="44"/>
      <c r="AA10166" s="44"/>
      <c r="AB10166" s="45"/>
      <c r="AC10166" s="45"/>
      <c r="AD10166" s="45"/>
      <c r="AE10166" s="45"/>
      <c r="AF10166" s="45"/>
      <c r="AG10166" s="45"/>
      <c r="AH10166" s="45"/>
      <c r="AI10166" s="45"/>
      <c r="AJ10166" s="45"/>
      <c r="AK10166" s="20"/>
    </row>
    <row r="10167" spans="2:37" ht="14.25" customHeight="1">
      <c r="B10167" s="2"/>
      <c r="D10167" s="44"/>
      <c r="E10167" s="44"/>
      <c r="F10167" s="45"/>
      <c r="G10167" s="45"/>
      <c r="H10167" s="45"/>
      <c r="I10167" s="45"/>
      <c r="J10167" s="45"/>
      <c r="K10167" s="45"/>
      <c r="L10167" s="45"/>
      <c r="M10167" s="45"/>
      <c r="N10167" s="45"/>
      <c r="O10167" s="45"/>
      <c r="P10167" s="45"/>
      <c r="Q10167" s="45"/>
      <c r="R10167" s="45"/>
      <c r="S10167" s="45"/>
      <c r="T10167" s="45"/>
      <c r="U10167" s="45"/>
      <c r="V10167" s="46"/>
      <c r="W10167" s="46"/>
      <c r="X10167" s="45"/>
      <c r="Y10167" s="45"/>
      <c r="Z10167" s="44"/>
      <c r="AA10167" s="44"/>
      <c r="AB10167" s="45"/>
      <c r="AC10167" s="45"/>
      <c r="AD10167" s="45"/>
      <c r="AE10167" s="45"/>
      <c r="AF10167" s="45"/>
      <c r="AG10167" s="45"/>
      <c r="AH10167" s="45"/>
      <c r="AI10167" s="45"/>
      <c r="AJ10167" s="45"/>
      <c r="AK10167" s="20"/>
    </row>
    <row r="10168" spans="2:37" ht="13.5" customHeight="1">
      <c r="B10168" s="47"/>
      <c r="C10168" s="47"/>
      <c r="D10168" s="47"/>
      <c r="E10168" s="47"/>
    </row>
    <row r="10169" spans="2:37" ht="12.75" customHeight="1">
      <c r="B10169" s="39"/>
      <c r="C10169" s="39"/>
      <c r="D10169" s="39"/>
      <c r="E10169" s="39"/>
      <c r="F10169" s="39"/>
      <c r="G10169" s="1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</row>
    <row r="10170" spans="2:37" ht="12.75" customHeight="1">
      <c r="AB10170" s="39"/>
      <c r="AC10170" s="39"/>
      <c r="AD10170" s="39"/>
      <c r="AE10170" s="39"/>
      <c r="AF10170" s="39"/>
      <c r="AG10170" s="39"/>
    </row>
    <row r="10171" spans="2:37" ht="12" customHeight="1">
      <c r="B10171" s="39"/>
      <c r="C10171" s="39"/>
      <c r="D10171" s="39"/>
      <c r="E10171" s="39"/>
      <c r="G10171" s="1"/>
      <c r="H10171" s="41"/>
      <c r="I10171" s="41"/>
      <c r="J10171" s="41"/>
      <c r="K10171" s="41"/>
      <c r="L10171" s="41"/>
      <c r="M10171" s="41"/>
      <c r="N10171" s="41"/>
      <c r="O10171" s="39"/>
      <c r="P10171" s="39"/>
      <c r="Q10171" s="39"/>
      <c r="R10171" s="39"/>
      <c r="S10171" s="1"/>
      <c r="T10171" s="42"/>
      <c r="U10171" s="42"/>
      <c r="V10171" s="42"/>
      <c r="W10171" s="42"/>
      <c r="X10171" s="42"/>
      <c r="Y10171" s="42"/>
      <c r="Z10171" s="42"/>
      <c r="AA10171" s="42"/>
      <c r="AB10171" s="39"/>
      <c r="AC10171" s="39"/>
      <c r="AD10171" s="39"/>
      <c r="AE10171" s="39"/>
      <c r="AF10171" s="39"/>
      <c r="AG10171" s="39"/>
    </row>
    <row r="10172" spans="2:37" ht="10.5" customHeight="1">
      <c r="AB10172" s="39"/>
      <c r="AC10172" s="39"/>
      <c r="AD10172" s="39"/>
      <c r="AE10172" s="39"/>
      <c r="AF10172" s="39"/>
      <c r="AG10172" s="39"/>
    </row>
    <row r="10173" spans="2:37" ht="12" customHeight="1">
      <c r="AB10173" s="39"/>
      <c r="AC10173" s="39"/>
      <c r="AD10173" s="39"/>
      <c r="AE10173" s="39"/>
      <c r="AF10173" s="39"/>
      <c r="AG10173" s="39"/>
    </row>
    <row r="10174" spans="2:37" ht="12" customHeight="1">
      <c r="AB10174" s="39"/>
      <c r="AC10174" s="39"/>
      <c r="AD10174" s="39"/>
      <c r="AE10174" s="39"/>
      <c r="AF10174" s="39"/>
      <c r="AG10174" s="39"/>
    </row>
    <row r="10175" spans="2:37" ht="6" customHeight="1"/>
    <row r="10176" spans="2:37" ht="3" customHeight="1">
      <c r="B10176" s="43"/>
      <c r="D10176" s="43"/>
      <c r="E10176" s="43"/>
      <c r="G10176" s="43"/>
      <c r="H10176" s="43"/>
      <c r="J10176" s="43"/>
      <c r="K10176" s="43"/>
      <c r="L10176" s="43"/>
      <c r="M10176" s="43"/>
      <c r="N10176" s="43"/>
      <c r="O10176" s="43"/>
      <c r="Q10176" s="43"/>
      <c r="R10176" s="43"/>
      <c r="S10176" s="43"/>
      <c r="T10176" s="43"/>
      <c r="U10176" s="43"/>
      <c r="X10176" s="43"/>
      <c r="Y10176" s="43"/>
      <c r="Z10176" s="43"/>
      <c r="AA10176" s="43"/>
      <c r="AB10176" s="43"/>
      <c r="AC10176" s="43"/>
      <c r="AE10176" s="43"/>
      <c r="AF10176" s="43"/>
      <c r="AG10176" s="43"/>
      <c r="AH10176" s="43"/>
    </row>
    <row r="10177" spans="2:34" ht="14.25" customHeight="1">
      <c r="B10177" s="43"/>
      <c r="D10177" s="43"/>
      <c r="E10177" s="43"/>
      <c r="G10177" s="43"/>
      <c r="H10177" s="43"/>
      <c r="J10177" s="43"/>
      <c r="K10177" s="43"/>
      <c r="L10177" s="43"/>
      <c r="M10177" s="43"/>
      <c r="N10177" s="43"/>
      <c r="O10177" s="43"/>
      <c r="Q10177" s="43"/>
      <c r="R10177" s="43"/>
      <c r="S10177" s="43"/>
      <c r="T10177" s="43"/>
      <c r="U10177" s="43"/>
      <c r="X10177" s="43"/>
      <c r="Y10177" s="43"/>
      <c r="Z10177" s="43"/>
      <c r="AA10177" s="43"/>
      <c r="AB10177" s="43"/>
      <c r="AC10177" s="43"/>
      <c r="AE10177" s="43"/>
      <c r="AF10177" s="43"/>
      <c r="AG10177" s="43"/>
      <c r="AH10177" s="43"/>
    </row>
    <row r="10178" spans="2:34">
      <c r="B10178" s="2"/>
      <c r="D10178" s="44"/>
      <c r="E10178" s="44"/>
      <c r="F10178" s="45"/>
      <c r="G10178" s="45"/>
      <c r="H10178" s="45"/>
      <c r="I10178" s="45"/>
      <c r="J10178" s="45"/>
      <c r="K10178" s="45"/>
      <c r="L10178" s="45"/>
      <c r="M10178" s="45"/>
      <c r="N10178" s="45"/>
      <c r="O10178" s="45"/>
      <c r="P10178" s="45"/>
      <c r="Q10178" s="45"/>
      <c r="R10178" s="45"/>
      <c r="S10178" s="45"/>
      <c r="T10178" s="45"/>
      <c r="U10178" s="45"/>
      <c r="V10178" s="46"/>
      <c r="W10178" s="46"/>
    </row>
    <row r="10179" spans="2:34">
      <c r="B10179" s="2"/>
      <c r="D10179" s="44"/>
      <c r="E10179" s="44"/>
      <c r="F10179" s="45"/>
      <c r="G10179" s="45"/>
      <c r="H10179" s="45"/>
      <c r="I10179" s="45"/>
      <c r="J10179" s="45"/>
      <c r="K10179" s="45"/>
      <c r="L10179" s="45"/>
      <c r="M10179" s="45"/>
      <c r="N10179" s="45"/>
      <c r="O10179" s="45"/>
      <c r="P10179" s="45"/>
      <c r="Q10179" s="45"/>
      <c r="R10179" s="45"/>
      <c r="S10179" s="45"/>
      <c r="T10179" s="45"/>
      <c r="U10179" s="45"/>
      <c r="V10179" s="46"/>
      <c r="W10179" s="46"/>
    </row>
    <row r="10180" spans="2:34">
      <c r="B10180" s="2"/>
      <c r="D10180" s="44"/>
      <c r="E10180" s="44"/>
      <c r="F10180" s="45"/>
      <c r="G10180" s="45"/>
      <c r="H10180" s="45"/>
      <c r="I10180" s="45"/>
      <c r="J10180" s="45"/>
      <c r="K10180" s="45"/>
      <c r="L10180" s="45"/>
      <c r="M10180" s="45"/>
      <c r="N10180" s="45"/>
      <c r="O10180" s="45"/>
      <c r="P10180" s="45"/>
      <c r="Q10180" s="45"/>
      <c r="R10180" s="45"/>
      <c r="S10180" s="45"/>
      <c r="T10180" s="45"/>
      <c r="U10180" s="45"/>
      <c r="V10180" s="46"/>
      <c r="W10180" s="46"/>
    </row>
    <row r="10181" spans="2:34">
      <c r="B10181" s="2"/>
      <c r="D10181" s="44"/>
      <c r="E10181" s="44"/>
      <c r="F10181" s="45"/>
      <c r="G10181" s="45"/>
      <c r="H10181" s="45"/>
      <c r="I10181" s="45"/>
      <c r="J10181" s="45"/>
      <c r="K10181" s="45"/>
      <c r="L10181" s="45"/>
      <c r="M10181" s="45"/>
      <c r="N10181" s="45"/>
      <c r="O10181" s="45"/>
      <c r="P10181" s="45"/>
      <c r="Q10181" s="45"/>
      <c r="R10181" s="45"/>
      <c r="S10181" s="45"/>
      <c r="T10181" s="45"/>
      <c r="U10181" s="45"/>
      <c r="V10181" s="46"/>
      <c r="W10181" s="46"/>
    </row>
    <row r="10182" spans="2:34">
      <c r="B10182" s="2"/>
      <c r="D10182" s="44"/>
      <c r="E10182" s="44"/>
      <c r="F10182" s="45"/>
      <c r="G10182" s="45"/>
      <c r="H10182" s="45"/>
      <c r="I10182" s="45"/>
      <c r="J10182" s="45"/>
      <c r="K10182" s="45"/>
      <c r="L10182" s="45"/>
      <c r="M10182" s="45"/>
      <c r="N10182" s="45"/>
      <c r="O10182" s="45"/>
      <c r="P10182" s="45"/>
      <c r="Q10182" s="45"/>
      <c r="R10182" s="45"/>
      <c r="S10182" s="45"/>
      <c r="T10182" s="45"/>
      <c r="U10182" s="45"/>
      <c r="V10182" s="46"/>
      <c r="W10182" s="46"/>
    </row>
    <row r="10183" spans="2:34">
      <c r="B10183" s="2"/>
      <c r="D10183" s="44"/>
      <c r="E10183" s="44"/>
      <c r="F10183" s="45"/>
      <c r="G10183" s="45"/>
      <c r="H10183" s="45"/>
      <c r="I10183" s="45"/>
      <c r="J10183" s="45"/>
      <c r="K10183" s="45"/>
      <c r="L10183" s="45"/>
      <c r="M10183" s="45"/>
      <c r="N10183" s="45"/>
      <c r="O10183" s="45"/>
      <c r="P10183" s="45"/>
      <c r="Q10183" s="45"/>
      <c r="R10183" s="45"/>
      <c r="S10183" s="45"/>
      <c r="T10183" s="45"/>
      <c r="U10183" s="45"/>
      <c r="V10183" s="46"/>
      <c r="W10183" s="46"/>
    </row>
    <row r="10184" spans="2:34">
      <c r="B10184" s="2"/>
      <c r="D10184" s="44"/>
      <c r="E10184" s="44"/>
      <c r="F10184" s="45"/>
      <c r="G10184" s="45"/>
      <c r="H10184" s="45"/>
      <c r="I10184" s="45"/>
      <c r="J10184" s="45"/>
      <c r="K10184" s="45"/>
      <c r="L10184" s="45"/>
      <c r="M10184" s="45"/>
      <c r="N10184" s="45"/>
      <c r="O10184" s="45"/>
      <c r="P10184" s="45"/>
      <c r="Q10184" s="45"/>
      <c r="R10184" s="45"/>
      <c r="S10184" s="45"/>
      <c r="T10184" s="45"/>
      <c r="U10184" s="45"/>
      <c r="V10184" s="46"/>
      <c r="W10184" s="46"/>
    </row>
    <row r="10185" spans="2:34">
      <c r="B10185" s="2"/>
      <c r="D10185" s="44"/>
      <c r="E10185" s="44"/>
      <c r="F10185" s="45"/>
      <c r="G10185" s="45"/>
      <c r="H10185" s="45"/>
      <c r="I10185" s="45"/>
      <c r="J10185" s="45"/>
      <c r="K10185" s="45"/>
      <c r="L10185" s="45"/>
      <c r="M10185" s="45"/>
      <c r="N10185" s="45"/>
      <c r="O10185" s="45"/>
      <c r="P10185" s="45"/>
      <c r="Q10185" s="45"/>
      <c r="R10185" s="45"/>
      <c r="S10185" s="45"/>
      <c r="T10185" s="45"/>
      <c r="U10185" s="45"/>
      <c r="V10185" s="46"/>
      <c r="W10185" s="46"/>
    </row>
    <row r="10186" spans="2:34">
      <c r="B10186" s="2"/>
      <c r="D10186" s="44"/>
      <c r="E10186" s="44"/>
      <c r="F10186" s="45"/>
      <c r="G10186" s="45"/>
      <c r="H10186" s="45"/>
      <c r="I10186" s="45"/>
      <c r="J10186" s="45"/>
      <c r="K10186" s="45"/>
      <c r="L10186" s="45"/>
      <c r="M10186" s="45"/>
      <c r="N10186" s="45"/>
      <c r="O10186" s="45"/>
      <c r="P10186" s="45"/>
      <c r="Q10186" s="45"/>
      <c r="R10186" s="45"/>
      <c r="S10186" s="45"/>
      <c r="T10186" s="45"/>
      <c r="U10186" s="45"/>
      <c r="V10186" s="46"/>
      <c r="W10186" s="46"/>
    </row>
    <row r="10187" spans="2:34">
      <c r="B10187" s="2"/>
      <c r="D10187" s="44"/>
      <c r="E10187" s="44"/>
      <c r="F10187" s="45"/>
      <c r="G10187" s="45"/>
      <c r="H10187" s="45"/>
      <c r="I10187" s="45"/>
      <c r="J10187" s="45"/>
      <c r="K10187" s="45"/>
      <c r="L10187" s="45"/>
      <c r="M10187" s="45"/>
      <c r="N10187" s="45"/>
      <c r="O10187" s="45"/>
      <c r="P10187" s="45"/>
      <c r="Q10187" s="45"/>
      <c r="R10187" s="45"/>
      <c r="S10187" s="45"/>
      <c r="T10187" s="45"/>
      <c r="U10187" s="45"/>
      <c r="V10187" s="46"/>
      <c r="W10187" s="46"/>
    </row>
    <row r="10188" spans="2:34">
      <c r="B10188" s="2"/>
      <c r="D10188" s="44"/>
      <c r="E10188" s="44"/>
      <c r="F10188" s="45"/>
      <c r="G10188" s="45"/>
      <c r="H10188" s="45"/>
      <c r="I10188" s="45"/>
      <c r="J10188" s="45"/>
      <c r="K10188" s="45"/>
      <c r="L10188" s="45"/>
      <c r="M10188" s="45"/>
      <c r="N10188" s="45"/>
      <c r="O10188" s="45"/>
      <c r="P10188" s="45"/>
      <c r="Q10188" s="45"/>
      <c r="R10188" s="45"/>
      <c r="S10188" s="45"/>
      <c r="T10188" s="45"/>
      <c r="U10188" s="45"/>
      <c r="V10188" s="46"/>
      <c r="W10188" s="46"/>
    </row>
    <row r="10189" spans="2:34">
      <c r="B10189" s="2"/>
      <c r="D10189" s="44"/>
      <c r="E10189" s="44"/>
      <c r="F10189" s="45"/>
      <c r="G10189" s="45"/>
      <c r="H10189" s="45"/>
      <c r="I10189" s="45"/>
      <c r="J10189" s="45"/>
      <c r="K10189" s="45"/>
      <c r="L10189" s="45"/>
      <c r="M10189" s="45"/>
      <c r="N10189" s="45"/>
      <c r="O10189" s="45"/>
      <c r="P10189" s="45"/>
      <c r="Q10189" s="45"/>
      <c r="R10189" s="45"/>
      <c r="S10189" s="45"/>
      <c r="T10189" s="45"/>
      <c r="U10189" s="45"/>
      <c r="V10189" s="46"/>
      <c r="W10189" s="46"/>
    </row>
    <row r="10190" spans="2:34">
      <c r="B10190" s="2"/>
      <c r="D10190" s="44"/>
      <c r="E10190" s="44"/>
      <c r="F10190" s="45"/>
      <c r="G10190" s="45"/>
      <c r="H10190" s="45"/>
      <c r="I10190" s="45"/>
      <c r="J10190" s="45"/>
      <c r="K10190" s="45"/>
      <c r="L10190" s="45"/>
      <c r="M10190" s="45"/>
      <c r="N10190" s="45"/>
      <c r="O10190" s="45"/>
      <c r="P10190" s="45"/>
      <c r="Q10190" s="45"/>
      <c r="R10190" s="45"/>
      <c r="S10190" s="45"/>
      <c r="T10190" s="45"/>
      <c r="U10190" s="45"/>
      <c r="V10190" s="46"/>
      <c r="W10190" s="46"/>
    </row>
    <row r="10191" spans="2:34">
      <c r="B10191" s="2"/>
      <c r="D10191" s="44"/>
      <c r="E10191" s="44"/>
      <c r="F10191" s="45"/>
      <c r="G10191" s="45"/>
      <c r="H10191" s="45"/>
      <c r="I10191" s="45"/>
      <c r="J10191" s="45"/>
      <c r="K10191" s="45"/>
      <c r="L10191" s="45"/>
      <c r="M10191" s="45"/>
      <c r="N10191" s="45"/>
      <c r="O10191" s="45"/>
      <c r="P10191" s="45"/>
      <c r="Q10191" s="45"/>
      <c r="R10191" s="45"/>
      <c r="S10191" s="45"/>
      <c r="T10191" s="45"/>
      <c r="U10191" s="45"/>
      <c r="V10191" s="46"/>
      <c r="W10191" s="46"/>
    </row>
    <row r="10192" spans="2:34">
      <c r="B10192" s="2"/>
      <c r="D10192" s="44"/>
      <c r="E10192" s="44"/>
      <c r="F10192" s="45"/>
      <c r="G10192" s="45"/>
      <c r="H10192" s="45"/>
      <c r="I10192" s="45"/>
      <c r="J10192" s="45"/>
      <c r="K10192" s="45"/>
      <c r="L10192" s="45"/>
      <c r="M10192" s="45"/>
      <c r="N10192" s="45"/>
      <c r="O10192" s="45"/>
      <c r="P10192" s="45"/>
      <c r="Q10192" s="45"/>
      <c r="R10192" s="45"/>
      <c r="S10192" s="45"/>
      <c r="T10192" s="45"/>
      <c r="U10192" s="45"/>
      <c r="V10192" s="46"/>
      <c r="W10192" s="46"/>
    </row>
    <row r="10193" spans="2:33">
      <c r="B10193" s="2"/>
      <c r="D10193" s="44"/>
      <c r="E10193" s="44"/>
      <c r="F10193" s="45"/>
      <c r="G10193" s="45"/>
      <c r="H10193" s="45"/>
      <c r="I10193" s="45"/>
      <c r="J10193" s="45"/>
      <c r="K10193" s="45"/>
      <c r="L10193" s="45"/>
      <c r="M10193" s="45"/>
      <c r="N10193" s="45"/>
      <c r="O10193" s="45"/>
      <c r="P10193" s="45"/>
      <c r="Q10193" s="45"/>
      <c r="R10193" s="45"/>
      <c r="S10193" s="45"/>
      <c r="T10193" s="45"/>
      <c r="U10193" s="45"/>
      <c r="V10193" s="46"/>
      <c r="W10193" s="46"/>
    </row>
    <row r="10194" spans="2:33">
      <c r="B10194" s="2"/>
      <c r="D10194" s="44"/>
      <c r="E10194" s="44"/>
      <c r="F10194" s="45"/>
      <c r="G10194" s="45"/>
      <c r="H10194" s="45"/>
      <c r="I10194" s="45"/>
      <c r="J10194" s="45"/>
      <c r="K10194" s="45"/>
      <c r="L10194" s="45"/>
      <c r="M10194" s="45"/>
      <c r="N10194" s="45"/>
      <c r="O10194" s="45"/>
      <c r="P10194" s="45"/>
      <c r="Q10194" s="45"/>
      <c r="R10194" s="45"/>
      <c r="S10194" s="45"/>
      <c r="T10194" s="45"/>
      <c r="U10194" s="45"/>
      <c r="V10194" s="46"/>
      <c r="W10194" s="46"/>
    </row>
    <row r="10195" spans="2:33">
      <c r="B10195" s="2"/>
      <c r="D10195" s="44"/>
      <c r="E10195" s="44"/>
      <c r="F10195" s="45"/>
      <c r="G10195" s="45"/>
      <c r="H10195" s="45"/>
      <c r="I10195" s="45"/>
      <c r="J10195" s="45"/>
      <c r="K10195" s="45"/>
      <c r="L10195" s="45"/>
      <c r="M10195" s="45"/>
      <c r="N10195" s="45"/>
      <c r="O10195" s="45"/>
      <c r="P10195" s="45"/>
      <c r="Q10195" s="45"/>
      <c r="R10195" s="45"/>
      <c r="S10195" s="45"/>
      <c r="T10195" s="45"/>
      <c r="U10195" s="45"/>
      <c r="V10195" s="46"/>
      <c r="W10195" s="46"/>
    </row>
    <row r="10196" spans="2:33">
      <c r="B10196" s="2"/>
      <c r="D10196" s="44"/>
      <c r="E10196" s="44"/>
      <c r="F10196" s="45"/>
      <c r="G10196" s="45"/>
      <c r="H10196" s="45"/>
      <c r="I10196" s="45"/>
      <c r="J10196" s="45"/>
      <c r="K10196" s="45"/>
      <c r="L10196" s="45"/>
      <c r="M10196" s="45"/>
      <c r="N10196" s="45"/>
      <c r="O10196" s="45"/>
      <c r="P10196" s="45"/>
      <c r="Q10196" s="45"/>
      <c r="R10196" s="45"/>
      <c r="S10196" s="45"/>
      <c r="T10196" s="45"/>
      <c r="U10196" s="45"/>
      <c r="V10196" s="46"/>
      <c r="W10196" s="46"/>
    </row>
    <row r="10197" spans="2:33">
      <c r="B10197" s="2"/>
      <c r="D10197" s="44"/>
      <c r="E10197" s="44"/>
      <c r="F10197" s="45"/>
      <c r="G10197" s="45"/>
      <c r="H10197" s="45"/>
      <c r="I10197" s="45"/>
      <c r="J10197" s="45"/>
      <c r="K10197" s="45"/>
      <c r="L10197" s="45"/>
      <c r="M10197" s="45"/>
      <c r="N10197" s="45"/>
      <c r="O10197" s="45"/>
      <c r="P10197" s="45"/>
      <c r="Q10197" s="45"/>
      <c r="R10197" s="45"/>
      <c r="S10197" s="45"/>
      <c r="T10197" s="45"/>
      <c r="U10197" s="45"/>
      <c r="V10197" s="46"/>
      <c r="W10197" s="46"/>
    </row>
    <row r="10198" spans="2:33">
      <c r="B10198" s="2"/>
      <c r="D10198" s="44"/>
      <c r="E10198" s="44"/>
      <c r="F10198" s="45"/>
      <c r="G10198" s="45"/>
      <c r="H10198" s="45"/>
      <c r="I10198" s="45"/>
      <c r="J10198" s="45"/>
      <c r="K10198" s="45"/>
      <c r="L10198" s="45"/>
      <c r="M10198" s="45"/>
      <c r="N10198" s="45"/>
      <c r="O10198" s="45"/>
      <c r="P10198" s="45"/>
      <c r="Q10198" s="45"/>
      <c r="R10198" s="45"/>
      <c r="S10198" s="45"/>
      <c r="T10198" s="45"/>
      <c r="U10198" s="45"/>
      <c r="V10198" s="46"/>
      <c r="W10198" s="46"/>
    </row>
    <row r="10199" spans="2:33">
      <c r="B10199" s="2"/>
      <c r="D10199" s="44"/>
      <c r="E10199" s="44"/>
      <c r="F10199" s="45"/>
      <c r="G10199" s="45"/>
      <c r="H10199" s="45"/>
      <c r="I10199" s="45"/>
      <c r="J10199" s="45"/>
      <c r="K10199" s="45"/>
      <c r="L10199" s="45"/>
      <c r="M10199" s="45"/>
      <c r="N10199" s="45"/>
      <c r="O10199" s="45"/>
      <c r="P10199" s="45"/>
      <c r="Q10199" s="45"/>
      <c r="R10199" s="45"/>
      <c r="S10199" s="45"/>
      <c r="T10199" s="45"/>
      <c r="U10199" s="45"/>
      <c r="V10199" s="46"/>
      <c r="W10199" s="46"/>
    </row>
    <row r="10200" spans="2:33">
      <c r="B10200" s="2"/>
      <c r="D10200" s="44"/>
      <c r="E10200" s="44"/>
      <c r="F10200" s="45"/>
      <c r="G10200" s="45"/>
      <c r="H10200" s="45"/>
      <c r="I10200" s="45"/>
      <c r="J10200" s="45"/>
      <c r="K10200" s="45"/>
      <c r="L10200" s="45"/>
      <c r="M10200" s="45"/>
      <c r="N10200" s="45"/>
      <c r="O10200" s="45"/>
      <c r="P10200" s="45"/>
      <c r="Q10200" s="45"/>
      <c r="R10200" s="45"/>
      <c r="S10200" s="45"/>
      <c r="T10200" s="45"/>
      <c r="U10200" s="45"/>
      <c r="V10200" s="46"/>
      <c r="W10200" s="46"/>
    </row>
    <row r="10201" spans="2:33" ht="9.75" customHeight="1">
      <c r="B10201" s="2"/>
      <c r="D10201" s="44"/>
      <c r="E10201" s="44"/>
      <c r="F10201" s="45"/>
      <c r="G10201" s="45"/>
      <c r="H10201" s="45"/>
      <c r="I10201" s="45"/>
      <c r="J10201" s="45"/>
      <c r="K10201" s="45"/>
      <c r="L10201" s="45"/>
      <c r="M10201" s="45"/>
      <c r="N10201" s="45"/>
      <c r="O10201" s="45"/>
      <c r="P10201" s="45"/>
      <c r="Q10201" s="45"/>
      <c r="R10201" s="45"/>
      <c r="S10201" s="45"/>
      <c r="T10201" s="45"/>
      <c r="U10201" s="45"/>
      <c r="V10201" s="46"/>
      <c r="W10201" s="46"/>
    </row>
    <row r="10202" spans="2:33" ht="5.25" customHeight="1"/>
    <row r="10203" spans="2:33" ht="172.5" customHeight="1"/>
    <row r="10204" spans="2:33" ht="16.5" customHeight="1"/>
    <row r="10205" spans="2:33" ht="12.75" customHeight="1">
      <c r="B10205" s="39"/>
      <c r="C10205" s="39"/>
      <c r="D10205" s="39"/>
      <c r="E10205" s="39"/>
      <c r="F10205" s="39"/>
      <c r="G10205" s="1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</row>
    <row r="10206" spans="2:33" ht="12.75" customHeight="1">
      <c r="AB10206" s="39"/>
      <c r="AC10206" s="39"/>
      <c r="AD10206" s="39"/>
      <c r="AE10206" s="39"/>
      <c r="AF10206" s="39"/>
      <c r="AG10206" s="39"/>
    </row>
    <row r="10207" spans="2:33" ht="12" customHeight="1">
      <c r="B10207" s="39"/>
      <c r="C10207" s="39"/>
      <c r="D10207" s="39"/>
      <c r="E10207" s="39"/>
      <c r="G10207" s="1"/>
      <c r="H10207" s="41"/>
      <c r="I10207" s="41"/>
      <c r="J10207" s="41"/>
      <c r="K10207" s="41"/>
      <c r="L10207" s="41"/>
      <c r="M10207" s="41"/>
      <c r="N10207" s="41"/>
      <c r="O10207" s="39"/>
      <c r="P10207" s="39"/>
      <c r="Q10207" s="39"/>
      <c r="R10207" s="39"/>
      <c r="S10207" s="1"/>
      <c r="T10207" s="42"/>
      <c r="U10207" s="42"/>
      <c r="V10207" s="42"/>
      <c r="W10207" s="42"/>
      <c r="X10207" s="42"/>
      <c r="Y10207" s="42"/>
      <c r="Z10207" s="42"/>
      <c r="AA10207" s="42"/>
      <c r="AB10207" s="39"/>
      <c r="AC10207" s="39"/>
      <c r="AD10207" s="39"/>
      <c r="AE10207" s="39"/>
      <c r="AF10207" s="39"/>
      <c r="AG10207" s="39"/>
    </row>
    <row r="10208" spans="2:33" ht="10.5" customHeight="1">
      <c r="AB10208" s="39"/>
      <c r="AC10208" s="39"/>
      <c r="AD10208" s="39"/>
      <c r="AE10208" s="39"/>
      <c r="AF10208" s="39"/>
      <c r="AG10208" s="39"/>
    </row>
    <row r="10209" spans="2:37" ht="12" customHeight="1">
      <c r="AB10209" s="39"/>
      <c r="AC10209" s="39"/>
      <c r="AD10209" s="39"/>
      <c r="AE10209" s="39"/>
      <c r="AF10209" s="39"/>
      <c r="AG10209" s="39"/>
    </row>
    <row r="10210" spans="2:37" ht="12" customHeight="1">
      <c r="AB10210" s="39"/>
      <c r="AC10210" s="39"/>
      <c r="AD10210" s="39"/>
      <c r="AE10210" s="39"/>
      <c r="AF10210" s="39"/>
      <c r="AG10210" s="39"/>
    </row>
    <row r="10211" spans="2:37" ht="6" customHeight="1"/>
    <row r="10212" spans="2:37" ht="3" customHeight="1">
      <c r="B10212" s="43"/>
      <c r="D10212" s="43"/>
      <c r="E10212" s="43"/>
      <c r="G10212" s="43"/>
      <c r="H10212" s="43"/>
      <c r="J10212" s="43"/>
      <c r="K10212" s="43"/>
      <c r="L10212" s="43"/>
      <c r="M10212" s="43"/>
      <c r="N10212" s="43"/>
      <c r="O10212" s="43"/>
      <c r="Q10212" s="43"/>
      <c r="R10212" s="43"/>
      <c r="S10212" s="43"/>
      <c r="T10212" s="43"/>
      <c r="U10212" s="43"/>
      <c r="X10212" s="43"/>
      <c r="Y10212" s="43"/>
      <c r="Z10212" s="43"/>
      <c r="AA10212" s="43"/>
      <c r="AB10212" s="43"/>
      <c r="AC10212" s="43"/>
      <c r="AE10212" s="43"/>
      <c r="AF10212" s="43"/>
      <c r="AG10212" s="43"/>
      <c r="AH10212" s="43"/>
    </row>
    <row r="10213" spans="2:37" ht="14.25" customHeight="1">
      <c r="B10213" s="43"/>
      <c r="D10213" s="43"/>
      <c r="E10213" s="43"/>
      <c r="G10213" s="43"/>
      <c r="H10213" s="43"/>
      <c r="J10213" s="43"/>
      <c r="K10213" s="43"/>
      <c r="L10213" s="43"/>
      <c r="M10213" s="43"/>
      <c r="N10213" s="43"/>
      <c r="O10213" s="43"/>
      <c r="Q10213" s="43"/>
      <c r="R10213" s="43"/>
      <c r="S10213" s="43"/>
      <c r="T10213" s="43"/>
      <c r="U10213" s="43"/>
      <c r="X10213" s="43"/>
      <c r="Y10213" s="43"/>
      <c r="Z10213" s="43"/>
      <c r="AA10213" s="43"/>
      <c r="AB10213" s="43"/>
      <c r="AC10213" s="43"/>
      <c r="AE10213" s="43"/>
      <c r="AF10213" s="43"/>
      <c r="AG10213" s="43"/>
      <c r="AH10213" s="43"/>
    </row>
    <row r="10214" spans="2:37">
      <c r="B10214" s="2"/>
      <c r="D10214" s="44"/>
      <c r="E10214" s="44"/>
      <c r="F10214" s="45"/>
      <c r="G10214" s="45"/>
      <c r="H10214" s="45"/>
      <c r="I10214" s="45"/>
      <c r="J10214" s="45"/>
      <c r="K10214" s="45"/>
      <c r="L10214" s="45"/>
      <c r="M10214" s="45"/>
      <c r="N10214" s="45"/>
      <c r="O10214" s="45"/>
      <c r="P10214" s="45"/>
      <c r="Q10214" s="45"/>
      <c r="R10214" s="45"/>
      <c r="S10214" s="45"/>
      <c r="T10214" s="45"/>
      <c r="U10214" s="45"/>
      <c r="V10214" s="46"/>
      <c r="W10214" s="46"/>
      <c r="X10214" s="45"/>
      <c r="Y10214" s="45"/>
      <c r="Z10214" s="44"/>
      <c r="AA10214" s="44"/>
      <c r="AB10214" s="45"/>
      <c r="AC10214" s="45"/>
      <c r="AD10214" s="45"/>
      <c r="AE10214" s="45"/>
      <c r="AF10214" s="45"/>
      <c r="AG10214" s="45"/>
      <c r="AH10214" s="45"/>
      <c r="AI10214" s="45"/>
      <c r="AJ10214" s="45"/>
      <c r="AK10214" s="20"/>
    </row>
    <row r="10215" spans="2:37">
      <c r="B10215" s="2"/>
      <c r="D10215" s="44"/>
      <c r="E10215" s="44"/>
      <c r="F10215" s="45"/>
      <c r="G10215" s="45"/>
      <c r="H10215" s="45"/>
      <c r="I10215" s="45"/>
      <c r="J10215" s="45"/>
      <c r="K10215" s="45"/>
      <c r="L10215" s="45"/>
      <c r="M10215" s="45"/>
      <c r="N10215" s="45"/>
      <c r="O10215" s="45"/>
      <c r="P10215" s="45"/>
      <c r="Q10215" s="45"/>
      <c r="R10215" s="45"/>
      <c r="S10215" s="45"/>
      <c r="T10215" s="45"/>
      <c r="U10215" s="45"/>
      <c r="V10215" s="46"/>
      <c r="W10215" s="46"/>
      <c r="X10215" s="45"/>
      <c r="Y10215" s="45"/>
      <c r="Z10215" s="44"/>
      <c r="AA10215" s="44"/>
      <c r="AB10215" s="45"/>
      <c r="AC10215" s="45"/>
      <c r="AD10215" s="45"/>
      <c r="AE10215" s="45"/>
      <c r="AF10215" s="45"/>
      <c r="AG10215" s="45"/>
      <c r="AH10215" s="45"/>
      <c r="AI10215" s="45"/>
      <c r="AJ10215" s="45"/>
      <c r="AK10215" s="20"/>
    </row>
    <row r="10216" spans="2:37">
      <c r="B10216" s="2"/>
      <c r="D10216" s="44"/>
      <c r="E10216" s="44"/>
      <c r="F10216" s="45"/>
      <c r="G10216" s="45"/>
      <c r="H10216" s="45"/>
      <c r="I10216" s="45"/>
      <c r="J10216" s="45"/>
      <c r="K10216" s="45"/>
      <c r="L10216" s="45"/>
      <c r="M10216" s="45"/>
      <c r="N10216" s="45"/>
      <c r="O10216" s="45"/>
      <c r="P10216" s="45"/>
      <c r="Q10216" s="45"/>
      <c r="R10216" s="45"/>
      <c r="S10216" s="45"/>
      <c r="T10216" s="45"/>
      <c r="U10216" s="45"/>
      <c r="V10216" s="46"/>
      <c r="W10216" s="46"/>
      <c r="X10216" s="45"/>
      <c r="Y10216" s="45"/>
      <c r="Z10216" s="44"/>
      <c r="AA10216" s="44"/>
      <c r="AB10216" s="45"/>
      <c r="AC10216" s="45"/>
      <c r="AD10216" s="45"/>
      <c r="AE10216" s="45"/>
      <c r="AF10216" s="45"/>
      <c r="AG10216" s="45"/>
      <c r="AH10216" s="45"/>
      <c r="AI10216" s="45"/>
      <c r="AJ10216" s="45"/>
      <c r="AK10216" s="20"/>
    </row>
    <row r="10217" spans="2:37">
      <c r="B10217" s="2"/>
      <c r="D10217" s="44"/>
      <c r="E10217" s="44"/>
      <c r="F10217" s="45"/>
      <c r="G10217" s="45"/>
      <c r="H10217" s="45"/>
      <c r="I10217" s="45"/>
      <c r="J10217" s="45"/>
      <c r="K10217" s="45"/>
      <c r="L10217" s="45"/>
      <c r="M10217" s="45"/>
      <c r="N10217" s="45"/>
      <c r="O10217" s="45"/>
      <c r="P10217" s="45"/>
      <c r="Q10217" s="45"/>
      <c r="R10217" s="45"/>
      <c r="S10217" s="45"/>
      <c r="T10217" s="45"/>
      <c r="U10217" s="45"/>
      <c r="V10217" s="46"/>
      <c r="W10217" s="46"/>
      <c r="X10217" s="45"/>
      <c r="Y10217" s="45"/>
      <c r="Z10217" s="44"/>
      <c r="AA10217" s="44"/>
      <c r="AB10217" s="45"/>
      <c r="AC10217" s="45"/>
      <c r="AD10217" s="45"/>
      <c r="AE10217" s="45"/>
      <c r="AF10217" s="45"/>
      <c r="AG10217" s="45"/>
      <c r="AH10217" s="45"/>
      <c r="AI10217" s="45"/>
      <c r="AJ10217" s="45"/>
      <c r="AK10217" s="20"/>
    </row>
    <row r="10218" spans="2:37">
      <c r="B10218" s="2"/>
      <c r="D10218" s="44"/>
      <c r="E10218" s="44"/>
      <c r="F10218" s="45"/>
      <c r="G10218" s="45"/>
      <c r="H10218" s="45"/>
      <c r="I10218" s="45"/>
      <c r="J10218" s="45"/>
      <c r="K10218" s="45"/>
      <c r="L10218" s="45"/>
      <c r="M10218" s="45"/>
      <c r="N10218" s="45"/>
      <c r="O10218" s="45"/>
      <c r="P10218" s="45"/>
      <c r="Q10218" s="45"/>
      <c r="R10218" s="45"/>
      <c r="S10218" s="45"/>
      <c r="T10218" s="45"/>
      <c r="U10218" s="45"/>
      <c r="V10218" s="46"/>
      <c r="W10218" s="46"/>
      <c r="X10218" s="45"/>
      <c r="Y10218" s="45"/>
      <c r="Z10218" s="44"/>
      <c r="AA10218" s="44"/>
      <c r="AB10218" s="45"/>
      <c r="AC10218" s="45"/>
      <c r="AD10218" s="45"/>
      <c r="AE10218" s="45"/>
      <c r="AF10218" s="45"/>
      <c r="AG10218" s="45"/>
      <c r="AH10218" s="45"/>
      <c r="AI10218" s="45"/>
      <c r="AJ10218" s="45"/>
      <c r="AK10218" s="20"/>
    </row>
    <row r="10219" spans="2:37">
      <c r="B10219" s="2"/>
      <c r="D10219" s="44"/>
      <c r="E10219" s="44"/>
      <c r="F10219" s="45"/>
      <c r="G10219" s="45"/>
      <c r="H10219" s="45"/>
      <c r="I10219" s="45"/>
      <c r="J10219" s="45"/>
      <c r="K10219" s="45"/>
      <c r="L10219" s="45"/>
      <c r="M10219" s="45"/>
      <c r="N10219" s="45"/>
      <c r="O10219" s="45"/>
      <c r="P10219" s="45"/>
      <c r="Q10219" s="45"/>
      <c r="R10219" s="45"/>
      <c r="S10219" s="45"/>
      <c r="T10219" s="45"/>
      <c r="U10219" s="45"/>
      <c r="V10219" s="46"/>
      <c r="W10219" s="46"/>
      <c r="X10219" s="45"/>
      <c r="Y10219" s="45"/>
      <c r="Z10219" s="44"/>
      <c r="AA10219" s="44"/>
      <c r="AB10219" s="45"/>
      <c r="AC10219" s="45"/>
      <c r="AD10219" s="45"/>
      <c r="AE10219" s="45"/>
      <c r="AF10219" s="45"/>
      <c r="AG10219" s="45"/>
      <c r="AH10219" s="45"/>
      <c r="AI10219" s="45"/>
      <c r="AJ10219" s="45"/>
      <c r="AK10219" s="20"/>
    </row>
    <row r="10220" spans="2:37">
      <c r="B10220" s="2"/>
      <c r="D10220" s="44"/>
      <c r="E10220" s="44"/>
      <c r="F10220" s="45"/>
      <c r="G10220" s="45"/>
      <c r="H10220" s="45"/>
      <c r="I10220" s="45"/>
      <c r="J10220" s="45"/>
      <c r="K10220" s="45"/>
      <c r="L10220" s="45"/>
      <c r="M10220" s="45"/>
      <c r="N10220" s="45"/>
      <c r="O10220" s="45"/>
      <c r="P10220" s="45"/>
      <c r="Q10220" s="45"/>
      <c r="R10220" s="45"/>
      <c r="S10220" s="45"/>
      <c r="T10220" s="45"/>
      <c r="U10220" s="45"/>
      <c r="V10220" s="46"/>
      <c r="W10220" s="46"/>
      <c r="X10220" s="45"/>
      <c r="Y10220" s="45"/>
      <c r="Z10220" s="44"/>
      <c r="AA10220" s="44"/>
      <c r="AB10220" s="45"/>
      <c r="AC10220" s="45"/>
      <c r="AD10220" s="45"/>
      <c r="AE10220" s="45"/>
      <c r="AF10220" s="45"/>
      <c r="AG10220" s="45"/>
      <c r="AH10220" s="45"/>
      <c r="AI10220" s="45"/>
      <c r="AJ10220" s="45"/>
      <c r="AK10220" s="20"/>
    </row>
    <row r="10221" spans="2:37">
      <c r="B10221" s="2"/>
      <c r="D10221" s="44"/>
      <c r="E10221" s="44"/>
      <c r="F10221" s="45"/>
      <c r="G10221" s="45"/>
      <c r="H10221" s="45"/>
      <c r="I10221" s="45"/>
      <c r="J10221" s="45"/>
      <c r="K10221" s="45"/>
      <c r="L10221" s="45"/>
      <c r="M10221" s="45"/>
      <c r="N10221" s="45"/>
      <c r="O10221" s="45"/>
      <c r="P10221" s="45"/>
      <c r="Q10221" s="45"/>
      <c r="R10221" s="45"/>
      <c r="S10221" s="45"/>
      <c r="T10221" s="45"/>
      <c r="U10221" s="45"/>
      <c r="V10221" s="46"/>
      <c r="W10221" s="46"/>
      <c r="X10221" s="45"/>
      <c r="Y10221" s="45"/>
      <c r="Z10221" s="44"/>
      <c r="AA10221" s="44"/>
      <c r="AB10221" s="45"/>
      <c r="AC10221" s="45"/>
      <c r="AD10221" s="45"/>
      <c r="AE10221" s="45"/>
      <c r="AF10221" s="45"/>
      <c r="AG10221" s="45"/>
      <c r="AH10221" s="45"/>
      <c r="AI10221" s="45"/>
      <c r="AJ10221" s="45"/>
      <c r="AK10221" s="20"/>
    </row>
    <row r="10222" spans="2:37">
      <c r="B10222" s="2"/>
      <c r="D10222" s="44"/>
      <c r="E10222" s="44"/>
      <c r="F10222" s="45"/>
      <c r="G10222" s="45"/>
      <c r="H10222" s="45"/>
      <c r="I10222" s="45"/>
      <c r="J10222" s="45"/>
      <c r="K10222" s="45"/>
      <c r="L10222" s="45"/>
      <c r="M10222" s="45"/>
      <c r="N10222" s="45"/>
      <c r="O10222" s="45"/>
      <c r="P10222" s="45"/>
      <c r="Q10222" s="45"/>
      <c r="R10222" s="45"/>
      <c r="S10222" s="45"/>
      <c r="T10222" s="45"/>
      <c r="U10222" s="45"/>
      <c r="V10222" s="46"/>
      <c r="W10222" s="46"/>
      <c r="X10222" s="45"/>
      <c r="Y10222" s="45"/>
      <c r="Z10222" s="44"/>
      <c r="AA10222" s="44"/>
      <c r="AB10222" s="45"/>
      <c r="AC10222" s="45"/>
      <c r="AD10222" s="45"/>
      <c r="AE10222" s="45"/>
      <c r="AF10222" s="45"/>
      <c r="AG10222" s="45"/>
      <c r="AH10222" s="45"/>
      <c r="AI10222" s="45"/>
      <c r="AJ10222" s="45"/>
      <c r="AK10222" s="20"/>
    </row>
    <row r="10223" spans="2:37">
      <c r="B10223" s="2"/>
      <c r="D10223" s="44"/>
      <c r="E10223" s="44"/>
      <c r="F10223" s="45"/>
      <c r="G10223" s="45"/>
      <c r="H10223" s="45"/>
      <c r="I10223" s="45"/>
      <c r="J10223" s="45"/>
      <c r="K10223" s="45"/>
      <c r="L10223" s="45"/>
      <c r="M10223" s="45"/>
      <c r="N10223" s="45"/>
      <c r="O10223" s="45"/>
      <c r="P10223" s="45"/>
      <c r="Q10223" s="45"/>
      <c r="R10223" s="45"/>
      <c r="S10223" s="45"/>
      <c r="T10223" s="45"/>
      <c r="U10223" s="45"/>
      <c r="V10223" s="46"/>
      <c r="W10223" s="46"/>
      <c r="X10223" s="45"/>
      <c r="Y10223" s="45"/>
      <c r="Z10223" s="44"/>
      <c r="AA10223" s="44"/>
      <c r="AB10223" s="45"/>
      <c r="AC10223" s="45"/>
      <c r="AD10223" s="45"/>
      <c r="AE10223" s="45"/>
      <c r="AF10223" s="45"/>
      <c r="AG10223" s="45"/>
      <c r="AH10223" s="45"/>
      <c r="AI10223" s="45"/>
      <c r="AJ10223" s="45"/>
      <c r="AK10223" s="20"/>
    </row>
    <row r="10224" spans="2:37">
      <c r="B10224" s="2"/>
      <c r="D10224" s="44"/>
      <c r="E10224" s="44"/>
      <c r="F10224" s="45"/>
      <c r="G10224" s="45"/>
      <c r="H10224" s="45"/>
      <c r="I10224" s="45"/>
      <c r="J10224" s="45"/>
      <c r="K10224" s="45"/>
      <c r="L10224" s="45"/>
      <c r="M10224" s="45"/>
      <c r="N10224" s="45"/>
      <c r="O10224" s="45"/>
      <c r="P10224" s="45"/>
      <c r="Q10224" s="45"/>
      <c r="R10224" s="45"/>
      <c r="S10224" s="45"/>
      <c r="T10224" s="45"/>
      <c r="U10224" s="45"/>
      <c r="V10224" s="46"/>
      <c r="W10224" s="46"/>
      <c r="X10224" s="45"/>
      <c r="Y10224" s="45"/>
      <c r="Z10224" s="44"/>
      <c r="AA10224" s="44"/>
      <c r="AB10224" s="45"/>
      <c r="AC10224" s="45"/>
      <c r="AD10224" s="45"/>
      <c r="AE10224" s="45"/>
      <c r="AF10224" s="45"/>
      <c r="AG10224" s="45"/>
      <c r="AH10224" s="45"/>
      <c r="AI10224" s="45"/>
      <c r="AJ10224" s="45"/>
      <c r="AK10224" s="20"/>
    </row>
    <row r="10225" spans="2:37">
      <c r="B10225" s="2"/>
      <c r="D10225" s="44"/>
      <c r="E10225" s="44"/>
      <c r="F10225" s="45"/>
      <c r="G10225" s="45"/>
      <c r="H10225" s="45"/>
      <c r="I10225" s="45"/>
      <c r="J10225" s="45"/>
      <c r="K10225" s="45"/>
      <c r="L10225" s="45"/>
      <c r="M10225" s="45"/>
      <c r="N10225" s="45"/>
      <c r="O10225" s="45"/>
      <c r="P10225" s="45"/>
      <c r="Q10225" s="45"/>
      <c r="R10225" s="45"/>
      <c r="S10225" s="45"/>
      <c r="T10225" s="45"/>
      <c r="U10225" s="45"/>
      <c r="V10225" s="46"/>
      <c r="W10225" s="46"/>
      <c r="X10225" s="45"/>
      <c r="Y10225" s="45"/>
      <c r="Z10225" s="44"/>
      <c r="AA10225" s="44"/>
      <c r="AB10225" s="45"/>
      <c r="AC10225" s="45"/>
      <c r="AD10225" s="45"/>
      <c r="AE10225" s="45"/>
      <c r="AF10225" s="45"/>
      <c r="AG10225" s="45"/>
      <c r="AH10225" s="45"/>
      <c r="AI10225" s="45"/>
      <c r="AJ10225" s="45"/>
      <c r="AK10225" s="20"/>
    </row>
    <row r="10226" spans="2:37">
      <c r="B10226" s="2"/>
      <c r="D10226" s="44"/>
      <c r="E10226" s="44"/>
      <c r="F10226" s="45"/>
      <c r="G10226" s="45"/>
      <c r="H10226" s="45"/>
      <c r="I10226" s="45"/>
      <c r="J10226" s="45"/>
      <c r="K10226" s="45"/>
      <c r="L10226" s="45"/>
      <c r="M10226" s="45"/>
      <c r="N10226" s="45"/>
      <c r="O10226" s="45"/>
      <c r="P10226" s="45"/>
      <c r="Q10226" s="45"/>
      <c r="R10226" s="45"/>
      <c r="S10226" s="45"/>
      <c r="T10226" s="45"/>
      <c r="U10226" s="45"/>
      <c r="V10226" s="46"/>
      <c r="W10226" s="46"/>
      <c r="X10226" s="45"/>
      <c r="Y10226" s="45"/>
      <c r="Z10226" s="44"/>
      <c r="AA10226" s="44"/>
      <c r="AB10226" s="45"/>
      <c r="AC10226" s="45"/>
      <c r="AD10226" s="45"/>
      <c r="AE10226" s="45"/>
      <c r="AF10226" s="45"/>
      <c r="AG10226" s="45"/>
      <c r="AH10226" s="45"/>
      <c r="AI10226" s="45"/>
      <c r="AJ10226" s="45"/>
      <c r="AK10226" s="20"/>
    </row>
    <row r="10227" spans="2:37">
      <c r="B10227" s="2"/>
      <c r="D10227" s="44"/>
      <c r="E10227" s="44"/>
      <c r="F10227" s="45"/>
      <c r="G10227" s="45"/>
      <c r="H10227" s="45"/>
      <c r="I10227" s="45"/>
      <c r="J10227" s="45"/>
      <c r="K10227" s="45"/>
      <c r="L10227" s="45"/>
      <c r="M10227" s="45"/>
      <c r="N10227" s="45"/>
      <c r="O10227" s="45"/>
      <c r="P10227" s="45"/>
      <c r="Q10227" s="45"/>
      <c r="R10227" s="45"/>
      <c r="S10227" s="45"/>
      <c r="T10227" s="45"/>
      <c r="U10227" s="45"/>
      <c r="V10227" s="46"/>
      <c r="W10227" s="46"/>
      <c r="X10227" s="45"/>
      <c r="Y10227" s="45"/>
      <c r="Z10227" s="44"/>
      <c r="AA10227" s="44"/>
      <c r="AB10227" s="45"/>
      <c r="AC10227" s="45"/>
      <c r="AD10227" s="45"/>
      <c r="AE10227" s="45"/>
      <c r="AF10227" s="45"/>
      <c r="AG10227" s="45"/>
      <c r="AH10227" s="45"/>
      <c r="AI10227" s="45"/>
      <c r="AJ10227" s="45"/>
      <c r="AK10227" s="20"/>
    </row>
    <row r="10228" spans="2:37">
      <c r="B10228" s="2"/>
      <c r="D10228" s="44"/>
      <c r="E10228" s="44"/>
      <c r="F10228" s="45"/>
      <c r="G10228" s="45"/>
      <c r="H10228" s="45"/>
      <c r="I10228" s="45"/>
      <c r="J10228" s="45"/>
      <c r="K10228" s="45"/>
      <c r="L10228" s="45"/>
      <c r="M10228" s="45"/>
      <c r="N10228" s="45"/>
      <c r="O10228" s="45"/>
      <c r="P10228" s="45"/>
      <c r="Q10228" s="45"/>
      <c r="R10228" s="45"/>
      <c r="S10228" s="45"/>
      <c r="T10228" s="45"/>
      <c r="U10228" s="45"/>
      <c r="V10228" s="46"/>
      <c r="W10228" s="46"/>
      <c r="X10228" s="45"/>
      <c r="Y10228" s="45"/>
      <c r="Z10228" s="44"/>
      <c r="AA10228" s="44"/>
      <c r="AB10228" s="45"/>
      <c r="AC10228" s="45"/>
      <c r="AD10228" s="45"/>
      <c r="AE10228" s="45"/>
      <c r="AF10228" s="45"/>
      <c r="AG10228" s="45"/>
      <c r="AH10228" s="45"/>
      <c r="AI10228" s="45"/>
      <c r="AJ10228" s="45"/>
      <c r="AK10228" s="20"/>
    </row>
    <row r="10229" spans="2:37">
      <c r="B10229" s="2"/>
      <c r="D10229" s="44"/>
      <c r="E10229" s="44"/>
      <c r="F10229" s="45"/>
      <c r="G10229" s="45"/>
      <c r="H10229" s="45"/>
      <c r="I10229" s="45"/>
      <c r="J10229" s="45"/>
      <c r="K10229" s="45"/>
      <c r="L10229" s="45"/>
      <c r="M10229" s="45"/>
      <c r="N10229" s="45"/>
      <c r="O10229" s="45"/>
      <c r="P10229" s="45"/>
      <c r="Q10229" s="45"/>
      <c r="R10229" s="45"/>
      <c r="S10229" s="45"/>
      <c r="T10229" s="45"/>
      <c r="U10229" s="45"/>
      <c r="V10229" s="46"/>
      <c r="W10229" s="46"/>
      <c r="X10229" s="45"/>
      <c r="Y10229" s="45"/>
      <c r="Z10229" s="44"/>
      <c r="AA10229" s="44"/>
      <c r="AB10229" s="45"/>
      <c r="AC10229" s="45"/>
      <c r="AD10229" s="45"/>
      <c r="AE10229" s="45"/>
      <c r="AF10229" s="45"/>
      <c r="AG10229" s="45"/>
      <c r="AH10229" s="45"/>
      <c r="AI10229" s="45"/>
      <c r="AJ10229" s="45"/>
      <c r="AK10229" s="20"/>
    </row>
    <row r="10230" spans="2:37">
      <c r="B10230" s="2"/>
      <c r="D10230" s="44"/>
      <c r="E10230" s="44"/>
      <c r="F10230" s="45"/>
      <c r="G10230" s="45"/>
      <c r="H10230" s="45"/>
      <c r="I10230" s="45"/>
      <c r="J10230" s="45"/>
      <c r="K10230" s="45"/>
      <c r="L10230" s="45"/>
      <c r="M10230" s="45"/>
      <c r="N10230" s="45"/>
      <c r="O10230" s="45"/>
      <c r="P10230" s="45"/>
      <c r="Q10230" s="45"/>
      <c r="R10230" s="45"/>
      <c r="S10230" s="45"/>
      <c r="T10230" s="45"/>
      <c r="U10230" s="45"/>
      <c r="V10230" s="46"/>
      <c r="W10230" s="46"/>
      <c r="X10230" s="45"/>
      <c r="Y10230" s="45"/>
      <c r="Z10230" s="44"/>
      <c r="AA10230" s="44"/>
      <c r="AB10230" s="45"/>
      <c r="AC10230" s="45"/>
      <c r="AD10230" s="45"/>
      <c r="AE10230" s="45"/>
      <c r="AF10230" s="45"/>
      <c r="AG10230" s="45"/>
      <c r="AH10230" s="45"/>
      <c r="AI10230" s="45"/>
      <c r="AJ10230" s="45"/>
      <c r="AK10230" s="20"/>
    </row>
    <row r="10231" spans="2:37">
      <c r="B10231" s="2"/>
      <c r="D10231" s="44"/>
      <c r="E10231" s="44"/>
      <c r="F10231" s="45"/>
      <c r="G10231" s="45"/>
      <c r="H10231" s="45"/>
      <c r="I10231" s="45"/>
      <c r="J10231" s="45"/>
      <c r="K10231" s="45"/>
      <c r="L10231" s="45"/>
      <c r="M10231" s="45"/>
      <c r="N10231" s="45"/>
      <c r="O10231" s="45"/>
      <c r="P10231" s="45"/>
      <c r="Q10231" s="45"/>
      <c r="R10231" s="45"/>
      <c r="S10231" s="45"/>
      <c r="T10231" s="45"/>
      <c r="U10231" s="45"/>
      <c r="V10231" s="46"/>
      <c r="W10231" s="46"/>
      <c r="X10231" s="45"/>
      <c r="Y10231" s="45"/>
      <c r="Z10231" s="44"/>
      <c r="AA10231" s="44"/>
      <c r="AB10231" s="45"/>
      <c r="AC10231" s="45"/>
      <c r="AD10231" s="45"/>
      <c r="AE10231" s="45"/>
      <c r="AF10231" s="45"/>
      <c r="AG10231" s="45"/>
      <c r="AH10231" s="45"/>
      <c r="AI10231" s="45"/>
      <c r="AJ10231" s="45"/>
      <c r="AK10231" s="20"/>
    </row>
    <row r="10232" spans="2:37">
      <c r="B10232" s="2"/>
      <c r="D10232" s="44"/>
      <c r="E10232" s="44"/>
      <c r="F10232" s="45"/>
      <c r="G10232" s="45"/>
      <c r="H10232" s="45"/>
      <c r="I10232" s="45"/>
      <c r="J10232" s="45"/>
      <c r="K10232" s="45"/>
      <c r="L10232" s="45"/>
      <c r="M10232" s="45"/>
      <c r="N10232" s="45"/>
      <c r="O10232" s="45"/>
      <c r="P10232" s="45"/>
      <c r="Q10232" s="45"/>
      <c r="R10232" s="45"/>
      <c r="S10232" s="45"/>
      <c r="T10232" s="45"/>
      <c r="U10232" s="45"/>
      <c r="V10232" s="46"/>
      <c r="W10232" s="46"/>
      <c r="X10232" s="45"/>
      <c r="Y10232" s="45"/>
      <c r="Z10232" s="44"/>
      <c r="AA10232" s="44"/>
      <c r="AB10232" s="45"/>
      <c r="AC10232" s="45"/>
      <c r="AD10232" s="45"/>
      <c r="AE10232" s="45"/>
      <c r="AF10232" s="45"/>
      <c r="AG10232" s="45"/>
      <c r="AH10232" s="45"/>
      <c r="AI10232" s="45"/>
      <c r="AJ10232" s="45"/>
      <c r="AK10232" s="20"/>
    </row>
    <row r="10233" spans="2:37">
      <c r="B10233" s="2"/>
      <c r="D10233" s="44"/>
      <c r="E10233" s="44"/>
      <c r="F10233" s="45"/>
      <c r="G10233" s="45"/>
      <c r="H10233" s="45"/>
      <c r="I10233" s="45"/>
      <c r="J10233" s="45"/>
      <c r="K10233" s="45"/>
      <c r="L10233" s="45"/>
      <c r="M10233" s="45"/>
      <c r="N10233" s="45"/>
      <c r="O10233" s="45"/>
      <c r="P10233" s="45"/>
      <c r="Q10233" s="45"/>
      <c r="R10233" s="45"/>
      <c r="S10233" s="45"/>
      <c r="T10233" s="45"/>
      <c r="U10233" s="45"/>
      <c r="V10233" s="46"/>
      <c r="W10233" s="46"/>
      <c r="X10233" s="45"/>
      <c r="Y10233" s="45"/>
      <c r="Z10233" s="44"/>
      <c r="AA10233" s="44"/>
      <c r="AB10233" s="45"/>
      <c r="AC10233" s="45"/>
      <c r="AD10233" s="45"/>
      <c r="AE10233" s="45"/>
      <c r="AF10233" s="45"/>
      <c r="AG10233" s="45"/>
      <c r="AH10233" s="45"/>
      <c r="AI10233" s="45"/>
      <c r="AJ10233" s="45"/>
      <c r="AK10233" s="20"/>
    </row>
    <row r="10234" spans="2:37">
      <c r="B10234" s="2"/>
      <c r="D10234" s="44"/>
      <c r="E10234" s="44"/>
      <c r="F10234" s="45"/>
      <c r="G10234" s="45"/>
      <c r="H10234" s="45"/>
      <c r="I10234" s="45"/>
      <c r="J10234" s="45"/>
      <c r="K10234" s="45"/>
      <c r="L10234" s="45"/>
      <c r="M10234" s="45"/>
      <c r="N10234" s="45"/>
      <c r="O10234" s="45"/>
      <c r="P10234" s="45"/>
      <c r="Q10234" s="45"/>
      <c r="R10234" s="45"/>
      <c r="S10234" s="45"/>
      <c r="T10234" s="45"/>
      <c r="U10234" s="45"/>
      <c r="V10234" s="46"/>
      <c r="W10234" s="46"/>
      <c r="X10234" s="45"/>
      <c r="Y10234" s="45"/>
      <c r="Z10234" s="44"/>
      <c r="AA10234" s="44"/>
      <c r="AB10234" s="45"/>
      <c r="AC10234" s="45"/>
      <c r="AD10234" s="45"/>
      <c r="AE10234" s="45"/>
      <c r="AF10234" s="45"/>
      <c r="AG10234" s="45"/>
      <c r="AH10234" s="45"/>
      <c r="AI10234" s="45"/>
      <c r="AJ10234" s="45"/>
      <c r="AK10234" s="20"/>
    </row>
    <row r="10235" spans="2:37">
      <c r="B10235" s="2"/>
      <c r="D10235" s="44"/>
      <c r="E10235" s="44"/>
      <c r="F10235" s="45"/>
      <c r="G10235" s="45"/>
      <c r="H10235" s="45"/>
      <c r="I10235" s="45"/>
      <c r="J10235" s="45"/>
      <c r="K10235" s="45"/>
      <c r="L10235" s="45"/>
      <c r="M10235" s="45"/>
      <c r="N10235" s="45"/>
      <c r="O10235" s="45"/>
      <c r="P10235" s="45"/>
      <c r="Q10235" s="45"/>
      <c r="R10235" s="45"/>
      <c r="S10235" s="45"/>
      <c r="T10235" s="45"/>
      <c r="U10235" s="45"/>
      <c r="V10235" s="46"/>
      <c r="W10235" s="46"/>
      <c r="X10235" s="45"/>
      <c r="Y10235" s="45"/>
      <c r="Z10235" s="44"/>
      <c r="AA10235" s="44"/>
      <c r="AB10235" s="45"/>
      <c r="AC10235" s="45"/>
      <c r="AD10235" s="45"/>
      <c r="AE10235" s="45"/>
      <c r="AF10235" s="45"/>
      <c r="AG10235" s="45"/>
      <c r="AH10235" s="45"/>
      <c r="AI10235" s="45"/>
      <c r="AJ10235" s="45"/>
      <c r="AK10235" s="20"/>
    </row>
    <row r="10236" spans="2:37">
      <c r="B10236" s="2"/>
      <c r="D10236" s="44"/>
      <c r="E10236" s="44"/>
      <c r="F10236" s="45"/>
      <c r="G10236" s="45"/>
      <c r="H10236" s="45"/>
      <c r="I10236" s="45"/>
      <c r="J10236" s="45"/>
      <c r="K10236" s="45"/>
      <c r="L10236" s="45"/>
      <c r="M10236" s="45"/>
      <c r="N10236" s="45"/>
      <c r="O10236" s="45"/>
      <c r="P10236" s="45"/>
      <c r="Q10236" s="45"/>
      <c r="R10236" s="45"/>
      <c r="S10236" s="45"/>
      <c r="T10236" s="45"/>
      <c r="U10236" s="45"/>
      <c r="V10236" s="46"/>
      <c r="W10236" s="46"/>
      <c r="X10236" s="45"/>
      <c r="Y10236" s="45"/>
      <c r="Z10236" s="44"/>
      <c r="AA10236" s="44"/>
      <c r="AB10236" s="45"/>
      <c r="AC10236" s="45"/>
      <c r="AD10236" s="45"/>
      <c r="AE10236" s="45"/>
      <c r="AF10236" s="45"/>
      <c r="AG10236" s="45"/>
      <c r="AH10236" s="45"/>
      <c r="AI10236" s="45"/>
      <c r="AJ10236" s="45"/>
      <c r="AK10236" s="20"/>
    </row>
    <row r="10237" spans="2:37">
      <c r="B10237" s="2"/>
      <c r="D10237" s="44"/>
      <c r="E10237" s="44"/>
      <c r="F10237" s="45"/>
      <c r="G10237" s="45"/>
      <c r="H10237" s="45"/>
      <c r="I10237" s="45"/>
      <c r="J10237" s="45"/>
      <c r="K10237" s="45"/>
      <c r="L10237" s="45"/>
      <c r="M10237" s="45"/>
      <c r="N10237" s="45"/>
      <c r="O10237" s="45"/>
      <c r="P10237" s="45"/>
      <c r="Q10237" s="45"/>
      <c r="R10237" s="45"/>
      <c r="S10237" s="45"/>
      <c r="T10237" s="45"/>
      <c r="U10237" s="45"/>
      <c r="V10237" s="46"/>
      <c r="W10237" s="46"/>
      <c r="X10237" s="45"/>
      <c r="Y10237" s="45"/>
      <c r="Z10237" s="44"/>
      <c r="AA10237" s="44"/>
      <c r="AB10237" s="45"/>
      <c r="AC10237" s="45"/>
      <c r="AD10237" s="45"/>
      <c r="AE10237" s="45"/>
      <c r="AF10237" s="45"/>
      <c r="AG10237" s="45"/>
      <c r="AH10237" s="45"/>
      <c r="AI10237" s="45"/>
      <c r="AJ10237" s="45"/>
      <c r="AK10237" s="20"/>
    </row>
    <row r="10238" spans="2:37">
      <c r="B10238" s="2"/>
      <c r="D10238" s="44"/>
      <c r="E10238" s="44"/>
      <c r="F10238" s="45"/>
      <c r="G10238" s="45"/>
      <c r="H10238" s="45"/>
      <c r="I10238" s="45"/>
      <c r="J10238" s="45"/>
      <c r="K10238" s="45"/>
      <c r="L10238" s="45"/>
      <c r="M10238" s="45"/>
      <c r="N10238" s="45"/>
      <c r="O10238" s="45"/>
      <c r="P10238" s="45"/>
      <c r="Q10238" s="45"/>
      <c r="R10238" s="45"/>
      <c r="S10238" s="45"/>
      <c r="T10238" s="45"/>
      <c r="U10238" s="45"/>
      <c r="V10238" s="46"/>
      <c r="W10238" s="46"/>
      <c r="X10238" s="45"/>
      <c r="Y10238" s="45"/>
      <c r="Z10238" s="44"/>
      <c r="AA10238" s="44"/>
      <c r="AB10238" s="45"/>
      <c r="AC10238" s="45"/>
      <c r="AD10238" s="45"/>
      <c r="AE10238" s="45"/>
      <c r="AF10238" s="45"/>
      <c r="AG10238" s="45"/>
      <c r="AH10238" s="45"/>
      <c r="AI10238" s="45"/>
      <c r="AJ10238" s="45"/>
      <c r="AK10238" s="20"/>
    </row>
    <row r="10239" spans="2:37">
      <c r="B10239" s="2"/>
      <c r="D10239" s="44"/>
      <c r="E10239" s="44"/>
      <c r="F10239" s="45"/>
      <c r="G10239" s="45"/>
      <c r="H10239" s="45"/>
      <c r="I10239" s="45"/>
      <c r="J10239" s="45"/>
      <c r="K10239" s="45"/>
      <c r="L10239" s="45"/>
      <c r="M10239" s="45"/>
      <c r="N10239" s="45"/>
      <c r="O10239" s="45"/>
      <c r="P10239" s="45"/>
      <c r="Q10239" s="45"/>
      <c r="R10239" s="45"/>
      <c r="S10239" s="45"/>
      <c r="T10239" s="45"/>
      <c r="U10239" s="45"/>
      <c r="V10239" s="46"/>
      <c r="W10239" s="46"/>
      <c r="X10239" s="45"/>
      <c r="Y10239" s="45"/>
      <c r="Z10239" s="44"/>
      <c r="AA10239" s="44"/>
      <c r="AB10239" s="45"/>
      <c r="AC10239" s="45"/>
      <c r="AD10239" s="45"/>
      <c r="AE10239" s="45"/>
      <c r="AF10239" s="45"/>
      <c r="AG10239" s="45"/>
      <c r="AH10239" s="45"/>
      <c r="AI10239" s="45"/>
      <c r="AJ10239" s="45"/>
      <c r="AK10239" s="20"/>
    </row>
    <row r="10240" spans="2:37">
      <c r="B10240" s="2"/>
      <c r="D10240" s="44"/>
      <c r="E10240" s="44"/>
      <c r="F10240" s="45"/>
      <c r="G10240" s="45"/>
      <c r="H10240" s="45"/>
      <c r="I10240" s="45"/>
      <c r="J10240" s="45"/>
      <c r="K10240" s="45"/>
      <c r="L10240" s="45"/>
      <c r="M10240" s="45"/>
      <c r="N10240" s="45"/>
      <c r="O10240" s="45"/>
      <c r="P10240" s="45"/>
      <c r="Q10240" s="45"/>
      <c r="R10240" s="45"/>
      <c r="S10240" s="45"/>
      <c r="T10240" s="45"/>
      <c r="U10240" s="45"/>
      <c r="V10240" s="46"/>
      <c r="W10240" s="46"/>
      <c r="X10240" s="45"/>
      <c r="Y10240" s="45"/>
      <c r="Z10240" s="44"/>
      <c r="AA10240" s="44"/>
      <c r="AB10240" s="45"/>
      <c r="AC10240" s="45"/>
      <c r="AD10240" s="45"/>
      <c r="AE10240" s="45"/>
      <c r="AF10240" s="45"/>
      <c r="AG10240" s="45"/>
      <c r="AH10240" s="45"/>
      <c r="AI10240" s="45"/>
      <c r="AJ10240" s="45"/>
      <c r="AK10240" s="20"/>
    </row>
    <row r="10241" spans="2:37">
      <c r="B10241" s="2"/>
      <c r="D10241" s="44"/>
      <c r="E10241" s="44"/>
      <c r="F10241" s="45"/>
      <c r="G10241" s="45"/>
      <c r="H10241" s="45"/>
      <c r="I10241" s="45"/>
      <c r="J10241" s="45"/>
      <c r="K10241" s="45"/>
      <c r="L10241" s="45"/>
      <c r="M10241" s="45"/>
      <c r="N10241" s="45"/>
      <c r="O10241" s="45"/>
      <c r="P10241" s="45"/>
      <c r="Q10241" s="45"/>
      <c r="R10241" s="45"/>
      <c r="S10241" s="45"/>
      <c r="T10241" s="45"/>
      <c r="U10241" s="45"/>
      <c r="V10241" s="46"/>
      <c r="W10241" s="46"/>
      <c r="X10241" s="45"/>
      <c r="Y10241" s="45"/>
      <c r="Z10241" s="44"/>
      <c r="AA10241" s="44"/>
      <c r="AB10241" s="45"/>
      <c r="AC10241" s="45"/>
      <c r="AD10241" s="45"/>
      <c r="AE10241" s="45"/>
      <c r="AF10241" s="45"/>
      <c r="AG10241" s="45"/>
      <c r="AH10241" s="45"/>
      <c r="AI10241" s="45"/>
      <c r="AJ10241" s="45"/>
      <c r="AK10241" s="20"/>
    </row>
    <row r="10242" spans="2:37">
      <c r="B10242" s="2"/>
      <c r="D10242" s="44"/>
      <c r="E10242" s="44"/>
      <c r="F10242" s="45"/>
      <c r="G10242" s="45"/>
      <c r="H10242" s="45"/>
      <c r="I10242" s="45"/>
      <c r="J10242" s="45"/>
      <c r="K10242" s="45"/>
      <c r="L10242" s="45"/>
      <c r="M10242" s="45"/>
      <c r="N10242" s="45"/>
      <c r="O10242" s="45"/>
      <c r="P10242" s="45"/>
      <c r="Q10242" s="45"/>
      <c r="R10242" s="45"/>
      <c r="S10242" s="45"/>
      <c r="T10242" s="45"/>
      <c r="U10242" s="45"/>
      <c r="V10242" s="46"/>
      <c r="W10242" s="46"/>
      <c r="X10242" s="45"/>
      <c r="Y10242" s="45"/>
      <c r="Z10242" s="44"/>
      <c r="AA10242" s="44"/>
      <c r="AB10242" s="45"/>
      <c r="AC10242" s="45"/>
      <c r="AD10242" s="45"/>
      <c r="AE10242" s="45"/>
      <c r="AF10242" s="45"/>
      <c r="AG10242" s="45"/>
      <c r="AH10242" s="45"/>
      <c r="AI10242" s="45"/>
      <c r="AJ10242" s="45"/>
      <c r="AK10242" s="20"/>
    </row>
    <row r="10243" spans="2:37">
      <c r="B10243" s="2"/>
      <c r="D10243" s="44"/>
      <c r="E10243" s="44"/>
      <c r="F10243" s="45"/>
      <c r="G10243" s="45"/>
      <c r="H10243" s="45"/>
      <c r="I10243" s="45"/>
      <c r="J10243" s="45"/>
      <c r="K10243" s="45"/>
      <c r="L10243" s="45"/>
      <c r="M10243" s="45"/>
      <c r="N10243" s="45"/>
      <c r="O10243" s="45"/>
      <c r="P10243" s="45"/>
      <c r="Q10243" s="45"/>
      <c r="R10243" s="45"/>
      <c r="S10243" s="45"/>
      <c r="T10243" s="45"/>
      <c r="U10243" s="45"/>
      <c r="V10243" s="46"/>
      <c r="W10243" s="46"/>
      <c r="X10243" s="45"/>
      <c r="Y10243" s="45"/>
      <c r="Z10243" s="44"/>
      <c r="AA10243" s="44"/>
      <c r="AB10243" s="45"/>
      <c r="AC10243" s="45"/>
      <c r="AD10243" s="45"/>
      <c r="AE10243" s="45"/>
      <c r="AF10243" s="45"/>
      <c r="AG10243" s="45"/>
      <c r="AH10243" s="45"/>
      <c r="AI10243" s="45"/>
      <c r="AJ10243" s="45"/>
      <c r="AK10243" s="20"/>
    </row>
    <row r="10244" spans="2:37">
      <c r="B10244" s="2"/>
      <c r="D10244" s="44"/>
      <c r="E10244" s="44"/>
      <c r="F10244" s="45"/>
      <c r="G10244" s="45"/>
      <c r="H10244" s="45"/>
      <c r="I10244" s="45"/>
      <c r="J10244" s="45"/>
      <c r="K10244" s="45"/>
      <c r="L10244" s="45"/>
      <c r="M10244" s="45"/>
      <c r="N10244" s="45"/>
      <c r="O10244" s="45"/>
      <c r="P10244" s="45"/>
      <c r="Q10244" s="45"/>
      <c r="R10244" s="45"/>
      <c r="S10244" s="45"/>
      <c r="T10244" s="45"/>
      <c r="U10244" s="45"/>
      <c r="V10244" s="46"/>
      <c r="W10244" s="46"/>
      <c r="X10244" s="45"/>
      <c r="Y10244" s="45"/>
      <c r="Z10244" s="44"/>
      <c r="AA10244" s="44"/>
      <c r="AB10244" s="45"/>
      <c r="AC10244" s="45"/>
      <c r="AD10244" s="45"/>
      <c r="AE10244" s="45"/>
      <c r="AF10244" s="45"/>
      <c r="AG10244" s="45"/>
      <c r="AH10244" s="45"/>
      <c r="AI10244" s="45"/>
      <c r="AJ10244" s="45"/>
      <c r="AK10244" s="20"/>
    </row>
    <row r="10245" spans="2:37">
      <c r="B10245" s="2"/>
      <c r="D10245" s="44"/>
      <c r="E10245" s="44"/>
      <c r="F10245" s="45"/>
      <c r="G10245" s="45"/>
      <c r="H10245" s="45"/>
      <c r="I10245" s="45"/>
      <c r="J10245" s="45"/>
      <c r="K10245" s="45"/>
      <c r="L10245" s="45"/>
      <c r="M10245" s="45"/>
      <c r="N10245" s="45"/>
      <c r="O10245" s="45"/>
      <c r="P10245" s="45"/>
      <c r="Q10245" s="45"/>
      <c r="R10245" s="45"/>
      <c r="S10245" s="45"/>
      <c r="T10245" s="45"/>
      <c r="U10245" s="45"/>
      <c r="V10245" s="46"/>
      <c r="W10245" s="46"/>
      <c r="X10245" s="45"/>
      <c r="Y10245" s="45"/>
      <c r="Z10245" s="44"/>
      <c r="AA10245" s="44"/>
      <c r="AB10245" s="45"/>
      <c r="AC10245" s="45"/>
      <c r="AD10245" s="45"/>
      <c r="AE10245" s="45"/>
      <c r="AF10245" s="45"/>
      <c r="AG10245" s="45"/>
      <c r="AH10245" s="45"/>
      <c r="AI10245" s="45"/>
      <c r="AJ10245" s="45"/>
      <c r="AK10245" s="20"/>
    </row>
    <row r="10246" spans="2:37">
      <c r="B10246" s="2"/>
      <c r="D10246" s="44"/>
      <c r="E10246" s="44"/>
      <c r="F10246" s="45"/>
      <c r="G10246" s="45"/>
      <c r="H10246" s="45"/>
      <c r="I10246" s="45"/>
      <c r="J10246" s="45"/>
      <c r="K10246" s="45"/>
      <c r="L10246" s="45"/>
      <c r="M10246" s="45"/>
      <c r="N10246" s="45"/>
      <c r="O10246" s="45"/>
      <c r="P10246" s="45"/>
      <c r="Q10246" s="45"/>
      <c r="R10246" s="45"/>
      <c r="S10246" s="45"/>
      <c r="T10246" s="45"/>
      <c r="U10246" s="45"/>
      <c r="V10246" s="46"/>
      <c r="W10246" s="46"/>
      <c r="X10246" s="45"/>
      <c r="Y10246" s="45"/>
      <c r="Z10246" s="44"/>
      <c r="AA10246" s="44"/>
      <c r="AB10246" s="45"/>
      <c r="AC10246" s="45"/>
      <c r="AD10246" s="45"/>
      <c r="AE10246" s="45"/>
      <c r="AF10246" s="45"/>
      <c r="AG10246" s="45"/>
      <c r="AH10246" s="45"/>
      <c r="AI10246" s="45"/>
      <c r="AJ10246" s="45"/>
      <c r="AK10246" s="20"/>
    </row>
    <row r="10247" spans="2:37">
      <c r="B10247" s="2"/>
      <c r="D10247" s="44"/>
      <c r="E10247" s="44"/>
      <c r="F10247" s="45"/>
      <c r="G10247" s="45"/>
      <c r="H10247" s="45"/>
      <c r="I10247" s="45"/>
      <c r="J10247" s="45"/>
      <c r="K10247" s="45"/>
      <c r="L10247" s="45"/>
      <c r="M10247" s="45"/>
      <c r="N10247" s="45"/>
      <c r="O10247" s="45"/>
      <c r="P10247" s="45"/>
      <c r="Q10247" s="45"/>
      <c r="R10247" s="45"/>
      <c r="S10247" s="45"/>
      <c r="T10247" s="45"/>
      <c r="U10247" s="45"/>
      <c r="V10247" s="46"/>
      <c r="W10247" s="46"/>
      <c r="X10247" s="45"/>
      <c r="Y10247" s="45"/>
      <c r="Z10247" s="44"/>
      <c r="AA10247" s="44"/>
      <c r="AB10247" s="45"/>
      <c r="AC10247" s="45"/>
      <c r="AD10247" s="45"/>
      <c r="AE10247" s="45"/>
      <c r="AF10247" s="45"/>
      <c r="AG10247" s="45"/>
      <c r="AH10247" s="45"/>
      <c r="AI10247" s="45"/>
      <c r="AJ10247" s="45"/>
      <c r="AK10247" s="20"/>
    </row>
    <row r="10248" spans="2:37">
      <c r="B10248" s="2"/>
      <c r="D10248" s="44"/>
      <c r="E10248" s="44"/>
      <c r="F10248" s="45"/>
      <c r="G10248" s="45"/>
      <c r="H10248" s="45"/>
      <c r="I10248" s="45"/>
      <c r="J10248" s="45"/>
      <c r="K10248" s="45"/>
      <c r="L10248" s="45"/>
      <c r="M10248" s="45"/>
      <c r="N10248" s="45"/>
      <c r="O10248" s="45"/>
      <c r="P10248" s="45"/>
      <c r="Q10248" s="45"/>
      <c r="R10248" s="45"/>
      <c r="S10248" s="45"/>
      <c r="T10248" s="45"/>
      <c r="U10248" s="45"/>
      <c r="V10248" s="46"/>
      <c r="W10248" s="46"/>
      <c r="X10248" s="45"/>
      <c r="Y10248" s="45"/>
      <c r="Z10248" s="44"/>
      <c r="AA10248" s="44"/>
      <c r="AB10248" s="45"/>
      <c r="AC10248" s="45"/>
      <c r="AD10248" s="45"/>
      <c r="AE10248" s="45"/>
      <c r="AF10248" s="45"/>
      <c r="AG10248" s="45"/>
      <c r="AH10248" s="45"/>
      <c r="AI10248" s="45"/>
      <c r="AJ10248" s="45"/>
      <c r="AK10248" s="20"/>
    </row>
    <row r="10249" spans="2:37">
      <c r="B10249" s="2"/>
      <c r="D10249" s="44"/>
      <c r="E10249" s="44"/>
      <c r="F10249" s="45"/>
      <c r="G10249" s="45"/>
      <c r="H10249" s="45"/>
      <c r="I10249" s="45"/>
      <c r="J10249" s="45"/>
      <c r="K10249" s="45"/>
      <c r="L10249" s="45"/>
      <c r="M10249" s="45"/>
      <c r="N10249" s="45"/>
      <c r="O10249" s="45"/>
      <c r="P10249" s="45"/>
      <c r="Q10249" s="45"/>
      <c r="R10249" s="45"/>
      <c r="S10249" s="45"/>
      <c r="T10249" s="45"/>
      <c r="U10249" s="45"/>
      <c r="V10249" s="46"/>
      <c r="W10249" s="46"/>
      <c r="X10249" s="45"/>
      <c r="Y10249" s="45"/>
      <c r="Z10249" s="44"/>
      <c r="AA10249" s="44"/>
      <c r="AB10249" s="45"/>
      <c r="AC10249" s="45"/>
      <c r="AD10249" s="45"/>
      <c r="AE10249" s="45"/>
      <c r="AF10249" s="45"/>
      <c r="AG10249" s="45"/>
      <c r="AH10249" s="45"/>
      <c r="AI10249" s="45"/>
      <c r="AJ10249" s="45"/>
      <c r="AK10249" s="20"/>
    </row>
    <row r="10250" spans="2:37">
      <c r="B10250" s="2"/>
      <c r="D10250" s="44"/>
      <c r="E10250" s="44"/>
      <c r="F10250" s="45"/>
      <c r="G10250" s="45"/>
      <c r="H10250" s="45"/>
      <c r="I10250" s="45"/>
      <c r="J10250" s="45"/>
      <c r="K10250" s="45"/>
      <c r="L10250" s="45"/>
      <c r="M10250" s="45"/>
      <c r="N10250" s="45"/>
      <c r="O10250" s="45"/>
      <c r="P10250" s="45"/>
      <c r="Q10250" s="45"/>
      <c r="R10250" s="45"/>
      <c r="S10250" s="45"/>
      <c r="T10250" s="45"/>
      <c r="U10250" s="45"/>
      <c r="V10250" s="46"/>
      <c r="W10250" s="46"/>
      <c r="X10250" s="45"/>
      <c r="Y10250" s="45"/>
      <c r="Z10250" s="44"/>
      <c r="AA10250" s="44"/>
      <c r="AB10250" s="45"/>
      <c r="AC10250" s="45"/>
      <c r="AD10250" s="45"/>
      <c r="AE10250" s="45"/>
      <c r="AF10250" s="45"/>
      <c r="AG10250" s="45"/>
      <c r="AH10250" s="45"/>
      <c r="AI10250" s="45"/>
      <c r="AJ10250" s="45"/>
      <c r="AK10250" s="20"/>
    </row>
    <row r="10251" spans="2:37">
      <c r="B10251" s="2"/>
      <c r="D10251" s="44"/>
      <c r="E10251" s="44"/>
      <c r="F10251" s="45"/>
      <c r="G10251" s="45"/>
      <c r="H10251" s="45"/>
      <c r="I10251" s="45"/>
      <c r="J10251" s="45"/>
      <c r="K10251" s="45"/>
      <c r="L10251" s="45"/>
      <c r="M10251" s="45"/>
      <c r="N10251" s="45"/>
      <c r="O10251" s="45"/>
      <c r="P10251" s="45"/>
      <c r="Q10251" s="45"/>
      <c r="R10251" s="45"/>
      <c r="S10251" s="45"/>
      <c r="T10251" s="45"/>
      <c r="U10251" s="45"/>
      <c r="V10251" s="46"/>
      <c r="W10251" s="46"/>
      <c r="X10251" s="45"/>
      <c r="Y10251" s="45"/>
      <c r="Z10251" s="44"/>
      <c r="AA10251" s="44"/>
      <c r="AB10251" s="45"/>
      <c r="AC10251" s="45"/>
      <c r="AD10251" s="45"/>
      <c r="AE10251" s="45"/>
      <c r="AF10251" s="45"/>
      <c r="AG10251" s="45"/>
      <c r="AH10251" s="45"/>
      <c r="AI10251" s="45"/>
      <c r="AJ10251" s="45"/>
      <c r="AK10251" s="20"/>
    </row>
    <row r="10252" spans="2:37" ht="14.25" customHeight="1">
      <c r="B10252" s="2"/>
      <c r="D10252" s="44"/>
      <c r="E10252" s="44"/>
      <c r="F10252" s="45"/>
      <c r="G10252" s="45"/>
      <c r="H10252" s="45"/>
      <c r="I10252" s="45"/>
      <c r="J10252" s="45"/>
      <c r="K10252" s="45"/>
      <c r="L10252" s="45"/>
      <c r="M10252" s="45"/>
      <c r="N10252" s="45"/>
      <c r="O10252" s="45"/>
      <c r="P10252" s="45"/>
      <c r="Q10252" s="45"/>
      <c r="R10252" s="45"/>
      <c r="S10252" s="45"/>
      <c r="T10252" s="45"/>
      <c r="U10252" s="45"/>
      <c r="V10252" s="46"/>
      <c r="W10252" s="46"/>
      <c r="X10252" s="45"/>
      <c r="Y10252" s="45"/>
      <c r="Z10252" s="44"/>
      <c r="AA10252" s="44"/>
      <c r="AB10252" s="45"/>
      <c r="AC10252" s="45"/>
      <c r="AD10252" s="45"/>
      <c r="AE10252" s="45"/>
      <c r="AF10252" s="45"/>
      <c r="AG10252" s="45"/>
      <c r="AH10252" s="45"/>
      <c r="AI10252" s="45"/>
      <c r="AJ10252" s="45"/>
      <c r="AK10252" s="20"/>
    </row>
    <row r="10253" spans="2:37" ht="13.5" customHeight="1">
      <c r="B10253" s="47"/>
      <c r="C10253" s="47"/>
      <c r="D10253" s="47"/>
      <c r="E10253" s="47"/>
    </row>
    <row r="10254" spans="2:37" ht="12.75" customHeight="1">
      <c r="B10254" s="39"/>
      <c r="C10254" s="39"/>
      <c r="D10254" s="39"/>
      <c r="E10254" s="39"/>
      <c r="F10254" s="39"/>
      <c r="G10254" s="1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</row>
    <row r="10255" spans="2:37" ht="12.75" customHeight="1">
      <c r="AB10255" s="39"/>
      <c r="AC10255" s="39"/>
      <c r="AD10255" s="39"/>
      <c r="AE10255" s="39"/>
      <c r="AF10255" s="39"/>
      <c r="AG10255" s="39"/>
    </row>
    <row r="10256" spans="2:37" ht="12" customHeight="1">
      <c r="B10256" s="39"/>
      <c r="C10256" s="39"/>
      <c r="D10256" s="39"/>
      <c r="E10256" s="39"/>
      <c r="G10256" s="1"/>
      <c r="H10256" s="41"/>
      <c r="I10256" s="41"/>
      <c r="J10256" s="41"/>
      <c r="K10256" s="41"/>
      <c r="L10256" s="41"/>
      <c r="M10256" s="41"/>
      <c r="N10256" s="41"/>
      <c r="O10256" s="39"/>
      <c r="P10256" s="39"/>
      <c r="Q10256" s="39"/>
      <c r="R10256" s="39"/>
      <c r="S10256" s="1"/>
      <c r="T10256" s="42"/>
      <c r="U10256" s="42"/>
      <c r="V10256" s="42"/>
      <c r="W10256" s="42"/>
      <c r="X10256" s="42"/>
      <c r="Y10256" s="42"/>
      <c r="Z10256" s="42"/>
      <c r="AA10256" s="42"/>
      <c r="AB10256" s="39"/>
      <c r="AC10256" s="39"/>
      <c r="AD10256" s="39"/>
      <c r="AE10256" s="39"/>
      <c r="AF10256" s="39"/>
      <c r="AG10256" s="39"/>
    </row>
    <row r="10257" spans="2:34" ht="10.5" customHeight="1">
      <c r="AB10257" s="39"/>
      <c r="AC10257" s="39"/>
      <c r="AD10257" s="39"/>
      <c r="AE10257" s="39"/>
      <c r="AF10257" s="39"/>
      <c r="AG10257" s="39"/>
    </row>
    <row r="10258" spans="2:34" ht="12" customHeight="1">
      <c r="AB10258" s="39"/>
      <c r="AC10258" s="39"/>
      <c r="AD10258" s="39"/>
      <c r="AE10258" s="39"/>
      <c r="AF10258" s="39"/>
      <c r="AG10258" s="39"/>
    </row>
    <row r="10259" spans="2:34" ht="12" customHeight="1">
      <c r="AB10259" s="39"/>
      <c r="AC10259" s="39"/>
      <c r="AD10259" s="39"/>
      <c r="AE10259" s="39"/>
      <c r="AF10259" s="39"/>
      <c r="AG10259" s="39"/>
    </row>
    <row r="10260" spans="2:34" ht="6" customHeight="1"/>
    <row r="10261" spans="2:34" ht="3" customHeight="1">
      <c r="B10261" s="43"/>
      <c r="D10261" s="43"/>
      <c r="E10261" s="43"/>
      <c r="G10261" s="43"/>
      <c r="H10261" s="43"/>
      <c r="J10261" s="43"/>
      <c r="K10261" s="43"/>
      <c r="L10261" s="43"/>
      <c r="M10261" s="43"/>
      <c r="N10261" s="43"/>
      <c r="O10261" s="43"/>
      <c r="Q10261" s="43"/>
      <c r="R10261" s="43"/>
      <c r="S10261" s="43"/>
      <c r="T10261" s="43"/>
      <c r="U10261" s="43"/>
      <c r="X10261" s="43"/>
      <c r="Y10261" s="43"/>
      <c r="Z10261" s="43"/>
      <c r="AA10261" s="43"/>
      <c r="AB10261" s="43"/>
      <c r="AC10261" s="43"/>
      <c r="AE10261" s="43"/>
      <c r="AF10261" s="43"/>
      <c r="AG10261" s="43"/>
      <c r="AH10261" s="43"/>
    </row>
    <row r="10262" spans="2:34" ht="14.25" customHeight="1">
      <c r="B10262" s="43"/>
      <c r="D10262" s="43"/>
      <c r="E10262" s="43"/>
      <c r="G10262" s="43"/>
      <c r="H10262" s="43"/>
      <c r="J10262" s="43"/>
      <c r="K10262" s="43"/>
      <c r="L10262" s="43"/>
      <c r="M10262" s="43"/>
      <c r="N10262" s="43"/>
      <c r="O10262" s="43"/>
      <c r="Q10262" s="43"/>
      <c r="R10262" s="43"/>
      <c r="S10262" s="43"/>
      <c r="T10262" s="43"/>
      <c r="U10262" s="43"/>
      <c r="X10262" s="43"/>
      <c r="Y10262" s="43"/>
      <c r="Z10262" s="43"/>
      <c r="AA10262" s="43"/>
      <c r="AB10262" s="43"/>
      <c r="AC10262" s="43"/>
      <c r="AE10262" s="43"/>
      <c r="AF10262" s="43"/>
      <c r="AG10262" s="43"/>
      <c r="AH10262" s="43"/>
    </row>
    <row r="10263" spans="2:34">
      <c r="B10263" s="2"/>
      <c r="D10263" s="44"/>
      <c r="E10263" s="44"/>
      <c r="F10263" s="45"/>
      <c r="G10263" s="45"/>
      <c r="H10263" s="45"/>
      <c r="I10263" s="45"/>
      <c r="J10263" s="45"/>
      <c r="K10263" s="45"/>
      <c r="L10263" s="45"/>
      <c r="M10263" s="45"/>
      <c r="N10263" s="45"/>
      <c r="O10263" s="45"/>
      <c r="P10263" s="45"/>
      <c r="Q10263" s="45"/>
      <c r="R10263" s="45"/>
      <c r="S10263" s="45"/>
      <c r="T10263" s="45"/>
      <c r="U10263" s="45"/>
      <c r="V10263" s="46"/>
      <c r="W10263" s="46"/>
    </row>
    <row r="10264" spans="2:34">
      <c r="B10264" s="2"/>
      <c r="D10264" s="44"/>
      <c r="E10264" s="44"/>
      <c r="F10264" s="45"/>
      <c r="G10264" s="45"/>
      <c r="H10264" s="45"/>
      <c r="I10264" s="45"/>
      <c r="J10264" s="45"/>
      <c r="K10264" s="45"/>
      <c r="L10264" s="45"/>
      <c r="M10264" s="45"/>
      <c r="N10264" s="45"/>
      <c r="O10264" s="45"/>
      <c r="P10264" s="45"/>
      <c r="Q10264" s="45"/>
      <c r="R10264" s="45"/>
      <c r="S10264" s="45"/>
      <c r="T10264" s="45"/>
      <c r="U10264" s="45"/>
      <c r="V10264" s="46"/>
      <c r="W10264" s="46"/>
    </row>
    <row r="10265" spans="2:34">
      <c r="B10265" s="2"/>
      <c r="D10265" s="44"/>
      <c r="E10265" s="44"/>
      <c r="F10265" s="45"/>
      <c r="G10265" s="45"/>
      <c r="H10265" s="45"/>
      <c r="I10265" s="45"/>
      <c r="J10265" s="45"/>
      <c r="K10265" s="45"/>
      <c r="L10265" s="45"/>
      <c r="M10265" s="45"/>
      <c r="N10265" s="45"/>
      <c r="O10265" s="45"/>
      <c r="P10265" s="45"/>
      <c r="Q10265" s="45"/>
      <c r="R10265" s="45"/>
      <c r="S10265" s="45"/>
      <c r="T10265" s="45"/>
      <c r="U10265" s="45"/>
      <c r="V10265" s="46"/>
      <c r="W10265" s="46"/>
    </row>
    <row r="10266" spans="2:34">
      <c r="B10266" s="2"/>
      <c r="D10266" s="44"/>
      <c r="E10266" s="44"/>
      <c r="F10266" s="45"/>
      <c r="G10266" s="45"/>
      <c r="H10266" s="45"/>
      <c r="I10266" s="45"/>
      <c r="J10266" s="45"/>
      <c r="K10266" s="45"/>
      <c r="L10266" s="45"/>
      <c r="M10266" s="45"/>
      <c r="N10266" s="45"/>
      <c r="O10266" s="45"/>
      <c r="P10266" s="45"/>
      <c r="Q10266" s="45"/>
      <c r="R10266" s="45"/>
      <c r="S10266" s="45"/>
      <c r="T10266" s="45"/>
      <c r="U10266" s="45"/>
      <c r="V10266" s="46"/>
      <c r="W10266" s="46"/>
    </row>
    <row r="10267" spans="2:34">
      <c r="B10267" s="2"/>
      <c r="D10267" s="44"/>
      <c r="E10267" s="44"/>
      <c r="F10267" s="45"/>
      <c r="G10267" s="45"/>
      <c r="H10267" s="45"/>
      <c r="I10267" s="45"/>
      <c r="J10267" s="45"/>
      <c r="K10267" s="45"/>
      <c r="L10267" s="45"/>
      <c r="M10267" s="45"/>
      <c r="N10267" s="45"/>
      <c r="O10267" s="45"/>
      <c r="P10267" s="45"/>
      <c r="Q10267" s="45"/>
      <c r="R10267" s="45"/>
      <c r="S10267" s="45"/>
      <c r="T10267" s="45"/>
      <c r="U10267" s="45"/>
      <c r="V10267" s="46"/>
      <c r="W10267" s="46"/>
    </row>
    <row r="10268" spans="2:34">
      <c r="B10268" s="2"/>
      <c r="D10268" s="44"/>
      <c r="E10268" s="44"/>
      <c r="F10268" s="45"/>
      <c r="G10268" s="45"/>
      <c r="H10268" s="45"/>
      <c r="I10268" s="45"/>
      <c r="J10268" s="45"/>
      <c r="K10268" s="45"/>
      <c r="L10268" s="45"/>
      <c r="M10268" s="45"/>
      <c r="N10268" s="45"/>
      <c r="O10268" s="45"/>
      <c r="P10268" s="45"/>
      <c r="Q10268" s="45"/>
      <c r="R10268" s="45"/>
      <c r="S10268" s="45"/>
      <c r="T10268" s="45"/>
      <c r="U10268" s="45"/>
      <c r="V10268" s="46"/>
      <c r="W10268" s="46"/>
    </row>
    <row r="10269" spans="2:34">
      <c r="B10269" s="2"/>
      <c r="D10269" s="44"/>
      <c r="E10269" s="44"/>
      <c r="F10269" s="45"/>
      <c r="G10269" s="45"/>
      <c r="H10269" s="45"/>
      <c r="I10269" s="45"/>
      <c r="J10269" s="45"/>
      <c r="K10269" s="45"/>
      <c r="L10269" s="45"/>
      <c r="M10269" s="45"/>
      <c r="N10269" s="45"/>
      <c r="O10269" s="45"/>
      <c r="P10269" s="45"/>
      <c r="Q10269" s="45"/>
      <c r="R10269" s="45"/>
      <c r="S10269" s="45"/>
      <c r="T10269" s="45"/>
      <c r="U10269" s="45"/>
      <c r="V10269" s="46"/>
      <c r="W10269" s="46"/>
    </row>
    <row r="10270" spans="2:34">
      <c r="B10270" s="2"/>
      <c r="D10270" s="44"/>
      <c r="E10270" s="44"/>
      <c r="F10270" s="45"/>
      <c r="G10270" s="45"/>
      <c r="H10270" s="45"/>
      <c r="I10270" s="45"/>
      <c r="J10270" s="45"/>
      <c r="K10270" s="45"/>
      <c r="L10270" s="45"/>
      <c r="M10270" s="45"/>
      <c r="N10270" s="45"/>
      <c r="O10270" s="45"/>
      <c r="P10270" s="45"/>
      <c r="Q10270" s="45"/>
      <c r="R10270" s="45"/>
      <c r="S10270" s="45"/>
      <c r="T10270" s="45"/>
      <c r="U10270" s="45"/>
      <c r="V10270" s="46"/>
      <c r="W10270" s="46"/>
    </row>
    <row r="10271" spans="2:34">
      <c r="B10271" s="2"/>
      <c r="D10271" s="44"/>
      <c r="E10271" s="44"/>
      <c r="F10271" s="45"/>
      <c r="G10271" s="45"/>
      <c r="H10271" s="45"/>
      <c r="I10271" s="45"/>
      <c r="J10271" s="45"/>
      <c r="K10271" s="45"/>
      <c r="L10271" s="45"/>
      <c r="M10271" s="45"/>
      <c r="N10271" s="45"/>
      <c r="O10271" s="45"/>
      <c r="P10271" s="45"/>
      <c r="Q10271" s="45"/>
      <c r="R10271" s="45"/>
      <c r="S10271" s="45"/>
      <c r="T10271" s="45"/>
      <c r="U10271" s="45"/>
      <c r="V10271" s="46"/>
      <c r="W10271" s="46"/>
    </row>
    <row r="10272" spans="2:34">
      <c r="B10272" s="2"/>
      <c r="D10272" s="44"/>
      <c r="E10272" s="44"/>
      <c r="F10272" s="45"/>
      <c r="G10272" s="45"/>
      <c r="H10272" s="45"/>
      <c r="I10272" s="45"/>
      <c r="J10272" s="45"/>
      <c r="K10272" s="45"/>
      <c r="L10272" s="45"/>
      <c r="M10272" s="45"/>
      <c r="N10272" s="45"/>
      <c r="O10272" s="45"/>
      <c r="P10272" s="45"/>
      <c r="Q10272" s="45"/>
      <c r="R10272" s="45"/>
      <c r="S10272" s="45"/>
      <c r="T10272" s="45"/>
      <c r="U10272" s="45"/>
      <c r="V10272" s="46"/>
      <c r="W10272" s="46"/>
    </row>
    <row r="10273" spans="2:23">
      <c r="B10273" s="2"/>
      <c r="D10273" s="44"/>
      <c r="E10273" s="44"/>
      <c r="F10273" s="45"/>
      <c r="G10273" s="45"/>
      <c r="H10273" s="45"/>
      <c r="I10273" s="45"/>
      <c r="J10273" s="45"/>
      <c r="K10273" s="45"/>
      <c r="L10273" s="45"/>
      <c r="M10273" s="45"/>
      <c r="N10273" s="45"/>
      <c r="O10273" s="45"/>
      <c r="P10273" s="45"/>
      <c r="Q10273" s="45"/>
      <c r="R10273" s="45"/>
      <c r="S10273" s="45"/>
      <c r="T10273" s="45"/>
      <c r="U10273" s="45"/>
      <c r="V10273" s="46"/>
      <c r="W10273" s="46"/>
    </row>
    <row r="10274" spans="2:23">
      <c r="B10274" s="2"/>
      <c r="D10274" s="44"/>
      <c r="E10274" s="44"/>
      <c r="F10274" s="45"/>
      <c r="G10274" s="45"/>
      <c r="H10274" s="45"/>
      <c r="I10274" s="45"/>
      <c r="J10274" s="45"/>
      <c r="K10274" s="45"/>
      <c r="L10274" s="45"/>
      <c r="M10274" s="45"/>
      <c r="N10274" s="45"/>
      <c r="O10274" s="45"/>
      <c r="P10274" s="45"/>
      <c r="Q10274" s="45"/>
      <c r="R10274" s="45"/>
      <c r="S10274" s="45"/>
      <c r="T10274" s="45"/>
      <c r="U10274" s="45"/>
      <c r="V10274" s="46"/>
      <c r="W10274" s="46"/>
    </row>
    <row r="10275" spans="2:23">
      <c r="B10275" s="2"/>
      <c r="D10275" s="44"/>
      <c r="E10275" s="44"/>
      <c r="F10275" s="45"/>
      <c r="G10275" s="45"/>
      <c r="H10275" s="45"/>
      <c r="I10275" s="45"/>
      <c r="J10275" s="45"/>
      <c r="K10275" s="45"/>
      <c r="L10275" s="45"/>
      <c r="M10275" s="45"/>
      <c r="N10275" s="45"/>
      <c r="O10275" s="45"/>
      <c r="P10275" s="45"/>
      <c r="Q10275" s="45"/>
      <c r="R10275" s="45"/>
      <c r="S10275" s="45"/>
      <c r="T10275" s="45"/>
      <c r="U10275" s="45"/>
      <c r="V10275" s="46"/>
      <c r="W10275" s="46"/>
    </row>
    <row r="10276" spans="2:23">
      <c r="B10276" s="2"/>
      <c r="D10276" s="44"/>
      <c r="E10276" s="44"/>
      <c r="F10276" s="45"/>
      <c r="G10276" s="45"/>
      <c r="H10276" s="45"/>
      <c r="I10276" s="45"/>
      <c r="J10276" s="45"/>
      <c r="K10276" s="45"/>
      <c r="L10276" s="45"/>
      <c r="M10276" s="45"/>
      <c r="N10276" s="45"/>
      <c r="O10276" s="45"/>
      <c r="P10276" s="45"/>
      <c r="Q10276" s="45"/>
      <c r="R10276" s="45"/>
      <c r="S10276" s="45"/>
      <c r="T10276" s="45"/>
      <c r="U10276" s="45"/>
      <c r="V10276" s="46"/>
      <c r="W10276" s="46"/>
    </row>
    <row r="10277" spans="2:23">
      <c r="B10277" s="2"/>
      <c r="D10277" s="44"/>
      <c r="E10277" s="44"/>
      <c r="F10277" s="45"/>
      <c r="G10277" s="45"/>
      <c r="H10277" s="45"/>
      <c r="I10277" s="45"/>
      <c r="J10277" s="45"/>
      <c r="K10277" s="45"/>
      <c r="L10277" s="45"/>
      <c r="M10277" s="45"/>
      <c r="N10277" s="45"/>
      <c r="O10277" s="45"/>
      <c r="P10277" s="45"/>
      <c r="Q10277" s="45"/>
      <c r="R10277" s="45"/>
      <c r="S10277" s="45"/>
      <c r="T10277" s="45"/>
      <c r="U10277" s="45"/>
      <c r="V10277" s="46"/>
      <c r="W10277" s="46"/>
    </row>
    <row r="10278" spans="2:23">
      <c r="B10278" s="2"/>
      <c r="D10278" s="44"/>
      <c r="E10278" s="44"/>
      <c r="F10278" s="45"/>
      <c r="G10278" s="45"/>
      <c r="H10278" s="45"/>
      <c r="I10278" s="45"/>
      <c r="J10278" s="45"/>
      <c r="K10278" s="45"/>
      <c r="L10278" s="45"/>
      <c r="M10278" s="45"/>
      <c r="N10278" s="45"/>
      <c r="O10278" s="45"/>
      <c r="P10278" s="45"/>
      <c r="Q10278" s="45"/>
      <c r="R10278" s="45"/>
      <c r="S10278" s="45"/>
      <c r="T10278" s="45"/>
      <c r="U10278" s="45"/>
      <c r="V10278" s="46"/>
      <c r="W10278" s="46"/>
    </row>
    <row r="10279" spans="2:23">
      <c r="B10279" s="2"/>
      <c r="D10279" s="44"/>
      <c r="E10279" s="44"/>
      <c r="F10279" s="45"/>
      <c r="G10279" s="45"/>
      <c r="H10279" s="45"/>
      <c r="I10279" s="45"/>
      <c r="J10279" s="45"/>
      <c r="K10279" s="45"/>
      <c r="L10279" s="45"/>
      <c r="M10279" s="45"/>
      <c r="N10279" s="45"/>
      <c r="O10279" s="45"/>
      <c r="P10279" s="45"/>
      <c r="Q10279" s="45"/>
      <c r="R10279" s="45"/>
      <c r="S10279" s="45"/>
      <c r="T10279" s="45"/>
      <c r="U10279" s="45"/>
      <c r="V10279" s="46"/>
      <c r="W10279" s="46"/>
    </row>
    <row r="10280" spans="2:23">
      <c r="B10280" s="2"/>
      <c r="D10280" s="44"/>
      <c r="E10280" s="44"/>
      <c r="F10280" s="45"/>
      <c r="G10280" s="45"/>
      <c r="H10280" s="45"/>
      <c r="I10280" s="45"/>
      <c r="J10280" s="45"/>
      <c r="K10280" s="45"/>
      <c r="L10280" s="45"/>
      <c r="M10280" s="45"/>
      <c r="N10280" s="45"/>
      <c r="O10280" s="45"/>
      <c r="P10280" s="45"/>
      <c r="Q10280" s="45"/>
      <c r="R10280" s="45"/>
      <c r="S10280" s="45"/>
      <c r="T10280" s="45"/>
      <c r="U10280" s="45"/>
      <c r="V10280" s="46"/>
      <c r="W10280" s="46"/>
    </row>
    <row r="10281" spans="2:23">
      <c r="B10281" s="2"/>
      <c r="D10281" s="44"/>
      <c r="E10281" s="44"/>
      <c r="F10281" s="45"/>
      <c r="G10281" s="45"/>
      <c r="H10281" s="45"/>
      <c r="I10281" s="45"/>
      <c r="J10281" s="45"/>
      <c r="K10281" s="45"/>
      <c r="L10281" s="45"/>
      <c r="M10281" s="45"/>
      <c r="N10281" s="45"/>
      <c r="O10281" s="45"/>
      <c r="P10281" s="45"/>
      <c r="Q10281" s="45"/>
      <c r="R10281" s="45"/>
      <c r="S10281" s="45"/>
      <c r="T10281" s="45"/>
      <c r="U10281" s="45"/>
      <c r="V10281" s="46"/>
      <c r="W10281" s="46"/>
    </row>
    <row r="10282" spans="2:23">
      <c r="B10282" s="2"/>
      <c r="D10282" s="44"/>
      <c r="E10282" s="44"/>
      <c r="F10282" s="45"/>
      <c r="G10282" s="45"/>
      <c r="H10282" s="45"/>
      <c r="I10282" s="45"/>
      <c r="J10282" s="45"/>
      <c r="K10282" s="45"/>
      <c r="L10282" s="45"/>
      <c r="M10282" s="45"/>
      <c r="N10282" s="45"/>
      <c r="O10282" s="45"/>
      <c r="P10282" s="45"/>
      <c r="Q10282" s="45"/>
      <c r="R10282" s="45"/>
      <c r="S10282" s="45"/>
      <c r="T10282" s="45"/>
      <c r="U10282" s="45"/>
      <c r="V10282" s="46"/>
      <c r="W10282" s="46"/>
    </row>
    <row r="10283" spans="2:23">
      <c r="B10283" s="2"/>
      <c r="D10283" s="44"/>
      <c r="E10283" s="44"/>
      <c r="F10283" s="45"/>
      <c r="G10283" s="45"/>
      <c r="H10283" s="45"/>
      <c r="I10283" s="45"/>
      <c r="J10283" s="45"/>
      <c r="K10283" s="45"/>
      <c r="L10283" s="45"/>
      <c r="M10283" s="45"/>
      <c r="N10283" s="45"/>
      <c r="O10283" s="45"/>
      <c r="P10283" s="45"/>
      <c r="Q10283" s="45"/>
      <c r="R10283" s="45"/>
      <c r="S10283" s="45"/>
      <c r="T10283" s="45"/>
      <c r="U10283" s="45"/>
      <c r="V10283" s="46"/>
      <c r="W10283" s="46"/>
    </row>
    <row r="10284" spans="2:23">
      <c r="B10284" s="2"/>
      <c r="D10284" s="44"/>
      <c r="E10284" s="44"/>
      <c r="F10284" s="45"/>
      <c r="G10284" s="45"/>
      <c r="H10284" s="45"/>
      <c r="I10284" s="45"/>
      <c r="J10284" s="45"/>
      <c r="K10284" s="45"/>
      <c r="L10284" s="45"/>
      <c r="M10284" s="45"/>
      <c r="N10284" s="45"/>
      <c r="O10284" s="45"/>
      <c r="P10284" s="45"/>
      <c r="Q10284" s="45"/>
      <c r="R10284" s="45"/>
      <c r="S10284" s="45"/>
      <c r="T10284" s="45"/>
      <c r="U10284" s="45"/>
      <c r="V10284" s="46"/>
      <c r="W10284" s="46"/>
    </row>
    <row r="10285" spans="2:23">
      <c r="B10285" s="2"/>
      <c r="D10285" s="44"/>
      <c r="E10285" s="44"/>
      <c r="F10285" s="45"/>
      <c r="G10285" s="45"/>
      <c r="H10285" s="45"/>
      <c r="I10285" s="45"/>
      <c r="J10285" s="45"/>
      <c r="K10285" s="45"/>
      <c r="L10285" s="45"/>
      <c r="M10285" s="45"/>
      <c r="N10285" s="45"/>
      <c r="O10285" s="45"/>
      <c r="P10285" s="45"/>
      <c r="Q10285" s="45"/>
      <c r="R10285" s="45"/>
      <c r="S10285" s="45"/>
      <c r="T10285" s="45"/>
      <c r="U10285" s="45"/>
      <c r="V10285" s="46"/>
      <c r="W10285" s="46"/>
    </row>
    <row r="10286" spans="2:23" ht="9.75" customHeight="1">
      <c r="B10286" s="2"/>
      <c r="D10286" s="44"/>
      <c r="E10286" s="44"/>
      <c r="F10286" s="45"/>
      <c r="G10286" s="45"/>
      <c r="H10286" s="45"/>
      <c r="I10286" s="45"/>
      <c r="J10286" s="45"/>
      <c r="K10286" s="45"/>
      <c r="L10286" s="45"/>
      <c r="M10286" s="45"/>
      <c r="N10286" s="45"/>
      <c r="O10286" s="45"/>
      <c r="P10286" s="45"/>
      <c r="Q10286" s="45"/>
      <c r="R10286" s="45"/>
      <c r="S10286" s="45"/>
      <c r="T10286" s="45"/>
      <c r="U10286" s="45"/>
      <c r="V10286" s="46"/>
      <c r="W10286" s="46"/>
    </row>
    <row r="10287" spans="2:23" ht="5.25" customHeight="1"/>
    <row r="10288" spans="2:23" ht="172.5" customHeight="1"/>
    <row r="10289" spans="2:37" ht="16.5" customHeight="1"/>
    <row r="10290" spans="2:37" ht="12.75" customHeight="1">
      <c r="B10290" s="39"/>
      <c r="C10290" s="39"/>
      <c r="D10290" s="39"/>
      <c r="E10290" s="39"/>
      <c r="F10290" s="39"/>
      <c r="G10290" s="1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</row>
    <row r="10291" spans="2:37" ht="12.75" customHeight="1">
      <c r="AB10291" s="39"/>
      <c r="AC10291" s="39"/>
      <c r="AD10291" s="39"/>
      <c r="AE10291" s="39"/>
      <c r="AF10291" s="39"/>
      <c r="AG10291" s="39"/>
    </row>
    <row r="10292" spans="2:37" ht="12" customHeight="1">
      <c r="B10292" s="39"/>
      <c r="C10292" s="39"/>
      <c r="D10292" s="39"/>
      <c r="E10292" s="39"/>
      <c r="G10292" s="1"/>
      <c r="H10292" s="41"/>
      <c r="I10292" s="41"/>
      <c r="J10292" s="41"/>
      <c r="K10292" s="41"/>
      <c r="L10292" s="41"/>
      <c r="M10292" s="41"/>
      <c r="N10292" s="41"/>
      <c r="O10292" s="39"/>
      <c r="P10292" s="39"/>
      <c r="Q10292" s="39"/>
      <c r="R10292" s="39"/>
      <c r="S10292" s="1"/>
      <c r="T10292" s="42"/>
      <c r="U10292" s="42"/>
      <c r="V10292" s="42"/>
      <c r="W10292" s="42"/>
      <c r="X10292" s="42"/>
      <c r="Y10292" s="42"/>
      <c r="Z10292" s="42"/>
      <c r="AA10292" s="42"/>
      <c r="AB10292" s="39"/>
      <c r="AC10292" s="39"/>
      <c r="AD10292" s="39"/>
      <c r="AE10292" s="39"/>
      <c r="AF10292" s="39"/>
      <c r="AG10292" s="39"/>
    </row>
    <row r="10293" spans="2:37" ht="10.5" customHeight="1">
      <c r="AB10293" s="39"/>
      <c r="AC10293" s="39"/>
      <c r="AD10293" s="39"/>
      <c r="AE10293" s="39"/>
      <c r="AF10293" s="39"/>
      <c r="AG10293" s="39"/>
    </row>
    <row r="10294" spans="2:37" ht="12" customHeight="1">
      <c r="AB10294" s="39"/>
      <c r="AC10294" s="39"/>
      <c r="AD10294" s="39"/>
      <c r="AE10294" s="39"/>
      <c r="AF10294" s="39"/>
      <c r="AG10294" s="39"/>
    </row>
    <row r="10295" spans="2:37" ht="12" customHeight="1">
      <c r="AB10295" s="39"/>
      <c r="AC10295" s="39"/>
      <c r="AD10295" s="39"/>
      <c r="AE10295" s="39"/>
      <c r="AF10295" s="39"/>
      <c r="AG10295" s="39"/>
    </row>
    <row r="10296" spans="2:37" ht="6" customHeight="1"/>
    <row r="10297" spans="2:37" ht="3" customHeight="1">
      <c r="B10297" s="43"/>
      <c r="D10297" s="43"/>
      <c r="E10297" s="43"/>
      <c r="G10297" s="43"/>
      <c r="H10297" s="43"/>
      <c r="J10297" s="43"/>
      <c r="K10297" s="43"/>
      <c r="L10297" s="43"/>
      <c r="M10297" s="43"/>
      <c r="N10297" s="43"/>
      <c r="O10297" s="43"/>
      <c r="Q10297" s="43"/>
      <c r="R10297" s="43"/>
      <c r="S10297" s="43"/>
      <c r="T10297" s="43"/>
      <c r="U10297" s="43"/>
      <c r="X10297" s="43"/>
      <c r="Y10297" s="43"/>
      <c r="Z10297" s="43"/>
      <c r="AA10297" s="43"/>
      <c r="AB10297" s="43"/>
      <c r="AC10297" s="43"/>
      <c r="AE10297" s="43"/>
      <c r="AF10297" s="43"/>
      <c r="AG10297" s="43"/>
      <c r="AH10297" s="43"/>
    </row>
    <row r="10298" spans="2:37" ht="14.25" customHeight="1">
      <c r="B10298" s="43"/>
      <c r="D10298" s="43"/>
      <c r="E10298" s="43"/>
      <c r="G10298" s="43"/>
      <c r="H10298" s="43"/>
      <c r="J10298" s="43"/>
      <c r="K10298" s="43"/>
      <c r="L10298" s="43"/>
      <c r="M10298" s="43"/>
      <c r="N10298" s="43"/>
      <c r="O10298" s="43"/>
      <c r="Q10298" s="43"/>
      <c r="R10298" s="43"/>
      <c r="S10298" s="43"/>
      <c r="T10298" s="43"/>
      <c r="U10298" s="43"/>
      <c r="X10298" s="43"/>
      <c r="Y10298" s="43"/>
      <c r="Z10298" s="43"/>
      <c r="AA10298" s="43"/>
      <c r="AB10298" s="43"/>
      <c r="AC10298" s="43"/>
      <c r="AE10298" s="43"/>
      <c r="AF10298" s="43"/>
      <c r="AG10298" s="43"/>
      <c r="AH10298" s="43"/>
    </row>
    <row r="10299" spans="2:37">
      <c r="B10299" s="2"/>
      <c r="D10299" s="44"/>
      <c r="E10299" s="44"/>
      <c r="F10299" s="45"/>
      <c r="G10299" s="45"/>
      <c r="H10299" s="45"/>
      <c r="I10299" s="45"/>
      <c r="J10299" s="45"/>
      <c r="K10299" s="45"/>
      <c r="L10299" s="45"/>
      <c r="M10299" s="45"/>
      <c r="N10299" s="45"/>
      <c r="O10299" s="45"/>
      <c r="P10299" s="45"/>
      <c r="Q10299" s="45"/>
      <c r="R10299" s="45"/>
      <c r="S10299" s="45"/>
      <c r="T10299" s="45"/>
      <c r="U10299" s="45"/>
      <c r="V10299" s="46"/>
      <c r="W10299" s="46"/>
      <c r="X10299" s="45"/>
      <c r="Y10299" s="45"/>
      <c r="Z10299" s="44"/>
      <c r="AA10299" s="44"/>
      <c r="AB10299" s="45"/>
      <c r="AC10299" s="45"/>
      <c r="AD10299" s="45"/>
      <c r="AE10299" s="45"/>
      <c r="AF10299" s="45"/>
      <c r="AG10299" s="45"/>
      <c r="AH10299" s="45"/>
      <c r="AI10299" s="45"/>
      <c r="AJ10299" s="45"/>
      <c r="AK10299" s="20"/>
    </row>
    <row r="10300" spans="2:37">
      <c r="B10300" s="2"/>
      <c r="D10300" s="44"/>
      <c r="E10300" s="44"/>
      <c r="F10300" s="45"/>
      <c r="G10300" s="45"/>
      <c r="H10300" s="45"/>
      <c r="I10300" s="45"/>
      <c r="J10300" s="45"/>
      <c r="K10300" s="45"/>
      <c r="L10300" s="45"/>
      <c r="M10300" s="45"/>
      <c r="N10300" s="45"/>
      <c r="O10300" s="45"/>
      <c r="P10300" s="45"/>
      <c r="Q10300" s="45"/>
      <c r="R10300" s="45"/>
      <c r="S10300" s="45"/>
      <c r="T10300" s="45"/>
      <c r="U10300" s="45"/>
      <c r="V10300" s="46"/>
      <c r="W10300" s="46"/>
      <c r="X10300" s="45"/>
      <c r="Y10300" s="45"/>
      <c r="Z10300" s="44"/>
      <c r="AA10300" s="44"/>
      <c r="AB10300" s="45"/>
      <c r="AC10300" s="45"/>
      <c r="AD10300" s="45"/>
      <c r="AE10300" s="45"/>
      <c r="AF10300" s="45"/>
      <c r="AG10300" s="45"/>
      <c r="AH10300" s="45"/>
      <c r="AI10300" s="45"/>
      <c r="AJ10300" s="45"/>
      <c r="AK10300" s="20"/>
    </row>
    <row r="10301" spans="2:37">
      <c r="B10301" s="2"/>
      <c r="D10301" s="44"/>
      <c r="E10301" s="44"/>
      <c r="F10301" s="45"/>
      <c r="G10301" s="45"/>
      <c r="H10301" s="45"/>
      <c r="I10301" s="45"/>
      <c r="J10301" s="45"/>
      <c r="K10301" s="45"/>
      <c r="L10301" s="45"/>
      <c r="M10301" s="45"/>
      <c r="N10301" s="45"/>
      <c r="O10301" s="45"/>
      <c r="P10301" s="45"/>
      <c r="Q10301" s="45"/>
      <c r="R10301" s="45"/>
      <c r="S10301" s="45"/>
      <c r="T10301" s="45"/>
      <c r="U10301" s="45"/>
      <c r="V10301" s="46"/>
      <c r="W10301" s="46"/>
      <c r="X10301" s="45"/>
      <c r="Y10301" s="45"/>
      <c r="Z10301" s="44"/>
      <c r="AA10301" s="44"/>
      <c r="AB10301" s="45"/>
      <c r="AC10301" s="45"/>
      <c r="AD10301" s="45"/>
      <c r="AE10301" s="45"/>
      <c r="AF10301" s="45"/>
      <c r="AG10301" s="45"/>
      <c r="AH10301" s="45"/>
      <c r="AI10301" s="45"/>
      <c r="AJ10301" s="45"/>
      <c r="AK10301" s="20"/>
    </row>
    <row r="10302" spans="2:37">
      <c r="B10302" s="2"/>
      <c r="D10302" s="44"/>
      <c r="E10302" s="44"/>
      <c r="F10302" s="45"/>
      <c r="G10302" s="45"/>
      <c r="H10302" s="45"/>
      <c r="I10302" s="45"/>
      <c r="J10302" s="45"/>
      <c r="K10302" s="45"/>
      <c r="L10302" s="45"/>
      <c r="M10302" s="45"/>
      <c r="N10302" s="45"/>
      <c r="O10302" s="45"/>
      <c r="P10302" s="45"/>
      <c r="Q10302" s="45"/>
      <c r="R10302" s="45"/>
      <c r="S10302" s="45"/>
      <c r="T10302" s="45"/>
      <c r="U10302" s="45"/>
      <c r="V10302" s="46"/>
      <c r="W10302" s="46"/>
      <c r="X10302" s="45"/>
      <c r="Y10302" s="45"/>
      <c r="Z10302" s="44"/>
      <c r="AA10302" s="44"/>
      <c r="AB10302" s="45"/>
      <c r="AC10302" s="45"/>
      <c r="AD10302" s="45"/>
      <c r="AE10302" s="45"/>
      <c r="AF10302" s="45"/>
      <c r="AG10302" s="45"/>
      <c r="AH10302" s="45"/>
      <c r="AI10302" s="45"/>
      <c r="AJ10302" s="45"/>
      <c r="AK10302" s="20"/>
    </row>
    <row r="10303" spans="2:37">
      <c r="B10303" s="2"/>
      <c r="D10303" s="44"/>
      <c r="E10303" s="44"/>
      <c r="F10303" s="45"/>
      <c r="G10303" s="45"/>
      <c r="H10303" s="45"/>
      <c r="I10303" s="45"/>
      <c r="J10303" s="45"/>
      <c r="K10303" s="45"/>
      <c r="L10303" s="45"/>
      <c r="M10303" s="45"/>
      <c r="N10303" s="45"/>
      <c r="O10303" s="45"/>
      <c r="P10303" s="45"/>
      <c r="Q10303" s="45"/>
      <c r="R10303" s="45"/>
      <c r="S10303" s="45"/>
      <c r="T10303" s="45"/>
      <c r="U10303" s="45"/>
      <c r="V10303" s="46"/>
      <c r="W10303" s="46"/>
      <c r="X10303" s="45"/>
      <c r="Y10303" s="45"/>
      <c r="Z10303" s="44"/>
      <c r="AA10303" s="44"/>
      <c r="AB10303" s="45"/>
      <c r="AC10303" s="45"/>
      <c r="AD10303" s="45"/>
      <c r="AE10303" s="45"/>
      <c r="AF10303" s="45"/>
      <c r="AG10303" s="45"/>
      <c r="AH10303" s="45"/>
      <c r="AI10303" s="45"/>
      <c r="AJ10303" s="45"/>
      <c r="AK10303" s="20"/>
    </row>
    <row r="10304" spans="2:37">
      <c r="B10304" s="2"/>
      <c r="D10304" s="44"/>
      <c r="E10304" s="44"/>
      <c r="F10304" s="45"/>
      <c r="G10304" s="45"/>
      <c r="H10304" s="45"/>
      <c r="I10304" s="45"/>
      <c r="J10304" s="45"/>
      <c r="K10304" s="45"/>
      <c r="L10304" s="45"/>
      <c r="M10304" s="45"/>
      <c r="N10304" s="45"/>
      <c r="O10304" s="45"/>
      <c r="P10304" s="45"/>
      <c r="Q10304" s="45"/>
      <c r="R10304" s="45"/>
      <c r="S10304" s="45"/>
      <c r="T10304" s="45"/>
      <c r="U10304" s="45"/>
      <c r="V10304" s="46"/>
      <c r="W10304" s="46"/>
      <c r="X10304" s="45"/>
      <c r="Y10304" s="45"/>
      <c r="Z10304" s="44"/>
      <c r="AA10304" s="44"/>
      <c r="AB10304" s="45"/>
      <c r="AC10304" s="45"/>
      <c r="AD10304" s="45"/>
      <c r="AE10304" s="45"/>
      <c r="AF10304" s="45"/>
      <c r="AG10304" s="45"/>
      <c r="AH10304" s="45"/>
      <c r="AI10304" s="45"/>
      <c r="AJ10304" s="45"/>
      <c r="AK10304" s="20"/>
    </row>
    <row r="10305" spans="2:37">
      <c r="B10305" s="2"/>
      <c r="D10305" s="44"/>
      <c r="E10305" s="44"/>
      <c r="F10305" s="45"/>
      <c r="G10305" s="45"/>
      <c r="H10305" s="45"/>
      <c r="I10305" s="45"/>
      <c r="J10305" s="45"/>
      <c r="K10305" s="45"/>
      <c r="L10305" s="45"/>
      <c r="M10305" s="45"/>
      <c r="N10305" s="45"/>
      <c r="O10305" s="45"/>
      <c r="P10305" s="45"/>
      <c r="Q10305" s="45"/>
      <c r="R10305" s="45"/>
      <c r="S10305" s="45"/>
      <c r="T10305" s="45"/>
      <c r="U10305" s="45"/>
      <c r="V10305" s="46"/>
      <c r="W10305" s="46"/>
      <c r="X10305" s="45"/>
      <c r="Y10305" s="45"/>
      <c r="Z10305" s="44"/>
      <c r="AA10305" s="44"/>
      <c r="AB10305" s="45"/>
      <c r="AC10305" s="45"/>
      <c r="AD10305" s="45"/>
      <c r="AE10305" s="45"/>
      <c r="AF10305" s="45"/>
      <c r="AG10305" s="45"/>
      <c r="AH10305" s="45"/>
      <c r="AI10305" s="45"/>
      <c r="AJ10305" s="45"/>
      <c r="AK10305" s="20"/>
    </row>
    <row r="10306" spans="2:37">
      <c r="B10306" s="2"/>
      <c r="D10306" s="44"/>
      <c r="E10306" s="44"/>
      <c r="F10306" s="45"/>
      <c r="G10306" s="45"/>
      <c r="H10306" s="45"/>
      <c r="I10306" s="45"/>
      <c r="J10306" s="45"/>
      <c r="K10306" s="45"/>
      <c r="L10306" s="45"/>
      <c r="M10306" s="45"/>
      <c r="N10306" s="45"/>
      <c r="O10306" s="45"/>
      <c r="P10306" s="45"/>
      <c r="Q10306" s="45"/>
      <c r="R10306" s="45"/>
      <c r="S10306" s="45"/>
      <c r="T10306" s="45"/>
      <c r="U10306" s="45"/>
      <c r="V10306" s="46"/>
      <c r="W10306" s="46"/>
      <c r="X10306" s="45"/>
      <c r="Y10306" s="45"/>
      <c r="Z10306" s="44"/>
      <c r="AA10306" s="44"/>
      <c r="AB10306" s="45"/>
      <c r="AC10306" s="45"/>
      <c r="AD10306" s="45"/>
      <c r="AE10306" s="45"/>
      <c r="AF10306" s="45"/>
      <c r="AG10306" s="45"/>
      <c r="AH10306" s="45"/>
      <c r="AI10306" s="45"/>
      <c r="AJ10306" s="45"/>
      <c r="AK10306" s="20"/>
    </row>
    <row r="10307" spans="2:37">
      <c r="B10307" s="2"/>
      <c r="D10307" s="44"/>
      <c r="E10307" s="44"/>
      <c r="F10307" s="45"/>
      <c r="G10307" s="45"/>
      <c r="H10307" s="45"/>
      <c r="I10307" s="45"/>
      <c r="J10307" s="45"/>
      <c r="K10307" s="45"/>
      <c r="L10307" s="45"/>
      <c r="M10307" s="45"/>
      <c r="N10307" s="45"/>
      <c r="O10307" s="45"/>
      <c r="P10307" s="45"/>
      <c r="Q10307" s="45"/>
      <c r="R10307" s="45"/>
      <c r="S10307" s="45"/>
      <c r="T10307" s="45"/>
      <c r="U10307" s="45"/>
      <c r="V10307" s="46"/>
      <c r="W10307" s="46"/>
      <c r="X10307" s="45"/>
      <c r="Y10307" s="45"/>
      <c r="Z10307" s="44"/>
      <c r="AA10307" s="44"/>
      <c r="AB10307" s="45"/>
      <c r="AC10307" s="45"/>
      <c r="AD10307" s="45"/>
      <c r="AE10307" s="45"/>
      <c r="AF10307" s="45"/>
      <c r="AG10307" s="45"/>
      <c r="AH10307" s="45"/>
      <c r="AI10307" s="45"/>
      <c r="AJ10307" s="45"/>
      <c r="AK10307" s="20"/>
    </row>
    <row r="10308" spans="2:37">
      <c r="B10308" s="2"/>
      <c r="D10308" s="44"/>
      <c r="E10308" s="44"/>
      <c r="F10308" s="45"/>
      <c r="G10308" s="45"/>
      <c r="H10308" s="45"/>
      <c r="I10308" s="45"/>
      <c r="J10308" s="45"/>
      <c r="K10308" s="45"/>
      <c r="L10308" s="45"/>
      <c r="M10308" s="45"/>
      <c r="N10308" s="45"/>
      <c r="O10308" s="45"/>
      <c r="P10308" s="45"/>
      <c r="Q10308" s="45"/>
      <c r="R10308" s="45"/>
      <c r="S10308" s="45"/>
      <c r="T10308" s="45"/>
      <c r="U10308" s="45"/>
      <c r="V10308" s="46"/>
      <c r="W10308" s="46"/>
      <c r="X10308" s="45"/>
      <c r="Y10308" s="45"/>
      <c r="Z10308" s="44"/>
      <c r="AA10308" s="44"/>
      <c r="AB10308" s="45"/>
      <c r="AC10308" s="45"/>
      <c r="AD10308" s="45"/>
      <c r="AE10308" s="45"/>
      <c r="AF10308" s="45"/>
      <c r="AG10308" s="45"/>
      <c r="AH10308" s="45"/>
      <c r="AI10308" s="45"/>
      <c r="AJ10308" s="45"/>
      <c r="AK10308" s="20"/>
    </row>
    <row r="10309" spans="2:37">
      <c r="B10309" s="2"/>
      <c r="D10309" s="44"/>
      <c r="E10309" s="44"/>
      <c r="F10309" s="45"/>
      <c r="G10309" s="45"/>
      <c r="H10309" s="45"/>
      <c r="I10309" s="45"/>
      <c r="J10309" s="45"/>
      <c r="K10309" s="45"/>
      <c r="L10309" s="45"/>
      <c r="M10309" s="45"/>
      <c r="N10309" s="45"/>
      <c r="O10309" s="45"/>
      <c r="P10309" s="45"/>
      <c r="Q10309" s="45"/>
      <c r="R10309" s="45"/>
      <c r="S10309" s="45"/>
      <c r="T10309" s="45"/>
      <c r="U10309" s="45"/>
      <c r="V10309" s="46"/>
      <c r="W10309" s="46"/>
      <c r="X10309" s="45"/>
      <c r="Y10309" s="45"/>
      <c r="Z10309" s="44"/>
      <c r="AA10309" s="44"/>
      <c r="AB10309" s="45"/>
      <c r="AC10309" s="45"/>
      <c r="AD10309" s="45"/>
      <c r="AE10309" s="45"/>
      <c r="AF10309" s="45"/>
      <c r="AG10309" s="45"/>
      <c r="AH10309" s="45"/>
      <c r="AI10309" s="45"/>
      <c r="AJ10309" s="45"/>
      <c r="AK10309" s="20"/>
    </row>
    <row r="10310" spans="2:37">
      <c r="B10310" s="2"/>
      <c r="D10310" s="44"/>
      <c r="E10310" s="44"/>
      <c r="F10310" s="45"/>
      <c r="G10310" s="45"/>
      <c r="H10310" s="45"/>
      <c r="I10310" s="45"/>
      <c r="J10310" s="45"/>
      <c r="K10310" s="45"/>
      <c r="L10310" s="45"/>
      <c r="M10310" s="45"/>
      <c r="N10310" s="45"/>
      <c r="O10310" s="45"/>
      <c r="P10310" s="45"/>
      <c r="Q10310" s="45"/>
      <c r="R10310" s="45"/>
      <c r="S10310" s="45"/>
      <c r="T10310" s="45"/>
      <c r="U10310" s="45"/>
      <c r="V10310" s="46"/>
      <c r="W10310" s="46"/>
      <c r="X10310" s="45"/>
      <c r="Y10310" s="45"/>
      <c r="Z10310" s="44"/>
      <c r="AA10310" s="44"/>
      <c r="AB10310" s="45"/>
      <c r="AC10310" s="45"/>
      <c r="AD10310" s="45"/>
      <c r="AE10310" s="45"/>
      <c r="AF10310" s="45"/>
      <c r="AG10310" s="45"/>
      <c r="AH10310" s="45"/>
      <c r="AI10310" s="45"/>
      <c r="AJ10310" s="45"/>
      <c r="AK10310" s="20"/>
    </row>
    <row r="10311" spans="2:37">
      <c r="B10311" s="2"/>
      <c r="D10311" s="44"/>
      <c r="E10311" s="44"/>
      <c r="F10311" s="45"/>
      <c r="G10311" s="45"/>
      <c r="H10311" s="45"/>
      <c r="I10311" s="45"/>
      <c r="J10311" s="45"/>
      <c r="K10311" s="45"/>
      <c r="L10311" s="45"/>
      <c r="M10311" s="45"/>
      <c r="N10311" s="45"/>
      <c r="O10311" s="45"/>
      <c r="P10311" s="45"/>
      <c r="Q10311" s="45"/>
      <c r="R10311" s="45"/>
      <c r="S10311" s="45"/>
      <c r="T10311" s="45"/>
      <c r="U10311" s="45"/>
      <c r="V10311" s="46"/>
      <c r="W10311" s="46"/>
      <c r="X10311" s="45"/>
      <c r="Y10311" s="45"/>
      <c r="Z10311" s="44"/>
      <c r="AA10311" s="44"/>
      <c r="AB10311" s="45"/>
      <c r="AC10311" s="45"/>
      <c r="AD10311" s="45"/>
      <c r="AE10311" s="45"/>
      <c r="AF10311" s="45"/>
      <c r="AG10311" s="45"/>
      <c r="AH10311" s="45"/>
      <c r="AI10311" s="45"/>
      <c r="AJ10311" s="45"/>
      <c r="AK10311" s="20"/>
    </row>
    <row r="10312" spans="2:37">
      <c r="B10312" s="2"/>
      <c r="D10312" s="44"/>
      <c r="E10312" s="44"/>
      <c r="F10312" s="45"/>
      <c r="G10312" s="45"/>
      <c r="H10312" s="45"/>
      <c r="I10312" s="45"/>
      <c r="J10312" s="45"/>
      <c r="K10312" s="45"/>
      <c r="L10312" s="45"/>
      <c r="M10312" s="45"/>
      <c r="N10312" s="45"/>
      <c r="O10312" s="45"/>
      <c r="P10312" s="45"/>
      <c r="Q10312" s="45"/>
      <c r="R10312" s="45"/>
      <c r="S10312" s="45"/>
      <c r="T10312" s="45"/>
      <c r="U10312" s="45"/>
      <c r="V10312" s="46"/>
      <c r="W10312" s="46"/>
      <c r="X10312" s="45"/>
      <c r="Y10312" s="45"/>
      <c r="Z10312" s="44"/>
      <c r="AA10312" s="44"/>
      <c r="AB10312" s="45"/>
      <c r="AC10312" s="45"/>
      <c r="AD10312" s="45"/>
      <c r="AE10312" s="45"/>
      <c r="AF10312" s="45"/>
      <c r="AG10312" s="45"/>
      <c r="AH10312" s="45"/>
      <c r="AI10312" s="45"/>
      <c r="AJ10312" s="45"/>
      <c r="AK10312" s="20"/>
    </row>
    <row r="10313" spans="2:37">
      <c r="B10313" s="2"/>
      <c r="D10313" s="44"/>
      <c r="E10313" s="44"/>
      <c r="F10313" s="45"/>
      <c r="G10313" s="45"/>
      <c r="H10313" s="45"/>
      <c r="I10313" s="45"/>
      <c r="J10313" s="45"/>
      <c r="K10313" s="45"/>
      <c r="L10313" s="45"/>
      <c r="M10313" s="45"/>
      <c r="N10313" s="45"/>
      <c r="O10313" s="45"/>
      <c r="P10313" s="45"/>
      <c r="Q10313" s="45"/>
      <c r="R10313" s="45"/>
      <c r="S10313" s="45"/>
      <c r="T10313" s="45"/>
      <c r="U10313" s="45"/>
      <c r="V10313" s="46"/>
      <c r="W10313" s="46"/>
      <c r="X10313" s="45"/>
      <c r="Y10313" s="45"/>
      <c r="Z10313" s="44"/>
      <c r="AA10313" s="44"/>
      <c r="AB10313" s="45"/>
      <c r="AC10313" s="45"/>
      <c r="AD10313" s="45"/>
      <c r="AE10313" s="45"/>
      <c r="AF10313" s="45"/>
      <c r="AG10313" s="45"/>
      <c r="AH10313" s="45"/>
      <c r="AI10313" s="45"/>
      <c r="AJ10313" s="45"/>
      <c r="AK10313" s="20"/>
    </row>
    <row r="10314" spans="2:37">
      <c r="B10314" s="2"/>
      <c r="D10314" s="44"/>
      <c r="E10314" s="44"/>
      <c r="F10314" s="45"/>
      <c r="G10314" s="45"/>
      <c r="H10314" s="45"/>
      <c r="I10314" s="45"/>
      <c r="J10314" s="45"/>
      <c r="K10314" s="45"/>
      <c r="L10314" s="45"/>
      <c r="M10314" s="45"/>
      <c r="N10314" s="45"/>
      <c r="O10314" s="45"/>
      <c r="P10314" s="45"/>
      <c r="Q10314" s="45"/>
      <c r="R10314" s="45"/>
      <c r="S10314" s="45"/>
      <c r="T10314" s="45"/>
      <c r="U10314" s="45"/>
      <c r="V10314" s="46"/>
      <c r="W10314" s="46"/>
      <c r="X10314" s="45"/>
      <c r="Y10314" s="45"/>
      <c r="Z10314" s="44"/>
      <c r="AA10314" s="44"/>
      <c r="AB10314" s="45"/>
      <c r="AC10314" s="45"/>
      <c r="AD10314" s="45"/>
      <c r="AE10314" s="45"/>
      <c r="AF10314" s="45"/>
      <c r="AG10314" s="45"/>
      <c r="AH10314" s="45"/>
      <c r="AI10314" s="45"/>
      <c r="AJ10314" s="45"/>
      <c r="AK10314" s="20"/>
    </row>
    <row r="10315" spans="2:37">
      <c r="B10315" s="2"/>
      <c r="D10315" s="44"/>
      <c r="E10315" s="44"/>
      <c r="F10315" s="45"/>
      <c r="G10315" s="45"/>
      <c r="H10315" s="45"/>
      <c r="I10315" s="45"/>
      <c r="J10315" s="45"/>
      <c r="K10315" s="45"/>
      <c r="L10315" s="45"/>
      <c r="M10315" s="45"/>
      <c r="N10315" s="45"/>
      <c r="O10315" s="45"/>
      <c r="P10315" s="45"/>
      <c r="Q10315" s="45"/>
      <c r="R10315" s="45"/>
      <c r="S10315" s="45"/>
      <c r="T10315" s="45"/>
      <c r="U10315" s="45"/>
      <c r="V10315" s="46"/>
      <c r="W10315" s="46"/>
      <c r="X10315" s="45"/>
      <c r="Y10315" s="45"/>
      <c r="Z10315" s="44"/>
      <c r="AA10315" s="44"/>
      <c r="AB10315" s="45"/>
      <c r="AC10315" s="45"/>
      <c r="AD10315" s="45"/>
      <c r="AE10315" s="45"/>
      <c r="AF10315" s="45"/>
      <c r="AG10315" s="45"/>
      <c r="AH10315" s="45"/>
      <c r="AI10315" s="45"/>
      <c r="AJ10315" s="45"/>
      <c r="AK10315" s="20"/>
    </row>
    <row r="10316" spans="2:37">
      <c r="B10316" s="2"/>
      <c r="D10316" s="44"/>
      <c r="E10316" s="44"/>
      <c r="F10316" s="45"/>
      <c r="G10316" s="45"/>
      <c r="H10316" s="45"/>
      <c r="I10316" s="45"/>
      <c r="J10316" s="45"/>
      <c r="K10316" s="45"/>
      <c r="L10316" s="45"/>
      <c r="M10316" s="45"/>
      <c r="N10316" s="45"/>
      <c r="O10316" s="45"/>
      <c r="P10316" s="45"/>
      <c r="Q10316" s="45"/>
      <c r="R10316" s="45"/>
      <c r="S10316" s="45"/>
      <c r="T10316" s="45"/>
      <c r="U10316" s="45"/>
      <c r="V10316" s="46"/>
      <c r="W10316" s="46"/>
      <c r="X10316" s="45"/>
      <c r="Y10316" s="45"/>
      <c r="Z10316" s="44"/>
      <c r="AA10316" s="44"/>
      <c r="AB10316" s="45"/>
      <c r="AC10316" s="45"/>
      <c r="AD10316" s="45"/>
      <c r="AE10316" s="45"/>
      <c r="AF10316" s="45"/>
      <c r="AG10316" s="45"/>
      <c r="AH10316" s="45"/>
      <c r="AI10316" s="45"/>
      <c r="AJ10316" s="45"/>
      <c r="AK10316" s="20"/>
    </row>
    <row r="10317" spans="2:37">
      <c r="B10317" s="2"/>
      <c r="D10317" s="44"/>
      <c r="E10317" s="44"/>
      <c r="F10317" s="45"/>
      <c r="G10317" s="45"/>
      <c r="H10317" s="45"/>
      <c r="I10317" s="45"/>
      <c r="J10317" s="45"/>
      <c r="K10317" s="45"/>
      <c r="L10317" s="45"/>
      <c r="M10317" s="45"/>
      <c r="N10317" s="45"/>
      <c r="O10317" s="45"/>
      <c r="P10317" s="45"/>
      <c r="Q10317" s="45"/>
      <c r="R10317" s="45"/>
      <c r="S10317" s="45"/>
      <c r="T10317" s="45"/>
      <c r="U10317" s="45"/>
      <c r="V10317" s="46"/>
      <c r="W10317" s="46"/>
      <c r="X10317" s="45"/>
      <c r="Y10317" s="45"/>
      <c r="Z10317" s="44"/>
      <c r="AA10317" s="44"/>
      <c r="AB10317" s="45"/>
      <c r="AC10317" s="45"/>
      <c r="AD10317" s="45"/>
      <c r="AE10317" s="45"/>
      <c r="AF10317" s="45"/>
      <c r="AG10317" s="45"/>
      <c r="AH10317" s="45"/>
      <c r="AI10317" s="45"/>
      <c r="AJ10317" s="45"/>
      <c r="AK10317" s="20"/>
    </row>
    <row r="10318" spans="2:37">
      <c r="B10318" s="2"/>
      <c r="D10318" s="44"/>
      <c r="E10318" s="44"/>
      <c r="F10318" s="45"/>
      <c r="G10318" s="45"/>
      <c r="H10318" s="45"/>
      <c r="I10318" s="45"/>
      <c r="J10318" s="45"/>
      <c r="K10318" s="45"/>
      <c r="L10318" s="45"/>
      <c r="M10318" s="45"/>
      <c r="N10318" s="45"/>
      <c r="O10318" s="45"/>
      <c r="P10318" s="45"/>
      <c r="Q10318" s="45"/>
      <c r="R10318" s="45"/>
      <c r="S10318" s="45"/>
      <c r="T10318" s="45"/>
      <c r="U10318" s="45"/>
      <c r="V10318" s="46"/>
      <c r="W10318" s="46"/>
      <c r="X10318" s="45"/>
      <c r="Y10318" s="45"/>
      <c r="Z10318" s="44"/>
      <c r="AA10318" s="44"/>
      <c r="AB10318" s="45"/>
      <c r="AC10318" s="45"/>
      <c r="AD10318" s="45"/>
      <c r="AE10318" s="45"/>
      <c r="AF10318" s="45"/>
      <c r="AG10318" s="45"/>
      <c r="AH10318" s="45"/>
      <c r="AI10318" s="45"/>
      <c r="AJ10318" s="45"/>
      <c r="AK10318" s="20"/>
    </row>
    <row r="10319" spans="2:37">
      <c r="B10319" s="2"/>
      <c r="D10319" s="44"/>
      <c r="E10319" s="44"/>
      <c r="F10319" s="45"/>
      <c r="G10319" s="45"/>
      <c r="H10319" s="45"/>
      <c r="I10319" s="45"/>
      <c r="J10319" s="45"/>
      <c r="K10319" s="45"/>
      <c r="L10319" s="45"/>
      <c r="M10319" s="45"/>
      <c r="N10319" s="45"/>
      <c r="O10319" s="45"/>
      <c r="P10319" s="45"/>
      <c r="Q10319" s="45"/>
      <c r="R10319" s="45"/>
      <c r="S10319" s="45"/>
      <c r="T10319" s="45"/>
      <c r="U10319" s="45"/>
      <c r="V10319" s="46"/>
      <c r="W10319" s="46"/>
      <c r="X10319" s="45"/>
      <c r="Y10319" s="45"/>
      <c r="Z10319" s="44"/>
      <c r="AA10319" s="44"/>
      <c r="AB10319" s="45"/>
      <c r="AC10319" s="45"/>
      <c r="AD10319" s="45"/>
      <c r="AE10319" s="45"/>
      <c r="AF10319" s="45"/>
      <c r="AG10319" s="45"/>
      <c r="AH10319" s="45"/>
      <c r="AI10319" s="45"/>
      <c r="AJ10319" s="45"/>
      <c r="AK10319" s="20"/>
    </row>
    <row r="10320" spans="2:37">
      <c r="B10320" s="2"/>
      <c r="D10320" s="44"/>
      <c r="E10320" s="44"/>
      <c r="F10320" s="45"/>
      <c r="G10320" s="45"/>
      <c r="H10320" s="45"/>
      <c r="I10320" s="45"/>
      <c r="J10320" s="45"/>
      <c r="K10320" s="45"/>
      <c r="L10320" s="45"/>
      <c r="M10320" s="45"/>
      <c r="N10320" s="45"/>
      <c r="O10320" s="45"/>
      <c r="P10320" s="45"/>
      <c r="Q10320" s="45"/>
      <c r="R10320" s="45"/>
      <c r="S10320" s="45"/>
      <c r="T10320" s="45"/>
      <c r="U10320" s="45"/>
      <c r="V10320" s="46"/>
      <c r="W10320" s="46"/>
      <c r="X10320" s="45"/>
      <c r="Y10320" s="45"/>
      <c r="Z10320" s="44"/>
      <c r="AA10320" s="44"/>
      <c r="AB10320" s="45"/>
      <c r="AC10320" s="45"/>
      <c r="AD10320" s="45"/>
      <c r="AE10320" s="45"/>
      <c r="AF10320" s="45"/>
      <c r="AG10320" s="45"/>
      <c r="AH10320" s="45"/>
      <c r="AI10320" s="45"/>
      <c r="AJ10320" s="45"/>
      <c r="AK10320" s="20"/>
    </row>
    <row r="10321" spans="2:37">
      <c r="B10321" s="2"/>
      <c r="D10321" s="44"/>
      <c r="E10321" s="44"/>
      <c r="F10321" s="45"/>
      <c r="G10321" s="45"/>
      <c r="H10321" s="45"/>
      <c r="I10321" s="45"/>
      <c r="J10321" s="45"/>
      <c r="K10321" s="45"/>
      <c r="L10321" s="45"/>
      <c r="M10321" s="45"/>
      <c r="N10321" s="45"/>
      <c r="O10321" s="45"/>
      <c r="P10321" s="45"/>
      <c r="Q10321" s="45"/>
      <c r="R10321" s="45"/>
      <c r="S10321" s="45"/>
      <c r="T10321" s="45"/>
      <c r="U10321" s="45"/>
      <c r="V10321" s="46"/>
      <c r="W10321" s="46"/>
      <c r="X10321" s="45"/>
      <c r="Y10321" s="45"/>
      <c r="Z10321" s="44"/>
      <c r="AA10321" s="44"/>
      <c r="AB10321" s="45"/>
      <c r="AC10321" s="45"/>
      <c r="AD10321" s="45"/>
      <c r="AE10321" s="45"/>
      <c r="AF10321" s="45"/>
      <c r="AG10321" s="45"/>
      <c r="AH10321" s="45"/>
      <c r="AI10321" s="45"/>
      <c r="AJ10321" s="45"/>
      <c r="AK10321" s="20"/>
    </row>
    <row r="10322" spans="2:37">
      <c r="B10322" s="2"/>
      <c r="D10322" s="44"/>
      <c r="E10322" s="44"/>
      <c r="F10322" s="45"/>
      <c r="G10322" s="45"/>
      <c r="H10322" s="45"/>
      <c r="I10322" s="45"/>
      <c r="J10322" s="45"/>
      <c r="K10322" s="45"/>
      <c r="L10322" s="45"/>
      <c r="M10322" s="45"/>
      <c r="N10322" s="45"/>
      <c r="O10322" s="45"/>
      <c r="P10322" s="45"/>
      <c r="Q10322" s="45"/>
      <c r="R10322" s="45"/>
      <c r="S10322" s="45"/>
      <c r="T10322" s="45"/>
      <c r="U10322" s="45"/>
      <c r="V10322" s="46"/>
      <c r="W10322" s="46"/>
      <c r="X10322" s="45"/>
      <c r="Y10322" s="45"/>
      <c r="Z10322" s="44"/>
      <c r="AA10322" s="44"/>
      <c r="AB10322" s="45"/>
      <c r="AC10322" s="45"/>
      <c r="AD10322" s="45"/>
      <c r="AE10322" s="45"/>
      <c r="AF10322" s="45"/>
      <c r="AG10322" s="45"/>
      <c r="AH10322" s="45"/>
      <c r="AI10322" s="45"/>
      <c r="AJ10322" s="45"/>
      <c r="AK10322" s="20"/>
    </row>
    <row r="10323" spans="2:37">
      <c r="B10323" s="2"/>
      <c r="D10323" s="44"/>
      <c r="E10323" s="44"/>
      <c r="F10323" s="45"/>
      <c r="G10323" s="45"/>
      <c r="H10323" s="45"/>
      <c r="I10323" s="45"/>
      <c r="J10323" s="45"/>
      <c r="K10323" s="45"/>
      <c r="L10323" s="45"/>
      <c r="M10323" s="45"/>
      <c r="N10323" s="45"/>
      <c r="O10323" s="45"/>
      <c r="P10323" s="45"/>
      <c r="Q10323" s="45"/>
      <c r="R10323" s="45"/>
      <c r="S10323" s="45"/>
      <c r="T10323" s="45"/>
      <c r="U10323" s="45"/>
      <c r="V10323" s="46"/>
      <c r="W10323" s="46"/>
      <c r="X10323" s="45"/>
      <c r="Y10323" s="45"/>
      <c r="Z10323" s="44"/>
      <c r="AA10323" s="44"/>
      <c r="AB10323" s="45"/>
      <c r="AC10323" s="45"/>
      <c r="AD10323" s="45"/>
      <c r="AE10323" s="45"/>
      <c r="AF10323" s="45"/>
      <c r="AG10323" s="45"/>
      <c r="AH10323" s="45"/>
      <c r="AI10323" s="45"/>
      <c r="AJ10323" s="45"/>
      <c r="AK10323" s="20"/>
    </row>
    <row r="10324" spans="2:37">
      <c r="B10324" s="2"/>
      <c r="D10324" s="44"/>
      <c r="E10324" s="44"/>
      <c r="F10324" s="45"/>
      <c r="G10324" s="45"/>
      <c r="H10324" s="45"/>
      <c r="I10324" s="45"/>
      <c r="J10324" s="45"/>
      <c r="K10324" s="45"/>
      <c r="L10324" s="45"/>
      <c r="M10324" s="45"/>
      <c r="N10324" s="45"/>
      <c r="O10324" s="45"/>
      <c r="P10324" s="45"/>
      <c r="Q10324" s="45"/>
      <c r="R10324" s="45"/>
      <c r="S10324" s="45"/>
      <c r="T10324" s="45"/>
      <c r="U10324" s="45"/>
      <c r="V10324" s="46"/>
      <c r="W10324" s="46"/>
      <c r="X10324" s="45"/>
      <c r="Y10324" s="45"/>
      <c r="Z10324" s="44"/>
      <c r="AA10324" s="44"/>
      <c r="AB10324" s="45"/>
      <c r="AC10324" s="45"/>
      <c r="AD10324" s="45"/>
      <c r="AE10324" s="45"/>
      <c r="AF10324" s="45"/>
      <c r="AG10324" s="45"/>
      <c r="AH10324" s="45"/>
      <c r="AI10324" s="45"/>
      <c r="AJ10324" s="45"/>
      <c r="AK10324" s="20"/>
    </row>
    <row r="10325" spans="2:37">
      <c r="B10325" s="2"/>
      <c r="D10325" s="44"/>
      <c r="E10325" s="44"/>
      <c r="F10325" s="45"/>
      <c r="G10325" s="45"/>
      <c r="H10325" s="45"/>
      <c r="I10325" s="45"/>
      <c r="J10325" s="45"/>
      <c r="K10325" s="45"/>
      <c r="L10325" s="45"/>
      <c r="M10325" s="45"/>
      <c r="N10325" s="45"/>
      <c r="O10325" s="45"/>
      <c r="P10325" s="45"/>
      <c r="Q10325" s="45"/>
      <c r="R10325" s="45"/>
      <c r="S10325" s="45"/>
      <c r="T10325" s="45"/>
      <c r="U10325" s="45"/>
      <c r="V10325" s="46"/>
      <c r="W10325" s="46"/>
      <c r="X10325" s="45"/>
      <c r="Y10325" s="45"/>
      <c r="Z10325" s="44"/>
      <c r="AA10325" s="44"/>
      <c r="AB10325" s="45"/>
      <c r="AC10325" s="45"/>
      <c r="AD10325" s="45"/>
      <c r="AE10325" s="45"/>
      <c r="AF10325" s="45"/>
      <c r="AG10325" s="45"/>
      <c r="AH10325" s="45"/>
      <c r="AI10325" s="45"/>
      <c r="AJ10325" s="45"/>
      <c r="AK10325" s="20"/>
    </row>
    <row r="10326" spans="2:37">
      <c r="B10326" s="2"/>
      <c r="D10326" s="44"/>
      <c r="E10326" s="44"/>
      <c r="F10326" s="45"/>
      <c r="G10326" s="45"/>
      <c r="H10326" s="45"/>
      <c r="I10326" s="45"/>
      <c r="J10326" s="45"/>
      <c r="K10326" s="45"/>
      <c r="L10326" s="45"/>
      <c r="M10326" s="45"/>
      <c r="N10326" s="45"/>
      <c r="O10326" s="45"/>
      <c r="P10326" s="45"/>
      <c r="Q10326" s="45"/>
      <c r="R10326" s="45"/>
      <c r="S10326" s="45"/>
      <c r="T10326" s="45"/>
      <c r="U10326" s="45"/>
      <c r="V10326" s="46"/>
      <c r="W10326" s="46"/>
      <c r="X10326" s="45"/>
      <c r="Y10326" s="45"/>
      <c r="Z10326" s="44"/>
      <c r="AA10326" s="44"/>
      <c r="AB10326" s="45"/>
      <c r="AC10326" s="45"/>
      <c r="AD10326" s="45"/>
      <c r="AE10326" s="45"/>
      <c r="AF10326" s="45"/>
      <c r="AG10326" s="45"/>
      <c r="AH10326" s="45"/>
      <c r="AI10326" s="45"/>
      <c r="AJ10326" s="45"/>
      <c r="AK10326" s="20"/>
    </row>
    <row r="10327" spans="2:37">
      <c r="B10327" s="2"/>
      <c r="D10327" s="44"/>
      <c r="E10327" s="44"/>
      <c r="F10327" s="45"/>
      <c r="G10327" s="45"/>
      <c r="H10327" s="45"/>
      <c r="I10327" s="45"/>
      <c r="J10327" s="45"/>
      <c r="K10327" s="45"/>
      <c r="L10327" s="45"/>
      <c r="M10327" s="45"/>
      <c r="N10327" s="45"/>
      <c r="O10327" s="45"/>
      <c r="P10327" s="45"/>
      <c r="Q10327" s="45"/>
      <c r="R10327" s="45"/>
      <c r="S10327" s="45"/>
      <c r="T10327" s="45"/>
      <c r="U10327" s="45"/>
      <c r="V10327" s="46"/>
      <c r="W10327" s="46"/>
      <c r="X10327" s="45"/>
      <c r="Y10327" s="45"/>
      <c r="Z10327" s="44"/>
      <c r="AA10327" s="44"/>
      <c r="AB10327" s="45"/>
      <c r="AC10327" s="45"/>
      <c r="AD10327" s="45"/>
      <c r="AE10327" s="45"/>
      <c r="AF10327" s="45"/>
      <c r="AG10327" s="45"/>
      <c r="AH10327" s="45"/>
      <c r="AI10327" s="45"/>
      <c r="AJ10327" s="45"/>
      <c r="AK10327" s="20"/>
    </row>
    <row r="10328" spans="2:37">
      <c r="B10328" s="2"/>
      <c r="D10328" s="44"/>
      <c r="E10328" s="44"/>
      <c r="F10328" s="45"/>
      <c r="G10328" s="45"/>
      <c r="H10328" s="45"/>
      <c r="I10328" s="45"/>
      <c r="J10328" s="45"/>
      <c r="K10328" s="45"/>
      <c r="L10328" s="45"/>
      <c r="M10328" s="45"/>
      <c r="N10328" s="45"/>
      <c r="O10328" s="45"/>
      <c r="P10328" s="45"/>
      <c r="Q10328" s="45"/>
      <c r="R10328" s="45"/>
      <c r="S10328" s="45"/>
      <c r="T10328" s="45"/>
      <c r="U10328" s="45"/>
      <c r="V10328" s="46"/>
      <c r="W10328" s="46"/>
      <c r="X10328" s="45"/>
      <c r="Y10328" s="45"/>
      <c r="Z10328" s="44"/>
      <c r="AA10328" s="44"/>
      <c r="AB10328" s="45"/>
      <c r="AC10328" s="45"/>
      <c r="AD10328" s="45"/>
      <c r="AE10328" s="45"/>
      <c r="AF10328" s="45"/>
      <c r="AG10328" s="45"/>
      <c r="AH10328" s="45"/>
      <c r="AI10328" s="45"/>
      <c r="AJ10328" s="45"/>
      <c r="AK10328" s="20"/>
    </row>
    <row r="10329" spans="2:37">
      <c r="B10329" s="2"/>
      <c r="D10329" s="44"/>
      <c r="E10329" s="44"/>
      <c r="F10329" s="45"/>
      <c r="G10329" s="45"/>
      <c r="H10329" s="45"/>
      <c r="I10329" s="45"/>
      <c r="J10329" s="45"/>
      <c r="K10329" s="45"/>
      <c r="L10329" s="45"/>
      <c r="M10329" s="45"/>
      <c r="N10329" s="45"/>
      <c r="O10329" s="45"/>
      <c r="P10329" s="45"/>
      <c r="Q10329" s="45"/>
      <c r="R10329" s="45"/>
      <c r="S10329" s="45"/>
      <c r="T10329" s="45"/>
      <c r="U10329" s="45"/>
      <c r="V10329" s="46"/>
      <c r="W10329" s="46"/>
      <c r="X10329" s="45"/>
      <c r="Y10329" s="45"/>
      <c r="Z10329" s="44"/>
      <c r="AA10329" s="44"/>
      <c r="AB10329" s="45"/>
      <c r="AC10329" s="45"/>
      <c r="AD10329" s="45"/>
      <c r="AE10329" s="45"/>
      <c r="AF10329" s="45"/>
      <c r="AG10329" s="45"/>
      <c r="AH10329" s="45"/>
      <c r="AI10329" s="45"/>
      <c r="AJ10329" s="45"/>
      <c r="AK10329" s="20"/>
    </row>
    <row r="10330" spans="2:37">
      <c r="B10330" s="2"/>
      <c r="D10330" s="44"/>
      <c r="E10330" s="44"/>
      <c r="F10330" s="45"/>
      <c r="G10330" s="45"/>
      <c r="H10330" s="45"/>
      <c r="I10330" s="45"/>
      <c r="J10330" s="45"/>
      <c r="K10330" s="45"/>
      <c r="L10330" s="45"/>
      <c r="M10330" s="45"/>
      <c r="N10330" s="45"/>
      <c r="O10330" s="45"/>
      <c r="P10330" s="45"/>
      <c r="Q10330" s="45"/>
      <c r="R10330" s="45"/>
      <c r="S10330" s="45"/>
      <c r="T10330" s="45"/>
      <c r="U10330" s="45"/>
      <c r="V10330" s="46"/>
      <c r="W10330" s="46"/>
      <c r="X10330" s="45"/>
      <c r="Y10330" s="45"/>
      <c r="Z10330" s="44"/>
      <c r="AA10330" s="44"/>
      <c r="AB10330" s="45"/>
      <c r="AC10330" s="45"/>
      <c r="AD10330" s="45"/>
      <c r="AE10330" s="45"/>
      <c r="AF10330" s="45"/>
      <c r="AG10330" s="45"/>
      <c r="AH10330" s="45"/>
      <c r="AI10330" s="45"/>
      <c r="AJ10330" s="45"/>
      <c r="AK10330" s="20"/>
    </row>
    <row r="10331" spans="2:37">
      <c r="B10331" s="2"/>
      <c r="D10331" s="44"/>
      <c r="E10331" s="44"/>
      <c r="F10331" s="45"/>
      <c r="G10331" s="45"/>
      <c r="H10331" s="45"/>
      <c r="I10331" s="45"/>
      <c r="J10331" s="45"/>
      <c r="K10331" s="45"/>
      <c r="L10331" s="45"/>
      <c r="M10331" s="45"/>
      <c r="N10331" s="45"/>
      <c r="O10331" s="45"/>
      <c r="P10331" s="45"/>
      <c r="Q10331" s="45"/>
      <c r="R10331" s="45"/>
      <c r="S10331" s="45"/>
      <c r="T10331" s="45"/>
      <c r="U10331" s="45"/>
      <c r="V10331" s="46"/>
      <c r="W10331" s="46"/>
      <c r="X10331" s="45"/>
      <c r="Y10331" s="45"/>
      <c r="Z10331" s="44"/>
      <c r="AA10331" s="44"/>
      <c r="AB10331" s="45"/>
      <c r="AC10331" s="45"/>
      <c r="AD10331" s="45"/>
      <c r="AE10331" s="45"/>
      <c r="AF10331" s="45"/>
      <c r="AG10331" s="45"/>
      <c r="AH10331" s="45"/>
      <c r="AI10331" s="45"/>
      <c r="AJ10331" s="45"/>
      <c r="AK10331" s="20"/>
    </row>
    <row r="10332" spans="2:37">
      <c r="B10332" s="2"/>
      <c r="D10332" s="44"/>
      <c r="E10332" s="44"/>
      <c r="F10332" s="45"/>
      <c r="G10332" s="45"/>
      <c r="H10332" s="45"/>
      <c r="I10332" s="45"/>
      <c r="J10332" s="45"/>
      <c r="K10332" s="45"/>
      <c r="L10332" s="45"/>
      <c r="M10332" s="45"/>
      <c r="N10332" s="45"/>
      <c r="O10332" s="45"/>
      <c r="P10332" s="45"/>
      <c r="Q10332" s="45"/>
      <c r="R10332" s="45"/>
      <c r="S10332" s="45"/>
      <c r="T10332" s="45"/>
      <c r="U10332" s="45"/>
      <c r="V10332" s="46"/>
      <c r="W10332" s="46"/>
      <c r="X10332" s="45"/>
      <c r="Y10332" s="45"/>
      <c r="Z10332" s="44"/>
      <c r="AA10332" s="44"/>
      <c r="AB10332" s="45"/>
      <c r="AC10332" s="45"/>
      <c r="AD10332" s="45"/>
      <c r="AE10332" s="45"/>
      <c r="AF10332" s="45"/>
      <c r="AG10332" s="45"/>
      <c r="AH10332" s="45"/>
      <c r="AI10332" s="45"/>
      <c r="AJ10332" s="45"/>
      <c r="AK10332" s="20"/>
    </row>
    <row r="10333" spans="2:37">
      <c r="B10333" s="2"/>
      <c r="D10333" s="44"/>
      <c r="E10333" s="44"/>
      <c r="F10333" s="45"/>
      <c r="G10333" s="45"/>
      <c r="H10333" s="45"/>
      <c r="I10333" s="45"/>
      <c r="J10333" s="45"/>
      <c r="K10333" s="45"/>
      <c r="L10333" s="45"/>
      <c r="M10333" s="45"/>
      <c r="N10333" s="45"/>
      <c r="O10333" s="45"/>
      <c r="P10333" s="45"/>
      <c r="Q10333" s="45"/>
      <c r="R10333" s="45"/>
      <c r="S10333" s="45"/>
      <c r="T10333" s="45"/>
      <c r="U10333" s="45"/>
      <c r="V10333" s="46"/>
      <c r="W10333" s="46"/>
      <c r="X10333" s="45"/>
      <c r="Y10333" s="45"/>
      <c r="Z10333" s="44"/>
      <c r="AA10333" s="44"/>
      <c r="AB10333" s="45"/>
      <c r="AC10333" s="45"/>
      <c r="AD10333" s="45"/>
      <c r="AE10333" s="45"/>
      <c r="AF10333" s="45"/>
      <c r="AG10333" s="45"/>
      <c r="AH10333" s="45"/>
      <c r="AI10333" s="45"/>
      <c r="AJ10333" s="45"/>
      <c r="AK10333" s="20"/>
    </row>
    <row r="10334" spans="2:37">
      <c r="B10334" s="2"/>
      <c r="D10334" s="44"/>
      <c r="E10334" s="44"/>
      <c r="F10334" s="45"/>
      <c r="G10334" s="45"/>
      <c r="H10334" s="45"/>
      <c r="I10334" s="45"/>
      <c r="J10334" s="45"/>
      <c r="K10334" s="45"/>
      <c r="L10334" s="45"/>
      <c r="M10334" s="45"/>
      <c r="N10334" s="45"/>
      <c r="O10334" s="45"/>
      <c r="P10334" s="45"/>
      <c r="Q10334" s="45"/>
      <c r="R10334" s="45"/>
      <c r="S10334" s="45"/>
      <c r="T10334" s="45"/>
      <c r="U10334" s="45"/>
      <c r="V10334" s="46"/>
      <c r="W10334" s="46"/>
      <c r="X10334" s="45"/>
      <c r="Y10334" s="45"/>
      <c r="Z10334" s="44"/>
      <c r="AA10334" s="44"/>
      <c r="AB10334" s="45"/>
      <c r="AC10334" s="45"/>
      <c r="AD10334" s="45"/>
      <c r="AE10334" s="45"/>
      <c r="AF10334" s="45"/>
      <c r="AG10334" s="45"/>
      <c r="AH10334" s="45"/>
      <c r="AI10334" s="45"/>
      <c r="AJ10334" s="45"/>
      <c r="AK10334" s="20"/>
    </row>
    <row r="10335" spans="2:37">
      <c r="B10335" s="2"/>
      <c r="D10335" s="44"/>
      <c r="E10335" s="44"/>
      <c r="F10335" s="45"/>
      <c r="G10335" s="45"/>
      <c r="H10335" s="45"/>
      <c r="I10335" s="45"/>
      <c r="J10335" s="45"/>
      <c r="K10335" s="45"/>
      <c r="L10335" s="45"/>
      <c r="M10335" s="45"/>
      <c r="N10335" s="45"/>
      <c r="O10335" s="45"/>
      <c r="P10335" s="45"/>
      <c r="Q10335" s="45"/>
      <c r="R10335" s="45"/>
      <c r="S10335" s="45"/>
      <c r="T10335" s="45"/>
      <c r="U10335" s="45"/>
      <c r="V10335" s="46"/>
      <c r="W10335" s="46"/>
      <c r="X10335" s="45"/>
      <c r="Y10335" s="45"/>
      <c r="Z10335" s="44"/>
      <c r="AA10335" s="44"/>
      <c r="AB10335" s="45"/>
      <c r="AC10335" s="45"/>
      <c r="AD10335" s="45"/>
      <c r="AE10335" s="45"/>
      <c r="AF10335" s="45"/>
      <c r="AG10335" s="45"/>
      <c r="AH10335" s="45"/>
      <c r="AI10335" s="45"/>
      <c r="AJ10335" s="45"/>
      <c r="AK10335" s="20"/>
    </row>
    <row r="10336" spans="2:37">
      <c r="B10336" s="2"/>
      <c r="D10336" s="44"/>
      <c r="E10336" s="44"/>
      <c r="F10336" s="45"/>
      <c r="G10336" s="45"/>
      <c r="H10336" s="45"/>
      <c r="I10336" s="45"/>
      <c r="J10336" s="45"/>
      <c r="K10336" s="45"/>
      <c r="L10336" s="45"/>
      <c r="M10336" s="45"/>
      <c r="N10336" s="45"/>
      <c r="O10336" s="45"/>
      <c r="P10336" s="45"/>
      <c r="Q10336" s="45"/>
      <c r="R10336" s="45"/>
      <c r="S10336" s="45"/>
      <c r="T10336" s="45"/>
      <c r="U10336" s="45"/>
      <c r="V10336" s="46"/>
      <c r="W10336" s="46"/>
      <c r="X10336" s="45"/>
      <c r="Y10336" s="45"/>
      <c r="Z10336" s="44"/>
      <c r="AA10336" s="44"/>
      <c r="AB10336" s="45"/>
      <c r="AC10336" s="45"/>
      <c r="AD10336" s="45"/>
      <c r="AE10336" s="45"/>
      <c r="AF10336" s="45"/>
      <c r="AG10336" s="45"/>
      <c r="AH10336" s="45"/>
      <c r="AI10336" s="45"/>
      <c r="AJ10336" s="45"/>
      <c r="AK10336" s="20"/>
    </row>
    <row r="10337" spans="2:37" ht="14.25" customHeight="1">
      <c r="B10337" s="2"/>
      <c r="D10337" s="44"/>
      <c r="E10337" s="44"/>
      <c r="F10337" s="45"/>
      <c r="G10337" s="45"/>
      <c r="H10337" s="45"/>
      <c r="I10337" s="45"/>
      <c r="J10337" s="45"/>
      <c r="K10337" s="45"/>
      <c r="L10337" s="45"/>
      <c r="M10337" s="45"/>
      <c r="N10337" s="45"/>
      <c r="O10337" s="45"/>
      <c r="P10337" s="45"/>
      <c r="Q10337" s="45"/>
      <c r="R10337" s="45"/>
      <c r="S10337" s="45"/>
      <c r="T10337" s="45"/>
      <c r="U10337" s="45"/>
      <c r="V10337" s="46"/>
      <c r="W10337" s="46"/>
      <c r="X10337" s="45"/>
      <c r="Y10337" s="45"/>
      <c r="Z10337" s="44"/>
      <c r="AA10337" s="44"/>
      <c r="AB10337" s="45"/>
      <c r="AC10337" s="45"/>
      <c r="AD10337" s="45"/>
      <c r="AE10337" s="45"/>
      <c r="AF10337" s="45"/>
      <c r="AG10337" s="45"/>
      <c r="AH10337" s="45"/>
      <c r="AI10337" s="45"/>
      <c r="AJ10337" s="45"/>
      <c r="AK10337" s="20"/>
    </row>
    <row r="10338" spans="2:37" ht="13.5" customHeight="1">
      <c r="B10338" s="47"/>
      <c r="C10338" s="47"/>
      <c r="D10338" s="47"/>
      <c r="E10338" s="47"/>
    </row>
    <row r="10339" spans="2:37" ht="12.75" customHeight="1">
      <c r="B10339" s="39"/>
      <c r="C10339" s="39"/>
      <c r="D10339" s="39"/>
      <c r="E10339" s="39"/>
      <c r="F10339" s="39"/>
      <c r="G10339" s="1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</row>
    <row r="10340" spans="2:37" ht="12.75" customHeight="1">
      <c r="AB10340" s="39"/>
      <c r="AC10340" s="39"/>
      <c r="AD10340" s="39"/>
      <c r="AE10340" s="39"/>
      <c r="AF10340" s="39"/>
      <c r="AG10340" s="39"/>
    </row>
    <row r="10341" spans="2:37" ht="12" customHeight="1">
      <c r="B10341" s="39"/>
      <c r="C10341" s="39"/>
      <c r="D10341" s="39"/>
      <c r="E10341" s="39"/>
      <c r="G10341" s="1"/>
      <c r="H10341" s="41"/>
      <c r="I10341" s="41"/>
      <c r="J10341" s="41"/>
      <c r="K10341" s="41"/>
      <c r="L10341" s="41"/>
      <c r="M10341" s="41"/>
      <c r="N10341" s="41"/>
      <c r="O10341" s="39"/>
      <c r="P10341" s="39"/>
      <c r="Q10341" s="39"/>
      <c r="R10341" s="39"/>
      <c r="S10341" s="1"/>
      <c r="T10341" s="42"/>
      <c r="U10341" s="42"/>
      <c r="V10341" s="42"/>
      <c r="W10341" s="42"/>
      <c r="X10341" s="42"/>
      <c r="Y10341" s="42"/>
      <c r="Z10341" s="42"/>
      <c r="AA10341" s="42"/>
      <c r="AB10341" s="39"/>
      <c r="AC10341" s="39"/>
      <c r="AD10341" s="39"/>
      <c r="AE10341" s="39"/>
      <c r="AF10341" s="39"/>
      <c r="AG10341" s="39"/>
    </row>
    <row r="10342" spans="2:37" ht="10.5" customHeight="1">
      <c r="AB10342" s="39"/>
      <c r="AC10342" s="39"/>
      <c r="AD10342" s="39"/>
      <c r="AE10342" s="39"/>
      <c r="AF10342" s="39"/>
      <c r="AG10342" s="39"/>
    </row>
    <row r="10343" spans="2:37" ht="12" customHeight="1">
      <c r="AB10343" s="39"/>
      <c r="AC10343" s="39"/>
      <c r="AD10343" s="39"/>
      <c r="AE10343" s="39"/>
      <c r="AF10343" s="39"/>
      <c r="AG10343" s="39"/>
    </row>
    <row r="10344" spans="2:37" ht="12" customHeight="1">
      <c r="AB10344" s="39"/>
      <c r="AC10344" s="39"/>
      <c r="AD10344" s="39"/>
      <c r="AE10344" s="39"/>
      <c r="AF10344" s="39"/>
      <c r="AG10344" s="39"/>
    </row>
    <row r="10345" spans="2:37" ht="6" customHeight="1"/>
    <row r="10346" spans="2:37" ht="3" customHeight="1">
      <c r="B10346" s="43"/>
      <c r="D10346" s="43"/>
      <c r="E10346" s="43"/>
      <c r="G10346" s="43"/>
      <c r="H10346" s="43"/>
      <c r="J10346" s="43"/>
      <c r="K10346" s="43"/>
      <c r="L10346" s="43"/>
      <c r="M10346" s="43"/>
      <c r="N10346" s="43"/>
      <c r="O10346" s="43"/>
      <c r="Q10346" s="43"/>
      <c r="R10346" s="43"/>
      <c r="S10346" s="43"/>
      <c r="T10346" s="43"/>
      <c r="U10346" s="43"/>
      <c r="X10346" s="43"/>
      <c r="Y10346" s="43"/>
      <c r="Z10346" s="43"/>
      <c r="AA10346" s="43"/>
      <c r="AB10346" s="43"/>
      <c r="AC10346" s="43"/>
      <c r="AE10346" s="43"/>
      <c r="AF10346" s="43"/>
      <c r="AG10346" s="43"/>
      <c r="AH10346" s="43"/>
    </row>
    <row r="10347" spans="2:37" ht="14.25" customHeight="1">
      <c r="B10347" s="43"/>
      <c r="D10347" s="43"/>
      <c r="E10347" s="43"/>
      <c r="G10347" s="43"/>
      <c r="H10347" s="43"/>
      <c r="J10347" s="43"/>
      <c r="K10347" s="43"/>
      <c r="L10347" s="43"/>
      <c r="M10347" s="43"/>
      <c r="N10347" s="43"/>
      <c r="O10347" s="43"/>
      <c r="Q10347" s="43"/>
      <c r="R10347" s="43"/>
      <c r="S10347" s="43"/>
      <c r="T10347" s="43"/>
      <c r="U10347" s="43"/>
      <c r="X10347" s="43"/>
      <c r="Y10347" s="43"/>
      <c r="Z10347" s="43"/>
      <c r="AA10347" s="43"/>
      <c r="AB10347" s="43"/>
      <c r="AC10347" s="43"/>
      <c r="AE10347" s="43"/>
      <c r="AF10347" s="43"/>
      <c r="AG10347" s="43"/>
      <c r="AH10347" s="43"/>
    </row>
    <row r="10348" spans="2:37">
      <c r="B10348" s="2"/>
      <c r="D10348" s="44"/>
      <c r="E10348" s="44"/>
      <c r="F10348" s="45"/>
      <c r="G10348" s="45"/>
      <c r="H10348" s="45"/>
      <c r="I10348" s="45"/>
      <c r="J10348" s="45"/>
      <c r="K10348" s="45"/>
      <c r="L10348" s="45"/>
      <c r="M10348" s="45"/>
      <c r="N10348" s="45"/>
      <c r="O10348" s="45"/>
      <c r="P10348" s="45"/>
      <c r="Q10348" s="45"/>
      <c r="R10348" s="45"/>
      <c r="S10348" s="45"/>
      <c r="T10348" s="45"/>
      <c r="U10348" s="45"/>
      <c r="V10348" s="46"/>
      <c r="W10348" s="46"/>
    </row>
    <row r="10349" spans="2:37">
      <c r="B10349" s="2"/>
      <c r="D10349" s="44"/>
      <c r="E10349" s="44"/>
      <c r="F10349" s="45"/>
      <c r="G10349" s="45"/>
      <c r="H10349" s="45"/>
      <c r="I10349" s="45"/>
      <c r="J10349" s="45"/>
      <c r="K10349" s="45"/>
      <c r="L10349" s="45"/>
      <c r="M10349" s="45"/>
      <c r="N10349" s="45"/>
      <c r="O10349" s="45"/>
      <c r="P10349" s="45"/>
      <c r="Q10349" s="45"/>
      <c r="R10349" s="45"/>
      <c r="S10349" s="45"/>
      <c r="T10349" s="45"/>
      <c r="U10349" s="45"/>
      <c r="V10349" s="46"/>
      <c r="W10349" s="46"/>
    </row>
    <row r="10350" spans="2:37">
      <c r="B10350" s="2"/>
      <c r="D10350" s="44"/>
      <c r="E10350" s="44"/>
      <c r="F10350" s="45"/>
      <c r="G10350" s="45"/>
      <c r="H10350" s="45"/>
      <c r="I10350" s="45"/>
      <c r="J10350" s="45"/>
      <c r="K10350" s="45"/>
      <c r="L10350" s="45"/>
      <c r="M10350" s="45"/>
      <c r="N10350" s="45"/>
      <c r="O10350" s="45"/>
      <c r="P10350" s="45"/>
      <c r="Q10350" s="45"/>
      <c r="R10350" s="45"/>
      <c r="S10350" s="45"/>
      <c r="T10350" s="45"/>
      <c r="U10350" s="45"/>
      <c r="V10350" s="46"/>
      <c r="W10350" s="46"/>
    </row>
    <row r="10351" spans="2:37">
      <c r="B10351" s="2"/>
      <c r="D10351" s="44"/>
      <c r="E10351" s="44"/>
      <c r="F10351" s="45"/>
      <c r="G10351" s="45"/>
      <c r="H10351" s="45"/>
      <c r="I10351" s="45"/>
      <c r="J10351" s="45"/>
      <c r="K10351" s="45"/>
      <c r="L10351" s="45"/>
      <c r="M10351" s="45"/>
      <c r="N10351" s="45"/>
      <c r="O10351" s="45"/>
      <c r="P10351" s="45"/>
      <c r="Q10351" s="45"/>
      <c r="R10351" s="45"/>
      <c r="S10351" s="45"/>
      <c r="T10351" s="45"/>
      <c r="U10351" s="45"/>
      <c r="V10351" s="46"/>
      <c r="W10351" s="46"/>
    </row>
    <row r="10352" spans="2:37">
      <c r="B10352" s="2"/>
      <c r="D10352" s="44"/>
      <c r="E10352" s="44"/>
      <c r="F10352" s="45"/>
      <c r="G10352" s="45"/>
      <c r="H10352" s="45"/>
      <c r="I10352" s="45"/>
      <c r="J10352" s="45"/>
      <c r="K10352" s="45"/>
      <c r="L10352" s="45"/>
      <c r="M10352" s="45"/>
      <c r="N10352" s="45"/>
      <c r="O10352" s="45"/>
      <c r="P10352" s="45"/>
      <c r="Q10352" s="45"/>
      <c r="R10352" s="45"/>
      <c r="S10352" s="45"/>
      <c r="T10352" s="45"/>
      <c r="U10352" s="45"/>
      <c r="V10352" s="46"/>
      <c r="W10352" s="46"/>
    </row>
    <row r="10353" spans="2:23">
      <c r="B10353" s="2"/>
      <c r="D10353" s="44"/>
      <c r="E10353" s="44"/>
      <c r="F10353" s="45"/>
      <c r="G10353" s="45"/>
      <c r="H10353" s="45"/>
      <c r="I10353" s="45"/>
      <c r="J10353" s="45"/>
      <c r="K10353" s="45"/>
      <c r="L10353" s="45"/>
      <c r="M10353" s="45"/>
      <c r="N10353" s="45"/>
      <c r="O10353" s="45"/>
      <c r="P10353" s="45"/>
      <c r="Q10353" s="45"/>
      <c r="R10353" s="45"/>
      <c r="S10353" s="45"/>
      <c r="T10353" s="45"/>
      <c r="U10353" s="45"/>
      <c r="V10353" s="46"/>
      <c r="W10353" s="46"/>
    </row>
    <row r="10354" spans="2:23">
      <c r="B10354" s="2"/>
      <c r="D10354" s="44"/>
      <c r="E10354" s="44"/>
      <c r="F10354" s="45"/>
      <c r="G10354" s="45"/>
      <c r="H10354" s="45"/>
      <c r="I10354" s="45"/>
      <c r="J10354" s="45"/>
      <c r="K10354" s="45"/>
      <c r="L10354" s="45"/>
      <c r="M10354" s="45"/>
      <c r="N10354" s="45"/>
      <c r="O10354" s="45"/>
      <c r="P10354" s="45"/>
      <c r="Q10354" s="45"/>
      <c r="R10354" s="45"/>
      <c r="S10354" s="45"/>
      <c r="T10354" s="45"/>
      <c r="U10354" s="45"/>
      <c r="V10354" s="46"/>
      <c r="W10354" s="46"/>
    </row>
    <row r="10355" spans="2:23">
      <c r="B10355" s="2"/>
      <c r="D10355" s="44"/>
      <c r="E10355" s="44"/>
      <c r="F10355" s="45"/>
      <c r="G10355" s="45"/>
      <c r="H10355" s="45"/>
      <c r="I10355" s="45"/>
      <c r="J10355" s="45"/>
      <c r="K10355" s="45"/>
      <c r="L10355" s="45"/>
      <c r="M10355" s="45"/>
      <c r="N10355" s="45"/>
      <c r="O10355" s="45"/>
      <c r="P10355" s="45"/>
      <c r="Q10355" s="45"/>
      <c r="R10355" s="45"/>
      <c r="S10355" s="45"/>
      <c r="T10355" s="45"/>
      <c r="U10355" s="45"/>
      <c r="V10355" s="46"/>
      <c r="W10355" s="46"/>
    </row>
    <row r="10356" spans="2:23">
      <c r="B10356" s="2"/>
      <c r="D10356" s="44"/>
      <c r="E10356" s="44"/>
      <c r="F10356" s="45"/>
      <c r="G10356" s="45"/>
      <c r="H10356" s="45"/>
      <c r="I10356" s="45"/>
      <c r="J10356" s="45"/>
      <c r="K10356" s="45"/>
      <c r="L10356" s="45"/>
      <c r="M10356" s="45"/>
      <c r="N10356" s="45"/>
      <c r="O10356" s="45"/>
      <c r="P10356" s="45"/>
      <c r="Q10356" s="45"/>
      <c r="R10356" s="45"/>
      <c r="S10356" s="45"/>
      <c r="T10356" s="45"/>
      <c r="U10356" s="45"/>
      <c r="V10356" s="46"/>
      <c r="W10356" s="46"/>
    </row>
    <row r="10357" spans="2:23">
      <c r="B10357" s="2"/>
      <c r="D10357" s="44"/>
      <c r="E10357" s="44"/>
      <c r="F10357" s="45"/>
      <c r="G10357" s="45"/>
      <c r="H10357" s="45"/>
      <c r="I10357" s="45"/>
      <c r="J10357" s="45"/>
      <c r="K10357" s="45"/>
      <c r="L10357" s="45"/>
      <c r="M10357" s="45"/>
      <c r="N10357" s="45"/>
      <c r="O10357" s="45"/>
      <c r="P10357" s="45"/>
      <c r="Q10357" s="45"/>
      <c r="R10357" s="45"/>
      <c r="S10357" s="45"/>
      <c r="T10357" s="45"/>
      <c r="U10357" s="45"/>
      <c r="V10357" s="46"/>
      <c r="W10357" s="46"/>
    </row>
    <row r="10358" spans="2:23">
      <c r="B10358" s="2"/>
      <c r="D10358" s="44"/>
      <c r="E10358" s="44"/>
      <c r="F10358" s="45"/>
      <c r="G10358" s="45"/>
      <c r="H10358" s="45"/>
      <c r="I10358" s="45"/>
      <c r="J10358" s="45"/>
      <c r="K10358" s="45"/>
      <c r="L10358" s="45"/>
      <c r="M10358" s="45"/>
      <c r="N10358" s="45"/>
      <c r="O10358" s="45"/>
      <c r="P10358" s="45"/>
      <c r="Q10358" s="45"/>
      <c r="R10358" s="45"/>
      <c r="S10358" s="45"/>
      <c r="T10358" s="45"/>
      <c r="U10358" s="45"/>
      <c r="V10358" s="46"/>
      <c r="W10358" s="46"/>
    </row>
    <row r="10359" spans="2:23">
      <c r="B10359" s="2"/>
      <c r="D10359" s="44"/>
      <c r="E10359" s="44"/>
      <c r="F10359" s="45"/>
      <c r="G10359" s="45"/>
      <c r="H10359" s="45"/>
      <c r="I10359" s="45"/>
      <c r="J10359" s="45"/>
      <c r="K10359" s="45"/>
      <c r="L10359" s="45"/>
      <c r="M10359" s="45"/>
      <c r="N10359" s="45"/>
      <c r="O10359" s="45"/>
      <c r="P10359" s="45"/>
      <c r="Q10359" s="45"/>
      <c r="R10359" s="45"/>
      <c r="S10359" s="45"/>
      <c r="T10359" s="45"/>
      <c r="U10359" s="45"/>
      <c r="V10359" s="46"/>
      <c r="W10359" s="46"/>
    </row>
    <row r="10360" spans="2:23">
      <c r="B10360" s="2"/>
      <c r="D10360" s="44"/>
      <c r="E10360" s="44"/>
      <c r="F10360" s="45"/>
      <c r="G10360" s="45"/>
      <c r="H10360" s="45"/>
      <c r="I10360" s="45"/>
      <c r="J10360" s="45"/>
      <c r="K10360" s="45"/>
      <c r="L10360" s="45"/>
      <c r="M10360" s="45"/>
      <c r="N10360" s="45"/>
      <c r="O10360" s="45"/>
      <c r="P10360" s="45"/>
      <c r="Q10360" s="45"/>
      <c r="R10360" s="45"/>
      <c r="S10360" s="45"/>
      <c r="T10360" s="45"/>
      <c r="U10360" s="45"/>
      <c r="V10360" s="46"/>
      <c r="W10360" s="46"/>
    </row>
    <row r="10361" spans="2:23">
      <c r="B10361" s="2"/>
      <c r="D10361" s="44"/>
      <c r="E10361" s="44"/>
      <c r="F10361" s="45"/>
      <c r="G10361" s="45"/>
      <c r="H10361" s="45"/>
      <c r="I10361" s="45"/>
      <c r="J10361" s="45"/>
      <c r="K10361" s="45"/>
      <c r="L10361" s="45"/>
      <c r="M10361" s="45"/>
      <c r="N10361" s="45"/>
      <c r="O10361" s="45"/>
      <c r="P10361" s="45"/>
      <c r="Q10361" s="45"/>
      <c r="R10361" s="45"/>
      <c r="S10361" s="45"/>
      <c r="T10361" s="45"/>
      <c r="U10361" s="45"/>
      <c r="V10361" s="46"/>
      <c r="W10361" s="46"/>
    </row>
    <row r="10362" spans="2:23">
      <c r="B10362" s="2"/>
      <c r="D10362" s="44"/>
      <c r="E10362" s="44"/>
      <c r="F10362" s="45"/>
      <c r="G10362" s="45"/>
      <c r="H10362" s="45"/>
      <c r="I10362" s="45"/>
      <c r="J10362" s="45"/>
      <c r="K10362" s="45"/>
      <c r="L10362" s="45"/>
      <c r="M10362" s="45"/>
      <c r="N10362" s="45"/>
      <c r="O10362" s="45"/>
      <c r="P10362" s="45"/>
      <c r="Q10362" s="45"/>
      <c r="R10362" s="45"/>
      <c r="S10362" s="45"/>
      <c r="T10362" s="45"/>
      <c r="U10362" s="45"/>
      <c r="V10362" s="46"/>
      <c r="W10362" s="46"/>
    </row>
    <row r="10363" spans="2:23">
      <c r="B10363" s="2"/>
      <c r="D10363" s="44"/>
      <c r="E10363" s="44"/>
      <c r="F10363" s="45"/>
      <c r="G10363" s="45"/>
      <c r="H10363" s="45"/>
      <c r="I10363" s="45"/>
      <c r="J10363" s="45"/>
      <c r="K10363" s="45"/>
      <c r="L10363" s="45"/>
      <c r="M10363" s="45"/>
      <c r="N10363" s="45"/>
      <c r="O10363" s="45"/>
      <c r="P10363" s="45"/>
      <c r="Q10363" s="45"/>
      <c r="R10363" s="45"/>
      <c r="S10363" s="45"/>
      <c r="T10363" s="45"/>
      <c r="U10363" s="45"/>
      <c r="V10363" s="46"/>
      <c r="W10363" s="46"/>
    </row>
    <row r="10364" spans="2:23">
      <c r="B10364" s="2"/>
      <c r="D10364" s="44"/>
      <c r="E10364" s="44"/>
      <c r="F10364" s="45"/>
      <c r="G10364" s="45"/>
      <c r="H10364" s="45"/>
      <c r="I10364" s="45"/>
      <c r="J10364" s="45"/>
      <c r="K10364" s="45"/>
      <c r="L10364" s="45"/>
      <c r="M10364" s="45"/>
      <c r="N10364" s="45"/>
      <c r="O10364" s="45"/>
      <c r="P10364" s="45"/>
      <c r="Q10364" s="45"/>
      <c r="R10364" s="45"/>
      <c r="S10364" s="45"/>
      <c r="T10364" s="45"/>
      <c r="U10364" s="45"/>
      <c r="V10364" s="46"/>
      <c r="W10364" s="46"/>
    </row>
    <row r="10365" spans="2:23">
      <c r="B10365" s="2"/>
      <c r="D10365" s="44"/>
      <c r="E10365" s="44"/>
      <c r="F10365" s="45"/>
      <c r="G10365" s="45"/>
      <c r="H10365" s="45"/>
      <c r="I10365" s="45"/>
      <c r="J10365" s="45"/>
      <c r="K10365" s="45"/>
      <c r="L10365" s="45"/>
      <c r="M10365" s="45"/>
      <c r="N10365" s="45"/>
      <c r="O10365" s="45"/>
      <c r="P10365" s="45"/>
      <c r="Q10365" s="45"/>
      <c r="R10365" s="45"/>
      <c r="S10365" s="45"/>
      <c r="T10365" s="45"/>
      <c r="U10365" s="45"/>
      <c r="V10365" s="46"/>
      <c r="W10365" s="46"/>
    </row>
    <row r="10366" spans="2:23">
      <c r="B10366" s="2"/>
      <c r="D10366" s="44"/>
      <c r="E10366" s="44"/>
      <c r="F10366" s="45"/>
      <c r="G10366" s="45"/>
      <c r="H10366" s="45"/>
      <c r="I10366" s="45"/>
      <c r="J10366" s="45"/>
      <c r="K10366" s="45"/>
      <c r="L10366" s="45"/>
      <c r="M10366" s="45"/>
      <c r="N10366" s="45"/>
      <c r="O10366" s="45"/>
      <c r="P10366" s="45"/>
      <c r="Q10366" s="45"/>
      <c r="R10366" s="45"/>
      <c r="S10366" s="45"/>
      <c r="T10366" s="45"/>
      <c r="U10366" s="45"/>
      <c r="V10366" s="46"/>
      <c r="W10366" s="46"/>
    </row>
    <row r="10367" spans="2:23">
      <c r="B10367" s="2"/>
      <c r="D10367" s="44"/>
      <c r="E10367" s="44"/>
      <c r="F10367" s="45"/>
      <c r="G10367" s="45"/>
      <c r="H10367" s="45"/>
      <c r="I10367" s="45"/>
      <c r="J10367" s="45"/>
      <c r="K10367" s="45"/>
      <c r="L10367" s="45"/>
      <c r="M10367" s="45"/>
      <c r="N10367" s="45"/>
      <c r="O10367" s="45"/>
      <c r="P10367" s="45"/>
      <c r="Q10367" s="45"/>
      <c r="R10367" s="45"/>
      <c r="S10367" s="45"/>
      <c r="T10367" s="45"/>
      <c r="U10367" s="45"/>
      <c r="V10367" s="46"/>
      <c r="W10367" s="46"/>
    </row>
    <row r="10368" spans="2:23">
      <c r="B10368" s="2"/>
      <c r="D10368" s="44"/>
      <c r="E10368" s="44"/>
      <c r="F10368" s="45"/>
      <c r="G10368" s="45"/>
      <c r="H10368" s="45"/>
      <c r="I10368" s="45"/>
      <c r="J10368" s="45"/>
      <c r="K10368" s="45"/>
      <c r="L10368" s="45"/>
      <c r="M10368" s="45"/>
      <c r="N10368" s="45"/>
      <c r="O10368" s="45"/>
      <c r="P10368" s="45"/>
      <c r="Q10368" s="45"/>
      <c r="R10368" s="45"/>
      <c r="S10368" s="45"/>
      <c r="T10368" s="45"/>
      <c r="U10368" s="45"/>
      <c r="V10368" s="46"/>
      <c r="W10368" s="46"/>
    </row>
    <row r="10369" spans="2:37">
      <c r="B10369" s="2"/>
      <c r="D10369" s="44"/>
      <c r="E10369" s="44"/>
      <c r="F10369" s="45"/>
      <c r="G10369" s="45"/>
      <c r="H10369" s="45"/>
      <c r="I10369" s="45"/>
      <c r="J10369" s="45"/>
      <c r="K10369" s="45"/>
      <c r="L10369" s="45"/>
      <c r="M10369" s="45"/>
      <c r="N10369" s="45"/>
      <c r="O10369" s="45"/>
      <c r="P10369" s="45"/>
      <c r="Q10369" s="45"/>
      <c r="R10369" s="45"/>
      <c r="S10369" s="45"/>
      <c r="T10369" s="45"/>
      <c r="U10369" s="45"/>
      <c r="V10369" s="46"/>
      <c r="W10369" s="46"/>
    </row>
    <row r="10370" spans="2:37">
      <c r="B10370" s="2"/>
      <c r="D10370" s="44"/>
      <c r="E10370" s="44"/>
      <c r="F10370" s="45"/>
      <c r="G10370" s="45"/>
      <c r="H10370" s="45"/>
      <c r="I10370" s="45"/>
      <c r="J10370" s="45"/>
      <c r="K10370" s="45"/>
      <c r="L10370" s="45"/>
      <c r="M10370" s="45"/>
      <c r="N10370" s="45"/>
      <c r="O10370" s="45"/>
      <c r="P10370" s="45"/>
      <c r="Q10370" s="45"/>
      <c r="R10370" s="45"/>
      <c r="S10370" s="45"/>
      <c r="T10370" s="45"/>
      <c r="U10370" s="45"/>
      <c r="V10370" s="46"/>
      <c r="W10370" s="46"/>
    </row>
    <row r="10371" spans="2:37" ht="9.75" customHeight="1">
      <c r="B10371" s="2"/>
      <c r="D10371" s="44"/>
      <c r="E10371" s="44"/>
      <c r="F10371" s="45"/>
      <c r="G10371" s="45"/>
      <c r="H10371" s="45"/>
      <c r="I10371" s="45"/>
      <c r="J10371" s="45"/>
      <c r="K10371" s="45"/>
      <c r="L10371" s="45"/>
      <c r="M10371" s="45"/>
      <c r="N10371" s="45"/>
      <c r="O10371" s="45"/>
      <c r="P10371" s="45"/>
      <c r="Q10371" s="45"/>
      <c r="R10371" s="45"/>
      <c r="S10371" s="45"/>
      <c r="T10371" s="45"/>
      <c r="U10371" s="45"/>
      <c r="V10371" s="46"/>
      <c r="W10371" s="46"/>
    </row>
    <row r="10372" spans="2:37" ht="5.25" customHeight="1"/>
    <row r="10373" spans="2:37" ht="172.5" customHeight="1"/>
    <row r="10374" spans="2:37" ht="16.5" customHeight="1"/>
    <row r="10375" spans="2:37" ht="12.75" customHeight="1">
      <c r="B10375" s="39"/>
      <c r="C10375" s="39"/>
      <c r="D10375" s="39"/>
      <c r="E10375" s="39"/>
      <c r="F10375" s="39"/>
      <c r="G10375" s="1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</row>
    <row r="10376" spans="2:37" ht="12.75" customHeight="1">
      <c r="AB10376" s="39"/>
      <c r="AC10376" s="39"/>
      <c r="AD10376" s="39"/>
      <c r="AE10376" s="39"/>
      <c r="AF10376" s="39"/>
      <c r="AG10376" s="39"/>
    </row>
    <row r="10377" spans="2:37" ht="12" customHeight="1">
      <c r="B10377" s="39"/>
      <c r="C10377" s="39"/>
      <c r="D10377" s="39"/>
      <c r="E10377" s="39"/>
      <c r="G10377" s="1"/>
      <c r="H10377" s="41"/>
      <c r="I10377" s="41"/>
      <c r="J10377" s="41"/>
      <c r="K10377" s="41"/>
      <c r="L10377" s="41"/>
      <c r="M10377" s="41"/>
      <c r="N10377" s="41"/>
      <c r="O10377" s="39"/>
      <c r="P10377" s="39"/>
      <c r="Q10377" s="39"/>
      <c r="R10377" s="39"/>
      <c r="S10377" s="1"/>
      <c r="T10377" s="42"/>
      <c r="U10377" s="42"/>
      <c r="V10377" s="42"/>
      <c r="W10377" s="42"/>
      <c r="X10377" s="42"/>
      <c r="Y10377" s="42"/>
      <c r="Z10377" s="42"/>
      <c r="AA10377" s="42"/>
      <c r="AB10377" s="39"/>
      <c r="AC10377" s="39"/>
      <c r="AD10377" s="39"/>
      <c r="AE10377" s="39"/>
      <c r="AF10377" s="39"/>
      <c r="AG10377" s="39"/>
    </row>
    <row r="10378" spans="2:37" ht="10.5" customHeight="1">
      <c r="AB10378" s="39"/>
      <c r="AC10378" s="39"/>
      <c r="AD10378" s="39"/>
      <c r="AE10378" s="39"/>
      <c r="AF10378" s="39"/>
      <c r="AG10378" s="39"/>
    </row>
    <row r="10379" spans="2:37" ht="12" customHeight="1">
      <c r="AB10379" s="39"/>
      <c r="AC10379" s="39"/>
      <c r="AD10379" s="39"/>
      <c r="AE10379" s="39"/>
      <c r="AF10379" s="39"/>
      <c r="AG10379" s="39"/>
    </row>
    <row r="10380" spans="2:37" ht="12" customHeight="1">
      <c r="AB10380" s="39"/>
      <c r="AC10380" s="39"/>
      <c r="AD10380" s="39"/>
      <c r="AE10380" s="39"/>
      <c r="AF10380" s="39"/>
      <c r="AG10380" s="39"/>
    </row>
    <row r="10381" spans="2:37" ht="6" customHeight="1"/>
    <row r="10382" spans="2:37" ht="3" customHeight="1">
      <c r="B10382" s="43"/>
      <c r="D10382" s="43"/>
      <c r="E10382" s="43"/>
      <c r="G10382" s="43"/>
      <c r="H10382" s="43"/>
      <c r="J10382" s="43"/>
      <c r="K10382" s="43"/>
      <c r="L10382" s="43"/>
      <c r="M10382" s="43"/>
      <c r="N10382" s="43"/>
      <c r="O10382" s="43"/>
      <c r="Q10382" s="43"/>
      <c r="R10382" s="43"/>
      <c r="S10382" s="43"/>
      <c r="T10382" s="43"/>
      <c r="U10382" s="43"/>
      <c r="X10382" s="43"/>
      <c r="Y10382" s="43"/>
      <c r="Z10382" s="43"/>
      <c r="AA10382" s="43"/>
      <c r="AB10382" s="43"/>
      <c r="AC10382" s="43"/>
      <c r="AE10382" s="43"/>
      <c r="AF10382" s="43"/>
      <c r="AG10382" s="43"/>
      <c r="AH10382" s="43"/>
    </row>
    <row r="10383" spans="2:37" ht="14.25" customHeight="1">
      <c r="B10383" s="43"/>
      <c r="D10383" s="43"/>
      <c r="E10383" s="43"/>
      <c r="G10383" s="43"/>
      <c r="H10383" s="43"/>
      <c r="J10383" s="43"/>
      <c r="K10383" s="43"/>
      <c r="L10383" s="43"/>
      <c r="M10383" s="43"/>
      <c r="N10383" s="43"/>
      <c r="O10383" s="43"/>
      <c r="Q10383" s="43"/>
      <c r="R10383" s="43"/>
      <c r="S10383" s="43"/>
      <c r="T10383" s="43"/>
      <c r="U10383" s="43"/>
      <c r="X10383" s="43"/>
      <c r="Y10383" s="43"/>
      <c r="Z10383" s="43"/>
      <c r="AA10383" s="43"/>
      <c r="AB10383" s="43"/>
      <c r="AC10383" s="43"/>
      <c r="AE10383" s="43"/>
      <c r="AF10383" s="43"/>
      <c r="AG10383" s="43"/>
      <c r="AH10383" s="43"/>
    </row>
    <row r="10384" spans="2:37">
      <c r="B10384" s="2"/>
      <c r="D10384" s="44"/>
      <c r="E10384" s="44"/>
      <c r="F10384" s="45"/>
      <c r="G10384" s="45"/>
      <c r="H10384" s="45"/>
      <c r="I10384" s="45"/>
      <c r="J10384" s="45"/>
      <c r="K10384" s="45"/>
      <c r="L10384" s="45"/>
      <c r="M10384" s="45"/>
      <c r="N10384" s="45"/>
      <c r="O10384" s="45"/>
      <c r="P10384" s="45"/>
      <c r="Q10384" s="45"/>
      <c r="R10384" s="45"/>
      <c r="S10384" s="45"/>
      <c r="T10384" s="45"/>
      <c r="U10384" s="45"/>
      <c r="V10384" s="46"/>
      <c r="W10384" s="46"/>
      <c r="X10384" s="45"/>
      <c r="Y10384" s="45"/>
      <c r="Z10384" s="44"/>
      <c r="AA10384" s="44"/>
      <c r="AB10384" s="45"/>
      <c r="AC10384" s="45"/>
      <c r="AD10384" s="45"/>
      <c r="AE10384" s="45"/>
      <c r="AF10384" s="45"/>
      <c r="AG10384" s="45"/>
      <c r="AH10384" s="45"/>
      <c r="AI10384" s="45"/>
      <c r="AJ10384" s="45"/>
      <c r="AK10384" s="20"/>
    </row>
    <row r="10385" spans="2:37">
      <c r="B10385" s="2"/>
      <c r="D10385" s="44"/>
      <c r="E10385" s="44"/>
      <c r="F10385" s="45"/>
      <c r="G10385" s="45"/>
      <c r="H10385" s="45"/>
      <c r="I10385" s="45"/>
      <c r="J10385" s="45"/>
      <c r="K10385" s="45"/>
      <c r="L10385" s="45"/>
      <c r="M10385" s="45"/>
      <c r="N10385" s="45"/>
      <c r="O10385" s="45"/>
      <c r="P10385" s="45"/>
      <c r="Q10385" s="45"/>
      <c r="R10385" s="45"/>
      <c r="S10385" s="45"/>
      <c r="T10385" s="45"/>
      <c r="U10385" s="45"/>
      <c r="V10385" s="46"/>
      <c r="W10385" s="46"/>
      <c r="X10385" s="45"/>
      <c r="Y10385" s="45"/>
      <c r="Z10385" s="44"/>
      <c r="AA10385" s="44"/>
      <c r="AB10385" s="45"/>
      <c r="AC10385" s="45"/>
      <c r="AD10385" s="45"/>
      <c r="AE10385" s="45"/>
      <c r="AF10385" s="45"/>
      <c r="AG10385" s="45"/>
      <c r="AH10385" s="45"/>
      <c r="AI10385" s="45"/>
      <c r="AJ10385" s="45"/>
      <c r="AK10385" s="20"/>
    </row>
    <row r="10386" spans="2:37">
      <c r="B10386" s="2"/>
      <c r="D10386" s="44"/>
      <c r="E10386" s="44"/>
      <c r="F10386" s="45"/>
      <c r="G10386" s="45"/>
      <c r="H10386" s="45"/>
      <c r="I10386" s="45"/>
      <c r="J10386" s="45"/>
      <c r="K10386" s="45"/>
      <c r="L10386" s="45"/>
      <c r="M10386" s="45"/>
      <c r="N10386" s="45"/>
      <c r="O10386" s="45"/>
      <c r="P10386" s="45"/>
      <c r="Q10386" s="45"/>
      <c r="R10386" s="45"/>
      <c r="S10386" s="45"/>
      <c r="T10386" s="45"/>
      <c r="U10386" s="45"/>
      <c r="V10386" s="46"/>
      <c r="W10386" s="46"/>
      <c r="X10386" s="45"/>
      <c r="Y10386" s="45"/>
      <c r="Z10386" s="44"/>
      <c r="AA10386" s="44"/>
      <c r="AB10386" s="45"/>
      <c r="AC10386" s="45"/>
      <c r="AD10386" s="45"/>
      <c r="AE10386" s="45"/>
      <c r="AF10386" s="45"/>
      <c r="AG10386" s="45"/>
      <c r="AH10386" s="45"/>
      <c r="AI10386" s="45"/>
      <c r="AJ10386" s="45"/>
      <c r="AK10386" s="20"/>
    </row>
    <row r="10387" spans="2:37">
      <c r="B10387" s="2"/>
      <c r="D10387" s="44"/>
      <c r="E10387" s="44"/>
      <c r="F10387" s="45"/>
      <c r="G10387" s="45"/>
      <c r="H10387" s="45"/>
      <c r="I10387" s="45"/>
      <c r="J10387" s="45"/>
      <c r="K10387" s="45"/>
      <c r="L10387" s="45"/>
      <c r="M10387" s="45"/>
      <c r="N10387" s="45"/>
      <c r="O10387" s="45"/>
      <c r="P10387" s="45"/>
      <c r="Q10387" s="45"/>
      <c r="R10387" s="45"/>
      <c r="S10387" s="45"/>
      <c r="T10387" s="45"/>
      <c r="U10387" s="45"/>
      <c r="V10387" s="46"/>
      <c r="W10387" s="46"/>
      <c r="X10387" s="45"/>
      <c r="Y10387" s="45"/>
      <c r="Z10387" s="44"/>
      <c r="AA10387" s="44"/>
      <c r="AB10387" s="45"/>
      <c r="AC10387" s="45"/>
      <c r="AD10387" s="45"/>
      <c r="AE10387" s="45"/>
      <c r="AF10387" s="45"/>
      <c r="AG10387" s="45"/>
      <c r="AH10387" s="45"/>
      <c r="AI10387" s="45"/>
      <c r="AJ10387" s="45"/>
      <c r="AK10387" s="20"/>
    </row>
    <row r="10388" spans="2:37">
      <c r="B10388" s="2"/>
      <c r="D10388" s="44"/>
      <c r="E10388" s="44"/>
      <c r="F10388" s="45"/>
      <c r="G10388" s="45"/>
      <c r="H10388" s="45"/>
      <c r="I10388" s="45"/>
      <c r="J10388" s="45"/>
      <c r="K10388" s="45"/>
      <c r="L10388" s="45"/>
      <c r="M10388" s="45"/>
      <c r="N10388" s="45"/>
      <c r="O10388" s="45"/>
      <c r="P10388" s="45"/>
      <c r="Q10388" s="45"/>
      <c r="R10388" s="45"/>
      <c r="S10388" s="45"/>
      <c r="T10388" s="45"/>
      <c r="U10388" s="45"/>
      <c r="V10388" s="46"/>
      <c r="W10388" s="46"/>
      <c r="X10388" s="45"/>
      <c r="Y10388" s="45"/>
      <c r="Z10388" s="44"/>
      <c r="AA10388" s="44"/>
      <c r="AB10388" s="45"/>
      <c r="AC10388" s="45"/>
      <c r="AD10388" s="45"/>
      <c r="AE10388" s="45"/>
      <c r="AF10388" s="45"/>
      <c r="AG10388" s="45"/>
      <c r="AH10388" s="45"/>
      <c r="AI10388" s="45"/>
      <c r="AJ10388" s="45"/>
      <c r="AK10388" s="20"/>
    </row>
    <row r="10389" spans="2:37">
      <c r="B10389" s="2"/>
      <c r="D10389" s="44"/>
      <c r="E10389" s="44"/>
      <c r="F10389" s="45"/>
      <c r="G10389" s="45"/>
      <c r="H10389" s="45"/>
      <c r="I10389" s="45"/>
      <c r="J10389" s="45"/>
      <c r="K10389" s="45"/>
      <c r="L10389" s="45"/>
      <c r="M10389" s="45"/>
      <c r="N10389" s="45"/>
      <c r="O10389" s="45"/>
      <c r="P10389" s="45"/>
      <c r="Q10389" s="45"/>
      <c r="R10389" s="45"/>
      <c r="S10389" s="45"/>
      <c r="T10389" s="45"/>
      <c r="U10389" s="45"/>
      <c r="V10389" s="46"/>
      <c r="W10389" s="46"/>
      <c r="X10389" s="45"/>
      <c r="Y10389" s="45"/>
      <c r="Z10389" s="44"/>
      <c r="AA10389" s="44"/>
      <c r="AB10389" s="45"/>
      <c r="AC10389" s="45"/>
      <c r="AD10389" s="45"/>
      <c r="AE10389" s="45"/>
      <c r="AF10389" s="45"/>
      <c r="AG10389" s="45"/>
      <c r="AH10389" s="45"/>
      <c r="AI10389" s="45"/>
      <c r="AJ10389" s="45"/>
      <c r="AK10389" s="20"/>
    </row>
    <row r="10390" spans="2:37">
      <c r="B10390" s="2"/>
      <c r="D10390" s="44"/>
      <c r="E10390" s="44"/>
      <c r="F10390" s="45"/>
      <c r="G10390" s="45"/>
      <c r="H10390" s="45"/>
      <c r="I10390" s="45"/>
      <c r="J10390" s="45"/>
      <c r="K10390" s="45"/>
      <c r="L10390" s="45"/>
      <c r="M10390" s="45"/>
      <c r="N10390" s="45"/>
      <c r="O10390" s="45"/>
      <c r="P10390" s="45"/>
      <c r="Q10390" s="45"/>
      <c r="R10390" s="45"/>
      <c r="S10390" s="45"/>
      <c r="T10390" s="45"/>
      <c r="U10390" s="45"/>
      <c r="V10390" s="46"/>
      <c r="W10390" s="46"/>
      <c r="X10390" s="45"/>
      <c r="Y10390" s="45"/>
      <c r="Z10390" s="44"/>
      <c r="AA10390" s="44"/>
      <c r="AB10390" s="45"/>
      <c r="AC10390" s="45"/>
      <c r="AD10390" s="45"/>
      <c r="AE10390" s="45"/>
      <c r="AF10390" s="45"/>
      <c r="AG10390" s="45"/>
      <c r="AH10390" s="45"/>
      <c r="AI10390" s="45"/>
      <c r="AJ10390" s="45"/>
      <c r="AK10390" s="20"/>
    </row>
    <row r="10391" spans="2:37">
      <c r="B10391" s="2"/>
      <c r="D10391" s="44"/>
      <c r="E10391" s="44"/>
      <c r="F10391" s="45"/>
      <c r="G10391" s="45"/>
      <c r="H10391" s="45"/>
      <c r="I10391" s="45"/>
      <c r="J10391" s="45"/>
      <c r="K10391" s="45"/>
      <c r="L10391" s="45"/>
      <c r="M10391" s="45"/>
      <c r="N10391" s="45"/>
      <c r="O10391" s="45"/>
      <c r="P10391" s="45"/>
      <c r="Q10391" s="45"/>
      <c r="R10391" s="45"/>
      <c r="S10391" s="45"/>
      <c r="T10391" s="45"/>
      <c r="U10391" s="45"/>
      <c r="V10391" s="46"/>
      <c r="W10391" s="46"/>
      <c r="X10391" s="45"/>
      <c r="Y10391" s="45"/>
      <c r="Z10391" s="44"/>
      <c r="AA10391" s="44"/>
      <c r="AB10391" s="45"/>
      <c r="AC10391" s="45"/>
      <c r="AD10391" s="45"/>
      <c r="AE10391" s="45"/>
      <c r="AF10391" s="45"/>
      <c r="AG10391" s="45"/>
      <c r="AH10391" s="45"/>
      <c r="AI10391" s="45"/>
      <c r="AJ10391" s="45"/>
      <c r="AK10391" s="20"/>
    </row>
    <row r="10392" spans="2:37">
      <c r="B10392" s="2"/>
      <c r="D10392" s="44"/>
      <c r="E10392" s="44"/>
      <c r="F10392" s="45"/>
      <c r="G10392" s="45"/>
      <c r="H10392" s="45"/>
      <c r="I10392" s="45"/>
      <c r="J10392" s="45"/>
      <c r="K10392" s="45"/>
      <c r="L10392" s="45"/>
      <c r="M10392" s="45"/>
      <c r="N10392" s="45"/>
      <c r="O10392" s="45"/>
      <c r="P10392" s="45"/>
      <c r="Q10392" s="45"/>
      <c r="R10392" s="45"/>
      <c r="S10392" s="45"/>
      <c r="T10392" s="45"/>
      <c r="U10392" s="45"/>
      <c r="V10392" s="46"/>
      <c r="W10392" s="46"/>
      <c r="X10392" s="45"/>
      <c r="Y10392" s="45"/>
      <c r="Z10392" s="44"/>
      <c r="AA10392" s="44"/>
      <c r="AB10392" s="45"/>
      <c r="AC10392" s="45"/>
      <c r="AD10392" s="45"/>
      <c r="AE10392" s="45"/>
      <c r="AF10392" s="45"/>
      <c r="AG10392" s="45"/>
      <c r="AH10392" s="45"/>
      <c r="AI10392" s="45"/>
      <c r="AJ10392" s="45"/>
      <c r="AK10392" s="20"/>
    </row>
    <row r="10393" spans="2:37">
      <c r="B10393" s="2"/>
      <c r="D10393" s="44"/>
      <c r="E10393" s="44"/>
      <c r="F10393" s="45"/>
      <c r="G10393" s="45"/>
      <c r="H10393" s="45"/>
      <c r="I10393" s="45"/>
      <c r="J10393" s="45"/>
      <c r="K10393" s="45"/>
      <c r="L10393" s="45"/>
      <c r="M10393" s="45"/>
      <c r="N10393" s="45"/>
      <c r="O10393" s="45"/>
      <c r="P10393" s="45"/>
      <c r="Q10393" s="45"/>
      <c r="R10393" s="45"/>
      <c r="S10393" s="45"/>
      <c r="T10393" s="45"/>
      <c r="U10393" s="45"/>
      <c r="V10393" s="46"/>
      <c r="W10393" s="46"/>
      <c r="X10393" s="45"/>
      <c r="Y10393" s="45"/>
      <c r="Z10393" s="44"/>
      <c r="AA10393" s="44"/>
      <c r="AB10393" s="45"/>
      <c r="AC10393" s="45"/>
      <c r="AD10393" s="45"/>
      <c r="AE10393" s="45"/>
      <c r="AF10393" s="45"/>
      <c r="AG10393" s="45"/>
      <c r="AH10393" s="45"/>
      <c r="AI10393" s="45"/>
      <c r="AJ10393" s="45"/>
      <c r="AK10393" s="20"/>
    </row>
    <row r="10394" spans="2:37">
      <c r="B10394" s="2"/>
      <c r="D10394" s="44"/>
      <c r="E10394" s="44"/>
      <c r="F10394" s="45"/>
      <c r="G10394" s="45"/>
      <c r="H10394" s="45"/>
      <c r="I10394" s="45"/>
      <c r="J10394" s="45"/>
      <c r="K10394" s="45"/>
      <c r="L10394" s="45"/>
      <c r="M10394" s="45"/>
      <c r="N10394" s="45"/>
      <c r="O10394" s="45"/>
      <c r="P10394" s="45"/>
      <c r="Q10394" s="45"/>
      <c r="R10394" s="45"/>
      <c r="S10394" s="45"/>
      <c r="T10394" s="45"/>
      <c r="U10394" s="45"/>
      <c r="V10394" s="46"/>
      <c r="W10394" s="46"/>
      <c r="X10394" s="45"/>
      <c r="Y10394" s="45"/>
      <c r="Z10394" s="44"/>
      <c r="AA10394" s="44"/>
      <c r="AB10394" s="45"/>
      <c r="AC10394" s="45"/>
      <c r="AD10394" s="45"/>
      <c r="AE10394" s="45"/>
      <c r="AF10394" s="45"/>
      <c r="AG10394" s="45"/>
      <c r="AH10394" s="45"/>
      <c r="AI10394" s="45"/>
      <c r="AJ10394" s="45"/>
      <c r="AK10394" s="20"/>
    </row>
    <row r="10395" spans="2:37">
      <c r="B10395" s="2"/>
      <c r="D10395" s="44"/>
      <c r="E10395" s="44"/>
      <c r="F10395" s="45"/>
      <c r="G10395" s="45"/>
      <c r="H10395" s="45"/>
      <c r="I10395" s="45"/>
      <c r="J10395" s="45"/>
      <c r="K10395" s="45"/>
      <c r="L10395" s="45"/>
      <c r="M10395" s="45"/>
      <c r="N10395" s="45"/>
      <c r="O10395" s="45"/>
      <c r="P10395" s="45"/>
      <c r="Q10395" s="45"/>
      <c r="R10395" s="45"/>
      <c r="S10395" s="45"/>
      <c r="T10395" s="45"/>
      <c r="U10395" s="45"/>
      <c r="V10395" s="46"/>
      <c r="W10395" s="46"/>
      <c r="X10395" s="45"/>
      <c r="Y10395" s="45"/>
      <c r="Z10395" s="44"/>
      <c r="AA10395" s="44"/>
      <c r="AB10395" s="45"/>
      <c r="AC10395" s="45"/>
      <c r="AD10395" s="45"/>
      <c r="AE10395" s="45"/>
      <c r="AF10395" s="45"/>
      <c r="AG10395" s="45"/>
      <c r="AH10395" s="45"/>
      <c r="AI10395" s="45"/>
      <c r="AJ10395" s="45"/>
      <c r="AK10395" s="20"/>
    </row>
    <row r="10396" spans="2:37">
      <c r="B10396" s="2"/>
      <c r="D10396" s="44"/>
      <c r="E10396" s="44"/>
      <c r="F10396" s="45"/>
      <c r="G10396" s="45"/>
      <c r="H10396" s="45"/>
      <c r="I10396" s="45"/>
      <c r="J10396" s="45"/>
      <c r="K10396" s="45"/>
      <c r="L10396" s="45"/>
      <c r="M10396" s="45"/>
      <c r="N10396" s="45"/>
      <c r="O10396" s="45"/>
      <c r="P10396" s="45"/>
      <c r="Q10396" s="45"/>
      <c r="R10396" s="45"/>
      <c r="S10396" s="45"/>
      <c r="T10396" s="45"/>
      <c r="U10396" s="45"/>
      <c r="V10396" s="46"/>
      <c r="W10396" s="46"/>
      <c r="X10396" s="45"/>
      <c r="Y10396" s="45"/>
      <c r="Z10396" s="44"/>
      <c r="AA10396" s="44"/>
      <c r="AB10396" s="45"/>
      <c r="AC10396" s="45"/>
      <c r="AD10396" s="45"/>
      <c r="AE10396" s="45"/>
      <c r="AF10396" s="45"/>
      <c r="AG10396" s="45"/>
      <c r="AH10396" s="45"/>
      <c r="AI10396" s="45"/>
      <c r="AJ10396" s="45"/>
      <c r="AK10396" s="20"/>
    </row>
    <row r="10397" spans="2:37">
      <c r="B10397" s="2"/>
      <c r="D10397" s="44"/>
      <c r="E10397" s="44"/>
      <c r="F10397" s="45"/>
      <c r="G10397" s="45"/>
      <c r="H10397" s="45"/>
      <c r="I10397" s="45"/>
      <c r="J10397" s="45"/>
      <c r="K10397" s="45"/>
      <c r="L10397" s="45"/>
      <c r="M10397" s="45"/>
      <c r="N10397" s="45"/>
      <c r="O10397" s="45"/>
      <c r="P10397" s="45"/>
      <c r="Q10397" s="45"/>
      <c r="R10397" s="45"/>
      <c r="S10397" s="45"/>
      <c r="T10397" s="45"/>
      <c r="U10397" s="45"/>
      <c r="V10397" s="46"/>
      <c r="W10397" s="46"/>
      <c r="X10397" s="45"/>
      <c r="Y10397" s="45"/>
      <c r="Z10397" s="44"/>
      <c r="AA10397" s="44"/>
      <c r="AB10397" s="45"/>
      <c r="AC10397" s="45"/>
      <c r="AD10397" s="45"/>
      <c r="AE10397" s="45"/>
      <c r="AF10397" s="45"/>
      <c r="AG10397" s="45"/>
      <c r="AH10397" s="45"/>
      <c r="AI10397" s="45"/>
      <c r="AJ10397" s="45"/>
      <c r="AK10397" s="20"/>
    </row>
    <row r="10398" spans="2:37">
      <c r="B10398" s="2"/>
      <c r="D10398" s="44"/>
      <c r="E10398" s="44"/>
      <c r="F10398" s="45"/>
      <c r="G10398" s="45"/>
      <c r="H10398" s="45"/>
      <c r="I10398" s="45"/>
      <c r="J10398" s="45"/>
      <c r="K10398" s="45"/>
      <c r="L10398" s="45"/>
      <c r="M10398" s="45"/>
      <c r="N10398" s="45"/>
      <c r="O10398" s="45"/>
      <c r="P10398" s="45"/>
      <c r="Q10398" s="45"/>
      <c r="R10398" s="45"/>
      <c r="S10398" s="45"/>
      <c r="T10398" s="45"/>
      <c r="U10398" s="45"/>
      <c r="V10398" s="46"/>
      <c r="W10398" s="46"/>
      <c r="X10398" s="45"/>
      <c r="Y10398" s="45"/>
      <c r="Z10398" s="44"/>
      <c r="AA10398" s="44"/>
      <c r="AB10398" s="45"/>
      <c r="AC10398" s="45"/>
      <c r="AD10398" s="45"/>
      <c r="AE10398" s="45"/>
      <c r="AF10398" s="45"/>
      <c r="AG10398" s="45"/>
      <c r="AH10398" s="45"/>
      <c r="AI10398" s="45"/>
      <c r="AJ10398" s="45"/>
      <c r="AK10398" s="20"/>
    </row>
    <row r="10399" spans="2:37">
      <c r="B10399" s="2"/>
      <c r="D10399" s="44"/>
      <c r="E10399" s="44"/>
      <c r="F10399" s="45"/>
      <c r="G10399" s="45"/>
      <c r="H10399" s="45"/>
      <c r="I10399" s="45"/>
      <c r="J10399" s="45"/>
      <c r="K10399" s="45"/>
      <c r="L10399" s="45"/>
      <c r="M10399" s="45"/>
      <c r="N10399" s="45"/>
      <c r="O10399" s="45"/>
      <c r="P10399" s="45"/>
      <c r="Q10399" s="45"/>
      <c r="R10399" s="45"/>
      <c r="S10399" s="45"/>
      <c r="T10399" s="45"/>
      <c r="U10399" s="45"/>
      <c r="V10399" s="46"/>
      <c r="W10399" s="46"/>
      <c r="X10399" s="45"/>
      <c r="Y10399" s="45"/>
      <c r="Z10399" s="44"/>
      <c r="AA10399" s="44"/>
      <c r="AB10399" s="45"/>
      <c r="AC10399" s="45"/>
      <c r="AD10399" s="45"/>
      <c r="AE10399" s="45"/>
      <c r="AF10399" s="45"/>
      <c r="AG10399" s="45"/>
      <c r="AH10399" s="45"/>
      <c r="AI10399" s="45"/>
      <c r="AJ10399" s="45"/>
      <c r="AK10399" s="20"/>
    </row>
    <row r="10400" spans="2:37">
      <c r="B10400" s="2"/>
      <c r="D10400" s="44"/>
      <c r="E10400" s="44"/>
      <c r="F10400" s="45"/>
      <c r="G10400" s="45"/>
      <c r="H10400" s="45"/>
      <c r="I10400" s="45"/>
      <c r="J10400" s="45"/>
      <c r="K10400" s="45"/>
      <c r="L10400" s="45"/>
      <c r="M10400" s="45"/>
      <c r="N10400" s="45"/>
      <c r="O10400" s="45"/>
      <c r="P10400" s="45"/>
      <c r="Q10400" s="45"/>
      <c r="R10400" s="45"/>
      <c r="S10400" s="45"/>
      <c r="T10400" s="45"/>
      <c r="U10400" s="45"/>
      <c r="V10400" s="46"/>
      <c r="W10400" s="46"/>
      <c r="X10400" s="45"/>
      <c r="Y10400" s="45"/>
      <c r="Z10400" s="44"/>
      <c r="AA10400" s="44"/>
      <c r="AB10400" s="45"/>
      <c r="AC10400" s="45"/>
      <c r="AD10400" s="45"/>
      <c r="AE10400" s="45"/>
      <c r="AF10400" s="45"/>
      <c r="AG10400" s="45"/>
      <c r="AH10400" s="45"/>
      <c r="AI10400" s="45"/>
      <c r="AJ10400" s="45"/>
      <c r="AK10400" s="20"/>
    </row>
    <row r="10401" spans="2:37">
      <c r="B10401" s="2"/>
      <c r="D10401" s="44"/>
      <c r="E10401" s="44"/>
      <c r="F10401" s="45"/>
      <c r="G10401" s="45"/>
      <c r="H10401" s="45"/>
      <c r="I10401" s="45"/>
      <c r="J10401" s="45"/>
      <c r="K10401" s="45"/>
      <c r="L10401" s="45"/>
      <c r="M10401" s="45"/>
      <c r="N10401" s="45"/>
      <c r="O10401" s="45"/>
      <c r="P10401" s="45"/>
      <c r="Q10401" s="45"/>
      <c r="R10401" s="45"/>
      <c r="S10401" s="45"/>
      <c r="T10401" s="45"/>
      <c r="U10401" s="45"/>
      <c r="V10401" s="46"/>
      <c r="W10401" s="46"/>
      <c r="X10401" s="45"/>
      <c r="Y10401" s="45"/>
      <c r="Z10401" s="44"/>
      <c r="AA10401" s="44"/>
      <c r="AB10401" s="45"/>
      <c r="AC10401" s="45"/>
      <c r="AD10401" s="45"/>
      <c r="AE10401" s="45"/>
      <c r="AF10401" s="45"/>
      <c r="AG10401" s="45"/>
      <c r="AH10401" s="45"/>
      <c r="AI10401" s="45"/>
      <c r="AJ10401" s="45"/>
      <c r="AK10401" s="20"/>
    </row>
    <row r="10402" spans="2:37">
      <c r="B10402" s="2"/>
      <c r="D10402" s="44"/>
      <c r="E10402" s="44"/>
      <c r="F10402" s="45"/>
      <c r="G10402" s="45"/>
      <c r="H10402" s="45"/>
      <c r="I10402" s="45"/>
      <c r="J10402" s="45"/>
      <c r="K10402" s="45"/>
      <c r="L10402" s="45"/>
      <c r="M10402" s="45"/>
      <c r="N10402" s="45"/>
      <c r="O10402" s="45"/>
      <c r="P10402" s="45"/>
      <c r="Q10402" s="45"/>
      <c r="R10402" s="45"/>
      <c r="S10402" s="45"/>
      <c r="T10402" s="45"/>
      <c r="U10402" s="45"/>
      <c r="V10402" s="46"/>
      <c r="W10402" s="46"/>
      <c r="X10402" s="45"/>
      <c r="Y10402" s="45"/>
      <c r="Z10402" s="44"/>
      <c r="AA10402" s="44"/>
      <c r="AB10402" s="45"/>
      <c r="AC10402" s="45"/>
      <c r="AD10402" s="45"/>
      <c r="AE10402" s="45"/>
      <c r="AF10402" s="45"/>
      <c r="AG10402" s="45"/>
      <c r="AH10402" s="45"/>
      <c r="AI10402" s="45"/>
      <c r="AJ10402" s="45"/>
      <c r="AK10402" s="20"/>
    </row>
    <row r="10403" spans="2:37">
      <c r="B10403" s="2"/>
      <c r="D10403" s="44"/>
      <c r="E10403" s="44"/>
      <c r="F10403" s="45"/>
      <c r="G10403" s="45"/>
      <c r="H10403" s="45"/>
      <c r="I10403" s="45"/>
      <c r="J10403" s="45"/>
      <c r="K10403" s="45"/>
      <c r="L10403" s="45"/>
      <c r="M10403" s="45"/>
      <c r="N10403" s="45"/>
      <c r="O10403" s="45"/>
      <c r="P10403" s="45"/>
      <c r="Q10403" s="45"/>
      <c r="R10403" s="45"/>
      <c r="S10403" s="45"/>
      <c r="T10403" s="45"/>
      <c r="U10403" s="45"/>
      <c r="V10403" s="46"/>
      <c r="W10403" s="46"/>
      <c r="X10403" s="45"/>
      <c r="Y10403" s="45"/>
      <c r="Z10403" s="44"/>
      <c r="AA10403" s="44"/>
      <c r="AB10403" s="45"/>
      <c r="AC10403" s="45"/>
      <c r="AD10403" s="45"/>
      <c r="AE10403" s="45"/>
      <c r="AF10403" s="45"/>
      <c r="AG10403" s="45"/>
      <c r="AH10403" s="45"/>
      <c r="AI10403" s="45"/>
      <c r="AJ10403" s="45"/>
      <c r="AK10403" s="20"/>
    </row>
    <row r="10404" spans="2:37">
      <c r="B10404" s="2"/>
      <c r="D10404" s="44"/>
      <c r="E10404" s="44"/>
      <c r="F10404" s="45"/>
      <c r="G10404" s="45"/>
      <c r="H10404" s="45"/>
      <c r="I10404" s="45"/>
      <c r="J10404" s="45"/>
      <c r="K10404" s="45"/>
      <c r="L10404" s="45"/>
      <c r="M10404" s="45"/>
      <c r="N10404" s="45"/>
      <c r="O10404" s="45"/>
      <c r="P10404" s="45"/>
      <c r="Q10404" s="45"/>
      <c r="R10404" s="45"/>
      <c r="S10404" s="45"/>
      <c r="T10404" s="45"/>
      <c r="U10404" s="45"/>
      <c r="V10404" s="46"/>
      <c r="W10404" s="46"/>
      <c r="X10404" s="45"/>
      <c r="Y10404" s="45"/>
      <c r="Z10404" s="44"/>
      <c r="AA10404" s="44"/>
      <c r="AB10404" s="45"/>
      <c r="AC10404" s="45"/>
      <c r="AD10404" s="45"/>
      <c r="AE10404" s="45"/>
      <c r="AF10404" s="45"/>
      <c r="AG10404" s="45"/>
      <c r="AH10404" s="45"/>
      <c r="AI10404" s="45"/>
      <c r="AJ10404" s="45"/>
      <c r="AK10404" s="20"/>
    </row>
    <row r="10405" spans="2:37">
      <c r="B10405" s="2"/>
      <c r="D10405" s="44"/>
      <c r="E10405" s="44"/>
      <c r="F10405" s="45"/>
      <c r="G10405" s="45"/>
      <c r="H10405" s="45"/>
      <c r="I10405" s="45"/>
      <c r="J10405" s="45"/>
      <c r="K10405" s="45"/>
      <c r="L10405" s="45"/>
      <c r="M10405" s="45"/>
      <c r="N10405" s="45"/>
      <c r="O10405" s="45"/>
      <c r="P10405" s="45"/>
      <c r="Q10405" s="45"/>
      <c r="R10405" s="45"/>
      <c r="S10405" s="45"/>
      <c r="T10405" s="45"/>
      <c r="U10405" s="45"/>
      <c r="V10405" s="46"/>
      <c r="W10405" s="46"/>
      <c r="X10405" s="45"/>
      <c r="Y10405" s="45"/>
      <c r="Z10405" s="44"/>
      <c r="AA10405" s="44"/>
      <c r="AB10405" s="45"/>
      <c r="AC10405" s="45"/>
      <c r="AD10405" s="45"/>
      <c r="AE10405" s="45"/>
      <c r="AF10405" s="45"/>
      <c r="AG10405" s="45"/>
      <c r="AH10405" s="45"/>
      <c r="AI10405" s="45"/>
      <c r="AJ10405" s="45"/>
      <c r="AK10405" s="20"/>
    </row>
    <row r="10406" spans="2:37">
      <c r="B10406" s="2"/>
      <c r="D10406" s="44"/>
      <c r="E10406" s="44"/>
      <c r="F10406" s="45"/>
      <c r="G10406" s="45"/>
      <c r="H10406" s="45"/>
      <c r="I10406" s="45"/>
      <c r="J10406" s="45"/>
      <c r="K10406" s="45"/>
      <c r="L10406" s="45"/>
      <c r="M10406" s="45"/>
      <c r="N10406" s="45"/>
      <c r="O10406" s="45"/>
      <c r="P10406" s="45"/>
      <c r="Q10406" s="45"/>
      <c r="R10406" s="45"/>
      <c r="S10406" s="45"/>
      <c r="T10406" s="45"/>
      <c r="U10406" s="45"/>
      <c r="V10406" s="46"/>
      <c r="W10406" s="46"/>
      <c r="X10406" s="45"/>
      <c r="Y10406" s="45"/>
      <c r="Z10406" s="44"/>
      <c r="AA10406" s="44"/>
      <c r="AB10406" s="45"/>
      <c r="AC10406" s="45"/>
      <c r="AD10406" s="45"/>
      <c r="AE10406" s="45"/>
      <c r="AF10406" s="45"/>
      <c r="AG10406" s="45"/>
      <c r="AH10406" s="45"/>
      <c r="AI10406" s="45"/>
      <c r="AJ10406" s="45"/>
      <c r="AK10406" s="20"/>
    </row>
    <row r="10407" spans="2:37">
      <c r="B10407" s="2"/>
      <c r="D10407" s="44"/>
      <c r="E10407" s="44"/>
      <c r="F10407" s="45"/>
      <c r="G10407" s="45"/>
      <c r="H10407" s="45"/>
      <c r="I10407" s="45"/>
      <c r="J10407" s="45"/>
      <c r="K10407" s="45"/>
      <c r="L10407" s="45"/>
      <c r="M10407" s="45"/>
      <c r="N10407" s="45"/>
      <c r="O10407" s="45"/>
      <c r="P10407" s="45"/>
      <c r="Q10407" s="45"/>
      <c r="R10407" s="45"/>
      <c r="S10407" s="45"/>
      <c r="T10407" s="45"/>
      <c r="U10407" s="45"/>
      <c r="V10407" s="46"/>
      <c r="W10407" s="46"/>
      <c r="X10407" s="45"/>
      <c r="Y10407" s="45"/>
      <c r="Z10407" s="44"/>
      <c r="AA10407" s="44"/>
      <c r="AB10407" s="45"/>
      <c r="AC10407" s="45"/>
      <c r="AD10407" s="45"/>
      <c r="AE10407" s="45"/>
      <c r="AF10407" s="45"/>
      <c r="AG10407" s="45"/>
      <c r="AH10407" s="45"/>
      <c r="AI10407" s="45"/>
      <c r="AJ10407" s="45"/>
      <c r="AK10407" s="20"/>
    </row>
    <row r="10408" spans="2:37">
      <c r="B10408" s="2"/>
      <c r="D10408" s="44"/>
      <c r="E10408" s="44"/>
      <c r="F10408" s="45"/>
      <c r="G10408" s="45"/>
      <c r="H10408" s="45"/>
      <c r="I10408" s="45"/>
      <c r="J10408" s="45"/>
      <c r="K10408" s="45"/>
      <c r="L10408" s="45"/>
      <c r="M10408" s="45"/>
      <c r="N10408" s="45"/>
      <c r="O10408" s="45"/>
      <c r="P10408" s="45"/>
      <c r="Q10408" s="45"/>
      <c r="R10408" s="45"/>
      <c r="S10408" s="45"/>
      <c r="T10408" s="45"/>
      <c r="U10408" s="45"/>
      <c r="V10408" s="46"/>
      <c r="W10408" s="46"/>
      <c r="X10408" s="45"/>
      <c r="Y10408" s="45"/>
      <c r="Z10408" s="44"/>
      <c r="AA10408" s="44"/>
      <c r="AB10408" s="45"/>
      <c r="AC10408" s="45"/>
      <c r="AD10408" s="45"/>
      <c r="AE10408" s="45"/>
      <c r="AF10408" s="45"/>
      <c r="AG10408" s="45"/>
      <c r="AH10408" s="45"/>
      <c r="AI10408" s="45"/>
      <c r="AJ10408" s="45"/>
      <c r="AK10408" s="20"/>
    </row>
    <row r="10409" spans="2:37">
      <c r="B10409" s="2"/>
      <c r="D10409" s="44"/>
      <c r="E10409" s="44"/>
      <c r="F10409" s="45"/>
      <c r="G10409" s="45"/>
      <c r="H10409" s="45"/>
      <c r="I10409" s="45"/>
      <c r="J10409" s="45"/>
      <c r="K10409" s="45"/>
      <c r="L10409" s="45"/>
      <c r="M10409" s="45"/>
      <c r="N10409" s="45"/>
      <c r="O10409" s="45"/>
      <c r="P10409" s="45"/>
      <c r="Q10409" s="45"/>
      <c r="R10409" s="45"/>
      <c r="S10409" s="45"/>
      <c r="T10409" s="45"/>
      <c r="U10409" s="45"/>
      <c r="V10409" s="46"/>
      <c r="W10409" s="46"/>
      <c r="X10409" s="45"/>
      <c r="Y10409" s="45"/>
      <c r="Z10409" s="44"/>
      <c r="AA10409" s="44"/>
      <c r="AB10409" s="45"/>
      <c r="AC10409" s="45"/>
      <c r="AD10409" s="45"/>
      <c r="AE10409" s="45"/>
      <c r="AF10409" s="45"/>
      <c r="AG10409" s="45"/>
      <c r="AH10409" s="45"/>
      <c r="AI10409" s="45"/>
      <c r="AJ10409" s="45"/>
      <c r="AK10409" s="20"/>
    </row>
    <row r="10410" spans="2:37">
      <c r="B10410" s="2"/>
      <c r="D10410" s="44"/>
      <c r="E10410" s="44"/>
      <c r="F10410" s="45"/>
      <c r="G10410" s="45"/>
      <c r="H10410" s="45"/>
      <c r="I10410" s="45"/>
      <c r="J10410" s="45"/>
      <c r="K10410" s="45"/>
      <c r="L10410" s="45"/>
      <c r="M10410" s="45"/>
      <c r="N10410" s="45"/>
      <c r="O10410" s="45"/>
      <c r="P10410" s="45"/>
      <c r="Q10410" s="45"/>
      <c r="R10410" s="45"/>
      <c r="S10410" s="45"/>
      <c r="T10410" s="45"/>
      <c r="U10410" s="45"/>
      <c r="V10410" s="46"/>
      <c r="W10410" s="46"/>
      <c r="X10410" s="45"/>
      <c r="Y10410" s="45"/>
      <c r="Z10410" s="44"/>
      <c r="AA10410" s="44"/>
      <c r="AB10410" s="45"/>
      <c r="AC10410" s="45"/>
      <c r="AD10410" s="45"/>
      <c r="AE10410" s="45"/>
      <c r="AF10410" s="45"/>
      <c r="AG10410" s="45"/>
      <c r="AH10410" s="45"/>
      <c r="AI10410" s="45"/>
      <c r="AJ10410" s="45"/>
      <c r="AK10410" s="20"/>
    </row>
    <row r="10411" spans="2:37">
      <c r="B10411" s="2"/>
      <c r="D10411" s="44"/>
      <c r="E10411" s="44"/>
      <c r="F10411" s="45"/>
      <c r="G10411" s="45"/>
      <c r="H10411" s="45"/>
      <c r="I10411" s="45"/>
      <c r="J10411" s="45"/>
      <c r="K10411" s="45"/>
      <c r="L10411" s="45"/>
      <c r="M10411" s="45"/>
      <c r="N10411" s="45"/>
      <c r="O10411" s="45"/>
      <c r="P10411" s="45"/>
      <c r="Q10411" s="45"/>
      <c r="R10411" s="45"/>
      <c r="S10411" s="45"/>
      <c r="T10411" s="45"/>
      <c r="U10411" s="45"/>
      <c r="V10411" s="46"/>
      <c r="W10411" s="46"/>
      <c r="X10411" s="45"/>
      <c r="Y10411" s="45"/>
      <c r="Z10411" s="44"/>
      <c r="AA10411" s="44"/>
      <c r="AB10411" s="45"/>
      <c r="AC10411" s="45"/>
      <c r="AD10411" s="45"/>
      <c r="AE10411" s="45"/>
      <c r="AF10411" s="45"/>
      <c r="AG10411" s="45"/>
      <c r="AH10411" s="45"/>
      <c r="AI10411" s="45"/>
      <c r="AJ10411" s="45"/>
      <c r="AK10411" s="20"/>
    </row>
    <row r="10412" spans="2:37">
      <c r="B10412" s="2"/>
      <c r="D10412" s="44"/>
      <c r="E10412" s="44"/>
      <c r="F10412" s="45"/>
      <c r="G10412" s="45"/>
      <c r="H10412" s="45"/>
      <c r="I10412" s="45"/>
      <c r="J10412" s="45"/>
      <c r="K10412" s="45"/>
      <c r="L10412" s="45"/>
      <c r="M10412" s="45"/>
      <c r="N10412" s="45"/>
      <c r="O10412" s="45"/>
      <c r="P10412" s="45"/>
      <c r="Q10412" s="45"/>
      <c r="R10412" s="45"/>
      <c r="S10412" s="45"/>
      <c r="T10412" s="45"/>
      <c r="U10412" s="45"/>
      <c r="V10412" s="46"/>
      <c r="W10412" s="46"/>
      <c r="X10412" s="45"/>
      <c r="Y10412" s="45"/>
      <c r="Z10412" s="44"/>
      <c r="AA10412" s="44"/>
      <c r="AB10412" s="45"/>
      <c r="AC10412" s="45"/>
      <c r="AD10412" s="45"/>
      <c r="AE10412" s="45"/>
      <c r="AF10412" s="45"/>
      <c r="AG10412" s="45"/>
      <c r="AH10412" s="45"/>
      <c r="AI10412" s="45"/>
      <c r="AJ10412" s="45"/>
      <c r="AK10412" s="20"/>
    </row>
    <row r="10413" spans="2:37">
      <c r="B10413" s="2"/>
      <c r="D10413" s="44"/>
      <c r="E10413" s="44"/>
      <c r="F10413" s="45"/>
      <c r="G10413" s="45"/>
      <c r="H10413" s="45"/>
      <c r="I10413" s="45"/>
      <c r="J10413" s="45"/>
      <c r="K10413" s="45"/>
      <c r="L10413" s="45"/>
      <c r="M10413" s="45"/>
      <c r="N10413" s="45"/>
      <c r="O10413" s="45"/>
      <c r="P10413" s="45"/>
      <c r="Q10413" s="45"/>
      <c r="R10413" s="45"/>
      <c r="S10413" s="45"/>
      <c r="T10413" s="45"/>
      <c r="U10413" s="45"/>
      <c r="V10413" s="46"/>
      <c r="W10413" s="46"/>
      <c r="X10413" s="45"/>
      <c r="Y10413" s="45"/>
      <c r="Z10413" s="44"/>
      <c r="AA10413" s="44"/>
      <c r="AB10413" s="45"/>
      <c r="AC10413" s="45"/>
      <c r="AD10413" s="45"/>
      <c r="AE10413" s="45"/>
      <c r="AF10413" s="45"/>
      <c r="AG10413" s="45"/>
      <c r="AH10413" s="45"/>
      <c r="AI10413" s="45"/>
      <c r="AJ10413" s="45"/>
      <c r="AK10413" s="20"/>
    </row>
    <row r="10414" spans="2:37">
      <c r="B10414" s="2"/>
      <c r="D10414" s="44"/>
      <c r="E10414" s="44"/>
      <c r="F10414" s="45"/>
      <c r="G10414" s="45"/>
      <c r="H10414" s="45"/>
      <c r="I10414" s="45"/>
      <c r="J10414" s="45"/>
      <c r="K10414" s="45"/>
      <c r="L10414" s="45"/>
      <c r="M10414" s="45"/>
      <c r="N10414" s="45"/>
      <c r="O10414" s="45"/>
      <c r="P10414" s="45"/>
      <c r="Q10414" s="45"/>
      <c r="R10414" s="45"/>
      <c r="S10414" s="45"/>
      <c r="T10414" s="45"/>
      <c r="U10414" s="45"/>
      <c r="V10414" s="46"/>
      <c r="W10414" s="46"/>
      <c r="X10414" s="45"/>
      <c r="Y10414" s="45"/>
      <c r="Z10414" s="44"/>
      <c r="AA10414" s="44"/>
      <c r="AB10414" s="45"/>
      <c r="AC10414" s="45"/>
      <c r="AD10414" s="45"/>
      <c r="AE10414" s="45"/>
      <c r="AF10414" s="45"/>
      <c r="AG10414" s="45"/>
      <c r="AH10414" s="45"/>
      <c r="AI10414" s="45"/>
      <c r="AJ10414" s="45"/>
      <c r="AK10414" s="20"/>
    </row>
    <row r="10415" spans="2:37">
      <c r="B10415" s="2"/>
      <c r="D10415" s="44"/>
      <c r="E10415" s="44"/>
      <c r="F10415" s="45"/>
      <c r="G10415" s="45"/>
      <c r="H10415" s="45"/>
      <c r="I10415" s="45"/>
      <c r="J10415" s="45"/>
      <c r="K10415" s="45"/>
      <c r="L10415" s="45"/>
      <c r="M10415" s="45"/>
      <c r="N10415" s="45"/>
      <c r="O10415" s="45"/>
      <c r="P10415" s="45"/>
      <c r="Q10415" s="45"/>
      <c r="R10415" s="45"/>
      <c r="S10415" s="45"/>
      <c r="T10415" s="45"/>
      <c r="U10415" s="45"/>
      <c r="V10415" s="46"/>
      <c r="W10415" s="46"/>
      <c r="X10415" s="45"/>
      <c r="Y10415" s="45"/>
      <c r="Z10415" s="44"/>
      <c r="AA10415" s="44"/>
      <c r="AB10415" s="45"/>
      <c r="AC10415" s="45"/>
      <c r="AD10415" s="45"/>
      <c r="AE10415" s="45"/>
      <c r="AF10415" s="45"/>
      <c r="AG10415" s="45"/>
      <c r="AH10415" s="45"/>
      <c r="AI10415" s="45"/>
      <c r="AJ10415" s="45"/>
      <c r="AK10415" s="20"/>
    </row>
    <row r="10416" spans="2:37">
      <c r="B10416" s="2"/>
      <c r="D10416" s="44"/>
      <c r="E10416" s="44"/>
      <c r="F10416" s="45"/>
      <c r="G10416" s="45"/>
      <c r="H10416" s="45"/>
      <c r="I10416" s="45"/>
      <c r="J10416" s="45"/>
      <c r="K10416" s="45"/>
      <c r="L10416" s="45"/>
      <c r="M10416" s="45"/>
      <c r="N10416" s="45"/>
      <c r="O10416" s="45"/>
      <c r="P10416" s="45"/>
      <c r="Q10416" s="45"/>
      <c r="R10416" s="45"/>
      <c r="S10416" s="45"/>
      <c r="T10416" s="45"/>
      <c r="U10416" s="45"/>
      <c r="V10416" s="46"/>
      <c r="W10416" s="46"/>
      <c r="X10416" s="45"/>
      <c r="Y10416" s="45"/>
      <c r="Z10416" s="44"/>
      <c r="AA10416" s="44"/>
      <c r="AB10416" s="45"/>
      <c r="AC10416" s="45"/>
      <c r="AD10416" s="45"/>
      <c r="AE10416" s="45"/>
      <c r="AF10416" s="45"/>
      <c r="AG10416" s="45"/>
      <c r="AH10416" s="45"/>
      <c r="AI10416" s="45"/>
      <c r="AJ10416" s="45"/>
      <c r="AK10416" s="20"/>
    </row>
    <row r="10417" spans="2:37">
      <c r="B10417" s="2"/>
      <c r="D10417" s="44"/>
      <c r="E10417" s="44"/>
      <c r="F10417" s="45"/>
      <c r="G10417" s="45"/>
      <c r="H10417" s="45"/>
      <c r="I10417" s="45"/>
      <c r="J10417" s="45"/>
      <c r="K10417" s="45"/>
      <c r="L10417" s="45"/>
      <c r="M10417" s="45"/>
      <c r="N10417" s="45"/>
      <c r="O10417" s="45"/>
      <c r="P10417" s="45"/>
      <c r="Q10417" s="45"/>
      <c r="R10417" s="45"/>
      <c r="S10417" s="45"/>
      <c r="T10417" s="45"/>
      <c r="U10417" s="45"/>
      <c r="V10417" s="46"/>
      <c r="W10417" s="46"/>
      <c r="X10417" s="45"/>
      <c r="Y10417" s="45"/>
      <c r="Z10417" s="44"/>
      <c r="AA10417" s="44"/>
      <c r="AB10417" s="45"/>
      <c r="AC10417" s="45"/>
      <c r="AD10417" s="45"/>
      <c r="AE10417" s="45"/>
      <c r="AF10417" s="45"/>
      <c r="AG10417" s="45"/>
      <c r="AH10417" s="45"/>
      <c r="AI10417" s="45"/>
      <c r="AJ10417" s="45"/>
      <c r="AK10417" s="20"/>
    </row>
    <row r="10418" spans="2:37">
      <c r="B10418" s="2"/>
      <c r="D10418" s="44"/>
      <c r="E10418" s="44"/>
      <c r="F10418" s="45"/>
      <c r="G10418" s="45"/>
      <c r="H10418" s="45"/>
      <c r="I10418" s="45"/>
      <c r="J10418" s="45"/>
      <c r="K10418" s="45"/>
      <c r="L10418" s="45"/>
      <c r="M10418" s="45"/>
      <c r="N10418" s="45"/>
      <c r="O10418" s="45"/>
      <c r="P10418" s="45"/>
      <c r="Q10418" s="45"/>
      <c r="R10418" s="45"/>
      <c r="S10418" s="45"/>
      <c r="T10418" s="45"/>
      <c r="U10418" s="45"/>
      <c r="V10418" s="46"/>
      <c r="W10418" s="46"/>
      <c r="X10418" s="45"/>
      <c r="Y10418" s="45"/>
      <c r="Z10418" s="44"/>
      <c r="AA10418" s="44"/>
      <c r="AB10418" s="45"/>
      <c r="AC10418" s="45"/>
      <c r="AD10418" s="45"/>
      <c r="AE10418" s="45"/>
      <c r="AF10418" s="45"/>
      <c r="AG10418" s="45"/>
      <c r="AH10418" s="45"/>
      <c r="AI10418" s="45"/>
      <c r="AJ10418" s="45"/>
      <c r="AK10418" s="20"/>
    </row>
    <row r="10419" spans="2:37">
      <c r="B10419" s="2"/>
      <c r="D10419" s="44"/>
      <c r="E10419" s="44"/>
      <c r="F10419" s="45"/>
      <c r="G10419" s="45"/>
      <c r="H10419" s="45"/>
      <c r="I10419" s="45"/>
      <c r="J10419" s="45"/>
      <c r="K10419" s="45"/>
      <c r="L10419" s="45"/>
      <c r="M10419" s="45"/>
      <c r="N10419" s="45"/>
      <c r="O10419" s="45"/>
      <c r="P10419" s="45"/>
      <c r="Q10419" s="45"/>
      <c r="R10419" s="45"/>
      <c r="S10419" s="45"/>
      <c r="T10419" s="45"/>
      <c r="U10419" s="45"/>
      <c r="V10419" s="46"/>
      <c r="W10419" s="46"/>
      <c r="X10419" s="45"/>
      <c r="Y10419" s="45"/>
      <c r="Z10419" s="44"/>
      <c r="AA10419" s="44"/>
      <c r="AB10419" s="45"/>
      <c r="AC10419" s="45"/>
      <c r="AD10419" s="45"/>
      <c r="AE10419" s="45"/>
      <c r="AF10419" s="45"/>
      <c r="AG10419" s="45"/>
      <c r="AH10419" s="45"/>
      <c r="AI10419" s="45"/>
      <c r="AJ10419" s="45"/>
      <c r="AK10419" s="20"/>
    </row>
    <row r="10420" spans="2:37">
      <c r="B10420" s="2"/>
      <c r="D10420" s="44"/>
      <c r="E10420" s="44"/>
      <c r="F10420" s="45"/>
      <c r="G10420" s="45"/>
      <c r="H10420" s="45"/>
      <c r="I10420" s="45"/>
      <c r="J10420" s="45"/>
      <c r="K10420" s="45"/>
      <c r="L10420" s="45"/>
      <c r="M10420" s="45"/>
      <c r="N10420" s="45"/>
      <c r="O10420" s="45"/>
      <c r="P10420" s="45"/>
      <c r="Q10420" s="45"/>
      <c r="R10420" s="45"/>
      <c r="S10420" s="45"/>
      <c r="T10420" s="45"/>
      <c r="U10420" s="45"/>
      <c r="V10420" s="46"/>
      <c r="W10420" s="46"/>
      <c r="X10420" s="45"/>
      <c r="Y10420" s="45"/>
      <c r="Z10420" s="44"/>
      <c r="AA10420" s="44"/>
      <c r="AB10420" s="45"/>
      <c r="AC10420" s="45"/>
      <c r="AD10420" s="45"/>
      <c r="AE10420" s="45"/>
      <c r="AF10420" s="45"/>
      <c r="AG10420" s="45"/>
      <c r="AH10420" s="45"/>
      <c r="AI10420" s="45"/>
      <c r="AJ10420" s="45"/>
      <c r="AK10420" s="20"/>
    </row>
    <row r="10421" spans="2:37">
      <c r="B10421" s="2"/>
      <c r="D10421" s="44"/>
      <c r="E10421" s="44"/>
      <c r="F10421" s="45"/>
      <c r="G10421" s="45"/>
      <c r="H10421" s="45"/>
      <c r="I10421" s="45"/>
      <c r="J10421" s="45"/>
      <c r="K10421" s="45"/>
      <c r="L10421" s="45"/>
      <c r="M10421" s="45"/>
      <c r="N10421" s="45"/>
      <c r="O10421" s="45"/>
      <c r="P10421" s="45"/>
      <c r="Q10421" s="45"/>
      <c r="R10421" s="45"/>
      <c r="S10421" s="45"/>
      <c r="T10421" s="45"/>
      <c r="U10421" s="45"/>
      <c r="V10421" s="46"/>
      <c r="W10421" s="46"/>
      <c r="X10421" s="45"/>
      <c r="Y10421" s="45"/>
      <c r="Z10421" s="44"/>
      <c r="AA10421" s="44"/>
      <c r="AB10421" s="45"/>
      <c r="AC10421" s="45"/>
      <c r="AD10421" s="45"/>
      <c r="AE10421" s="45"/>
      <c r="AF10421" s="45"/>
      <c r="AG10421" s="45"/>
      <c r="AH10421" s="45"/>
      <c r="AI10421" s="45"/>
      <c r="AJ10421" s="45"/>
      <c r="AK10421" s="20"/>
    </row>
    <row r="10422" spans="2:37" ht="14.25" customHeight="1">
      <c r="B10422" s="2"/>
      <c r="D10422" s="44"/>
      <c r="E10422" s="44"/>
      <c r="F10422" s="45"/>
      <c r="G10422" s="45"/>
      <c r="H10422" s="45"/>
      <c r="I10422" s="45"/>
      <c r="J10422" s="45"/>
      <c r="K10422" s="45"/>
      <c r="L10422" s="45"/>
      <c r="M10422" s="45"/>
      <c r="N10422" s="45"/>
      <c r="O10422" s="45"/>
      <c r="P10422" s="45"/>
      <c r="Q10422" s="45"/>
      <c r="R10422" s="45"/>
      <c r="S10422" s="45"/>
      <c r="T10422" s="45"/>
      <c r="U10422" s="45"/>
      <c r="V10422" s="46"/>
      <c r="W10422" s="46"/>
      <c r="X10422" s="45"/>
      <c r="Y10422" s="45"/>
      <c r="Z10422" s="44"/>
      <c r="AA10422" s="44"/>
      <c r="AB10422" s="45"/>
      <c r="AC10422" s="45"/>
      <c r="AD10422" s="45"/>
      <c r="AE10422" s="45"/>
      <c r="AF10422" s="45"/>
      <c r="AG10422" s="45"/>
      <c r="AH10422" s="45"/>
      <c r="AI10422" s="45"/>
      <c r="AJ10422" s="45"/>
      <c r="AK10422" s="20"/>
    </row>
    <row r="10423" spans="2:37" ht="13.5" customHeight="1">
      <c r="B10423" s="47"/>
      <c r="C10423" s="47"/>
      <c r="D10423" s="47"/>
      <c r="E10423" s="47"/>
    </row>
    <row r="10424" spans="2:37" ht="12.75" customHeight="1">
      <c r="B10424" s="39"/>
      <c r="C10424" s="39"/>
      <c r="D10424" s="39"/>
      <c r="E10424" s="39"/>
      <c r="F10424" s="39"/>
      <c r="G10424" s="1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</row>
    <row r="10425" spans="2:37" ht="12.75" customHeight="1">
      <c r="AB10425" s="39"/>
      <c r="AC10425" s="39"/>
      <c r="AD10425" s="39"/>
      <c r="AE10425" s="39"/>
      <c r="AF10425" s="39"/>
      <c r="AG10425" s="39"/>
    </row>
    <row r="10426" spans="2:37" ht="12" customHeight="1">
      <c r="B10426" s="39"/>
      <c r="C10426" s="39"/>
      <c r="D10426" s="39"/>
      <c r="E10426" s="39"/>
      <c r="G10426" s="1"/>
      <c r="H10426" s="41"/>
      <c r="I10426" s="41"/>
      <c r="J10426" s="41"/>
      <c r="K10426" s="41"/>
      <c r="L10426" s="41"/>
      <c r="M10426" s="41"/>
      <c r="N10426" s="41"/>
      <c r="O10426" s="39"/>
      <c r="P10426" s="39"/>
      <c r="Q10426" s="39"/>
      <c r="R10426" s="39"/>
      <c r="S10426" s="1"/>
      <c r="T10426" s="42"/>
      <c r="U10426" s="42"/>
      <c r="V10426" s="42"/>
      <c r="W10426" s="42"/>
      <c r="X10426" s="42"/>
      <c r="Y10426" s="42"/>
      <c r="Z10426" s="42"/>
      <c r="AA10426" s="42"/>
      <c r="AB10426" s="39"/>
      <c r="AC10426" s="39"/>
      <c r="AD10426" s="39"/>
      <c r="AE10426" s="39"/>
      <c r="AF10426" s="39"/>
      <c r="AG10426" s="39"/>
    </row>
    <row r="10427" spans="2:37" ht="10.5" customHeight="1">
      <c r="AB10427" s="39"/>
      <c r="AC10427" s="39"/>
      <c r="AD10427" s="39"/>
      <c r="AE10427" s="39"/>
      <c r="AF10427" s="39"/>
      <c r="AG10427" s="39"/>
    </row>
    <row r="10428" spans="2:37" ht="12" customHeight="1">
      <c r="AB10428" s="39"/>
      <c r="AC10428" s="39"/>
      <c r="AD10428" s="39"/>
      <c r="AE10428" s="39"/>
      <c r="AF10428" s="39"/>
      <c r="AG10428" s="39"/>
    </row>
    <row r="10429" spans="2:37" ht="12" customHeight="1">
      <c r="AB10429" s="39"/>
      <c r="AC10429" s="39"/>
      <c r="AD10429" s="39"/>
      <c r="AE10429" s="39"/>
      <c r="AF10429" s="39"/>
      <c r="AG10429" s="39"/>
    </row>
    <row r="10430" spans="2:37" ht="6" customHeight="1"/>
    <row r="10431" spans="2:37" ht="3" customHeight="1">
      <c r="B10431" s="43"/>
      <c r="D10431" s="43"/>
      <c r="E10431" s="43"/>
      <c r="G10431" s="43"/>
      <c r="H10431" s="43"/>
      <c r="J10431" s="43"/>
      <c r="K10431" s="43"/>
      <c r="L10431" s="43"/>
      <c r="M10431" s="43"/>
      <c r="N10431" s="43"/>
      <c r="O10431" s="43"/>
      <c r="Q10431" s="43"/>
      <c r="R10431" s="43"/>
      <c r="S10431" s="43"/>
      <c r="T10431" s="43"/>
      <c r="U10431" s="43"/>
      <c r="X10431" s="43"/>
      <c r="Y10431" s="43"/>
      <c r="Z10431" s="43"/>
      <c r="AA10431" s="43"/>
      <c r="AB10431" s="43"/>
      <c r="AC10431" s="43"/>
      <c r="AE10431" s="43"/>
      <c r="AF10431" s="43"/>
      <c r="AG10431" s="43"/>
      <c r="AH10431" s="43"/>
    </row>
    <row r="10432" spans="2:37" ht="14.25" customHeight="1">
      <c r="B10432" s="43"/>
      <c r="D10432" s="43"/>
      <c r="E10432" s="43"/>
      <c r="G10432" s="43"/>
      <c r="H10432" s="43"/>
      <c r="J10432" s="43"/>
      <c r="K10432" s="43"/>
      <c r="L10432" s="43"/>
      <c r="M10432" s="43"/>
      <c r="N10432" s="43"/>
      <c r="O10432" s="43"/>
      <c r="Q10432" s="43"/>
      <c r="R10432" s="43"/>
      <c r="S10432" s="43"/>
      <c r="T10432" s="43"/>
      <c r="U10432" s="43"/>
      <c r="X10432" s="43"/>
      <c r="Y10432" s="43"/>
      <c r="Z10432" s="43"/>
      <c r="AA10432" s="43"/>
      <c r="AB10432" s="43"/>
      <c r="AC10432" s="43"/>
      <c r="AE10432" s="43"/>
      <c r="AF10432" s="43"/>
      <c r="AG10432" s="43"/>
      <c r="AH10432" s="43"/>
    </row>
    <row r="10433" spans="2:23">
      <c r="B10433" s="2"/>
      <c r="D10433" s="44"/>
      <c r="E10433" s="44"/>
      <c r="F10433" s="45"/>
      <c r="G10433" s="45"/>
      <c r="H10433" s="45"/>
      <c r="I10433" s="45"/>
      <c r="J10433" s="45"/>
      <c r="K10433" s="45"/>
      <c r="L10433" s="45"/>
      <c r="M10433" s="45"/>
      <c r="N10433" s="45"/>
      <c r="O10433" s="45"/>
      <c r="P10433" s="45"/>
      <c r="Q10433" s="45"/>
      <c r="R10433" s="45"/>
      <c r="S10433" s="45"/>
      <c r="T10433" s="45"/>
      <c r="U10433" s="45"/>
      <c r="V10433" s="46"/>
      <c r="W10433" s="46"/>
    </row>
    <row r="10434" spans="2:23">
      <c r="B10434" s="2"/>
      <c r="D10434" s="44"/>
      <c r="E10434" s="44"/>
      <c r="F10434" s="45"/>
      <c r="G10434" s="45"/>
      <c r="H10434" s="45"/>
      <c r="I10434" s="45"/>
      <c r="J10434" s="45"/>
      <c r="K10434" s="45"/>
      <c r="L10434" s="45"/>
      <c r="M10434" s="45"/>
      <c r="N10434" s="45"/>
      <c r="O10434" s="45"/>
      <c r="P10434" s="45"/>
      <c r="Q10434" s="45"/>
      <c r="R10434" s="45"/>
      <c r="S10434" s="45"/>
      <c r="T10434" s="45"/>
      <c r="U10434" s="45"/>
      <c r="V10434" s="46"/>
      <c r="W10434" s="46"/>
    </row>
    <row r="10435" spans="2:23">
      <c r="B10435" s="2"/>
      <c r="D10435" s="44"/>
      <c r="E10435" s="44"/>
      <c r="F10435" s="45"/>
      <c r="G10435" s="45"/>
      <c r="H10435" s="45"/>
      <c r="I10435" s="45"/>
      <c r="J10435" s="45"/>
      <c r="K10435" s="45"/>
      <c r="L10435" s="45"/>
      <c r="M10435" s="45"/>
      <c r="N10435" s="45"/>
      <c r="O10435" s="45"/>
      <c r="P10435" s="45"/>
      <c r="Q10435" s="45"/>
      <c r="R10435" s="45"/>
      <c r="S10435" s="45"/>
      <c r="T10435" s="45"/>
      <c r="U10435" s="45"/>
      <c r="V10435" s="46"/>
      <c r="W10435" s="46"/>
    </row>
    <row r="10436" spans="2:23">
      <c r="B10436" s="2"/>
      <c r="D10436" s="44"/>
      <c r="E10436" s="44"/>
      <c r="F10436" s="45"/>
      <c r="G10436" s="45"/>
      <c r="H10436" s="45"/>
      <c r="I10436" s="45"/>
      <c r="J10436" s="45"/>
      <c r="K10436" s="45"/>
      <c r="L10436" s="45"/>
      <c r="M10436" s="45"/>
      <c r="N10436" s="45"/>
      <c r="O10436" s="45"/>
      <c r="P10436" s="45"/>
      <c r="Q10436" s="45"/>
      <c r="R10436" s="45"/>
      <c r="S10436" s="45"/>
      <c r="T10436" s="45"/>
      <c r="U10436" s="45"/>
      <c r="V10436" s="46"/>
      <c r="W10436" s="46"/>
    </row>
    <row r="10437" spans="2:23">
      <c r="B10437" s="2"/>
      <c r="D10437" s="44"/>
      <c r="E10437" s="44"/>
      <c r="F10437" s="45"/>
      <c r="G10437" s="45"/>
      <c r="H10437" s="45"/>
      <c r="I10437" s="45"/>
      <c r="J10437" s="45"/>
      <c r="K10437" s="45"/>
      <c r="L10437" s="45"/>
      <c r="M10437" s="45"/>
      <c r="N10437" s="45"/>
      <c r="O10437" s="45"/>
      <c r="P10437" s="45"/>
      <c r="Q10437" s="45"/>
      <c r="R10437" s="45"/>
      <c r="S10437" s="45"/>
      <c r="T10437" s="45"/>
      <c r="U10437" s="45"/>
      <c r="V10437" s="46"/>
      <c r="W10437" s="46"/>
    </row>
    <row r="10438" spans="2:23">
      <c r="B10438" s="2"/>
      <c r="D10438" s="44"/>
      <c r="E10438" s="44"/>
      <c r="F10438" s="45"/>
      <c r="G10438" s="45"/>
      <c r="H10438" s="45"/>
      <c r="I10438" s="45"/>
      <c r="J10438" s="45"/>
      <c r="K10438" s="45"/>
      <c r="L10438" s="45"/>
      <c r="M10438" s="45"/>
      <c r="N10438" s="45"/>
      <c r="O10438" s="45"/>
      <c r="P10438" s="45"/>
      <c r="Q10438" s="45"/>
      <c r="R10438" s="45"/>
      <c r="S10438" s="45"/>
      <c r="T10438" s="45"/>
      <c r="U10438" s="45"/>
      <c r="V10438" s="46"/>
      <c r="W10438" s="46"/>
    </row>
    <row r="10439" spans="2:23">
      <c r="B10439" s="2"/>
      <c r="D10439" s="44"/>
      <c r="E10439" s="44"/>
      <c r="F10439" s="45"/>
      <c r="G10439" s="45"/>
      <c r="H10439" s="45"/>
      <c r="I10439" s="45"/>
      <c r="J10439" s="45"/>
      <c r="K10439" s="45"/>
      <c r="L10439" s="45"/>
      <c r="M10439" s="45"/>
      <c r="N10439" s="45"/>
      <c r="O10439" s="45"/>
      <c r="P10439" s="45"/>
      <c r="Q10439" s="45"/>
      <c r="R10439" s="45"/>
      <c r="S10439" s="45"/>
      <c r="T10439" s="45"/>
      <c r="U10439" s="45"/>
      <c r="V10439" s="46"/>
      <c r="W10439" s="46"/>
    </row>
    <row r="10440" spans="2:23">
      <c r="B10440" s="2"/>
      <c r="D10440" s="44"/>
      <c r="E10440" s="44"/>
      <c r="F10440" s="45"/>
      <c r="G10440" s="45"/>
      <c r="H10440" s="45"/>
      <c r="I10440" s="45"/>
      <c r="J10440" s="45"/>
      <c r="K10440" s="45"/>
      <c r="L10440" s="45"/>
      <c r="M10440" s="45"/>
      <c r="N10440" s="45"/>
      <c r="O10440" s="45"/>
      <c r="P10440" s="45"/>
      <c r="Q10440" s="45"/>
      <c r="R10440" s="45"/>
      <c r="S10440" s="45"/>
      <c r="T10440" s="45"/>
      <c r="U10440" s="45"/>
      <c r="V10440" s="46"/>
      <c r="W10440" s="46"/>
    </row>
    <row r="10441" spans="2:23">
      <c r="B10441" s="2"/>
      <c r="D10441" s="44"/>
      <c r="E10441" s="44"/>
      <c r="F10441" s="45"/>
      <c r="G10441" s="45"/>
      <c r="H10441" s="45"/>
      <c r="I10441" s="45"/>
      <c r="J10441" s="45"/>
      <c r="K10441" s="45"/>
      <c r="L10441" s="45"/>
      <c r="M10441" s="45"/>
      <c r="N10441" s="45"/>
      <c r="O10441" s="45"/>
      <c r="P10441" s="45"/>
      <c r="Q10441" s="45"/>
      <c r="R10441" s="45"/>
      <c r="S10441" s="45"/>
      <c r="T10441" s="45"/>
      <c r="U10441" s="45"/>
      <c r="V10441" s="46"/>
      <c r="W10441" s="46"/>
    </row>
    <row r="10442" spans="2:23">
      <c r="B10442" s="2"/>
      <c r="D10442" s="44"/>
      <c r="E10442" s="44"/>
      <c r="F10442" s="45"/>
      <c r="G10442" s="45"/>
      <c r="H10442" s="45"/>
      <c r="I10442" s="45"/>
      <c r="J10442" s="45"/>
      <c r="K10442" s="45"/>
      <c r="L10442" s="45"/>
      <c r="M10442" s="45"/>
      <c r="N10442" s="45"/>
      <c r="O10442" s="45"/>
      <c r="P10442" s="45"/>
      <c r="Q10442" s="45"/>
      <c r="R10442" s="45"/>
      <c r="S10442" s="45"/>
      <c r="T10442" s="45"/>
      <c r="U10442" s="45"/>
      <c r="V10442" s="46"/>
      <c r="W10442" s="46"/>
    </row>
    <row r="10443" spans="2:23">
      <c r="B10443" s="2"/>
      <c r="D10443" s="44"/>
      <c r="E10443" s="44"/>
      <c r="F10443" s="45"/>
      <c r="G10443" s="45"/>
      <c r="H10443" s="45"/>
      <c r="I10443" s="45"/>
      <c r="J10443" s="45"/>
      <c r="K10443" s="45"/>
      <c r="L10443" s="45"/>
      <c r="M10443" s="45"/>
      <c r="N10443" s="45"/>
      <c r="O10443" s="45"/>
      <c r="P10443" s="45"/>
      <c r="Q10443" s="45"/>
      <c r="R10443" s="45"/>
      <c r="S10443" s="45"/>
      <c r="T10443" s="45"/>
      <c r="U10443" s="45"/>
      <c r="V10443" s="46"/>
      <c r="W10443" s="46"/>
    </row>
    <row r="10444" spans="2:23">
      <c r="B10444" s="2"/>
      <c r="D10444" s="44"/>
      <c r="E10444" s="44"/>
      <c r="F10444" s="45"/>
      <c r="G10444" s="45"/>
      <c r="H10444" s="45"/>
      <c r="I10444" s="45"/>
      <c r="J10444" s="45"/>
      <c r="K10444" s="45"/>
      <c r="L10444" s="45"/>
      <c r="M10444" s="45"/>
      <c r="N10444" s="45"/>
      <c r="O10444" s="45"/>
      <c r="P10444" s="45"/>
      <c r="Q10444" s="45"/>
      <c r="R10444" s="45"/>
      <c r="S10444" s="45"/>
      <c r="T10444" s="45"/>
      <c r="U10444" s="45"/>
      <c r="V10444" s="46"/>
      <c r="W10444" s="46"/>
    </row>
    <row r="10445" spans="2:23">
      <c r="B10445" s="2"/>
      <c r="D10445" s="44"/>
      <c r="E10445" s="44"/>
      <c r="F10445" s="45"/>
      <c r="G10445" s="45"/>
      <c r="H10445" s="45"/>
      <c r="I10445" s="45"/>
      <c r="J10445" s="45"/>
      <c r="K10445" s="45"/>
      <c r="L10445" s="45"/>
      <c r="M10445" s="45"/>
      <c r="N10445" s="45"/>
      <c r="O10445" s="45"/>
      <c r="P10445" s="45"/>
      <c r="Q10445" s="45"/>
      <c r="R10445" s="45"/>
      <c r="S10445" s="45"/>
      <c r="T10445" s="45"/>
      <c r="U10445" s="45"/>
      <c r="V10445" s="46"/>
      <c r="W10445" s="46"/>
    </row>
    <row r="10446" spans="2:23">
      <c r="B10446" s="2"/>
      <c r="D10446" s="44"/>
      <c r="E10446" s="44"/>
      <c r="F10446" s="45"/>
      <c r="G10446" s="45"/>
      <c r="H10446" s="45"/>
      <c r="I10446" s="45"/>
      <c r="J10446" s="45"/>
      <c r="K10446" s="45"/>
      <c r="L10446" s="45"/>
      <c r="M10446" s="45"/>
      <c r="N10446" s="45"/>
      <c r="O10446" s="45"/>
      <c r="P10446" s="45"/>
      <c r="Q10446" s="45"/>
      <c r="R10446" s="45"/>
      <c r="S10446" s="45"/>
      <c r="T10446" s="45"/>
      <c r="U10446" s="45"/>
      <c r="V10446" s="46"/>
      <c r="W10446" s="46"/>
    </row>
    <row r="10447" spans="2:23">
      <c r="B10447" s="2"/>
      <c r="D10447" s="44"/>
      <c r="E10447" s="44"/>
      <c r="F10447" s="45"/>
      <c r="G10447" s="45"/>
      <c r="H10447" s="45"/>
      <c r="I10447" s="45"/>
      <c r="J10447" s="45"/>
      <c r="K10447" s="45"/>
      <c r="L10447" s="45"/>
      <c r="M10447" s="45"/>
      <c r="N10447" s="45"/>
      <c r="O10447" s="45"/>
      <c r="P10447" s="45"/>
      <c r="Q10447" s="45"/>
      <c r="R10447" s="45"/>
      <c r="S10447" s="45"/>
      <c r="T10447" s="45"/>
      <c r="U10447" s="45"/>
      <c r="V10447" s="46"/>
      <c r="W10447" s="46"/>
    </row>
    <row r="10448" spans="2:23">
      <c r="B10448" s="2"/>
      <c r="D10448" s="44"/>
      <c r="E10448" s="44"/>
      <c r="F10448" s="45"/>
      <c r="G10448" s="45"/>
      <c r="H10448" s="45"/>
      <c r="I10448" s="45"/>
      <c r="J10448" s="45"/>
      <c r="K10448" s="45"/>
      <c r="L10448" s="45"/>
      <c r="M10448" s="45"/>
      <c r="N10448" s="45"/>
      <c r="O10448" s="45"/>
      <c r="P10448" s="45"/>
      <c r="Q10448" s="45"/>
      <c r="R10448" s="45"/>
      <c r="S10448" s="45"/>
      <c r="T10448" s="45"/>
      <c r="U10448" s="45"/>
      <c r="V10448" s="46"/>
      <c r="W10448" s="46"/>
    </row>
    <row r="10449" spans="2:33">
      <c r="B10449" s="2"/>
      <c r="D10449" s="44"/>
      <c r="E10449" s="44"/>
      <c r="F10449" s="45"/>
      <c r="G10449" s="45"/>
      <c r="H10449" s="45"/>
      <c r="I10449" s="45"/>
      <c r="J10449" s="45"/>
      <c r="K10449" s="45"/>
      <c r="L10449" s="45"/>
      <c r="M10449" s="45"/>
      <c r="N10449" s="45"/>
      <c r="O10449" s="45"/>
      <c r="P10449" s="45"/>
      <c r="Q10449" s="45"/>
      <c r="R10449" s="45"/>
      <c r="S10449" s="45"/>
      <c r="T10449" s="45"/>
      <c r="U10449" s="45"/>
      <c r="V10449" s="46"/>
      <c r="W10449" s="46"/>
    </row>
    <row r="10450" spans="2:33">
      <c r="B10450" s="2"/>
      <c r="D10450" s="44"/>
      <c r="E10450" s="44"/>
      <c r="F10450" s="45"/>
      <c r="G10450" s="45"/>
      <c r="H10450" s="45"/>
      <c r="I10450" s="45"/>
      <c r="J10450" s="45"/>
      <c r="K10450" s="45"/>
      <c r="L10450" s="45"/>
      <c r="M10450" s="45"/>
      <c r="N10450" s="45"/>
      <c r="O10450" s="45"/>
      <c r="P10450" s="45"/>
      <c r="Q10450" s="45"/>
      <c r="R10450" s="45"/>
      <c r="S10450" s="45"/>
      <c r="T10450" s="45"/>
      <c r="U10450" s="45"/>
      <c r="V10450" s="46"/>
      <c r="W10450" s="46"/>
    </row>
    <row r="10451" spans="2:33">
      <c r="B10451" s="2"/>
      <c r="D10451" s="44"/>
      <c r="E10451" s="44"/>
      <c r="F10451" s="45"/>
      <c r="G10451" s="45"/>
      <c r="H10451" s="45"/>
      <c r="I10451" s="45"/>
      <c r="J10451" s="45"/>
      <c r="K10451" s="45"/>
      <c r="L10451" s="45"/>
      <c r="M10451" s="45"/>
      <c r="N10451" s="45"/>
      <c r="O10451" s="45"/>
      <c r="P10451" s="45"/>
      <c r="Q10451" s="45"/>
      <c r="R10451" s="45"/>
      <c r="S10451" s="45"/>
      <c r="T10451" s="45"/>
      <c r="U10451" s="45"/>
      <c r="V10451" s="46"/>
      <c r="W10451" s="46"/>
    </row>
    <row r="10452" spans="2:33">
      <c r="B10452" s="2"/>
      <c r="D10452" s="44"/>
      <c r="E10452" s="44"/>
      <c r="F10452" s="45"/>
      <c r="G10452" s="45"/>
      <c r="H10452" s="45"/>
      <c r="I10452" s="45"/>
      <c r="J10452" s="45"/>
      <c r="K10452" s="45"/>
      <c r="L10452" s="45"/>
      <c r="M10452" s="45"/>
      <c r="N10452" s="45"/>
      <c r="O10452" s="45"/>
      <c r="P10452" s="45"/>
      <c r="Q10452" s="45"/>
      <c r="R10452" s="45"/>
      <c r="S10452" s="45"/>
      <c r="T10452" s="45"/>
      <c r="U10452" s="45"/>
      <c r="V10452" s="46"/>
      <c r="W10452" s="46"/>
    </row>
    <row r="10453" spans="2:33">
      <c r="B10453" s="2"/>
      <c r="D10453" s="44"/>
      <c r="E10453" s="44"/>
      <c r="F10453" s="45"/>
      <c r="G10453" s="45"/>
      <c r="H10453" s="45"/>
      <c r="I10453" s="45"/>
      <c r="J10453" s="45"/>
      <c r="K10453" s="45"/>
      <c r="L10453" s="45"/>
      <c r="M10453" s="45"/>
      <c r="N10453" s="45"/>
      <c r="O10453" s="45"/>
      <c r="P10453" s="45"/>
      <c r="Q10453" s="45"/>
      <c r="R10453" s="45"/>
      <c r="S10453" s="45"/>
      <c r="T10453" s="45"/>
      <c r="U10453" s="45"/>
      <c r="V10453" s="46"/>
      <c r="W10453" s="46"/>
    </row>
    <row r="10454" spans="2:33">
      <c r="B10454" s="2"/>
      <c r="D10454" s="44"/>
      <c r="E10454" s="44"/>
      <c r="F10454" s="45"/>
      <c r="G10454" s="45"/>
      <c r="H10454" s="45"/>
      <c r="I10454" s="45"/>
      <c r="J10454" s="45"/>
      <c r="K10454" s="45"/>
      <c r="L10454" s="45"/>
      <c r="M10454" s="45"/>
      <c r="N10454" s="45"/>
      <c r="O10454" s="45"/>
      <c r="P10454" s="45"/>
      <c r="Q10454" s="45"/>
      <c r="R10454" s="45"/>
      <c r="S10454" s="45"/>
      <c r="T10454" s="45"/>
      <c r="U10454" s="45"/>
      <c r="V10454" s="46"/>
      <c r="W10454" s="46"/>
    </row>
    <row r="10455" spans="2:33">
      <c r="B10455" s="2"/>
      <c r="D10455" s="44"/>
      <c r="E10455" s="44"/>
      <c r="F10455" s="45"/>
      <c r="G10455" s="45"/>
      <c r="H10455" s="45"/>
      <c r="I10455" s="45"/>
      <c r="J10455" s="45"/>
      <c r="K10455" s="45"/>
      <c r="L10455" s="45"/>
      <c r="M10455" s="45"/>
      <c r="N10455" s="45"/>
      <c r="O10455" s="45"/>
      <c r="P10455" s="45"/>
      <c r="Q10455" s="45"/>
      <c r="R10455" s="45"/>
      <c r="S10455" s="45"/>
      <c r="T10455" s="45"/>
      <c r="U10455" s="45"/>
      <c r="V10455" s="46"/>
      <c r="W10455" s="46"/>
    </row>
    <row r="10456" spans="2:33" ht="9.75" customHeight="1">
      <c r="B10456" s="2"/>
      <c r="D10456" s="44"/>
      <c r="E10456" s="44"/>
      <c r="F10456" s="45"/>
      <c r="G10456" s="45"/>
      <c r="H10456" s="45"/>
      <c r="I10456" s="45"/>
      <c r="J10456" s="45"/>
      <c r="K10456" s="45"/>
      <c r="L10456" s="45"/>
      <c r="M10456" s="45"/>
      <c r="N10456" s="45"/>
      <c r="O10456" s="45"/>
      <c r="P10456" s="45"/>
      <c r="Q10456" s="45"/>
      <c r="R10456" s="45"/>
      <c r="S10456" s="45"/>
      <c r="T10456" s="45"/>
      <c r="U10456" s="45"/>
      <c r="V10456" s="46"/>
      <c r="W10456" s="46"/>
    </row>
    <row r="10457" spans="2:33" ht="5.25" customHeight="1"/>
    <row r="10458" spans="2:33" ht="172.5" customHeight="1"/>
    <row r="10459" spans="2:33" ht="16.5" customHeight="1"/>
    <row r="10460" spans="2:33" ht="12.75" customHeight="1">
      <c r="B10460" s="39"/>
      <c r="C10460" s="39"/>
      <c r="D10460" s="39"/>
      <c r="E10460" s="39"/>
      <c r="F10460" s="39"/>
      <c r="G10460" s="1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</row>
    <row r="10461" spans="2:33" ht="12.75" customHeight="1">
      <c r="AB10461" s="39"/>
      <c r="AC10461" s="39"/>
      <c r="AD10461" s="39"/>
      <c r="AE10461" s="39"/>
      <c r="AF10461" s="39"/>
      <c r="AG10461" s="39"/>
    </row>
    <row r="10462" spans="2:33" ht="12" customHeight="1">
      <c r="B10462" s="39"/>
      <c r="C10462" s="39"/>
      <c r="D10462" s="39"/>
      <c r="E10462" s="39"/>
      <c r="G10462" s="1"/>
      <c r="H10462" s="41"/>
      <c r="I10462" s="41"/>
      <c r="J10462" s="41"/>
      <c r="K10462" s="41"/>
      <c r="L10462" s="41"/>
      <c r="M10462" s="41"/>
      <c r="N10462" s="41"/>
      <c r="O10462" s="39"/>
      <c r="P10462" s="39"/>
      <c r="Q10462" s="39"/>
      <c r="R10462" s="39"/>
      <c r="S10462" s="1"/>
      <c r="T10462" s="42"/>
      <c r="U10462" s="42"/>
      <c r="V10462" s="42"/>
      <c r="W10462" s="42"/>
      <c r="X10462" s="42"/>
      <c r="Y10462" s="42"/>
      <c r="Z10462" s="42"/>
      <c r="AA10462" s="42"/>
      <c r="AB10462" s="39"/>
      <c r="AC10462" s="39"/>
      <c r="AD10462" s="39"/>
      <c r="AE10462" s="39"/>
      <c r="AF10462" s="39"/>
      <c r="AG10462" s="39"/>
    </row>
    <row r="10463" spans="2:33" ht="10.5" customHeight="1">
      <c r="AB10463" s="39"/>
      <c r="AC10463" s="39"/>
      <c r="AD10463" s="39"/>
      <c r="AE10463" s="39"/>
      <c r="AF10463" s="39"/>
      <c r="AG10463" s="39"/>
    </row>
    <row r="10464" spans="2:33" ht="12" customHeight="1">
      <c r="AB10464" s="39"/>
      <c r="AC10464" s="39"/>
      <c r="AD10464" s="39"/>
      <c r="AE10464" s="39"/>
      <c r="AF10464" s="39"/>
      <c r="AG10464" s="39"/>
    </row>
    <row r="10465" spans="2:37" ht="12" customHeight="1">
      <c r="AB10465" s="39"/>
      <c r="AC10465" s="39"/>
      <c r="AD10465" s="39"/>
      <c r="AE10465" s="39"/>
      <c r="AF10465" s="39"/>
      <c r="AG10465" s="39"/>
    </row>
    <row r="10466" spans="2:37" ht="6" customHeight="1"/>
    <row r="10467" spans="2:37" ht="3" customHeight="1">
      <c r="B10467" s="43"/>
      <c r="D10467" s="43"/>
      <c r="E10467" s="43"/>
      <c r="G10467" s="43"/>
      <c r="H10467" s="43"/>
      <c r="J10467" s="43"/>
      <c r="K10467" s="43"/>
      <c r="L10467" s="43"/>
      <c r="M10467" s="43"/>
      <c r="N10467" s="43"/>
      <c r="O10467" s="43"/>
      <c r="Q10467" s="43"/>
      <c r="R10467" s="43"/>
      <c r="S10467" s="43"/>
      <c r="T10467" s="43"/>
      <c r="U10467" s="43"/>
      <c r="X10467" s="43"/>
      <c r="Y10467" s="43"/>
      <c r="Z10467" s="43"/>
      <c r="AA10467" s="43"/>
      <c r="AB10467" s="43"/>
      <c r="AC10467" s="43"/>
      <c r="AE10467" s="43"/>
      <c r="AF10467" s="43"/>
      <c r="AG10467" s="43"/>
      <c r="AH10467" s="43"/>
    </row>
    <row r="10468" spans="2:37" ht="14.25" customHeight="1">
      <c r="B10468" s="43"/>
      <c r="D10468" s="43"/>
      <c r="E10468" s="43"/>
      <c r="G10468" s="43"/>
      <c r="H10468" s="43"/>
      <c r="J10468" s="43"/>
      <c r="K10468" s="43"/>
      <c r="L10468" s="43"/>
      <c r="M10468" s="43"/>
      <c r="N10468" s="43"/>
      <c r="O10468" s="43"/>
      <c r="Q10468" s="43"/>
      <c r="R10468" s="43"/>
      <c r="S10468" s="43"/>
      <c r="T10468" s="43"/>
      <c r="U10468" s="43"/>
      <c r="X10468" s="43"/>
      <c r="Y10468" s="43"/>
      <c r="Z10468" s="43"/>
      <c r="AA10468" s="43"/>
      <c r="AB10468" s="43"/>
      <c r="AC10468" s="43"/>
      <c r="AE10468" s="43"/>
      <c r="AF10468" s="43"/>
      <c r="AG10468" s="43"/>
      <c r="AH10468" s="43"/>
    </row>
    <row r="10469" spans="2:37">
      <c r="B10469" s="2"/>
      <c r="D10469" s="44"/>
      <c r="E10469" s="44"/>
      <c r="F10469" s="45"/>
      <c r="G10469" s="45"/>
      <c r="H10469" s="45"/>
      <c r="I10469" s="45"/>
      <c r="J10469" s="45"/>
      <c r="K10469" s="45"/>
      <c r="L10469" s="45"/>
      <c r="M10469" s="45"/>
      <c r="N10469" s="45"/>
      <c r="O10469" s="45"/>
      <c r="P10469" s="45"/>
      <c r="Q10469" s="45"/>
      <c r="R10469" s="45"/>
      <c r="S10469" s="45"/>
      <c r="T10469" s="45"/>
      <c r="U10469" s="45"/>
      <c r="V10469" s="46"/>
      <c r="W10469" s="46"/>
      <c r="X10469" s="45"/>
      <c r="Y10469" s="45"/>
      <c r="Z10469" s="44"/>
      <c r="AA10469" s="44"/>
      <c r="AB10469" s="45"/>
      <c r="AC10469" s="45"/>
      <c r="AD10469" s="45"/>
      <c r="AE10469" s="45"/>
      <c r="AF10469" s="45"/>
      <c r="AG10469" s="45"/>
      <c r="AH10469" s="45"/>
      <c r="AI10469" s="45"/>
      <c r="AJ10469" s="45"/>
      <c r="AK10469" s="20"/>
    </row>
    <row r="10470" spans="2:37">
      <c r="B10470" s="2"/>
      <c r="D10470" s="44"/>
      <c r="E10470" s="44"/>
      <c r="F10470" s="45"/>
      <c r="G10470" s="45"/>
      <c r="H10470" s="45"/>
      <c r="I10470" s="45"/>
      <c r="J10470" s="45"/>
      <c r="K10470" s="45"/>
      <c r="L10470" s="45"/>
      <c r="M10470" s="45"/>
      <c r="N10470" s="45"/>
      <c r="O10470" s="45"/>
      <c r="P10470" s="45"/>
      <c r="Q10470" s="45"/>
      <c r="R10470" s="45"/>
      <c r="S10470" s="45"/>
      <c r="T10470" s="45"/>
      <c r="U10470" s="45"/>
      <c r="V10470" s="46"/>
      <c r="W10470" s="46"/>
      <c r="X10470" s="45"/>
      <c r="Y10470" s="45"/>
      <c r="Z10470" s="44"/>
      <c r="AA10470" s="44"/>
      <c r="AB10470" s="45"/>
      <c r="AC10470" s="45"/>
      <c r="AD10470" s="45"/>
      <c r="AE10470" s="45"/>
      <c r="AF10470" s="45"/>
      <c r="AG10470" s="45"/>
      <c r="AH10470" s="45"/>
      <c r="AI10470" s="45"/>
      <c r="AJ10470" s="45"/>
      <c r="AK10470" s="20"/>
    </row>
    <row r="10471" spans="2:37">
      <c r="B10471" s="2"/>
      <c r="D10471" s="44"/>
      <c r="E10471" s="44"/>
      <c r="F10471" s="45"/>
      <c r="G10471" s="45"/>
      <c r="H10471" s="45"/>
      <c r="I10471" s="45"/>
      <c r="J10471" s="45"/>
      <c r="K10471" s="45"/>
      <c r="L10471" s="45"/>
      <c r="M10471" s="45"/>
      <c r="N10471" s="45"/>
      <c r="O10471" s="45"/>
      <c r="P10471" s="45"/>
      <c r="Q10471" s="45"/>
      <c r="R10471" s="45"/>
      <c r="S10471" s="45"/>
      <c r="T10471" s="45"/>
      <c r="U10471" s="45"/>
      <c r="V10471" s="46"/>
      <c r="W10471" s="46"/>
      <c r="X10471" s="45"/>
      <c r="Y10471" s="45"/>
      <c r="Z10471" s="44"/>
      <c r="AA10471" s="44"/>
      <c r="AB10471" s="45"/>
      <c r="AC10471" s="45"/>
      <c r="AD10471" s="45"/>
      <c r="AE10471" s="45"/>
      <c r="AF10471" s="45"/>
      <c r="AG10471" s="45"/>
      <c r="AH10471" s="45"/>
      <c r="AI10471" s="45"/>
      <c r="AJ10471" s="45"/>
      <c r="AK10471" s="20"/>
    </row>
    <row r="10472" spans="2:37">
      <c r="B10472" s="2"/>
      <c r="D10472" s="44"/>
      <c r="E10472" s="44"/>
      <c r="F10472" s="45"/>
      <c r="G10472" s="45"/>
      <c r="H10472" s="45"/>
      <c r="I10472" s="45"/>
      <c r="J10472" s="45"/>
      <c r="K10472" s="45"/>
      <c r="L10472" s="45"/>
      <c r="M10472" s="45"/>
      <c r="N10472" s="45"/>
      <c r="O10472" s="45"/>
      <c r="P10472" s="45"/>
      <c r="Q10472" s="45"/>
      <c r="R10472" s="45"/>
      <c r="S10472" s="45"/>
      <c r="T10472" s="45"/>
      <c r="U10472" s="45"/>
      <c r="V10472" s="46"/>
      <c r="W10472" s="46"/>
      <c r="X10472" s="45"/>
      <c r="Y10472" s="45"/>
      <c r="Z10472" s="44"/>
      <c r="AA10472" s="44"/>
      <c r="AB10472" s="45"/>
      <c r="AC10472" s="45"/>
      <c r="AD10472" s="45"/>
      <c r="AE10472" s="45"/>
      <c r="AF10472" s="45"/>
      <c r="AG10472" s="45"/>
      <c r="AH10472" s="45"/>
      <c r="AI10472" s="45"/>
      <c r="AJ10472" s="45"/>
      <c r="AK10472" s="20"/>
    </row>
    <row r="10473" spans="2:37">
      <c r="B10473" s="2"/>
      <c r="D10473" s="44"/>
      <c r="E10473" s="44"/>
      <c r="F10473" s="45"/>
      <c r="G10473" s="45"/>
      <c r="H10473" s="45"/>
      <c r="I10473" s="45"/>
      <c r="J10473" s="45"/>
      <c r="K10473" s="45"/>
      <c r="L10473" s="45"/>
      <c r="M10473" s="45"/>
      <c r="N10473" s="45"/>
      <c r="O10473" s="45"/>
      <c r="P10473" s="45"/>
      <c r="Q10473" s="45"/>
      <c r="R10473" s="45"/>
      <c r="S10473" s="45"/>
      <c r="T10473" s="45"/>
      <c r="U10473" s="45"/>
      <c r="V10473" s="46"/>
      <c r="W10473" s="46"/>
      <c r="X10473" s="45"/>
      <c r="Y10473" s="45"/>
      <c r="Z10473" s="44"/>
      <c r="AA10473" s="44"/>
      <c r="AB10473" s="45"/>
      <c r="AC10473" s="45"/>
      <c r="AD10473" s="45"/>
      <c r="AE10473" s="45"/>
      <c r="AF10473" s="45"/>
      <c r="AG10473" s="45"/>
      <c r="AH10473" s="45"/>
      <c r="AI10473" s="45"/>
      <c r="AJ10473" s="45"/>
      <c r="AK10473" s="20"/>
    </row>
    <row r="10474" spans="2:37">
      <c r="B10474" s="2"/>
      <c r="D10474" s="44"/>
      <c r="E10474" s="44"/>
      <c r="F10474" s="45"/>
      <c r="G10474" s="45"/>
      <c r="H10474" s="45"/>
      <c r="I10474" s="45"/>
      <c r="J10474" s="45"/>
      <c r="K10474" s="45"/>
      <c r="L10474" s="45"/>
      <c r="M10474" s="45"/>
      <c r="N10474" s="45"/>
      <c r="O10474" s="45"/>
      <c r="P10474" s="45"/>
      <c r="Q10474" s="45"/>
      <c r="R10474" s="45"/>
      <c r="S10474" s="45"/>
      <c r="T10474" s="45"/>
      <c r="U10474" s="45"/>
      <c r="V10474" s="46"/>
      <c r="W10474" s="46"/>
      <c r="X10474" s="45"/>
      <c r="Y10474" s="45"/>
      <c r="Z10474" s="44"/>
      <c r="AA10474" s="44"/>
      <c r="AB10474" s="45"/>
      <c r="AC10474" s="45"/>
      <c r="AD10474" s="45"/>
      <c r="AE10474" s="45"/>
      <c r="AF10474" s="45"/>
      <c r="AG10474" s="45"/>
      <c r="AH10474" s="45"/>
      <c r="AI10474" s="45"/>
      <c r="AJ10474" s="45"/>
      <c r="AK10474" s="20"/>
    </row>
    <row r="10475" spans="2:37">
      <c r="B10475" s="2"/>
      <c r="D10475" s="44"/>
      <c r="E10475" s="44"/>
      <c r="F10475" s="45"/>
      <c r="G10475" s="45"/>
      <c r="H10475" s="45"/>
      <c r="I10475" s="45"/>
      <c r="J10475" s="45"/>
      <c r="K10475" s="45"/>
      <c r="L10475" s="45"/>
      <c r="M10475" s="45"/>
      <c r="N10475" s="45"/>
      <c r="O10475" s="45"/>
      <c r="P10475" s="45"/>
      <c r="Q10475" s="45"/>
      <c r="R10475" s="45"/>
      <c r="S10475" s="45"/>
      <c r="T10475" s="45"/>
      <c r="U10475" s="45"/>
      <c r="V10475" s="46"/>
      <c r="W10475" s="46"/>
      <c r="X10475" s="45"/>
      <c r="Y10475" s="45"/>
      <c r="Z10475" s="44"/>
      <c r="AA10475" s="44"/>
      <c r="AB10475" s="45"/>
      <c r="AC10475" s="45"/>
      <c r="AD10475" s="45"/>
      <c r="AE10475" s="45"/>
      <c r="AF10475" s="45"/>
      <c r="AG10475" s="45"/>
      <c r="AH10475" s="45"/>
      <c r="AI10475" s="45"/>
      <c r="AJ10475" s="45"/>
      <c r="AK10475" s="20"/>
    </row>
    <row r="10476" spans="2:37">
      <c r="B10476" s="2"/>
      <c r="D10476" s="44"/>
      <c r="E10476" s="44"/>
      <c r="F10476" s="45"/>
      <c r="G10476" s="45"/>
      <c r="H10476" s="45"/>
      <c r="I10476" s="45"/>
      <c r="J10476" s="45"/>
      <c r="K10476" s="45"/>
      <c r="L10476" s="45"/>
      <c r="M10476" s="45"/>
      <c r="N10476" s="45"/>
      <c r="O10476" s="45"/>
      <c r="P10476" s="45"/>
      <c r="Q10476" s="45"/>
      <c r="R10476" s="45"/>
      <c r="S10476" s="45"/>
      <c r="T10476" s="45"/>
      <c r="U10476" s="45"/>
      <c r="V10476" s="46"/>
      <c r="W10476" s="46"/>
      <c r="X10476" s="45"/>
      <c r="Y10476" s="45"/>
      <c r="Z10476" s="44"/>
      <c r="AA10476" s="44"/>
      <c r="AB10476" s="45"/>
      <c r="AC10476" s="45"/>
      <c r="AD10476" s="45"/>
      <c r="AE10476" s="45"/>
      <c r="AF10476" s="45"/>
      <c r="AG10476" s="45"/>
      <c r="AH10476" s="45"/>
      <c r="AI10476" s="45"/>
      <c r="AJ10476" s="45"/>
      <c r="AK10476" s="20"/>
    </row>
    <row r="10477" spans="2:37">
      <c r="B10477" s="2"/>
      <c r="D10477" s="44"/>
      <c r="E10477" s="44"/>
      <c r="F10477" s="45"/>
      <c r="G10477" s="45"/>
      <c r="H10477" s="45"/>
      <c r="I10477" s="45"/>
      <c r="J10477" s="45"/>
      <c r="K10477" s="45"/>
      <c r="L10477" s="45"/>
      <c r="M10477" s="45"/>
      <c r="N10477" s="45"/>
      <c r="O10477" s="45"/>
      <c r="P10477" s="45"/>
      <c r="Q10477" s="45"/>
      <c r="R10477" s="45"/>
      <c r="S10477" s="45"/>
      <c r="T10477" s="45"/>
      <c r="U10477" s="45"/>
      <c r="V10477" s="46"/>
      <c r="W10477" s="46"/>
      <c r="X10477" s="45"/>
      <c r="Y10477" s="45"/>
      <c r="Z10477" s="44"/>
      <c r="AA10477" s="44"/>
      <c r="AB10477" s="45"/>
      <c r="AC10477" s="45"/>
      <c r="AD10477" s="45"/>
      <c r="AE10477" s="45"/>
      <c r="AF10477" s="45"/>
      <c r="AG10477" s="45"/>
      <c r="AH10477" s="45"/>
      <c r="AI10477" s="45"/>
      <c r="AJ10477" s="45"/>
      <c r="AK10477" s="20"/>
    </row>
    <row r="10478" spans="2:37">
      <c r="B10478" s="2"/>
      <c r="D10478" s="44"/>
      <c r="E10478" s="44"/>
      <c r="F10478" s="45"/>
      <c r="G10478" s="45"/>
      <c r="H10478" s="45"/>
      <c r="I10478" s="45"/>
      <c r="J10478" s="45"/>
      <c r="K10478" s="45"/>
      <c r="L10478" s="45"/>
      <c r="M10478" s="45"/>
      <c r="N10478" s="45"/>
      <c r="O10478" s="45"/>
      <c r="P10478" s="45"/>
      <c r="Q10478" s="45"/>
      <c r="R10478" s="45"/>
      <c r="S10478" s="45"/>
      <c r="T10478" s="45"/>
      <c r="U10478" s="45"/>
      <c r="V10478" s="46"/>
      <c r="W10478" s="46"/>
      <c r="X10478" s="45"/>
      <c r="Y10478" s="45"/>
      <c r="Z10478" s="44"/>
      <c r="AA10478" s="44"/>
      <c r="AB10478" s="45"/>
      <c r="AC10478" s="45"/>
      <c r="AD10478" s="45"/>
      <c r="AE10478" s="45"/>
      <c r="AF10478" s="45"/>
      <c r="AG10478" s="45"/>
      <c r="AH10478" s="45"/>
      <c r="AI10478" s="45"/>
      <c r="AJ10478" s="45"/>
      <c r="AK10478" s="20"/>
    </row>
    <row r="10479" spans="2:37">
      <c r="B10479" s="2"/>
      <c r="D10479" s="44"/>
      <c r="E10479" s="44"/>
      <c r="F10479" s="45"/>
      <c r="G10479" s="45"/>
      <c r="H10479" s="45"/>
      <c r="I10479" s="45"/>
      <c r="J10479" s="45"/>
      <c r="K10479" s="45"/>
      <c r="L10479" s="45"/>
      <c r="M10479" s="45"/>
      <c r="N10479" s="45"/>
      <c r="O10479" s="45"/>
      <c r="P10479" s="45"/>
      <c r="Q10479" s="45"/>
      <c r="R10479" s="45"/>
      <c r="S10479" s="45"/>
      <c r="T10479" s="45"/>
      <c r="U10479" s="45"/>
      <c r="V10479" s="46"/>
      <c r="W10479" s="46"/>
      <c r="X10479" s="45"/>
      <c r="Y10479" s="45"/>
      <c r="Z10479" s="44"/>
      <c r="AA10479" s="44"/>
      <c r="AB10479" s="45"/>
      <c r="AC10479" s="45"/>
      <c r="AD10479" s="45"/>
      <c r="AE10479" s="45"/>
      <c r="AF10479" s="45"/>
      <c r="AG10479" s="45"/>
      <c r="AH10479" s="45"/>
      <c r="AI10479" s="45"/>
      <c r="AJ10479" s="45"/>
      <c r="AK10479" s="20"/>
    </row>
    <row r="10480" spans="2:37">
      <c r="B10480" s="2"/>
      <c r="D10480" s="44"/>
      <c r="E10480" s="44"/>
      <c r="F10480" s="45"/>
      <c r="G10480" s="45"/>
      <c r="H10480" s="45"/>
      <c r="I10480" s="45"/>
      <c r="J10480" s="45"/>
      <c r="K10480" s="45"/>
      <c r="L10480" s="45"/>
      <c r="M10480" s="45"/>
      <c r="N10480" s="45"/>
      <c r="O10480" s="45"/>
      <c r="P10480" s="45"/>
      <c r="Q10480" s="45"/>
      <c r="R10480" s="45"/>
      <c r="S10480" s="45"/>
      <c r="T10480" s="45"/>
      <c r="U10480" s="45"/>
      <c r="V10480" s="46"/>
      <c r="W10480" s="46"/>
      <c r="X10480" s="45"/>
      <c r="Y10480" s="45"/>
      <c r="Z10480" s="44"/>
      <c r="AA10480" s="44"/>
      <c r="AB10480" s="45"/>
      <c r="AC10480" s="45"/>
      <c r="AD10480" s="45"/>
      <c r="AE10480" s="45"/>
      <c r="AF10480" s="45"/>
      <c r="AG10480" s="45"/>
      <c r="AH10480" s="45"/>
      <c r="AI10480" s="45"/>
      <c r="AJ10480" s="45"/>
      <c r="AK10480" s="20"/>
    </row>
    <row r="10481" spans="2:37">
      <c r="B10481" s="2"/>
      <c r="D10481" s="44"/>
      <c r="E10481" s="44"/>
      <c r="F10481" s="45"/>
      <c r="G10481" s="45"/>
      <c r="H10481" s="45"/>
      <c r="I10481" s="45"/>
      <c r="J10481" s="45"/>
      <c r="K10481" s="45"/>
      <c r="L10481" s="45"/>
      <c r="M10481" s="45"/>
      <c r="N10481" s="45"/>
      <c r="O10481" s="45"/>
      <c r="P10481" s="45"/>
      <c r="Q10481" s="45"/>
      <c r="R10481" s="45"/>
      <c r="S10481" s="45"/>
      <c r="T10481" s="45"/>
      <c r="U10481" s="45"/>
      <c r="V10481" s="46"/>
      <c r="W10481" s="46"/>
      <c r="X10481" s="45"/>
      <c r="Y10481" s="45"/>
      <c r="Z10481" s="44"/>
      <c r="AA10481" s="44"/>
      <c r="AB10481" s="45"/>
      <c r="AC10481" s="45"/>
      <c r="AD10481" s="45"/>
      <c r="AE10481" s="45"/>
      <c r="AF10481" s="45"/>
      <c r="AG10481" s="45"/>
      <c r="AH10481" s="45"/>
      <c r="AI10481" s="45"/>
      <c r="AJ10481" s="45"/>
      <c r="AK10481" s="20"/>
    </row>
    <row r="10482" spans="2:37">
      <c r="B10482" s="2"/>
      <c r="D10482" s="44"/>
      <c r="E10482" s="44"/>
      <c r="F10482" s="45"/>
      <c r="G10482" s="45"/>
      <c r="H10482" s="45"/>
      <c r="I10482" s="45"/>
      <c r="J10482" s="45"/>
      <c r="K10482" s="45"/>
      <c r="L10482" s="45"/>
      <c r="M10482" s="45"/>
      <c r="N10482" s="45"/>
      <c r="O10482" s="45"/>
      <c r="P10482" s="45"/>
      <c r="Q10482" s="45"/>
      <c r="R10482" s="45"/>
      <c r="S10482" s="45"/>
      <c r="T10482" s="45"/>
      <c r="U10482" s="45"/>
      <c r="V10482" s="46"/>
      <c r="W10482" s="46"/>
      <c r="X10482" s="45"/>
      <c r="Y10482" s="45"/>
      <c r="Z10482" s="44"/>
      <c r="AA10482" s="44"/>
      <c r="AB10482" s="45"/>
      <c r="AC10482" s="45"/>
      <c r="AD10482" s="45"/>
      <c r="AE10482" s="45"/>
      <c r="AF10482" s="45"/>
      <c r="AG10482" s="45"/>
      <c r="AH10482" s="45"/>
      <c r="AI10482" s="45"/>
      <c r="AJ10482" s="45"/>
      <c r="AK10482" s="20"/>
    </row>
    <row r="10483" spans="2:37">
      <c r="B10483" s="2"/>
      <c r="D10483" s="44"/>
      <c r="E10483" s="44"/>
      <c r="F10483" s="45"/>
      <c r="G10483" s="45"/>
      <c r="H10483" s="45"/>
      <c r="I10483" s="45"/>
      <c r="J10483" s="45"/>
      <c r="K10483" s="45"/>
      <c r="L10483" s="45"/>
      <c r="M10483" s="45"/>
      <c r="N10483" s="45"/>
      <c r="O10483" s="45"/>
      <c r="P10483" s="45"/>
      <c r="Q10483" s="45"/>
      <c r="R10483" s="45"/>
      <c r="S10483" s="45"/>
      <c r="T10483" s="45"/>
      <c r="U10483" s="45"/>
      <c r="V10483" s="46"/>
      <c r="W10483" s="46"/>
      <c r="X10483" s="45"/>
      <c r="Y10483" s="45"/>
      <c r="Z10483" s="44"/>
      <c r="AA10483" s="44"/>
      <c r="AB10483" s="45"/>
      <c r="AC10483" s="45"/>
      <c r="AD10483" s="45"/>
      <c r="AE10483" s="45"/>
      <c r="AF10483" s="45"/>
      <c r="AG10483" s="45"/>
      <c r="AH10483" s="45"/>
      <c r="AI10483" s="45"/>
      <c r="AJ10483" s="45"/>
      <c r="AK10483" s="20"/>
    </row>
    <row r="10484" spans="2:37">
      <c r="B10484" s="2"/>
      <c r="D10484" s="44"/>
      <c r="E10484" s="44"/>
      <c r="F10484" s="45"/>
      <c r="G10484" s="45"/>
      <c r="H10484" s="45"/>
      <c r="I10484" s="45"/>
      <c r="J10484" s="45"/>
      <c r="K10484" s="45"/>
      <c r="L10484" s="45"/>
      <c r="M10484" s="45"/>
      <c r="N10484" s="45"/>
      <c r="O10484" s="45"/>
      <c r="P10484" s="45"/>
      <c r="Q10484" s="45"/>
      <c r="R10484" s="45"/>
      <c r="S10484" s="45"/>
      <c r="T10484" s="45"/>
      <c r="U10484" s="45"/>
      <c r="V10484" s="46"/>
      <c r="W10484" s="46"/>
      <c r="X10484" s="45"/>
      <c r="Y10484" s="45"/>
      <c r="Z10484" s="44"/>
      <c r="AA10484" s="44"/>
      <c r="AB10484" s="45"/>
      <c r="AC10484" s="45"/>
      <c r="AD10484" s="45"/>
      <c r="AE10484" s="45"/>
      <c r="AF10484" s="45"/>
      <c r="AG10484" s="45"/>
      <c r="AH10484" s="45"/>
      <c r="AI10484" s="45"/>
      <c r="AJ10484" s="45"/>
      <c r="AK10484" s="20"/>
    </row>
    <row r="10485" spans="2:37">
      <c r="B10485" s="2"/>
      <c r="D10485" s="44"/>
      <c r="E10485" s="44"/>
      <c r="F10485" s="45"/>
      <c r="G10485" s="45"/>
      <c r="H10485" s="45"/>
      <c r="I10485" s="45"/>
      <c r="J10485" s="45"/>
      <c r="K10485" s="45"/>
      <c r="L10485" s="45"/>
      <c r="M10485" s="45"/>
      <c r="N10485" s="45"/>
      <c r="O10485" s="45"/>
      <c r="P10485" s="45"/>
      <c r="Q10485" s="45"/>
      <c r="R10485" s="45"/>
      <c r="S10485" s="45"/>
      <c r="T10485" s="45"/>
      <c r="U10485" s="45"/>
      <c r="V10485" s="46"/>
      <c r="W10485" s="46"/>
      <c r="X10485" s="45"/>
      <c r="Y10485" s="45"/>
      <c r="Z10485" s="44"/>
      <c r="AA10485" s="44"/>
      <c r="AB10485" s="45"/>
      <c r="AC10485" s="45"/>
      <c r="AD10485" s="45"/>
      <c r="AE10485" s="45"/>
      <c r="AF10485" s="45"/>
      <c r="AG10485" s="45"/>
      <c r="AH10485" s="45"/>
      <c r="AI10485" s="45"/>
      <c r="AJ10485" s="45"/>
      <c r="AK10485" s="20"/>
    </row>
    <row r="10486" spans="2:37">
      <c r="B10486" s="2"/>
      <c r="D10486" s="44"/>
      <c r="E10486" s="44"/>
      <c r="F10486" s="45"/>
      <c r="G10486" s="45"/>
      <c r="H10486" s="45"/>
      <c r="I10486" s="45"/>
      <c r="J10486" s="45"/>
      <c r="K10486" s="45"/>
      <c r="L10486" s="45"/>
      <c r="M10486" s="45"/>
      <c r="N10486" s="45"/>
      <c r="O10486" s="45"/>
      <c r="P10486" s="45"/>
      <c r="Q10486" s="45"/>
      <c r="R10486" s="45"/>
      <c r="S10486" s="45"/>
      <c r="T10486" s="45"/>
      <c r="U10486" s="45"/>
      <c r="V10486" s="46"/>
      <c r="W10486" s="46"/>
      <c r="X10486" s="45"/>
      <c r="Y10486" s="45"/>
      <c r="Z10486" s="44"/>
      <c r="AA10486" s="44"/>
      <c r="AB10486" s="45"/>
      <c r="AC10486" s="45"/>
      <c r="AD10486" s="45"/>
      <c r="AE10486" s="45"/>
      <c r="AF10486" s="45"/>
      <c r="AG10486" s="45"/>
      <c r="AH10486" s="45"/>
      <c r="AI10486" s="45"/>
      <c r="AJ10486" s="45"/>
      <c r="AK10486" s="20"/>
    </row>
    <row r="10487" spans="2:37">
      <c r="B10487" s="2"/>
      <c r="D10487" s="44"/>
      <c r="E10487" s="44"/>
      <c r="F10487" s="45"/>
      <c r="G10487" s="45"/>
      <c r="H10487" s="45"/>
      <c r="I10487" s="45"/>
      <c r="J10487" s="45"/>
      <c r="K10487" s="45"/>
      <c r="L10487" s="45"/>
      <c r="M10487" s="45"/>
      <c r="N10487" s="45"/>
      <c r="O10487" s="45"/>
      <c r="P10487" s="45"/>
      <c r="Q10487" s="45"/>
      <c r="R10487" s="45"/>
      <c r="S10487" s="45"/>
      <c r="T10487" s="45"/>
      <c r="U10487" s="45"/>
      <c r="V10487" s="46"/>
      <c r="W10487" s="46"/>
      <c r="X10487" s="45"/>
      <c r="Y10487" s="45"/>
      <c r="Z10487" s="44"/>
      <c r="AA10487" s="44"/>
      <c r="AB10487" s="45"/>
      <c r="AC10487" s="45"/>
      <c r="AD10487" s="45"/>
      <c r="AE10487" s="45"/>
      <c r="AF10487" s="45"/>
      <c r="AG10487" s="45"/>
      <c r="AH10487" s="45"/>
      <c r="AI10487" s="45"/>
      <c r="AJ10487" s="45"/>
      <c r="AK10487" s="20"/>
    </row>
    <row r="10488" spans="2:37">
      <c r="B10488" s="2"/>
      <c r="D10488" s="44"/>
      <c r="E10488" s="44"/>
      <c r="F10488" s="45"/>
      <c r="G10488" s="45"/>
      <c r="H10488" s="45"/>
      <c r="I10488" s="45"/>
      <c r="J10488" s="45"/>
      <c r="K10488" s="45"/>
      <c r="L10488" s="45"/>
      <c r="M10488" s="45"/>
      <c r="N10488" s="45"/>
      <c r="O10488" s="45"/>
      <c r="P10488" s="45"/>
      <c r="Q10488" s="45"/>
      <c r="R10488" s="45"/>
      <c r="S10488" s="45"/>
      <c r="T10488" s="45"/>
      <c r="U10488" s="45"/>
      <c r="V10488" s="46"/>
      <c r="W10488" s="46"/>
      <c r="X10488" s="45"/>
      <c r="Y10488" s="45"/>
      <c r="Z10488" s="44"/>
      <c r="AA10488" s="44"/>
      <c r="AB10488" s="45"/>
      <c r="AC10488" s="45"/>
      <c r="AD10488" s="45"/>
      <c r="AE10488" s="45"/>
      <c r="AF10488" s="45"/>
      <c r="AG10488" s="45"/>
      <c r="AH10488" s="45"/>
      <c r="AI10488" s="45"/>
      <c r="AJ10488" s="45"/>
      <c r="AK10488" s="20"/>
    </row>
    <row r="10489" spans="2:37">
      <c r="B10489" s="2"/>
      <c r="D10489" s="44"/>
      <c r="E10489" s="44"/>
      <c r="F10489" s="45"/>
      <c r="G10489" s="45"/>
      <c r="H10489" s="45"/>
      <c r="I10489" s="45"/>
      <c r="J10489" s="45"/>
      <c r="K10489" s="45"/>
      <c r="L10489" s="45"/>
      <c r="M10489" s="45"/>
      <c r="N10489" s="45"/>
      <c r="O10489" s="45"/>
      <c r="P10489" s="45"/>
      <c r="Q10489" s="45"/>
      <c r="R10489" s="45"/>
      <c r="S10489" s="45"/>
      <c r="T10489" s="45"/>
      <c r="U10489" s="45"/>
      <c r="V10489" s="46"/>
      <c r="W10489" s="46"/>
      <c r="X10489" s="45"/>
      <c r="Y10489" s="45"/>
      <c r="Z10489" s="44"/>
      <c r="AA10489" s="44"/>
      <c r="AB10489" s="45"/>
      <c r="AC10489" s="45"/>
      <c r="AD10489" s="45"/>
      <c r="AE10489" s="45"/>
      <c r="AF10489" s="45"/>
      <c r="AG10489" s="45"/>
      <c r="AH10489" s="45"/>
      <c r="AI10489" s="45"/>
      <c r="AJ10489" s="45"/>
      <c r="AK10489" s="20"/>
    </row>
    <row r="10490" spans="2:37">
      <c r="B10490" s="2"/>
      <c r="D10490" s="44"/>
      <c r="E10490" s="44"/>
      <c r="F10490" s="45"/>
      <c r="G10490" s="45"/>
      <c r="H10490" s="45"/>
      <c r="I10490" s="45"/>
      <c r="J10490" s="45"/>
      <c r="K10490" s="45"/>
      <c r="L10490" s="45"/>
      <c r="M10490" s="45"/>
      <c r="N10490" s="45"/>
      <c r="O10490" s="45"/>
      <c r="P10490" s="45"/>
      <c r="Q10490" s="45"/>
      <c r="R10490" s="45"/>
      <c r="S10490" s="45"/>
      <c r="T10490" s="45"/>
      <c r="U10490" s="45"/>
      <c r="V10490" s="46"/>
      <c r="W10490" s="46"/>
      <c r="X10490" s="45"/>
      <c r="Y10490" s="45"/>
      <c r="Z10490" s="44"/>
      <c r="AA10490" s="44"/>
      <c r="AB10490" s="45"/>
      <c r="AC10490" s="45"/>
      <c r="AD10490" s="45"/>
      <c r="AE10490" s="45"/>
      <c r="AF10490" s="45"/>
      <c r="AG10490" s="45"/>
      <c r="AH10490" s="45"/>
      <c r="AI10490" s="45"/>
      <c r="AJ10490" s="45"/>
      <c r="AK10490" s="20"/>
    </row>
    <row r="10491" spans="2:37">
      <c r="B10491" s="2"/>
      <c r="D10491" s="44"/>
      <c r="E10491" s="44"/>
      <c r="F10491" s="45"/>
      <c r="G10491" s="45"/>
      <c r="H10491" s="45"/>
      <c r="I10491" s="45"/>
      <c r="J10491" s="45"/>
      <c r="K10491" s="45"/>
      <c r="L10491" s="45"/>
      <c r="M10491" s="45"/>
      <c r="N10491" s="45"/>
      <c r="O10491" s="45"/>
      <c r="P10491" s="45"/>
      <c r="Q10491" s="45"/>
      <c r="R10491" s="45"/>
      <c r="S10491" s="45"/>
      <c r="T10491" s="45"/>
      <c r="U10491" s="45"/>
      <c r="V10491" s="46"/>
      <c r="W10491" s="46"/>
      <c r="X10491" s="45"/>
      <c r="Y10491" s="45"/>
      <c r="Z10491" s="44"/>
      <c r="AA10491" s="44"/>
      <c r="AB10491" s="45"/>
      <c r="AC10491" s="45"/>
      <c r="AD10491" s="45"/>
      <c r="AE10491" s="45"/>
      <c r="AF10491" s="45"/>
      <c r="AG10491" s="45"/>
      <c r="AH10491" s="45"/>
      <c r="AI10491" s="45"/>
      <c r="AJ10491" s="45"/>
      <c r="AK10491" s="20"/>
    </row>
    <row r="10492" spans="2:37">
      <c r="B10492" s="2"/>
      <c r="D10492" s="44"/>
      <c r="E10492" s="44"/>
      <c r="F10492" s="45"/>
      <c r="G10492" s="45"/>
      <c r="H10492" s="45"/>
      <c r="I10492" s="45"/>
      <c r="J10492" s="45"/>
      <c r="K10492" s="45"/>
      <c r="L10492" s="45"/>
      <c r="M10492" s="45"/>
      <c r="N10492" s="45"/>
      <c r="O10492" s="45"/>
      <c r="P10492" s="45"/>
      <c r="Q10492" s="45"/>
      <c r="R10492" s="45"/>
      <c r="S10492" s="45"/>
      <c r="T10492" s="45"/>
      <c r="U10492" s="45"/>
      <c r="V10492" s="46"/>
      <c r="W10492" s="46"/>
      <c r="X10492" s="45"/>
      <c r="Y10492" s="45"/>
      <c r="Z10492" s="44"/>
      <c r="AA10492" s="44"/>
      <c r="AB10492" s="45"/>
      <c r="AC10492" s="45"/>
      <c r="AD10492" s="45"/>
      <c r="AE10492" s="45"/>
      <c r="AF10492" s="45"/>
      <c r="AG10492" s="45"/>
      <c r="AH10492" s="45"/>
      <c r="AI10492" s="45"/>
      <c r="AJ10492" s="45"/>
      <c r="AK10492" s="20"/>
    </row>
    <row r="10493" spans="2:37">
      <c r="B10493" s="2"/>
      <c r="D10493" s="44"/>
      <c r="E10493" s="44"/>
      <c r="F10493" s="45"/>
      <c r="G10493" s="45"/>
      <c r="H10493" s="45"/>
      <c r="I10493" s="45"/>
      <c r="J10493" s="45"/>
      <c r="K10493" s="45"/>
      <c r="L10493" s="45"/>
      <c r="M10493" s="45"/>
      <c r="N10493" s="45"/>
      <c r="O10493" s="45"/>
      <c r="P10493" s="45"/>
      <c r="Q10493" s="45"/>
      <c r="R10493" s="45"/>
      <c r="S10493" s="45"/>
      <c r="T10493" s="45"/>
      <c r="U10493" s="45"/>
      <c r="V10493" s="46"/>
      <c r="W10493" s="46"/>
      <c r="X10493" s="45"/>
      <c r="Y10493" s="45"/>
      <c r="Z10493" s="44"/>
      <c r="AA10493" s="44"/>
      <c r="AB10493" s="45"/>
      <c r="AC10493" s="45"/>
      <c r="AD10493" s="45"/>
      <c r="AE10493" s="45"/>
      <c r="AF10493" s="45"/>
      <c r="AG10493" s="45"/>
      <c r="AH10493" s="45"/>
      <c r="AI10493" s="45"/>
      <c r="AJ10493" s="45"/>
      <c r="AK10493" s="20"/>
    </row>
    <row r="10494" spans="2:37">
      <c r="B10494" s="2"/>
      <c r="D10494" s="44"/>
      <c r="E10494" s="44"/>
      <c r="F10494" s="45"/>
      <c r="G10494" s="45"/>
      <c r="H10494" s="45"/>
      <c r="I10494" s="45"/>
      <c r="J10494" s="45"/>
      <c r="K10494" s="45"/>
      <c r="L10494" s="45"/>
      <c r="M10494" s="45"/>
      <c r="N10494" s="45"/>
      <c r="O10494" s="45"/>
      <c r="P10494" s="45"/>
      <c r="Q10494" s="45"/>
      <c r="R10494" s="45"/>
      <c r="S10494" s="45"/>
      <c r="T10494" s="45"/>
      <c r="U10494" s="45"/>
      <c r="V10494" s="46"/>
      <c r="W10494" s="46"/>
      <c r="X10494" s="45"/>
      <c r="Y10494" s="45"/>
      <c r="Z10494" s="44"/>
      <c r="AA10494" s="44"/>
      <c r="AB10494" s="45"/>
      <c r="AC10494" s="45"/>
      <c r="AD10494" s="45"/>
      <c r="AE10494" s="45"/>
      <c r="AF10494" s="45"/>
      <c r="AG10494" s="45"/>
      <c r="AH10494" s="45"/>
      <c r="AI10494" s="45"/>
      <c r="AJ10494" s="45"/>
      <c r="AK10494" s="20"/>
    </row>
    <row r="10495" spans="2:37">
      <c r="B10495" s="2"/>
      <c r="D10495" s="44"/>
      <c r="E10495" s="44"/>
      <c r="F10495" s="45"/>
      <c r="G10495" s="45"/>
      <c r="H10495" s="45"/>
      <c r="I10495" s="45"/>
      <c r="J10495" s="45"/>
      <c r="K10495" s="45"/>
      <c r="L10495" s="45"/>
      <c r="M10495" s="45"/>
      <c r="N10495" s="45"/>
      <c r="O10495" s="45"/>
      <c r="P10495" s="45"/>
      <c r="Q10495" s="45"/>
      <c r="R10495" s="45"/>
      <c r="S10495" s="45"/>
      <c r="T10495" s="45"/>
      <c r="U10495" s="45"/>
      <c r="V10495" s="46"/>
      <c r="W10495" s="46"/>
      <c r="X10495" s="45"/>
      <c r="Y10495" s="45"/>
      <c r="Z10495" s="44"/>
      <c r="AA10495" s="44"/>
      <c r="AB10495" s="45"/>
      <c r="AC10495" s="45"/>
      <c r="AD10495" s="45"/>
      <c r="AE10495" s="45"/>
      <c r="AF10495" s="45"/>
      <c r="AG10495" s="45"/>
      <c r="AH10495" s="45"/>
      <c r="AI10495" s="45"/>
      <c r="AJ10495" s="45"/>
      <c r="AK10495" s="20"/>
    </row>
    <row r="10496" spans="2:37">
      <c r="B10496" s="2"/>
      <c r="D10496" s="44"/>
      <c r="E10496" s="44"/>
      <c r="F10496" s="45"/>
      <c r="G10496" s="45"/>
      <c r="H10496" s="45"/>
      <c r="I10496" s="45"/>
      <c r="J10496" s="45"/>
      <c r="K10496" s="45"/>
      <c r="L10496" s="45"/>
      <c r="M10496" s="45"/>
      <c r="N10496" s="45"/>
      <c r="O10496" s="45"/>
      <c r="P10496" s="45"/>
      <c r="Q10496" s="45"/>
      <c r="R10496" s="45"/>
      <c r="S10496" s="45"/>
      <c r="T10496" s="45"/>
      <c r="U10496" s="45"/>
      <c r="V10496" s="46"/>
      <c r="W10496" s="46"/>
      <c r="X10496" s="45"/>
      <c r="Y10496" s="45"/>
      <c r="Z10496" s="44"/>
      <c r="AA10496" s="44"/>
      <c r="AB10496" s="45"/>
      <c r="AC10496" s="45"/>
      <c r="AD10496" s="45"/>
      <c r="AE10496" s="45"/>
      <c r="AF10496" s="45"/>
      <c r="AG10496" s="45"/>
      <c r="AH10496" s="45"/>
      <c r="AI10496" s="45"/>
      <c r="AJ10496" s="45"/>
      <c r="AK10496" s="20"/>
    </row>
    <row r="10497" spans="2:37">
      <c r="B10497" s="2"/>
      <c r="D10497" s="44"/>
      <c r="E10497" s="44"/>
      <c r="F10497" s="45"/>
      <c r="G10497" s="45"/>
      <c r="H10497" s="45"/>
      <c r="I10497" s="45"/>
      <c r="J10497" s="45"/>
      <c r="K10497" s="45"/>
      <c r="L10497" s="45"/>
      <c r="M10497" s="45"/>
      <c r="N10497" s="45"/>
      <c r="O10497" s="45"/>
      <c r="P10497" s="45"/>
      <c r="Q10497" s="45"/>
      <c r="R10497" s="45"/>
      <c r="S10497" s="45"/>
      <c r="T10497" s="45"/>
      <c r="U10497" s="45"/>
      <c r="V10497" s="46"/>
      <c r="W10497" s="46"/>
      <c r="X10497" s="45"/>
      <c r="Y10497" s="45"/>
      <c r="Z10497" s="44"/>
      <c r="AA10497" s="44"/>
      <c r="AB10497" s="45"/>
      <c r="AC10497" s="45"/>
      <c r="AD10497" s="45"/>
      <c r="AE10497" s="45"/>
      <c r="AF10497" s="45"/>
      <c r="AG10497" s="45"/>
      <c r="AH10497" s="45"/>
      <c r="AI10497" s="45"/>
      <c r="AJ10497" s="45"/>
      <c r="AK10497" s="20"/>
    </row>
    <row r="10498" spans="2:37">
      <c r="B10498" s="2"/>
      <c r="D10498" s="44"/>
      <c r="E10498" s="44"/>
      <c r="F10498" s="45"/>
      <c r="G10498" s="45"/>
      <c r="H10498" s="45"/>
      <c r="I10498" s="45"/>
      <c r="J10498" s="45"/>
      <c r="K10498" s="45"/>
      <c r="L10498" s="45"/>
      <c r="M10498" s="45"/>
      <c r="N10498" s="45"/>
      <c r="O10498" s="45"/>
      <c r="P10498" s="45"/>
      <c r="Q10498" s="45"/>
      <c r="R10498" s="45"/>
      <c r="S10498" s="45"/>
      <c r="T10498" s="45"/>
      <c r="U10498" s="45"/>
      <c r="V10498" s="46"/>
      <c r="W10498" s="46"/>
      <c r="X10498" s="45"/>
      <c r="Y10498" s="45"/>
      <c r="Z10498" s="44"/>
      <c r="AA10498" s="44"/>
      <c r="AB10498" s="45"/>
      <c r="AC10498" s="45"/>
      <c r="AD10498" s="45"/>
      <c r="AE10498" s="45"/>
      <c r="AF10498" s="45"/>
      <c r="AG10498" s="45"/>
      <c r="AH10498" s="45"/>
      <c r="AI10498" s="45"/>
      <c r="AJ10498" s="45"/>
      <c r="AK10498" s="20"/>
    </row>
    <row r="10499" spans="2:37">
      <c r="B10499" s="2"/>
      <c r="D10499" s="44"/>
      <c r="E10499" s="44"/>
      <c r="F10499" s="45"/>
      <c r="G10499" s="45"/>
      <c r="H10499" s="45"/>
      <c r="I10499" s="45"/>
      <c r="J10499" s="45"/>
      <c r="K10499" s="45"/>
      <c r="L10499" s="45"/>
      <c r="M10499" s="45"/>
      <c r="N10499" s="45"/>
      <c r="O10499" s="45"/>
      <c r="P10499" s="45"/>
      <c r="Q10499" s="45"/>
      <c r="R10499" s="45"/>
      <c r="S10499" s="45"/>
      <c r="T10499" s="45"/>
      <c r="U10499" s="45"/>
      <c r="V10499" s="46"/>
      <c r="W10499" s="46"/>
      <c r="X10499" s="45"/>
      <c r="Y10499" s="45"/>
      <c r="Z10499" s="44"/>
      <c r="AA10499" s="44"/>
      <c r="AB10499" s="45"/>
      <c r="AC10499" s="45"/>
      <c r="AD10499" s="45"/>
      <c r="AE10499" s="45"/>
      <c r="AF10499" s="45"/>
      <c r="AG10499" s="45"/>
      <c r="AH10499" s="45"/>
      <c r="AI10499" s="45"/>
      <c r="AJ10499" s="45"/>
      <c r="AK10499" s="20"/>
    </row>
    <row r="10500" spans="2:37">
      <c r="B10500" s="2"/>
      <c r="D10500" s="44"/>
      <c r="E10500" s="44"/>
      <c r="F10500" s="45"/>
      <c r="G10500" s="45"/>
      <c r="H10500" s="45"/>
      <c r="I10500" s="45"/>
      <c r="J10500" s="45"/>
      <c r="K10500" s="45"/>
      <c r="L10500" s="45"/>
      <c r="M10500" s="45"/>
      <c r="N10500" s="45"/>
      <c r="O10500" s="45"/>
      <c r="P10500" s="45"/>
      <c r="Q10500" s="45"/>
      <c r="R10500" s="45"/>
      <c r="S10500" s="45"/>
      <c r="T10500" s="45"/>
      <c r="U10500" s="45"/>
      <c r="V10500" s="46"/>
      <c r="W10500" s="46"/>
      <c r="X10500" s="45"/>
      <c r="Y10500" s="45"/>
      <c r="Z10500" s="44"/>
      <c r="AA10500" s="44"/>
      <c r="AB10500" s="45"/>
      <c r="AC10500" s="45"/>
      <c r="AD10500" s="45"/>
      <c r="AE10500" s="45"/>
      <c r="AF10500" s="45"/>
      <c r="AG10500" s="45"/>
      <c r="AH10500" s="45"/>
      <c r="AI10500" s="45"/>
      <c r="AJ10500" s="45"/>
      <c r="AK10500" s="20"/>
    </row>
    <row r="10501" spans="2:37">
      <c r="B10501" s="2"/>
      <c r="D10501" s="44"/>
      <c r="E10501" s="44"/>
      <c r="F10501" s="45"/>
      <c r="G10501" s="45"/>
      <c r="H10501" s="45"/>
      <c r="I10501" s="45"/>
      <c r="J10501" s="45"/>
      <c r="K10501" s="45"/>
      <c r="L10501" s="45"/>
      <c r="M10501" s="45"/>
      <c r="N10501" s="45"/>
      <c r="O10501" s="45"/>
      <c r="P10501" s="45"/>
      <c r="Q10501" s="45"/>
      <c r="R10501" s="45"/>
      <c r="S10501" s="45"/>
      <c r="T10501" s="45"/>
      <c r="U10501" s="45"/>
      <c r="V10501" s="46"/>
      <c r="W10501" s="46"/>
      <c r="X10501" s="45"/>
      <c r="Y10501" s="45"/>
      <c r="Z10501" s="44"/>
      <c r="AA10501" s="44"/>
      <c r="AB10501" s="45"/>
      <c r="AC10501" s="45"/>
      <c r="AD10501" s="45"/>
      <c r="AE10501" s="45"/>
      <c r="AF10501" s="45"/>
      <c r="AG10501" s="45"/>
      <c r="AH10501" s="45"/>
      <c r="AI10501" s="45"/>
      <c r="AJ10501" s="45"/>
      <c r="AK10501" s="20"/>
    </row>
    <row r="10502" spans="2:37">
      <c r="B10502" s="2"/>
      <c r="D10502" s="44"/>
      <c r="E10502" s="44"/>
      <c r="F10502" s="45"/>
      <c r="G10502" s="45"/>
      <c r="H10502" s="45"/>
      <c r="I10502" s="45"/>
      <c r="J10502" s="45"/>
      <c r="K10502" s="45"/>
      <c r="L10502" s="45"/>
      <c r="M10502" s="45"/>
      <c r="N10502" s="45"/>
      <c r="O10502" s="45"/>
      <c r="P10502" s="45"/>
      <c r="Q10502" s="45"/>
      <c r="R10502" s="45"/>
      <c r="S10502" s="45"/>
      <c r="T10502" s="45"/>
      <c r="U10502" s="45"/>
      <c r="V10502" s="46"/>
      <c r="W10502" s="46"/>
      <c r="X10502" s="45"/>
      <c r="Y10502" s="45"/>
      <c r="Z10502" s="44"/>
      <c r="AA10502" s="44"/>
      <c r="AB10502" s="45"/>
      <c r="AC10502" s="45"/>
      <c r="AD10502" s="45"/>
      <c r="AE10502" s="45"/>
      <c r="AF10502" s="45"/>
      <c r="AG10502" s="45"/>
      <c r="AH10502" s="45"/>
      <c r="AI10502" s="45"/>
      <c r="AJ10502" s="45"/>
      <c r="AK10502" s="20"/>
    </row>
    <row r="10503" spans="2:37">
      <c r="B10503" s="2"/>
      <c r="D10503" s="44"/>
      <c r="E10503" s="44"/>
      <c r="F10503" s="45"/>
      <c r="G10503" s="45"/>
      <c r="H10503" s="45"/>
      <c r="I10503" s="45"/>
      <c r="J10503" s="45"/>
      <c r="K10503" s="45"/>
      <c r="L10503" s="45"/>
      <c r="M10503" s="45"/>
      <c r="N10503" s="45"/>
      <c r="O10503" s="45"/>
      <c r="P10503" s="45"/>
      <c r="Q10503" s="45"/>
      <c r="R10503" s="45"/>
      <c r="S10503" s="45"/>
      <c r="T10503" s="45"/>
      <c r="U10503" s="45"/>
      <c r="V10503" s="46"/>
      <c r="W10503" s="46"/>
      <c r="X10503" s="45"/>
      <c r="Y10503" s="45"/>
      <c r="Z10503" s="44"/>
      <c r="AA10503" s="44"/>
      <c r="AB10503" s="45"/>
      <c r="AC10503" s="45"/>
      <c r="AD10503" s="45"/>
      <c r="AE10503" s="45"/>
      <c r="AF10503" s="45"/>
      <c r="AG10503" s="45"/>
      <c r="AH10503" s="45"/>
      <c r="AI10503" s="45"/>
      <c r="AJ10503" s="45"/>
      <c r="AK10503" s="20"/>
    </row>
    <row r="10504" spans="2:37">
      <c r="B10504" s="2"/>
      <c r="D10504" s="44"/>
      <c r="E10504" s="44"/>
      <c r="F10504" s="45"/>
      <c r="G10504" s="45"/>
      <c r="H10504" s="45"/>
      <c r="I10504" s="45"/>
      <c r="J10504" s="45"/>
      <c r="K10504" s="45"/>
      <c r="L10504" s="45"/>
      <c r="M10504" s="45"/>
      <c r="N10504" s="45"/>
      <c r="O10504" s="45"/>
      <c r="P10504" s="45"/>
      <c r="Q10504" s="45"/>
      <c r="R10504" s="45"/>
      <c r="S10504" s="45"/>
      <c r="T10504" s="45"/>
      <c r="U10504" s="45"/>
      <c r="V10504" s="46"/>
      <c r="W10504" s="46"/>
      <c r="X10504" s="45"/>
      <c r="Y10504" s="45"/>
      <c r="Z10504" s="44"/>
      <c r="AA10504" s="44"/>
      <c r="AB10504" s="45"/>
      <c r="AC10504" s="45"/>
      <c r="AD10504" s="45"/>
      <c r="AE10504" s="45"/>
      <c r="AF10504" s="45"/>
      <c r="AG10504" s="45"/>
      <c r="AH10504" s="45"/>
      <c r="AI10504" s="45"/>
      <c r="AJ10504" s="45"/>
      <c r="AK10504" s="20"/>
    </row>
    <row r="10505" spans="2:37">
      <c r="B10505" s="2"/>
      <c r="D10505" s="44"/>
      <c r="E10505" s="44"/>
      <c r="F10505" s="45"/>
      <c r="G10505" s="45"/>
      <c r="H10505" s="45"/>
      <c r="I10505" s="45"/>
      <c r="J10505" s="45"/>
      <c r="K10505" s="45"/>
      <c r="L10505" s="45"/>
      <c r="M10505" s="45"/>
      <c r="N10505" s="45"/>
      <c r="O10505" s="45"/>
      <c r="P10505" s="45"/>
      <c r="Q10505" s="45"/>
      <c r="R10505" s="45"/>
      <c r="S10505" s="45"/>
      <c r="T10505" s="45"/>
      <c r="U10505" s="45"/>
      <c r="V10505" s="46"/>
      <c r="W10505" s="46"/>
      <c r="X10505" s="45"/>
      <c r="Y10505" s="45"/>
      <c r="Z10505" s="44"/>
      <c r="AA10505" s="44"/>
      <c r="AB10505" s="45"/>
      <c r="AC10505" s="45"/>
      <c r="AD10505" s="45"/>
      <c r="AE10505" s="45"/>
      <c r="AF10505" s="45"/>
      <c r="AG10505" s="45"/>
      <c r="AH10505" s="45"/>
      <c r="AI10505" s="45"/>
      <c r="AJ10505" s="45"/>
      <c r="AK10505" s="20"/>
    </row>
    <row r="10506" spans="2:37">
      <c r="B10506" s="2"/>
      <c r="D10506" s="44"/>
      <c r="E10506" s="44"/>
      <c r="F10506" s="45"/>
      <c r="G10506" s="45"/>
      <c r="H10506" s="45"/>
      <c r="I10506" s="45"/>
      <c r="J10506" s="45"/>
      <c r="K10506" s="45"/>
      <c r="L10506" s="45"/>
      <c r="M10506" s="45"/>
      <c r="N10506" s="45"/>
      <c r="O10506" s="45"/>
      <c r="P10506" s="45"/>
      <c r="Q10506" s="45"/>
      <c r="R10506" s="45"/>
      <c r="S10506" s="45"/>
      <c r="T10506" s="45"/>
      <c r="U10506" s="45"/>
      <c r="V10506" s="46"/>
      <c r="W10506" s="46"/>
      <c r="X10506" s="45"/>
      <c r="Y10506" s="45"/>
      <c r="Z10506" s="44"/>
      <c r="AA10506" s="44"/>
      <c r="AB10506" s="45"/>
      <c r="AC10506" s="45"/>
      <c r="AD10506" s="45"/>
      <c r="AE10506" s="45"/>
      <c r="AF10506" s="45"/>
      <c r="AG10506" s="45"/>
      <c r="AH10506" s="45"/>
      <c r="AI10506" s="45"/>
      <c r="AJ10506" s="45"/>
      <c r="AK10506" s="20"/>
    </row>
    <row r="10507" spans="2:37" ht="14.25" customHeight="1">
      <c r="B10507" s="2"/>
      <c r="D10507" s="44"/>
      <c r="E10507" s="44"/>
      <c r="F10507" s="45"/>
      <c r="G10507" s="45"/>
      <c r="H10507" s="45"/>
      <c r="I10507" s="45"/>
      <c r="J10507" s="45"/>
      <c r="K10507" s="45"/>
      <c r="L10507" s="45"/>
      <c r="M10507" s="45"/>
      <c r="N10507" s="45"/>
      <c r="O10507" s="45"/>
      <c r="P10507" s="45"/>
      <c r="Q10507" s="45"/>
      <c r="R10507" s="45"/>
      <c r="S10507" s="45"/>
      <c r="T10507" s="45"/>
      <c r="U10507" s="45"/>
      <c r="V10507" s="46"/>
      <c r="W10507" s="46"/>
      <c r="X10507" s="45"/>
      <c r="Y10507" s="45"/>
      <c r="Z10507" s="44"/>
      <c r="AA10507" s="44"/>
      <c r="AB10507" s="45"/>
      <c r="AC10507" s="45"/>
      <c r="AD10507" s="45"/>
      <c r="AE10507" s="45"/>
      <c r="AF10507" s="45"/>
      <c r="AG10507" s="45"/>
      <c r="AH10507" s="45"/>
      <c r="AI10507" s="45"/>
      <c r="AJ10507" s="45"/>
      <c r="AK10507" s="20"/>
    </row>
    <row r="10508" spans="2:37" ht="13.5" customHeight="1">
      <c r="B10508" s="47"/>
      <c r="C10508" s="47"/>
      <c r="D10508" s="47"/>
      <c r="E10508" s="47"/>
    </row>
    <row r="10509" spans="2:37" ht="12.75" customHeight="1">
      <c r="B10509" s="39"/>
      <c r="C10509" s="39"/>
      <c r="D10509" s="39"/>
      <c r="E10509" s="39"/>
      <c r="F10509" s="39"/>
      <c r="G10509" s="1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</row>
    <row r="10510" spans="2:37" ht="12.75" customHeight="1">
      <c r="AB10510" s="39"/>
      <c r="AC10510" s="39"/>
      <c r="AD10510" s="39"/>
      <c r="AE10510" s="39"/>
      <c r="AF10510" s="39"/>
      <c r="AG10510" s="39"/>
    </row>
    <row r="10511" spans="2:37" ht="12" customHeight="1">
      <c r="B10511" s="39"/>
      <c r="C10511" s="39"/>
      <c r="D10511" s="39"/>
      <c r="E10511" s="39"/>
      <c r="G10511" s="1"/>
      <c r="H10511" s="41"/>
      <c r="I10511" s="41"/>
      <c r="J10511" s="41"/>
      <c r="K10511" s="41"/>
      <c r="L10511" s="41"/>
      <c r="M10511" s="41"/>
      <c r="N10511" s="41"/>
      <c r="O10511" s="39"/>
      <c r="P10511" s="39"/>
      <c r="Q10511" s="39"/>
      <c r="R10511" s="39"/>
      <c r="S10511" s="1"/>
      <c r="T10511" s="42"/>
      <c r="U10511" s="42"/>
      <c r="V10511" s="42"/>
      <c r="W10511" s="42"/>
      <c r="X10511" s="42"/>
      <c r="Y10511" s="42"/>
      <c r="Z10511" s="42"/>
      <c r="AA10511" s="42"/>
      <c r="AB10511" s="39"/>
      <c r="AC10511" s="39"/>
      <c r="AD10511" s="39"/>
      <c r="AE10511" s="39"/>
      <c r="AF10511" s="39"/>
      <c r="AG10511" s="39"/>
    </row>
    <row r="10512" spans="2:37" ht="10.5" customHeight="1">
      <c r="AB10512" s="39"/>
      <c r="AC10512" s="39"/>
      <c r="AD10512" s="39"/>
      <c r="AE10512" s="39"/>
      <c r="AF10512" s="39"/>
      <c r="AG10512" s="39"/>
    </row>
    <row r="10513" spans="2:34" ht="12" customHeight="1">
      <c r="AB10513" s="39"/>
      <c r="AC10513" s="39"/>
      <c r="AD10513" s="39"/>
      <c r="AE10513" s="39"/>
      <c r="AF10513" s="39"/>
      <c r="AG10513" s="39"/>
    </row>
    <row r="10514" spans="2:34" ht="12" customHeight="1">
      <c r="AB10514" s="39"/>
      <c r="AC10514" s="39"/>
      <c r="AD10514" s="39"/>
      <c r="AE10514" s="39"/>
      <c r="AF10514" s="39"/>
      <c r="AG10514" s="39"/>
    </row>
    <row r="10515" spans="2:34" ht="6" customHeight="1"/>
    <row r="10516" spans="2:34" ht="3" customHeight="1">
      <c r="B10516" s="43"/>
      <c r="D10516" s="43"/>
      <c r="E10516" s="43"/>
      <c r="G10516" s="43"/>
      <c r="H10516" s="43"/>
      <c r="J10516" s="43"/>
      <c r="K10516" s="43"/>
      <c r="L10516" s="43"/>
      <c r="M10516" s="43"/>
      <c r="N10516" s="43"/>
      <c r="O10516" s="43"/>
      <c r="Q10516" s="43"/>
      <c r="R10516" s="43"/>
      <c r="S10516" s="43"/>
      <c r="T10516" s="43"/>
      <c r="U10516" s="43"/>
      <c r="X10516" s="43"/>
      <c r="Y10516" s="43"/>
      <c r="Z10516" s="43"/>
      <c r="AA10516" s="43"/>
      <c r="AB10516" s="43"/>
      <c r="AC10516" s="43"/>
      <c r="AE10516" s="43"/>
      <c r="AF10516" s="43"/>
      <c r="AG10516" s="43"/>
      <c r="AH10516" s="43"/>
    </row>
    <row r="10517" spans="2:34" ht="14.25" customHeight="1">
      <c r="B10517" s="43"/>
      <c r="D10517" s="43"/>
      <c r="E10517" s="43"/>
      <c r="G10517" s="43"/>
      <c r="H10517" s="43"/>
      <c r="J10517" s="43"/>
      <c r="K10517" s="43"/>
      <c r="L10517" s="43"/>
      <c r="M10517" s="43"/>
      <c r="N10517" s="43"/>
      <c r="O10517" s="43"/>
      <c r="Q10517" s="43"/>
      <c r="R10517" s="43"/>
      <c r="S10517" s="43"/>
      <c r="T10517" s="43"/>
      <c r="U10517" s="43"/>
      <c r="X10517" s="43"/>
      <c r="Y10517" s="43"/>
      <c r="Z10517" s="43"/>
      <c r="AA10517" s="43"/>
      <c r="AB10517" s="43"/>
      <c r="AC10517" s="43"/>
      <c r="AE10517" s="43"/>
      <c r="AF10517" s="43"/>
      <c r="AG10517" s="43"/>
      <c r="AH10517" s="43"/>
    </row>
    <row r="10518" spans="2:34">
      <c r="B10518" s="2"/>
      <c r="D10518" s="44"/>
      <c r="E10518" s="44"/>
      <c r="F10518" s="45"/>
      <c r="G10518" s="45"/>
      <c r="H10518" s="45"/>
      <c r="I10518" s="45"/>
      <c r="J10518" s="45"/>
      <c r="K10518" s="45"/>
      <c r="L10518" s="45"/>
      <c r="M10518" s="45"/>
      <c r="N10518" s="45"/>
      <c r="O10518" s="45"/>
      <c r="P10518" s="45"/>
      <c r="Q10518" s="45"/>
      <c r="R10518" s="45"/>
      <c r="S10518" s="45"/>
      <c r="T10518" s="45"/>
      <c r="U10518" s="45"/>
      <c r="V10518" s="46"/>
      <c r="W10518" s="46"/>
    </row>
    <row r="10519" spans="2:34">
      <c r="B10519" s="2"/>
      <c r="D10519" s="44"/>
      <c r="E10519" s="44"/>
      <c r="F10519" s="45"/>
      <c r="G10519" s="45"/>
      <c r="H10519" s="45"/>
      <c r="I10519" s="45"/>
      <c r="J10519" s="45"/>
      <c r="K10519" s="45"/>
      <c r="L10519" s="45"/>
      <c r="M10519" s="45"/>
      <c r="N10519" s="45"/>
      <c r="O10519" s="45"/>
      <c r="P10519" s="45"/>
      <c r="Q10519" s="45"/>
      <c r="R10519" s="45"/>
      <c r="S10519" s="45"/>
      <c r="T10519" s="45"/>
      <c r="U10519" s="45"/>
      <c r="V10519" s="46"/>
      <c r="W10519" s="46"/>
    </row>
    <row r="10520" spans="2:34">
      <c r="B10520" s="2"/>
      <c r="D10520" s="44"/>
      <c r="E10520" s="44"/>
      <c r="F10520" s="45"/>
      <c r="G10520" s="45"/>
      <c r="H10520" s="45"/>
      <c r="I10520" s="45"/>
      <c r="J10520" s="45"/>
      <c r="K10520" s="45"/>
      <c r="L10520" s="45"/>
      <c r="M10520" s="45"/>
      <c r="N10520" s="45"/>
      <c r="O10520" s="45"/>
      <c r="P10520" s="45"/>
      <c r="Q10520" s="45"/>
      <c r="R10520" s="45"/>
      <c r="S10520" s="45"/>
      <c r="T10520" s="45"/>
      <c r="U10520" s="45"/>
      <c r="V10520" s="46"/>
      <c r="W10520" s="46"/>
    </row>
    <row r="10521" spans="2:34">
      <c r="B10521" s="2"/>
      <c r="D10521" s="44"/>
      <c r="E10521" s="44"/>
      <c r="F10521" s="45"/>
      <c r="G10521" s="45"/>
      <c r="H10521" s="45"/>
      <c r="I10521" s="45"/>
      <c r="J10521" s="45"/>
      <c r="K10521" s="45"/>
      <c r="L10521" s="45"/>
      <c r="M10521" s="45"/>
      <c r="N10521" s="45"/>
      <c r="O10521" s="45"/>
      <c r="P10521" s="45"/>
      <c r="Q10521" s="45"/>
      <c r="R10521" s="45"/>
      <c r="S10521" s="45"/>
      <c r="T10521" s="45"/>
      <c r="U10521" s="45"/>
      <c r="V10521" s="46"/>
      <c r="W10521" s="46"/>
    </row>
    <row r="10522" spans="2:34">
      <c r="B10522" s="2"/>
      <c r="D10522" s="44"/>
      <c r="E10522" s="44"/>
      <c r="F10522" s="45"/>
      <c r="G10522" s="45"/>
      <c r="H10522" s="45"/>
      <c r="I10522" s="45"/>
      <c r="J10522" s="45"/>
      <c r="K10522" s="45"/>
      <c r="L10522" s="45"/>
      <c r="M10522" s="45"/>
      <c r="N10522" s="45"/>
      <c r="O10522" s="45"/>
      <c r="P10522" s="45"/>
      <c r="Q10522" s="45"/>
      <c r="R10522" s="45"/>
      <c r="S10522" s="45"/>
      <c r="T10522" s="45"/>
      <c r="U10522" s="45"/>
      <c r="V10522" s="46"/>
      <c r="W10522" s="46"/>
    </row>
    <row r="10523" spans="2:34">
      <c r="B10523" s="2"/>
      <c r="D10523" s="44"/>
      <c r="E10523" s="44"/>
      <c r="F10523" s="45"/>
      <c r="G10523" s="45"/>
      <c r="H10523" s="45"/>
      <c r="I10523" s="45"/>
      <c r="J10523" s="45"/>
      <c r="K10523" s="45"/>
      <c r="L10523" s="45"/>
      <c r="M10523" s="45"/>
      <c r="N10523" s="45"/>
      <c r="O10523" s="45"/>
      <c r="P10523" s="45"/>
      <c r="Q10523" s="45"/>
      <c r="R10523" s="45"/>
      <c r="S10523" s="45"/>
      <c r="T10523" s="45"/>
      <c r="U10523" s="45"/>
      <c r="V10523" s="46"/>
      <c r="W10523" s="46"/>
    </row>
    <row r="10524" spans="2:34">
      <c r="B10524" s="2"/>
      <c r="D10524" s="44"/>
      <c r="E10524" s="44"/>
      <c r="F10524" s="45"/>
      <c r="G10524" s="45"/>
      <c r="H10524" s="45"/>
      <c r="I10524" s="45"/>
      <c r="J10524" s="45"/>
      <c r="K10524" s="45"/>
      <c r="L10524" s="45"/>
      <c r="M10524" s="45"/>
      <c r="N10524" s="45"/>
      <c r="O10524" s="45"/>
      <c r="P10524" s="45"/>
      <c r="Q10524" s="45"/>
      <c r="R10524" s="45"/>
      <c r="S10524" s="45"/>
      <c r="T10524" s="45"/>
      <c r="U10524" s="45"/>
      <c r="V10524" s="46"/>
      <c r="W10524" s="46"/>
    </row>
    <row r="10525" spans="2:34">
      <c r="B10525" s="2"/>
      <c r="D10525" s="44"/>
      <c r="E10525" s="44"/>
      <c r="F10525" s="45"/>
      <c r="G10525" s="45"/>
      <c r="H10525" s="45"/>
      <c r="I10525" s="45"/>
      <c r="J10525" s="45"/>
      <c r="K10525" s="45"/>
      <c r="L10525" s="45"/>
      <c r="M10525" s="45"/>
      <c r="N10525" s="45"/>
      <c r="O10525" s="45"/>
      <c r="P10525" s="45"/>
      <c r="Q10525" s="45"/>
      <c r="R10525" s="45"/>
      <c r="S10525" s="45"/>
      <c r="T10525" s="45"/>
      <c r="U10525" s="45"/>
      <c r="V10525" s="46"/>
      <c r="W10525" s="46"/>
    </row>
    <row r="10526" spans="2:34">
      <c r="B10526" s="2"/>
      <c r="D10526" s="44"/>
      <c r="E10526" s="44"/>
      <c r="F10526" s="45"/>
      <c r="G10526" s="45"/>
      <c r="H10526" s="45"/>
      <c r="I10526" s="45"/>
      <c r="J10526" s="45"/>
      <c r="K10526" s="45"/>
      <c r="L10526" s="45"/>
      <c r="M10526" s="45"/>
      <c r="N10526" s="45"/>
      <c r="O10526" s="45"/>
      <c r="P10526" s="45"/>
      <c r="Q10526" s="45"/>
      <c r="R10526" s="45"/>
      <c r="S10526" s="45"/>
      <c r="T10526" s="45"/>
      <c r="U10526" s="45"/>
      <c r="V10526" s="46"/>
      <c r="W10526" s="46"/>
    </row>
    <row r="10527" spans="2:34">
      <c r="B10527" s="2"/>
      <c r="D10527" s="44"/>
      <c r="E10527" s="44"/>
      <c r="F10527" s="45"/>
      <c r="G10527" s="45"/>
      <c r="H10527" s="45"/>
      <c r="I10527" s="45"/>
      <c r="J10527" s="45"/>
      <c r="K10527" s="45"/>
      <c r="L10527" s="45"/>
      <c r="M10527" s="45"/>
      <c r="N10527" s="45"/>
      <c r="O10527" s="45"/>
      <c r="P10527" s="45"/>
      <c r="Q10527" s="45"/>
      <c r="R10527" s="45"/>
      <c r="S10527" s="45"/>
      <c r="T10527" s="45"/>
      <c r="U10527" s="45"/>
      <c r="V10527" s="46"/>
      <c r="W10527" s="46"/>
    </row>
    <row r="10528" spans="2:34">
      <c r="B10528" s="2"/>
      <c r="D10528" s="44"/>
      <c r="E10528" s="44"/>
      <c r="F10528" s="45"/>
      <c r="G10528" s="45"/>
      <c r="H10528" s="45"/>
      <c r="I10528" s="45"/>
      <c r="J10528" s="45"/>
      <c r="K10528" s="45"/>
      <c r="L10528" s="45"/>
      <c r="M10528" s="45"/>
      <c r="N10528" s="45"/>
      <c r="O10528" s="45"/>
      <c r="P10528" s="45"/>
      <c r="Q10528" s="45"/>
      <c r="R10528" s="45"/>
      <c r="S10528" s="45"/>
      <c r="T10528" s="45"/>
      <c r="U10528" s="45"/>
      <c r="V10528" s="46"/>
      <c r="W10528" s="46"/>
    </row>
    <row r="10529" spans="2:23">
      <c r="B10529" s="2"/>
      <c r="D10529" s="44"/>
      <c r="E10529" s="44"/>
      <c r="F10529" s="45"/>
      <c r="G10529" s="45"/>
      <c r="H10529" s="45"/>
      <c r="I10529" s="45"/>
      <c r="J10529" s="45"/>
      <c r="K10529" s="45"/>
      <c r="L10529" s="45"/>
      <c r="M10529" s="45"/>
      <c r="N10529" s="45"/>
      <c r="O10529" s="45"/>
      <c r="P10529" s="45"/>
      <c r="Q10529" s="45"/>
      <c r="R10529" s="45"/>
      <c r="S10529" s="45"/>
      <c r="T10529" s="45"/>
      <c r="U10529" s="45"/>
      <c r="V10529" s="46"/>
      <c r="W10529" s="46"/>
    </row>
    <row r="10530" spans="2:23">
      <c r="B10530" s="2"/>
      <c r="D10530" s="44"/>
      <c r="E10530" s="44"/>
      <c r="F10530" s="45"/>
      <c r="G10530" s="45"/>
      <c r="H10530" s="45"/>
      <c r="I10530" s="45"/>
      <c r="J10530" s="45"/>
      <c r="K10530" s="45"/>
      <c r="L10530" s="45"/>
      <c r="M10530" s="45"/>
      <c r="N10530" s="45"/>
      <c r="O10530" s="45"/>
      <c r="P10530" s="45"/>
      <c r="Q10530" s="45"/>
      <c r="R10530" s="45"/>
      <c r="S10530" s="45"/>
      <c r="T10530" s="45"/>
      <c r="U10530" s="45"/>
      <c r="V10530" s="46"/>
      <c r="W10530" s="46"/>
    </row>
    <row r="10531" spans="2:23">
      <c r="B10531" s="2"/>
      <c r="D10531" s="44"/>
      <c r="E10531" s="44"/>
      <c r="F10531" s="45"/>
      <c r="G10531" s="45"/>
      <c r="H10531" s="45"/>
      <c r="I10531" s="45"/>
      <c r="J10531" s="45"/>
      <c r="K10531" s="45"/>
      <c r="L10531" s="45"/>
      <c r="M10531" s="45"/>
      <c r="N10531" s="45"/>
      <c r="O10531" s="45"/>
      <c r="P10531" s="45"/>
      <c r="Q10531" s="45"/>
      <c r="R10531" s="45"/>
      <c r="S10531" s="45"/>
      <c r="T10531" s="45"/>
      <c r="U10531" s="45"/>
      <c r="V10531" s="46"/>
      <c r="W10531" s="46"/>
    </row>
    <row r="10532" spans="2:23">
      <c r="B10532" s="2"/>
      <c r="D10532" s="44"/>
      <c r="E10532" s="44"/>
      <c r="F10532" s="45"/>
      <c r="G10532" s="45"/>
      <c r="H10532" s="45"/>
      <c r="I10532" s="45"/>
      <c r="J10532" s="45"/>
      <c r="K10532" s="45"/>
      <c r="L10532" s="45"/>
      <c r="M10532" s="45"/>
      <c r="N10532" s="45"/>
      <c r="O10532" s="45"/>
      <c r="P10532" s="45"/>
      <c r="Q10532" s="45"/>
      <c r="R10532" s="45"/>
      <c r="S10532" s="45"/>
      <c r="T10532" s="45"/>
      <c r="U10532" s="45"/>
      <c r="V10532" s="46"/>
      <c r="W10532" s="46"/>
    </row>
    <row r="10533" spans="2:23">
      <c r="B10533" s="2"/>
      <c r="D10533" s="44"/>
      <c r="E10533" s="44"/>
      <c r="F10533" s="45"/>
      <c r="G10533" s="45"/>
      <c r="H10533" s="45"/>
      <c r="I10533" s="45"/>
      <c r="J10533" s="45"/>
      <c r="K10533" s="45"/>
      <c r="L10533" s="45"/>
      <c r="M10533" s="45"/>
      <c r="N10533" s="45"/>
      <c r="O10533" s="45"/>
      <c r="P10533" s="45"/>
      <c r="Q10533" s="45"/>
      <c r="R10533" s="45"/>
      <c r="S10533" s="45"/>
      <c r="T10533" s="45"/>
      <c r="U10533" s="45"/>
      <c r="V10533" s="46"/>
      <c r="W10533" s="46"/>
    </row>
    <row r="10534" spans="2:23">
      <c r="B10534" s="2"/>
      <c r="D10534" s="44"/>
      <c r="E10534" s="44"/>
      <c r="F10534" s="45"/>
      <c r="G10534" s="45"/>
      <c r="H10534" s="45"/>
      <c r="I10534" s="45"/>
      <c r="J10534" s="45"/>
      <c r="K10534" s="45"/>
      <c r="L10534" s="45"/>
      <c r="M10534" s="45"/>
      <c r="N10534" s="45"/>
      <c r="O10534" s="45"/>
      <c r="P10534" s="45"/>
      <c r="Q10534" s="45"/>
      <c r="R10534" s="45"/>
      <c r="S10534" s="45"/>
      <c r="T10534" s="45"/>
      <c r="U10534" s="45"/>
      <c r="V10534" s="46"/>
      <c r="W10534" s="46"/>
    </row>
    <row r="10535" spans="2:23">
      <c r="B10535" s="2"/>
      <c r="D10535" s="44"/>
      <c r="E10535" s="44"/>
      <c r="F10535" s="45"/>
      <c r="G10535" s="45"/>
      <c r="H10535" s="45"/>
      <c r="I10535" s="45"/>
      <c r="J10535" s="45"/>
      <c r="K10535" s="45"/>
      <c r="L10535" s="45"/>
      <c r="M10535" s="45"/>
      <c r="N10535" s="45"/>
      <c r="O10535" s="45"/>
      <c r="P10535" s="45"/>
      <c r="Q10535" s="45"/>
      <c r="R10535" s="45"/>
      <c r="S10535" s="45"/>
      <c r="T10535" s="45"/>
      <c r="U10535" s="45"/>
      <c r="V10535" s="46"/>
      <c r="W10535" s="46"/>
    </row>
    <row r="10536" spans="2:23">
      <c r="B10536" s="2"/>
      <c r="D10536" s="44"/>
      <c r="E10536" s="44"/>
      <c r="F10536" s="45"/>
      <c r="G10536" s="45"/>
      <c r="H10536" s="45"/>
      <c r="I10536" s="45"/>
      <c r="J10536" s="45"/>
      <c r="K10536" s="45"/>
      <c r="L10536" s="45"/>
      <c r="M10536" s="45"/>
      <c r="N10536" s="45"/>
      <c r="O10536" s="45"/>
      <c r="P10536" s="45"/>
      <c r="Q10536" s="45"/>
      <c r="R10536" s="45"/>
      <c r="S10536" s="45"/>
      <c r="T10536" s="45"/>
      <c r="U10536" s="45"/>
      <c r="V10536" s="46"/>
      <c r="W10536" s="46"/>
    </row>
    <row r="10537" spans="2:23">
      <c r="B10537" s="2"/>
      <c r="D10537" s="44"/>
      <c r="E10537" s="44"/>
      <c r="F10537" s="45"/>
      <c r="G10537" s="45"/>
      <c r="H10537" s="45"/>
      <c r="I10537" s="45"/>
      <c r="J10537" s="45"/>
      <c r="K10537" s="45"/>
      <c r="L10537" s="45"/>
      <c r="M10537" s="45"/>
      <c r="N10537" s="45"/>
      <c r="O10537" s="45"/>
      <c r="P10537" s="45"/>
      <c r="Q10537" s="45"/>
      <c r="R10537" s="45"/>
      <c r="S10537" s="45"/>
      <c r="T10537" s="45"/>
      <c r="U10537" s="45"/>
      <c r="V10537" s="46"/>
      <c r="W10537" s="46"/>
    </row>
    <row r="10538" spans="2:23">
      <c r="B10538" s="2"/>
      <c r="D10538" s="44"/>
      <c r="E10538" s="44"/>
      <c r="F10538" s="45"/>
      <c r="G10538" s="45"/>
      <c r="H10538" s="45"/>
      <c r="I10538" s="45"/>
      <c r="J10538" s="45"/>
      <c r="K10538" s="45"/>
      <c r="L10538" s="45"/>
      <c r="M10538" s="45"/>
      <c r="N10538" s="45"/>
      <c r="O10538" s="45"/>
      <c r="P10538" s="45"/>
      <c r="Q10538" s="45"/>
      <c r="R10538" s="45"/>
      <c r="S10538" s="45"/>
      <c r="T10538" s="45"/>
      <c r="U10538" s="45"/>
      <c r="V10538" s="46"/>
      <c r="W10538" s="46"/>
    </row>
    <row r="10539" spans="2:23">
      <c r="B10539" s="2"/>
      <c r="D10539" s="44"/>
      <c r="E10539" s="44"/>
      <c r="F10539" s="45"/>
      <c r="G10539" s="45"/>
      <c r="H10539" s="45"/>
      <c r="I10539" s="45"/>
      <c r="J10539" s="45"/>
      <c r="K10539" s="45"/>
      <c r="L10539" s="45"/>
      <c r="M10539" s="45"/>
      <c r="N10539" s="45"/>
      <c r="O10539" s="45"/>
      <c r="P10539" s="45"/>
      <c r="Q10539" s="45"/>
      <c r="R10539" s="45"/>
      <c r="S10539" s="45"/>
      <c r="T10539" s="45"/>
      <c r="U10539" s="45"/>
      <c r="V10539" s="46"/>
      <c r="W10539" s="46"/>
    </row>
    <row r="10540" spans="2:23">
      <c r="B10540" s="2"/>
      <c r="D10540" s="44"/>
      <c r="E10540" s="44"/>
      <c r="F10540" s="45"/>
      <c r="G10540" s="45"/>
      <c r="H10540" s="45"/>
      <c r="I10540" s="45"/>
      <c r="J10540" s="45"/>
      <c r="K10540" s="45"/>
      <c r="L10540" s="45"/>
      <c r="M10540" s="45"/>
      <c r="N10540" s="45"/>
      <c r="O10540" s="45"/>
      <c r="P10540" s="45"/>
      <c r="Q10540" s="45"/>
      <c r="R10540" s="45"/>
      <c r="S10540" s="45"/>
      <c r="T10540" s="45"/>
      <c r="U10540" s="45"/>
      <c r="V10540" s="46"/>
      <c r="W10540" s="46"/>
    </row>
    <row r="10541" spans="2:23" ht="9.75" customHeight="1">
      <c r="B10541" s="2"/>
      <c r="D10541" s="44"/>
      <c r="E10541" s="44"/>
      <c r="F10541" s="45"/>
      <c r="G10541" s="45"/>
      <c r="H10541" s="45"/>
      <c r="I10541" s="45"/>
      <c r="J10541" s="45"/>
      <c r="K10541" s="45"/>
      <c r="L10541" s="45"/>
      <c r="M10541" s="45"/>
      <c r="N10541" s="45"/>
      <c r="O10541" s="45"/>
      <c r="P10541" s="45"/>
      <c r="Q10541" s="45"/>
      <c r="R10541" s="45"/>
      <c r="S10541" s="45"/>
      <c r="T10541" s="45"/>
      <c r="U10541" s="45"/>
      <c r="V10541" s="46"/>
      <c r="W10541" s="46"/>
    </row>
    <row r="10542" spans="2:23" ht="5.25" customHeight="1"/>
    <row r="10543" spans="2:23" ht="172.5" customHeight="1"/>
    <row r="10544" spans="2:23" ht="16.5" customHeight="1"/>
    <row r="10545" spans="2:37" ht="12.75" customHeight="1">
      <c r="B10545" s="39"/>
      <c r="C10545" s="39"/>
      <c r="D10545" s="39"/>
      <c r="E10545" s="39"/>
      <c r="F10545" s="39"/>
      <c r="G10545" s="1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</row>
    <row r="10546" spans="2:37" ht="12.75" customHeight="1">
      <c r="AB10546" s="39"/>
      <c r="AC10546" s="39"/>
      <c r="AD10546" s="39"/>
      <c r="AE10546" s="39"/>
      <c r="AF10546" s="39"/>
      <c r="AG10546" s="39"/>
    </row>
    <row r="10547" spans="2:37" ht="12" customHeight="1">
      <c r="B10547" s="39"/>
      <c r="C10547" s="39"/>
      <c r="D10547" s="39"/>
      <c r="E10547" s="39"/>
      <c r="G10547" s="1"/>
      <c r="H10547" s="41"/>
      <c r="I10547" s="41"/>
      <c r="J10547" s="41"/>
      <c r="K10547" s="41"/>
      <c r="L10547" s="41"/>
      <c r="M10547" s="41"/>
      <c r="N10547" s="41"/>
      <c r="O10547" s="39"/>
      <c r="P10547" s="39"/>
      <c r="Q10547" s="39"/>
      <c r="R10547" s="39"/>
      <c r="S10547" s="1"/>
      <c r="T10547" s="42"/>
      <c r="U10547" s="42"/>
      <c r="V10547" s="42"/>
      <c r="W10547" s="42"/>
      <c r="X10547" s="42"/>
      <c r="Y10547" s="42"/>
      <c r="Z10547" s="42"/>
      <c r="AA10547" s="42"/>
      <c r="AB10547" s="39"/>
      <c r="AC10547" s="39"/>
      <c r="AD10547" s="39"/>
      <c r="AE10547" s="39"/>
      <c r="AF10547" s="39"/>
      <c r="AG10547" s="39"/>
    </row>
    <row r="10548" spans="2:37" ht="10.5" customHeight="1">
      <c r="AB10548" s="39"/>
      <c r="AC10548" s="39"/>
      <c r="AD10548" s="39"/>
      <c r="AE10548" s="39"/>
      <c r="AF10548" s="39"/>
      <c r="AG10548" s="39"/>
    </row>
    <row r="10549" spans="2:37" ht="12" customHeight="1">
      <c r="AB10549" s="39"/>
      <c r="AC10549" s="39"/>
      <c r="AD10549" s="39"/>
      <c r="AE10549" s="39"/>
      <c r="AF10549" s="39"/>
      <c r="AG10549" s="39"/>
    </row>
    <row r="10550" spans="2:37" ht="12" customHeight="1">
      <c r="AB10550" s="39"/>
      <c r="AC10550" s="39"/>
      <c r="AD10550" s="39"/>
      <c r="AE10550" s="39"/>
      <c r="AF10550" s="39"/>
      <c r="AG10550" s="39"/>
    </row>
    <row r="10551" spans="2:37" ht="6" customHeight="1"/>
    <row r="10552" spans="2:37" ht="3" customHeight="1">
      <c r="B10552" s="43"/>
      <c r="D10552" s="43"/>
      <c r="E10552" s="43"/>
      <c r="G10552" s="43"/>
      <c r="H10552" s="43"/>
      <c r="J10552" s="43"/>
      <c r="K10552" s="43"/>
      <c r="L10552" s="43"/>
      <c r="M10552" s="43"/>
      <c r="N10552" s="43"/>
      <c r="O10552" s="43"/>
      <c r="Q10552" s="43"/>
      <c r="R10552" s="43"/>
      <c r="S10552" s="43"/>
      <c r="T10552" s="43"/>
      <c r="U10552" s="43"/>
      <c r="X10552" s="43"/>
      <c r="Y10552" s="43"/>
      <c r="Z10552" s="43"/>
      <c r="AA10552" s="43"/>
      <c r="AB10552" s="43"/>
      <c r="AC10552" s="43"/>
      <c r="AE10552" s="43"/>
      <c r="AF10552" s="43"/>
      <c r="AG10552" s="43"/>
      <c r="AH10552" s="43"/>
    </row>
    <row r="10553" spans="2:37" ht="14.25" customHeight="1">
      <c r="B10553" s="43"/>
      <c r="D10553" s="43"/>
      <c r="E10553" s="43"/>
      <c r="G10553" s="43"/>
      <c r="H10553" s="43"/>
      <c r="J10553" s="43"/>
      <c r="K10553" s="43"/>
      <c r="L10553" s="43"/>
      <c r="M10553" s="43"/>
      <c r="N10553" s="43"/>
      <c r="O10553" s="43"/>
      <c r="Q10553" s="43"/>
      <c r="R10553" s="43"/>
      <c r="S10553" s="43"/>
      <c r="T10553" s="43"/>
      <c r="U10553" s="43"/>
      <c r="X10553" s="43"/>
      <c r="Y10553" s="43"/>
      <c r="Z10553" s="43"/>
      <c r="AA10553" s="43"/>
      <c r="AB10553" s="43"/>
      <c r="AC10553" s="43"/>
      <c r="AE10553" s="43"/>
      <c r="AF10553" s="43"/>
      <c r="AG10553" s="43"/>
      <c r="AH10553" s="43"/>
    </row>
    <row r="10554" spans="2:37">
      <c r="B10554" s="2"/>
      <c r="D10554" s="44"/>
      <c r="E10554" s="44"/>
      <c r="F10554" s="45"/>
      <c r="G10554" s="45"/>
      <c r="H10554" s="45"/>
      <c r="I10554" s="45"/>
      <c r="J10554" s="45"/>
      <c r="K10554" s="45"/>
      <c r="L10554" s="45"/>
      <c r="M10554" s="45"/>
      <c r="N10554" s="45"/>
      <c r="O10554" s="45"/>
      <c r="P10554" s="45"/>
      <c r="Q10554" s="45"/>
      <c r="R10554" s="45"/>
      <c r="S10554" s="45"/>
      <c r="T10554" s="45"/>
      <c r="U10554" s="45"/>
      <c r="V10554" s="46"/>
      <c r="W10554" s="46"/>
      <c r="X10554" s="45"/>
      <c r="Y10554" s="45"/>
      <c r="Z10554" s="44"/>
      <c r="AA10554" s="44"/>
      <c r="AB10554" s="45"/>
      <c r="AC10554" s="45"/>
      <c r="AD10554" s="45"/>
      <c r="AE10554" s="45"/>
      <c r="AF10554" s="45"/>
      <c r="AG10554" s="45"/>
      <c r="AH10554" s="45"/>
      <c r="AI10554" s="45"/>
      <c r="AJ10554" s="45"/>
      <c r="AK10554" s="20"/>
    </row>
    <row r="10555" spans="2:37">
      <c r="B10555" s="2"/>
      <c r="D10555" s="44"/>
      <c r="E10555" s="44"/>
      <c r="F10555" s="45"/>
      <c r="G10555" s="45"/>
      <c r="H10555" s="45"/>
      <c r="I10555" s="45"/>
      <c r="J10555" s="45"/>
      <c r="K10555" s="45"/>
      <c r="L10555" s="45"/>
      <c r="M10555" s="45"/>
      <c r="N10555" s="45"/>
      <c r="O10555" s="45"/>
      <c r="P10555" s="45"/>
      <c r="Q10555" s="45"/>
      <c r="R10555" s="45"/>
      <c r="S10555" s="45"/>
      <c r="T10555" s="45"/>
      <c r="U10555" s="45"/>
      <c r="V10555" s="46"/>
      <c r="W10555" s="46"/>
      <c r="X10555" s="45"/>
      <c r="Y10555" s="45"/>
      <c r="Z10555" s="44"/>
      <c r="AA10555" s="44"/>
      <c r="AB10555" s="45"/>
      <c r="AC10555" s="45"/>
      <c r="AD10555" s="45"/>
      <c r="AE10555" s="45"/>
      <c r="AF10555" s="45"/>
      <c r="AG10555" s="45"/>
      <c r="AH10555" s="45"/>
      <c r="AI10555" s="45"/>
      <c r="AJ10555" s="45"/>
      <c r="AK10555" s="20"/>
    </row>
    <row r="10556" spans="2:37">
      <c r="B10556" s="2"/>
      <c r="D10556" s="44"/>
      <c r="E10556" s="44"/>
      <c r="F10556" s="45"/>
      <c r="G10556" s="45"/>
      <c r="H10556" s="45"/>
      <c r="I10556" s="45"/>
      <c r="J10556" s="45"/>
      <c r="K10556" s="45"/>
      <c r="L10556" s="45"/>
      <c r="M10556" s="45"/>
      <c r="N10556" s="45"/>
      <c r="O10556" s="45"/>
      <c r="P10556" s="45"/>
      <c r="Q10556" s="45"/>
      <c r="R10556" s="45"/>
      <c r="S10556" s="45"/>
      <c r="T10556" s="45"/>
      <c r="U10556" s="45"/>
      <c r="V10556" s="46"/>
      <c r="W10556" s="46"/>
      <c r="X10556" s="45"/>
      <c r="Y10556" s="45"/>
      <c r="Z10556" s="44"/>
      <c r="AA10556" s="44"/>
      <c r="AB10556" s="45"/>
      <c r="AC10556" s="45"/>
      <c r="AD10556" s="45"/>
      <c r="AE10556" s="45"/>
      <c r="AF10556" s="45"/>
      <c r="AG10556" s="45"/>
      <c r="AH10556" s="45"/>
      <c r="AI10556" s="45"/>
      <c r="AJ10556" s="45"/>
      <c r="AK10556" s="20"/>
    </row>
    <row r="10557" spans="2:37">
      <c r="B10557" s="2"/>
      <c r="D10557" s="44"/>
      <c r="E10557" s="44"/>
      <c r="F10557" s="45"/>
      <c r="G10557" s="45"/>
      <c r="H10557" s="45"/>
      <c r="I10557" s="45"/>
      <c r="J10557" s="45"/>
      <c r="K10557" s="45"/>
      <c r="L10557" s="45"/>
      <c r="M10557" s="45"/>
      <c r="N10557" s="45"/>
      <c r="O10557" s="45"/>
      <c r="P10557" s="45"/>
      <c r="Q10557" s="45"/>
      <c r="R10557" s="45"/>
      <c r="S10557" s="45"/>
      <c r="T10557" s="45"/>
      <c r="U10557" s="45"/>
      <c r="V10557" s="46"/>
      <c r="W10557" s="46"/>
      <c r="X10557" s="45"/>
      <c r="Y10557" s="45"/>
      <c r="Z10557" s="44"/>
      <c r="AA10557" s="44"/>
      <c r="AB10557" s="45"/>
      <c r="AC10557" s="45"/>
      <c r="AD10557" s="45"/>
      <c r="AE10557" s="45"/>
      <c r="AF10557" s="45"/>
      <c r="AG10557" s="45"/>
      <c r="AH10557" s="45"/>
      <c r="AI10557" s="45"/>
      <c r="AJ10557" s="45"/>
      <c r="AK10557" s="20"/>
    </row>
    <row r="10558" spans="2:37">
      <c r="B10558" s="2"/>
      <c r="D10558" s="44"/>
      <c r="E10558" s="44"/>
      <c r="F10558" s="45"/>
      <c r="G10558" s="45"/>
      <c r="H10558" s="45"/>
      <c r="I10558" s="45"/>
      <c r="J10558" s="45"/>
      <c r="K10558" s="45"/>
      <c r="L10558" s="45"/>
      <c r="M10558" s="45"/>
      <c r="N10558" s="45"/>
      <c r="O10558" s="45"/>
      <c r="P10558" s="45"/>
      <c r="Q10558" s="45"/>
      <c r="R10558" s="45"/>
      <c r="S10558" s="45"/>
      <c r="T10558" s="45"/>
      <c r="U10558" s="45"/>
      <c r="V10558" s="46"/>
      <c r="W10558" s="46"/>
      <c r="X10558" s="45"/>
      <c r="Y10558" s="45"/>
      <c r="Z10558" s="44"/>
      <c r="AA10558" s="44"/>
      <c r="AB10558" s="45"/>
      <c r="AC10558" s="45"/>
      <c r="AD10558" s="45"/>
      <c r="AE10558" s="45"/>
      <c r="AF10558" s="45"/>
      <c r="AG10558" s="45"/>
      <c r="AH10558" s="45"/>
      <c r="AI10558" s="45"/>
      <c r="AJ10558" s="45"/>
      <c r="AK10558" s="20"/>
    </row>
    <row r="10559" spans="2:37">
      <c r="B10559" s="2"/>
      <c r="D10559" s="44"/>
      <c r="E10559" s="44"/>
      <c r="F10559" s="45"/>
      <c r="G10559" s="45"/>
      <c r="H10559" s="45"/>
      <c r="I10559" s="45"/>
      <c r="J10559" s="45"/>
      <c r="K10559" s="45"/>
      <c r="L10559" s="45"/>
      <c r="M10559" s="45"/>
      <c r="N10559" s="45"/>
      <c r="O10559" s="45"/>
      <c r="P10559" s="45"/>
      <c r="Q10559" s="45"/>
      <c r="R10559" s="45"/>
      <c r="S10559" s="45"/>
      <c r="T10559" s="45"/>
      <c r="U10559" s="45"/>
      <c r="V10559" s="46"/>
      <c r="W10559" s="46"/>
      <c r="X10559" s="45"/>
      <c r="Y10559" s="45"/>
      <c r="Z10559" s="44"/>
      <c r="AA10559" s="44"/>
      <c r="AB10559" s="45"/>
      <c r="AC10559" s="45"/>
      <c r="AD10559" s="45"/>
      <c r="AE10559" s="45"/>
      <c r="AF10559" s="45"/>
      <c r="AG10559" s="45"/>
      <c r="AH10559" s="45"/>
      <c r="AI10559" s="45"/>
      <c r="AJ10559" s="45"/>
      <c r="AK10559" s="20"/>
    </row>
    <row r="10560" spans="2:37">
      <c r="B10560" s="2"/>
      <c r="D10560" s="44"/>
      <c r="E10560" s="44"/>
      <c r="F10560" s="45"/>
      <c r="G10560" s="45"/>
      <c r="H10560" s="45"/>
      <c r="I10560" s="45"/>
      <c r="J10560" s="45"/>
      <c r="K10560" s="45"/>
      <c r="L10560" s="45"/>
      <c r="M10560" s="45"/>
      <c r="N10560" s="45"/>
      <c r="O10560" s="45"/>
      <c r="P10560" s="45"/>
      <c r="Q10560" s="45"/>
      <c r="R10560" s="45"/>
      <c r="S10560" s="45"/>
      <c r="T10560" s="45"/>
      <c r="U10560" s="45"/>
      <c r="V10560" s="46"/>
      <c r="W10560" s="46"/>
      <c r="X10560" s="45"/>
      <c r="Y10560" s="45"/>
      <c r="Z10560" s="44"/>
      <c r="AA10560" s="44"/>
      <c r="AB10560" s="45"/>
      <c r="AC10560" s="45"/>
      <c r="AD10560" s="45"/>
      <c r="AE10560" s="45"/>
      <c r="AF10560" s="45"/>
      <c r="AG10560" s="45"/>
      <c r="AH10560" s="45"/>
      <c r="AI10560" s="45"/>
      <c r="AJ10560" s="45"/>
      <c r="AK10560" s="20"/>
    </row>
    <row r="10561" spans="2:37">
      <c r="B10561" s="2"/>
      <c r="D10561" s="44"/>
      <c r="E10561" s="44"/>
      <c r="F10561" s="45"/>
      <c r="G10561" s="45"/>
      <c r="H10561" s="45"/>
      <c r="I10561" s="45"/>
      <c r="J10561" s="45"/>
      <c r="K10561" s="45"/>
      <c r="L10561" s="45"/>
      <c r="M10561" s="45"/>
      <c r="N10561" s="45"/>
      <c r="O10561" s="45"/>
      <c r="P10561" s="45"/>
      <c r="Q10561" s="45"/>
      <c r="R10561" s="45"/>
      <c r="S10561" s="45"/>
      <c r="T10561" s="45"/>
      <c r="U10561" s="45"/>
      <c r="V10561" s="46"/>
      <c r="W10561" s="46"/>
      <c r="X10561" s="45"/>
      <c r="Y10561" s="45"/>
      <c r="Z10561" s="44"/>
      <c r="AA10561" s="44"/>
      <c r="AB10561" s="45"/>
      <c r="AC10561" s="45"/>
      <c r="AD10561" s="45"/>
      <c r="AE10561" s="45"/>
      <c r="AF10561" s="45"/>
      <c r="AG10561" s="45"/>
      <c r="AH10561" s="45"/>
      <c r="AI10561" s="45"/>
      <c r="AJ10561" s="45"/>
      <c r="AK10561" s="20"/>
    </row>
    <row r="10562" spans="2:37">
      <c r="B10562" s="2"/>
      <c r="D10562" s="44"/>
      <c r="E10562" s="44"/>
      <c r="F10562" s="45"/>
      <c r="G10562" s="45"/>
      <c r="H10562" s="45"/>
      <c r="I10562" s="45"/>
      <c r="J10562" s="45"/>
      <c r="K10562" s="45"/>
      <c r="L10562" s="45"/>
      <c r="M10562" s="45"/>
      <c r="N10562" s="45"/>
      <c r="O10562" s="45"/>
      <c r="P10562" s="45"/>
      <c r="Q10562" s="45"/>
      <c r="R10562" s="45"/>
      <c r="S10562" s="45"/>
      <c r="T10562" s="45"/>
      <c r="U10562" s="45"/>
      <c r="V10562" s="46"/>
      <c r="W10562" s="46"/>
      <c r="X10562" s="45"/>
      <c r="Y10562" s="45"/>
      <c r="Z10562" s="44"/>
      <c r="AA10562" s="44"/>
      <c r="AB10562" s="45"/>
      <c r="AC10562" s="45"/>
      <c r="AD10562" s="45"/>
      <c r="AE10562" s="45"/>
      <c r="AF10562" s="45"/>
      <c r="AG10562" s="45"/>
      <c r="AH10562" s="45"/>
      <c r="AI10562" s="45"/>
      <c r="AJ10562" s="45"/>
      <c r="AK10562" s="20"/>
    </row>
    <row r="10563" spans="2:37">
      <c r="B10563" s="2"/>
      <c r="D10563" s="44"/>
      <c r="E10563" s="44"/>
      <c r="F10563" s="45"/>
      <c r="G10563" s="45"/>
      <c r="H10563" s="45"/>
      <c r="I10563" s="45"/>
      <c r="J10563" s="45"/>
      <c r="K10563" s="45"/>
      <c r="L10563" s="45"/>
      <c r="M10563" s="45"/>
      <c r="N10563" s="45"/>
      <c r="O10563" s="45"/>
      <c r="P10563" s="45"/>
      <c r="Q10563" s="45"/>
      <c r="R10563" s="45"/>
      <c r="S10563" s="45"/>
      <c r="T10563" s="45"/>
      <c r="U10563" s="45"/>
      <c r="V10563" s="46"/>
      <c r="W10563" s="46"/>
      <c r="X10563" s="45"/>
      <c r="Y10563" s="45"/>
      <c r="Z10563" s="44"/>
      <c r="AA10563" s="44"/>
      <c r="AB10563" s="45"/>
      <c r="AC10563" s="45"/>
      <c r="AD10563" s="45"/>
      <c r="AE10563" s="45"/>
      <c r="AF10563" s="45"/>
      <c r="AG10563" s="45"/>
      <c r="AH10563" s="45"/>
      <c r="AI10563" s="45"/>
      <c r="AJ10563" s="45"/>
      <c r="AK10563" s="20"/>
    </row>
    <row r="10564" spans="2:37">
      <c r="B10564" s="2"/>
      <c r="D10564" s="44"/>
      <c r="E10564" s="44"/>
      <c r="F10564" s="45"/>
      <c r="G10564" s="45"/>
      <c r="H10564" s="45"/>
      <c r="I10564" s="45"/>
      <c r="J10564" s="45"/>
      <c r="K10564" s="45"/>
      <c r="L10564" s="45"/>
      <c r="M10564" s="45"/>
      <c r="N10564" s="45"/>
      <c r="O10564" s="45"/>
      <c r="P10564" s="45"/>
      <c r="Q10564" s="45"/>
      <c r="R10564" s="45"/>
      <c r="S10564" s="45"/>
      <c r="T10564" s="45"/>
      <c r="U10564" s="45"/>
      <c r="V10564" s="46"/>
      <c r="W10564" s="46"/>
      <c r="X10564" s="45"/>
      <c r="Y10564" s="45"/>
      <c r="Z10564" s="44"/>
      <c r="AA10564" s="44"/>
      <c r="AB10564" s="45"/>
      <c r="AC10564" s="45"/>
      <c r="AD10564" s="45"/>
      <c r="AE10564" s="45"/>
      <c r="AF10564" s="45"/>
      <c r="AG10564" s="45"/>
      <c r="AH10564" s="45"/>
      <c r="AI10564" s="45"/>
      <c r="AJ10564" s="45"/>
      <c r="AK10564" s="20"/>
    </row>
    <row r="10565" spans="2:37">
      <c r="B10565" s="2"/>
      <c r="D10565" s="44"/>
      <c r="E10565" s="44"/>
      <c r="F10565" s="45"/>
      <c r="G10565" s="45"/>
      <c r="H10565" s="45"/>
      <c r="I10565" s="45"/>
      <c r="J10565" s="45"/>
      <c r="K10565" s="45"/>
      <c r="L10565" s="45"/>
      <c r="M10565" s="45"/>
      <c r="N10565" s="45"/>
      <c r="O10565" s="45"/>
      <c r="P10565" s="45"/>
      <c r="Q10565" s="45"/>
      <c r="R10565" s="45"/>
      <c r="S10565" s="45"/>
      <c r="T10565" s="45"/>
      <c r="U10565" s="45"/>
      <c r="V10565" s="46"/>
      <c r="W10565" s="46"/>
      <c r="X10565" s="45"/>
      <c r="Y10565" s="45"/>
      <c r="Z10565" s="44"/>
      <c r="AA10565" s="44"/>
      <c r="AB10565" s="45"/>
      <c r="AC10565" s="45"/>
      <c r="AD10565" s="45"/>
      <c r="AE10565" s="45"/>
      <c r="AF10565" s="45"/>
      <c r="AG10565" s="45"/>
      <c r="AH10565" s="45"/>
      <c r="AI10565" s="45"/>
      <c r="AJ10565" s="45"/>
      <c r="AK10565" s="20"/>
    </row>
    <row r="10566" spans="2:37">
      <c r="B10566" s="2"/>
      <c r="D10566" s="44"/>
      <c r="E10566" s="44"/>
      <c r="F10566" s="45"/>
      <c r="G10566" s="45"/>
      <c r="H10566" s="45"/>
      <c r="I10566" s="45"/>
      <c r="J10566" s="45"/>
      <c r="K10566" s="45"/>
      <c r="L10566" s="45"/>
      <c r="M10566" s="45"/>
      <c r="N10566" s="45"/>
      <c r="O10566" s="45"/>
      <c r="P10566" s="45"/>
      <c r="Q10566" s="45"/>
      <c r="R10566" s="45"/>
      <c r="S10566" s="45"/>
      <c r="T10566" s="45"/>
      <c r="U10566" s="45"/>
      <c r="V10566" s="46"/>
      <c r="W10566" s="46"/>
      <c r="X10566" s="45"/>
      <c r="Y10566" s="45"/>
      <c r="Z10566" s="44"/>
      <c r="AA10566" s="44"/>
      <c r="AB10566" s="45"/>
      <c r="AC10566" s="45"/>
      <c r="AD10566" s="45"/>
      <c r="AE10566" s="45"/>
      <c r="AF10566" s="45"/>
      <c r="AG10566" s="45"/>
      <c r="AH10566" s="45"/>
      <c r="AI10566" s="45"/>
      <c r="AJ10566" s="45"/>
      <c r="AK10566" s="20"/>
    </row>
    <row r="10567" spans="2:37">
      <c r="B10567" s="2"/>
      <c r="D10567" s="44"/>
      <c r="E10567" s="44"/>
      <c r="F10567" s="45"/>
      <c r="G10567" s="45"/>
      <c r="H10567" s="45"/>
      <c r="I10567" s="45"/>
      <c r="J10567" s="45"/>
      <c r="K10567" s="45"/>
      <c r="L10567" s="45"/>
      <c r="M10567" s="45"/>
      <c r="N10567" s="45"/>
      <c r="O10567" s="45"/>
      <c r="P10567" s="45"/>
      <c r="Q10567" s="45"/>
      <c r="R10567" s="45"/>
      <c r="S10567" s="45"/>
      <c r="T10567" s="45"/>
      <c r="U10567" s="45"/>
      <c r="V10567" s="46"/>
      <c r="W10567" s="46"/>
      <c r="X10567" s="45"/>
      <c r="Y10567" s="45"/>
      <c r="Z10567" s="44"/>
      <c r="AA10567" s="44"/>
      <c r="AB10567" s="45"/>
      <c r="AC10567" s="45"/>
      <c r="AD10567" s="45"/>
      <c r="AE10567" s="45"/>
      <c r="AF10567" s="45"/>
      <c r="AG10567" s="45"/>
      <c r="AH10567" s="45"/>
      <c r="AI10567" s="45"/>
      <c r="AJ10567" s="45"/>
      <c r="AK10567" s="20"/>
    </row>
    <row r="10568" spans="2:37">
      <c r="B10568" s="2"/>
      <c r="D10568" s="44"/>
      <c r="E10568" s="44"/>
      <c r="F10568" s="45"/>
      <c r="G10568" s="45"/>
      <c r="H10568" s="45"/>
      <c r="I10568" s="45"/>
      <c r="J10568" s="45"/>
      <c r="K10568" s="45"/>
      <c r="L10568" s="45"/>
      <c r="M10568" s="45"/>
      <c r="N10568" s="45"/>
      <c r="O10568" s="45"/>
      <c r="P10568" s="45"/>
      <c r="Q10568" s="45"/>
      <c r="R10568" s="45"/>
      <c r="S10568" s="45"/>
      <c r="T10568" s="45"/>
      <c r="U10568" s="45"/>
      <c r="V10568" s="46"/>
      <c r="W10568" s="46"/>
      <c r="X10568" s="45"/>
      <c r="Y10568" s="45"/>
      <c r="Z10568" s="44"/>
      <c r="AA10568" s="44"/>
      <c r="AB10568" s="45"/>
      <c r="AC10568" s="45"/>
      <c r="AD10568" s="45"/>
      <c r="AE10568" s="45"/>
      <c r="AF10568" s="45"/>
      <c r="AG10568" s="45"/>
      <c r="AH10568" s="45"/>
      <c r="AI10568" s="45"/>
      <c r="AJ10568" s="45"/>
      <c r="AK10568" s="20"/>
    </row>
    <row r="10569" spans="2:37">
      <c r="B10569" s="2"/>
      <c r="D10569" s="44"/>
      <c r="E10569" s="44"/>
      <c r="F10569" s="45"/>
      <c r="G10569" s="45"/>
      <c r="H10569" s="45"/>
      <c r="I10569" s="45"/>
      <c r="J10569" s="45"/>
      <c r="K10569" s="45"/>
      <c r="L10569" s="45"/>
      <c r="M10569" s="45"/>
      <c r="N10569" s="45"/>
      <c r="O10569" s="45"/>
      <c r="P10569" s="45"/>
      <c r="Q10569" s="45"/>
      <c r="R10569" s="45"/>
      <c r="S10569" s="45"/>
      <c r="T10569" s="45"/>
      <c r="U10569" s="45"/>
      <c r="V10569" s="46"/>
      <c r="W10569" s="46"/>
      <c r="X10569" s="45"/>
      <c r="Y10569" s="45"/>
      <c r="Z10569" s="44"/>
      <c r="AA10569" s="44"/>
      <c r="AB10569" s="45"/>
      <c r="AC10569" s="45"/>
      <c r="AD10569" s="45"/>
      <c r="AE10569" s="45"/>
      <c r="AF10569" s="45"/>
      <c r="AG10569" s="45"/>
      <c r="AH10569" s="45"/>
      <c r="AI10569" s="45"/>
      <c r="AJ10569" s="45"/>
      <c r="AK10569" s="20"/>
    </row>
    <row r="10570" spans="2:37">
      <c r="B10570" s="2"/>
      <c r="D10570" s="44"/>
      <c r="E10570" s="44"/>
      <c r="F10570" s="45"/>
      <c r="G10570" s="45"/>
      <c r="H10570" s="45"/>
      <c r="I10570" s="45"/>
      <c r="J10570" s="45"/>
      <c r="K10570" s="45"/>
      <c r="L10570" s="45"/>
      <c r="M10570" s="45"/>
      <c r="N10570" s="45"/>
      <c r="O10570" s="45"/>
      <c r="P10570" s="45"/>
      <c r="Q10570" s="45"/>
      <c r="R10570" s="45"/>
      <c r="S10570" s="45"/>
      <c r="T10570" s="45"/>
      <c r="U10570" s="45"/>
      <c r="V10570" s="46"/>
      <c r="W10570" s="46"/>
      <c r="X10570" s="45"/>
      <c r="Y10570" s="45"/>
      <c r="Z10570" s="44"/>
      <c r="AA10570" s="44"/>
      <c r="AB10570" s="45"/>
      <c r="AC10570" s="45"/>
      <c r="AD10570" s="45"/>
      <c r="AE10570" s="45"/>
      <c r="AF10570" s="45"/>
      <c r="AG10570" s="45"/>
      <c r="AH10570" s="45"/>
      <c r="AI10570" s="45"/>
      <c r="AJ10570" s="45"/>
      <c r="AK10570" s="20"/>
    </row>
    <row r="10571" spans="2:37">
      <c r="B10571" s="2"/>
      <c r="D10571" s="44"/>
      <c r="E10571" s="44"/>
      <c r="F10571" s="45"/>
      <c r="G10571" s="45"/>
      <c r="H10571" s="45"/>
      <c r="I10571" s="45"/>
      <c r="J10571" s="45"/>
      <c r="K10571" s="45"/>
      <c r="L10571" s="45"/>
      <c r="M10571" s="45"/>
      <c r="N10571" s="45"/>
      <c r="O10571" s="45"/>
      <c r="P10571" s="45"/>
      <c r="Q10571" s="45"/>
      <c r="R10571" s="45"/>
      <c r="S10571" s="45"/>
      <c r="T10571" s="45"/>
      <c r="U10571" s="45"/>
      <c r="V10571" s="46"/>
      <c r="W10571" s="46"/>
      <c r="X10571" s="45"/>
      <c r="Y10571" s="45"/>
      <c r="Z10571" s="44"/>
      <c r="AA10571" s="44"/>
      <c r="AB10571" s="45"/>
      <c r="AC10571" s="45"/>
      <c r="AD10571" s="45"/>
      <c r="AE10571" s="45"/>
      <c r="AF10571" s="45"/>
      <c r="AG10571" s="45"/>
      <c r="AH10571" s="45"/>
      <c r="AI10571" s="45"/>
      <c r="AJ10571" s="45"/>
      <c r="AK10571" s="20"/>
    </row>
    <row r="10572" spans="2:37">
      <c r="B10572" s="2"/>
      <c r="D10572" s="44"/>
      <c r="E10572" s="44"/>
      <c r="F10572" s="45"/>
      <c r="G10572" s="45"/>
      <c r="H10572" s="45"/>
      <c r="I10572" s="45"/>
      <c r="J10572" s="45"/>
      <c r="K10572" s="45"/>
      <c r="L10572" s="45"/>
      <c r="M10572" s="45"/>
      <c r="N10572" s="45"/>
      <c r="O10572" s="45"/>
      <c r="P10572" s="45"/>
      <c r="Q10572" s="45"/>
      <c r="R10572" s="45"/>
      <c r="S10572" s="45"/>
      <c r="T10572" s="45"/>
      <c r="U10572" s="45"/>
      <c r="V10572" s="46"/>
      <c r="W10572" s="46"/>
      <c r="X10572" s="45"/>
      <c r="Y10572" s="45"/>
      <c r="Z10572" s="44"/>
      <c r="AA10572" s="44"/>
      <c r="AB10572" s="45"/>
      <c r="AC10572" s="45"/>
      <c r="AD10572" s="45"/>
      <c r="AE10572" s="45"/>
      <c r="AF10572" s="45"/>
      <c r="AG10572" s="45"/>
      <c r="AH10572" s="45"/>
      <c r="AI10572" s="45"/>
      <c r="AJ10572" s="45"/>
      <c r="AK10572" s="20"/>
    </row>
    <row r="10573" spans="2:37">
      <c r="B10573" s="2"/>
      <c r="D10573" s="44"/>
      <c r="E10573" s="44"/>
      <c r="F10573" s="45"/>
      <c r="G10573" s="45"/>
      <c r="H10573" s="45"/>
      <c r="I10573" s="45"/>
      <c r="J10573" s="45"/>
      <c r="K10573" s="45"/>
      <c r="L10573" s="45"/>
      <c r="M10573" s="45"/>
      <c r="N10573" s="45"/>
      <c r="O10573" s="45"/>
      <c r="P10573" s="45"/>
      <c r="Q10573" s="45"/>
      <c r="R10573" s="45"/>
      <c r="S10573" s="45"/>
      <c r="T10573" s="45"/>
      <c r="U10573" s="45"/>
      <c r="V10573" s="46"/>
      <c r="W10573" s="46"/>
      <c r="X10573" s="45"/>
      <c r="Y10573" s="45"/>
      <c r="Z10573" s="44"/>
      <c r="AA10573" s="44"/>
      <c r="AB10573" s="45"/>
      <c r="AC10573" s="45"/>
      <c r="AD10573" s="45"/>
      <c r="AE10573" s="45"/>
      <c r="AF10573" s="45"/>
      <c r="AG10573" s="45"/>
      <c r="AH10573" s="45"/>
      <c r="AI10573" s="45"/>
      <c r="AJ10573" s="45"/>
      <c r="AK10573" s="20"/>
    </row>
    <row r="10574" spans="2:37">
      <c r="B10574" s="2"/>
      <c r="D10574" s="44"/>
      <c r="E10574" s="44"/>
      <c r="F10574" s="45"/>
      <c r="G10574" s="45"/>
      <c r="H10574" s="45"/>
      <c r="I10574" s="45"/>
      <c r="J10574" s="45"/>
      <c r="K10574" s="45"/>
      <c r="L10574" s="45"/>
      <c r="M10574" s="45"/>
      <c r="N10574" s="45"/>
      <c r="O10574" s="45"/>
      <c r="P10574" s="45"/>
      <c r="Q10574" s="45"/>
      <c r="R10574" s="45"/>
      <c r="S10574" s="45"/>
      <c r="T10574" s="45"/>
      <c r="U10574" s="45"/>
      <c r="V10574" s="46"/>
      <c r="W10574" s="46"/>
      <c r="X10574" s="45"/>
      <c r="Y10574" s="45"/>
      <c r="Z10574" s="44"/>
      <c r="AA10574" s="44"/>
      <c r="AB10574" s="45"/>
      <c r="AC10574" s="45"/>
      <c r="AD10574" s="45"/>
      <c r="AE10574" s="45"/>
      <c r="AF10574" s="45"/>
      <c r="AG10574" s="45"/>
      <c r="AH10574" s="45"/>
      <c r="AI10574" s="45"/>
      <c r="AJ10574" s="45"/>
      <c r="AK10574" s="20"/>
    </row>
    <row r="10575" spans="2:37">
      <c r="B10575" s="2"/>
      <c r="D10575" s="44"/>
      <c r="E10575" s="44"/>
      <c r="F10575" s="45"/>
      <c r="G10575" s="45"/>
      <c r="H10575" s="45"/>
      <c r="I10575" s="45"/>
      <c r="J10575" s="45"/>
      <c r="K10575" s="45"/>
      <c r="L10575" s="45"/>
      <c r="M10575" s="45"/>
      <c r="N10575" s="45"/>
      <c r="O10575" s="45"/>
      <c r="P10575" s="45"/>
      <c r="Q10575" s="45"/>
      <c r="R10575" s="45"/>
      <c r="S10575" s="45"/>
      <c r="T10575" s="45"/>
      <c r="U10575" s="45"/>
      <c r="V10575" s="46"/>
      <c r="W10575" s="46"/>
      <c r="X10575" s="45"/>
      <c r="Y10575" s="45"/>
      <c r="Z10575" s="44"/>
      <c r="AA10575" s="44"/>
      <c r="AB10575" s="45"/>
      <c r="AC10575" s="45"/>
      <c r="AD10575" s="45"/>
      <c r="AE10575" s="45"/>
      <c r="AF10575" s="45"/>
      <c r="AG10575" s="45"/>
      <c r="AH10575" s="45"/>
      <c r="AI10575" s="45"/>
      <c r="AJ10575" s="45"/>
      <c r="AK10575" s="20"/>
    </row>
    <row r="10576" spans="2:37">
      <c r="B10576" s="2"/>
      <c r="D10576" s="44"/>
      <c r="E10576" s="44"/>
      <c r="F10576" s="45"/>
      <c r="G10576" s="45"/>
      <c r="H10576" s="45"/>
      <c r="I10576" s="45"/>
      <c r="J10576" s="45"/>
      <c r="K10576" s="45"/>
      <c r="L10576" s="45"/>
      <c r="M10576" s="45"/>
      <c r="N10576" s="45"/>
      <c r="O10576" s="45"/>
      <c r="P10576" s="45"/>
      <c r="Q10576" s="45"/>
      <c r="R10576" s="45"/>
      <c r="S10576" s="45"/>
      <c r="T10576" s="45"/>
      <c r="U10576" s="45"/>
      <c r="V10576" s="46"/>
      <c r="W10576" s="46"/>
      <c r="X10576" s="45"/>
      <c r="Y10576" s="45"/>
      <c r="Z10576" s="44"/>
      <c r="AA10576" s="44"/>
      <c r="AB10576" s="45"/>
      <c r="AC10576" s="45"/>
      <c r="AD10576" s="45"/>
      <c r="AE10576" s="45"/>
      <c r="AF10576" s="45"/>
      <c r="AG10576" s="45"/>
      <c r="AH10576" s="45"/>
      <c r="AI10576" s="45"/>
      <c r="AJ10576" s="45"/>
      <c r="AK10576" s="20"/>
    </row>
    <row r="10577" spans="2:37">
      <c r="B10577" s="2"/>
      <c r="D10577" s="44"/>
      <c r="E10577" s="44"/>
      <c r="F10577" s="45"/>
      <c r="G10577" s="45"/>
      <c r="H10577" s="45"/>
      <c r="I10577" s="45"/>
      <c r="J10577" s="45"/>
      <c r="K10577" s="45"/>
      <c r="L10577" s="45"/>
      <c r="M10577" s="45"/>
      <c r="N10577" s="45"/>
      <c r="O10577" s="45"/>
      <c r="P10577" s="45"/>
      <c r="Q10577" s="45"/>
      <c r="R10577" s="45"/>
      <c r="S10577" s="45"/>
      <c r="T10577" s="45"/>
      <c r="U10577" s="45"/>
      <c r="V10577" s="46"/>
      <c r="W10577" s="46"/>
      <c r="X10577" s="45"/>
      <c r="Y10577" s="45"/>
      <c r="Z10577" s="44"/>
      <c r="AA10577" s="44"/>
      <c r="AB10577" s="45"/>
      <c r="AC10577" s="45"/>
      <c r="AD10577" s="45"/>
      <c r="AE10577" s="45"/>
      <c r="AF10577" s="45"/>
      <c r="AG10577" s="45"/>
      <c r="AH10577" s="45"/>
      <c r="AI10577" s="45"/>
      <c r="AJ10577" s="45"/>
      <c r="AK10577" s="20"/>
    </row>
    <row r="10578" spans="2:37">
      <c r="B10578" s="2"/>
      <c r="D10578" s="44"/>
      <c r="E10578" s="44"/>
      <c r="F10578" s="45"/>
      <c r="G10578" s="45"/>
      <c r="H10578" s="45"/>
      <c r="I10578" s="45"/>
      <c r="J10578" s="45"/>
      <c r="K10578" s="45"/>
      <c r="L10578" s="45"/>
      <c r="M10578" s="45"/>
      <c r="N10578" s="45"/>
      <c r="O10578" s="45"/>
      <c r="P10578" s="45"/>
      <c r="Q10578" s="45"/>
      <c r="R10578" s="45"/>
      <c r="S10578" s="45"/>
      <c r="T10578" s="45"/>
      <c r="U10578" s="45"/>
      <c r="V10578" s="46"/>
      <c r="W10578" s="46"/>
      <c r="X10578" s="45"/>
      <c r="Y10578" s="45"/>
      <c r="Z10578" s="44"/>
      <c r="AA10578" s="44"/>
      <c r="AB10578" s="45"/>
      <c r="AC10578" s="45"/>
      <c r="AD10578" s="45"/>
      <c r="AE10578" s="45"/>
      <c r="AF10578" s="45"/>
      <c r="AG10578" s="45"/>
      <c r="AH10578" s="45"/>
      <c r="AI10578" s="45"/>
      <c r="AJ10578" s="45"/>
      <c r="AK10578" s="20"/>
    </row>
    <row r="10579" spans="2:37">
      <c r="B10579" s="2"/>
      <c r="D10579" s="44"/>
      <c r="E10579" s="44"/>
      <c r="F10579" s="45"/>
      <c r="G10579" s="45"/>
      <c r="H10579" s="45"/>
      <c r="I10579" s="45"/>
      <c r="J10579" s="45"/>
      <c r="K10579" s="45"/>
      <c r="L10579" s="45"/>
      <c r="M10579" s="45"/>
      <c r="N10579" s="45"/>
      <c r="O10579" s="45"/>
      <c r="P10579" s="45"/>
      <c r="Q10579" s="45"/>
      <c r="R10579" s="45"/>
      <c r="S10579" s="45"/>
      <c r="T10579" s="45"/>
      <c r="U10579" s="45"/>
      <c r="V10579" s="46"/>
      <c r="W10579" s="46"/>
      <c r="X10579" s="45"/>
      <c r="Y10579" s="45"/>
      <c r="Z10579" s="44"/>
      <c r="AA10579" s="44"/>
      <c r="AB10579" s="45"/>
      <c r="AC10579" s="45"/>
      <c r="AD10579" s="45"/>
      <c r="AE10579" s="45"/>
      <c r="AF10579" s="45"/>
      <c r="AG10579" s="45"/>
      <c r="AH10579" s="45"/>
      <c r="AI10579" s="45"/>
      <c r="AJ10579" s="45"/>
      <c r="AK10579" s="20"/>
    </row>
    <row r="10580" spans="2:37">
      <c r="B10580" s="2"/>
      <c r="D10580" s="44"/>
      <c r="E10580" s="44"/>
      <c r="F10580" s="45"/>
      <c r="G10580" s="45"/>
      <c r="H10580" s="45"/>
      <c r="I10580" s="45"/>
      <c r="J10580" s="45"/>
      <c r="K10580" s="45"/>
      <c r="L10580" s="45"/>
      <c r="M10580" s="45"/>
      <c r="N10580" s="45"/>
      <c r="O10580" s="45"/>
      <c r="P10580" s="45"/>
      <c r="Q10580" s="45"/>
      <c r="R10580" s="45"/>
      <c r="S10580" s="45"/>
      <c r="T10580" s="45"/>
      <c r="U10580" s="45"/>
      <c r="V10580" s="46"/>
      <c r="W10580" s="46"/>
      <c r="X10580" s="45"/>
      <c r="Y10580" s="45"/>
      <c r="Z10580" s="44"/>
      <c r="AA10580" s="44"/>
      <c r="AB10580" s="45"/>
      <c r="AC10580" s="45"/>
      <c r="AD10580" s="45"/>
      <c r="AE10580" s="45"/>
      <c r="AF10580" s="45"/>
      <c r="AG10580" s="45"/>
      <c r="AH10580" s="45"/>
      <c r="AI10580" s="45"/>
      <c r="AJ10580" s="45"/>
      <c r="AK10580" s="20"/>
    </row>
    <row r="10581" spans="2:37">
      <c r="B10581" s="2"/>
      <c r="D10581" s="44"/>
      <c r="E10581" s="44"/>
      <c r="F10581" s="45"/>
      <c r="G10581" s="45"/>
      <c r="H10581" s="45"/>
      <c r="I10581" s="45"/>
      <c r="J10581" s="45"/>
      <c r="K10581" s="45"/>
      <c r="L10581" s="45"/>
      <c r="M10581" s="45"/>
      <c r="N10581" s="45"/>
      <c r="O10581" s="45"/>
      <c r="P10581" s="45"/>
      <c r="Q10581" s="45"/>
      <c r="R10581" s="45"/>
      <c r="S10581" s="45"/>
      <c r="T10581" s="45"/>
      <c r="U10581" s="45"/>
      <c r="V10581" s="46"/>
      <c r="W10581" s="46"/>
      <c r="X10581" s="45"/>
      <c r="Y10581" s="45"/>
      <c r="Z10581" s="44"/>
      <c r="AA10581" s="44"/>
      <c r="AB10581" s="45"/>
      <c r="AC10581" s="45"/>
      <c r="AD10581" s="45"/>
      <c r="AE10581" s="45"/>
      <c r="AF10581" s="45"/>
      <c r="AG10581" s="45"/>
      <c r="AH10581" s="45"/>
      <c r="AI10581" s="45"/>
      <c r="AJ10581" s="45"/>
      <c r="AK10581" s="20"/>
    </row>
    <row r="10582" spans="2:37">
      <c r="B10582" s="2"/>
      <c r="D10582" s="44"/>
      <c r="E10582" s="44"/>
      <c r="F10582" s="45"/>
      <c r="G10582" s="45"/>
      <c r="H10582" s="45"/>
      <c r="I10582" s="45"/>
      <c r="J10582" s="45"/>
      <c r="K10582" s="45"/>
      <c r="L10582" s="45"/>
      <c r="M10582" s="45"/>
      <c r="N10582" s="45"/>
      <c r="O10582" s="45"/>
      <c r="P10582" s="45"/>
      <c r="Q10582" s="45"/>
      <c r="R10582" s="45"/>
      <c r="S10582" s="45"/>
      <c r="T10582" s="45"/>
      <c r="U10582" s="45"/>
      <c r="V10582" s="46"/>
      <c r="W10582" s="46"/>
      <c r="X10582" s="45"/>
      <c r="Y10582" s="45"/>
      <c r="Z10582" s="44"/>
      <c r="AA10582" s="44"/>
      <c r="AB10582" s="45"/>
      <c r="AC10582" s="45"/>
      <c r="AD10582" s="45"/>
      <c r="AE10582" s="45"/>
      <c r="AF10582" s="45"/>
      <c r="AG10582" s="45"/>
      <c r="AH10582" s="45"/>
      <c r="AI10582" s="45"/>
      <c r="AJ10582" s="45"/>
      <c r="AK10582" s="20"/>
    </row>
    <row r="10583" spans="2:37">
      <c r="B10583" s="2"/>
      <c r="D10583" s="44"/>
      <c r="E10583" s="44"/>
      <c r="F10583" s="45"/>
      <c r="G10583" s="45"/>
      <c r="H10583" s="45"/>
      <c r="I10583" s="45"/>
      <c r="J10583" s="45"/>
      <c r="K10583" s="45"/>
      <c r="L10583" s="45"/>
      <c r="M10583" s="45"/>
      <c r="N10583" s="45"/>
      <c r="O10583" s="45"/>
      <c r="P10583" s="45"/>
      <c r="Q10583" s="45"/>
      <c r="R10583" s="45"/>
      <c r="S10583" s="45"/>
      <c r="T10583" s="45"/>
      <c r="U10583" s="45"/>
      <c r="V10583" s="46"/>
      <c r="W10583" s="46"/>
      <c r="X10583" s="45"/>
      <c r="Y10583" s="45"/>
      <c r="Z10583" s="44"/>
      <c r="AA10583" s="44"/>
      <c r="AB10583" s="45"/>
      <c r="AC10583" s="45"/>
      <c r="AD10583" s="45"/>
      <c r="AE10583" s="45"/>
      <c r="AF10583" s="45"/>
      <c r="AG10583" s="45"/>
      <c r="AH10583" s="45"/>
      <c r="AI10583" s="45"/>
      <c r="AJ10583" s="45"/>
      <c r="AK10583" s="20"/>
    </row>
    <row r="10584" spans="2:37">
      <c r="B10584" s="2"/>
      <c r="D10584" s="44"/>
      <c r="E10584" s="44"/>
      <c r="F10584" s="45"/>
      <c r="G10584" s="45"/>
      <c r="H10584" s="45"/>
      <c r="I10584" s="45"/>
      <c r="J10584" s="45"/>
      <c r="K10584" s="45"/>
      <c r="L10584" s="45"/>
      <c r="M10584" s="45"/>
      <c r="N10584" s="45"/>
      <c r="O10584" s="45"/>
      <c r="P10584" s="45"/>
      <c r="Q10584" s="45"/>
      <c r="R10584" s="45"/>
      <c r="S10584" s="45"/>
      <c r="T10584" s="45"/>
      <c r="U10584" s="45"/>
      <c r="V10584" s="46"/>
      <c r="W10584" s="46"/>
      <c r="X10584" s="45"/>
      <c r="Y10584" s="45"/>
      <c r="Z10584" s="44"/>
      <c r="AA10584" s="44"/>
      <c r="AB10584" s="45"/>
      <c r="AC10584" s="45"/>
      <c r="AD10584" s="45"/>
      <c r="AE10584" s="45"/>
      <c r="AF10584" s="45"/>
      <c r="AG10584" s="45"/>
      <c r="AH10584" s="45"/>
      <c r="AI10584" s="45"/>
      <c r="AJ10584" s="45"/>
      <c r="AK10584" s="20"/>
    </row>
    <row r="10585" spans="2:37">
      <c r="B10585" s="2"/>
      <c r="D10585" s="44"/>
      <c r="E10585" s="44"/>
      <c r="F10585" s="45"/>
      <c r="G10585" s="45"/>
      <c r="H10585" s="45"/>
      <c r="I10585" s="45"/>
      <c r="J10585" s="45"/>
      <c r="K10585" s="45"/>
      <c r="L10585" s="45"/>
      <c r="M10585" s="45"/>
      <c r="N10585" s="45"/>
      <c r="O10585" s="45"/>
      <c r="P10585" s="45"/>
      <c r="Q10585" s="45"/>
      <c r="R10585" s="45"/>
      <c r="S10585" s="45"/>
      <c r="T10585" s="45"/>
      <c r="U10585" s="45"/>
      <c r="V10585" s="46"/>
      <c r="W10585" s="46"/>
      <c r="X10585" s="45"/>
      <c r="Y10585" s="45"/>
      <c r="Z10585" s="44"/>
      <c r="AA10585" s="44"/>
      <c r="AB10585" s="45"/>
      <c r="AC10585" s="45"/>
      <c r="AD10585" s="45"/>
      <c r="AE10585" s="45"/>
      <c r="AF10585" s="45"/>
      <c r="AG10585" s="45"/>
      <c r="AH10585" s="45"/>
      <c r="AI10585" s="45"/>
      <c r="AJ10585" s="45"/>
      <c r="AK10585" s="20"/>
    </row>
    <row r="10586" spans="2:37">
      <c r="B10586" s="2"/>
      <c r="D10586" s="44"/>
      <c r="E10586" s="44"/>
      <c r="F10586" s="45"/>
      <c r="G10586" s="45"/>
      <c r="H10586" s="45"/>
      <c r="I10586" s="45"/>
      <c r="J10586" s="45"/>
      <c r="K10586" s="45"/>
      <c r="L10586" s="45"/>
      <c r="M10586" s="45"/>
      <c r="N10586" s="45"/>
      <c r="O10586" s="45"/>
      <c r="P10586" s="45"/>
      <c r="Q10586" s="45"/>
      <c r="R10586" s="45"/>
      <c r="S10586" s="45"/>
      <c r="T10586" s="45"/>
      <c r="U10586" s="45"/>
      <c r="V10586" s="46"/>
      <c r="W10586" s="46"/>
      <c r="X10586" s="45"/>
      <c r="Y10586" s="45"/>
      <c r="Z10586" s="44"/>
      <c r="AA10586" s="44"/>
      <c r="AB10586" s="45"/>
      <c r="AC10586" s="45"/>
      <c r="AD10586" s="45"/>
      <c r="AE10586" s="45"/>
      <c r="AF10586" s="45"/>
      <c r="AG10586" s="45"/>
      <c r="AH10586" s="45"/>
      <c r="AI10586" s="45"/>
      <c r="AJ10586" s="45"/>
      <c r="AK10586" s="20"/>
    </row>
    <row r="10587" spans="2:37">
      <c r="B10587" s="2"/>
      <c r="D10587" s="44"/>
      <c r="E10587" s="44"/>
      <c r="F10587" s="45"/>
      <c r="G10587" s="45"/>
      <c r="H10587" s="45"/>
      <c r="I10587" s="45"/>
      <c r="J10587" s="45"/>
      <c r="K10587" s="45"/>
      <c r="L10587" s="45"/>
      <c r="M10587" s="45"/>
      <c r="N10587" s="45"/>
      <c r="O10587" s="45"/>
      <c r="P10587" s="45"/>
      <c r="Q10587" s="45"/>
      <c r="R10587" s="45"/>
      <c r="S10587" s="45"/>
      <c r="T10587" s="45"/>
      <c r="U10587" s="45"/>
      <c r="V10587" s="46"/>
      <c r="W10587" s="46"/>
      <c r="X10587" s="45"/>
      <c r="Y10587" s="45"/>
      <c r="Z10587" s="44"/>
      <c r="AA10587" s="44"/>
      <c r="AB10587" s="45"/>
      <c r="AC10587" s="45"/>
      <c r="AD10587" s="45"/>
      <c r="AE10587" s="45"/>
      <c r="AF10587" s="45"/>
      <c r="AG10587" s="45"/>
      <c r="AH10587" s="45"/>
      <c r="AI10587" s="45"/>
      <c r="AJ10587" s="45"/>
      <c r="AK10587" s="20"/>
    </row>
    <row r="10588" spans="2:37">
      <c r="B10588" s="2"/>
      <c r="D10588" s="44"/>
      <c r="E10588" s="44"/>
      <c r="F10588" s="45"/>
      <c r="G10588" s="45"/>
      <c r="H10588" s="45"/>
      <c r="I10588" s="45"/>
      <c r="J10588" s="45"/>
      <c r="K10588" s="45"/>
      <c r="L10588" s="45"/>
      <c r="M10588" s="45"/>
      <c r="N10588" s="45"/>
      <c r="O10588" s="45"/>
      <c r="P10588" s="45"/>
      <c r="Q10588" s="45"/>
      <c r="R10588" s="45"/>
      <c r="S10588" s="45"/>
      <c r="T10588" s="45"/>
      <c r="U10588" s="45"/>
      <c r="V10588" s="46"/>
      <c r="W10588" s="46"/>
      <c r="X10588" s="45"/>
      <c r="Y10588" s="45"/>
      <c r="Z10588" s="44"/>
      <c r="AA10588" s="44"/>
      <c r="AB10588" s="45"/>
      <c r="AC10588" s="45"/>
      <c r="AD10588" s="45"/>
      <c r="AE10588" s="45"/>
      <c r="AF10588" s="45"/>
      <c r="AG10588" s="45"/>
      <c r="AH10588" s="45"/>
      <c r="AI10588" s="45"/>
      <c r="AJ10588" s="45"/>
      <c r="AK10588" s="20"/>
    </row>
    <row r="10589" spans="2:37">
      <c r="B10589" s="2"/>
      <c r="D10589" s="44"/>
      <c r="E10589" s="44"/>
      <c r="F10589" s="45"/>
      <c r="G10589" s="45"/>
      <c r="H10589" s="45"/>
      <c r="I10589" s="45"/>
      <c r="J10589" s="45"/>
      <c r="K10589" s="45"/>
      <c r="L10589" s="45"/>
      <c r="M10589" s="45"/>
      <c r="N10589" s="45"/>
      <c r="O10589" s="45"/>
      <c r="P10589" s="45"/>
      <c r="Q10589" s="45"/>
      <c r="R10589" s="45"/>
      <c r="S10589" s="45"/>
      <c r="T10589" s="45"/>
      <c r="U10589" s="45"/>
      <c r="V10589" s="46"/>
      <c r="W10589" s="46"/>
      <c r="X10589" s="45"/>
      <c r="Y10589" s="45"/>
      <c r="Z10589" s="44"/>
      <c r="AA10589" s="44"/>
      <c r="AB10589" s="45"/>
      <c r="AC10589" s="45"/>
      <c r="AD10589" s="45"/>
      <c r="AE10589" s="45"/>
      <c r="AF10589" s="45"/>
      <c r="AG10589" s="45"/>
      <c r="AH10589" s="45"/>
      <c r="AI10589" s="45"/>
      <c r="AJ10589" s="45"/>
      <c r="AK10589" s="20"/>
    </row>
    <row r="10590" spans="2:37">
      <c r="B10590" s="2"/>
      <c r="D10590" s="44"/>
      <c r="E10590" s="44"/>
      <c r="F10590" s="45"/>
      <c r="G10590" s="45"/>
      <c r="H10590" s="45"/>
      <c r="I10590" s="45"/>
      <c r="J10590" s="45"/>
      <c r="K10590" s="45"/>
      <c r="L10590" s="45"/>
      <c r="M10590" s="45"/>
      <c r="N10590" s="45"/>
      <c r="O10590" s="45"/>
      <c r="P10590" s="45"/>
      <c r="Q10590" s="45"/>
      <c r="R10590" s="45"/>
      <c r="S10590" s="45"/>
      <c r="T10590" s="45"/>
      <c r="U10590" s="45"/>
      <c r="V10590" s="46"/>
      <c r="W10590" s="46"/>
      <c r="X10590" s="45"/>
      <c r="Y10590" s="45"/>
      <c r="Z10590" s="44"/>
      <c r="AA10590" s="44"/>
      <c r="AB10590" s="45"/>
      <c r="AC10590" s="45"/>
      <c r="AD10590" s="45"/>
      <c r="AE10590" s="45"/>
      <c r="AF10590" s="45"/>
      <c r="AG10590" s="45"/>
      <c r="AH10590" s="45"/>
      <c r="AI10590" s="45"/>
      <c r="AJ10590" s="45"/>
      <c r="AK10590" s="20"/>
    </row>
    <row r="10591" spans="2:37">
      <c r="B10591" s="2"/>
      <c r="D10591" s="44"/>
      <c r="E10591" s="44"/>
      <c r="F10591" s="45"/>
      <c r="G10591" s="45"/>
      <c r="H10591" s="45"/>
      <c r="I10591" s="45"/>
      <c r="J10591" s="45"/>
      <c r="K10591" s="45"/>
      <c r="L10591" s="45"/>
      <c r="M10591" s="45"/>
      <c r="N10591" s="45"/>
      <c r="O10591" s="45"/>
      <c r="P10591" s="45"/>
      <c r="Q10591" s="45"/>
      <c r="R10591" s="45"/>
      <c r="S10591" s="45"/>
      <c r="T10591" s="45"/>
      <c r="U10591" s="45"/>
      <c r="V10591" s="46"/>
      <c r="W10591" s="46"/>
      <c r="X10591" s="45"/>
      <c r="Y10591" s="45"/>
      <c r="Z10591" s="44"/>
      <c r="AA10591" s="44"/>
      <c r="AB10591" s="45"/>
      <c r="AC10591" s="45"/>
      <c r="AD10591" s="45"/>
      <c r="AE10591" s="45"/>
      <c r="AF10591" s="45"/>
      <c r="AG10591" s="45"/>
      <c r="AH10591" s="45"/>
      <c r="AI10591" s="45"/>
      <c r="AJ10591" s="45"/>
      <c r="AK10591" s="20"/>
    </row>
    <row r="10592" spans="2:37" ht="14.25" customHeight="1">
      <c r="B10592" s="2"/>
      <c r="D10592" s="44"/>
      <c r="E10592" s="44"/>
      <c r="F10592" s="45"/>
      <c r="G10592" s="45"/>
      <c r="H10592" s="45"/>
      <c r="I10592" s="45"/>
      <c r="J10592" s="45"/>
      <c r="K10592" s="45"/>
      <c r="L10592" s="45"/>
      <c r="M10592" s="45"/>
      <c r="N10592" s="45"/>
      <c r="O10592" s="45"/>
      <c r="P10592" s="45"/>
      <c r="Q10592" s="45"/>
      <c r="R10592" s="45"/>
      <c r="S10592" s="45"/>
      <c r="T10592" s="45"/>
      <c r="U10592" s="45"/>
      <c r="V10592" s="46"/>
      <c r="W10592" s="46"/>
      <c r="X10592" s="45"/>
      <c r="Y10592" s="45"/>
      <c r="Z10592" s="44"/>
      <c r="AA10592" s="44"/>
      <c r="AB10592" s="45"/>
      <c r="AC10592" s="45"/>
      <c r="AD10592" s="45"/>
      <c r="AE10592" s="45"/>
      <c r="AF10592" s="45"/>
      <c r="AG10592" s="45"/>
      <c r="AH10592" s="45"/>
      <c r="AI10592" s="45"/>
      <c r="AJ10592" s="45"/>
      <c r="AK10592" s="20"/>
    </row>
    <row r="10593" spans="2:34" ht="13.5" customHeight="1">
      <c r="B10593" s="47"/>
      <c r="C10593" s="47"/>
      <c r="D10593" s="47"/>
      <c r="E10593" s="47"/>
    </row>
    <row r="10594" spans="2:34" ht="12.75" customHeight="1">
      <c r="B10594" s="39"/>
      <c r="C10594" s="39"/>
      <c r="D10594" s="39"/>
      <c r="E10594" s="39"/>
      <c r="F10594" s="39"/>
      <c r="G10594" s="1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</row>
    <row r="10595" spans="2:34" ht="12.75" customHeight="1">
      <c r="AB10595" s="39"/>
      <c r="AC10595" s="39"/>
      <c r="AD10595" s="39"/>
      <c r="AE10595" s="39"/>
      <c r="AF10595" s="39"/>
      <c r="AG10595" s="39"/>
    </row>
    <row r="10596" spans="2:34" ht="12" customHeight="1">
      <c r="B10596" s="39"/>
      <c r="C10596" s="39"/>
      <c r="D10596" s="39"/>
      <c r="E10596" s="39"/>
      <c r="G10596" s="1"/>
      <c r="H10596" s="41"/>
      <c r="I10596" s="41"/>
      <c r="J10596" s="41"/>
      <c r="K10596" s="41"/>
      <c r="L10596" s="41"/>
      <c r="M10596" s="41"/>
      <c r="N10596" s="41"/>
      <c r="O10596" s="39"/>
      <c r="P10596" s="39"/>
      <c r="Q10596" s="39"/>
      <c r="R10596" s="39"/>
      <c r="S10596" s="1"/>
      <c r="T10596" s="42"/>
      <c r="U10596" s="42"/>
      <c r="V10596" s="42"/>
      <c r="W10596" s="42"/>
      <c r="X10596" s="42"/>
      <c r="Y10596" s="42"/>
      <c r="Z10596" s="42"/>
      <c r="AA10596" s="42"/>
      <c r="AB10596" s="39"/>
      <c r="AC10596" s="39"/>
      <c r="AD10596" s="39"/>
      <c r="AE10596" s="39"/>
      <c r="AF10596" s="39"/>
      <c r="AG10596" s="39"/>
    </row>
    <row r="10597" spans="2:34" ht="10.5" customHeight="1">
      <c r="AB10597" s="39"/>
      <c r="AC10597" s="39"/>
      <c r="AD10597" s="39"/>
      <c r="AE10597" s="39"/>
      <c r="AF10597" s="39"/>
      <c r="AG10597" s="39"/>
    </row>
    <row r="10598" spans="2:34" ht="12" customHeight="1">
      <c r="AB10598" s="39"/>
      <c r="AC10598" s="39"/>
      <c r="AD10598" s="39"/>
      <c r="AE10598" s="39"/>
      <c r="AF10598" s="39"/>
      <c r="AG10598" s="39"/>
    </row>
    <row r="10599" spans="2:34" ht="12" customHeight="1">
      <c r="AB10599" s="39"/>
      <c r="AC10599" s="39"/>
      <c r="AD10599" s="39"/>
      <c r="AE10599" s="39"/>
      <c r="AF10599" s="39"/>
      <c r="AG10599" s="39"/>
    </row>
    <row r="10600" spans="2:34" ht="6" customHeight="1"/>
    <row r="10601" spans="2:34" ht="3" customHeight="1">
      <c r="B10601" s="43"/>
      <c r="D10601" s="43"/>
      <c r="E10601" s="43"/>
      <c r="G10601" s="43"/>
      <c r="H10601" s="43"/>
      <c r="J10601" s="43"/>
      <c r="K10601" s="43"/>
      <c r="L10601" s="43"/>
      <c r="M10601" s="43"/>
      <c r="N10601" s="43"/>
      <c r="O10601" s="43"/>
      <c r="Q10601" s="43"/>
      <c r="R10601" s="43"/>
      <c r="S10601" s="43"/>
      <c r="T10601" s="43"/>
      <c r="U10601" s="43"/>
      <c r="X10601" s="43"/>
      <c r="Y10601" s="43"/>
      <c r="Z10601" s="43"/>
      <c r="AA10601" s="43"/>
      <c r="AB10601" s="43"/>
      <c r="AC10601" s="43"/>
      <c r="AE10601" s="43"/>
      <c r="AF10601" s="43"/>
      <c r="AG10601" s="43"/>
      <c r="AH10601" s="43"/>
    </row>
    <row r="10602" spans="2:34" ht="14.25" customHeight="1">
      <c r="B10602" s="43"/>
      <c r="D10602" s="43"/>
      <c r="E10602" s="43"/>
      <c r="G10602" s="43"/>
      <c r="H10602" s="43"/>
      <c r="J10602" s="43"/>
      <c r="K10602" s="43"/>
      <c r="L10602" s="43"/>
      <c r="M10602" s="43"/>
      <c r="N10602" s="43"/>
      <c r="O10602" s="43"/>
      <c r="Q10602" s="43"/>
      <c r="R10602" s="43"/>
      <c r="S10602" s="43"/>
      <c r="T10602" s="43"/>
      <c r="U10602" s="43"/>
      <c r="X10602" s="43"/>
      <c r="Y10602" s="43"/>
      <c r="Z10602" s="43"/>
      <c r="AA10602" s="43"/>
      <c r="AB10602" s="43"/>
      <c r="AC10602" s="43"/>
      <c r="AE10602" s="43"/>
      <c r="AF10602" s="43"/>
      <c r="AG10602" s="43"/>
      <c r="AH10602" s="43"/>
    </row>
    <row r="10603" spans="2:34">
      <c r="B10603" s="2"/>
      <c r="D10603" s="44"/>
      <c r="E10603" s="44"/>
      <c r="F10603" s="45"/>
      <c r="G10603" s="45"/>
      <c r="H10603" s="45"/>
      <c r="I10603" s="45"/>
      <c r="J10603" s="45"/>
      <c r="K10603" s="45"/>
      <c r="L10603" s="45"/>
      <c r="M10603" s="45"/>
      <c r="N10603" s="45"/>
      <c r="O10603" s="45"/>
      <c r="P10603" s="45"/>
      <c r="Q10603" s="45"/>
      <c r="R10603" s="45"/>
      <c r="S10603" s="45"/>
      <c r="T10603" s="45"/>
      <c r="U10603" s="45"/>
      <c r="V10603" s="46"/>
      <c r="W10603" s="46"/>
    </row>
    <row r="10604" spans="2:34">
      <c r="B10604" s="2"/>
      <c r="D10604" s="44"/>
      <c r="E10604" s="44"/>
      <c r="F10604" s="45"/>
      <c r="G10604" s="45"/>
      <c r="H10604" s="45"/>
      <c r="I10604" s="45"/>
      <c r="J10604" s="45"/>
      <c r="K10604" s="45"/>
      <c r="L10604" s="45"/>
      <c r="M10604" s="45"/>
      <c r="N10604" s="45"/>
      <c r="O10604" s="45"/>
      <c r="P10604" s="45"/>
      <c r="Q10604" s="45"/>
      <c r="R10604" s="45"/>
      <c r="S10604" s="45"/>
      <c r="T10604" s="45"/>
      <c r="U10604" s="45"/>
      <c r="V10604" s="46"/>
      <c r="W10604" s="46"/>
    </row>
    <row r="10605" spans="2:34">
      <c r="B10605" s="2"/>
      <c r="D10605" s="44"/>
      <c r="E10605" s="44"/>
      <c r="F10605" s="45"/>
      <c r="G10605" s="45"/>
      <c r="H10605" s="45"/>
      <c r="I10605" s="45"/>
      <c r="J10605" s="45"/>
      <c r="K10605" s="45"/>
      <c r="L10605" s="45"/>
      <c r="M10605" s="45"/>
      <c r="N10605" s="45"/>
      <c r="O10605" s="45"/>
      <c r="P10605" s="45"/>
      <c r="Q10605" s="45"/>
      <c r="R10605" s="45"/>
      <c r="S10605" s="45"/>
      <c r="T10605" s="45"/>
      <c r="U10605" s="45"/>
      <c r="V10605" s="46"/>
      <c r="W10605" s="46"/>
    </row>
    <row r="10606" spans="2:34">
      <c r="B10606" s="2"/>
      <c r="D10606" s="44"/>
      <c r="E10606" s="44"/>
      <c r="F10606" s="45"/>
      <c r="G10606" s="45"/>
      <c r="H10606" s="45"/>
      <c r="I10606" s="45"/>
      <c r="J10606" s="45"/>
      <c r="K10606" s="45"/>
      <c r="L10606" s="45"/>
      <c r="M10606" s="45"/>
      <c r="N10606" s="45"/>
      <c r="O10606" s="45"/>
      <c r="P10606" s="45"/>
      <c r="Q10606" s="45"/>
      <c r="R10606" s="45"/>
      <c r="S10606" s="45"/>
      <c r="T10606" s="45"/>
      <c r="U10606" s="45"/>
      <c r="V10606" s="46"/>
      <c r="W10606" s="46"/>
    </row>
    <row r="10607" spans="2:34">
      <c r="B10607" s="2"/>
      <c r="D10607" s="44"/>
      <c r="E10607" s="44"/>
      <c r="F10607" s="45"/>
      <c r="G10607" s="45"/>
      <c r="H10607" s="45"/>
      <c r="I10607" s="45"/>
      <c r="J10607" s="45"/>
      <c r="K10607" s="45"/>
      <c r="L10607" s="45"/>
      <c r="M10607" s="45"/>
      <c r="N10607" s="45"/>
      <c r="O10607" s="45"/>
      <c r="P10607" s="45"/>
      <c r="Q10607" s="45"/>
      <c r="R10607" s="45"/>
      <c r="S10607" s="45"/>
      <c r="T10607" s="45"/>
      <c r="U10607" s="45"/>
      <c r="V10607" s="46"/>
      <c r="W10607" s="46"/>
    </row>
    <row r="10608" spans="2:34">
      <c r="B10608" s="2"/>
      <c r="D10608" s="44"/>
      <c r="E10608" s="44"/>
      <c r="F10608" s="45"/>
      <c r="G10608" s="45"/>
      <c r="H10608" s="45"/>
      <c r="I10608" s="45"/>
      <c r="J10608" s="45"/>
      <c r="K10608" s="45"/>
      <c r="L10608" s="45"/>
      <c r="M10608" s="45"/>
      <c r="N10608" s="45"/>
      <c r="O10608" s="45"/>
      <c r="P10608" s="45"/>
      <c r="Q10608" s="45"/>
      <c r="R10608" s="45"/>
      <c r="S10608" s="45"/>
      <c r="T10608" s="45"/>
      <c r="U10608" s="45"/>
      <c r="V10608" s="46"/>
      <c r="W10608" s="46"/>
    </row>
    <row r="10609" spans="2:23">
      <c r="B10609" s="2"/>
      <c r="D10609" s="44"/>
      <c r="E10609" s="44"/>
      <c r="F10609" s="45"/>
      <c r="G10609" s="45"/>
      <c r="H10609" s="45"/>
      <c r="I10609" s="45"/>
      <c r="J10609" s="45"/>
      <c r="K10609" s="45"/>
      <c r="L10609" s="45"/>
      <c r="M10609" s="45"/>
      <c r="N10609" s="45"/>
      <c r="O10609" s="45"/>
      <c r="P10609" s="45"/>
      <c r="Q10609" s="45"/>
      <c r="R10609" s="45"/>
      <c r="S10609" s="45"/>
      <c r="T10609" s="45"/>
      <c r="U10609" s="45"/>
      <c r="V10609" s="46"/>
      <c r="W10609" s="46"/>
    </row>
    <row r="10610" spans="2:23">
      <c r="B10610" s="2"/>
      <c r="D10610" s="44"/>
      <c r="E10610" s="44"/>
      <c r="F10610" s="45"/>
      <c r="G10610" s="45"/>
      <c r="H10610" s="45"/>
      <c r="I10610" s="45"/>
      <c r="J10610" s="45"/>
      <c r="K10610" s="45"/>
      <c r="L10610" s="45"/>
      <c r="M10610" s="45"/>
      <c r="N10610" s="45"/>
      <c r="O10610" s="45"/>
      <c r="P10610" s="45"/>
      <c r="Q10610" s="45"/>
      <c r="R10610" s="45"/>
      <c r="S10610" s="45"/>
      <c r="T10610" s="45"/>
      <c r="U10610" s="45"/>
      <c r="V10610" s="46"/>
      <c r="W10610" s="46"/>
    </row>
    <row r="10611" spans="2:23">
      <c r="B10611" s="2"/>
      <c r="D10611" s="44"/>
      <c r="E10611" s="44"/>
      <c r="F10611" s="45"/>
      <c r="G10611" s="45"/>
      <c r="H10611" s="45"/>
      <c r="I10611" s="45"/>
      <c r="J10611" s="45"/>
      <c r="K10611" s="45"/>
      <c r="L10611" s="45"/>
      <c r="M10611" s="45"/>
      <c r="N10611" s="45"/>
      <c r="O10611" s="45"/>
      <c r="P10611" s="45"/>
      <c r="Q10611" s="45"/>
      <c r="R10611" s="45"/>
      <c r="S10611" s="45"/>
      <c r="T10611" s="45"/>
      <c r="U10611" s="45"/>
      <c r="V10611" s="46"/>
      <c r="W10611" s="46"/>
    </row>
    <row r="10612" spans="2:23">
      <c r="B10612" s="2"/>
      <c r="D10612" s="44"/>
      <c r="E10612" s="44"/>
      <c r="F10612" s="45"/>
      <c r="G10612" s="45"/>
      <c r="H10612" s="45"/>
      <c r="I10612" s="45"/>
      <c r="J10612" s="45"/>
      <c r="K10612" s="45"/>
      <c r="L10612" s="45"/>
      <c r="M10612" s="45"/>
      <c r="N10612" s="45"/>
      <c r="O10612" s="45"/>
      <c r="P10612" s="45"/>
      <c r="Q10612" s="45"/>
      <c r="R10612" s="45"/>
      <c r="S10612" s="45"/>
      <c r="T10612" s="45"/>
      <c r="U10612" s="45"/>
      <c r="V10612" s="46"/>
      <c r="W10612" s="46"/>
    </row>
    <row r="10613" spans="2:23">
      <c r="B10613" s="2"/>
      <c r="D10613" s="44"/>
      <c r="E10613" s="44"/>
      <c r="F10613" s="45"/>
      <c r="G10613" s="45"/>
      <c r="H10613" s="45"/>
      <c r="I10613" s="45"/>
      <c r="J10613" s="45"/>
      <c r="K10613" s="45"/>
      <c r="L10613" s="45"/>
      <c r="M10613" s="45"/>
      <c r="N10613" s="45"/>
      <c r="O10613" s="45"/>
      <c r="P10613" s="45"/>
      <c r="Q10613" s="45"/>
      <c r="R10613" s="45"/>
      <c r="S10613" s="45"/>
      <c r="T10613" s="45"/>
      <c r="U10613" s="45"/>
      <c r="V10613" s="46"/>
      <c r="W10613" s="46"/>
    </row>
    <row r="10614" spans="2:23">
      <c r="B10614" s="2"/>
      <c r="D10614" s="44"/>
      <c r="E10614" s="44"/>
      <c r="F10614" s="45"/>
      <c r="G10614" s="45"/>
      <c r="H10614" s="45"/>
      <c r="I10614" s="45"/>
      <c r="J10614" s="45"/>
      <c r="K10614" s="45"/>
      <c r="L10614" s="45"/>
      <c r="M10614" s="45"/>
      <c r="N10614" s="45"/>
      <c r="O10614" s="45"/>
      <c r="P10614" s="45"/>
      <c r="Q10614" s="45"/>
      <c r="R10614" s="45"/>
      <c r="S10614" s="45"/>
      <c r="T10614" s="45"/>
      <c r="U10614" s="45"/>
      <c r="V10614" s="46"/>
      <c r="W10614" s="46"/>
    </row>
    <row r="10615" spans="2:23">
      <c r="B10615" s="2"/>
      <c r="D10615" s="44"/>
      <c r="E10615" s="44"/>
      <c r="F10615" s="45"/>
      <c r="G10615" s="45"/>
      <c r="H10615" s="45"/>
      <c r="I10615" s="45"/>
      <c r="J10615" s="45"/>
      <c r="K10615" s="45"/>
      <c r="L10615" s="45"/>
      <c r="M10615" s="45"/>
      <c r="N10615" s="45"/>
      <c r="O10615" s="45"/>
      <c r="P10615" s="45"/>
      <c r="Q10615" s="45"/>
      <c r="R10615" s="45"/>
      <c r="S10615" s="45"/>
      <c r="T10615" s="45"/>
      <c r="U10615" s="45"/>
      <c r="V10615" s="46"/>
      <c r="W10615" s="46"/>
    </row>
    <row r="10616" spans="2:23">
      <c r="B10616" s="2"/>
      <c r="D10616" s="44"/>
      <c r="E10616" s="44"/>
      <c r="F10616" s="45"/>
      <c r="G10616" s="45"/>
      <c r="H10616" s="45"/>
      <c r="I10616" s="45"/>
      <c r="J10616" s="45"/>
      <c r="K10616" s="45"/>
      <c r="L10616" s="45"/>
      <c r="M10616" s="45"/>
      <c r="N10616" s="45"/>
      <c r="O10616" s="45"/>
      <c r="P10616" s="45"/>
      <c r="Q10616" s="45"/>
      <c r="R10616" s="45"/>
      <c r="S10616" s="45"/>
      <c r="T10616" s="45"/>
      <c r="U10616" s="45"/>
      <c r="V10616" s="46"/>
      <c r="W10616" s="46"/>
    </row>
    <row r="10617" spans="2:23">
      <c r="B10617" s="2"/>
      <c r="D10617" s="44"/>
      <c r="E10617" s="44"/>
      <c r="F10617" s="45"/>
      <c r="G10617" s="45"/>
      <c r="H10617" s="45"/>
      <c r="I10617" s="45"/>
      <c r="J10617" s="45"/>
      <c r="K10617" s="45"/>
      <c r="L10617" s="45"/>
      <c r="M10617" s="45"/>
      <c r="N10617" s="45"/>
      <c r="O10617" s="45"/>
      <c r="P10617" s="45"/>
      <c r="Q10617" s="45"/>
      <c r="R10617" s="45"/>
      <c r="S10617" s="45"/>
      <c r="T10617" s="45"/>
      <c r="U10617" s="45"/>
      <c r="V10617" s="46"/>
      <c r="W10617" s="46"/>
    </row>
    <row r="10618" spans="2:23">
      <c r="B10618" s="2"/>
      <c r="D10618" s="44"/>
      <c r="E10618" s="44"/>
      <c r="F10618" s="45"/>
      <c r="G10618" s="45"/>
      <c r="H10618" s="45"/>
      <c r="I10618" s="45"/>
      <c r="J10618" s="45"/>
      <c r="K10618" s="45"/>
      <c r="L10618" s="45"/>
      <c r="M10618" s="45"/>
      <c r="N10618" s="45"/>
      <c r="O10618" s="45"/>
      <c r="P10618" s="45"/>
      <c r="Q10618" s="45"/>
      <c r="R10618" s="45"/>
      <c r="S10618" s="45"/>
      <c r="T10618" s="45"/>
      <c r="U10618" s="45"/>
      <c r="V10618" s="46"/>
      <c r="W10618" s="46"/>
    </row>
    <row r="10619" spans="2:23">
      <c r="B10619" s="2"/>
      <c r="D10619" s="44"/>
      <c r="E10619" s="44"/>
      <c r="F10619" s="45"/>
      <c r="G10619" s="45"/>
      <c r="H10619" s="45"/>
      <c r="I10619" s="45"/>
      <c r="J10619" s="45"/>
      <c r="K10619" s="45"/>
      <c r="L10619" s="45"/>
      <c r="M10619" s="45"/>
      <c r="N10619" s="45"/>
      <c r="O10619" s="45"/>
      <c r="P10619" s="45"/>
      <c r="Q10619" s="45"/>
      <c r="R10619" s="45"/>
      <c r="S10619" s="45"/>
      <c r="T10619" s="45"/>
      <c r="U10619" s="45"/>
      <c r="V10619" s="46"/>
      <c r="W10619" s="46"/>
    </row>
    <row r="10620" spans="2:23">
      <c r="B10620" s="2"/>
      <c r="D10620" s="44"/>
      <c r="E10620" s="44"/>
      <c r="F10620" s="45"/>
      <c r="G10620" s="45"/>
      <c r="H10620" s="45"/>
      <c r="I10620" s="45"/>
      <c r="J10620" s="45"/>
      <c r="K10620" s="45"/>
      <c r="L10620" s="45"/>
      <c r="M10620" s="45"/>
      <c r="N10620" s="45"/>
      <c r="O10620" s="45"/>
      <c r="P10620" s="45"/>
      <c r="Q10620" s="45"/>
      <c r="R10620" s="45"/>
      <c r="S10620" s="45"/>
      <c r="T10620" s="45"/>
      <c r="U10620" s="45"/>
      <c r="V10620" s="46"/>
      <c r="W10620" s="46"/>
    </row>
    <row r="10621" spans="2:23">
      <c r="B10621" s="2"/>
      <c r="D10621" s="44"/>
      <c r="E10621" s="44"/>
      <c r="F10621" s="45"/>
      <c r="G10621" s="45"/>
      <c r="H10621" s="45"/>
      <c r="I10621" s="45"/>
      <c r="J10621" s="45"/>
      <c r="K10621" s="45"/>
      <c r="L10621" s="45"/>
      <c r="M10621" s="45"/>
      <c r="N10621" s="45"/>
      <c r="O10621" s="45"/>
      <c r="P10621" s="45"/>
      <c r="Q10621" s="45"/>
      <c r="R10621" s="45"/>
      <c r="S10621" s="45"/>
      <c r="T10621" s="45"/>
      <c r="U10621" s="45"/>
      <c r="V10621" s="46"/>
      <c r="W10621" s="46"/>
    </row>
    <row r="10622" spans="2:23">
      <c r="B10622" s="2"/>
      <c r="D10622" s="44"/>
      <c r="E10622" s="44"/>
      <c r="F10622" s="45"/>
      <c r="G10622" s="45"/>
      <c r="H10622" s="45"/>
      <c r="I10622" s="45"/>
      <c r="J10622" s="45"/>
      <c r="K10622" s="45"/>
      <c r="L10622" s="45"/>
      <c r="M10622" s="45"/>
      <c r="N10622" s="45"/>
      <c r="O10622" s="45"/>
      <c r="P10622" s="45"/>
      <c r="Q10622" s="45"/>
      <c r="R10622" s="45"/>
      <c r="S10622" s="45"/>
      <c r="T10622" s="45"/>
      <c r="U10622" s="45"/>
      <c r="V10622" s="46"/>
      <c r="W10622" s="46"/>
    </row>
    <row r="10623" spans="2:23">
      <c r="B10623" s="2"/>
      <c r="D10623" s="44"/>
      <c r="E10623" s="44"/>
      <c r="F10623" s="45"/>
      <c r="G10623" s="45"/>
      <c r="H10623" s="45"/>
      <c r="I10623" s="45"/>
      <c r="J10623" s="45"/>
      <c r="K10623" s="45"/>
      <c r="L10623" s="45"/>
      <c r="M10623" s="45"/>
      <c r="N10623" s="45"/>
      <c r="O10623" s="45"/>
      <c r="P10623" s="45"/>
      <c r="Q10623" s="45"/>
      <c r="R10623" s="45"/>
      <c r="S10623" s="45"/>
      <c r="T10623" s="45"/>
      <c r="U10623" s="45"/>
      <c r="V10623" s="46"/>
      <c r="W10623" s="46"/>
    </row>
    <row r="10624" spans="2:23">
      <c r="B10624" s="2"/>
      <c r="D10624" s="44"/>
      <c r="E10624" s="44"/>
      <c r="F10624" s="45"/>
      <c r="G10624" s="45"/>
      <c r="H10624" s="45"/>
      <c r="I10624" s="45"/>
      <c r="J10624" s="45"/>
      <c r="K10624" s="45"/>
      <c r="L10624" s="45"/>
      <c r="M10624" s="45"/>
      <c r="N10624" s="45"/>
      <c r="O10624" s="45"/>
      <c r="P10624" s="45"/>
      <c r="Q10624" s="45"/>
      <c r="R10624" s="45"/>
      <c r="S10624" s="45"/>
      <c r="T10624" s="45"/>
      <c r="U10624" s="45"/>
      <c r="V10624" s="46"/>
      <c r="W10624" s="46"/>
    </row>
    <row r="10625" spans="2:37">
      <c r="B10625" s="2"/>
      <c r="D10625" s="44"/>
      <c r="E10625" s="44"/>
      <c r="F10625" s="45"/>
      <c r="G10625" s="45"/>
      <c r="H10625" s="45"/>
      <c r="I10625" s="45"/>
      <c r="J10625" s="45"/>
      <c r="K10625" s="45"/>
      <c r="L10625" s="45"/>
      <c r="M10625" s="45"/>
      <c r="N10625" s="45"/>
      <c r="O10625" s="45"/>
      <c r="P10625" s="45"/>
      <c r="Q10625" s="45"/>
      <c r="R10625" s="45"/>
      <c r="S10625" s="45"/>
      <c r="T10625" s="45"/>
      <c r="U10625" s="45"/>
      <c r="V10625" s="46"/>
      <c r="W10625" s="46"/>
    </row>
    <row r="10626" spans="2:37" ht="9.75" customHeight="1">
      <c r="B10626" s="2"/>
      <c r="D10626" s="44"/>
      <c r="E10626" s="44"/>
      <c r="F10626" s="45"/>
      <c r="G10626" s="45"/>
      <c r="H10626" s="45"/>
      <c r="I10626" s="45"/>
      <c r="J10626" s="45"/>
      <c r="K10626" s="45"/>
      <c r="L10626" s="45"/>
      <c r="M10626" s="45"/>
      <c r="N10626" s="45"/>
      <c r="O10626" s="45"/>
      <c r="P10626" s="45"/>
      <c r="Q10626" s="45"/>
      <c r="R10626" s="45"/>
      <c r="S10626" s="45"/>
      <c r="T10626" s="45"/>
      <c r="U10626" s="45"/>
      <c r="V10626" s="46"/>
      <c r="W10626" s="46"/>
    </row>
    <row r="10627" spans="2:37" ht="5.25" customHeight="1"/>
    <row r="10628" spans="2:37" ht="172.5" customHeight="1"/>
    <row r="10629" spans="2:37" ht="16.5" customHeight="1"/>
    <row r="10630" spans="2:37" ht="12.75" customHeight="1">
      <c r="B10630" s="39"/>
      <c r="C10630" s="39"/>
      <c r="D10630" s="39"/>
      <c r="E10630" s="39"/>
      <c r="F10630" s="39"/>
      <c r="G10630" s="1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</row>
    <row r="10631" spans="2:37" ht="12.75" customHeight="1">
      <c r="AB10631" s="39"/>
      <c r="AC10631" s="39"/>
      <c r="AD10631" s="39"/>
      <c r="AE10631" s="39"/>
      <c r="AF10631" s="39"/>
      <c r="AG10631" s="39"/>
    </row>
    <row r="10632" spans="2:37" ht="12" customHeight="1">
      <c r="B10632" s="39"/>
      <c r="C10632" s="39"/>
      <c r="D10632" s="39"/>
      <c r="E10632" s="39"/>
      <c r="G10632" s="1"/>
      <c r="H10632" s="41"/>
      <c r="I10632" s="41"/>
      <c r="J10632" s="41"/>
      <c r="K10632" s="41"/>
      <c r="L10632" s="41"/>
      <c r="M10632" s="41"/>
      <c r="N10632" s="41"/>
      <c r="O10632" s="39"/>
      <c r="P10632" s="39"/>
      <c r="Q10632" s="39"/>
      <c r="R10632" s="39"/>
      <c r="S10632" s="1"/>
      <c r="T10632" s="42"/>
      <c r="U10632" s="42"/>
      <c r="V10632" s="42"/>
      <c r="W10632" s="42"/>
      <c r="X10632" s="42"/>
      <c r="Y10632" s="42"/>
      <c r="Z10632" s="42"/>
      <c r="AA10632" s="42"/>
      <c r="AB10632" s="39"/>
      <c r="AC10632" s="39"/>
      <c r="AD10632" s="39"/>
      <c r="AE10632" s="39"/>
      <c r="AF10632" s="39"/>
      <c r="AG10632" s="39"/>
    </row>
    <row r="10633" spans="2:37" ht="10.5" customHeight="1">
      <c r="AB10633" s="39"/>
      <c r="AC10633" s="39"/>
      <c r="AD10633" s="39"/>
      <c r="AE10633" s="39"/>
      <c r="AF10633" s="39"/>
      <c r="AG10633" s="39"/>
    </row>
    <row r="10634" spans="2:37" ht="12" customHeight="1">
      <c r="AB10634" s="39"/>
      <c r="AC10634" s="39"/>
      <c r="AD10634" s="39"/>
      <c r="AE10634" s="39"/>
      <c r="AF10634" s="39"/>
      <c r="AG10634" s="39"/>
    </row>
    <row r="10635" spans="2:37" ht="12" customHeight="1">
      <c r="AB10635" s="39"/>
      <c r="AC10635" s="39"/>
      <c r="AD10635" s="39"/>
      <c r="AE10635" s="39"/>
      <c r="AF10635" s="39"/>
      <c r="AG10635" s="39"/>
    </row>
    <row r="10636" spans="2:37" ht="6" customHeight="1"/>
    <row r="10637" spans="2:37" ht="3" customHeight="1">
      <c r="B10637" s="43"/>
      <c r="D10637" s="43"/>
      <c r="E10637" s="43"/>
      <c r="G10637" s="43"/>
      <c r="H10637" s="43"/>
      <c r="J10637" s="43"/>
      <c r="K10637" s="43"/>
      <c r="L10637" s="43"/>
      <c r="M10637" s="43"/>
      <c r="N10637" s="43"/>
      <c r="O10637" s="43"/>
      <c r="Q10637" s="43"/>
      <c r="R10637" s="43"/>
      <c r="S10637" s="43"/>
      <c r="T10637" s="43"/>
      <c r="U10637" s="43"/>
      <c r="X10637" s="43"/>
      <c r="Y10637" s="43"/>
      <c r="Z10637" s="43"/>
      <c r="AA10637" s="43"/>
      <c r="AB10637" s="43"/>
      <c r="AC10637" s="43"/>
      <c r="AE10637" s="43"/>
      <c r="AF10637" s="43"/>
      <c r="AG10637" s="43"/>
      <c r="AH10637" s="43"/>
    </row>
    <row r="10638" spans="2:37" ht="14.25" customHeight="1">
      <c r="B10638" s="43"/>
      <c r="D10638" s="43"/>
      <c r="E10638" s="43"/>
      <c r="G10638" s="43"/>
      <c r="H10638" s="43"/>
      <c r="J10638" s="43"/>
      <c r="K10638" s="43"/>
      <c r="L10638" s="43"/>
      <c r="M10638" s="43"/>
      <c r="N10638" s="43"/>
      <c r="O10638" s="43"/>
      <c r="Q10638" s="43"/>
      <c r="R10638" s="43"/>
      <c r="S10638" s="43"/>
      <c r="T10638" s="43"/>
      <c r="U10638" s="43"/>
      <c r="X10638" s="43"/>
      <c r="Y10638" s="43"/>
      <c r="Z10638" s="43"/>
      <c r="AA10638" s="43"/>
      <c r="AB10638" s="43"/>
      <c r="AC10638" s="43"/>
      <c r="AE10638" s="43"/>
      <c r="AF10638" s="43"/>
      <c r="AG10638" s="43"/>
      <c r="AH10638" s="43"/>
    </row>
    <row r="10639" spans="2:37">
      <c r="B10639" s="2"/>
      <c r="D10639" s="44"/>
      <c r="E10639" s="44"/>
      <c r="F10639" s="45"/>
      <c r="G10639" s="45"/>
      <c r="H10639" s="45"/>
      <c r="I10639" s="45"/>
      <c r="J10639" s="45"/>
      <c r="K10639" s="45"/>
      <c r="L10639" s="45"/>
      <c r="M10639" s="45"/>
      <c r="N10639" s="45"/>
      <c r="O10639" s="45"/>
      <c r="P10639" s="45"/>
      <c r="Q10639" s="45"/>
      <c r="R10639" s="45"/>
      <c r="S10639" s="45"/>
      <c r="T10639" s="45"/>
      <c r="U10639" s="45"/>
      <c r="V10639" s="46"/>
      <c r="W10639" s="46"/>
      <c r="X10639" s="45"/>
      <c r="Y10639" s="45"/>
      <c r="Z10639" s="44"/>
      <c r="AA10639" s="44"/>
      <c r="AB10639" s="45"/>
      <c r="AC10639" s="45"/>
      <c r="AD10639" s="45"/>
      <c r="AE10639" s="45"/>
      <c r="AF10639" s="45"/>
      <c r="AG10639" s="45"/>
      <c r="AH10639" s="45"/>
      <c r="AI10639" s="45"/>
      <c r="AJ10639" s="45"/>
      <c r="AK10639" s="20"/>
    </row>
    <row r="10640" spans="2:37">
      <c r="B10640" s="2"/>
      <c r="D10640" s="44"/>
      <c r="E10640" s="44"/>
      <c r="F10640" s="45"/>
      <c r="G10640" s="45"/>
      <c r="H10640" s="45"/>
      <c r="I10640" s="45"/>
      <c r="J10640" s="45"/>
      <c r="K10640" s="45"/>
      <c r="L10640" s="45"/>
      <c r="M10640" s="45"/>
      <c r="N10640" s="45"/>
      <c r="O10640" s="45"/>
      <c r="P10640" s="45"/>
      <c r="Q10640" s="45"/>
      <c r="R10640" s="45"/>
      <c r="S10640" s="45"/>
      <c r="T10640" s="45"/>
      <c r="U10640" s="45"/>
      <c r="V10640" s="46"/>
      <c r="W10640" s="46"/>
      <c r="X10640" s="45"/>
      <c r="Y10640" s="45"/>
      <c r="Z10640" s="44"/>
      <c r="AA10640" s="44"/>
      <c r="AB10640" s="45"/>
      <c r="AC10640" s="45"/>
      <c r="AD10640" s="45"/>
      <c r="AE10640" s="45"/>
      <c r="AF10640" s="45"/>
      <c r="AG10640" s="45"/>
      <c r="AH10640" s="45"/>
      <c r="AI10640" s="45"/>
      <c r="AJ10640" s="45"/>
      <c r="AK10640" s="20"/>
    </row>
    <row r="10641" spans="2:37">
      <c r="B10641" s="2"/>
      <c r="D10641" s="44"/>
      <c r="E10641" s="44"/>
      <c r="F10641" s="45"/>
      <c r="G10641" s="45"/>
      <c r="H10641" s="45"/>
      <c r="I10641" s="45"/>
      <c r="J10641" s="45"/>
      <c r="K10641" s="45"/>
      <c r="L10641" s="45"/>
      <c r="M10641" s="45"/>
      <c r="N10641" s="45"/>
      <c r="O10641" s="45"/>
      <c r="P10641" s="45"/>
      <c r="Q10641" s="45"/>
      <c r="R10641" s="45"/>
      <c r="S10641" s="45"/>
      <c r="T10641" s="45"/>
      <c r="U10641" s="45"/>
      <c r="V10641" s="46"/>
      <c r="W10641" s="46"/>
      <c r="X10641" s="45"/>
      <c r="Y10641" s="45"/>
      <c r="Z10641" s="44"/>
      <c r="AA10641" s="44"/>
      <c r="AB10641" s="45"/>
      <c r="AC10641" s="45"/>
      <c r="AD10641" s="45"/>
      <c r="AE10641" s="45"/>
      <c r="AF10641" s="45"/>
      <c r="AG10641" s="45"/>
      <c r="AH10641" s="45"/>
      <c r="AI10641" s="45"/>
      <c r="AJ10641" s="45"/>
      <c r="AK10641" s="20"/>
    </row>
    <row r="10642" spans="2:37">
      <c r="B10642" s="2"/>
      <c r="D10642" s="44"/>
      <c r="E10642" s="44"/>
      <c r="F10642" s="45"/>
      <c r="G10642" s="45"/>
      <c r="H10642" s="45"/>
      <c r="I10642" s="45"/>
      <c r="J10642" s="45"/>
      <c r="K10642" s="45"/>
      <c r="L10642" s="45"/>
      <c r="M10642" s="45"/>
      <c r="N10642" s="45"/>
      <c r="O10642" s="45"/>
      <c r="P10642" s="45"/>
      <c r="Q10642" s="45"/>
      <c r="R10642" s="45"/>
      <c r="S10642" s="45"/>
      <c r="T10642" s="45"/>
      <c r="U10642" s="45"/>
      <c r="V10642" s="46"/>
      <c r="W10642" s="46"/>
      <c r="X10642" s="45"/>
      <c r="Y10642" s="45"/>
      <c r="Z10642" s="44"/>
      <c r="AA10642" s="44"/>
      <c r="AB10642" s="45"/>
      <c r="AC10642" s="45"/>
      <c r="AD10642" s="45"/>
      <c r="AE10642" s="45"/>
      <c r="AF10642" s="45"/>
      <c r="AG10642" s="45"/>
      <c r="AH10642" s="45"/>
      <c r="AI10642" s="45"/>
      <c r="AJ10642" s="45"/>
      <c r="AK10642" s="20"/>
    </row>
    <row r="10643" spans="2:37">
      <c r="B10643" s="2"/>
      <c r="D10643" s="44"/>
      <c r="E10643" s="44"/>
      <c r="F10643" s="45"/>
      <c r="G10643" s="45"/>
      <c r="H10643" s="45"/>
      <c r="I10643" s="45"/>
      <c r="J10643" s="45"/>
      <c r="K10643" s="45"/>
      <c r="L10643" s="45"/>
      <c r="M10643" s="45"/>
      <c r="N10643" s="45"/>
      <c r="O10643" s="45"/>
      <c r="P10643" s="45"/>
      <c r="Q10643" s="45"/>
      <c r="R10643" s="45"/>
      <c r="S10643" s="45"/>
      <c r="T10643" s="45"/>
      <c r="U10643" s="45"/>
      <c r="V10643" s="46"/>
      <c r="W10643" s="46"/>
      <c r="X10643" s="45"/>
      <c r="Y10643" s="45"/>
      <c r="Z10643" s="44"/>
      <c r="AA10643" s="44"/>
      <c r="AB10643" s="45"/>
      <c r="AC10643" s="45"/>
      <c r="AD10643" s="45"/>
      <c r="AE10643" s="45"/>
      <c r="AF10643" s="45"/>
      <c r="AG10643" s="45"/>
      <c r="AH10643" s="45"/>
      <c r="AI10643" s="45"/>
      <c r="AJ10643" s="45"/>
      <c r="AK10643" s="20"/>
    </row>
    <row r="10644" spans="2:37">
      <c r="B10644" s="2"/>
      <c r="D10644" s="44"/>
      <c r="E10644" s="44"/>
      <c r="F10644" s="45"/>
      <c r="G10644" s="45"/>
      <c r="H10644" s="45"/>
      <c r="I10644" s="45"/>
      <c r="J10644" s="45"/>
      <c r="K10644" s="45"/>
      <c r="L10644" s="45"/>
      <c r="M10644" s="45"/>
      <c r="N10644" s="45"/>
      <c r="O10644" s="45"/>
      <c r="P10644" s="45"/>
      <c r="Q10644" s="45"/>
      <c r="R10644" s="45"/>
      <c r="S10644" s="45"/>
      <c r="T10644" s="45"/>
      <c r="U10644" s="45"/>
      <c r="V10644" s="46"/>
      <c r="W10644" s="46"/>
      <c r="X10644" s="45"/>
      <c r="Y10644" s="45"/>
      <c r="Z10644" s="44"/>
      <c r="AA10644" s="44"/>
      <c r="AB10644" s="45"/>
      <c r="AC10644" s="45"/>
      <c r="AD10644" s="45"/>
      <c r="AE10644" s="45"/>
      <c r="AF10644" s="45"/>
      <c r="AG10644" s="45"/>
      <c r="AH10644" s="45"/>
      <c r="AI10644" s="45"/>
      <c r="AJ10644" s="45"/>
      <c r="AK10644" s="20"/>
    </row>
    <row r="10645" spans="2:37">
      <c r="B10645" s="2"/>
      <c r="D10645" s="44"/>
      <c r="E10645" s="44"/>
      <c r="F10645" s="45"/>
      <c r="G10645" s="45"/>
      <c r="H10645" s="45"/>
      <c r="I10645" s="45"/>
      <c r="J10645" s="45"/>
      <c r="K10645" s="45"/>
      <c r="L10645" s="45"/>
      <c r="M10645" s="45"/>
      <c r="N10645" s="45"/>
      <c r="O10645" s="45"/>
      <c r="P10645" s="45"/>
      <c r="Q10645" s="45"/>
      <c r="R10645" s="45"/>
      <c r="S10645" s="45"/>
      <c r="T10645" s="45"/>
      <c r="U10645" s="45"/>
      <c r="V10645" s="46"/>
      <c r="W10645" s="46"/>
      <c r="X10645" s="45"/>
      <c r="Y10645" s="45"/>
      <c r="Z10645" s="44"/>
      <c r="AA10645" s="44"/>
      <c r="AB10645" s="45"/>
      <c r="AC10645" s="45"/>
      <c r="AD10645" s="45"/>
      <c r="AE10645" s="45"/>
      <c r="AF10645" s="45"/>
      <c r="AG10645" s="45"/>
      <c r="AH10645" s="45"/>
      <c r="AI10645" s="45"/>
      <c r="AJ10645" s="45"/>
      <c r="AK10645" s="20"/>
    </row>
    <row r="10646" spans="2:37">
      <c r="B10646" s="2"/>
      <c r="D10646" s="44"/>
      <c r="E10646" s="44"/>
      <c r="F10646" s="45"/>
      <c r="G10646" s="45"/>
      <c r="H10646" s="45"/>
      <c r="I10646" s="45"/>
      <c r="J10646" s="45"/>
      <c r="K10646" s="45"/>
      <c r="L10646" s="45"/>
      <c r="M10646" s="45"/>
      <c r="N10646" s="45"/>
      <c r="O10646" s="45"/>
      <c r="P10646" s="45"/>
      <c r="Q10646" s="45"/>
      <c r="R10646" s="45"/>
      <c r="S10646" s="45"/>
      <c r="T10646" s="45"/>
      <c r="U10646" s="45"/>
      <c r="V10646" s="46"/>
      <c r="W10646" s="46"/>
      <c r="X10646" s="45"/>
      <c r="Y10646" s="45"/>
      <c r="Z10646" s="44"/>
      <c r="AA10646" s="44"/>
      <c r="AB10646" s="45"/>
      <c r="AC10646" s="45"/>
      <c r="AD10646" s="45"/>
      <c r="AE10646" s="45"/>
      <c r="AF10646" s="45"/>
      <c r="AG10646" s="45"/>
      <c r="AH10646" s="45"/>
      <c r="AI10646" s="45"/>
      <c r="AJ10646" s="45"/>
      <c r="AK10646" s="20"/>
    </row>
    <row r="10647" spans="2:37">
      <c r="B10647" s="2"/>
      <c r="D10647" s="44"/>
      <c r="E10647" s="44"/>
      <c r="F10647" s="45"/>
      <c r="G10647" s="45"/>
      <c r="H10647" s="45"/>
      <c r="I10647" s="45"/>
      <c r="J10647" s="45"/>
      <c r="K10647" s="45"/>
      <c r="L10647" s="45"/>
      <c r="M10647" s="45"/>
      <c r="N10647" s="45"/>
      <c r="O10647" s="45"/>
      <c r="P10647" s="45"/>
      <c r="Q10647" s="45"/>
      <c r="R10647" s="45"/>
      <c r="S10647" s="45"/>
      <c r="T10647" s="45"/>
      <c r="U10647" s="45"/>
      <c r="V10647" s="46"/>
      <c r="W10647" s="46"/>
      <c r="X10647" s="45"/>
      <c r="Y10647" s="45"/>
      <c r="Z10647" s="44"/>
      <c r="AA10647" s="44"/>
      <c r="AB10647" s="45"/>
      <c r="AC10647" s="45"/>
      <c r="AD10647" s="45"/>
      <c r="AE10647" s="45"/>
      <c r="AF10647" s="45"/>
      <c r="AG10647" s="45"/>
      <c r="AH10647" s="45"/>
      <c r="AI10647" s="45"/>
      <c r="AJ10647" s="45"/>
      <c r="AK10647" s="20"/>
    </row>
    <row r="10648" spans="2:37">
      <c r="B10648" s="2"/>
      <c r="D10648" s="44"/>
      <c r="E10648" s="44"/>
      <c r="F10648" s="45"/>
      <c r="G10648" s="45"/>
      <c r="H10648" s="45"/>
      <c r="I10648" s="45"/>
      <c r="J10648" s="45"/>
      <c r="K10648" s="45"/>
      <c r="L10648" s="45"/>
      <c r="M10648" s="45"/>
      <c r="N10648" s="45"/>
      <c r="O10648" s="45"/>
      <c r="P10648" s="45"/>
      <c r="Q10648" s="45"/>
      <c r="R10648" s="45"/>
      <c r="S10648" s="45"/>
      <c r="T10648" s="45"/>
      <c r="U10648" s="45"/>
      <c r="V10648" s="46"/>
      <c r="W10648" s="46"/>
      <c r="X10648" s="45"/>
      <c r="Y10648" s="45"/>
      <c r="Z10648" s="44"/>
      <c r="AA10648" s="44"/>
      <c r="AB10648" s="45"/>
      <c r="AC10648" s="45"/>
      <c r="AD10648" s="45"/>
      <c r="AE10648" s="45"/>
      <c r="AF10648" s="45"/>
      <c r="AG10648" s="45"/>
      <c r="AH10648" s="45"/>
      <c r="AI10648" s="45"/>
      <c r="AJ10648" s="45"/>
      <c r="AK10648" s="20"/>
    </row>
    <row r="10649" spans="2:37">
      <c r="B10649" s="2"/>
      <c r="D10649" s="44"/>
      <c r="E10649" s="44"/>
      <c r="F10649" s="45"/>
      <c r="G10649" s="45"/>
      <c r="H10649" s="45"/>
      <c r="I10649" s="45"/>
      <c r="J10649" s="45"/>
      <c r="K10649" s="45"/>
      <c r="L10649" s="45"/>
      <c r="M10649" s="45"/>
      <c r="N10649" s="45"/>
      <c r="O10649" s="45"/>
      <c r="P10649" s="45"/>
      <c r="Q10649" s="45"/>
      <c r="R10649" s="45"/>
      <c r="S10649" s="45"/>
      <c r="T10649" s="45"/>
      <c r="U10649" s="45"/>
      <c r="V10649" s="46"/>
      <c r="W10649" s="46"/>
      <c r="X10649" s="45"/>
      <c r="Y10649" s="45"/>
      <c r="Z10649" s="44"/>
      <c r="AA10649" s="44"/>
      <c r="AB10649" s="45"/>
      <c r="AC10649" s="45"/>
      <c r="AD10649" s="45"/>
      <c r="AE10649" s="45"/>
      <c r="AF10649" s="45"/>
      <c r="AG10649" s="45"/>
      <c r="AH10649" s="45"/>
      <c r="AI10649" s="45"/>
      <c r="AJ10649" s="45"/>
      <c r="AK10649" s="20"/>
    </row>
    <row r="10650" spans="2:37">
      <c r="B10650" s="2"/>
      <c r="D10650" s="44"/>
      <c r="E10650" s="44"/>
      <c r="F10650" s="45"/>
      <c r="G10650" s="45"/>
      <c r="H10650" s="45"/>
      <c r="I10650" s="45"/>
      <c r="J10650" s="45"/>
      <c r="K10650" s="45"/>
      <c r="L10650" s="45"/>
      <c r="M10650" s="45"/>
      <c r="N10650" s="45"/>
      <c r="O10650" s="45"/>
      <c r="P10650" s="45"/>
      <c r="Q10650" s="45"/>
      <c r="R10650" s="45"/>
      <c r="S10650" s="45"/>
      <c r="T10650" s="45"/>
      <c r="U10650" s="45"/>
      <c r="V10650" s="46"/>
      <c r="W10650" s="46"/>
      <c r="X10650" s="45"/>
      <c r="Y10650" s="45"/>
      <c r="Z10650" s="44"/>
      <c r="AA10650" s="44"/>
      <c r="AB10650" s="45"/>
      <c r="AC10650" s="45"/>
      <c r="AD10650" s="45"/>
      <c r="AE10650" s="45"/>
      <c r="AF10650" s="45"/>
      <c r="AG10650" s="45"/>
      <c r="AH10650" s="45"/>
      <c r="AI10650" s="45"/>
      <c r="AJ10650" s="45"/>
      <c r="AK10650" s="20"/>
    </row>
    <row r="10651" spans="2:37">
      <c r="B10651" s="2"/>
      <c r="D10651" s="44"/>
      <c r="E10651" s="44"/>
      <c r="F10651" s="45"/>
      <c r="G10651" s="45"/>
      <c r="H10651" s="45"/>
      <c r="I10651" s="45"/>
      <c r="J10651" s="45"/>
      <c r="K10651" s="45"/>
      <c r="L10651" s="45"/>
      <c r="M10651" s="45"/>
      <c r="N10651" s="45"/>
      <c r="O10651" s="45"/>
      <c r="P10651" s="45"/>
      <c r="Q10651" s="45"/>
      <c r="R10651" s="45"/>
      <c r="S10651" s="45"/>
      <c r="T10651" s="45"/>
      <c r="U10651" s="45"/>
      <c r="V10651" s="46"/>
      <c r="W10651" s="46"/>
      <c r="X10651" s="45"/>
      <c r="Y10651" s="45"/>
      <c r="Z10651" s="44"/>
      <c r="AA10651" s="44"/>
      <c r="AB10651" s="45"/>
      <c r="AC10651" s="45"/>
      <c r="AD10651" s="45"/>
      <c r="AE10651" s="45"/>
      <c r="AF10651" s="45"/>
      <c r="AG10651" s="45"/>
      <c r="AH10651" s="45"/>
      <c r="AI10651" s="45"/>
      <c r="AJ10651" s="45"/>
      <c r="AK10651" s="20"/>
    </row>
    <row r="10652" spans="2:37">
      <c r="B10652" s="2"/>
      <c r="D10652" s="44"/>
      <c r="E10652" s="44"/>
      <c r="F10652" s="45"/>
      <c r="G10652" s="45"/>
      <c r="H10652" s="45"/>
      <c r="I10652" s="45"/>
      <c r="J10652" s="45"/>
      <c r="K10652" s="45"/>
      <c r="L10652" s="45"/>
      <c r="M10652" s="45"/>
      <c r="N10652" s="45"/>
      <c r="O10652" s="45"/>
      <c r="P10652" s="45"/>
      <c r="Q10652" s="45"/>
      <c r="R10652" s="45"/>
      <c r="S10652" s="45"/>
      <c r="T10652" s="45"/>
      <c r="U10652" s="45"/>
      <c r="V10652" s="46"/>
      <c r="W10652" s="46"/>
      <c r="X10652" s="45"/>
      <c r="Y10652" s="45"/>
      <c r="Z10652" s="44"/>
      <c r="AA10652" s="44"/>
      <c r="AB10652" s="45"/>
      <c r="AC10652" s="45"/>
      <c r="AD10652" s="45"/>
      <c r="AE10652" s="45"/>
      <c r="AF10652" s="45"/>
      <c r="AG10652" s="45"/>
      <c r="AH10652" s="45"/>
      <c r="AI10652" s="45"/>
      <c r="AJ10652" s="45"/>
      <c r="AK10652" s="20"/>
    </row>
    <row r="10653" spans="2:37">
      <c r="B10653" s="2"/>
      <c r="D10653" s="44"/>
      <c r="E10653" s="44"/>
      <c r="F10653" s="45"/>
      <c r="G10653" s="45"/>
      <c r="H10653" s="45"/>
      <c r="I10653" s="45"/>
      <c r="J10653" s="45"/>
      <c r="K10653" s="45"/>
      <c r="L10653" s="45"/>
      <c r="M10653" s="45"/>
      <c r="N10653" s="45"/>
      <c r="O10653" s="45"/>
      <c r="P10653" s="45"/>
      <c r="Q10653" s="45"/>
      <c r="R10653" s="45"/>
      <c r="S10653" s="45"/>
      <c r="T10653" s="45"/>
      <c r="U10653" s="45"/>
      <c r="V10653" s="46"/>
      <c r="W10653" s="46"/>
      <c r="X10653" s="45"/>
      <c r="Y10653" s="45"/>
      <c r="Z10653" s="44"/>
      <c r="AA10653" s="44"/>
      <c r="AB10653" s="45"/>
      <c r="AC10653" s="45"/>
      <c r="AD10653" s="45"/>
      <c r="AE10653" s="45"/>
      <c r="AF10653" s="45"/>
      <c r="AG10653" s="45"/>
      <c r="AH10653" s="45"/>
      <c r="AI10653" s="45"/>
      <c r="AJ10653" s="45"/>
      <c r="AK10653" s="20"/>
    </row>
    <row r="10654" spans="2:37">
      <c r="B10654" s="2"/>
      <c r="D10654" s="44"/>
      <c r="E10654" s="44"/>
      <c r="F10654" s="45"/>
      <c r="G10654" s="45"/>
      <c r="H10654" s="45"/>
      <c r="I10654" s="45"/>
      <c r="J10654" s="45"/>
      <c r="K10654" s="45"/>
      <c r="L10654" s="45"/>
      <c r="M10654" s="45"/>
      <c r="N10654" s="45"/>
      <c r="O10654" s="45"/>
      <c r="P10654" s="45"/>
      <c r="Q10654" s="45"/>
      <c r="R10654" s="45"/>
      <c r="S10654" s="45"/>
      <c r="T10654" s="45"/>
      <c r="U10654" s="45"/>
      <c r="V10654" s="46"/>
      <c r="W10654" s="46"/>
      <c r="X10654" s="45"/>
      <c r="Y10654" s="45"/>
      <c r="Z10654" s="44"/>
      <c r="AA10654" s="44"/>
      <c r="AB10654" s="45"/>
      <c r="AC10654" s="45"/>
      <c r="AD10654" s="45"/>
      <c r="AE10654" s="45"/>
      <c r="AF10654" s="45"/>
      <c r="AG10654" s="45"/>
      <c r="AH10654" s="45"/>
      <c r="AI10654" s="45"/>
      <c r="AJ10654" s="45"/>
      <c r="AK10654" s="20"/>
    </row>
    <row r="10655" spans="2:37">
      <c r="B10655" s="2"/>
      <c r="D10655" s="44"/>
      <c r="E10655" s="44"/>
      <c r="F10655" s="45"/>
      <c r="G10655" s="45"/>
      <c r="H10655" s="45"/>
      <c r="I10655" s="45"/>
      <c r="J10655" s="45"/>
      <c r="K10655" s="45"/>
      <c r="L10655" s="45"/>
      <c r="M10655" s="45"/>
      <c r="N10655" s="45"/>
      <c r="O10655" s="45"/>
      <c r="P10655" s="45"/>
      <c r="Q10655" s="45"/>
      <c r="R10655" s="45"/>
      <c r="S10655" s="45"/>
      <c r="T10655" s="45"/>
      <c r="U10655" s="45"/>
      <c r="V10655" s="46"/>
      <c r="W10655" s="46"/>
      <c r="X10655" s="45"/>
      <c r="Y10655" s="45"/>
      <c r="Z10655" s="44"/>
      <c r="AA10655" s="44"/>
      <c r="AB10655" s="45"/>
      <c r="AC10655" s="45"/>
      <c r="AD10655" s="45"/>
      <c r="AE10655" s="45"/>
      <c r="AF10655" s="45"/>
      <c r="AG10655" s="45"/>
      <c r="AH10655" s="45"/>
      <c r="AI10655" s="45"/>
      <c r="AJ10655" s="45"/>
      <c r="AK10655" s="20"/>
    </row>
    <row r="10656" spans="2:37">
      <c r="B10656" s="2"/>
      <c r="D10656" s="44"/>
      <c r="E10656" s="44"/>
      <c r="F10656" s="45"/>
      <c r="G10656" s="45"/>
      <c r="H10656" s="45"/>
      <c r="I10656" s="45"/>
      <c r="J10656" s="45"/>
      <c r="K10656" s="45"/>
      <c r="L10656" s="45"/>
      <c r="M10656" s="45"/>
      <c r="N10656" s="45"/>
      <c r="O10656" s="45"/>
      <c r="P10656" s="45"/>
      <c r="Q10656" s="45"/>
      <c r="R10656" s="45"/>
      <c r="S10656" s="45"/>
      <c r="T10656" s="45"/>
      <c r="U10656" s="45"/>
      <c r="V10656" s="46"/>
      <c r="W10656" s="46"/>
      <c r="X10656" s="45"/>
      <c r="Y10656" s="45"/>
      <c r="Z10656" s="44"/>
      <c r="AA10656" s="44"/>
      <c r="AB10656" s="45"/>
      <c r="AC10656" s="45"/>
      <c r="AD10656" s="45"/>
      <c r="AE10656" s="45"/>
      <c r="AF10656" s="45"/>
      <c r="AG10656" s="45"/>
      <c r="AH10656" s="45"/>
      <c r="AI10656" s="45"/>
      <c r="AJ10656" s="45"/>
      <c r="AK10656" s="20"/>
    </row>
    <row r="10657" spans="2:37">
      <c r="B10657" s="2"/>
      <c r="D10657" s="44"/>
      <c r="E10657" s="44"/>
      <c r="F10657" s="45"/>
      <c r="G10657" s="45"/>
      <c r="H10657" s="45"/>
      <c r="I10657" s="45"/>
      <c r="J10657" s="45"/>
      <c r="K10657" s="45"/>
      <c r="L10657" s="45"/>
      <c r="M10657" s="45"/>
      <c r="N10657" s="45"/>
      <c r="O10657" s="45"/>
      <c r="P10657" s="45"/>
      <c r="Q10657" s="45"/>
      <c r="R10657" s="45"/>
      <c r="S10657" s="45"/>
      <c r="T10657" s="45"/>
      <c r="U10657" s="45"/>
      <c r="V10657" s="46"/>
      <c r="W10657" s="46"/>
      <c r="X10657" s="45"/>
      <c r="Y10657" s="45"/>
      <c r="Z10657" s="44"/>
      <c r="AA10657" s="44"/>
      <c r="AB10657" s="45"/>
      <c r="AC10657" s="45"/>
      <c r="AD10657" s="45"/>
      <c r="AE10657" s="45"/>
      <c r="AF10657" s="45"/>
      <c r="AG10657" s="45"/>
      <c r="AH10657" s="45"/>
      <c r="AI10657" s="45"/>
      <c r="AJ10657" s="45"/>
      <c r="AK10657" s="20"/>
    </row>
    <row r="10658" spans="2:37">
      <c r="B10658" s="2"/>
      <c r="D10658" s="44"/>
      <c r="E10658" s="44"/>
      <c r="F10658" s="45"/>
      <c r="G10658" s="45"/>
      <c r="H10658" s="45"/>
      <c r="I10658" s="45"/>
      <c r="J10658" s="45"/>
      <c r="K10658" s="45"/>
      <c r="L10658" s="45"/>
      <c r="M10658" s="45"/>
      <c r="N10658" s="45"/>
      <c r="O10658" s="45"/>
      <c r="P10658" s="45"/>
      <c r="Q10658" s="45"/>
      <c r="R10658" s="45"/>
      <c r="S10658" s="45"/>
      <c r="T10658" s="45"/>
      <c r="U10658" s="45"/>
      <c r="V10658" s="46"/>
      <c r="W10658" s="46"/>
      <c r="X10658" s="45"/>
      <c r="Y10658" s="45"/>
      <c r="Z10658" s="44"/>
      <c r="AA10658" s="44"/>
      <c r="AB10658" s="45"/>
      <c r="AC10658" s="45"/>
      <c r="AD10658" s="45"/>
      <c r="AE10658" s="45"/>
      <c r="AF10658" s="45"/>
      <c r="AG10658" s="45"/>
      <c r="AH10658" s="45"/>
      <c r="AI10658" s="45"/>
      <c r="AJ10658" s="45"/>
      <c r="AK10658" s="20"/>
    </row>
    <row r="10659" spans="2:37">
      <c r="B10659" s="2"/>
      <c r="D10659" s="44"/>
      <c r="E10659" s="44"/>
      <c r="F10659" s="45"/>
      <c r="G10659" s="45"/>
      <c r="H10659" s="45"/>
      <c r="I10659" s="45"/>
      <c r="J10659" s="45"/>
      <c r="K10659" s="45"/>
      <c r="L10659" s="45"/>
      <c r="M10659" s="45"/>
      <c r="N10659" s="45"/>
      <c r="O10659" s="45"/>
      <c r="P10659" s="45"/>
      <c r="Q10659" s="45"/>
      <c r="R10659" s="45"/>
      <c r="S10659" s="45"/>
      <c r="T10659" s="45"/>
      <c r="U10659" s="45"/>
      <c r="V10659" s="46"/>
      <c r="W10659" s="46"/>
      <c r="X10659" s="45"/>
      <c r="Y10659" s="45"/>
      <c r="Z10659" s="44"/>
      <c r="AA10659" s="44"/>
      <c r="AB10659" s="45"/>
      <c r="AC10659" s="45"/>
      <c r="AD10659" s="45"/>
      <c r="AE10659" s="45"/>
      <c r="AF10659" s="45"/>
      <c r="AG10659" s="45"/>
      <c r="AH10659" s="45"/>
      <c r="AI10659" s="45"/>
      <c r="AJ10659" s="45"/>
      <c r="AK10659" s="20"/>
    </row>
    <row r="10660" spans="2:37">
      <c r="B10660" s="2"/>
      <c r="D10660" s="44"/>
      <c r="E10660" s="44"/>
      <c r="F10660" s="45"/>
      <c r="G10660" s="45"/>
      <c r="H10660" s="45"/>
      <c r="I10660" s="45"/>
      <c r="J10660" s="45"/>
      <c r="K10660" s="45"/>
      <c r="L10660" s="45"/>
      <c r="M10660" s="45"/>
      <c r="N10660" s="45"/>
      <c r="O10660" s="45"/>
      <c r="P10660" s="45"/>
      <c r="Q10660" s="45"/>
      <c r="R10660" s="45"/>
      <c r="S10660" s="45"/>
      <c r="T10660" s="45"/>
      <c r="U10660" s="45"/>
      <c r="V10660" s="46"/>
      <c r="W10660" s="46"/>
      <c r="X10660" s="45"/>
      <c r="Y10660" s="45"/>
      <c r="Z10660" s="44"/>
      <c r="AA10660" s="44"/>
      <c r="AB10660" s="45"/>
      <c r="AC10660" s="45"/>
      <c r="AD10660" s="45"/>
      <c r="AE10660" s="45"/>
      <c r="AF10660" s="45"/>
      <c r="AG10660" s="45"/>
      <c r="AH10660" s="45"/>
      <c r="AI10660" s="45"/>
      <c r="AJ10660" s="45"/>
      <c r="AK10660" s="20"/>
    </row>
    <row r="10661" spans="2:37">
      <c r="B10661" s="2"/>
      <c r="D10661" s="44"/>
      <c r="E10661" s="44"/>
      <c r="F10661" s="45"/>
      <c r="G10661" s="45"/>
      <c r="H10661" s="45"/>
      <c r="I10661" s="45"/>
      <c r="J10661" s="45"/>
      <c r="K10661" s="45"/>
      <c r="L10661" s="45"/>
      <c r="M10661" s="45"/>
      <c r="N10661" s="45"/>
      <c r="O10661" s="45"/>
      <c r="P10661" s="45"/>
      <c r="Q10661" s="45"/>
      <c r="R10661" s="45"/>
      <c r="S10661" s="45"/>
      <c r="T10661" s="45"/>
      <c r="U10661" s="45"/>
      <c r="V10661" s="46"/>
      <c r="W10661" s="46"/>
      <c r="X10661" s="45"/>
      <c r="Y10661" s="45"/>
      <c r="Z10661" s="44"/>
      <c r="AA10661" s="44"/>
      <c r="AB10661" s="45"/>
      <c r="AC10661" s="45"/>
      <c r="AD10661" s="45"/>
      <c r="AE10661" s="45"/>
      <c r="AF10661" s="45"/>
      <c r="AG10661" s="45"/>
      <c r="AH10661" s="45"/>
      <c r="AI10661" s="45"/>
      <c r="AJ10661" s="45"/>
      <c r="AK10661" s="20"/>
    </row>
    <row r="10662" spans="2:37">
      <c r="B10662" s="2"/>
      <c r="D10662" s="44"/>
      <c r="E10662" s="44"/>
      <c r="F10662" s="45"/>
      <c r="G10662" s="45"/>
      <c r="H10662" s="45"/>
      <c r="I10662" s="45"/>
      <c r="J10662" s="45"/>
      <c r="K10662" s="45"/>
      <c r="L10662" s="45"/>
      <c r="M10662" s="45"/>
      <c r="N10662" s="45"/>
      <c r="O10662" s="45"/>
      <c r="P10662" s="45"/>
      <c r="Q10662" s="45"/>
      <c r="R10662" s="45"/>
      <c r="S10662" s="45"/>
      <c r="T10662" s="45"/>
      <c r="U10662" s="45"/>
      <c r="V10662" s="46"/>
      <c r="W10662" s="46"/>
      <c r="X10662" s="45"/>
      <c r="Y10662" s="45"/>
      <c r="Z10662" s="44"/>
      <c r="AA10662" s="44"/>
      <c r="AB10662" s="45"/>
      <c r="AC10662" s="45"/>
      <c r="AD10662" s="45"/>
      <c r="AE10662" s="45"/>
      <c r="AF10662" s="45"/>
      <c r="AG10662" s="45"/>
      <c r="AH10662" s="45"/>
      <c r="AI10662" s="45"/>
      <c r="AJ10662" s="45"/>
      <c r="AK10662" s="20"/>
    </row>
    <row r="10663" spans="2:37">
      <c r="B10663" s="2"/>
      <c r="D10663" s="44"/>
      <c r="E10663" s="44"/>
      <c r="F10663" s="45"/>
      <c r="G10663" s="45"/>
      <c r="H10663" s="45"/>
      <c r="I10663" s="45"/>
      <c r="J10663" s="45"/>
      <c r="K10663" s="45"/>
      <c r="L10663" s="45"/>
      <c r="M10663" s="45"/>
      <c r="N10663" s="45"/>
      <c r="O10663" s="45"/>
      <c r="P10663" s="45"/>
      <c r="Q10663" s="45"/>
      <c r="R10663" s="45"/>
      <c r="S10663" s="45"/>
      <c r="T10663" s="45"/>
      <c r="U10663" s="45"/>
      <c r="V10663" s="46"/>
      <c r="W10663" s="46"/>
      <c r="X10663" s="45"/>
      <c r="Y10663" s="45"/>
      <c r="Z10663" s="44"/>
      <c r="AA10663" s="44"/>
      <c r="AB10663" s="45"/>
      <c r="AC10663" s="45"/>
      <c r="AD10663" s="45"/>
      <c r="AE10663" s="45"/>
      <c r="AF10663" s="45"/>
      <c r="AG10663" s="45"/>
      <c r="AH10663" s="45"/>
      <c r="AI10663" s="45"/>
      <c r="AJ10663" s="45"/>
      <c r="AK10663" s="20"/>
    </row>
    <row r="10664" spans="2:37">
      <c r="B10664" s="2"/>
      <c r="D10664" s="44"/>
      <c r="E10664" s="44"/>
      <c r="F10664" s="45"/>
      <c r="G10664" s="45"/>
      <c r="H10664" s="45"/>
      <c r="I10664" s="45"/>
      <c r="J10664" s="45"/>
      <c r="K10664" s="45"/>
      <c r="L10664" s="45"/>
      <c r="M10664" s="45"/>
      <c r="N10664" s="45"/>
      <c r="O10664" s="45"/>
      <c r="P10664" s="45"/>
      <c r="Q10664" s="45"/>
      <c r="R10664" s="45"/>
      <c r="S10664" s="45"/>
      <c r="T10664" s="45"/>
      <c r="U10664" s="45"/>
      <c r="V10664" s="46"/>
      <c r="W10664" s="46"/>
      <c r="X10664" s="45"/>
      <c r="Y10664" s="45"/>
      <c r="Z10664" s="44"/>
      <c r="AA10664" s="44"/>
      <c r="AB10664" s="45"/>
      <c r="AC10664" s="45"/>
      <c r="AD10664" s="45"/>
      <c r="AE10664" s="45"/>
      <c r="AF10664" s="45"/>
      <c r="AG10664" s="45"/>
      <c r="AH10664" s="45"/>
      <c r="AI10664" s="45"/>
      <c r="AJ10664" s="45"/>
      <c r="AK10664" s="20"/>
    </row>
    <row r="10665" spans="2:37">
      <c r="B10665" s="2"/>
      <c r="D10665" s="44"/>
      <c r="E10665" s="44"/>
      <c r="F10665" s="45"/>
      <c r="G10665" s="45"/>
      <c r="H10665" s="45"/>
      <c r="I10665" s="45"/>
      <c r="J10665" s="45"/>
      <c r="K10665" s="45"/>
      <c r="L10665" s="45"/>
      <c r="M10665" s="45"/>
      <c r="N10665" s="45"/>
      <c r="O10665" s="45"/>
      <c r="P10665" s="45"/>
      <c r="Q10665" s="45"/>
      <c r="R10665" s="45"/>
      <c r="S10665" s="45"/>
      <c r="T10665" s="45"/>
      <c r="U10665" s="45"/>
      <c r="V10665" s="46"/>
      <c r="W10665" s="46"/>
      <c r="X10665" s="45"/>
      <c r="Y10665" s="45"/>
      <c r="Z10665" s="44"/>
      <c r="AA10665" s="44"/>
      <c r="AB10665" s="45"/>
      <c r="AC10665" s="45"/>
      <c r="AD10665" s="45"/>
      <c r="AE10665" s="45"/>
      <c r="AF10665" s="45"/>
      <c r="AG10665" s="45"/>
      <c r="AH10665" s="45"/>
      <c r="AI10665" s="45"/>
      <c r="AJ10665" s="45"/>
      <c r="AK10665" s="20"/>
    </row>
    <row r="10666" spans="2:37">
      <c r="B10666" s="2"/>
      <c r="D10666" s="44"/>
      <c r="E10666" s="44"/>
      <c r="F10666" s="45"/>
      <c r="G10666" s="45"/>
      <c r="H10666" s="45"/>
      <c r="I10666" s="45"/>
      <c r="J10666" s="45"/>
      <c r="K10666" s="45"/>
      <c r="L10666" s="45"/>
      <c r="M10666" s="45"/>
      <c r="N10666" s="45"/>
      <c r="O10666" s="45"/>
      <c r="P10666" s="45"/>
      <c r="Q10666" s="45"/>
      <c r="R10666" s="45"/>
      <c r="S10666" s="45"/>
      <c r="T10666" s="45"/>
      <c r="U10666" s="45"/>
      <c r="V10666" s="46"/>
      <c r="W10666" s="46"/>
      <c r="X10666" s="45"/>
      <c r="Y10666" s="45"/>
      <c r="Z10666" s="44"/>
      <c r="AA10666" s="44"/>
      <c r="AB10666" s="45"/>
      <c r="AC10666" s="45"/>
      <c r="AD10666" s="45"/>
      <c r="AE10666" s="45"/>
      <c r="AF10666" s="45"/>
      <c r="AG10666" s="45"/>
      <c r="AH10666" s="45"/>
      <c r="AI10666" s="45"/>
      <c r="AJ10666" s="45"/>
      <c r="AK10666" s="20"/>
    </row>
    <row r="10667" spans="2:37">
      <c r="B10667" s="2"/>
      <c r="D10667" s="44"/>
      <c r="E10667" s="44"/>
      <c r="F10667" s="45"/>
      <c r="G10667" s="45"/>
      <c r="H10667" s="45"/>
      <c r="I10667" s="45"/>
      <c r="J10667" s="45"/>
      <c r="K10667" s="45"/>
      <c r="L10667" s="45"/>
      <c r="M10667" s="45"/>
      <c r="N10667" s="45"/>
      <c r="O10667" s="45"/>
      <c r="P10667" s="45"/>
      <c r="Q10667" s="45"/>
      <c r="R10667" s="45"/>
      <c r="S10667" s="45"/>
      <c r="T10667" s="45"/>
      <c r="U10667" s="45"/>
      <c r="V10667" s="46"/>
      <c r="W10667" s="46"/>
      <c r="X10667" s="45"/>
      <c r="Y10667" s="45"/>
      <c r="Z10667" s="44"/>
      <c r="AA10667" s="44"/>
      <c r="AB10667" s="45"/>
      <c r="AC10667" s="45"/>
      <c r="AD10667" s="45"/>
      <c r="AE10667" s="45"/>
      <c r="AF10667" s="45"/>
      <c r="AG10667" s="45"/>
      <c r="AH10667" s="45"/>
      <c r="AI10667" s="45"/>
      <c r="AJ10667" s="45"/>
      <c r="AK10667" s="20"/>
    </row>
    <row r="10668" spans="2:37">
      <c r="B10668" s="2"/>
      <c r="D10668" s="44"/>
      <c r="E10668" s="44"/>
      <c r="F10668" s="45"/>
      <c r="G10668" s="45"/>
      <c r="H10668" s="45"/>
      <c r="I10668" s="45"/>
      <c r="J10668" s="45"/>
      <c r="K10668" s="45"/>
      <c r="L10668" s="45"/>
      <c r="M10668" s="45"/>
      <c r="N10668" s="45"/>
      <c r="O10668" s="45"/>
      <c r="P10668" s="45"/>
      <c r="Q10668" s="45"/>
      <c r="R10668" s="45"/>
      <c r="S10668" s="45"/>
      <c r="T10668" s="45"/>
      <c r="U10668" s="45"/>
      <c r="V10668" s="46"/>
      <c r="W10668" s="46"/>
      <c r="X10668" s="45"/>
      <c r="Y10668" s="45"/>
      <c r="Z10668" s="44"/>
      <c r="AA10668" s="44"/>
      <c r="AB10668" s="45"/>
      <c r="AC10668" s="45"/>
      <c r="AD10668" s="45"/>
      <c r="AE10668" s="45"/>
      <c r="AF10668" s="45"/>
      <c r="AG10668" s="45"/>
      <c r="AH10668" s="45"/>
      <c r="AI10668" s="45"/>
      <c r="AJ10668" s="45"/>
      <c r="AK10668" s="20"/>
    </row>
    <row r="10669" spans="2:37">
      <c r="B10669" s="2"/>
      <c r="D10669" s="44"/>
      <c r="E10669" s="44"/>
      <c r="F10669" s="45"/>
      <c r="G10669" s="45"/>
      <c r="H10669" s="45"/>
      <c r="I10669" s="45"/>
      <c r="J10669" s="45"/>
      <c r="K10669" s="45"/>
      <c r="L10669" s="45"/>
      <c r="M10669" s="45"/>
      <c r="N10669" s="45"/>
      <c r="O10669" s="45"/>
      <c r="P10669" s="45"/>
      <c r="Q10669" s="45"/>
      <c r="R10669" s="45"/>
      <c r="S10669" s="45"/>
      <c r="T10669" s="45"/>
      <c r="U10669" s="45"/>
      <c r="V10669" s="46"/>
      <c r="W10669" s="46"/>
      <c r="X10669" s="45"/>
      <c r="Y10669" s="45"/>
      <c r="Z10669" s="44"/>
      <c r="AA10669" s="44"/>
      <c r="AB10669" s="45"/>
      <c r="AC10669" s="45"/>
      <c r="AD10669" s="45"/>
      <c r="AE10669" s="45"/>
      <c r="AF10669" s="45"/>
      <c r="AG10669" s="45"/>
      <c r="AH10669" s="45"/>
      <c r="AI10669" s="45"/>
      <c r="AJ10669" s="45"/>
      <c r="AK10669" s="20"/>
    </row>
    <row r="10670" spans="2:37">
      <c r="B10670" s="2"/>
      <c r="D10670" s="44"/>
      <c r="E10670" s="44"/>
      <c r="F10670" s="45"/>
      <c r="G10670" s="45"/>
      <c r="H10670" s="45"/>
      <c r="I10670" s="45"/>
      <c r="J10670" s="45"/>
      <c r="K10670" s="45"/>
      <c r="L10670" s="45"/>
      <c r="M10670" s="45"/>
      <c r="N10670" s="45"/>
      <c r="O10670" s="45"/>
      <c r="P10670" s="45"/>
      <c r="Q10670" s="45"/>
      <c r="R10670" s="45"/>
      <c r="S10670" s="45"/>
      <c r="T10670" s="45"/>
      <c r="U10670" s="45"/>
      <c r="V10670" s="46"/>
      <c r="W10670" s="46"/>
      <c r="X10670" s="45"/>
      <c r="Y10670" s="45"/>
      <c r="Z10670" s="44"/>
      <c r="AA10670" s="44"/>
      <c r="AB10670" s="45"/>
      <c r="AC10670" s="45"/>
      <c r="AD10670" s="45"/>
      <c r="AE10670" s="45"/>
      <c r="AF10670" s="45"/>
      <c r="AG10670" s="45"/>
      <c r="AH10670" s="45"/>
      <c r="AI10670" s="45"/>
      <c r="AJ10670" s="45"/>
      <c r="AK10670" s="20"/>
    </row>
    <row r="10671" spans="2:37">
      <c r="B10671" s="2"/>
      <c r="D10671" s="44"/>
      <c r="E10671" s="44"/>
      <c r="F10671" s="45"/>
      <c r="G10671" s="45"/>
      <c r="H10671" s="45"/>
      <c r="I10671" s="45"/>
      <c r="J10671" s="45"/>
      <c r="K10671" s="45"/>
      <c r="L10671" s="45"/>
      <c r="M10671" s="45"/>
      <c r="N10671" s="45"/>
      <c r="O10671" s="45"/>
      <c r="P10671" s="45"/>
      <c r="Q10671" s="45"/>
      <c r="R10671" s="45"/>
      <c r="S10671" s="45"/>
      <c r="T10671" s="45"/>
      <c r="U10671" s="45"/>
      <c r="V10671" s="46"/>
      <c r="W10671" s="46"/>
      <c r="X10671" s="45"/>
      <c r="Y10671" s="45"/>
      <c r="Z10671" s="44"/>
      <c r="AA10671" s="44"/>
      <c r="AB10671" s="45"/>
      <c r="AC10671" s="45"/>
      <c r="AD10671" s="45"/>
      <c r="AE10671" s="45"/>
      <c r="AF10671" s="45"/>
      <c r="AG10671" s="45"/>
      <c r="AH10671" s="45"/>
      <c r="AI10671" s="45"/>
      <c r="AJ10671" s="45"/>
      <c r="AK10671" s="20"/>
    </row>
    <row r="10672" spans="2:37">
      <c r="B10672" s="2"/>
      <c r="D10672" s="44"/>
      <c r="E10672" s="44"/>
      <c r="F10672" s="45"/>
      <c r="G10672" s="45"/>
      <c r="H10672" s="45"/>
      <c r="I10672" s="45"/>
      <c r="J10672" s="45"/>
      <c r="K10672" s="45"/>
      <c r="L10672" s="45"/>
      <c r="M10672" s="45"/>
      <c r="N10672" s="45"/>
      <c r="O10672" s="45"/>
      <c r="P10672" s="45"/>
      <c r="Q10672" s="45"/>
      <c r="R10672" s="45"/>
      <c r="S10672" s="45"/>
      <c r="T10672" s="45"/>
      <c r="U10672" s="45"/>
      <c r="V10672" s="46"/>
      <c r="W10672" s="46"/>
      <c r="X10672" s="45"/>
      <c r="Y10672" s="45"/>
      <c r="Z10672" s="44"/>
      <c r="AA10672" s="44"/>
      <c r="AB10672" s="45"/>
      <c r="AC10672" s="45"/>
      <c r="AD10672" s="45"/>
      <c r="AE10672" s="45"/>
      <c r="AF10672" s="45"/>
      <c r="AG10672" s="45"/>
      <c r="AH10672" s="45"/>
      <c r="AI10672" s="45"/>
      <c r="AJ10672" s="45"/>
      <c r="AK10672" s="20"/>
    </row>
    <row r="10673" spans="2:37">
      <c r="B10673" s="2"/>
      <c r="D10673" s="44"/>
      <c r="E10673" s="44"/>
      <c r="F10673" s="45"/>
      <c r="G10673" s="45"/>
      <c r="H10673" s="45"/>
      <c r="I10673" s="45"/>
      <c r="J10673" s="45"/>
      <c r="K10673" s="45"/>
      <c r="L10673" s="45"/>
      <c r="M10673" s="45"/>
      <c r="N10673" s="45"/>
      <c r="O10673" s="45"/>
      <c r="P10673" s="45"/>
      <c r="Q10673" s="45"/>
      <c r="R10673" s="45"/>
      <c r="S10673" s="45"/>
      <c r="T10673" s="45"/>
      <c r="U10673" s="45"/>
      <c r="V10673" s="46"/>
      <c r="W10673" s="46"/>
      <c r="X10673" s="45"/>
      <c r="Y10673" s="45"/>
      <c r="Z10673" s="44"/>
      <c r="AA10673" s="44"/>
      <c r="AB10673" s="45"/>
      <c r="AC10673" s="45"/>
      <c r="AD10673" s="45"/>
      <c r="AE10673" s="45"/>
      <c r="AF10673" s="45"/>
      <c r="AG10673" s="45"/>
      <c r="AH10673" s="45"/>
      <c r="AI10673" s="45"/>
      <c r="AJ10673" s="45"/>
      <c r="AK10673" s="20"/>
    </row>
    <row r="10674" spans="2:37">
      <c r="B10674" s="2"/>
      <c r="D10674" s="44"/>
      <c r="E10674" s="44"/>
      <c r="F10674" s="45"/>
      <c r="G10674" s="45"/>
      <c r="H10674" s="45"/>
      <c r="I10674" s="45"/>
      <c r="J10674" s="45"/>
      <c r="K10674" s="45"/>
      <c r="L10674" s="45"/>
      <c r="M10674" s="45"/>
      <c r="N10674" s="45"/>
      <c r="O10674" s="45"/>
      <c r="P10674" s="45"/>
      <c r="Q10674" s="45"/>
      <c r="R10674" s="45"/>
      <c r="S10674" s="45"/>
      <c r="T10674" s="45"/>
      <c r="U10674" s="45"/>
      <c r="V10674" s="46"/>
      <c r="W10674" s="46"/>
      <c r="X10674" s="45"/>
      <c r="Y10674" s="45"/>
      <c r="Z10674" s="44"/>
      <c r="AA10674" s="44"/>
      <c r="AB10674" s="45"/>
      <c r="AC10674" s="45"/>
      <c r="AD10674" s="45"/>
      <c r="AE10674" s="45"/>
      <c r="AF10674" s="45"/>
      <c r="AG10674" s="45"/>
      <c r="AH10674" s="45"/>
      <c r="AI10674" s="45"/>
      <c r="AJ10674" s="45"/>
      <c r="AK10674" s="20"/>
    </row>
    <row r="10675" spans="2:37">
      <c r="B10675" s="2"/>
      <c r="D10675" s="44"/>
      <c r="E10675" s="44"/>
      <c r="F10675" s="45"/>
      <c r="G10675" s="45"/>
      <c r="H10675" s="45"/>
      <c r="I10675" s="45"/>
      <c r="J10675" s="45"/>
      <c r="K10675" s="45"/>
      <c r="L10675" s="45"/>
      <c r="M10675" s="45"/>
      <c r="N10675" s="45"/>
      <c r="O10675" s="45"/>
      <c r="P10675" s="45"/>
      <c r="Q10675" s="45"/>
      <c r="R10675" s="45"/>
      <c r="S10675" s="45"/>
      <c r="T10675" s="45"/>
      <c r="U10675" s="45"/>
      <c r="V10675" s="46"/>
      <c r="W10675" s="46"/>
      <c r="X10675" s="45"/>
      <c r="Y10675" s="45"/>
      <c r="Z10675" s="44"/>
      <c r="AA10675" s="44"/>
      <c r="AB10675" s="45"/>
      <c r="AC10675" s="45"/>
      <c r="AD10675" s="45"/>
      <c r="AE10675" s="45"/>
      <c r="AF10675" s="45"/>
      <c r="AG10675" s="45"/>
      <c r="AH10675" s="45"/>
      <c r="AI10675" s="45"/>
      <c r="AJ10675" s="45"/>
      <c r="AK10675" s="20"/>
    </row>
    <row r="10676" spans="2:37">
      <c r="B10676" s="2"/>
      <c r="D10676" s="44"/>
      <c r="E10676" s="44"/>
      <c r="F10676" s="45"/>
      <c r="G10676" s="45"/>
      <c r="H10676" s="45"/>
      <c r="I10676" s="45"/>
      <c r="J10676" s="45"/>
      <c r="K10676" s="45"/>
      <c r="L10676" s="45"/>
      <c r="M10676" s="45"/>
      <c r="N10676" s="45"/>
      <c r="O10676" s="45"/>
      <c r="P10676" s="45"/>
      <c r="Q10676" s="45"/>
      <c r="R10676" s="45"/>
      <c r="S10676" s="45"/>
      <c r="T10676" s="45"/>
      <c r="U10676" s="45"/>
      <c r="V10676" s="46"/>
      <c r="W10676" s="46"/>
      <c r="X10676" s="45"/>
      <c r="Y10676" s="45"/>
      <c r="Z10676" s="44"/>
      <c r="AA10676" s="44"/>
      <c r="AB10676" s="45"/>
      <c r="AC10676" s="45"/>
      <c r="AD10676" s="45"/>
      <c r="AE10676" s="45"/>
      <c r="AF10676" s="45"/>
      <c r="AG10676" s="45"/>
      <c r="AH10676" s="45"/>
      <c r="AI10676" s="45"/>
      <c r="AJ10676" s="45"/>
      <c r="AK10676" s="20"/>
    </row>
    <row r="10677" spans="2:37" ht="14.25" customHeight="1">
      <c r="B10677" s="2"/>
      <c r="D10677" s="44"/>
      <c r="E10677" s="44"/>
      <c r="F10677" s="45"/>
      <c r="G10677" s="45"/>
      <c r="H10677" s="45"/>
      <c r="I10677" s="45"/>
      <c r="J10677" s="45"/>
      <c r="K10677" s="45"/>
      <c r="L10677" s="45"/>
      <c r="M10677" s="45"/>
      <c r="N10677" s="45"/>
      <c r="O10677" s="45"/>
      <c r="P10677" s="45"/>
      <c r="Q10677" s="45"/>
      <c r="R10677" s="45"/>
      <c r="S10677" s="45"/>
      <c r="T10677" s="45"/>
      <c r="U10677" s="45"/>
      <c r="V10677" s="46"/>
      <c r="W10677" s="46"/>
      <c r="X10677" s="45"/>
      <c r="Y10677" s="45"/>
      <c r="Z10677" s="44"/>
      <c r="AA10677" s="44"/>
      <c r="AB10677" s="45"/>
      <c r="AC10677" s="45"/>
      <c r="AD10677" s="45"/>
      <c r="AE10677" s="45"/>
      <c r="AF10677" s="45"/>
      <c r="AG10677" s="45"/>
      <c r="AH10677" s="45"/>
      <c r="AI10677" s="45"/>
      <c r="AJ10677" s="45"/>
      <c r="AK10677" s="20"/>
    </row>
    <row r="10678" spans="2:37" ht="13.5" customHeight="1">
      <c r="B10678" s="47"/>
      <c r="C10678" s="47"/>
      <c r="D10678" s="47"/>
      <c r="E10678" s="47"/>
    </row>
    <row r="10679" spans="2:37" ht="12.75" customHeight="1">
      <c r="B10679" s="39"/>
      <c r="C10679" s="39"/>
      <c r="D10679" s="39"/>
      <c r="E10679" s="39"/>
      <c r="F10679" s="39"/>
      <c r="G10679" s="1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</row>
    <row r="10680" spans="2:37" ht="12.75" customHeight="1">
      <c r="AB10680" s="39"/>
      <c r="AC10680" s="39"/>
      <c r="AD10680" s="39"/>
      <c r="AE10680" s="39"/>
      <c r="AF10680" s="39"/>
      <c r="AG10680" s="39"/>
    </row>
    <row r="10681" spans="2:37" ht="12" customHeight="1">
      <c r="B10681" s="39"/>
      <c r="C10681" s="39"/>
      <c r="D10681" s="39"/>
      <c r="E10681" s="39"/>
      <c r="G10681" s="1"/>
      <c r="H10681" s="41"/>
      <c r="I10681" s="41"/>
      <c r="J10681" s="41"/>
      <c r="K10681" s="41"/>
      <c r="L10681" s="41"/>
      <c r="M10681" s="41"/>
      <c r="N10681" s="41"/>
      <c r="O10681" s="39"/>
      <c r="P10681" s="39"/>
      <c r="Q10681" s="39"/>
      <c r="R10681" s="39"/>
      <c r="S10681" s="1"/>
      <c r="T10681" s="42"/>
      <c r="U10681" s="42"/>
      <c r="V10681" s="42"/>
      <c r="W10681" s="42"/>
      <c r="X10681" s="42"/>
      <c r="Y10681" s="42"/>
      <c r="Z10681" s="42"/>
      <c r="AA10681" s="42"/>
      <c r="AB10681" s="39"/>
      <c r="AC10681" s="39"/>
      <c r="AD10681" s="39"/>
      <c r="AE10681" s="39"/>
      <c r="AF10681" s="39"/>
      <c r="AG10681" s="39"/>
    </row>
    <row r="10682" spans="2:37" ht="10.5" customHeight="1">
      <c r="AB10682" s="39"/>
      <c r="AC10682" s="39"/>
      <c r="AD10682" s="39"/>
      <c r="AE10682" s="39"/>
      <c r="AF10682" s="39"/>
      <c r="AG10682" s="39"/>
    </row>
    <row r="10683" spans="2:37" ht="12" customHeight="1">
      <c r="AB10683" s="39"/>
      <c r="AC10683" s="39"/>
      <c r="AD10683" s="39"/>
      <c r="AE10683" s="39"/>
      <c r="AF10683" s="39"/>
      <c r="AG10683" s="39"/>
    </row>
    <row r="10684" spans="2:37" ht="12" customHeight="1">
      <c r="AB10684" s="39"/>
      <c r="AC10684" s="39"/>
      <c r="AD10684" s="39"/>
      <c r="AE10684" s="39"/>
      <c r="AF10684" s="39"/>
      <c r="AG10684" s="39"/>
    </row>
    <row r="10685" spans="2:37" ht="6" customHeight="1"/>
    <row r="10686" spans="2:37" ht="3" customHeight="1">
      <c r="B10686" s="43"/>
      <c r="D10686" s="43"/>
      <c r="E10686" s="43"/>
      <c r="G10686" s="43"/>
      <c r="H10686" s="43"/>
      <c r="J10686" s="43"/>
      <c r="K10686" s="43"/>
      <c r="L10686" s="43"/>
      <c r="M10686" s="43"/>
      <c r="N10686" s="43"/>
      <c r="O10686" s="43"/>
      <c r="Q10686" s="43"/>
      <c r="R10686" s="43"/>
      <c r="S10686" s="43"/>
      <c r="T10686" s="43"/>
      <c r="U10686" s="43"/>
      <c r="X10686" s="43"/>
      <c r="Y10686" s="43"/>
      <c r="Z10686" s="43"/>
      <c r="AA10686" s="43"/>
      <c r="AB10686" s="43"/>
      <c r="AC10686" s="43"/>
      <c r="AE10686" s="43"/>
      <c r="AF10686" s="43"/>
      <c r="AG10686" s="43"/>
      <c r="AH10686" s="43"/>
    </row>
    <row r="10687" spans="2:37" ht="14.25" customHeight="1">
      <c r="B10687" s="43"/>
      <c r="D10687" s="43"/>
      <c r="E10687" s="43"/>
      <c r="G10687" s="43"/>
      <c r="H10687" s="43"/>
      <c r="J10687" s="43"/>
      <c r="K10687" s="43"/>
      <c r="L10687" s="43"/>
      <c r="M10687" s="43"/>
      <c r="N10687" s="43"/>
      <c r="O10687" s="43"/>
      <c r="Q10687" s="43"/>
      <c r="R10687" s="43"/>
      <c r="S10687" s="43"/>
      <c r="T10687" s="43"/>
      <c r="U10687" s="43"/>
      <c r="X10687" s="43"/>
      <c r="Y10687" s="43"/>
      <c r="Z10687" s="43"/>
      <c r="AA10687" s="43"/>
      <c r="AB10687" s="43"/>
      <c r="AC10687" s="43"/>
      <c r="AE10687" s="43"/>
      <c r="AF10687" s="43"/>
      <c r="AG10687" s="43"/>
      <c r="AH10687" s="43"/>
    </row>
    <row r="10688" spans="2:37">
      <c r="B10688" s="2"/>
      <c r="D10688" s="44"/>
      <c r="E10688" s="44"/>
      <c r="F10688" s="45"/>
      <c r="G10688" s="45"/>
      <c r="H10688" s="45"/>
      <c r="I10688" s="45"/>
      <c r="J10688" s="45"/>
      <c r="K10688" s="45"/>
      <c r="L10688" s="45"/>
      <c r="M10688" s="45"/>
      <c r="N10688" s="45"/>
      <c r="O10688" s="45"/>
      <c r="P10688" s="45"/>
      <c r="Q10688" s="45"/>
      <c r="R10688" s="45"/>
      <c r="S10688" s="45"/>
      <c r="T10688" s="45"/>
      <c r="U10688" s="45"/>
      <c r="V10688" s="46"/>
      <c r="W10688" s="46"/>
    </row>
    <row r="10689" spans="2:23">
      <c r="B10689" s="2"/>
      <c r="D10689" s="44"/>
      <c r="E10689" s="44"/>
      <c r="F10689" s="45"/>
      <c r="G10689" s="45"/>
      <c r="H10689" s="45"/>
      <c r="I10689" s="45"/>
      <c r="J10689" s="45"/>
      <c r="K10689" s="45"/>
      <c r="L10689" s="45"/>
      <c r="M10689" s="45"/>
      <c r="N10689" s="45"/>
      <c r="O10689" s="45"/>
      <c r="P10689" s="45"/>
      <c r="Q10689" s="45"/>
      <c r="R10689" s="45"/>
      <c r="S10689" s="45"/>
      <c r="T10689" s="45"/>
      <c r="U10689" s="45"/>
      <c r="V10689" s="46"/>
      <c r="W10689" s="46"/>
    </row>
    <row r="10690" spans="2:23">
      <c r="B10690" s="2"/>
      <c r="D10690" s="44"/>
      <c r="E10690" s="44"/>
      <c r="F10690" s="45"/>
      <c r="G10690" s="45"/>
      <c r="H10690" s="45"/>
      <c r="I10690" s="45"/>
      <c r="J10690" s="45"/>
      <c r="K10690" s="45"/>
      <c r="L10690" s="45"/>
      <c r="M10690" s="45"/>
      <c r="N10690" s="45"/>
      <c r="O10690" s="45"/>
      <c r="P10690" s="45"/>
      <c r="Q10690" s="45"/>
      <c r="R10690" s="45"/>
      <c r="S10690" s="45"/>
      <c r="T10690" s="45"/>
      <c r="U10690" s="45"/>
      <c r="V10690" s="46"/>
      <c r="W10690" s="46"/>
    </row>
    <row r="10691" spans="2:23">
      <c r="B10691" s="2"/>
      <c r="D10691" s="44"/>
      <c r="E10691" s="44"/>
      <c r="F10691" s="45"/>
      <c r="G10691" s="45"/>
      <c r="H10691" s="45"/>
      <c r="I10691" s="45"/>
      <c r="J10691" s="45"/>
      <c r="K10691" s="45"/>
      <c r="L10691" s="45"/>
      <c r="M10691" s="45"/>
      <c r="N10691" s="45"/>
      <c r="O10691" s="45"/>
      <c r="P10691" s="45"/>
      <c r="Q10691" s="45"/>
      <c r="R10691" s="45"/>
      <c r="S10691" s="45"/>
      <c r="T10691" s="45"/>
      <c r="U10691" s="45"/>
      <c r="V10691" s="46"/>
      <c r="W10691" s="46"/>
    </row>
    <row r="10692" spans="2:23">
      <c r="B10692" s="2"/>
      <c r="D10692" s="44"/>
      <c r="E10692" s="44"/>
      <c r="F10692" s="45"/>
      <c r="G10692" s="45"/>
      <c r="H10692" s="45"/>
      <c r="I10692" s="45"/>
      <c r="J10692" s="45"/>
      <c r="K10692" s="45"/>
      <c r="L10692" s="45"/>
      <c r="M10692" s="45"/>
      <c r="N10692" s="45"/>
      <c r="O10692" s="45"/>
      <c r="P10692" s="45"/>
      <c r="Q10692" s="45"/>
      <c r="R10692" s="45"/>
      <c r="S10692" s="45"/>
      <c r="T10692" s="45"/>
      <c r="U10692" s="45"/>
      <c r="V10692" s="46"/>
      <c r="W10692" s="46"/>
    </row>
    <row r="10693" spans="2:23">
      <c r="B10693" s="2"/>
      <c r="D10693" s="44"/>
      <c r="E10693" s="44"/>
      <c r="F10693" s="45"/>
      <c r="G10693" s="45"/>
      <c r="H10693" s="45"/>
      <c r="I10693" s="45"/>
      <c r="J10693" s="45"/>
      <c r="K10693" s="45"/>
      <c r="L10693" s="45"/>
      <c r="M10693" s="45"/>
      <c r="N10693" s="45"/>
      <c r="O10693" s="45"/>
      <c r="P10693" s="45"/>
      <c r="Q10693" s="45"/>
      <c r="R10693" s="45"/>
      <c r="S10693" s="45"/>
      <c r="T10693" s="45"/>
      <c r="U10693" s="45"/>
      <c r="V10693" s="46"/>
      <c r="W10693" s="46"/>
    </row>
    <row r="10694" spans="2:23">
      <c r="B10694" s="2"/>
      <c r="D10694" s="44"/>
      <c r="E10694" s="44"/>
      <c r="F10694" s="45"/>
      <c r="G10694" s="45"/>
      <c r="H10694" s="45"/>
      <c r="I10694" s="45"/>
      <c r="J10694" s="45"/>
      <c r="K10694" s="45"/>
      <c r="L10694" s="45"/>
      <c r="M10694" s="45"/>
      <c r="N10694" s="45"/>
      <c r="O10694" s="45"/>
      <c r="P10694" s="45"/>
      <c r="Q10694" s="45"/>
      <c r="R10694" s="45"/>
      <c r="S10694" s="45"/>
      <c r="T10694" s="45"/>
      <c r="U10694" s="45"/>
      <c r="V10694" s="46"/>
      <c r="W10694" s="46"/>
    </row>
    <row r="10695" spans="2:23">
      <c r="B10695" s="2"/>
      <c r="D10695" s="44"/>
      <c r="E10695" s="44"/>
      <c r="F10695" s="45"/>
      <c r="G10695" s="45"/>
      <c r="H10695" s="45"/>
      <c r="I10695" s="45"/>
      <c r="J10695" s="45"/>
      <c r="K10695" s="45"/>
      <c r="L10695" s="45"/>
      <c r="M10695" s="45"/>
      <c r="N10695" s="45"/>
      <c r="O10695" s="45"/>
      <c r="P10695" s="45"/>
      <c r="Q10695" s="45"/>
      <c r="R10695" s="45"/>
      <c r="S10695" s="45"/>
      <c r="T10695" s="45"/>
      <c r="U10695" s="45"/>
      <c r="V10695" s="46"/>
      <c r="W10695" s="46"/>
    </row>
    <row r="10696" spans="2:23">
      <c r="B10696" s="2"/>
      <c r="D10696" s="44"/>
      <c r="E10696" s="44"/>
      <c r="F10696" s="45"/>
      <c r="G10696" s="45"/>
      <c r="H10696" s="45"/>
      <c r="I10696" s="45"/>
      <c r="J10696" s="45"/>
      <c r="K10696" s="45"/>
      <c r="L10696" s="45"/>
      <c r="M10696" s="45"/>
      <c r="N10696" s="45"/>
      <c r="O10696" s="45"/>
      <c r="P10696" s="45"/>
      <c r="Q10696" s="45"/>
      <c r="R10696" s="45"/>
      <c r="S10696" s="45"/>
      <c r="T10696" s="45"/>
      <c r="U10696" s="45"/>
      <c r="V10696" s="46"/>
      <c r="W10696" s="46"/>
    </row>
    <row r="10697" spans="2:23">
      <c r="B10697" s="2"/>
      <c r="D10697" s="44"/>
      <c r="E10697" s="44"/>
      <c r="F10697" s="45"/>
      <c r="G10697" s="45"/>
      <c r="H10697" s="45"/>
      <c r="I10697" s="45"/>
      <c r="J10697" s="45"/>
      <c r="K10697" s="45"/>
      <c r="L10697" s="45"/>
      <c r="M10697" s="45"/>
      <c r="N10697" s="45"/>
      <c r="O10697" s="45"/>
      <c r="P10697" s="45"/>
      <c r="Q10697" s="45"/>
      <c r="R10697" s="45"/>
      <c r="S10697" s="45"/>
      <c r="T10697" s="45"/>
      <c r="U10697" s="45"/>
      <c r="V10697" s="46"/>
      <c r="W10697" s="46"/>
    </row>
    <row r="10698" spans="2:23">
      <c r="B10698" s="2"/>
      <c r="D10698" s="44"/>
      <c r="E10698" s="44"/>
      <c r="F10698" s="45"/>
      <c r="G10698" s="45"/>
      <c r="H10698" s="45"/>
      <c r="I10698" s="45"/>
      <c r="J10698" s="45"/>
      <c r="K10698" s="45"/>
      <c r="L10698" s="45"/>
      <c r="M10698" s="45"/>
      <c r="N10698" s="45"/>
      <c r="O10698" s="45"/>
      <c r="P10698" s="45"/>
      <c r="Q10698" s="45"/>
      <c r="R10698" s="45"/>
      <c r="S10698" s="45"/>
      <c r="T10698" s="45"/>
      <c r="U10698" s="45"/>
      <c r="V10698" s="46"/>
      <c r="W10698" s="46"/>
    </row>
    <row r="10699" spans="2:23">
      <c r="B10699" s="2"/>
      <c r="D10699" s="44"/>
      <c r="E10699" s="44"/>
      <c r="F10699" s="45"/>
      <c r="G10699" s="45"/>
      <c r="H10699" s="45"/>
      <c r="I10699" s="45"/>
      <c r="J10699" s="45"/>
      <c r="K10699" s="45"/>
      <c r="L10699" s="45"/>
      <c r="M10699" s="45"/>
      <c r="N10699" s="45"/>
      <c r="O10699" s="45"/>
      <c r="P10699" s="45"/>
      <c r="Q10699" s="45"/>
      <c r="R10699" s="45"/>
      <c r="S10699" s="45"/>
      <c r="T10699" s="45"/>
      <c r="U10699" s="45"/>
      <c r="V10699" s="46"/>
      <c r="W10699" s="46"/>
    </row>
    <row r="10700" spans="2:23">
      <c r="B10700" s="2"/>
      <c r="D10700" s="44"/>
      <c r="E10700" s="44"/>
      <c r="F10700" s="45"/>
      <c r="G10700" s="45"/>
      <c r="H10700" s="45"/>
      <c r="I10700" s="45"/>
      <c r="J10700" s="45"/>
      <c r="K10700" s="45"/>
      <c r="L10700" s="45"/>
      <c r="M10700" s="45"/>
      <c r="N10700" s="45"/>
      <c r="O10700" s="45"/>
      <c r="P10700" s="45"/>
      <c r="Q10700" s="45"/>
      <c r="R10700" s="45"/>
      <c r="S10700" s="45"/>
      <c r="T10700" s="45"/>
      <c r="U10700" s="45"/>
      <c r="V10700" s="46"/>
      <c r="W10700" s="46"/>
    </row>
    <row r="10701" spans="2:23">
      <c r="B10701" s="2"/>
      <c r="D10701" s="44"/>
      <c r="E10701" s="44"/>
      <c r="F10701" s="45"/>
      <c r="G10701" s="45"/>
      <c r="H10701" s="45"/>
      <c r="I10701" s="45"/>
      <c r="J10701" s="45"/>
      <c r="K10701" s="45"/>
      <c r="L10701" s="45"/>
      <c r="M10701" s="45"/>
      <c r="N10701" s="45"/>
      <c r="O10701" s="45"/>
      <c r="P10701" s="45"/>
      <c r="Q10701" s="45"/>
      <c r="R10701" s="45"/>
      <c r="S10701" s="45"/>
      <c r="T10701" s="45"/>
      <c r="U10701" s="45"/>
      <c r="V10701" s="46"/>
      <c r="W10701" s="46"/>
    </row>
    <row r="10702" spans="2:23">
      <c r="B10702" s="2"/>
      <c r="D10702" s="44"/>
      <c r="E10702" s="44"/>
      <c r="F10702" s="45"/>
      <c r="G10702" s="45"/>
      <c r="H10702" s="45"/>
      <c r="I10702" s="45"/>
      <c r="J10702" s="45"/>
      <c r="K10702" s="45"/>
      <c r="L10702" s="45"/>
      <c r="M10702" s="45"/>
      <c r="N10702" s="45"/>
      <c r="O10702" s="45"/>
      <c r="P10702" s="45"/>
      <c r="Q10702" s="45"/>
      <c r="R10702" s="45"/>
      <c r="S10702" s="45"/>
      <c r="T10702" s="45"/>
      <c r="U10702" s="45"/>
      <c r="V10702" s="46"/>
      <c r="W10702" s="46"/>
    </row>
    <row r="10703" spans="2:23">
      <c r="B10703" s="2"/>
      <c r="D10703" s="44"/>
      <c r="E10703" s="44"/>
      <c r="F10703" s="45"/>
      <c r="G10703" s="45"/>
      <c r="H10703" s="45"/>
      <c r="I10703" s="45"/>
      <c r="J10703" s="45"/>
      <c r="K10703" s="45"/>
      <c r="L10703" s="45"/>
      <c r="M10703" s="45"/>
      <c r="N10703" s="45"/>
      <c r="O10703" s="45"/>
      <c r="P10703" s="45"/>
      <c r="Q10703" s="45"/>
      <c r="R10703" s="45"/>
      <c r="S10703" s="45"/>
      <c r="T10703" s="45"/>
      <c r="U10703" s="45"/>
      <c r="V10703" s="46"/>
      <c r="W10703" s="46"/>
    </row>
    <row r="10704" spans="2:23">
      <c r="B10704" s="2"/>
      <c r="D10704" s="44"/>
      <c r="E10704" s="44"/>
      <c r="F10704" s="45"/>
      <c r="G10704" s="45"/>
      <c r="H10704" s="45"/>
      <c r="I10704" s="45"/>
      <c r="J10704" s="45"/>
      <c r="K10704" s="45"/>
      <c r="L10704" s="45"/>
      <c r="M10704" s="45"/>
      <c r="N10704" s="45"/>
      <c r="O10704" s="45"/>
      <c r="P10704" s="45"/>
      <c r="Q10704" s="45"/>
      <c r="R10704" s="45"/>
      <c r="S10704" s="45"/>
      <c r="T10704" s="45"/>
      <c r="U10704" s="45"/>
      <c r="V10704" s="46"/>
      <c r="W10704" s="46"/>
    </row>
    <row r="10705" spans="2:33">
      <c r="B10705" s="2"/>
      <c r="D10705" s="44"/>
      <c r="E10705" s="44"/>
      <c r="F10705" s="45"/>
      <c r="G10705" s="45"/>
      <c r="H10705" s="45"/>
      <c r="I10705" s="45"/>
      <c r="J10705" s="45"/>
      <c r="K10705" s="45"/>
      <c r="L10705" s="45"/>
      <c r="M10705" s="45"/>
      <c r="N10705" s="45"/>
      <c r="O10705" s="45"/>
      <c r="P10705" s="45"/>
      <c r="Q10705" s="45"/>
      <c r="R10705" s="45"/>
      <c r="S10705" s="45"/>
      <c r="T10705" s="45"/>
      <c r="U10705" s="45"/>
      <c r="V10705" s="46"/>
      <c r="W10705" s="46"/>
    </row>
    <row r="10706" spans="2:33">
      <c r="B10706" s="2"/>
      <c r="D10706" s="44"/>
      <c r="E10706" s="44"/>
      <c r="F10706" s="45"/>
      <c r="G10706" s="45"/>
      <c r="H10706" s="45"/>
      <c r="I10706" s="45"/>
      <c r="J10706" s="45"/>
      <c r="K10706" s="45"/>
      <c r="L10706" s="45"/>
      <c r="M10706" s="45"/>
      <c r="N10706" s="45"/>
      <c r="O10706" s="45"/>
      <c r="P10706" s="45"/>
      <c r="Q10706" s="45"/>
      <c r="R10706" s="45"/>
      <c r="S10706" s="45"/>
      <c r="T10706" s="45"/>
      <c r="U10706" s="45"/>
      <c r="V10706" s="46"/>
      <c r="W10706" s="46"/>
    </row>
    <row r="10707" spans="2:33">
      <c r="B10707" s="2"/>
      <c r="D10707" s="44"/>
      <c r="E10707" s="44"/>
      <c r="F10707" s="45"/>
      <c r="G10707" s="45"/>
      <c r="H10707" s="45"/>
      <c r="I10707" s="45"/>
      <c r="J10707" s="45"/>
      <c r="K10707" s="45"/>
      <c r="L10707" s="45"/>
      <c r="M10707" s="45"/>
      <c r="N10707" s="45"/>
      <c r="O10707" s="45"/>
      <c r="P10707" s="45"/>
      <c r="Q10707" s="45"/>
      <c r="R10707" s="45"/>
      <c r="S10707" s="45"/>
      <c r="T10707" s="45"/>
      <c r="U10707" s="45"/>
      <c r="V10707" s="46"/>
      <c r="W10707" s="46"/>
    </row>
    <row r="10708" spans="2:33">
      <c r="B10708" s="2"/>
      <c r="D10708" s="44"/>
      <c r="E10708" s="44"/>
      <c r="F10708" s="45"/>
      <c r="G10708" s="45"/>
      <c r="H10708" s="45"/>
      <c r="I10708" s="45"/>
      <c r="J10708" s="45"/>
      <c r="K10708" s="45"/>
      <c r="L10708" s="45"/>
      <c r="M10708" s="45"/>
      <c r="N10708" s="45"/>
      <c r="O10708" s="45"/>
      <c r="P10708" s="45"/>
      <c r="Q10708" s="45"/>
      <c r="R10708" s="45"/>
      <c r="S10708" s="45"/>
      <c r="T10708" s="45"/>
      <c r="U10708" s="45"/>
      <c r="V10708" s="46"/>
      <c r="W10708" s="46"/>
    </row>
    <row r="10709" spans="2:33">
      <c r="B10709" s="2"/>
      <c r="D10709" s="44"/>
      <c r="E10709" s="44"/>
      <c r="F10709" s="45"/>
      <c r="G10709" s="45"/>
      <c r="H10709" s="45"/>
      <c r="I10709" s="45"/>
      <c r="J10709" s="45"/>
      <c r="K10709" s="45"/>
      <c r="L10709" s="45"/>
      <c r="M10709" s="45"/>
      <c r="N10709" s="45"/>
      <c r="O10709" s="45"/>
      <c r="P10709" s="45"/>
      <c r="Q10709" s="45"/>
      <c r="R10709" s="45"/>
      <c r="S10709" s="45"/>
      <c r="T10709" s="45"/>
      <c r="U10709" s="45"/>
      <c r="V10709" s="46"/>
      <c r="W10709" s="46"/>
    </row>
    <row r="10710" spans="2:33">
      <c r="B10710" s="2"/>
      <c r="D10710" s="44"/>
      <c r="E10710" s="44"/>
      <c r="F10710" s="45"/>
      <c r="G10710" s="45"/>
      <c r="H10710" s="45"/>
      <c r="I10710" s="45"/>
      <c r="J10710" s="45"/>
      <c r="K10710" s="45"/>
      <c r="L10710" s="45"/>
      <c r="M10710" s="45"/>
      <c r="N10710" s="45"/>
      <c r="O10710" s="45"/>
      <c r="P10710" s="45"/>
      <c r="Q10710" s="45"/>
      <c r="R10710" s="45"/>
      <c r="S10710" s="45"/>
      <c r="T10710" s="45"/>
      <c r="U10710" s="45"/>
      <c r="V10710" s="46"/>
      <c r="W10710" s="46"/>
    </row>
    <row r="10711" spans="2:33" ht="9.75" customHeight="1">
      <c r="B10711" s="2"/>
      <c r="D10711" s="44"/>
      <c r="E10711" s="44"/>
      <c r="F10711" s="45"/>
      <c r="G10711" s="45"/>
      <c r="H10711" s="45"/>
      <c r="I10711" s="45"/>
      <c r="J10711" s="45"/>
      <c r="K10711" s="45"/>
      <c r="L10711" s="45"/>
      <c r="M10711" s="45"/>
      <c r="N10711" s="45"/>
      <c r="O10711" s="45"/>
      <c r="P10711" s="45"/>
      <c r="Q10711" s="45"/>
      <c r="R10711" s="45"/>
      <c r="S10711" s="45"/>
      <c r="T10711" s="45"/>
      <c r="U10711" s="45"/>
      <c r="V10711" s="46"/>
      <c r="W10711" s="46"/>
    </row>
    <row r="10712" spans="2:33" ht="5.25" customHeight="1"/>
    <row r="10713" spans="2:33" ht="172.5" customHeight="1"/>
    <row r="10714" spans="2:33" ht="16.5" customHeight="1"/>
    <row r="10715" spans="2:33" ht="12.75" customHeight="1">
      <c r="B10715" s="39"/>
      <c r="C10715" s="39"/>
      <c r="D10715" s="39"/>
      <c r="E10715" s="39"/>
      <c r="F10715" s="39"/>
      <c r="G10715" s="1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</row>
    <row r="10716" spans="2:33" ht="12.75" customHeight="1">
      <c r="AB10716" s="39"/>
      <c r="AC10716" s="39"/>
      <c r="AD10716" s="39"/>
      <c r="AE10716" s="39"/>
      <c r="AF10716" s="39"/>
      <c r="AG10716" s="39"/>
    </row>
    <row r="10717" spans="2:33" ht="12" customHeight="1">
      <c r="B10717" s="39"/>
      <c r="C10717" s="39"/>
      <c r="D10717" s="39"/>
      <c r="E10717" s="39"/>
      <c r="G10717" s="1"/>
      <c r="H10717" s="41"/>
      <c r="I10717" s="41"/>
      <c r="J10717" s="41"/>
      <c r="K10717" s="41"/>
      <c r="L10717" s="41"/>
      <c r="M10717" s="41"/>
      <c r="N10717" s="41"/>
      <c r="O10717" s="39"/>
      <c r="P10717" s="39"/>
      <c r="Q10717" s="39"/>
      <c r="R10717" s="39"/>
      <c r="S10717" s="1"/>
      <c r="T10717" s="42"/>
      <c r="U10717" s="42"/>
      <c r="V10717" s="42"/>
      <c r="W10717" s="42"/>
      <c r="X10717" s="42"/>
      <c r="Y10717" s="42"/>
      <c r="Z10717" s="42"/>
      <c r="AA10717" s="42"/>
      <c r="AB10717" s="39"/>
      <c r="AC10717" s="39"/>
      <c r="AD10717" s="39"/>
      <c r="AE10717" s="39"/>
      <c r="AF10717" s="39"/>
      <c r="AG10717" s="39"/>
    </row>
    <row r="10718" spans="2:33" ht="10.5" customHeight="1">
      <c r="AB10718" s="39"/>
      <c r="AC10718" s="39"/>
      <c r="AD10718" s="39"/>
      <c r="AE10718" s="39"/>
      <c r="AF10718" s="39"/>
      <c r="AG10718" s="39"/>
    </row>
    <row r="10719" spans="2:33" ht="12" customHeight="1">
      <c r="AB10719" s="39"/>
      <c r="AC10719" s="39"/>
      <c r="AD10719" s="39"/>
      <c r="AE10719" s="39"/>
      <c r="AF10719" s="39"/>
      <c r="AG10719" s="39"/>
    </row>
    <row r="10720" spans="2:33" ht="12" customHeight="1">
      <c r="AB10720" s="39"/>
      <c r="AC10720" s="39"/>
      <c r="AD10720" s="39"/>
      <c r="AE10720" s="39"/>
      <c r="AF10720" s="39"/>
      <c r="AG10720" s="39"/>
    </row>
    <row r="10721" spans="2:37" ht="6" customHeight="1"/>
    <row r="10722" spans="2:37" ht="3" customHeight="1">
      <c r="B10722" s="43"/>
      <c r="D10722" s="43"/>
      <c r="E10722" s="43"/>
      <c r="G10722" s="43"/>
      <c r="H10722" s="43"/>
      <c r="J10722" s="43"/>
      <c r="K10722" s="43"/>
      <c r="L10722" s="43"/>
      <c r="M10722" s="43"/>
      <c r="N10722" s="43"/>
      <c r="O10722" s="43"/>
      <c r="Q10722" s="43"/>
      <c r="R10722" s="43"/>
      <c r="S10722" s="43"/>
      <c r="T10722" s="43"/>
      <c r="U10722" s="43"/>
      <c r="X10722" s="43"/>
      <c r="Y10722" s="43"/>
      <c r="Z10722" s="43"/>
      <c r="AA10722" s="43"/>
      <c r="AB10722" s="43"/>
      <c r="AC10722" s="43"/>
      <c r="AE10722" s="43"/>
      <c r="AF10722" s="43"/>
      <c r="AG10722" s="43"/>
      <c r="AH10722" s="43"/>
    </row>
    <row r="10723" spans="2:37" ht="14.25" customHeight="1">
      <c r="B10723" s="43"/>
      <c r="D10723" s="43"/>
      <c r="E10723" s="43"/>
      <c r="G10723" s="43"/>
      <c r="H10723" s="43"/>
      <c r="J10723" s="43"/>
      <c r="K10723" s="43"/>
      <c r="L10723" s="43"/>
      <c r="M10723" s="43"/>
      <c r="N10723" s="43"/>
      <c r="O10723" s="43"/>
      <c r="Q10723" s="43"/>
      <c r="R10723" s="43"/>
      <c r="S10723" s="43"/>
      <c r="T10723" s="43"/>
      <c r="U10723" s="43"/>
      <c r="X10723" s="43"/>
      <c r="Y10723" s="43"/>
      <c r="Z10723" s="43"/>
      <c r="AA10723" s="43"/>
      <c r="AB10723" s="43"/>
      <c r="AC10723" s="43"/>
      <c r="AE10723" s="43"/>
      <c r="AF10723" s="43"/>
      <c r="AG10723" s="43"/>
      <c r="AH10723" s="43"/>
    </row>
    <row r="10724" spans="2:37">
      <c r="B10724" s="2"/>
      <c r="D10724" s="44"/>
      <c r="E10724" s="44"/>
      <c r="F10724" s="45"/>
      <c r="G10724" s="45"/>
      <c r="H10724" s="45"/>
      <c r="I10724" s="45"/>
      <c r="J10724" s="45"/>
      <c r="K10724" s="45"/>
      <c r="L10724" s="45"/>
      <c r="M10724" s="45"/>
      <c r="N10724" s="45"/>
      <c r="O10724" s="45"/>
      <c r="P10724" s="45"/>
      <c r="Q10724" s="45"/>
      <c r="R10724" s="45"/>
      <c r="S10724" s="45"/>
      <c r="T10724" s="45"/>
      <c r="U10724" s="45"/>
      <c r="V10724" s="46"/>
      <c r="W10724" s="46"/>
      <c r="X10724" s="45"/>
      <c r="Y10724" s="45"/>
      <c r="Z10724" s="44"/>
      <c r="AA10724" s="44"/>
      <c r="AB10724" s="45"/>
      <c r="AC10724" s="45"/>
      <c r="AD10724" s="45"/>
      <c r="AE10724" s="45"/>
      <c r="AF10724" s="45"/>
      <c r="AG10724" s="45"/>
      <c r="AH10724" s="45"/>
      <c r="AI10724" s="45"/>
      <c r="AJ10724" s="45"/>
      <c r="AK10724" s="20"/>
    </row>
    <row r="10725" spans="2:37">
      <c r="B10725" s="2"/>
      <c r="D10725" s="44"/>
      <c r="E10725" s="44"/>
      <c r="F10725" s="45"/>
      <c r="G10725" s="45"/>
      <c r="H10725" s="45"/>
      <c r="I10725" s="45"/>
      <c r="J10725" s="45"/>
      <c r="K10725" s="45"/>
      <c r="L10725" s="45"/>
      <c r="M10725" s="45"/>
      <c r="N10725" s="45"/>
      <c r="O10725" s="45"/>
      <c r="P10725" s="45"/>
      <c r="Q10725" s="45"/>
      <c r="R10725" s="45"/>
      <c r="S10725" s="45"/>
      <c r="T10725" s="45"/>
      <c r="U10725" s="45"/>
      <c r="V10725" s="46"/>
      <c r="W10725" s="46"/>
      <c r="X10725" s="45"/>
      <c r="Y10725" s="45"/>
      <c r="Z10725" s="44"/>
      <c r="AA10725" s="44"/>
      <c r="AB10725" s="45"/>
      <c r="AC10725" s="45"/>
      <c r="AD10725" s="45"/>
      <c r="AE10725" s="45"/>
      <c r="AF10725" s="45"/>
      <c r="AG10725" s="45"/>
      <c r="AH10725" s="45"/>
      <c r="AI10725" s="45"/>
      <c r="AJ10725" s="45"/>
      <c r="AK10725" s="20"/>
    </row>
    <row r="10726" spans="2:37">
      <c r="B10726" s="2"/>
      <c r="D10726" s="44"/>
      <c r="E10726" s="44"/>
      <c r="F10726" s="45"/>
      <c r="G10726" s="45"/>
      <c r="H10726" s="45"/>
      <c r="I10726" s="45"/>
      <c r="J10726" s="45"/>
      <c r="K10726" s="45"/>
      <c r="L10726" s="45"/>
      <c r="M10726" s="45"/>
      <c r="N10726" s="45"/>
      <c r="O10726" s="45"/>
      <c r="P10726" s="45"/>
      <c r="Q10726" s="45"/>
      <c r="R10726" s="45"/>
      <c r="S10726" s="45"/>
      <c r="T10726" s="45"/>
      <c r="U10726" s="45"/>
      <c r="V10726" s="46"/>
      <c r="W10726" s="46"/>
      <c r="X10726" s="45"/>
      <c r="Y10726" s="45"/>
      <c r="Z10726" s="44"/>
      <c r="AA10726" s="44"/>
      <c r="AB10726" s="45"/>
      <c r="AC10726" s="45"/>
      <c r="AD10726" s="45"/>
      <c r="AE10726" s="45"/>
      <c r="AF10726" s="45"/>
      <c r="AG10726" s="45"/>
      <c r="AH10726" s="45"/>
      <c r="AI10726" s="45"/>
      <c r="AJ10726" s="45"/>
      <c r="AK10726" s="20"/>
    </row>
    <row r="10727" spans="2:37">
      <c r="B10727" s="2"/>
      <c r="D10727" s="44"/>
      <c r="E10727" s="44"/>
      <c r="F10727" s="45"/>
      <c r="G10727" s="45"/>
      <c r="H10727" s="45"/>
      <c r="I10727" s="45"/>
      <c r="J10727" s="45"/>
      <c r="K10727" s="45"/>
      <c r="L10727" s="45"/>
      <c r="M10727" s="45"/>
      <c r="N10727" s="45"/>
      <c r="O10727" s="45"/>
      <c r="P10727" s="45"/>
      <c r="Q10727" s="45"/>
      <c r="R10727" s="45"/>
      <c r="S10727" s="45"/>
      <c r="T10727" s="45"/>
      <c r="U10727" s="45"/>
      <c r="V10727" s="46"/>
      <c r="W10727" s="46"/>
      <c r="X10727" s="45"/>
      <c r="Y10727" s="45"/>
      <c r="Z10727" s="44"/>
      <c r="AA10727" s="44"/>
      <c r="AB10727" s="45"/>
      <c r="AC10727" s="45"/>
      <c r="AD10727" s="45"/>
      <c r="AE10727" s="45"/>
      <c r="AF10727" s="45"/>
      <c r="AG10727" s="45"/>
      <c r="AH10727" s="45"/>
      <c r="AI10727" s="45"/>
      <c r="AJ10727" s="45"/>
      <c r="AK10727" s="20"/>
    </row>
    <row r="10728" spans="2:37">
      <c r="B10728" s="2"/>
      <c r="D10728" s="44"/>
      <c r="E10728" s="44"/>
      <c r="F10728" s="45"/>
      <c r="G10728" s="45"/>
      <c r="H10728" s="45"/>
      <c r="I10728" s="45"/>
      <c r="J10728" s="45"/>
      <c r="K10728" s="45"/>
      <c r="L10728" s="45"/>
      <c r="M10728" s="45"/>
      <c r="N10728" s="45"/>
      <c r="O10728" s="45"/>
      <c r="P10728" s="45"/>
      <c r="Q10728" s="45"/>
      <c r="R10728" s="45"/>
      <c r="S10728" s="45"/>
      <c r="T10728" s="45"/>
      <c r="U10728" s="45"/>
      <c r="V10728" s="46"/>
      <c r="W10728" s="46"/>
      <c r="X10728" s="45"/>
      <c r="Y10728" s="45"/>
      <c r="Z10728" s="44"/>
      <c r="AA10728" s="44"/>
      <c r="AB10728" s="45"/>
      <c r="AC10728" s="45"/>
      <c r="AD10728" s="45"/>
      <c r="AE10728" s="45"/>
      <c r="AF10728" s="45"/>
      <c r="AG10728" s="45"/>
      <c r="AH10728" s="45"/>
      <c r="AI10728" s="45"/>
      <c r="AJ10728" s="45"/>
      <c r="AK10728" s="20"/>
    </row>
    <row r="10729" spans="2:37">
      <c r="B10729" s="2"/>
      <c r="D10729" s="44"/>
      <c r="E10729" s="44"/>
      <c r="F10729" s="45"/>
      <c r="G10729" s="45"/>
      <c r="H10729" s="45"/>
      <c r="I10729" s="45"/>
      <c r="J10729" s="45"/>
      <c r="K10729" s="45"/>
      <c r="L10729" s="45"/>
      <c r="M10729" s="45"/>
      <c r="N10729" s="45"/>
      <c r="O10729" s="45"/>
      <c r="P10729" s="45"/>
      <c r="Q10729" s="45"/>
      <c r="R10729" s="45"/>
      <c r="S10729" s="45"/>
      <c r="T10729" s="45"/>
      <c r="U10729" s="45"/>
      <c r="V10729" s="46"/>
      <c r="W10729" s="46"/>
      <c r="X10729" s="45"/>
      <c r="Y10729" s="45"/>
      <c r="Z10729" s="44"/>
      <c r="AA10729" s="44"/>
      <c r="AB10729" s="45"/>
      <c r="AC10729" s="45"/>
      <c r="AD10729" s="45"/>
      <c r="AE10729" s="45"/>
      <c r="AF10729" s="45"/>
      <c r="AG10729" s="45"/>
      <c r="AH10729" s="45"/>
      <c r="AI10729" s="45"/>
      <c r="AJ10729" s="45"/>
      <c r="AK10729" s="20"/>
    </row>
    <row r="10730" spans="2:37">
      <c r="B10730" s="2"/>
      <c r="D10730" s="44"/>
      <c r="E10730" s="44"/>
      <c r="F10730" s="45"/>
      <c r="G10730" s="45"/>
      <c r="H10730" s="45"/>
      <c r="I10730" s="45"/>
      <c r="J10730" s="45"/>
      <c r="K10730" s="45"/>
      <c r="L10730" s="45"/>
      <c r="M10730" s="45"/>
      <c r="N10730" s="45"/>
      <c r="O10730" s="45"/>
      <c r="P10730" s="45"/>
      <c r="Q10730" s="45"/>
      <c r="R10730" s="45"/>
      <c r="S10730" s="45"/>
      <c r="T10730" s="45"/>
      <c r="U10730" s="45"/>
      <c r="V10730" s="46"/>
      <c r="W10730" s="46"/>
      <c r="X10730" s="45"/>
      <c r="Y10730" s="45"/>
      <c r="Z10730" s="44"/>
      <c r="AA10730" s="44"/>
      <c r="AB10730" s="45"/>
      <c r="AC10730" s="45"/>
      <c r="AD10730" s="45"/>
      <c r="AE10730" s="45"/>
      <c r="AF10730" s="45"/>
      <c r="AG10730" s="45"/>
      <c r="AH10730" s="45"/>
      <c r="AI10730" s="45"/>
      <c r="AJ10730" s="45"/>
      <c r="AK10730" s="20"/>
    </row>
    <row r="10731" spans="2:37">
      <c r="B10731" s="2"/>
      <c r="D10731" s="44"/>
      <c r="E10731" s="44"/>
      <c r="F10731" s="45"/>
      <c r="G10731" s="45"/>
      <c r="H10731" s="45"/>
      <c r="I10731" s="45"/>
      <c r="J10731" s="45"/>
      <c r="K10731" s="45"/>
      <c r="L10731" s="45"/>
      <c r="M10731" s="45"/>
      <c r="N10731" s="45"/>
      <c r="O10731" s="45"/>
      <c r="P10731" s="45"/>
      <c r="Q10731" s="45"/>
      <c r="R10731" s="45"/>
      <c r="S10731" s="45"/>
      <c r="T10731" s="45"/>
      <c r="U10731" s="45"/>
      <c r="V10731" s="46"/>
      <c r="W10731" s="46"/>
      <c r="X10731" s="45"/>
      <c r="Y10731" s="45"/>
      <c r="Z10731" s="44"/>
      <c r="AA10731" s="44"/>
      <c r="AB10731" s="45"/>
      <c r="AC10731" s="45"/>
      <c r="AD10731" s="45"/>
      <c r="AE10731" s="45"/>
      <c r="AF10731" s="45"/>
      <c r="AG10731" s="45"/>
      <c r="AH10731" s="45"/>
      <c r="AI10731" s="45"/>
      <c r="AJ10731" s="45"/>
      <c r="AK10731" s="20"/>
    </row>
    <row r="10732" spans="2:37">
      <c r="B10732" s="2"/>
      <c r="D10732" s="44"/>
      <c r="E10732" s="44"/>
      <c r="F10732" s="45"/>
      <c r="G10732" s="45"/>
      <c r="H10732" s="45"/>
      <c r="I10732" s="45"/>
      <c r="J10732" s="45"/>
      <c r="K10732" s="45"/>
      <c r="L10732" s="45"/>
      <c r="M10732" s="45"/>
      <c r="N10732" s="45"/>
      <c r="O10732" s="45"/>
      <c r="P10732" s="45"/>
      <c r="Q10732" s="45"/>
      <c r="R10732" s="45"/>
      <c r="S10732" s="45"/>
      <c r="T10732" s="45"/>
      <c r="U10732" s="45"/>
      <c r="V10732" s="46"/>
      <c r="W10732" s="46"/>
      <c r="X10732" s="45"/>
      <c r="Y10732" s="45"/>
      <c r="Z10732" s="44"/>
      <c r="AA10732" s="44"/>
      <c r="AB10732" s="45"/>
      <c r="AC10732" s="45"/>
      <c r="AD10732" s="45"/>
      <c r="AE10732" s="45"/>
      <c r="AF10732" s="45"/>
      <c r="AG10732" s="45"/>
      <c r="AH10732" s="45"/>
      <c r="AI10732" s="45"/>
      <c r="AJ10732" s="45"/>
      <c r="AK10732" s="20"/>
    </row>
    <row r="10733" spans="2:37">
      <c r="B10733" s="2"/>
      <c r="D10733" s="44"/>
      <c r="E10733" s="44"/>
      <c r="F10733" s="45"/>
      <c r="G10733" s="45"/>
      <c r="H10733" s="45"/>
      <c r="I10733" s="45"/>
      <c r="J10733" s="45"/>
      <c r="K10733" s="45"/>
      <c r="L10733" s="45"/>
      <c r="M10733" s="45"/>
      <c r="N10733" s="45"/>
      <c r="O10733" s="45"/>
      <c r="P10733" s="45"/>
      <c r="Q10733" s="45"/>
      <c r="R10733" s="45"/>
      <c r="S10733" s="45"/>
      <c r="T10733" s="45"/>
      <c r="U10733" s="45"/>
      <c r="V10733" s="46"/>
      <c r="W10733" s="46"/>
      <c r="X10733" s="45"/>
      <c r="Y10733" s="45"/>
      <c r="Z10733" s="44"/>
      <c r="AA10733" s="44"/>
      <c r="AB10733" s="45"/>
      <c r="AC10733" s="45"/>
      <c r="AD10733" s="45"/>
      <c r="AE10733" s="45"/>
      <c r="AF10733" s="45"/>
      <c r="AG10733" s="45"/>
      <c r="AH10733" s="45"/>
      <c r="AI10733" s="45"/>
      <c r="AJ10733" s="45"/>
      <c r="AK10733" s="20"/>
    </row>
    <row r="10734" spans="2:37">
      <c r="B10734" s="2"/>
      <c r="D10734" s="44"/>
      <c r="E10734" s="44"/>
      <c r="F10734" s="45"/>
      <c r="G10734" s="45"/>
      <c r="H10734" s="45"/>
      <c r="I10734" s="45"/>
      <c r="J10734" s="45"/>
      <c r="K10734" s="45"/>
      <c r="L10734" s="45"/>
      <c r="M10734" s="45"/>
      <c r="N10734" s="45"/>
      <c r="O10734" s="45"/>
      <c r="P10734" s="45"/>
      <c r="Q10734" s="45"/>
      <c r="R10734" s="45"/>
      <c r="S10734" s="45"/>
      <c r="T10734" s="45"/>
      <c r="U10734" s="45"/>
      <c r="V10734" s="46"/>
      <c r="W10734" s="46"/>
      <c r="X10734" s="45"/>
      <c r="Y10734" s="45"/>
      <c r="Z10734" s="44"/>
      <c r="AA10734" s="44"/>
      <c r="AB10734" s="45"/>
      <c r="AC10734" s="45"/>
      <c r="AD10734" s="45"/>
      <c r="AE10734" s="45"/>
      <c r="AF10734" s="45"/>
      <c r="AG10734" s="45"/>
      <c r="AH10734" s="45"/>
      <c r="AI10734" s="45"/>
      <c r="AJ10734" s="45"/>
      <c r="AK10734" s="20"/>
    </row>
    <row r="10735" spans="2:37">
      <c r="B10735" s="2"/>
      <c r="D10735" s="44"/>
      <c r="E10735" s="44"/>
      <c r="F10735" s="45"/>
      <c r="G10735" s="45"/>
      <c r="H10735" s="45"/>
      <c r="I10735" s="45"/>
      <c r="J10735" s="45"/>
      <c r="K10735" s="45"/>
      <c r="L10735" s="45"/>
      <c r="M10735" s="45"/>
      <c r="N10735" s="45"/>
      <c r="O10735" s="45"/>
      <c r="P10735" s="45"/>
      <c r="Q10735" s="45"/>
      <c r="R10735" s="45"/>
      <c r="S10735" s="45"/>
      <c r="T10735" s="45"/>
      <c r="U10735" s="45"/>
      <c r="V10735" s="46"/>
      <c r="W10735" s="46"/>
      <c r="X10735" s="45"/>
      <c r="Y10735" s="45"/>
      <c r="Z10735" s="44"/>
      <c r="AA10735" s="44"/>
      <c r="AB10735" s="45"/>
      <c r="AC10735" s="45"/>
      <c r="AD10735" s="45"/>
      <c r="AE10735" s="45"/>
      <c r="AF10735" s="45"/>
      <c r="AG10735" s="45"/>
      <c r="AH10735" s="45"/>
      <c r="AI10735" s="45"/>
      <c r="AJ10735" s="45"/>
      <c r="AK10735" s="20"/>
    </row>
    <row r="10736" spans="2:37">
      <c r="B10736" s="2"/>
      <c r="D10736" s="44"/>
      <c r="E10736" s="44"/>
      <c r="F10736" s="45"/>
      <c r="G10736" s="45"/>
      <c r="H10736" s="45"/>
      <c r="I10736" s="45"/>
      <c r="J10736" s="45"/>
      <c r="K10736" s="45"/>
      <c r="L10736" s="45"/>
      <c r="M10736" s="45"/>
      <c r="N10736" s="45"/>
      <c r="O10736" s="45"/>
      <c r="P10736" s="45"/>
      <c r="Q10736" s="45"/>
      <c r="R10736" s="45"/>
      <c r="S10736" s="45"/>
      <c r="T10736" s="45"/>
      <c r="U10736" s="45"/>
      <c r="V10736" s="46"/>
      <c r="W10736" s="46"/>
      <c r="X10736" s="45"/>
      <c r="Y10736" s="45"/>
      <c r="Z10736" s="44"/>
      <c r="AA10736" s="44"/>
      <c r="AB10736" s="45"/>
      <c r="AC10736" s="45"/>
      <c r="AD10736" s="45"/>
      <c r="AE10736" s="45"/>
      <c r="AF10736" s="45"/>
      <c r="AG10736" s="45"/>
      <c r="AH10736" s="45"/>
      <c r="AI10736" s="45"/>
      <c r="AJ10736" s="45"/>
      <c r="AK10736" s="20"/>
    </row>
    <row r="10737" spans="2:37">
      <c r="B10737" s="2"/>
      <c r="D10737" s="44"/>
      <c r="E10737" s="44"/>
      <c r="F10737" s="45"/>
      <c r="G10737" s="45"/>
      <c r="H10737" s="45"/>
      <c r="I10737" s="45"/>
      <c r="J10737" s="45"/>
      <c r="K10737" s="45"/>
      <c r="L10737" s="45"/>
      <c r="M10737" s="45"/>
      <c r="N10737" s="45"/>
      <c r="O10737" s="45"/>
      <c r="P10737" s="45"/>
      <c r="Q10737" s="45"/>
      <c r="R10737" s="45"/>
      <c r="S10737" s="45"/>
      <c r="T10737" s="45"/>
      <c r="U10737" s="45"/>
      <c r="V10737" s="46"/>
      <c r="W10737" s="46"/>
      <c r="X10737" s="45"/>
      <c r="Y10737" s="45"/>
      <c r="Z10737" s="44"/>
      <c r="AA10737" s="44"/>
      <c r="AB10737" s="45"/>
      <c r="AC10737" s="45"/>
      <c r="AD10737" s="45"/>
      <c r="AE10737" s="45"/>
      <c r="AF10737" s="45"/>
      <c r="AG10737" s="45"/>
      <c r="AH10737" s="45"/>
      <c r="AI10737" s="45"/>
      <c r="AJ10737" s="45"/>
      <c r="AK10737" s="20"/>
    </row>
    <row r="10738" spans="2:37">
      <c r="B10738" s="2"/>
      <c r="D10738" s="44"/>
      <c r="E10738" s="44"/>
      <c r="F10738" s="45"/>
      <c r="G10738" s="45"/>
      <c r="H10738" s="45"/>
      <c r="I10738" s="45"/>
      <c r="J10738" s="45"/>
      <c r="K10738" s="45"/>
      <c r="L10738" s="45"/>
      <c r="M10738" s="45"/>
      <c r="N10738" s="45"/>
      <c r="O10738" s="45"/>
      <c r="P10738" s="45"/>
      <c r="Q10738" s="45"/>
      <c r="R10738" s="45"/>
      <c r="S10738" s="45"/>
      <c r="T10738" s="45"/>
      <c r="U10738" s="45"/>
      <c r="V10738" s="46"/>
      <c r="W10738" s="46"/>
      <c r="X10738" s="45"/>
      <c r="Y10738" s="45"/>
      <c r="Z10738" s="44"/>
      <c r="AA10738" s="44"/>
      <c r="AB10738" s="45"/>
      <c r="AC10738" s="45"/>
      <c r="AD10738" s="45"/>
      <c r="AE10738" s="45"/>
      <c r="AF10738" s="45"/>
      <c r="AG10738" s="45"/>
      <c r="AH10738" s="45"/>
      <c r="AI10738" s="45"/>
      <c r="AJ10738" s="45"/>
      <c r="AK10738" s="20"/>
    </row>
    <row r="10739" spans="2:37">
      <c r="B10739" s="2"/>
      <c r="D10739" s="44"/>
      <c r="E10739" s="44"/>
      <c r="F10739" s="45"/>
      <c r="G10739" s="45"/>
      <c r="H10739" s="45"/>
      <c r="I10739" s="45"/>
      <c r="J10739" s="45"/>
      <c r="K10739" s="45"/>
      <c r="L10739" s="45"/>
      <c r="M10739" s="45"/>
      <c r="N10739" s="45"/>
      <c r="O10739" s="45"/>
      <c r="P10739" s="45"/>
      <c r="Q10739" s="45"/>
      <c r="R10739" s="45"/>
      <c r="S10739" s="45"/>
      <c r="T10739" s="45"/>
      <c r="U10739" s="45"/>
      <c r="V10739" s="46"/>
      <c r="W10739" s="46"/>
      <c r="X10739" s="45"/>
      <c r="Y10739" s="45"/>
      <c r="Z10739" s="44"/>
      <c r="AA10739" s="44"/>
      <c r="AB10739" s="45"/>
      <c r="AC10739" s="45"/>
      <c r="AD10739" s="45"/>
      <c r="AE10739" s="45"/>
      <c r="AF10739" s="45"/>
      <c r="AG10739" s="45"/>
      <c r="AH10739" s="45"/>
      <c r="AI10739" s="45"/>
      <c r="AJ10739" s="45"/>
      <c r="AK10739" s="20"/>
    </row>
    <row r="10740" spans="2:37">
      <c r="B10740" s="2"/>
      <c r="D10740" s="44"/>
      <c r="E10740" s="44"/>
      <c r="F10740" s="45"/>
      <c r="G10740" s="45"/>
      <c r="H10740" s="45"/>
      <c r="I10740" s="45"/>
      <c r="J10740" s="45"/>
      <c r="K10740" s="45"/>
      <c r="L10740" s="45"/>
      <c r="M10740" s="45"/>
      <c r="N10740" s="45"/>
      <c r="O10740" s="45"/>
      <c r="P10740" s="45"/>
      <c r="Q10740" s="45"/>
      <c r="R10740" s="45"/>
      <c r="S10740" s="45"/>
      <c r="T10740" s="45"/>
      <c r="U10740" s="45"/>
      <c r="V10740" s="46"/>
      <c r="W10740" s="46"/>
      <c r="X10740" s="45"/>
      <c r="Y10740" s="45"/>
      <c r="Z10740" s="44"/>
      <c r="AA10740" s="44"/>
      <c r="AB10740" s="45"/>
      <c r="AC10740" s="45"/>
      <c r="AD10740" s="45"/>
      <c r="AE10740" s="45"/>
      <c r="AF10740" s="45"/>
      <c r="AG10740" s="45"/>
      <c r="AH10740" s="45"/>
      <c r="AI10740" s="45"/>
      <c r="AJ10740" s="45"/>
      <c r="AK10740" s="20"/>
    </row>
    <row r="10741" spans="2:37">
      <c r="B10741" s="2"/>
      <c r="D10741" s="44"/>
      <c r="E10741" s="44"/>
      <c r="F10741" s="45"/>
      <c r="G10741" s="45"/>
      <c r="H10741" s="45"/>
      <c r="I10741" s="45"/>
      <c r="J10741" s="45"/>
      <c r="K10741" s="45"/>
      <c r="L10741" s="45"/>
      <c r="M10741" s="45"/>
      <c r="N10741" s="45"/>
      <c r="O10741" s="45"/>
      <c r="P10741" s="45"/>
      <c r="Q10741" s="45"/>
      <c r="R10741" s="45"/>
      <c r="S10741" s="45"/>
      <c r="T10741" s="45"/>
      <c r="U10741" s="45"/>
      <c r="V10741" s="46"/>
      <c r="W10741" s="46"/>
      <c r="X10741" s="45"/>
      <c r="Y10741" s="45"/>
      <c r="Z10741" s="44"/>
      <c r="AA10741" s="44"/>
      <c r="AB10741" s="45"/>
      <c r="AC10741" s="45"/>
      <c r="AD10741" s="45"/>
      <c r="AE10741" s="45"/>
      <c r="AF10741" s="45"/>
      <c r="AG10741" s="45"/>
      <c r="AH10741" s="45"/>
      <c r="AI10741" s="45"/>
      <c r="AJ10741" s="45"/>
      <c r="AK10741" s="20"/>
    </row>
    <row r="10742" spans="2:37">
      <c r="B10742" s="2"/>
      <c r="D10742" s="44"/>
      <c r="E10742" s="44"/>
      <c r="F10742" s="45"/>
      <c r="G10742" s="45"/>
      <c r="H10742" s="45"/>
      <c r="I10742" s="45"/>
      <c r="J10742" s="45"/>
      <c r="K10742" s="45"/>
      <c r="L10742" s="45"/>
      <c r="M10742" s="45"/>
      <c r="N10742" s="45"/>
      <c r="O10742" s="45"/>
      <c r="P10742" s="45"/>
      <c r="Q10742" s="45"/>
      <c r="R10742" s="45"/>
      <c r="S10742" s="45"/>
      <c r="T10742" s="45"/>
      <c r="U10742" s="45"/>
      <c r="V10742" s="46"/>
      <c r="W10742" s="46"/>
      <c r="X10742" s="45"/>
      <c r="Y10742" s="45"/>
      <c r="Z10742" s="44"/>
      <c r="AA10742" s="44"/>
      <c r="AB10742" s="45"/>
      <c r="AC10742" s="45"/>
      <c r="AD10742" s="45"/>
      <c r="AE10742" s="45"/>
      <c r="AF10742" s="45"/>
      <c r="AG10742" s="45"/>
      <c r="AH10742" s="45"/>
      <c r="AI10742" s="45"/>
      <c r="AJ10742" s="45"/>
      <c r="AK10742" s="20"/>
    </row>
    <row r="10743" spans="2:37">
      <c r="B10743" s="2"/>
      <c r="D10743" s="44"/>
      <c r="E10743" s="44"/>
      <c r="F10743" s="45"/>
      <c r="G10743" s="45"/>
      <c r="H10743" s="45"/>
      <c r="I10743" s="45"/>
      <c r="J10743" s="45"/>
      <c r="K10743" s="45"/>
      <c r="L10743" s="45"/>
      <c r="M10743" s="45"/>
      <c r="N10743" s="45"/>
      <c r="O10743" s="45"/>
      <c r="P10743" s="45"/>
      <c r="Q10743" s="45"/>
      <c r="R10743" s="45"/>
      <c r="S10743" s="45"/>
      <c r="T10743" s="45"/>
      <c r="U10743" s="45"/>
      <c r="V10743" s="46"/>
      <c r="W10743" s="46"/>
      <c r="X10743" s="45"/>
      <c r="Y10743" s="45"/>
      <c r="Z10743" s="44"/>
      <c r="AA10743" s="44"/>
      <c r="AB10743" s="45"/>
      <c r="AC10743" s="45"/>
      <c r="AD10743" s="45"/>
      <c r="AE10743" s="45"/>
      <c r="AF10743" s="45"/>
      <c r="AG10743" s="45"/>
      <c r="AH10743" s="45"/>
      <c r="AI10743" s="45"/>
      <c r="AJ10743" s="45"/>
      <c r="AK10743" s="20"/>
    </row>
    <row r="10744" spans="2:37">
      <c r="B10744" s="2"/>
      <c r="D10744" s="44"/>
      <c r="E10744" s="44"/>
      <c r="F10744" s="45"/>
      <c r="G10744" s="45"/>
      <c r="H10744" s="45"/>
      <c r="I10744" s="45"/>
      <c r="J10744" s="45"/>
      <c r="K10744" s="45"/>
      <c r="L10744" s="45"/>
      <c r="M10744" s="45"/>
      <c r="N10744" s="45"/>
      <c r="O10744" s="45"/>
      <c r="P10744" s="45"/>
      <c r="Q10744" s="45"/>
      <c r="R10744" s="45"/>
      <c r="S10744" s="45"/>
      <c r="T10744" s="45"/>
      <c r="U10744" s="45"/>
      <c r="V10744" s="46"/>
      <c r="W10744" s="46"/>
      <c r="X10744" s="45"/>
      <c r="Y10744" s="45"/>
      <c r="Z10744" s="44"/>
      <c r="AA10744" s="44"/>
      <c r="AB10744" s="45"/>
      <c r="AC10744" s="45"/>
      <c r="AD10744" s="45"/>
      <c r="AE10744" s="45"/>
      <c r="AF10744" s="45"/>
      <c r="AG10744" s="45"/>
      <c r="AH10744" s="45"/>
      <c r="AI10744" s="45"/>
      <c r="AJ10744" s="45"/>
      <c r="AK10744" s="20"/>
    </row>
    <row r="10745" spans="2:37">
      <c r="B10745" s="2"/>
      <c r="D10745" s="44"/>
      <c r="E10745" s="44"/>
      <c r="F10745" s="45"/>
      <c r="G10745" s="45"/>
      <c r="H10745" s="45"/>
      <c r="I10745" s="45"/>
      <c r="J10745" s="45"/>
      <c r="K10745" s="45"/>
      <c r="L10745" s="45"/>
      <c r="M10745" s="45"/>
      <c r="N10745" s="45"/>
      <c r="O10745" s="45"/>
      <c r="P10745" s="45"/>
      <c r="Q10745" s="45"/>
      <c r="R10745" s="45"/>
      <c r="S10745" s="45"/>
      <c r="T10745" s="45"/>
      <c r="U10745" s="45"/>
      <c r="V10745" s="46"/>
      <c r="W10745" s="46"/>
      <c r="X10745" s="45"/>
      <c r="Y10745" s="45"/>
      <c r="Z10745" s="44"/>
      <c r="AA10745" s="44"/>
      <c r="AB10745" s="45"/>
      <c r="AC10745" s="45"/>
      <c r="AD10745" s="45"/>
      <c r="AE10745" s="45"/>
      <c r="AF10745" s="45"/>
      <c r="AG10745" s="45"/>
      <c r="AH10745" s="45"/>
      <c r="AI10745" s="45"/>
      <c r="AJ10745" s="45"/>
      <c r="AK10745" s="20"/>
    </row>
    <row r="10746" spans="2:37">
      <c r="B10746" s="2"/>
      <c r="D10746" s="44"/>
      <c r="E10746" s="44"/>
      <c r="F10746" s="45"/>
      <c r="G10746" s="45"/>
      <c r="H10746" s="45"/>
      <c r="I10746" s="45"/>
      <c r="J10746" s="45"/>
      <c r="K10746" s="45"/>
      <c r="L10746" s="45"/>
      <c r="M10746" s="45"/>
      <c r="N10746" s="45"/>
      <c r="O10746" s="45"/>
      <c r="P10746" s="45"/>
      <c r="Q10746" s="45"/>
      <c r="R10746" s="45"/>
      <c r="S10746" s="45"/>
      <c r="T10746" s="45"/>
      <c r="U10746" s="45"/>
      <c r="V10746" s="46"/>
      <c r="W10746" s="46"/>
      <c r="X10746" s="45"/>
      <c r="Y10746" s="45"/>
      <c r="Z10746" s="44"/>
      <c r="AA10746" s="44"/>
      <c r="AB10746" s="45"/>
      <c r="AC10746" s="45"/>
      <c r="AD10746" s="45"/>
      <c r="AE10746" s="45"/>
      <c r="AF10746" s="45"/>
      <c r="AG10746" s="45"/>
      <c r="AH10746" s="45"/>
      <c r="AI10746" s="45"/>
      <c r="AJ10746" s="45"/>
      <c r="AK10746" s="20"/>
    </row>
    <row r="10747" spans="2:37">
      <c r="B10747" s="2"/>
      <c r="D10747" s="44"/>
      <c r="E10747" s="44"/>
      <c r="F10747" s="45"/>
      <c r="G10747" s="45"/>
      <c r="H10747" s="45"/>
      <c r="I10747" s="45"/>
      <c r="J10747" s="45"/>
      <c r="K10747" s="45"/>
      <c r="L10747" s="45"/>
      <c r="M10747" s="45"/>
      <c r="N10747" s="45"/>
      <c r="O10747" s="45"/>
      <c r="P10747" s="45"/>
      <c r="Q10747" s="45"/>
      <c r="R10747" s="45"/>
      <c r="S10747" s="45"/>
      <c r="T10747" s="45"/>
      <c r="U10747" s="45"/>
      <c r="V10747" s="46"/>
      <c r="W10747" s="46"/>
      <c r="X10747" s="45"/>
      <c r="Y10747" s="45"/>
      <c r="Z10747" s="44"/>
      <c r="AA10747" s="44"/>
      <c r="AB10747" s="45"/>
      <c r="AC10747" s="45"/>
      <c r="AD10747" s="45"/>
      <c r="AE10747" s="45"/>
      <c r="AF10747" s="45"/>
      <c r="AG10747" s="45"/>
      <c r="AH10747" s="45"/>
      <c r="AI10747" s="45"/>
      <c r="AJ10747" s="45"/>
      <c r="AK10747" s="20"/>
    </row>
    <row r="10748" spans="2:37">
      <c r="B10748" s="2"/>
      <c r="D10748" s="44"/>
      <c r="E10748" s="44"/>
      <c r="F10748" s="45"/>
      <c r="G10748" s="45"/>
      <c r="H10748" s="45"/>
      <c r="I10748" s="45"/>
      <c r="J10748" s="45"/>
      <c r="K10748" s="45"/>
      <c r="L10748" s="45"/>
      <c r="M10748" s="45"/>
      <c r="N10748" s="45"/>
      <c r="O10748" s="45"/>
      <c r="P10748" s="45"/>
      <c r="Q10748" s="45"/>
      <c r="R10748" s="45"/>
      <c r="S10748" s="45"/>
      <c r="T10748" s="45"/>
      <c r="U10748" s="45"/>
      <c r="V10748" s="46"/>
      <c r="W10748" s="46"/>
      <c r="X10748" s="45"/>
      <c r="Y10748" s="45"/>
      <c r="Z10748" s="44"/>
      <c r="AA10748" s="44"/>
      <c r="AB10748" s="45"/>
      <c r="AC10748" s="45"/>
      <c r="AD10748" s="45"/>
      <c r="AE10748" s="45"/>
      <c r="AF10748" s="45"/>
      <c r="AG10748" s="45"/>
      <c r="AH10748" s="45"/>
      <c r="AI10748" s="45"/>
      <c r="AJ10748" s="45"/>
      <c r="AK10748" s="20"/>
    </row>
    <row r="10749" spans="2:37">
      <c r="B10749" s="2"/>
      <c r="D10749" s="44"/>
      <c r="E10749" s="44"/>
      <c r="F10749" s="45"/>
      <c r="G10749" s="45"/>
      <c r="H10749" s="45"/>
      <c r="I10749" s="45"/>
      <c r="J10749" s="45"/>
      <c r="K10749" s="45"/>
      <c r="L10749" s="45"/>
      <c r="M10749" s="45"/>
      <c r="N10749" s="45"/>
      <c r="O10749" s="45"/>
      <c r="P10749" s="45"/>
      <c r="Q10749" s="45"/>
      <c r="R10749" s="45"/>
      <c r="S10749" s="45"/>
      <c r="T10749" s="45"/>
      <c r="U10749" s="45"/>
      <c r="V10749" s="46"/>
      <c r="W10749" s="46"/>
      <c r="X10749" s="45"/>
      <c r="Y10749" s="45"/>
      <c r="Z10749" s="44"/>
      <c r="AA10749" s="44"/>
      <c r="AB10749" s="45"/>
      <c r="AC10749" s="45"/>
      <c r="AD10749" s="45"/>
      <c r="AE10749" s="45"/>
      <c r="AF10749" s="45"/>
      <c r="AG10749" s="45"/>
      <c r="AH10749" s="45"/>
      <c r="AI10749" s="45"/>
      <c r="AJ10749" s="45"/>
      <c r="AK10749" s="20"/>
    </row>
    <row r="10750" spans="2:37">
      <c r="B10750" s="2"/>
      <c r="D10750" s="44"/>
      <c r="E10750" s="44"/>
      <c r="F10750" s="45"/>
      <c r="G10750" s="45"/>
      <c r="H10750" s="45"/>
      <c r="I10750" s="45"/>
      <c r="J10750" s="45"/>
      <c r="K10750" s="45"/>
      <c r="L10750" s="45"/>
      <c r="M10750" s="45"/>
      <c r="N10750" s="45"/>
      <c r="O10750" s="45"/>
      <c r="P10750" s="45"/>
      <c r="Q10750" s="45"/>
      <c r="R10750" s="45"/>
      <c r="S10750" s="45"/>
      <c r="T10750" s="45"/>
      <c r="U10750" s="45"/>
      <c r="V10750" s="46"/>
      <c r="W10750" s="46"/>
      <c r="X10750" s="45"/>
      <c r="Y10750" s="45"/>
      <c r="Z10750" s="44"/>
      <c r="AA10750" s="44"/>
      <c r="AB10750" s="45"/>
      <c r="AC10750" s="45"/>
      <c r="AD10750" s="45"/>
      <c r="AE10750" s="45"/>
      <c r="AF10750" s="45"/>
      <c r="AG10750" s="45"/>
      <c r="AH10750" s="45"/>
      <c r="AI10750" s="45"/>
      <c r="AJ10750" s="45"/>
      <c r="AK10750" s="20"/>
    </row>
    <row r="10751" spans="2:37">
      <c r="B10751" s="2"/>
      <c r="D10751" s="44"/>
      <c r="E10751" s="44"/>
      <c r="F10751" s="45"/>
      <c r="G10751" s="45"/>
      <c r="H10751" s="45"/>
      <c r="I10751" s="45"/>
      <c r="J10751" s="45"/>
      <c r="K10751" s="45"/>
      <c r="L10751" s="45"/>
      <c r="M10751" s="45"/>
      <c r="N10751" s="45"/>
      <c r="O10751" s="45"/>
      <c r="P10751" s="45"/>
      <c r="Q10751" s="45"/>
      <c r="R10751" s="45"/>
      <c r="S10751" s="45"/>
      <c r="T10751" s="45"/>
      <c r="U10751" s="45"/>
      <c r="V10751" s="46"/>
      <c r="W10751" s="46"/>
      <c r="X10751" s="45"/>
      <c r="Y10751" s="45"/>
      <c r="Z10751" s="44"/>
      <c r="AA10751" s="44"/>
      <c r="AB10751" s="45"/>
      <c r="AC10751" s="45"/>
      <c r="AD10751" s="45"/>
      <c r="AE10751" s="45"/>
      <c r="AF10751" s="45"/>
      <c r="AG10751" s="45"/>
      <c r="AH10751" s="45"/>
      <c r="AI10751" s="45"/>
      <c r="AJ10751" s="45"/>
      <c r="AK10751" s="20"/>
    </row>
    <row r="10752" spans="2:37">
      <c r="B10752" s="2"/>
      <c r="D10752" s="44"/>
      <c r="E10752" s="44"/>
      <c r="F10752" s="45"/>
      <c r="G10752" s="45"/>
      <c r="H10752" s="45"/>
      <c r="I10752" s="45"/>
      <c r="J10752" s="45"/>
      <c r="K10752" s="45"/>
      <c r="L10752" s="45"/>
      <c r="M10752" s="45"/>
      <c r="N10752" s="45"/>
      <c r="O10752" s="45"/>
      <c r="P10752" s="45"/>
      <c r="Q10752" s="45"/>
      <c r="R10752" s="45"/>
      <c r="S10752" s="45"/>
      <c r="T10752" s="45"/>
      <c r="U10752" s="45"/>
      <c r="V10752" s="46"/>
      <c r="W10752" s="46"/>
      <c r="X10752" s="45"/>
      <c r="Y10752" s="45"/>
      <c r="Z10752" s="44"/>
      <c r="AA10752" s="44"/>
      <c r="AB10752" s="45"/>
      <c r="AC10752" s="45"/>
      <c r="AD10752" s="45"/>
      <c r="AE10752" s="45"/>
      <c r="AF10752" s="45"/>
      <c r="AG10752" s="45"/>
      <c r="AH10752" s="45"/>
      <c r="AI10752" s="45"/>
      <c r="AJ10752" s="45"/>
      <c r="AK10752" s="20"/>
    </row>
    <row r="10753" spans="2:37">
      <c r="B10753" s="2"/>
      <c r="D10753" s="44"/>
      <c r="E10753" s="44"/>
      <c r="F10753" s="45"/>
      <c r="G10753" s="45"/>
      <c r="H10753" s="45"/>
      <c r="I10753" s="45"/>
      <c r="J10753" s="45"/>
      <c r="K10753" s="45"/>
      <c r="L10753" s="45"/>
      <c r="M10753" s="45"/>
      <c r="N10753" s="45"/>
      <c r="O10753" s="45"/>
      <c r="P10753" s="45"/>
      <c r="Q10753" s="45"/>
      <c r="R10753" s="45"/>
      <c r="S10753" s="45"/>
      <c r="T10753" s="45"/>
      <c r="U10753" s="45"/>
      <c r="V10753" s="46"/>
      <c r="W10753" s="46"/>
      <c r="X10753" s="45"/>
      <c r="Y10753" s="45"/>
      <c r="Z10753" s="44"/>
      <c r="AA10753" s="44"/>
      <c r="AB10753" s="45"/>
      <c r="AC10753" s="45"/>
      <c r="AD10753" s="45"/>
      <c r="AE10753" s="45"/>
      <c r="AF10753" s="45"/>
      <c r="AG10753" s="45"/>
      <c r="AH10753" s="45"/>
      <c r="AI10753" s="45"/>
      <c r="AJ10753" s="45"/>
      <c r="AK10753" s="20"/>
    </row>
    <row r="10754" spans="2:37">
      <c r="B10754" s="2"/>
      <c r="D10754" s="44"/>
      <c r="E10754" s="44"/>
      <c r="F10754" s="45"/>
      <c r="G10754" s="45"/>
      <c r="H10754" s="45"/>
      <c r="I10754" s="45"/>
      <c r="J10754" s="45"/>
      <c r="K10754" s="45"/>
      <c r="L10754" s="45"/>
      <c r="M10754" s="45"/>
      <c r="N10754" s="45"/>
      <c r="O10754" s="45"/>
      <c r="P10754" s="45"/>
      <c r="Q10754" s="45"/>
      <c r="R10754" s="45"/>
      <c r="S10754" s="45"/>
      <c r="T10754" s="45"/>
      <c r="U10754" s="45"/>
      <c r="V10754" s="46"/>
      <c r="W10754" s="46"/>
      <c r="X10754" s="45"/>
      <c r="Y10754" s="45"/>
      <c r="Z10754" s="44"/>
      <c r="AA10754" s="44"/>
      <c r="AB10754" s="45"/>
      <c r="AC10754" s="45"/>
      <c r="AD10754" s="45"/>
      <c r="AE10754" s="45"/>
      <c r="AF10754" s="45"/>
      <c r="AG10754" s="45"/>
      <c r="AH10754" s="45"/>
      <c r="AI10754" s="45"/>
      <c r="AJ10754" s="45"/>
      <c r="AK10754" s="20"/>
    </row>
    <row r="10755" spans="2:37">
      <c r="B10755" s="2"/>
      <c r="D10755" s="44"/>
      <c r="E10755" s="44"/>
      <c r="F10755" s="45"/>
      <c r="G10755" s="45"/>
      <c r="H10755" s="45"/>
      <c r="I10755" s="45"/>
      <c r="J10755" s="45"/>
      <c r="K10755" s="45"/>
      <c r="L10755" s="45"/>
      <c r="M10755" s="45"/>
      <c r="N10755" s="45"/>
      <c r="O10755" s="45"/>
      <c r="P10755" s="45"/>
      <c r="Q10755" s="45"/>
      <c r="R10755" s="45"/>
      <c r="S10755" s="45"/>
      <c r="T10755" s="45"/>
      <c r="U10755" s="45"/>
      <c r="V10755" s="46"/>
      <c r="W10755" s="46"/>
      <c r="X10755" s="45"/>
      <c r="Y10755" s="45"/>
      <c r="Z10755" s="44"/>
      <c r="AA10755" s="44"/>
      <c r="AB10755" s="45"/>
      <c r="AC10755" s="45"/>
      <c r="AD10755" s="45"/>
      <c r="AE10755" s="45"/>
      <c r="AF10755" s="45"/>
      <c r="AG10755" s="45"/>
      <c r="AH10755" s="45"/>
      <c r="AI10755" s="45"/>
      <c r="AJ10755" s="45"/>
      <c r="AK10755" s="20"/>
    </row>
    <row r="10756" spans="2:37">
      <c r="B10756" s="2"/>
      <c r="D10756" s="44"/>
      <c r="E10756" s="44"/>
      <c r="F10756" s="45"/>
      <c r="G10756" s="45"/>
      <c r="H10756" s="45"/>
      <c r="I10756" s="45"/>
      <c r="J10756" s="45"/>
      <c r="K10756" s="45"/>
      <c r="L10756" s="45"/>
      <c r="M10756" s="45"/>
      <c r="N10756" s="45"/>
      <c r="O10756" s="45"/>
      <c r="P10756" s="45"/>
      <c r="Q10756" s="45"/>
      <c r="R10756" s="45"/>
      <c r="S10756" s="45"/>
      <c r="T10756" s="45"/>
      <c r="U10756" s="45"/>
      <c r="V10756" s="46"/>
      <c r="W10756" s="46"/>
      <c r="X10756" s="45"/>
      <c r="Y10756" s="45"/>
      <c r="Z10756" s="44"/>
      <c r="AA10756" s="44"/>
      <c r="AB10756" s="45"/>
      <c r="AC10756" s="45"/>
      <c r="AD10756" s="45"/>
      <c r="AE10756" s="45"/>
      <c r="AF10756" s="45"/>
      <c r="AG10756" s="45"/>
      <c r="AH10756" s="45"/>
      <c r="AI10756" s="45"/>
      <c r="AJ10756" s="45"/>
      <c r="AK10756" s="20"/>
    </row>
    <row r="10757" spans="2:37">
      <c r="B10757" s="2"/>
      <c r="D10757" s="44"/>
      <c r="E10757" s="44"/>
      <c r="F10757" s="45"/>
      <c r="G10757" s="45"/>
      <c r="H10757" s="45"/>
      <c r="I10757" s="45"/>
      <c r="J10757" s="45"/>
      <c r="K10757" s="45"/>
      <c r="L10757" s="45"/>
      <c r="M10757" s="45"/>
      <c r="N10757" s="45"/>
      <c r="O10757" s="45"/>
      <c r="P10757" s="45"/>
      <c r="Q10757" s="45"/>
      <c r="R10757" s="45"/>
      <c r="S10757" s="45"/>
      <c r="T10757" s="45"/>
      <c r="U10757" s="45"/>
      <c r="V10757" s="46"/>
      <c r="W10757" s="46"/>
      <c r="X10757" s="45"/>
      <c r="Y10757" s="45"/>
      <c r="Z10757" s="44"/>
      <c r="AA10757" s="44"/>
      <c r="AB10757" s="45"/>
      <c r="AC10757" s="45"/>
      <c r="AD10757" s="45"/>
      <c r="AE10757" s="45"/>
      <c r="AF10757" s="45"/>
      <c r="AG10757" s="45"/>
      <c r="AH10757" s="45"/>
      <c r="AI10757" s="45"/>
      <c r="AJ10757" s="45"/>
      <c r="AK10757" s="20"/>
    </row>
    <row r="10758" spans="2:37">
      <c r="B10758" s="2"/>
      <c r="D10758" s="44"/>
      <c r="E10758" s="44"/>
      <c r="F10758" s="45"/>
      <c r="G10758" s="45"/>
      <c r="H10758" s="45"/>
      <c r="I10758" s="45"/>
      <c r="J10758" s="45"/>
      <c r="K10758" s="45"/>
      <c r="L10758" s="45"/>
      <c r="M10758" s="45"/>
      <c r="N10758" s="45"/>
      <c r="O10758" s="45"/>
      <c r="P10758" s="45"/>
      <c r="Q10758" s="45"/>
      <c r="R10758" s="45"/>
      <c r="S10758" s="45"/>
      <c r="T10758" s="45"/>
      <c r="U10758" s="45"/>
      <c r="V10758" s="46"/>
      <c r="W10758" s="46"/>
      <c r="X10758" s="45"/>
      <c r="Y10758" s="45"/>
      <c r="Z10758" s="44"/>
      <c r="AA10758" s="44"/>
      <c r="AB10758" s="45"/>
      <c r="AC10758" s="45"/>
      <c r="AD10758" s="45"/>
      <c r="AE10758" s="45"/>
      <c r="AF10758" s="45"/>
      <c r="AG10758" s="45"/>
      <c r="AH10758" s="45"/>
      <c r="AI10758" s="45"/>
      <c r="AJ10758" s="45"/>
      <c r="AK10758" s="20"/>
    </row>
    <row r="10759" spans="2:37">
      <c r="B10759" s="2"/>
      <c r="D10759" s="44"/>
      <c r="E10759" s="44"/>
      <c r="F10759" s="45"/>
      <c r="G10759" s="45"/>
      <c r="H10759" s="45"/>
      <c r="I10759" s="45"/>
      <c r="J10759" s="45"/>
      <c r="K10759" s="45"/>
      <c r="L10759" s="45"/>
      <c r="M10759" s="45"/>
      <c r="N10759" s="45"/>
      <c r="O10759" s="45"/>
      <c r="P10759" s="45"/>
      <c r="Q10759" s="45"/>
      <c r="R10759" s="45"/>
      <c r="S10759" s="45"/>
      <c r="T10759" s="45"/>
      <c r="U10759" s="45"/>
      <c r="V10759" s="46"/>
      <c r="W10759" s="46"/>
      <c r="X10759" s="45"/>
      <c r="Y10759" s="45"/>
      <c r="Z10759" s="44"/>
      <c r="AA10759" s="44"/>
      <c r="AB10759" s="45"/>
      <c r="AC10759" s="45"/>
      <c r="AD10759" s="45"/>
      <c r="AE10759" s="45"/>
      <c r="AF10759" s="45"/>
      <c r="AG10759" s="45"/>
      <c r="AH10759" s="45"/>
      <c r="AI10759" s="45"/>
      <c r="AJ10759" s="45"/>
      <c r="AK10759" s="20"/>
    </row>
    <row r="10760" spans="2:37">
      <c r="B10760" s="2"/>
      <c r="D10760" s="44"/>
      <c r="E10760" s="44"/>
      <c r="F10760" s="45"/>
      <c r="G10760" s="45"/>
      <c r="H10760" s="45"/>
      <c r="I10760" s="45"/>
      <c r="J10760" s="45"/>
      <c r="K10760" s="45"/>
      <c r="L10760" s="45"/>
      <c r="M10760" s="45"/>
      <c r="N10760" s="45"/>
      <c r="O10760" s="45"/>
      <c r="P10760" s="45"/>
      <c r="Q10760" s="45"/>
      <c r="R10760" s="45"/>
      <c r="S10760" s="45"/>
      <c r="T10760" s="45"/>
      <c r="U10760" s="45"/>
      <c r="V10760" s="46"/>
      <c r="W10760" s="46"/>
      <c r="X10760" s="45"/>
      <c r="Y10760" s="45"/>
      <c r="Z10760" s="44"/>
      <c r="AA10760" s="44"/>
      <c r="AB10760" s="45"/>
      <c r="AC10760" s="45"/>
      <c r="AD10760" s="45"/>
      <c r="AE10760" s="45"/>
      <c r="AF10760" s="45"/>
      <c r="AG10760" s="45"/>
      <c r="AH10760" s="45"/>
      <c r="AI10760" s="45"/>
      <c r="AJ10760" s="45"/>
      <c r="AK10760" s="20"/>
    </row>
    <row r="10761" spans="2:37">
      <c r="B10761" s="2"/>
      <c r="D10761" s="44"/>
      <c r="E10761" s="44"/>
      <c r="F10761" s="45"/>
      <c r="G10761" s="45"/>
      <c r="H10761" s="45"/>
      <c r="I10761" s="45"/>
      <c r="J10761" s="45"/>
      <c r="K10761" s="45"/>
      <c r="L10761" s="45"/>
      <c r="M10761" s="45"/>
      <c r="N10761" s="45"/>
      <c r="O10761" s="45"/>
      <c r="P10761" s="45"/>
      <c r="Q10761" s="45"/>
      <c r="R10761" s="45"/>
      <c r="S10761" s="45"/>
      <c r="T10761" s="45"/>
      <c r="U10761" s="45"/>
      <c r="V10761" s="46"/>
      <c r="W10761" s="46"/>
      <c r="X10761" s="45"/>
      <c r="Y10761" s="45"/>
      <c r="Z10761" s="44"/>
      <c r="AA10761" s="44"/>
      <c r="AB10761" s="45"/>
      <c r="AC10761" s="45"/>
      <c r="AD10761" s="45"/>
      <c r="AE10761" s="45"/>
      <c r="AF10761" s="45"/>
      <c r="AG10761" s="45"/>
      <c r="AH10761" s="45"/>
      <c r="AI10761" s="45"/>
      <c r="AJ10761" s="45"/>
      <c r="AK10761" s="20"/>
    </row>
    <row r="10762" spans="2:37" ht="14.25" customHeight="1">
      <c r="B10762" s="2"/>
      <c r="D10762" s="44"/>
      <c r="E10762" s="44"/>
      <c r="F10762" s="45"/>
      <c r="G10762" s="45"/>
      <c r="H10762" s="45"/>
      <c r="I10762" s="45"/>
      <c r="J10762" s="45"/>
      <c r="K10762" s="45"/>
      <c r="L10762" s="45"/>
      <c r="M10762" s="45"/>
      <c r="N10762" s="45"/>
      <c r="O10762" s="45"/>
      <c r="P10762" s="45"/>
      <c r="Q10762" s="45"/>
      <c r="R10762" s="45"/>
      <c r="S10762" s="45"/>
      <c r="T10762" s="45"/>
      <c r="U10762" s="45"/>
      <c r="V10762" s="46"/>
      <c r="W10762" s="46"/>
      <c r="X10762" s="45"/>
      <c r="Y10762" s="45"/>
      <c r="Z10762" s="44"/>
      <c r="AA10762" s="44"/>
      <c r="AB10762" s="45"/>
      <c r="AC10762" s="45"/>
      <c r="AD10762" s="45"/>
      <c r="AE10762" s="45"/>
      <c r="AF10762" s="45"/>
      <c r="AG10762" s="45"/>
      <c r="AH10762" s="45"/>
      <c r="AI10762" s="45"/>
      <c r="AJ10762" s="45"/>
      <c r="AK10762" s="20"/>
    </row>
    <row r="10763" spans="2:37" ht="13.5" customHeight="1">
      <c r="B10763" s="47"/>
      <c r="C10763" s="47"/>
      <c r="D10763" s="47"/>
      <c r="E10763" s="47"/>
    </row>
    <row r="10764" spans="2:37" ht="12.75" customHeight="1">
      <c r="B10764" s="39"/>
      <c r="C10764" s="39"/>
      <c r="D10764" s="39"/>
      <c r="E10764" s="39"/>
      <c r="F10764" s="39"/>
      <c r="G10764" s="1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</row>
    <row r="10765" spans="2:37" ht="12.75" customHeight="1">
      <c r="AB10765" s="39"/>
      <c r="AC10765" s="39"/>
      <c r="AD10765" s="39"/>
      <c r="AE10765" s="39"/>
      <c r="AF10765" s="39"/>
      <c r="AG10765" s="39"/>
    </row>
    <row r="10766" spans="2:37" ht="12" customHeight="1">
      <c r="B10766" s="39"/>
      <c r="C10766" s="39"/>
      <c r="D10766" s="39"/>
      <c r="E10766" s="39"/>
      <c r="G10766" s="1"/>
      <c r="H10766" s="41"/>
      <c r="I10766" s="41"/>
      <c r="J10766" s="41"/>
      <c r="K10766" s="41"/>
      <c r="L10766" s="41"/>
      <c r="M10766" s="41"/>
      <c r="N10766" s="41"/>
      <c r="O10766" s="39"/>
      <c r="P10766" s="39"/>
      <c r="Q10766" s="39"/>
      <c r="R10766" s="39"/>
      <c r="S10766" s="1"/>
      <c r="T10766" s="42"/>
      <c r="U10766" s="42"/>
      <c r="V10766" s="42"/>
      <c r="W10766" s="42"/>
      <c r="X10766" s="42"/>
      <c r="Y10766" s="42"/>
      <c r="Z10766" s="42"/>
      <c r="AA10766" s="42"/>
      <c r="AB10766" s="39"/>
      <c r="AC10766" s="39"/>
      <c r="AD10766" s="39"/>
      <c r="AE10766" s="39"/>
      <c r="AF10766" s="39"/>
      <c r="AG10766" s="39"/>
    </row>
    <row r="10767" spans="2:37" ht="10.5" customHeight="1">
      <c r="AB10767" s="39"/>
      <c r="AC10767" s="39"/>
      <c r="AD10767" s="39"/>
      <c r="AE10767" s="39"/>
      <c r="AF10767" s="39"/>
      <c r="AG10767" s="39"/>
    </row>
    <row r="10768" spans="2:37" ht="12" customHeight="1">
      <c r="AB10768" s="39"/>
      <c r="AC10768" s="39"/>
      <c r="AD10768" s="39"/>
      <c r="AE10768" s="39"/>
      <c r="AF10768" s="39"/>
      <c r="AG10768" s="39"/>
    </row>
    <row r="10769" spans="2:34" ht="12" customHeight="1">
      <c r="AB10769" s="39"/>
      <c r="AC10769" s="39"/>
      <c r="AD10769" s="39"/>
      <c r="AE10769" s="39"/>
      <c r="AF10769" s="39"/>
      <c r="AG10769" s="39"/>
    </row>
    <row r="10770" spans="2:34" ht="6" customHeight="1"/>
    <row r="10771" spans="2:34" ht="3" customHeight="1">
      <c r="B10771" s="43"/>
      <c r="D10771" s="43"/>
      <c r="E10771" s="43"/>
      <c r="G10771" s="43"/>
      <c r="H10771" s="43"/>
      <c r="J10771" s="43"/>
      <c r="K10771" s="43"/>
      <c r="L10771" s="43"/>
      <c r="M10771" s="43"/>
      <c r="N10771" s="43"/>
      <c r="O10771" s="43"/>
      <c r="Q10771" s="43"/>
      <c r="R10771" s="43"/>
      <c r="S10771" s="43"/>
      <c r="T10771" s="43"/>
      <c r="U10771" s="43"/>
      <c r="X10771" s="43"/>
      <c r="Y10771" s="43"/>
      <c r="Z10771" s="43"/>
      <c r="AA10771" s="43"/>
      <c r="AB10771" s="43"/>
      <c r="AC10771" s="43"/>
      <c r="AE10771" s="43"/>
      <c r="AF10771" s="43"/>
      <c r="AG10771" s="43"/>
      <c r="AH10771" s="43"/>
    </row>
    <row r="10772" spans="2:34" ht="14.25" customHeight="1">
      <c r="B10772" s="43"/>
      <c r="D10772" s="43"/>
      <c r="E10772" s="43"/>
      <c r="G10772" s="43"/>
      <c r="H10772" s="43"/>
      <c r="J10772" s="43"/>
      <c r="K10772" s="43"/>
      <c r="L10772" s="43"/>
      <c r="M10772" s="43"/>
      <c r="N10772" s="43"/>
      <c r="O10772" s="43"/>
      <c r="Q10772" s="43"/>
      <c r="R10772" s="43"/>
      <c r="S10772" s="43"/>
      <c r="T10772" s="43"/>
      <c r="U10772" s="43"/>
      <c r="X10772" s="43"/>
      <c r="Y10772" s="43"/>
      <c r="Z10772" s="43"/>
      <c r="AA10772" s="43"/>
      <c r="AB10772" s="43"/>
      <c r="AC10772" s="43"/>
      <c r="AE10772" s="43"/>
      <c r="AF10772" s="43"/>
      <c r="AG10772" s="43"/>
      <c r="AH10772" s="43"/>
    </row>
    <row r="10773" spans="2:34">
      <c r="B10773" s="2"/>
      <c r="D10773" s="44"/>
      <c r="E10773" s="44"/>
      <c r="F10773" s="45"/>
      <c r="G10773" s="45"/>
      <c r="H10773" s="45"/>
      <c r="I10773" s="45"/>
      <c r="J10773" s="45"/>
      <c r="K10773" s="45"/>
      <c r="L10773" s="45"/>
      <c r="M10773" s="45"/>
      <c r="N10773" s="45"/>
      <c r="O10773" s="45"/>
      <c r="P10773" s="45"/>
      <c r="Q10773" s="45"/>
      <c r="R10773" s="45"/>
      <c r="S10773" s="45"/>
      <c r="T10773" s="45"/>
      <c r="U10773" s="45"/>
      <c r="V10773" s="46"/>
      <c r="W10773" s="46"/>
    </row>
    <row r="10774" spans="2:34">
      <c r="B10774" s="2"/>
      <c r="D10774" s="44"/>
      <c r="E10774" s="44"/>
      <c r="F10774" s="45"/>
      <c r="G10774" s="45"/>
      <c r="H10774" s="45"/>
      <c r="I10774" s="45"/>
      <c r="J10774" s="45"/>
      <c r="K10774" s="45"/>
      <c r="L10774" s="45"/>
      <c r="M10774" s="45"/>
      <c r="N10774" s="45"/>
      <c r="O10774" s="45"/>
      <c r="P10774" s="45"/>
      <c r="Q10774" s="45"/>
      <c r="R10774" s="45"/>
      <c r="S10774" s="45"/>
      <c r="T10774" s="45"/>
      <c r="U10774" s="45"/>
      <c r="V10774" s="46"/>
      <c r="W10774" s="46"/>
    </row>
    <row r="10775" spans="2:34">
      <c r="B10775" s="2"/>
      <c r="D10775" s="44"/>
      <c r="E10775" s="44"/>
      <c r="F10775" s="45"/>
      <c r="G10775" s="45"/>
      <c r="H10775" s="45"/>
      <c r="I10775" s="45"/>
      <c r="J10775" s="45"/>
      <c r="K10775" s="45"/>
      <c r="L10775" s="45"/>
      <c r="M10775" s="45"/>
      <c r="N10775" s="45"/>
      <c r="O10775" s="45"/>
      <c r="P10775" s="45"/>
      <c r="Q10775" s="45"/>
      <c r="R10775" s="45"/>
      <c r="S10775" s="45"/>
      <c r="T10775" s="45"/>
      <c r="U10775" s="45"/>
      <c r="V10775" s="46"/>
      <c r="W10775" s="46"/>
    </row>
    <row r="10776" spans="2:34">
      <c r="B10776" s="2"/>
      <c r="D10776" s="44"/>
      <c r="E10776" s="44"/>
      <c r="F10776" s="45"/>
      <c r="G10776" s="45"/>
      <c r="H10776" s="45"/>
      <c r="I10776" s="45"/>
      <c r="J10776" s="45"/>
      <c r="K10776" s="45"/>
      <c r="L10776" s="45"/>
      <c r="M10776" s="45"/>
      <c r="N10776" s="45"/>
      <c r="O10776" s="45"/>
      <c r="P10776" s="45"/>
      <c r="Q10776" s="45"/>
      <c r="R10776" s="45"/>
      <c r="S10776" s="45"/>
      <c r="T10776" s="45"/>
      <c r="U10776" s="45"/>
      <c r="V10776" s="46"/>
      <c r="W10776" s="46"/>
    </row>
    <row r="10777" spans="2:34">
      <c r="B10777" s="2"/>
      <c r="D10777" s="44"/>
      <c r="E10777" s="44"/>
      <c r="F10777" s="45"/>
      <c r="G10777" s="45"/>
      <c r="H10777" s="45"/>
      <c r="I10777" s="45"/>
      <c r="J10777" s="45"/>
      <c r="K10777" s="45"/>
      <c r="L10777" s="45"/>
      <c r="M10777" s="45"/>
      <c r="N10777" s="45"/>
      <c r="O10777" s="45"/>
      <c r="P10777" s="45"/>
      <c r="Q10777" s="45"/>
      <c r="R10777" s="45"/>
      <c r="S10777" s="45"/>
      <c r="T10777" s="45"/>
      <c r="U10777" s="45"/>
      <c r="V10777" s="46"/>
      <c r="W10777" s="46"/>
    </row>
    <row r="10778" spans="2:34">
      <c r="B10778" s="2"/>
      <c r="D10778" s="44"/>
      <c r="E10778" s="44"/>
      <c r="F10778" s="45"/>
      <c r="G10778" s="45"/>
      <c r="H10778" s="45"/>
      <c r="I10778" s="45"/>
      <c r="J10778" s="45"/>
      <c r="K10778" s="45"/>
      <c r="L10778" s="45"/>
      <c r="M10778" s="45"/>
      <c r="N10778" s="45"/>
      <c r="O10778" s="45"/>
      <c r="P10778" s="45"/>
      <c r="Q10778" s="45"/>
      <c r="R10778" s="45"/>
      <c r="S10778" s="45"/>
      <c r="T10778" s="45"/>
      <c r="U10778" s="45"/>
      <c r="V10778" s="46"/>
      <c r="W10778" s="46"/>
    </row>
    <row r="10779" spans="2:34">
      <c r="B10779" s="2"/>
      <c r="D10779" s="44"/>
      <c r="E10779" s="44"/>
      <c r="F10779" s="45"/>
      <c r="G10779" s="45"/>
      <c r="H10779" s="45"/>
      <c r="I10779" s="45"/>
      <c r="J10779" s="45"/>
      <c r="K10779" s="45"/>
      <c r="L10779" s="45"/>
      <c r="M10779" s="45"/>
      <c r="N10779" s="45"/>
      <c r="O10779" s="45"/>
      <c r="P10779" s="45"/>
      <c r="Q10779" s="45"/>
      <c r="R10779" s="45"/>
      <c r="S10779" s="45"/>
      <c r="T10779" s="45"/>
      <c r="U10779" s="45"/>
      <c r="V10779" s="46"/>
      <c r="W10779" s="46"/>
    </row>
    <row r="10780" spans="2:34">
      <c r="B10780" s="2"/>
      <c r="D10780" s="44"/>
      <c r="E10780" s="44"/>
      <c r="F10780" s="45"/>
      <c r="G10780" s="45"/>
      <c r="H10780" s="45"/>
      <c r="I10780" s="45"/>
      <c r="J10780" s="45"/>
      <c r="K10780" s="45"/>
      <c r="L10780" s="45"/>
      <c r="M10780" s="45"/>
      <c r="N10780" s="45"/>
      <c r="O10780" s="45"/>
      <c r="P10780" s="45"/>
      <c r="Q10780" s="45"/>
      <c r="R10780" s="45"/>
      <c r="S10780" s="45"/>
      <c r="T10780" s="45"/>
      <c r="U10780" s="45"/>
      <c r="V10780" s="46"/>
      <c r="W10780" s="46"/>
    </row>
    <row r="10781" spans="2:34">
      <c r="B10781" s="2"/>
      <c r="D10781" s="44"/>
      <c r="E10781" s="44"/>
      <c r="F10781" s="45"/>
      <c r="G10781" s="45"/>
      <c r="H10781" s="45"/>
      <c r="I10781" s="45"/>
      <c r="J10781" s="45"/>
      <c r="K10781" s="45"/>
      <c r="L10781" s="45"/>
      <c r="M10781" s="45"/>
      <c r="N10781" s="45"/>
      <c r="O10781" s="45"/>
      <c r="P10781" s="45"/>
      <c r="Q10781" s="45"/>
      <c r="R10781" s="45"/>
      <c r="S10781" s="45"/>
      <c r="T10781" s="45"/>
      <c r="U10781" s="45"/>
      <c r="V10781" s="46"/>
      <c r="W10781" s="46"/>
    </row>
    <row r="10782" spans="2:34">
      <c r="B10782" s="2"/>
      <c r="D10782" s="44"/>
      <c r="E10782" s="44"/>
      <c r="F10782" s="45"/>
      <c r="G10782" s="45"/>
      <c r="H10782" s="45"/>
      <c r="I10782" s="45"/>
      <c r="J10782" s="45"/>
      <c r="K10782" s="45"/>
      <c r="L10782" s="45"/>
      <c r="M10782" s="45"/>
      <c r="N10782" s="45"/>
      <c r="O10782" s="45"/>
      <c r="P10782" s="45"/>
      <c r="Q10782" s="45"/>
      <c r="R10782" s="45"/>
      <c r="S10782" s="45"/>
      <c r="T10782" s="45"/>
      <c r="U10782" s="45"/>
      <c r="V10782" s="46"/>
      <c r="W10782" s="46"/>
    </row>
    <row r="10783" spans="2:34">
      <c r="B10783" s="2"/>
      <c r="D10783" s="44"/>
      <c r="E10783" s="44"/>
      <c r="F10783" s="45"/>
      <c r="G10783" s="45"/>
      <c r="H10783" s="45"/>
      <c r="I10783" s="45"/>
      <c r="J10783" s="45"/>
      <c r="K10783" s="45"/>
      <c r="L10783" s="45"/>
      <c r="M10783" s="45"/>
      <c r="N10783" s="45"/>
      <c r="O10783" s="45"/>
      <c r="P10783" s="45"/>
      <c r="Q10783" s="45"/>
      <c r="R10783" s="45"/>
      <c r="S10783" s="45"/>
      <c r="T10783" s="45"/>
      <c r="U10783" s="45"/>
      <c r="V10783" s="46"/>
      <c r="W10783" s="46"/>
    </row>
    <row r="10784" spans="2:34">
      <c r="B10784" s="2"/>
      <c r="D10784" s="44"/>
      <c r="E10784" s="44"/>
      <c r="F10784" s="45"/>
      <c r="G10784" s="45"/>
      <c r="H10784" s="45"/>
      <c r="I10784" s="45"/>
      <c r="J10784" s="45"/>
      <c r="K10784" s="45"/>
      <c r="L10784" s="45"/>
      <c r="M10784" s="45"/>
      <c r="N10784" s="45"/>
      <c r="O10784" s="45"/>
      <c r="P10784" s="45"/>
      <c r="Q10784" s="45"/>
      <c r="R10784" s="45"/>
      <c r="S10784" s="45"/>
      <c r="T10784" s="45"/>
      <c r="U10784" s="45"/>
      <c r="V10784" s="46"/>
      <c r="W10784" s="46"/>
    </row>
    <row r="10785" spans="2:23">
      <c r="B10785" s="2"/>
      <c r="D10785" s="44"/>
      <c r="E10785" s="44"/>
      <c r="F10785" s="45"/>
      <c r="G10785" s="45"/>
      <c r="H10785" s="45"/>
      <c r="I10785" s="45"/>
      <c r="J10785" s="45"/>
      <c r="K10785" s="45"/>
      <c r="L10785" s="45"/>
      <c r="M10785" s="45"/>
      <c r="N10785" s="45"/>
      <c r="O10785" s="45"/>
      <c r="P10785" s="45"/>
      <c r="Q10785" s="45"/>
      <c r="R10785" s="45"/>
      <c r="S10785" s="45"/>
      <c r="T10785" s="45"/>
      <c r="U10785" s="45"/>
      <c r="V10785" s="46"/>
      <c r="W10785" s="46"/>
    </row>
    <row r="10786" spans="2:23">
      <c r="B10786" s="2"/>
      <c r="D10786" s="44"/>
      <c r="E10786" s="44"/>
      <c r="F10786" s="45"/>
      <c r="G10786" s="45"/>
      <c r="H10786" s="45"/>
      <c r="I10786" s="45"/>
      <c r="J10786" s="45"/>
      <c r="K10786" s="45"/>
      <c r="L10786" s="45"/>
      <c r="M10786" s="45"/>
      <c r="N10786" s="45"/>
      <c r="O10786" s="45"/>
      <c r="P10786" s="45"/>
      <c r="Q10786" s="45"/>
      <c r="R10786" s="45"/>
      <c r="S10786" s="45"/>
      <c r="T10786" s="45"/>
      <c r="U10786" s="45"/>
      <c r="V10786" s="46"/>
      <c r="W10786" s="46"/>
    </row>
    <row r="10787" spans="2:23">
      <c r="B10787" s="2"/>
      <c r="D10787" s="44"/>
      <c r="E10787" s="44"/>
      <c r="F10787" s="45"/>
      <c r="G10787" s="45"/>
      <c r="H10787" s="45"/>
      <c r="I10787" s="45"/>
      <c r="J10787" s="45"/>
      <c r="K10787" s="45"/>
      <c r="L10787" s="45"/>
      <c r="M10787" s="45"/>
      <c r="N10787" s="45"/>
      <c r="O10787" s="45"/>
      <c r="P10787" s="45"/>
      <c r="Q10787" s="45"/>
      <c r="R10787" s="45"/>
      <c r="S10787" s="45"/>
      <c r="T10787" s="45"/>
      <c r="U10787" s="45"/>
      <c r="V10787" s="46"/>
      <c r="W10787" s="46"/>
    </row>
    <row r="10788" spans="2:23">
      <c r="B10788" s="2"/>
      <c r="D10788" s="44"/>
      <c r="E10788" s="44"/>
      <c r="F10788" s="45"/>
      <c r="G10788" s="45"/>
      <c r="H10788" s="45"/>
      <c r="I10788" s="45"/>
      <c r="J10788" s="45"/>
      <c r="K10788" s="45"/>
      <c r="L10788" s="45"/>
      <c r="M10788" s="45"/>
      <c r="N10788" s="45"/>
      <c r="O10788" s="45"/>
      <c r="P10788" s="45"/>
      <c r="Q10788" s="45"/>
      <c r="R10788" s="45"/>
      <c r="S10788" s="45"/>
      <c r="T10788" s="45"/>
      <c r="U10788" s="45"/>
      <c r="V10788" s="46"/>
      <c r="W10788" s="46"/>
    </row>
    <row r="10789" spans="2:23">
      <c r="B10789" s="2"/>
      <c r="D10789" s="44"/>
      <c r="E10789" s="44"/>
      <c r="F10789" s="45"/>
      <c r="G10789" s="45"/>
      <c r="H10789" s="45"/>
      <c r="I10789" s="45"/>
      <c r="J10789" s="45"/>
      <c r="K10789" s="45"/>
      <c r="L10789" s="45"/>
      <c r="M10789" s="45"/>
      <c r="N10789" s="45"/>
      <c r="O10789" s="45"/>
      <c r="P10789" s="45"/>
      <c r="Q10789" s="45"/>
      <c r="R10789" s="45"/>
      <c r="S10789" s="45"/>
      <c r="T10789" s="45"/>
      <c r="U10789" s="45"/>
      <c r="V10789" s="46"/>
      <c r="W10789" s="46"/>
    </row>
    <row r="10790" spans="2:23">
      <c r="B10790" s="2"/>
      <c r="D10790" s="44"/>
      <c r="E10790" s="44"/>
      <c r="F10790" s="45"/>
      <c r="G10790" s="45"/>
      <c r="H10790" s="45"/>
      <c r="I10790" s="45"/>
      <c r="J10790" s="45"/>
      <c r="K10790" s="45"/>
      <c r="L10790" s="45"/>
      <c r="M10790" s="45"/>
      <c r="N10790" s="45"/>
      <c r="O10790" s="45"/>
      <c r="P10790" s="45"/>
      <c r="Q10790" s="45"/>
      <c r="R10790" s="45"/>
      <c r="S10790" s="45"/>
      <c r="T10790" s="45"/>
      <c r="U10790" s="45"/>
      <c r="V10790" s="46"/>
      <c r="W10790" s="46"/>
    </row>
    <row r="10791" spans="2:23">
      <c r="B10791" s="2"/>
      <c r="D10791" s="44"/>
      <c r="E10791" s="44"/>
      <c r="F10791" s="45"/>
      <c r="G10791" s="45"/>
      <c r="H10791" s="45"/>
      <c r="I10791" s="45"/>
      <c r="J10791" s="45"/>
      <c r="K10791" s="45"/>
      <c r="L10791" s="45"/>
      <c r="M10791" s="45"/>
      <c r="N10791" s="45"/>
      <c r="O10791" s="45"/>
      <c r="P10791" s="45"/>
      <c r="Q10791" s="45"/>
      <c r="R10791" s="45"/>
      <c r="S10791" s="45"/>
      <c r="T10791" s="45"/>
      <c r="U10791" s="45"/>
      <c r="V10791" s="46"/>
      <c r="W10791" s="46"/>
    </row>
    <row r="10792" spans="2:23">
      <c r="B10792" s="2"/>
      <c r="D10792" s="44"/>
      <c r="E10792" s="44"/>
      <c r="F10792" s="45"/>
      <c r="G10792" s="45"/>
      <c r="H10792" s="45"/>
      <c r="I10792" s="45"/>
      <c r="J10792" s="45"/>
      <c r="K10792" s="45"/>
      <c r="L10792" s="45"/>
      <c r="M10792" s="45"/>
      <c r="N10792" s="45"/>
      <c r="O10792" s="45"/>
      <c r="P10792" s="45"/>
      <c r="Q10792" s="45"/>
      <c r="R10792" s="45"/>
      <c r="S10792" s="45"/>
      <c r="T10792" s="45"/>
      <c r="U10792" s="45"/>
      <c r="V10792" s="46"/>
      <c r="W10792" s="46"/>
    </row>
    <row r="10793" spans="2:23">
      <c r="B10793" s="2"/>
      <c r="D10793" s="44"/>
      <c r="E10793" s="44"/>
      <c r="F10793" s="45"/>
      <c r="G10793" s="45"/>
      <c r="H10793" s="45"/>
      <c r="I10793" s="45"/>
      <c r="J10793" s="45"/>
      <c r="K10793" s="45"/>
      <c r="L10793" s="45"/>
      <c r="M10793" s="45"/>
      <c r="N10793" s="45"/>
      <c r="O10793" s="45"/>
      <c r="P10793" s="45"/>
      <c r="Q10793" s="45"/>
      <c r="R10793" s="45"/>
      <c r="S10793" s="45"/>
      <c r="T10793" s="45"/>
      <c r="U10793" s="45"/>
      <c r="V10793" s="46"/>
      <c r="W10793" s="46"/>
    </row>
    <row r="10794" spans="2:23">
      <c r="B10794" s="2"/>
      <c r="D10794" s="44"/>
      <c r="E10794" s="44"/>
      <c r="F10794" s="45"/>
      <c r="G10794" s="45"/>
      <c r="H10794" s="45"/>
      <c r="I10794" s="45"/>
      <c r="J10794" s="45"/>
      <c r="K10794" s="45"/>
      <c r="L10794" s="45"/>
      <c r="M10794" s="45"/>
      <c r="N10794" s="45"/>
      <c r="O10794" s="45"/>
      <c r="P10794" s="45"/>
      <c r="Q10794" s="45"/>
      <c r="R10794" s="45"/>
      <c r="S10794" s="45"/>
      <c r="T10794" s="45"/>
      <c r="U10794" s="45"/>
      <c r="V10794" s="46"/>
      <c r="W10794" s="46"/>
    </row>
    <row r="10795" spans="2:23">
      <c r="B10795" s="2"/>
      <c r="D10795" s="44"/>
      <c r="E10795" s="44"/>
      <c r="F10795" s="45"/>
      <c r="G10795" s="45"/>
      <c r="H10795" s="45"/>
      <c r="I10795" s="45"/>
      <c r="J10795" s="45"/>
      <c r="K10795" s="45"/>
      <c r="L10795" s="45"/>
      <c r="M10795" s="45"/>
      <c r="N10795" s="45"/>
      <c r="O10795" s="45"/>
      <c r="P10795" s="45"/>
      <c r="Q10795" s="45"/>
      <c r="R10795" s="45"/>
      <c r="S10795" s="45"/>
      <c r="T10795" s="45"/>
      <c r="U10795" s="45"/>
      <c r="V10795" s="46"/>
      <c r="W10795" s="46"/>
    </row>
    <row r="10796" spans="2:23" ht="9.75" customHeight="1">
      <c r="B10796" s="2"/>
      <c r="D10796" s="44"/>
      <c r="E10796" s="44"/>
      <c r="F10796" s="45"/>
      <c r="G10796" s="45"/>
      <c r="H10796" s="45"/>
      <c r="I10796" s="45"/>
      <c r="J10796" s="45"/>
      <c r="K10796" s="45"/>
      <c r="L10796" s="45"/>
      <c r="M10796" s="45"/>
      <c r="N10796" s="45"/>
      <c r="O10796" s="45"/>
      <c r="P10796" s="45"/>
      <c r="Q10796" s="45"/>
      <c r="R10796" s="45"/>
      <c r="S10796" s="45"/>
      <c r="T10796" s="45"/>
      <c r="U10796" s="45"/>
      <c r="V10796" s="46"/>
      <c r="W10796" s="46"/>
    </row>
    <row r="10797" spans="2:23" ht="5.25" customHeight="1"/>
    <row r="10798" spans="2:23" ht="172.5" customHeight="1"/>
    <row r="10799" spans="2:23" ht="16.5" customHeight="1"/>
    <row r="10800" spans="2:23" ht="12.75" customHeight="1">
      <c r="B10800" s="39"/>
      <c r="C10800" s="39"/>
      <c r="D10800" s="39"/>
      <c r="E10800" s="39"/>
      <c r="F10800" s="39"/>
      <c r="G10800" s="1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</row>
    <row r="10801" spans="2:37" ht="12.75" customHeight="1">
      <c r="AB10801" s="39"/>
      <c r="AC10801" s="39"/>
      <c r="AD10801" s="39"/>
      <c r="AE10801" s="39"/>
      <c r="AF10801" s="39"/>
      <c r="AG10801" s="39"/>
    </row>
    <row r="10802" spans="2:37" ht="12" customHeight="1">
      <c r="B10802" s="39"/>
      <c r="C10802" s="39"/>
      <c r="D10802" s="39"/>
      <c r="E10802" s="39"/>
      <c r="G10802" s="1"/>
      <c r="H10802" s="41"/>
      <c r="I10802" s="41"/>
      <c r="J10802" s="41"/>
      <c r="K10802" s="41"/>
      <c r="L10802" s="41"/>
      <c r="M10802" s="41"/>
      <c r="N10802" s="41"/>
      <c r="O10802" s="39"/>
      <c r="P10802" s="39"/>
      <c r="Q10802" s="39"/>
      <c r="R10802" s="39"/>
      <c r="S10802" s="1"/>
      <c r="T10802" s="42"/>
      <c r="U10802" s="42"/>
      <c r="V10802" s="42"/>
      <c r="W10802" s="42"/>
      <c r="X10802" s="42"/>
      <c r="Y10802" s="42"/>
      <c r="Z10802" s="42"/>
      <c r="AA10802" s="42"/>
      <c r="AB10802" s="39"/>
      <c r="AC10802" s="39"/>
      <c r="AD10802" s="39"/>
      <c r="AE10802" s="39"/>
      <c r="AF10802" s="39"/>
      <c r="AG10802" s="39"/>
    </row>
    <row r="10803" spans="2:37" ht="10.5" customHeight="1">
      <c r="AB10803" s="39"/>
      <c r="AC10803" s="39"/>
      <c r="AD10803" s="39"/>
      <c r="AE10803" s="39"/>
      <c r="AF10803" s="39"/>
      <c r="AG10803" s="39"/>
    </row>
    <row r="10804" spans="2:37" ht="12" customHeight="1">
      <c r="AB10804" s="39"/>
      <c r="AC10804" s="39"/>
      <c r="AD10804" s="39"/>
      <c r="AE10804" s="39"/>
      <c r="AF10804" s="39"/>
      <c r="AG10804" s="39"/>
    </row>
    <row r="10805" spans="2:37" ht="12" customHeight="1">
      <c r="AB10805" s="39"/>
      <c r="AC10805" s="39"/>
      <c r="AD10805" s="39"/>
      <c r="AE10805" s="39"/>
      <c r="AF10805" s="39"/>
      <c r="AG10805" s="39"/>
    </row>
    <row r="10806" spans="2:37" ht="6" customHeight="1"/>
    <row r="10807" spans="2:37" ht="3" customHeight="1">
      <c r="B10807" s="43"/>
      <c r="D10807" s="43"/>
      <c r="E10807" s="43"/>
      <c r="G10807" s="43"/>
      <c r="H10807" s="43"/>
      <c r="J10807" s="43"/>
      <c r="K10807" s="43"/>
      <c r="L10807" s="43"/>
      <c r="M10807" s="43"/>
      <c r="N10807" s="43"/>
      <c r="O10807" s="43"/>
      <c r="Q10807" s="43"/>
      <c r="R10807" s="43"/>
      <c r="S10807" s="43"/>
      <c r="T10807" s="43"/>
      <c r="U10807" s="43"/>
      <c r="X10807" s="43"/>
      <c r="Y10807" s="43"/>
      <c r="Z10807" s="43"/>
      <c r="AA10807" s="43"/>
      <c r="AB10807" s="43"/>
      <c r="AC10807" s="43"/>
      <c r="AE10807" s="43"/>
      <c r="AF10807" s="43"/>
      <c r="AG10807" s="43"/>
      <c r="AH10807" s="43"/>
    </row>
    <row r="10808" spans="2:37" ht="14.25" customHeight="1">
      <c r="B10808" s="43"/>
      <c r="D10808" s="43"/>
      <c r="E10808" s="43"/>
      <c r="G10808" s="43"/>
      <c r="H10808" s="43"/>
      <c r="J10808" s="43"/>
      <c r="K10808" s="43"/>
      <c r="L10808" s="43"/>
      <c r="M10808" s="43"/>
      <c r="N10808" s="43"/>
      <c r="O10808" s="43"/>
      <c r="Q10808" s="43"/>
      <c r="R10808" s="43"/>
      <c r="S10808" s="43"/>
      <c r="T10808" s="43"/>
      <c r="U10808" s="43"/>
      <c r="X10808" s="43"/>
      <c r="Y10808" s="43"/>
      <c r="Z10808" s="43"/>
      <c r="AA10808" s="43"/>
      <c r="AB10808" s="43"/>
      <c r="AC10808" s="43"/>
      <c r="AE10808" s="43"/>
      <c r="AF10808" s="43"/>
      <c r="AG10808" s="43"/>
      <c r="AH10808" s="43"/>
    </row>
    <row r="10809" spans="2:37">
      <c r="B10809" s="2"/>
      <c r="D10809" s="44"/>
      <c r="E10809" s="44"/>
      <c r="F10809" s="45"/>
      <c r="G10809" s="45"/>
      <c r="H10809" s="45"/>
      <c r="I10809" s="45"/>
      <c r="J10809" s="45"/>
      <c r="K10809" s="45"/>
      <c r="L10809" s="45"/>
      <c r="M10809" s="45"/>
      <c r="N10809" s="45"/>
      <c r="O10809" s="45"/>
      <c r="P10809" s="45"/>
      <c r="Q10809" s="45"/>
      <c r="R10809" s="45"/>
      <c r="S10809" s="45"/>
      <c r="T10809" s="45"/>
      <c r="U10809" s="45"/>
      <c r="V10809" s="46"/>
      <c r="W10809" s="46"/>
      <c r="X10809" s="45"/>
      <c r="Y10809" s="45"/>
      <c r="Z10809" s="44"/>
      <c r="AA10809" s="44"/>
      <c r="AB10809" s="45"/>
      <c r="AC10809" s="45"/>
      <c r="AD10809" s="45"/>
      <c r="AE10809" s="45"/>
      <c r="AF10809" s="45"/>
      <c r="AG10809" s="45"/>
      <c r="AH10809" s="45"/>
      <c r="AI10809" s="45"/>
      <c r="AJ10809" s="45"/>
      <c r="AK10809" s="20"/>
    </row>
    <row r="10810" spans="2:37">
      <c r="B10810" s="2"/>
      <c r="D10810" s="44"/>
      <c r="E10810" s="44"/>
      <c r="F10810" s="45"/>
      <c r="G10810" s="45"/>
      <c r="H10810" s="45"/>
      <c r="I10810" s="45"/>
      <c r="J10810" s="45"/>
      <c r="K10810" s="45"/>
      <c r="L10810" s="45"/>
      <c r="M10810" s="45"/>
      <c r="N10810" s="45"/>
      <c r="O10810" s="45"/>
      <c r="P10810" s="45"/>
      <c r="Q10810" s="45"/>
      <c r="R10810" s="45"/>
      <c r="S10810" s="45"/>
      <c r="T10810" s="45"/>
      <c r="U10810" s="45"/>
      <c r="V10810" s="46"/>
      <c r="W10810" s="46"/>
      <c r="X10810" s="45"/>
      <c r="Y10810" s="45"/>
      <c r="Z10810" s="44"/>
      <c r="AA10810" s="44"/>
      <c r="AB10810" s="45"/>
      <c r="AC10810" s="45"/>
      <c r="AD10810" s="45"/>
      <c r="AE10810" s="45"/>
      <c r="AF10810" s="45"/>
      <c r="AG10810" s="45"/>
      <c r="AH10810" s="45"/>
      <c r="AI10810" s="45"/>
      <c r="AJ10810" s="45"/>
      <c r="AK10810" s="20"/>
    </row>
    <row r="10811" spans="2:37">
      <c r="B10811" s="2"/>
      <c r="D10811" s="44"/>
      <c r="E10811" s="44"/>
      <c r="F10811" s="45"/>
      <c r="G10811" s="45"/>
      <c r="H10811" s="45"/>
      <c r="I10811" s="45"/>
      <c r="J10811" s="45"/>
      <c r="K10811" s="45"/>
      <c r="L10811" s="45"/>
      <c r="M10811" s="45"/>
      <c r="N10811" s="45"/>
      <c r="O10811" s="45"/>
      <c r="P10811" s="45"/>
      <c r="Q10811" s="45"/>
      <c r="R10811" s="45"/>
      <c r="S10811" s="45"/>
      <c r="T10811" s="45"/>
      <c r="U10811" s="45"/>
      <c r="V10811" s="46"/>
      <c r="W10811" s="46"/>
      <c r="X10811" s="45"/>
      <c r="Y10811" s="45"/>
      <c r="Z10811" s="44"/>
      <c r="AA10811" s="44"/>
      <c r="AB10811" s="45"/>
      <c r="AC10811" s="45"/>
      <c r="AD10811" s="45"/>
      <c r="AE10811" s="45"/>
      <c r="AF10811" s="45"/>
      <c r="AG10811" s="45"/>
      <c r="AH10811" s="45"/>
      <c r="AI10811" s="45"/>
      <c r="AJ10811" s="45"/>
      <c r="AK10811" s="20"/>
    </row>
    <row r="10812" spans="2:37">
      <c r="B10812" s="2"/>
      <c r="D10812" s="44"/>
      <c r="E10812" s="44"/>
      <c r="F10812" s="45"/>
      <c r="G10812" s="45"/>
      <c r="H10812" s="45"/>
      <c r="I10812" s="45"/>
      <c r="J10812" s="45"/>
      <c r="K10812" s="45"/>
      <c r="L10812" s="45"/>
      <c r="M10812" s="45"/>
      <c r="N10812" s="45"/>
      <c r="O10812" s="45"/>
      <c r="P10812" s="45"/>
      <c r="Q10812" s="45"/>
      <c r="R10812" s="45"/>
      <c r="S10812" s="45"/>
      <c r="T10812" s="45"/>
      <c r="U10812" s="45"/>
      <c r="V10812" s="46"/>
      <c r="W10812" s="46"/>
      <c r="X10812" s="45"/>
      <c r="Y10812" s="45"/>
      <c r="Z10812" s="44"/>
      <c r="AA10812" s="44"/>
      <c r="AB10812" s="45"/>
      <c r="AC10812" s="45"/>
      <c r="AD10812" s="45"/>
      <c r="AE10812" s="45"/>
      <c r="AF10812" s="45"/>
      <c r="AG10812" s="45"/>
      <c r="AH10812" s="45"/>
      <c r="AI10812" s="45"/>
      <c r="AJ10812" s="45"/>
      <c r="AK10812" s="20"/>
    </row>
    <row r="10813" spans="2:37">
      <c r="B10813" s="2"/>
      <c r="D10813" s="44"/>
      <c r="E10813" s="44"/>
      <c r="F10813" s="45"/>
      <c r="G10813" s="45"/>
      <c r="H10813" s="45"/>
      <c r="I10813" s="45"/>
      <c r="J10813" s="45"/>
      <c r="K10813" s="45"/>
      <c r="L10813" s="45"/>
      <c r="M10813" s="45"/>
      <c r="N10813" s="45"/>
      <c r="O10813" s="45"/>
      <c r="P10813" s="45"/>
      <c r="Q10813" s="45"/>
      <c r="R10813" s="45"/>
      <c r="S10813" s="45"/>
      <c r="T10813" s="45"/>
      <c r="U10813" s="45"/>
      <c r="V10813" s="46"/>
      <c r="W10813" s="46"/>
      <c r="X10813" s="45"/>
      <c r="Y10813" s="45"/>
      <c r="Z10813" s="44"/>
      <c r="AA10813" s="44"/>
      <c r="AB10813" s="45"/>
      <c r="AC10813" s="45"/>
      <c r="AD10813" s="45"/>
      <c r="AE10813" s="45"/>
      <c r="AF10813" s="45"/>
      <c r="AG10813" s="45"/>
      <c r="AH10813" s="45"/>
      <c r="AI10813" s="45"/>
      <c r="AJ10813" s="45"/>
      <c r="AK10813" s="20"/>
    </row>
    <row r="10814" spans="2:37">
      <c r="B10814" s="2"/>
      <c r="D10814" s="44"/>
      <c r="E10814" s="44"/>
      <c r="F10814" s="45"/>
      <c r="G10814" s="45"/>
      <c r="H10814" s="45"/>
      <c r="I10814" s="45"/>
      <c r="J10814" s="45"/>
      <c r="K10814" s="45"/>
      <c r="L10814" s="45"/>
      <c r="M10814" s="45"/>
      <c r="N10814" s="45"/>
      <c r="O10814" s="45"/>
      <c r="P10814" s="45"/>
      <c r="Q10814" s="45"/>
      <c r="R10814" s="45"/>
      <c r="S10814" s="45"/>
      <c r="T10814" s="45"/>
      <c r="U10814" s="45"/>
      <c r="V10814" s="46"/>
      <c r="W10814" s="46"/>
      <c r="X10814" s="45"/>
      <c r="Y10814" s="45"/>
      <c r="Z10814" s="44"/>
      <c r="AA10814" s="44"/>
      <c r="AB10814" s="45"/>
      <c r="AC10814" s="45"/>
      <c r="AD10814" s="45"/>
      <c r="AE10814" s="45"/>
      <c r="AF10814" s="45"/>
      <c r="AG10814" s="45"/>
      <c r="AH10814" s="45"/>
      <c r="AI10814" s="45"/>
      <c r="AJ10814" s="45"/>
      <c r="AK10814" s="20"/>
    </row>
    <row r="10815" spans="2:37">
      <c r="B10815" s="2"/>
      <c r="D10815" s="44"/>
      <c r="E10815" s="44"/>
      <c r="F10815" s="45"/>
      <c r="G10815" s="45"/>
      <c r="H10815" s="45"/>
      <c r="I10815" s="45"/>
      <c r="J10815" s="45"/>
      <c r="K10815" s="45"/>
      <c r="L10815" s="45"/>
      <c r="M10815" s="45"/>
      <c r="N10815" s="45"/>
      <c r="O10815" s="45"/>
      <c r="P10815" s="45"/>
      <c r="Q10815" s="45"/>
      <c r="R10815" s="45"/>
      <c r="S10815" s="45"/>
      <c r="T10815" s="45"/>
      <c r="U10815" s="45"/>
      <c r="V10815" s="46"/>
      <c r="W10815" s="46"/>
      <c r="X10815" s="45"/>
      <c r="Y10815" s="45"/>
      <c r="Z10815" s="44"/>
      <c r="AA10815" s="44"/>
      <c r="AB10815" s="45"/>
      <c r="AC10815" s="45"/>
      <c r="AD10815" s="45"/>
      <c r="AE10815" s="45"/>
      <c r="AF10815" s="45"/>
      <c r="AG10815" s="45"/>
      <c r="AH10815" s="45"/>
      <c r="AI10815" s="45"/>
      <c r="AJ10815" s="45"/>
      <c r="AK10815" s="20"/>
    </row>
    <row r="10816" spans="2:37">
      <c r="B10816" s="2"/>
      <c r="D10816" s="44"/>
      <c r="E10816" s="44"/>
      <c r="F10816" s="45"/>
      <c r="G10816" s="45"/>
      <c r="H10816" s="45"/>
      <c r="I10816" s="45"/>
      <c r="J10816" s="45"/>
      <c r="K10816" s="45"/>
      <c r="L10816" s="45"/>
      <c r="M10816" s="45"/>
      <c r="N10816" s="45"/>
      <c r="O10816" s="45"/>
      <c r="P10816" s="45"/>
      <c r="Q10816" s="45"/>
      <c r="R10816" s="45"/>
      <c r="S10816" s="45"/>
      <c r="T10816" s="45"/>
      <c r="U10816" s="45"/>
      <c r="V10816" s="46"/>
      <c r="W10816" s="46"/>
      <c r="X10816" s="45"/>
      <c r="Y10816" s="45"/>
      <c r="Z10816" s="44"/>
      <c r="AA10816" s="44"/>
      <c r="AB10816" s="45"/>
      <c r="AC10816" s="45"/>
      <c r="AD10816" s="45"/>
      <c r="AE10816" s="45"/>
      <c r="AF10816" s="45"/>
      <c r="AG10816" s="45"/>
      <c r="AH10816" s="45"/>
      <c r="AI10816" s="45"/>
      <c r="AJ10816" s="45"/>
      <c r="AK10816" s="20"/>
    </row>
    <row r="10817" spans="2:37">
      <c r="B10817" s="2"/>
      <c r="D10817" s="44"/>
      <c r="E10817" s="44"/>
      <c r="F10817" s="45"/>
      <c r="G10817" s="45"/>
      <c r="H10817" s="45"/>
      <c r="I10817" s="45"/>
      <c r="J10817" s="45"/>
      <c r="K10817" s="45"/>
      <c r="L10817" s="45"/>
      <c r="M10817" s="45"/>
      <c r="N10817" s="45"/>
      <c r="O10817" s="45"/>
      <c r="P10817" s="45"/>
      <c r="Q10817" s="45"/>
      <c r="R10817" s="45"/>
      <c r="S10817" s="45"/>
      <c r="T10817" s="45"/>
      <c r="U10817" s="45"/>
      <c r="V10817" s="46"/>
      <c r="W10817" s="46"/>
      <c r="X10817" s="45"/>
      <c r="Y10817" s="45"/>
      <c r="Z10817" s="44"/>
      <c r="AA10817" s="44"/>
      <c r="AB10817" s="45"/>
      <c r="AC10817" s="45"/>
      <c r="AD10817" s="45"/>
      <c r="AE10817" s="45"/>
      <c r="AF10817" s="45"/>
      <c r="AG10817" s="45"/>
      <c r="AH10817" s="45"/>
      <c r="AI10817" s="45"/>
      <c r="AJ10817" s="45"/>
      <c r="AK10817" s="20"/>
    </row>
    <row r="10818" spans="2:37">
      <c r="B10818" s="2"/>
      <c r="D10818" s="44"/>
      <c r="E10818" s="44"/>
      <c r="F10818" s="45"/>
      <c r="G10818" s="45"/>
      <c r="H10818" s="45"/>
      <c r="I10818" s="45"/>
      <c r="J10818" s="45"/>
      <c r="K10818" s="45"/>
      <c r="L10818" s="45"/>
      <c r="M10818" s="45"/>
      <c r="N10818" s="45"/>
      <c r="O10818" s="45"/>
      <c r="P10818" s="45"/>
      <c r="Q10818" s="45"/>
      <c r="R10818" s="45"/>
      <c r="S10818" s="45"/>
      <c r="T10818" s="45"/>
      <c r="U10818" s="45"/>
      <c r="V10818" s="46"/>
      <c r="W10818" s="46"/>
      <c r="X10818" s="45"/>
      <c r="Y10818" s="45"/>
      <c r="Z10818" s="44"/>
      <c r="AA10818" s="44"/>
      <c r="AB10818" s="45"/>
      <c r="AC10818" s="45"/>
      <c r="AD10818" s="45"/>
      <c r="AE10818" s="45"/>
      <c r="AF10818" s="45"/>
      <c r="AG10818" s="45"/>
      <c r="AH10818" s="45"/>
      <c r="AI10818" s="45"/>
      <c r="AJ10818" s="45"/>
      <c r="AK10818" s="20"/>
    </row>
    <row r="10819" spans="2:37">
      <c r="B10819" s="2"/>
      <c r="D10819" s="44"/>
      <c r="E10819" s="44"/>
      <c r="F10819" s="45"/>
      <c r="G10819" s="45"/>
      <c r="H10819" s="45"/>
      <c r="I10819" s="45"/>
      <c r="J10819" s="45"/>
      <c r="K10819" s="45"/>
      <c r="L10819" s="45"/>
      <c r="M10819" s="45"/>
      <c r="N10819" s="45"/>
      <c r="O10819" s="45"/>
      <c r="P10819" s="45"/>
      <c r="Q10819" s="45"/>
      <c r="R10819" s="45"/>
      <c r="S10819" s="45"/>
      <c r="T10819" s="45"/>
      <c r="U10819" s="45"/>
      <c r="V10819" s="46"/>
      <c r="W10819" s="46"/>
      <c r="X10819" s="45"/>
      <c r="Y10819" s="45"/>
      <c r="Z10819" s="44"/>
      <c r="AA10819" s="44"/>
      <c r="AB10819" s="45"/>
      <c r="AC10819" s="45"/>
      <c r="AD10819" s="45"/>
      <c r="AE10819" s="45"/>
      <c r="AF10819" s="45"/>
      <c r="AG10819" s="45"/>
      <c r="AH10819" s="45"/>
      <c r="AI10819" s="45"/>
      <c r="AJ10819" s="45"/>
      <c r="AK10819" s="20"/>
    </row>
    <row r="10820" spans="2:37">
      <c r="B10820" s="2"/>
      <c r="D10820" s="44"/>
      <c r="E10820" s="44"/>
      <c r="F10820" s="45"/>
      <c r="G10820" s="45"/>
      <c r="H10820" s="45"/>
      <c r="I10820" s="45"/>
      <c r="J10820" s="45"/>
      <c r="K10820" s="45"/>
      <c r="L10820" s="45"/>
      <c r="M10820" s="45"/>
      <c r="N10820" s="45"/>
      <c r="O10820" s="45"/>
      <c r="P10820" s="45"/>
      <c r="Q10820" s="45"/>
      <c r="R10820" s="45"/>
      <c r="S10820" s="45"/>
      <c r="T10820" s="45"/>
      <c r="U10820" s="45"/>
      <c r="V10820" s="46"/>
      <c r="W10820" s="46"/>
      <c r="X10820" s="45"/>
      <c r="Y10820" s="45"/>
      <c r="Z10820" s="44"/>
      <c r="AA10820" s="44"/>
      <c r="AB10820" s="45"/>
      <c r="AC10820" s="45"/>
      <c r="AD10820" s="45"/>
      <c r="AE10820" s="45"/>
      <c r="AF10820" s="45"/>
      <c r="AG10820" s="45"/>
      <c r="AH10820" s="45"/>
      <c r="AI10820" s="45"/>
      <c r="AJ10820" s="45"/>
      <c r="AK10820" s="20"/>
    </row>
    <row r="10821" spans="2:37">
      <c r="B10821" s="2"/>
      <c r="D10821" s="44"/>
      <c r="E10821" s="44"/>
      <c r="F10821" s="45"/>
      <c r="G10821" s="45"/>
      <c r="H10821" s="45"/>
      <c r="I10821" s="45"/>
      <c r="J10821" s="45"/>
      <c r="K10821" s="45"/>
      <c r="L10821" s="45"/>
      <c r="M10821" s="45"/>
      <c r="N10821" s="45"/>
      <c r="O10821" s="45"/>
      <c r="P10821" s="45"/>
      <c r="Q10821" s="45"/>
      <c r="R10821" s="45"/>
      <c r="S10821" s="45"/>
      <c r="T10821" s="45"/>
      <c r="U10821" s="45"/>
      <c r="V10821" s="46"/>
      <c r="W10821" s="46"/>
      <c r="X10821" s="45"/>
      <c r="Y10821" s="45"/>
      <c r="Z10821" s="44"/>
      <c r="AA10821" s="44"/>
      <c r="AB10821" s="45"/>
      <c r="AC10821" s="45"/>
      <c r="AD10821" s="45"/>
      <c r="AE10821" s="45"/>
      <c r="AF10821" s="45"/>
      <c r="AG10821" s="45"/>
      <c r="AH10821" s="45"/>
      <c r="AI10821" s="45"/>
      <c r="AJ10821" s="45"/>
      <c r="AK10821" s="20"/>
    </row>
    <row r="10822" spans="2:37">
      <c r="B10822" s="2"/>
      <c r="D10822" s="44"/>
      <c r="E10822" s="44"/>
      <c r="F10822" s="45"/>
      <c r="G10822" s="45"/>
      <c r="H10822" s="45"/>
      <c r="I10822" s="45"/>
      <c r="J10822" s="45"/>
      <c r="K10822" s="45"/>
      <c r="L10822" s="45"/>
      <c r="M10822" s="45"/>
      <c r="N10822" s="45"/>
      <c r="O10822" s="45"/>
      <c r="P10822" s="45"/>
      <c r="Q10822" s="45"/>
      <c r="R10822" s="45"/>
      <c r="S10822" s="45"/>
      <c r="T10822" s="45"/>
      <c r="U10822" s="45"/>
      <c r="V10822" s="46"/>
      <c r="W10822" s="46"/>
      <c r="X10822" s="45"/>
      <c r="Y10822" s="45"/>
      <c r="Z10822" s="44"/>
      <c r="AA10822" s="44"/>
      <c r="AB10822" s="45"/>
      <c r="AC10822" s="45"/>
      <c r="AD10822" s="45"/>
      <c r="AE10822" s="45"/>
      <c r="AF10822" s="45"/>
      <c r="AG10822" s="45"/>
      <c r="AH10822" s="45"/>
      <c r="AI10822" s="45"/>
      <c r="AJ10822" s="45"/>
      <c r="AK10822" s="20"/>
    </row>
    <row r="10823" spans="2:37">
      <c r="B10823" s="2"/>
      <c r="D10823" s="44"/>
      <c r="E10823" s="44"/>
      <c r="F10823" s="45"/>
      <c r="G10823" s="45"/>
      <c r="H10823" s="45"/>
      <c r="I10823" s="45"/>
      <c r="J10823" s="45"/>
      <c r="K10823" s="45"/>
      <c r="L10823" s="45"/>
      <c r="M10823" s="45"/>
      <c r="N10823" s="45"/>
      <c r="O10823" s="45"/>
      <c r="P10823" s="45"/>
      <c r="Q10823" s="45"/>
      <c r="R10823" s="45"/>
      <c r="S10823" s="45"/>
      <c r="T10823" s="45"/>
      <c r="U10823" s="45"/>
      <c r="V10823" s="46"/>
      <c r="W10823" s="46"/>
      <c r="X10823" s="45"/>
      <c r="Y10823" s="45"/>
      <c r="Z10823" s="44"/>
      <c r="AA10823" s="44"/>
      <c r="AB10823" s="45"/>
      <c r="AC10823" s="45"/>
      <c r="AD10823" s="45"/>
      <c r="AE10823" s="45"/>
      <c r="AF10823" s="45"/>
      <c r="AG10823" s="45"/>
      <c r="AH10823" s="45"/>
      <c r="AI10823" s="45"/>
      <c r="AJ10823" s="45"/>
      <c r="AK10823" s="20"/>
    </row>
    <row r="10824" spans="2:37">
      <c r="B10824" s="2"/>
      <c r="D10824" s="44"/>
      <c r="E10824" s="44"/>
      <c r="F10824" s="45"/>
      <c r="G10824" s="45"/>
      <c r="H10824" s="45"/>
      <c r="I10824" s="45"/>
      <c r="J10824" s="45"/>
      <c r="K10824" s="45"/>
      <c r="L10824" s="45"/>
      <c r="M10824" s="45"/>
      <c r="N10824" s="45"/>
      <c r="O10824" s="45"/>
      <c r="P10824" s="45"/>
      <c r="Q10824" s="45"/>
      <c r="R10824" s="45"/>
      <c r="S10824" s="45"/>
      <c r="T10824" s="45"/>
      <c r="U10824" s="45"/>
      <c r="V10824" s="46"/>
      <c r="W10824" s="46"/>
      <c r="X10824" s="45"/>
      <c r="Y10824" s="45"/>
      <c r="Z10824" s="44"/>
      <c r="AA10824" s="44"/>
      <c r="AB10824" s="45"/>
      <c r="AC10824" s="45"/>
      <c r="AD10824" s="45"/>
      <c r="AE10824" s="45"/>
      <c r="AF10824" s="45"/>
      <c r="AG10824" s="45"/>
      <c r="AH10824" s="45"/>
      <c r="AI10824" s="45"/>
      <c r="AJ10824" s="45"/>
      <c r="AK10824" s="20"/>
    </row>
    <row r="10825" spans="2:37">
      <c r="B10825" s="2"/>
      <c r="D10825" s="44"/>
      <c r="E10825" s="44"/>
      <c r="F10825" s="45"/>
      <c r="G10825" s="45"/>
      <c r="H10825" s="45"/>
      <c r="I10825" s="45"/>
      <c r="J10825" s="45"/>
      <c r="K10825" s="45"/>
      <c r="L10825" s="45"/>
      <c r="M10825" s="45"/>
      <c r="N10825" s="45"/>
      <c r="O10825" s="45"/>
      <c r="P10825" s="45"/>
      <c r="Q10825" s="45"/>
      <c r="R10825" s="45"/>
      <c r="S10825" s="45"/>
      <c r="T10825" s="45"/>
      <c r="U10825" s="45"/>
      <c r="V10825" s="46"/>
      <c r="W10825" s="46"/>
      <c r="X10825" s="45"/>
      <c r="Y10825" s="45"/>
      <c r="Z10825" s="44"/>
      <c r="AA10825" s="44"/>
      <c r="AB10825" s="45"/>
      <c r="AC10825" s="45"/>
      <c r="AD10825" s="45"/>
      <c r="AE10825" s="45"/>
      <c r="AF10825" s="45"/>
      <c r="AG10825" s="45"/>
      <c r="AH10825" s="45"/>
      <c r="AI10825" s="45"/>
      <c r="AJ10825" s="45"/>
      <c r="AK10825" s="20"/>
    </row>
    <row r="10826" spans="2:37">
      <c r="B10826" s="2"/>
      <c r="D10826" s="44"/>
      <c r="E10826" s="44"/>
      <c r="F10826" s="45"/>
      <c r="G10826" s="45"/>
      <c r="H10826" s="45"/>
      <c r="I10826" s="45"/>
      <c r="J10826" s="45"/>
      <c r="K10826" s="45"/>
      <c r="L10826" s="45"/>
      <c r="M10826" s="45"/>
      <c r="N10826" s="45"/>
      <c r="O10826" s="45"/>
      <c r="P10826" s="45"/>
      <c r="Q10826" s="45"/>
      <c r="R10826" s="45"/>
      <c r="S10826" s="45"/>
      <c r="T10826" s="45"/>
      <c r="U10826" s="45"/>
      <c r="V10826" s="46"/>
      <c r="W10826" s="46"/>
      <c r="X10826" s="45"/>
      <c r="Y10826" s="45"/>
      <c r="Z10826" s="44"/>
      <c r="AA10826" s="44"/>
      <c r="AB10826" s="45"/>
      <c r="AC10826" s="45"/>
      <c r="AD10826" s="45"/>
      <c r="AE10826" s="45"/>
      <c r="AF10826" s="45"/>
      <c r="AG10826" s="45"/>
      <c r="AH10826" s="45"/>
      <c r="AI10826" s="45"/>
      <c r="AJ10826" s="45"/>
      <c r="AK10826" s="20"/>
    </row>
    <row r="10827" spans="2:37">
      <c r="B10827" s="2"/>
      <c r="D10827" s="44"/>
      <c r="E10827" s="44"/>
      <c r="F10827" s="45"/>
      <c r="G10827" s="45"/>
      <c r="H10827" s="45"/>
      <c r="I10827" s="45"/>
      <c r="J10827" s="45"/>
      <c r="K10827" s="45"/>
      <c r="L10827" s="45"/>
      <c r="M10827" s="45"/>
      <c r="N10827" s="45"/>
      <c r="O10827" s="45"/>
      <c r="P10827" s="45"/>
      <c r="Q10827" s="45"/>
      <c r="R10827" s="45"/>
      <c r="S10827" s="45"/>
      <c r="T10827" s="45"/>
      <c r="U10827" s="45"/>
      <c r="V10827" s="46"/>
      <c r="W10827" s="46"/>
      <c r="X10827" s="45"/>
      <c r="Y10827" s="45"/>
      <c r="Z10827" s="44"/>
      <c r="AA10827" s="44"/>
      <c r="AB10827" s="45"/>
      <c r="AC10827" s="45"/>
      <c r="AD10827" s="45"/>
      <c r="AE10827" s="45"/>
      <c r="AF10827" s="45"/>
      <c r="AG10827" s="45"/>
      <c r="AH10827" s="45"/>
      <c r="AI10827" s="45"/>
      <c r="AJ10827" s="45"/>
      <c r="AK10827" s="20"/>
    </row>
    <row r="10828" spans="2:37">
      <c r="B10828" s="2"/>
      <c r="D10828" s="44"/>
      <c r="E10828" s="44"/>
      <c r="F10828" s="45"/>
      <c r="G10828" s="45"/>
      <c r="H10828" s="45"/>
      <c r="I10828" s="45"/>
      <c r="J10828" s="45"/>
      <c r="K10828" s="45"/>
      <c r="L10828" s="45"/>
      <c r="M10828" s="45"/>
      <c r="N10828" s="45"/>
      <c r="O10828" s="45"/>
      <c r="P10828" s="45"/>
      <c r="Q10828" s="45"/>
      <c r="R10828" s="45"/>
      <c r="S10828" s="45"/>
      <c r="T10828" s="45"/>
      <c r="U10828" s="45"/>
      <c r="V10828" s="46"/>
      <c r="W10828" s="46"/>
      <c r="X10828" s="45"/>
      <c r="Y10828" s="45"/>
      <c r="Z10828" s="44"/>
      <c r="AA10828" s="44"/>
      <c r="AB10828" s="45"/>
      <c r="AC10828" s="45"/>
      <c r="AD10828" s="45"/>
      <c r="AE10828" s="45"/>
      <c r="AF10828" s="45"/>
      <c r="AG10828" s="45"/>
      <c r="AH10828" s="45"/>
      <c r="AI10828" s="45"/>
      <c r="AJ10828" s="45"/>
      <c r="AK10828" s="20"/>
    </row>
    <row r="10829" spans="2:37">
      <c r="B10829" s="2"/>
      <c r="D10829" s="44"/>
      <c r="E10829" s="44"/>
      <c r="F10829" s="45"/>
      <c r="G10829" s="45"/>
      <c r="H10829" s="45"/>
      <c r="I10829" s="45"/>
      <c r="J10829" s="45"/>
      <c r="K10829" s="45"/>
      <c r="L10829" s="45"/>
      <c r="M10829" s="45"/>
      <c r="N10829" s="45"/>
      <c r="O10829" s="45"/>
      <c r="P10829" s="45"/>
      <c r="Q10829" s="45"/>
      <c r="R10829" s="45"/>
      <c r="S10829" s="45"/>
      <c r="T10829" s="45"/>
      <c r="U10829" s="45"/>
      <c r="V10829" s="46"/>
      <c r="W10829" s="46"/>
      <c r="X10829" s="45"/>
      <c r="Y10829" s="45"/>
      <c r="Z10829" s="44"/>
      <c r="AA10829" s="44"/>
      <c r="AB10829" s="45"/>
      <c r="AC10829" s="45"/>
      <c r="AD10829" s="45"/>
      <c r="AE10829" s="45"/>
      <c r="AF10829" s="45"/>
      <c r="AG10829" s="45"/>
      <c r="AH10829" s="45"/>
      <c r="AI10829" s="45"/>
      <c r="AJ10829" s="45"/>
      <c r="AK10829" s="20"/>
    </row>
    <row r="10830" spans="2:37">
      <c r="B10830" s="2"/>
      <c r="D10830" s="44"/>
      <c r="E10830" s="44"/>
      <c r="F10830" s="45"/>
      <c r="G10830" s="45"/>
      <c r="H10830" s="45"/>
      <c r="I10830" s="45"/>
      <c r="J10830" s="45"/>
      <c r="K10830" s="45"/>
      <c r="L10830" s="45"/>
      <c r="M10830" s="45"/>
      <c r="N10830" s="45"/>
      <c r="O10830" s="45"/>
      <c r="P10830" s="45"/>
      <c r="Q10830" s="45"/>
      <c r="R10830" s="45"/>
      <c r="S10830" s="45"/>
      <c r="T10830" s="45"/>
      <c r="U10830" s="45"/>
      <c r="V10830" s="46"/>
      <c r="W10830" s="46"/>
      <c r="X10830" s="45"/>
      <c r="Y10830" s="45"/>
      <c r="Z10830" s="44"/>
      <c r="AA10830" s="44"/>
      <c r="AB10830" s="45"/>
      <c r="AC10830" s="45"/>
      <c r="AD10830" s="45"/>
      <c r="AE10830" s="45"/>
      <c r="AF10830" s="45"/>
      <c r="AG10830" s="45"/>
      <c r="AH10830" s="45"/>
      <c r="AI10830" s="45"/>
      <c r="AJ10830" s="45"/>
      <c r="AK10830" s="20"/>
    </row>
    <row r="10831" spans="2:37">
      <c r="B10831" s="2"/>
      <c r="D10831" s="44"/>
      <c r="E10831" s="44"/>
      <c r="F10831" s="45"/>
      <c r="G10831" s="45"/>
      <c r="H10831" s="45"/>
      <c r="I10831" s="45"/>
      <c r="J10831" s="45"/>
      <c r="K10831" s="45"/>
      <c r="L10831" s="45"/>
      <c r="M10831" s="45"/>
      <c r="N10831" s="45"/>
      <c r="O10831" s="45"/>
      <c r="P10831" s="45"/>
      <c r="Q10831" s="45"/>
      <c r="R10831" s="45"/>
      <c r="S10831" s="45"/>
      <c r="T10831" s="45"/>
      <c r="U10831" s="45"/>
      <c r="V10831" s="46"/>
      <c r="W10831" s="46"/>
      <c r="X10831" s="45"/>
      <c r="Y10831" s="45"/>
      <c r="Z10831" s="44"/>
      <c r="AA10831" s="44"/>
      <c r="AB10831" s="45"/>
      <c r="AC10831" s="45"/>
      <c r="AD10831" s="45"/>
      <c r="AE10831" s="45"/>
      <c r="AF10831" s="45"/>
      <c r="AG10831" s="45"/>
      <c r="AH10831" s="45"/>
      <c r="AI10831" s="45"/>
      <c r="AJ10831" s="45"/>
      <c r="AK10831" s="20"/>
    </row>
    <row r="10832" spans="2:37">
      <c r="B10832" s="2"/>
      <c r="D10832" s="44"/>
      <c r="E10832" s="44"/>
      <c r="F10832" s="45"/>
      <c r="G10832" s="45"/>
      <c r="H10832" s="45"/>
      <c r="I10832" s="45"/>
      <c r="J10832" s="45"/>
      <c r="K10832" s="45"/>
      <c r="L10832" s="45"/>
      <c r="M10832" s="45"/>
      <c r="N10832" s="45"/>
      <c r="O10832" s="45"/>
      <c r="P10832" s="45"/>
      <c r="Q10832" s="45"/>
      <c r="R10832" s="45"/>
      <c r="S10832" s="45"/>
      <c r="T10832" s="45"/>
      <c r="U10832" s="45"/>
      <c r="V10832" s="46"/>
      <c r="W10832" s="46"/>
      <c r="X10832" s="45"/>
      <c r="Y10832" s="45"/>
      <c r="Z10832" s="44"/>
      <c r="AA10832" s="44"/>
      <c r="AB10832" s="45"/>
      <c r="AC10832" s="45"/>
      <c r="AD10832" s="45"/>
      <c r="AE10832" s="45"/>
      <c r="AF10832" s="45"/>
      <c r="AG10832" s="45"/>
      <c r="AH10832" s="45"/>
      <c r="AI10832" s="45"/>
      <c r="AJ10832" s="45"/>
      <c r="AK10832" s="20"/>
    </row>
    <row r="10833" spans="2:37">
      <c r="B10833" s="2"/>
      <c r="D10833" s="44"/>
      <c r="E10833" s="44"/>
      <c r="F10833" s="45"/>
      <c r="G10833" s="45"/>
      <c r="H10833" s="45"/>
      <c r="I10833" s="45"/>
      <c r="J10833" s="45"/>
      <c r="K10833" s="45"/>
      <c r="L10833" s="45"/>
      <c r="M10833" s="45"/>
      <c r="N10833" s="45"/>
      <c r="O10833" s="45"/>
      <c r="P10833" s="45"/>
      <c r="Q10833" s="45"/>
      <c r="R10833" s="45"/>
      <c r="S10833" s="45"/>
      <c r="T10833" s="45"/>
      <c r="U10833" s="45"/>
      <c r="V10833" s="46"/>
      <c r="W10833" s="46"/>
      <c r="X10833" s="45"/>
      <c r="Y10833" s="45"/>
      <c r="Z10833" s="44"/>
      <c r="AA10833" s="44"/>
      <c r="AB10833" s="45"/>
      <c r="AC10833" s="45"/>
      <c r="AD10833" s="45"/>
      <c r="AE10833" s="45"/>
      <c r="AF10833" s="45"/>
      <c r="AG10833" s="45"/>
      <c r="AH10833" s="45"/>
      <c r="AI10833" s="45"/>
      <c r="AJ10833" s="45"/>
      <c r="AK10833" s="20"/>
    </row>
    <row r="10834" spans="2:37">
      <c r="B10834" s="2"/>
      <c r="D10834" s="44"/>
      <c r="E10834" s="44"/>
      <c r="F10834" s="45"/>
      <c r="G10834" s="45"/>
      <c r="H10834" s="45"/>
      <c r="I10834" s="45"/>
      <c r="J10834" s="45"/>
      <c r="K10834" s="45"/>
      <c r="L10834" s="45"/>
      <c r="M10834" s="45"/>
      <c r="N10834" s="45"/>
      <c r="O10834" s="45"/>
      <c r="P10834" s="45"/>
      <c r="Q10834" s="45"/>
      <c r="R10834" s="45"/>
      <c r="S10834" s="45"/>
      <c r="T10834" s="45"/>
      <c r="U10834" s="45"/>
      <c r="V10834" s="46"/>
      <c r="W10834" s="46"/>
      <c r="X10834" s="45"/>
      <c r="Y10834" s="45"/>
      <c r="Z10834" s="44"/>
      <c r="AA10834" s="44"/>
      <c r="AB10834" s="45"/>
      <c r="AC10834" s="45"/>
      <c r="AD10834" s="45"/>
      <c r="AE10834" s="45"/>
      <c r="AF10834" s="45"/>
      <c r="AG10834" s="45"/>
      <c r="AH10834" s="45"/>
      <c r="AI10834" s="45"/>
      <c r="AJ10834" s="45"/>
      <c r="AK10834" s="20"/>
    </row>
    <row r="10835" spans="2:37">
      <c r="B10835" s="2"/>
      <c r="D10835" s="44"/>
      <c r="E10835" s="44"/>
      <c r="F10835" s="45"/>
      <c r="G10835" s="45"/>
      <c r="H10835" s="45"/>
      <c r="I10835" s="45"/>
      <c r="J10835" s="45"/>
      <c r="K10835" s="45"/>
      <c r="L10835" s="45"/>
      <c r="M10835" s="45"/>
      <c r="N10835" s="45"/>
      <c r="O10835" s="45"/>
      <c r="P10835" s="45"/>
      <c r="Q10835" s="45"/>
      <c r="R10835" s="45"/>
      <c r="S10835" s="45"/>
      <c r="T10835" s="45"/>
      <c r="U10835" s="45"/>
      <c r="V10835" s="46"/>
      <c r="W10835" s="46"/>
      <c r="X10835" s="45"/>
      <c r="Y10835" s="45"/>
      <c r="Z10835" s="44"/>
      <c r="AA10835" s="44"/>
      <c r="AB10835" s="45"/>
      <c r="AC10835" s="45"/>
      <c r="AD10835" s="45"/>
      <c r="AE10835" s="45"/>
      <c r="AF10835" s="45"/>
      <c r="AG10835" s="45"/>
      <c r="AH10835" s="45"/>
      <c r="AI10835" s="45"/>
      <c r="AJ10835" s="45"/>
      <c r="AK10835" s="20"/>
    </row>
    <row r="10836" spans="2:37">
      <c r="B10836" s="2"/>
      <c r="D10836" s="44"/>
      <c r="E10836" s="44"/>
      <c r="F10836" s="45"/>
      <c r="G10836" s="45"/>
      <c r="H10836" s="45"/>
      <c r="I10836" s="45"/>
      <c r="J10836" s="45"/>
      <c r="K10836" s="45"/>
      <c r="L10836" s="45"/>
      <c r="M10836" s="45"/>
      <c r="N10836" s="45"/>
      <c r="O10836" s="45"/>
      <c r="P10836" s="45"/>
      <c r="Q10836" s="45"/>
      <c r="R10836" s="45"/>
      <c r="S10836" s="45"/>
      <c r="T10836" s="45"/>
      <c r="U10836" s="45"/>
      <c r="V10836" s="46"/>
      <c r="W10836" s="46"/>
      <c r="X10836" s="45"/>
      <c r="Y10836" s="45"/>
      <c r="Z10836" s="44"/>
      <c r="AA10836" s="44"/>
      <c r="AB10836" s="45"/>
      <c r="AC10836" s="45"/>
      <c r="AD10836" s="45"/>
      <c r="AE10836" s="45"/>
      <c r="AF10836" s="45"/>
      <c r="AG10836" s="45"/>
      <c r="AH10836" s="45"/>
      <c r="AI10836" s="45"/>
      <c r="AJ10836" s="45"/>
      <c r="AK10836" s="20"/>
    </row>
    <row r="10837" spans="2:37">
      <c r="B10837" s="2"/>
      <c r="D10837" s="44"/>
      <c r="E10837" s="44"/>
      <c r="F10837" s="45"/>
      <c r="G10837" s="45"/>
      <c r="H10837" s="45"/>
      <c r="I10837" s="45"/>
      <c r="J10837" s="45"/>
      <c r="K10837" s="45"/>
      <c r="L10837" s="45"/>
      <c r="M10837" s="45"/>
      <c r="N10837" s="45"/>
      <c r="O10837" s="45"/>
      <c r="P10837" s="45"/>
      <c r="Q10837" s="45"/>
      <c r="R10837" s="45"/>
      <c r="S10837" s="45"/>
      <c r="T10837" s="45"/>
      <c r="U10837" s="45"/>
      <c r="V10837" s="46"/>
      <c r="W10837" s="46"/>
      <c r="X10837" s="45"/>
      <c r="Y10837" s="45"/>
      <c r="Z10837" s="44"/>
      <c r="AA10837" s="44"/>
      <c r="AB10837" s="45"/>
      <c r="AC10837" s="45"/>
      <c r="AD10837" s="45"/>
      <c r="AE10837" s="45"/>
      <c r="AF10837" s="45"/>
      <c r="AG10837" s="45"/>
      <c r="AH10837" s="45"/>
      <c r="AI10837" s="45"/>
      <c r="AJ10837" s="45"/>
      <c r="AK10837" s="20"/>
    </row>
    <row r="10838" spans="2:37">
      <c r="B10838" s="2"/>
      <c r="D10838" s="44"/>
      <c r="E10838" s="44"/>
      <c r="F10838" s="45"/>
      <c r="G10838" s="45"/>
      <c r="H10838" s="45"/>
      <c r="I10838" s="45"/>
      <c r="J10838" s="45"/>
      <c r="K10838" s="45"/>
      <c r="L10838" s="45"/>
      <c r="M10838" s="45"/>
      <c r="N10838" s="45"/>
      <c r="O10838" s="45"/>
      <c r="P10838" s="45"/>
      <c r="Q10838" s="45"/>
      <c r="R10838" s="45"/>
      <c r="S10838" s="45"/>
      <c r="T10838" s="45"/>
      <c r="U10838" s="45"/>
      <c r="V10838" s="46"/>
      <c r="W10838" s="46"/>
      <c r="X10838" s="45"/>
      <c r="Y10838" s="45"/>
      <c r="Z10838" s="44"/>
      <c r="AA10838" s="44"/>
      <c r="AB10838" s="45"/>
      <c r="AC10838" s="45"/>
      <c r="AD10838" s="45"/>
      <c r="AE10838" s="45"/>
      <c r="AF10838" s="45"/>
      <c r="AG10838" s="45"/>
      <c r="AH10838" s="45"/>
      <c r="AI10838" s="45"/>
      <c r="AJ10838" s="45"/>
      <c r="AK10838" s="20"/>
    </row>
    <row r="10839" spans="2:37">
      <c r="B10839" s="2"/>
      <c r="D10839" s="44"/>
      <c r="E10839" s="44"/>
      <c r="F10839" s="45"/>
      <c r="G10839" s="45"/>
      <c r="H10839" s="45"/>
      <c r="I10839" s="45"/>
      <c r="J10839" s="45"/>
      <c r="K10839" s="45"/>
      <c r="L10839" s="45"/>
      <c r="M10839" s="45"/>
      <c r="N10839" s="45"/>
      <c r="O10839" s="45"/>
      <c r="P10839" s="45"/>
      <c r="Q10839" s="45"/>
      <c r="R10839" s="45"/>
      <c r="S10839" s="45"/>
      <c r="T10839" s="45"/>
      <c r="U10839" s="45"/>
      <c r="V10839" s="46"/>
      <c r="W10839" s="46"/>
      <c r="X10839" s="45"/>
      <c r="Y10839" s="45"/>
      <c r="Z10839" s="44"/>
      <c r="AA10839" s="44"/>
      <c r="AB10839" s="45"/>
      <c r="AC10839" s="45"/>
      <c r="AD10839" s="45"/>
      <c r="AE10839" s="45"/>
      <c r="AF10839" s="45"/>
      <c r="AG10839" s="45"/>
      <c r="AH10839" s="45"/>
      <c r="AI10839" s="45"/>
      <c r="AJ10839" s="45"/>
      <c r="AK10839" s="20"/>
    </row>
    <row r="10840" spans="2:37">
      <c r="B10840" s="2"/>
      <c r="D10840" s="44"/>
      <c r="E10840" s="44"/>
      <c r="F10840" s="45"/>
      <c r="G10840" s="45"/>
      <c r="H10840" s="45"/>
      <c r="I10840" s="45"/>
      <c r="J10840" s="45"/>
      <c r="K10840" s="45"/>
      <c r="L10840" s="45"/>
      <c r="M10840" s="45"/>
      <c r="N10840" s="45"/>
      <c r="O10840" s="45"/>
      <c r="P10840" s="45"/>
      <c r="Q10840" s="45"/>
      <c r="R10840" s="45"/>
      <c r="S10840" s="45"/>
      <c r="T10840" s="45"/>
      <c r="U10840" s="45"/>
      <c r="V10840" s="46"/>
      <c r="W10840" s="46"/>
      <c r="X10840" s="45"/>
      <c r="Y10840" s="45"/>
      <c r="Z10840" s="44"/>
      <c r="AA10840" s="44"/>
      <c r="AB10840" s="45"/>
      <c r="AC10840" s="45"/>
      <c r="AD10840" s="45"/>
      <c r="AE10840" s="45"/>
      <c r="AF10840" s="45"/>
      <c r="AG10840" s="45"/>
      <c r="AH10840" s="45"/>
      <c r="AI10840" s="45"/>
      <c r="AJ10840" s="45"/>
      <c r="AK10840" s="20"/>
    </row>
    <row r="10841" spans="2:37">
      <c r="B10841" s="2"/>
      <c r="D10841" s="44"/>
      <c r="E10841" s="44"/>
      <c r="F10841" s="45"/>
      <c r="G10841" s="45"/>
      <c r="H10841" s="45"/>
      <c r="I10841" s="45"/>
      <c r="J10841" s="45"/>
      <c r="K10841" s="45"/>
      <c r="L10841" s="45"/>
      <c r="M10841" s="45"/>
      <c r="N10841" s="45"/>
      <c r="O10841" s="45"/>
      <c r="P10841" s="45"/>
      <c r="Q10841" s="45"/>
      <c r="R10841" s="45"/>
      <c r="S10841" s="45"/>
      <c r="T10841" s="45"/>
      <c r="U10841" s="45"/>
      <c r="V10841" s="46"/>
      <c r="W10841" s="46"/>
      <c r="X10841" s="45"/>
      <c r="Y10841" s="45"/>
      <c r="Z10841" s="44"/>
      <c r="AA10841" s="44"/>
      <c r="AB10841" s="45"/>
      <c r="AC10841" s="45"/>
      <c r="AD10841" s="45"/>
      <c r="AE10841" s="45"/>
      <c r="AF10841" s="45"/>
      <c r="AG10841" s="45"/>
      <c r="AH10841" s="45"/>
      <c r="AI10841" s="45"/>
      <c r="AJ10841" s="45"/>
      <c r="AK10841" s="20"/>
    </row>
    <row r="10842" spans="2:37">
      <c r="B10842" s="2"/>
      <c r="D10842" s="44"/>
      <c r="E10842" s="44"/>
      <c r="F10842" s="45"/>
      <c r="G10842" s="45"/>
      <c r="H10842" s="45"/>
      <c r="I10842" s="45"/>
      <c r="J10842" s="45"/>
      <c r="K10842" s="45"/>
      <c r="L10842" s="45"/>
      <c r="M10842" s="45"/>
      <c r="N10842" s="45"/>
      <c r="O10842" s="45"/>
      <c r="P10842" s="45"/>
      <c r="Q10842" s="45"/>
      <c r="R10842" s="45"/>
      <c r="S10842" s="45"/>
      <c r="T10842" s="45"/>
      <c r="U10842" s="45"/>
      <c r="V10842" s="46"/>
      <c r="W10842" s="46"/>
      <c r="X10842" s="45"/>
      <c r="Y10842" s="45"/>
      <c r="Z10842" s="44"/>
      <c r="AA10842" s="44"/>
      <c r="AB10842" s="45"/>
      <c r="AC10842" s="45"/>
      <c r="AD10842" s="45"/>
      <c r="AE10842" s="45"/>
      <c r="AF10842" s="45"/>
      <c r="AG10842" s="45"/>
      <c r="AH10842" s="45"/>
      <c r="AI10842" s="45"/>
      <c r="AJ10842" s="45"/>
      <c r="AK10842" s="20"/>
    </row>
    <row r="10843" spans="2:37">
      <c r="B10843" s="2"/>
      <c r="D10843" s="44"/>
      <c r="E10843" s="44"/>
      <c r="F10843" s="45"/>
      <c r="G10843" s="45"/>
      <c r="H10843" s="45"/>
      <c r="I10843" s="45"/>
      <c r="J10843" s="45"/>
      <c r="K10843" s="45"/>
      <c r="L10843" s="45"/>
      <c r="M10843" s="45"/>
      <c r="N10843" s="45"/>
      <c r="O10843" s="45"/>
      <c r="P10843" s="45"/>
      <c r="Q10843" s="45"/>
      <c r="R10843" s="45"/>
      <c r="S10843" s="45"/>
      <c r="T10843" s="45"/>
      <c r="U10843" s="45"/>
      <c r="V10843" s="46"/>
      <c r="W10843" s="46"/>
      <c r="X10843" s="45"/>
      <c r="Y10843" s="45"/>
      <c r="Z10843" s="44"/>
      <c r="AA10843" s="44"/>
      <c r="AB10843" s="45"/>
      <c r="AC10843" s="45"/>
      <c r="AD10843" s="45"/>
      <c r="AE10843" s="45"/>
      <c r="AF10843" s="45"/>
      <c r="AG10843" s="45"/>
      <c r="AH10843" s="45"/>
      <c r="AI10843" s="45"/>
      <c r="AJ10843" s="45"/>
      <c r="AK10843" s="20"/>
    </row>
    <row r="10844" spans="2:37">
      <c r="B10844" s="2"/>
      <c r="D10844" s="44"/>
      <c r="E10844" s="44"/>
      <c r="F10844" s="45"/>
      <c r="G10844" s="45"/>
      <c r="H10844" s="45"/>
      <c r="I10844" s="45"/>
      <c r="J10844" s="45"/>
      <c r="K10844" s="45"/>
      <c r="L10844" s="45"/>
      <c r="M10844" s="45"/>
      <c r="N10844" s="45"/>
      <c r="O10844" s="45"/>
      <c r="P10844" s="45"/>
      <c r="Q10844" s="45"/>
      <c r="R10844" s="45"/>
      <c r="S10844" s="45"/>
      <c r="T10844" s="45"/>
      <c r="U10844" s="45"/>
      <c r="V10844" s="46"/>
      <c r="W10844" s="46"/>
      <c r="X10844" s="45"/>
      <c r="Y10844" s="45"/>
      <c r="Z10844" s="44"/>
      <c r="AA10844" s="44"/>
      <c r="AB10844" s="45"/>
      <c r="AC10844" s="45"/>
      <c r="AD10844" s="45"/>
      <c r="AE10844" s="45"/>
      <c r="AF10844" s="45"/>
      <c r="AG10844" s="45"/>
      <c r="AH10844" s="45"/>
      <c r="AI10844" s="45"/>
      <c r="AJ10844" s="45"/>
      <c r="AK10844" s="20"/>
    </row>
    <row r="10845" spans="2:37">
      <c r="B10845" s="2"/>
      <c r="D10845" s="44"/>
      <c r="E10845" s="44"/>
      <c r="F10845" s="45"/>
      <c r="G10845" s="45"/>
      <c r="H10845" s="45"/>
      <c r="I10845" s="45"/>
      <c r="J10845" s="45"/>
      <c r="K10845" s="45"/>
      <c r="L10845" s="45"/>
      <c r="M10845" s="45"/>
      <c r="N10845" s="45"/>
      <c r="O10845" s="45"/>
      <c r="P10845" s="45"/>
      <c r="Q10845" s="45"/>
      <c r="R10845" s="45"/>
      <c r="S10845" s="45"/>
      <c r="T10845" s="45"/>
      <c r="U10845" s="45"/>
      <c r="V10845" s="46"/>
      <c r="W10845" s="46"/>
      <c r="X10845" s="45"/>
      <c r="Y10845" s="45"/>
      <c r="Z10845" s="44"/>
      <c r="AA10845" s="44"/>
      <c r="AB10845" s="45"/>
      <c r="AC10845" s="45"/>
      <c r="AD10845" s="45"/>
      <c r="AE10845" s="45"/>
      <c r="AF10845" s="45"/>
      <c r="AG10845" s="45"/>
      <c r="AH10845" s="45"/>
      <c r="AI10845" s="45"/>
      <c r="AJ10845" s="45"/>
      <c r="AK10845" s="20"/>
    </row>
    <row r="10846" spans="2:37">
      <c r="B10846" s="2"/>
      <c r="D10846" s="44"/>
      <c r="E10846" s="44"/>
      <c r="F10846" s="45"/>
      <c r="G10846" s="45"/>
      <c r="H10846" s="45"/>
      <c r="I10846" s="45"/>
      <c r="J10846" s="45"/>
      <c r="K10846" s="45"/>
      <c r="L10846" s="45"/>
      <c r="M10846" s="45"/>
      <c r="N10846" s="45"/>
      <c r="O10846" s="45"/>
      <c r="P10846" s="45"/>
      <c r="Q10846" s="45"/>
      <c r="R10846" s="45"/>
      <c r="S10846" s="45"/>
      <c r="T10846" s="45"/>
      <c r="U10846" s="45"/>
      <c r="V10846" s="46"/>
      <c r="W10846" s="46"/>
      <c r="X10846" s="45"/>
      <c r="Y10846" s="45"/>
      <c r="Z10846" s="44"/>
      <c r="AA10846" s="44"/>
      <c r="AB10846" s="45"/>
      <c r="AC10846" s="45"/>
      <c r="AD10846" s="45"/>
      <c r="AE10846" s="45"/>
      <c r="AF10846" s="45"/>
      <c r="AG10846" s="45"/>
      <c r="AH10846" s="45"/>
      <c r="AI10846" s="45"/>
      <c r="AJ10846" s="45"/>
      <c r="AK10846" s="20"/>
    </row>
    <row r="10847" spans="2:37" ht="14.25" customHeight="1">
      <c r="B10847" s="2"/>
      <c r="D10847" s="44"/>
      <c r="E10847" s="44"/>
      <c r="F10847" s="45"/>
      <c r="G10847" s="45"/>
      <c r="H10847" s="45"/>
      <c r="I10847" s="45"/>
      <c r="J10847" s="45"/>
      <c r="K10847" s="45"/>
      <c r="L10847" s="45"/>
      <c r="M10847" s="45"/>
      <c r="N10847" s="45"/>
      <c r="O10847" s="45"/>
      <c r="P10847" s="45"/>
      <c r="Q10847" s="45"/>
      <c r="R10847" s="45"/>
      <c r="S10847" s="45"/>
      <c r="T10847" s="45"/>
      <c r="U10847" s="45"/>
      <c r="V10847" s="46"/>
      <c r="W10847" s="46"/>
      <c r="X10847" s="45"/>
      <c r="Y10847" s="45"/>
      <c r="Z10847" s="44"/>
      <c r="AA10847" s="44"/>
      <c r="AB10847" s="45"/>
      <c r="AC10847" s="45"/>
      <c r="AD10847" s="45"/>
      <c r="AE10847" s="45"/>
      <c r="AF10847" s="45"/>
      <c r="AG10847" s="45"/>
      <c r="AH10847" s="45"/>
      <c r="AI10847" s="45"/>
      <c r="AJ10847" s="45"/>
      <c r="AK10847" s="20"/>
    </row>
    <row r="10848" spans="2:37" ht="13.5" customHeight="1">
      <c r="B10848" s="47"/>
      <c r="C10848" s="47"/>
      <c r="D10848" s="47"/>
      <c r="E10848" s="47"/>
    </row>
    <row r="10849" spans="2:34" ht="12.75" customHeight="1">
      <c r="B10849" s="39"/>
      <c r="C10849" s="39"/>
      <c r="D10849" s="39"/>
      <c r="E10849" s="39"/>
      <c r="F10849" s="39"/>
      <c r="G10849" s="1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</row>
    <row r="10850" spans="2:34" ht="12.75" customHeight="1">
      <c r="AB10850" s="39"/>
      <c r="AC10850" s="39"/>
      <c r="AD10850" s="39"/>
      <c r="AE10850" s="39"/>
      <c r="AF10850" s="39"/>
      <c r="AG10850" s="39"/>
    </row>
    <row r="10851" spans="2:34" ht="12" customHeight="1">
      <c r="B10851" s="39"/>
      <c r="C10851" s="39"/>
      <c r="D10851" s="39"/>
      <c r="E10851" s="39"/>
      <c r="G10851" s="1"/>
      <c r="H10851" s="41"/>
      <c r="I10851" s="41"/>
      <c r="J10851" s="41"/>
      <c r="K10851" s="41"/>
      <c r="L10851" s="41"/>
      <c r="M10851" s="41"/>
      <c r="N10851" s="41"/>
      <c r="O10851" s="39"/>
      <c r="P10851" s="39"/>
      <c r="Q10851" s="39"/>
      <c r="R10851" s="39"/>
      <c r="S10851" s="1"/>
      <c r="T10851" s="42"/>
      <c r="U10851" s="42"/>
      <c r="V10851" s="42"/>
      <c r="W10851" s="42"/>
      <c r="X10851" s="42"/>
      <c r="Y10851" s="42"/>
      <c r="Z10851" s="42"/>
      <c r="AA10851" s="42"/>
      <c r="AB10851" s="39"/>
      <c r="AC10851" s="39"/>
      <c r="AD10851" s="39"/>
      <c r="AE10851" s="39"/>
      <c r="AF10851" s="39"/>
      <c r="AG10851" s="39"/>
    </row>
    <row r="10852" spans="2:34" ht="10.5" customHeight="1">
      <c r="AB10852" s="39"/>
      <c r="AC10852" s="39"/>
      <c r="AD10852" s="39"/>
      <c r="AE10852" s="39"/>
      <c r="AF10852" s="39"/>
      <c r="AG10852" s="39"/>
    </row>
    <row r="10853" spans="2:34" ht="12" customHeight="1">
      <c r="AB10853" s="39"/>
      <c r="AC10853" s="39"/>
      <c r="AD10853" s="39"/>
      <c r="AE10853" s="39"/>
      <c r="AF10853" s="39"/>
      <c r="AG10853" s="39"/>
    </row>
    <row r="10854" spans="2:34" ht="12" customHeight="1">
      <c r="AB10854" s="39"/>
      <c r="AC10854" s="39"/>
      <c r="AD10854" s="39"/>
      <c r="AE10854" s="39"/>
      <c r="AF10854" s="39"/>
      <c r="AG10854" s="39"/>
    </row>
    <row r="10855" spans="2:34" ht="6" customHeight="1"/>
    <row r="10856" spans="2:34" ht="3" customHeight="1">
      <c r="B10856" s="43"/>
      <c r="D10856" s="43"/>
      <c r="E10856" s="43"/>
      <c r="G10856" s="43"/>
      <c r="H10856" s="43"/>
      <c r="J10856" s="43"/>
      <c r="K10856" s="43"/>
      <c r="L10856" s="43"/>
      <c r="M10856" s="43"/>
      <c r="N10856" s="43"/>
      <c r="O10856" s="43"/>
      <c r="Q10856" s="43"/>
      <c r="R10856" s="43"/>
      <c r="S10856" s="43"/>
      <c r="T10856" s="43"/>
      <c r="U10856" s="43"/>
      <c r="X10856" s="43"/>
      <c r="Y10856" s="43"/>
      <c r="Z10856" s="43"/>
      <c r="AA10856" s="43"/>
      <c r="AB10856" s="43"/>
      <c r="AC10856" s="43"/>
      <c r="AE10856" s="43"/>
      <c r="AF10856" s="43"/>
      <c r="AG10856" s="43"/>
      <c r="AH10856" s="43"/>
    </row>
    <row r="10857" spans="2:34" ht="14.25" customHeight="1">
      <c r="B10857" s="43"/>
      <c r="D10857" s="43"/>
      <c r="E10857" s="43"/>
      <c r="G10857" s="43"/>
      <c r="H10857" s="43"/>
      <c r="J10857" s="43"/>
      <c r="K10857" s="43"/>
      <c r="L10857" s="43"/>
      <c r="M10857" s="43"/>
      <c r="N10857" s="43"/>
      <c r="O10857" s="43"/>
      <c r="Q10857" s="43"/>
      <c r="R10857" s="43"/>
      <c r="S10857" s="43"/>
      <c r="T10857" s="43"/>
      <c r="U10857" s="43"/>
      <c r="X10857" s="43"/>
      <c r="Y10857" s="43"/>
      <c r="Z10857" s="43"/>
      <c r="AA10857" s="43"/>
      <c r="AB10857" s="43"/>
      <c r="AC10857" s="43"/>
      <c r="AE10857" s="43"/>
      <c r="AF10857" s="43"/>
      <c r="AG10857" s="43"/>
      <c r="AH10857" s="43"/>
    </row>
    <row r="10858" spans="2:34">
      <c r="B10858" s="2"/>
      <c r="D10858" s="44"/>
      <c r="E10858" s="44"/>
      <c r="F10858" s="45"/>
      <c r="G10858" s="45"/>
      <c r="H10858" s="45"/>
      <c r="I10858" s="45"/>
      <c r="J10858" s="45"/>
      <c r="K10858" s="45"/>
      <c r="L10858" s="45"/>
      <c r="M10858" s="45"/>
      <c r="N10858" s="45"/>
      <c r="O10858" s="45"/>
      <c r="P10858" s="45"/>
      <c r="Q10858" s="45"/>
      <c r="R10858" s="45"/>
      <c r="S10858" s="45"/>
      <c r="T10858" s="45"/>
      <c r="U10858" s="45"/>
      <c r="V10858" s="46"/>
      <c r="W10858" s="46"/>
    </row>
    <row r="10859" spans="2:34">
      <c r="B10859" s="2"/>
      <c r="D10859" s="44"/>
      <c r="E10859" s="44"/>
      <c r="F10859" s="45"/>
      <c r="G10859" s="45"/>
      <c r="H10859" s="45"/>
      <c r="I10859" s="45"/>
      <c r="J10859" s="45"/>
      <c r="K10859" s="45"/>
      <c r="L10859" s="45"/>
      <c r="M10859" s="45"/>
      <c r="N10859" s="45"/>
      <c r="O10859" s="45"/>
      <c r="P10859" s="45"/>
      <c r="Q10859" s="45"/>
      <c r="R10859" s="45"/>
      <c r="S10859" s="45"/>
      <c r="T10859" s="45"/>
      <c r="U10859" s="45"/>
      <c r="V10859" s="46"/>
      <c r="W10859" s="46"/>
    </row>
    <row r="10860" spans="2:34">
      <c r="B10860" s="2"/>
      <c r="D10860" s="44"/>
      <c r="E10860" s="44"/>
      <c r="F10860" s="45"/>
      <c r="G10860" s="45"/>
      <c r="H10860" s="45"/>
      <c r="I10860" s="45"/>
      <c r="J10860" s="45"/>
      <c r="K10860" s="45"/>
      <c r="L10860" s="45"/>
      <c r="M10860" s="45"/>
      <c r="N10860" s="45"/>
      <c r="O10860" s="45"/>
      <c r="P10860" s="45"/>
      <c r="Q10860" s="45"/>
      <c r="R10860" s="45"/>
      <c r="S10860" s="45"/>
      <c r="T10860" s="45"/>
      <c r="U10860" s="45"/>
      <c r="V10860" s="46"/>
      <c r="W10860" s="46"/>
    </row>
    <row r="10861" spans="2:34">
      <c r="B10861" s="2"/>
      <c r="D10861" s="44"/>
      <c r="E10861" s="44"/>
      <c r="F10861" s="45"/>
      <c r="G10861" s="45"/>
      <c r="H10861" s="45"/>
      <c r="I10861" s="45"/>
      <c r="J10861" s="45"/>
      <c r="K10861" s="45"/>
      <c r="L10861" s="45"/>
      <c r="M10861" s="45"/>
      <c r="N10861" s="45"/>
      <c r="O10861" s="45"/>
      <c r="P10861" s="45"/>
      <c r="Q10861" s="45"/>
      <c r="R10861" s="45"/>
      <c r="S10861" s="45"/>
      <c r="T10861" s="45"/>
      <c r="U10861" s="45"/>
      <c r="V10861" s="46"/>
      <c r="W10861" s="46"/>
    </row>
    <row r="10862" spans="2:34">
      <c r="B10862" s="2"/>
      <c r="D10862" s="44"/>
      <c r="E10862" s="44"/>
      <c r="F10862" s="45"/>
      <c r="G10862" s="45"/>
      <c r="H10862" s="45"/>
      <c r="I10862" s="45"/>
      <c r="J10862" s="45"/>
      <c r="K10862" s="45"/>
      <c r="L10862" s="45"/>
      <c r="M10862" s="45"/>
      <c r="N10862" s="45"/>
      <c r="O10862" s="45"/>
      <c r="P10862" s="45"/>
      <c r="Q10862" s="45"/>
      <c r="R10862" s="45"/>
      <c r="S10862" s="45"/>
      <c r="T10862" s="45"/>
      <c r="U10862" s="45"/>
      <c r="V10862" s="46"/>
      <c r="W10862" s="46"/>
    </row>
    <row r="10863" spans="2:34">
      <c r="B10863" s="2"/>
      <c r="D10863" s="44"/>
      <c r="E10863" s="44"/>
      <c r="F10863" s="45"/>
      <c r="G10863" s="45"/>
      <c r="H10863" s="45"/>
      <c r="I10863" s="45"/>
      <c r="J10863" s="45"/>
      <c r="K10863" s="45"/>
      <c r="L10863" s="45"/>
      <c r="M10863" s="45"/>
      <c r="N10863" s="45"/>
      <c r="O10863" s="45"/>
      <c r="P10863" s="45"/>
      <c r="Q10863" s="45"/>
      <c r="R10863" s="45"/>
      <c r="S10863" s="45"/>
      <c r="T10863" s="45"/>
      <c r="U10863" s="45"/>
      <c r="V10863" s="46"/>
      <c r="W10863" s="46"/>
    </row>
    <row r="10864" spans="2:34">
      <c r="B10864" s="2"/>
      <c r="D10864" s="44"/>
      <c r="E10864" s="44"/>
      <c r="F10864" s="45"/>
      <c r="G10864" s="45"/>
      <c r="H10864" s="45"/>
      <c r="I10864" s="45"/>
      <c r="J10864" s="45"/>
      <c r="K10864" s="45"/>
      <c r="L10864" s="45"/>
      <c r="M10864" s="45"/>
      <c r="N10864" s="45"/>
      <c r="O10864" s="45"/>
      <c r="P10864" s="45"/>
      <c r="Q10864" s="45"/>
      <c r="R10864" s="45"/>
      <c r="S10864" s="45"/>
      <c r="T10864" s="45"/>
      <c r="U10864" s="45"/>
      <c r="V10864" s="46"/>
      <c r="W10864" s="46"/>
    </row>
    <row r="10865" spans="2:23">
      <c r="B10865" s="2"/>
      <c r="D10865" s="44"/>
      <c r="E10865" s="44"/>
      <c r="F10865" s="45"/>
      <c r="G10865" s="45"/>
      <c r="H10865" s="45"/>
      <c r="I10865" s="45"/>
      <c r="J10865" s="45"/>
      <c r="K10865" s="45"/>
      <c r="L10865" s="45"/>
      <c r="M10865" s="45"/>
      <c r="N10865" s="45"/>
      <c r="O10865" s="45"/>
      <c r="P10865" s="45"/>
      <c r="Q10865" s="45"/>
      <c r="R10865" s="45"/>
      <c r="S10865" s="45"/>
      <c r="T10865" s="45"/>
      <c r="U10865" s="45"/>
      <c r="V10865" s="46"/>
      <c r="W10865" s="46"/>
    </row>
    <row r="10866" spans="2:23">
      <c r="B10866" s="2"/>
      <c r="D10866" s="44"/>
      <c r="E10866" s="44"/>
      <c r="F10866" s="45"/>
      <c r="G10866" s="45"/>
      <c r="H10866" s="45"/>
      <c r="I10866" s="45"/>
      <c r="J10866" s="45"/>
      <c r="K10866" s="45"/>
      <c r="L10866" s="45"/>
      <c r="M10866" s="45"/>
      <c r="N10866" s="45"/>
      <c r="O10866" s="45"/>
      <c r="P10866" s="45"/>
      <c r="Q10866" s="45"/>
      <c r="R10866" s="45"/>
      <c r="S10866" s="45"/>
      <c r="T10866" s="45"/>
      <c r="U10866" s="45"/>
      <c r="V10866" s="46"/>
      <c r="W10866" s="46"/>
    </row>
    <row r="10867" spans="2:23">
      <c r="B10867" s="2"/>
      <c r="D10867" s="44"/>
      <c r="E10867" s="44"/>
      <c r="F10867" s="45"/>
      <c r="G10867" s="45"/>
      <c r="H10867" s="45"/>
      <c r="I10867" s="45"/>
      <c r="J10867" s="45"/>
      <c r="K10867" s="45"/>
      <c r="L10867" s="45"/>
      <c r="M10867" s="45"/>
      <c r="N10867" s="45"/>
      <c r="O10867" s="45"/>
      <c r="P10867" s="45"/>
      <c r="Q10867" s="45"/>
      <c r="R10867" s="45"/>
      <c r="S10867" s="45"/>
      <c r="T10867" s="45"/>
      <c r="U10867" s="45"/>
      <c r="V10867" s="46"/>
      <c r="W10867" s="46"/>
    </row>
    <row r="10868" spans="2:23">
      <c r="B10868" s="2"/>
      <c r="D10868" s="44"/>
      <c r="E10868" s="44"/>
      <c r="F10868" s="45"/>
      <c r="G10868" s="45"/>
      <c r="H10868" s="45"/>
      <c r="I10868" s="45"/>
      <c r="J10868" s="45"/>
      <c r="K10868" s="45"/>
      <c r="L10868" s="45"/>
      <c r="M10868" s="45"/>
      <c r="N10868" s="45"/>
      <c r="O10868" s="45"/>
      <c r="P10868" s="45"/>
      <c r="Q10868" s="45"/>
      <c r="R10868" s="45"/>
      <c r="S10868" s="45"/>
      <c r="T10868" s="45"/>
      <c r="U10868" s="45"/>
      <c r="V10868" s="46"/>
      <c r="W10868" s="46"/>
    </row>
    <row r="10869" spans="2:23">
      <c r="B10869" s="2"/>
      <c r="D10869" s="44"/>
      <c r="E10869" s="44"/>
      <c r="F10869" s="45"/>
      <c r="G10869" s="45"/>
      <c r="H10869" s="45"/>
      <c r="I10869" s="45"/>
      <c r="J10869" s="45"/>
      <c r="K10869" s="45"/>
      <c r="L10869" s="45"/>
      <c r="M10869" s="45"/>
      <c r="N10869" s="45"/>
      <c r="O10869" s="45"/>
      <c r="P10869" s="45"/>
      <c r="Q10869" s="45"/>
      <c r="R10869" s="45"/>
      <c r="S10869" s="45"/>
      <c r="T10869" s="45"/>
      <c r="U10869" s="45"/>
      <c r="V10869" s="46"/>
      <c r="W10869" s="46"/>
    </row>
    <row r="10870" spans="2:23">
      <c r="B10870" s="2"/>
      <c r="D10870" s="44"/>
      <c r="E10870" s="44"/>
      <c r="F10870" s="45"/>
      <c r="G10870" s="45"/>
      <c r="H10870" s="45"/>
      <c r="I10870" s="45"/>
      <c r="J10870" s="45"/>
      <c r="K10870" s="45"/>
      <c r="L10870" s="45"/>
      <c r="M10870" s="45"/>
      <c r="N10870" s="45"/>
      <c r="O10870" s="45"/>
      <c r="P10870" s="45"/>
      <c r="Q10870" s="45"/>
      <c r="R10870" s="45"/>
      <c r="S10870" s="45"/>
      <c r="T10870" s="45"/>
      <c r="U10870" s="45"/>
      <c r="V10870" s="46"/>
      <c r="W10870" s="46"/>
    </row>
    <row r="10871" spans="2:23">
      <c r="B10871" s="2"/>
      <c r="D10871" s="44"/>
      <c r="E10871" s="44"/>
      <c r="F10871" s="45"/>
      <c r="G10871" s="45"/>
      <c r="H10871" s="45"/>
      <c r="I10871" s="45"/>
      <c r="J10871" s="45"/>
      <c r="K10871" s="45"/>
      <c r="L10871" s="45"/>
      <c r="M10871" s="45"/>
      <c r="N10871" s="45"/>
      <c r="O10871" s="45"/>
      <c r="P10871" s="45"/>
      <c r="Q10871" s="45"/>
      <c r="R10871" s="45"/>
      <c r="S10871" s="45"/>
      <c r="T10871" s="45"/>
      <c r="U10871" s="45"/>
      <c r="V10871" s="46"/>
      <c r="W10871" s="46"/>
    </row>
    <row r="10872" spans="2:23">
      <c r="B10872" s="2"/>
      <c r="D10872" s="44"/>
      <c r="E10872" s="44"/>
      <c r="F10872" s="45"/>
      <c r="G10872" s="45"/>
      <c r="H10872" s="45"/>
      <c r="I10872" s="45"/>
      <c r="J10872" s="45"/>
      <c r="K10872" s="45"/>
      <c r="L10872" s="45"/>
      <c r="M10872" s="45"/>
      <c r="N10872" s="45"/>
      <c r="O10872" s="45"/>
      <c r="P10872" s="45"/>
      <c r="Q10872" s="45"/>
      <c r="R10872" s="45"/>
      <c r="S10872" s="45"/>
      <c r="T10872" s="45"/>
      <c r="U10872" s="45"/>
      <c r="V10872" s="46"/>
      <c r="W10872" s="46"/>
    </row>
    <row r="10873" spans="2:23">
      <c r="B10873" s="2"/>
      <c r="D10873" s="44"/>
      <c r="E10873" s="44"/>
      <c r="F10873" s="45"/>
      <c r="G10873" s="45"/>
      <c r="H10873" s="45"/>
      <c r="I10873" s="45"/>
      <c r="J10873" s="45"/>
      <c r="K10873" s="45"/>
      <c r="L10873" s="45"/>
      <c r="M10873" s="45"/>
      <c r="N10873" s="45"/>
      <c r="O10873" s="45"/>
      <c r="P10873" s="45"/>
      <c r="Q10873" s="45"/>
      <c r="R10873" s="45"/>
      <c r="S10873" s="45"/>
      <c r="T10873" s="45"/>
      <c r="U10873" s="45"/>
      <c r="V10873" s="46"/>
      <c r="W10873" s="46"/>
    </row>
    <row r="10874" spans="2:23">
      <c r="B10874" s="2"/>
      <c r="D10874" s="44"/>
      <c r="E10874" s="44"/>
      <c r="F10874" s="45"/>
      <c r="G10874" s="45"/>
      <c r="H10874" s="45"/>
      <c r="I10874" s="45"/>
      <c r="J10874" s="45"/>
      <c r="K10874" s="45"/>
      <c r="L10874" s="45"/>
      <c r="M10874" s="45"/>
      <c r="N10874" s="45"/>
      <c r="O10874" s="45"/>
      <c r="P10874" s="45"/>
      <c r="Q10874" s="45"/>
      <c r="R10874" s="45"/>
      <c r="S10874" s="45"/>
      <c r="T10874" s="45"/>
      <c r="U10874" s="45"/>
      <c r="V10874" s="46"/>
      <c r="W10874" s="46"/>
    </row>
    <row r="10875" spans="2:23">
      <c r="B10875" s="2"/>
      <c r="D10875" s="44"/>
      <c r="E10875" s="44"/>
      <c r="F10875" s="45"/>
      <c r="G10875" s="45"/>
      <c r="H10875" s="45"/>
      <c r="I10875" s="45"/>
      <c r="J10875" s="45"/>
      <c r="K10875" s="45"/>
      <c r="L10875" s="45"/>
      <c r="M10875" s="45"/>
      <c r="N10875" s="45"/>
      <c r="O10875" s="45"/>
      <c r="P10875" s="45"/>
      <c r="Q10875" s="45"/>
      <c r="R10875" s="45"/>
      <c r="S10875" s="45"/>
      <c r="T10875" s="45"/>
      <c r="U10875" s="45"/>
      <c r="V10875" s="46"/>
      <c r="W10875" s="46"/>
    </row>
    <row r="10876" spans="2:23">
      <c r="B10876" s="2"/>
      <c r="D10876" s="44"/>
      <c r="E10876" s="44"/>
      <c r="F10876" s="45"/>
      <c r="G10876" s="45"/>
      <c r="H10876" s="45"/>
      <c r="I10876" s="45"/>
      <c r="J10876" s="45"/>
      <c r="K10876" s="45"/>
      <c r="L10876" s="45"/>
      <c r="M10876" s="45"/>
      <c r="N10876" s="45"/>
      <c r="O10876" s="45"/>
      <c r="P10876" s="45"/>
      <c r="Q10876" s="45"/>
      <c r="R10876" s="45"/>
      <c r="S10876" s="45"/>
      <c r="T10876" s="45"/>
      <c r="U10876" s="45"/>
      <c r="V10876" s="46"/>
      <c r="W10876" s="46"/>
    </row>
    <row r="10877" spans="2:23">
      <c r="B10877" s="2"/>
      <c r="D10877" s="44"/>
      <c r="E10877" s="44"/>
      <c r="F10877" s="45"/>
      <c r="G10877" s="45"/>
      <c r="H10877" s="45"/>
      <c r="I10877" s="45"/>
      <c r="J10877" s="45"/>
      <c r="K10877" s="45"/>
      <c r="L10877" s="45"/>
      <c r="M10877" s="45"/>
      <c r="N10877" s="45"/>
      <c r="O10877" s="45"/>
      <c r="P10877" s="45"/>
      <c r="Q10877" s="45"/>
      <c r="R10877" s="45"/>
      <c r="S10877" s="45"/>
      <c r="T10877" s="45"/>
      <c r="U10877" s="45"/>
      <c r="V10877" s="46"/>
      <c r="W10877" s="46"/>
    </row>
    <row r="10878" spans="2:23">
      <c r="B10878" s="2"/>
      <c r="D10878" s="44"/>
      <c r="E10878" s="44"/>
      <c r="F10878" s="45"/>
      <c r="G10878" s="45"/>
      <c r="H10878" s="45"/>
      <c r="I10878" s="45"/>
      <c r="J10878" s="45"/>
      <c r="K10878" s="45"/>
      <c r="L10878" s="45"/>
      <c r="M10878" s="45"/>
      <c r="N10878" s="45"/>
      <c r="O10878" s="45"/>
      <c r="P10878" s="45"/>
      <c r="Q10878" s="45"/>
      <c r="R10878" s="45"/>
      <c r="S10878" s="45"/>
      <c r="T10878" s="45"/>
      <c r="U10878" s="45"/>
      <c r="V10878" s="46"/>
      <c r="W10878" s="46"/>
    </row>
    <row r="10879" spans="2:23">
      <c r="B10879" s="2"/>
      <c r="D10879" s="44"/>
      <c r="E10879" s="44"/>
      <c r="F10879" s="45"/>
      <c r="G10879" s="45"/>
      <c r="H10879" s="45"/>
      <c r="I10879" s="45"/>
      <c r="J10879" s="45"/>
      <c r="K10879" s="45"/>
      <c r="L10879" s="45"/>
      <c r="M10879" s="45"/>
      <c r="N10879" s="45"/>
      <c r="O10879" s="45"/>
      <c r="P10879" s="45"/>
      <c r="Q10879" s="45"/>
      <c r="R10879" s="45"/>
      <c r="S10879" s="45"/>
      <c r="T10879" s="45"/>
      <c r="U10879" s="45"/>
      <c r="V10879" s="46"/>
      <c r="W10879" s="46"/>
    </row>
    <row r="10880" spans="2:23">
      <c r="B10880" s="2"/>
      <c r="D10880" s="44"/>
      <c r="E10880" s="44"/>
      <c r="F10880" s="45"/>
      <c r="G10880" s="45"/>
      <c r="H10880" s="45"/>
      <c r="I10880" s="45"/>
      <c r="J10880" s="45"/>
      <c r="K10880" s="45"/>
      <c r="L10880" s="45"/>
      <c r="M10880" s="45"/>
      <c r="N10880" s="45"/>
      <c r="O10880" s="45"/>
      <c r="P10880" s="45"/>
      <c r="Q10880" s="45"/>
      <c r="R10880" s="45"/>
      <c r="S10880" s="45"/>
      <c r="T10880" s="45"/>
      <c r="U10880" s="45"/>
      <c r="V10880" s="46"/>
      <c r="W10880" s="46"/>
    </row>
    <row r="10881" spans="2:37" ht="9.75" customHeight="1">
      <c r="B10881" s="2"/>
      <c r="D10881" s="44"/>
      <c r="E10881" s="44"/>
      <c r="F10881" s="45"/>
      <c r="G10881" s="45"/>
      <c r="H10881" s="45"/>
      <c r="I10881" s="45"/>
      <c r="J10881" s="45"/>
      <c r="K10881" s="45"/>
      <c r="L10881" s="45"/>
      <c r="M10881" s="45"/>
      <c r="N10881" s="45"/>
      <c r="O10881" s="45"/>
      <c r="P10881" s="45"/>
      <c r="Q10881" s="45"/>
      <c r="R10881" s="45"/>
      <c r="S10881" s="45"/>
      <c r="T10881" s="45"/>
      <c r="U10881" s="45"/>
      <c r="V10881" s="46"/>
      <c r="W10881" s="46"/>
    </row>
    <row r="10882" spans="2:37" ht="5.25" customHeight="1"/>
    <row r="10883" spans="2:37" ht="172.5" customHeight="1"/>
    <row r="10884" spans="2:37" ht="16.5" customHeight="1"/>
    <row r="10885" spans="2:37" ht="12.75" customHeight="1">
      <c r="B10885" s="39"/>
      <c r="C10885" s="39"/>
      <c r="D10885" s="39"/>
      <c r="E10885" s="39"/>
      <c r="F10885" s="39"/>
      <c r="G10885" s="1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</row>
    <row r="10886" spans="2:37" ht="12.75" customHeight="1">
      <c r="AB10886" s="39"/>
      <c r="AC10886" s="39"/>
      <c r="AD10886" s="39"/>
      <c r="AE10886" s="39"/>
      <c r="AF10886" s="39"/>
      <c r="AG10886" s="39"/>
    </row>
    <row r="10887" spans="2:37" ht="12" customHeight="1">
      <c r="B10887" s="39"/>
      <c r="C10887" s="39"/>
      <c r="D10887" s="39"/>
      <c r="E10887" s="39"/>
      <c r="G10887" s="1"/>
      <c r="H10887" s="41"/>
      <c r="I10887" s="41"/>
      <c r="J10887" s="41"/>
      <c r="K10887" s="41"/>
      <c r="L10887" s="41"/>
      <c r="M10887" s="41"/>
      <c r="N10887" s="41"/>
      <c r="O10887" s="39"/>
      <c r="P10887" s="39"/>
      <c r="Q10887" s="39"/>
      <c r="R10887" s="39"/>
      <c r="S10887" s="1"/>
      <c r="T10887" s="42"/>
      <c r="U10887" s="42"/>
      <c r="V10887" s="42"/>
      <c r="W10887" s="42"/>
      <c r="X10887" s="42"/>
      <c r="Y10887" s="42"/>
      <c r="Z10887" s="42"/>
      <c r="AA10887" s="42"/>
      <c r="AB10887" s="39"/>
      <c r="AC10887" s="39"/>
      <c r="AD10887" s="39"/>
      <c r="AE10887" s="39"/>
      <c r="AF10887" s="39"/>
      <c r="AG10887" s="39"/>
    </row>
    <row r="10888" spans="2:37" ht="10.5" customHeight="1">
      <c r="AB10888" s="39"/>
      <c r="AC10888" s="39"/>
      <c r="AD10888" s="39"/>
      <c r="AE10888" s="39"/>
      <c r="AF10888" s="39"/>
      <c r="AG10888" s="39"/>
    </row>
    <row r="10889" spans="2:37" ht="12" customHeight="1">
      <c r="AB10889" s="39"/>
      <c r="AC10889" s="39"/>
      <c r="AD10889" s="39"/>
      <c r="AE10889" s="39"/>
      <c r="AF10889" s="39"/>
      <c r="AG10889" s="39"/>
    </row>
    <row r="10890" spans="2:37" ht="12" customHeight="1">
      <c r="AB10890" s="39"/>
      <c r="AC10890" s="39"/>
      <c r="AD10890" s="39"/>
      <c r="AE10890" s="39"/>
      <c r="AF10890" s="39"/>
      <c r="AG10890" s="39"/>
    </row>
    <row r="10891" spans="2:37" ht="6" customHeight="1"/>
    <row r="10892" spans="2:37" ht="3" customHeight="1">
      <c r="B10892" s="43"/>
      <c r="D10892" s="43"/>
      <c r="E10892" s="43"/>
      <c r="G10892" s="43"/>
      <c r="H10892" s="43"/>
      <c r="J10892" s="43"/>
      <c r="K10892" s="43"/>
      <c r="L10892" s="43"/>
      <c r="M10892" s="43"/>
      <c r="N10892" s="43"/>
      <c r="O10892" s="43"/>
      <c r="Q10892" s="43"/>
      <c r="R10892" s="43"/>
      <c r="S10892" s="43"/>
      <c r="T10892" s="43"/>
      <c r="U10892" s="43"/>
      <c r="X10892" s="43"/>
      <c r="Y10892" s="43"/>
      <c r="Z10892" s="43"/>
      <c r="AA10892" s="43"/>
      <c r="AB10892" s="43"/>
      <c r="AC10892" s="43"/>
      <c r="AE10892" s="43"/>
      <c r="AF10892" s="43"/>
      <c r="AG10892" s="43"/>
      <c r="AH10892" s="43"/>
    </row>
    <row r="10893" spans="2:37" ht="14.25" customHeight="1">
      <c r="B10893" s="43"/>
      <c r="D10893" s="43"/>
      <c r="E10893" s="43"/>
      <c r="G10893" s="43"/>
      <c r="H10893" s="43"/>
      <c r="J10893" s="43"/>
      <c r="K10893" s="43"/>
      <c r="L10893" s="43"/>
      <c r="M10893" s="43"/>
      <c r="N10893" s="43"/>
      <c r="O10893" s="43"/>
      <c r="Q10893" s="43"/>
      <c r="R10893" s="43"/>
      <c r="S10893" s="43"/>
      <c r="T10893" s="43"/>
      <c r="U10893" s="43"/>
      <c r="X10893" s="43"/>
      <c r="Y10893" s="43"/>
      <c r="Z10893" s="43"/>
      <c r="AA10893" s="43"/>
      <c r="AB10893" s="43"/>
      <c r="AC10893" s="43"/>
      <c r="AE10893" s="43"/>
      <c r="AF10893" s="43"/>
      <c r="AG10893" s="43"/>
      <c r="AH10893" s="43"/>
    </row>
    <row r="10894" spans="2:37">
      <c r="B10894" s="2"/>
      <c r="D10894" s="44"/>
      <c r="E10894" s="44"/>
      <c r="F10894" s="45"/>
      <c r="G10894" s="45"/>
      <c r="H10894" s="45"/>
      <c r="I10894" s="45"/>
      <c r="J10894" s="45"/>
      <c r="K10894" s="45"/>
      <c r="L10894" s="45"/>
      <c r="M10894" s="45"/>
      <c r="N10894" s="45"/>
      <c r="O10894" s="45"/>
      <c r="P10894" s="45"/>
      <c r="Q10894" s="45"/>
      <c r="R10894" s="45"/>
      <c r="S10894" s="45"/>
      <c r="T10894" s="45"/>
      <c r="U10894" s="45"/>
      <c r="V10894" s="46"/>
      <c r="W10894" s="46"/>
      <c r="X10894" s="45"/>
      <c r="Y10894" s="45"/>
      <c r="Z10894" s="44"/>
      <c r="AA10894" s="44"/>
      <c r="AB10894" s="45"/>
      <c r="AC10894" s="45"/>
      <c r="AD10894" s="45"/>
      <c r="AE10894" s="45"/>
      <c r="AF10894" s="45"/>
      <c r="AG10894" s="45"/>
      <c r="AH10894" s="45"/>
      <c r="AI10894" s="45"/>
      <c r="AJ10894" s="45"/>
      <c r="AK10894" s="20"/>
    </row>
    <row r="10895" spans="2:37">
      <c r="B10895" s="2"/>
      <c r="D10895" s="44"/>
      <c r="E10895" s="44"/>
      <c r="F10895" s="45"/>
      <c r="G10895" s="45"/>
      <c r="H10895" s="45"/>
      <c r="I10895" s="45"/>
      <c r="J10895" s="45"/>
      <c r="K10895" s="45"/>
      <c r="L10895" s="45"/>
      <c r="M10895" s="45"/>
      <c r="N10895" s="45"/>
      <c r="O10895" s="45"/>
      <c r="P10895" s="45"/>
      <c r="Q10895" s="45"/>
      <c r="R10895" s="45"/>
      <c r="S10895" s="45"/>
      <c r="T10895" s="45"/>
      <c r="U10895" s="45"/>
      <c r="V10895" s="46"/>
      <c r="W10895" s="46"/>
      <c r="X10895" s="45"/>
      <c r="Y10895" s="45"/>
      <c r="Z10895" s="44"/>
      <c r="AA10895" s="44"/>
      <c r="AB10895" s="45"/>
      <c r="AC10895" s="45"/>
      <c r="AD10895" s="45"/>
      <c r="AE10895" s="45"/>
      <c r="AF10895" s="45"/>
      <c r="AG10895" s="45"/>
      <c r="AH10895" s="45"/>
      <c r="AI10895" s="45"/>
      <c r="AJ10895" s="45"/>
      <c r="AK10895" s="20"/>
    </row>
    <row r="10896" spans="2:37">
      <c r="B10896" s="2"/>
      <c r="D10896" s="44"/>
      <c r="E10896" s="44"/>
      <c r="F10896" s="45"/>
      <c r="G10896" s="45"/>
      <c r="H10896" s="45"/>
      <c r="I10896" s="45"/>
      <c r="J10896" s="45"/>
      <c r="K10896" s="45"/>
      <c r="L10896" s="45"/>
      <c r="M10896" s="45"/>
      <c r="N10896" s="45"/>
      <c r="O10896" s="45"/>
      <c r="P10896" s="45"/>
      <c r="Q10896" s="45"/>
      <c r="R10896" s="45"/>
      <c r="S10896" s="45"/>
      <c r="T10896" s="45"/>
      <c r="U10896" s="45"/>
      <c r="V10896" s="46"/>
      <c r="W10896" s="46"/>
      <c r="X10896" s="45"/>
      <c r="Y10896" s="45"/>
      <c r="Z10896" s="44"/>
      <c r="AA10896" s="44"/>
      <c r="AB10896" s="45"/>
      <c r="AC10896" s="45"/>
      <c r="AD10896" s="45"/>
      <c r="AE10896" s="45"/>
      <c r="AF10896" s="45"/>
      <c r="AG10896" s="45"/>
      <c r="AH10896" s="45"/>
      <c r="AI10896" s="45"/>
      <c r="AJ10896" s="45"/>
      <c r="AK10896" s="20"/>
    </row>
    <row r="10897" spans="2:37">
      <c r="B10897" s="2"/>
      <c r="D10897" s="44"/>
      <c r="E10897" s="44"/>
      <c r="F10897" s="45"/>
      <c r="G10897" s="45"/>
      <c r="H10897" s="45"/>
      <c r="I10897" s="45"/>
      <c r="J10897" s="45"/>
      <c r="K10897" s="45"/>
      <c r="L10897" s="45"/>
      <c r="M10897" s="45"/>
      <c r="N10897" s="45"/>
      <c r="O10897" s="45"/>
      <c r="P10897" s="45"/>
      <c r="Q10897" s="45"/>
      <c r="R10897" s="45"/>
      <c r="S10897" s="45"/>
      <c r="T10897" s="45"/>
      <c r="U10897" s="45"/>
      <c r="V10897" s="46"/>
      <c r="W10897" s="46"/>
      <c r="X10897" s="45"/>
      <c r="Y10897" s="45"/>
      <c r="Z10897" s="44"/>
      <c r="AA10897" s="44"/>
      <c r="AB10897" s="45"/>
      <c r="AC10897" s="45"/>
      <c r="AD10897" s="45"/>
      <c r="AE10897" s="45"/>
      <c r="AF10897" s="45"/>
      <c r="AG10897" s="45"/>
      <c r="AH10897" s="45"/>
      <c r="AI10897" s="45"/>
      <c r="AJ10897" s="45"/>
      <c r="AK10897" s="20"/>
    </row>
    <row r="10898" spans="2:37">
      <c r="B10898" s="2"/>
      <c r="D10898" s="44"/>
      <c r="E10898" s="44"/>
      <c r="F10898" s="45"/>
      <c r="G10898" s="45"/>
      <c r="H10898" s="45"/>
      <c r="I10898" s="45"/>
      <c r="J10898" s="45"/>
      <c r="K10898" s="45"/>
      <c r="L10898" s="45"/>
      <c r="M10898" s="45"/>
      <c r="N10898" s="45"/>
      <c r="O10898" s="45"/>
      <c r="P10898" s="45"/>
      <c r="Q10898" s="45"/>
      <c r="R10898" s="45"/>
      <c r="S10898" s="45"/>
      <c r="T10898" s="45"/>
      <c r="U10898" s="45"/>
      <c r="V10898" s="46"/>
      <c r="W10898" s="46"/>
      <c r="X10898" s="45"/>
      <c r="Y10898" s="45"/>
      <c r="Z10898" s="44"/>
      <c r="AA10898" s="44"/>
      <c r="AB10898" s="45"/>
      <c r="AC10898" s="45"/>
      <c r="AD10898" s="45"/>
      <c r="AE10898" s="45"/>
      <c r="AF10898" s="45"/>
      <c r="AG10898" s="45"/>
      <c r="AH10898" s="45"/>
      <c r="AI10898" s="45"/>
      <c r="AJ10898" s="45"/>
      <c r="AK10898" s="20"/>
    </row>
    <row r="10899" spans="2:37">
      <c r="B10899" s="2"/>
      <c r="D10899" s="44"/>
      <c r="E10899" s="44"/>
      <c r="F10899" s="45"/>
      <c r="G10899" s="45"/>
      <c r="H10899" s="45"/>
      <c r="I10899" s="45"/>
      <c r="J10899" s="45"/>
      <c r="K10899" s="45"/>
      <c r="L10899" s="45"/>
      <c r="M10899" s="45"/>
      <c r="N10899" s="45"/>
      <c r="O10899" s="45"/>
      <c r="P10899" s="45"/>
      <c r="Q10899" s="45"/>
      <c r="R10899" s="45"/>
      <c r="S10899" s="45"/>
      <c r="T10899" s="45"/>
      <c r="U10899" s="45"/>
      <c r="V10899" s="46"/>
      <c r="W10899" s="46"/>
      <c r="X10899" s="45"/>
      <c r="Y10899" s="45"/>
      <c r="Z10899" s="44"/>
      <c r="AA10899" s="44"/>
      <c r="AB10899" s="45"/>
      <c r="AC10899" s="45"/>
      <c r="AD10899" s="45"/>
      <c r="AE10899" s="45"/>
      <c r="AF10899" s="45"/>
      <c r="AG10899" s="45"/>
      <c r="AH10899" s="45"/>
      <c r="AI10899" s="45"/>
      <c r="AJ10899" s="45"/>
      <c r="AK10899" s="20"/>
    </row>
    <row r="10900" spans="2:37">
      <c r="B10900" s="2"/>
      <c r="D10900" s="44"/>
      <c r="E10900" s="44"/>
      <c r="F10900" s="45"/>
      <c r="G10900" s="45"/>
      <c r="H10900" s="45"/>
      <c r="I10900" s="45"/>
      <c r="J10900" s="45"/>
      <c r="K10900" s="45"/>
      <c r="L10900" s="45"/>
      <c r="M10900" s="45"/>
      <c r="N10900" s="45"/>
      <c r="O10900" s="45"/>
      <c r="P10900" s="45"/>
      <c r="Q10900" s="45"/>
      <c r="R10900" s="45"/>
      <c r="S10900" s="45"/>
      <c r="T10900" s="45"/>
      <c r="U10900" s="45"/>
      <c r="V10900" s="46"/>
      <c r="W10900" s="46"/>
      <c r="X10900" s="45"/>
      <c r="Y10900" s="45"/>
      <c r="Z10900" s="44"/>
      <c r="AA10900" s="44"/>
      <c r="AB10900" s="45"/>
      <c r="AC10900" s="45"/>
      <c r="AD10900" s="45"/>
      <c r="AE10900" s="45"/>
      <c r="AF10900" s="45"/>
      <c r="AG10900" s="45"/>
      <c r="AH10900" s="45"/>
      <c r="AI10900" s="45"/>
      <c r="AJ10900" s="45"/>
      <c r="AK10900" s="20"/>
    </row>
    <row r="10901" spans="2:37">
      <c r="B10901" s="2"/>
      <c r="D10901" s="44"/>
      <c r="E10901" s="44"/>
      <c r="F10901" s="45"/>
      <c r="G10901" s="45"/>
      <c r="H10901" s="45"/>
      <c r="I10901" s="45"/>
      <c r="J10901" s="45"/>
      <c r="K10901" s="45"/>
      <c r="L10901" s="45"/>
      <c r="M10901" s="45"/>
      <c r="N10901" s="45"/>
      <c r="O10901" s="45"/>
      <c r="P10901" s="45"/>
      <c r="Q10901" s="45"/>
      <c r="R10901" s="45"/>
      <c r="S10901" s="45"/>
      <c r="T10901" s="45"/>
      <c r="U10901" s="45"/>
      <c r="V10901" s="46"/>
      <c r="W10901" s="46"/>
      <c r="X10901" s="45"/>
      <c r="Y10901" s="45"/>
      <c r="Z10901" s="44"/>
      <c r="AA10901" s="44"/>
      <c r="AB10901" s="45"/>
      <c r="AC10901" s="45"/>
      <c r="AD10901" s="45"/>
      <c r="AE10901" s="45"/>
      <c r="AF10901" s="45"/>
      <c r="AG10901" s="45"/>
      <c r="AH10901" s="45"/>
      <c r="AI10901" s="45"/>
      <c r="AJ10901" s="45"/>
      <c r="AK10901" s="20"/>
    </row>
    <row r="10902" spans="2:37">
      <c r="B10902" s="2"/>
      <c r="D10902" s="44"/>
      <c r="E10902" s="44"/>
      <c r="F10902" s="45"/>
      <c r="G10902" s="45"/>
      <c r="H10902" s="45"/>
      <c r="I10902" s="45"/>
      <c r="J10902" s="45"/>
      <c r="K10902" s="45"/>
      <c r="L10902" s="45"/>
      <c r="M10902" s="45"/>
      <c r="N10902" s="45"/>
      <c r="O10902" s="45"/>
      <c r="P10902" s="45"/>
      <c r="Q10902" s="45"/>
      <c r="R10902" s="45"/>
      <c r="S10902" s="45"/>
      <c r="T10902" s="45"/>
      <c r="U10902" s="45"/>
      <c r="V10902" s="46"/>
      <c r="W10902" s="46"/>
      <c r="X10902" s="45"/>
      <c r="Y10902" s="45"/>
      <c r="Z10902" s="44"/>
      <c r="AA10902" s="44"/>
      <c r="AB10902" s="45"/>
      <c r="AC10902" s="45"/>
      <c r="AD10902" s="45"/>
      <c r="AE10902" s="45"/>
      <c r="AF10902" s="45"/>
      <c r="AG10902" s="45"/>
      <c r="AH10902" s="45"/>
      <c r="AI10902" s="45"/>
      <c r="AJ10902" s="45"/>
      <c r="AK10902" s="20"/>
    </row>
    <row r="10903" spans="2:37">
      <c r="B10903" s="2"/>
      <c r="D10903" s="44"/>
      <c r="E10903" s="44"/>
      <c r="F10903" s="45"/>
      <c r="G10903" s="45"/>
      <c r="H10903" s="45"/>
      <c r="I10903" s="45"/>
      <c r="J10903" s="45"/>
      <c r="K10903" s="45"/>
      <c r="L10903" s="45"/>
      <c r="M10903" s="45"/>
      <c r="N10903" s="45"/>
      <c r="O10903" s="45"/>
      <c r="P10903" s="45"/>
      <c r="Q10903" s="45"/>
      <c r="R10903" s="45"/>
      <c r="S10903" s="45"/>
      <c r="T10903" s="45"/>
      <c r="U10903" s="45"/>
      <c r="V10903" s="46"/>
      <c r="W10903" s="46"/>
      <c r="X10903" s="45"/>
      <c r="Y10903" s="45"/>
      <c r="Z10903" s="44"/>
      <c r="AA10903" s="44"/>
      <c r="AB10903" s="45"/>
      <c r="AC10903" s="45"/>
      <c r="AD10903" s="45"/>
      <c r="AE10903" s="45"/>
      <c r="AF10903" s="45"/>
      <c r="AG10903" s="45"/>
      <c r="AH10903" s="45"/>
      <c r="AI10903" s="45"/>
      <c r="AJ10903" s="45"/>
      <c r="AK10903" s="20"/>
    </row>
    <row r="10904" spans="2:37">
      <c r="B10904" s="2"/>
      <c r="D10904" s="44"/>
      <c r="E10904" s="44"/>
      <c r="F10904" s="45"/>
      <c r="G10904" s="45"/>
      <c r="H10904" s="45"/>
      <c r="I10904" s="45"/>
      <c r="J10904" s="45"/>
      <c r="K10904" s="45"/>
      <c r="L10904" s="45"/>
      <c r="M10904" s="45"/>
      <c r="N10904" s="45"/>
      <c r="O10904" s="45"/>
      <c r="P10904" s="45"/>
      <c r="Q10904" s="45"/>
      <c r="R10904" s="45"/>
      <c r="S10904" s="45"/>
      <c r="T10904" s="45"/>
      <c r="U10904" s="45"/>
      <c r="V10904" s="46"/>
      <c r="W10904" s="46"/>
      <c r="X10904" s="45"/>
      <c r="Y10904" s="45"/>
      <c r="Z10904" s="44"/>
      <c r="AA10904" s="44"/>
      <c r="AB10904" s="45"/>
      <c r="AC10904" s="45"/>
      <c r="AD10904" s="45"/>
      <c r="AE10904" s="45"/>
      <c r="AF10904" s="45"/>
      <c r="AG10904" s="45"/>
      <c r="AH10904" s="45"/>
      <c r="AI10904" s="45"/>
      <c r="AJ10904" s="45"/>
      <c r="AK10904" s="20"/>
    </row>
    <row r="10905" spans="2:37">
      <c r="B10905" s="2"/>
      <c r="D10905" s="44"/>
      <c r="E10905" s="44"/>
      <c r="F10905" s="45"/>
      <c r="G10905" s="45"/>
      <c r="H10905" s="45"/>
      <c r="I10905" s="45"/>
      <c r="J10905" s="45"/>
      <c r="K10905" s="45"/>
      <c r="L10905" s="45"/>
      <c r="M10905" s="45"/>
      <c r="N10905" s="45"/>
      <c r="O10905" s="45"/>
      <c r="P10905" s="45"/>
      <c r="Q10905" s="45"/>
      <c r="R10905" s="45"/>
      <c r="S10905" s="45"/>
      <c r="T10905" s="45"/>
      <c r="U10905" s="45"/>
      <c r="V10905" s="46"/>
      <c r="W10905" s="46"/>
      <c r="X10905" s="45"/>
      <c r="Y10905" s="45"/>
      <c r="Z10905" s="44"/>
      <c r="AA10905" s="44"/>
      <c r="AB10905" s="45"/>
      <c r="AC10905" s="45"/>
      <c r="AD10905" s="45"/>
      <c r="AE10905" s="45"/>
      <c r="AF10905" s="45"/>
      <c r="AG10905" s="45"/>
      <c r="AH10905" s="45"/>
      <c r="AI10905" s="45"/>
      <c r="AJ10905" s="45"/>
      <c r="AK10905" s="20"/>
    </row>
    <row r="10906" spans="2:37">
      <c r="B10906" s="2"/>
      <c r="D10906" s="44"/>
      <c r="E10906" s="44"/>
      <c r="F10906" s="45"/>
      <c r="G10906" s="45"/>
      <c r="H10906" s="45"/>
      <c r="I10906" s="45"/>
      <c r="J10906" s="45"/>
      <c r="K10906" s="45"/>
      <c r="L10906" s="45"/>
      <c r="M10906" s="45"/>
      <c r="N10906" s="45"/>
      <c r="O10906" s="45"/>
      <c r="P10906" s="45"/>
      <c r="Q10906" s="45"/>
      <c r="R10906" s="45"/>
      <c r="S10906" s="45"/>
      <c r="T10906" s="45"/>
      <c r="U10906" s="45"/>
      <c r="V10906" s="46"/>
      <c r="W10906" s="46"/>
      <c r="X10906" s="45"/>
      <c r="Y10906" s="45"/>
      <c r="Z10906" s="44"/>
      <c r="AA10906" s="44"/>
      <c r="AB10906" s="45"/>
      <c r="AC10906" s="45"/>
      <c r="AD10906" s="45"/>
      <c r="AE10906" s="45"/>
      <c r="AF10906" s="45"/>
      <c r="AG10906" s="45"/>
      <c r="AH10906" s="45"/>
      <c r="AI10906" s="45"/>
      <c r="AJ10906" s="45"/>
      <c r="AK10906" s="20"/>
    </row>
    <row r="10907" spans="2:37">
      <c r="B10907" s="2"/>
      <c r="D10907" s="44"/>
      <c r="E10907" s="44"/>
      <c r="F10907" s="45"/>
      <c r="G10907" s="45"/>
      <c r="H10907" s="45"/>
      <c r="I10907" s="45"/>
      <c r="J10907" s="45"/>
      <c r="K10907" s="45"/>
      <c r="L10907" s="45"/>
      <c r="M10907" s="45"/>
      <c r="N10907" s="45"/>
      <c r="O10907" s="45"/>
      <c r="P10907" s="45"/>
      <c r="Q10907" s="45"/>
      <c r="R10907" s="45"/>
      <c r="S10907" s="45"/>
      <c r="T10907" s="45"/>
      <c r="U10907" s="45"/>
      <c r="V10907" s="46"/>
      <c r="W10907" s="46"/>
      <c r="X10907" s="45"/>
      <c r="Y10907" s="45"/>
      <c r="Z10907" s="44"/>
      <c r="AA10907" s="44"/>
      <c r="AB10907" s="45"/>
      <c r="AC10907" s="45"/>
      <c r="AD10907" s="45"/>
      <c r="AE10907" s="45"/>
      <c r="AF10907" s="45"/>
      <c r="AG10907" s="45"/>
      <c r="AH10907" s="45"/>
      <c r="AI10907" s="45"/>
      <c r="AJ10907" s="45"/>
      <c r="AK10907" s="20"/>
    </row>
    <row r="10908" spans="2:37">
      <c r="B10908" s="2"/>
      <c r="D10908" s="44"/>
      <c r="E10908" s="44"/>
      <c r="F10908" s="45"/>
      <c r="G10908" s="45"/>
      <c r="H10908" s="45"/>
      <c r="I10908" s="45"/>
      <c r="J10908" s="45"/>
      <c r="K10908" s="45"/>
      <c r="L10908" s="45"/>
      <c r="M10908" s="45"/>
      <c r="N10908" s="45"/>
      <c r="O10908" s="45"/>
      <c r="P10908" s="45"/>
      <c r="Q10908" s="45"/>
      <c r="R10908" s="45"/>
      <c r="S10908" s="45"/>
      <c r="T10908" s="45"/>
      <c r="U10908" s="45"/>
      <c r="V10908" s="46"/>
      <c r="W10908" s="46"/>
      <c r="X10908" s="45"/>
      <c r="Y10908" s="45"/>
      <c r="Z10908" s="44"/>
      <c r="AA10908" s="44"/>
      <c r="AB10908" s="45"/>
      <c r="AC10908" s="45"/>
      <c r="AD10908" s="45"/>
      <c r="AE10908" s="45"/>
      <c r="AF10908" s="45"/>
      <c r="AG10908" s="45"/>
      <c r="AH10908" s="45"/>
      <c r="AI10908" s="45"/>
      <c r="AJ10908" s="45"/>
      <c r="AK10908" s="20"/>
    </row>
    <row r="10909" spans="2:37">
      <c r="B10909" s="2"/>
      <c r="D10909" s="44"/>
      <c r="E10909" s="44"/>
      <c r="F10909" s="45"/>
      <c r="G10909" s="45"/>
      <c r="H10909" s="45"/>
      <c r="I10909" s="45"/>
      <c r="J10909" s="45"/>
      <c r="K10909" s="45"/>
      <c r="L10909" s="45"/>
      <c r="M10909" s="45"/>
      <c r="N10909" s="45"/>
      <c r="O10909" s="45"/>
      <c r="P10909" s="45"/>
      <c r="Q10909" s="45"/>
      <c r="R10909" s="45"/>
      <c r="S10909" s="45"/>
      <c r="T10909" s="45"/>
      <c r="U10909" s="45"/>
      <c r="V10909" s="46"/>
      <c r="W10909" s="46"/>
      <c r="X10909" s="45"/>
      <c r="Y10909" s="45"/>
      <c r="Z10909" s="44"/>
      <c r="AA10909" s="44"/>
      <c r="AB10909" s="45"/>
      <c r="AC10909" s="45"/>
      <c r="AD10909" s="45"/>
      <c r="AE10909" s="45"/>
      <c r="AF10909" s="45"/>
      <c r="AG10909" s="45"/>
      <c r="AH10909" s="45"/>
      <c r="AI10909" s="45"/>
      <c r="AJ10909" s="45"/>
      <c r="AK10909" s="20"/>
    </row>
    <row r="10910" spans="2:37">
      <c r="B10910" s="2"/>
      <c r="D10910" s="44"/>
      <c r="E10910" s="44"/>
      <c r="F10910" s="45"/>
      <c r="G10910" s="45"/>
      <c r="H10910" s="45"/>
      <c r="I10910" s="45"/>
      <c r="J10910" s="45"/>
      <c r="K10910" s="45"/>
      <c r="L10910" s="45"/>
      <c r="M10910" s="45"/>
      <c r="N10910" s="45"/>
      <c r="O10910" s="45"/>
      <c r="P10910" s="45"/>
      <c r="Q10910" s="45"/>
      <c r="R10910" s="45"/>
      <c r="S10910" s="45"/>
      <c r="T10910" s="45"/>
      <c r="U10910" s="45"/>
      <c r="V10910" s="46"/>
      <c r="W10910" s="46"/>
      <c r="X10910" s="45"/>
      <c r="Y10910" s="45"/>
      <c r="Z10910" s="44"/>
      <c r="AA10910" s="44"/>
      <c r="AB10910" s="45"/>
      <c r="AC10910" s="45"/>
      <c r="AD10910" s="45"/>
      <c r="AE10910" s="45"/>
      <c r="AF10910" s="45"/>
      <c r="AG10910" s="45"/>
      <c r="AH10910" s="45"/>
      <c r="AI10910" s="45"/>
      <c r="AJ10910" s="45"/>
      <c r="AK10910" s="20"/>
    </row>
    <row r="10911" spans="2:37">
      <c r="B10911" s="2"/>
      <c r="D10911" s="44"/>
      <c r="E10911" s="44"/>
      <c r="F10911" s="45"/>
      <c r="G10911" s="45"/>
      <c r="H10911" s="45"/>
      <c r="I10911" s="45"/>
      <c r="J10911" s="45"/>
      <c r="K10911" s="45"/>
      <c r="L10911" s="45"/>
      <c r="M10911" s="45"/>
      <c r="N10911" s="45"/>
      <c r="O10911" s="45"/>
      <c r="P10911" s="45"/>
      <c r="Q10911" s="45"/>
      <c r="R10911" s="45"/>
      <c r="S10911" s="45"/>
      <c r="T10911" s="45"/>
      <c r="U10911" s="45"/>
      <c r="V10911" s="46"/>
      <c r="W10911" s="46"/>
      <c r="X10911" s="45"/>
      <c r="Y10911" s="45"/>
      <c r="Z10911" s="44"/>
      <c r="AA10911" s="44"/>
      <c r="AB10911" s="45"/>
      <c r="AC10911" s="45"/>
      <c r="AD10911" s="45"/>
      <c r="AE10911" s="45"/>
      <c r="AF10911" s="45"/>
      <c r="AG10911" s="45"/>
      <c r="AH10911" s="45"/>
      <c r="AI10911" s="45"/>
      <c r="AJ10911" s="45"/>
      <c r="AK10911" s="20"/>
    </row>
    <row r="10912" spans="2:37">
      <c r="B10912" s="2"/>
      <c r="D10912" s="44"/>
      <c r="E10912" s="44"/>
      <c r="F10912" s="45"/>
      <c r="G10912" s="45"/>
      <c r="H10912" s="45"/>
      <c r="I10912" s="45"/>
      <c r="J10912" s="45"/>
      <c r="K10912" s="45"/>
      <c r="L10912" s="45"/>
      <c r="M10912" s="45"/>
      <c r="N10912" s="45"/>
      <c r="O10912" s="45"/>
      <c r="P10912" s="45"/>
      <c r="Q10912" s="45"/>
      <c r="R10912" s="45"/>
      <c r="S10912" s="45"/>
      <c r="T10912" s="45"/>
      <c r="U10912" s="45"/>
      <c r="V10912" s="46"/>
      <c r="W10912" s="46"/>
      <c r="X10912" s="45"/>
      <c r="Y10912" s="45"/>
      <c r="Z10912" s="44"/>
      <c r="AA10912" s="44"/>
      <c r="AB10912" s="45"/>
      <c r="AC10912" s="45"/>
      <c r="AD10912" s="45"/>
      <c r="AE10912" s="45"/>
      <c r="AF10912" s="45"/>
      <c r="AG10912" s="45"/>
      <c r="AH10912" s="45"/>
      <c r="AI10912" s="45"/>
      <c r="AJ10912" s="45"/>
      <c r="AK10912" s="20"/>
    </row>
    <row r="10913" spans="2:37">
      <c r="B10913" s="2"/>
      <c r="D10913" s="44"/>
      <c r="E10913" s="44"/>
      <c r="F10913" s="45"/>
      <c r="G10913" s="45"/>
      <c r="H10913" s="45"/>
      <c r="I10913" s="45"/>
      <c r="J10913" s="45"/>
      <c r="K10913" s="45"/>
      <c r="L10913" s="45"/>
      <c r="M10913" s="45"/>
      <c r="N10913" s="45"/>
      <c r="O10913" s="45"/>
      <c r="P10913" s="45"/>
      <c r="Q10913" s="45"/>
      <c r="R10913" s="45"/>
      <c r="S10913" s="45"/>
      <c r="T10913" s="45"/>
      <c r="U10913" s="45"/>
      <c r="V10913" s="46"/>
      <c r="W10913" s="46"/>
      <c r="X10913" s="45"/>
      <c r="Y10913" s="45"/>
      <c r="Z10913" s="44"/>
      <c r="AA10913" s="44"/>
      <c r="AB10913" s="45"/>
      <c r="AC10913" s="45"/>
      <c r="AD10913" s="45"/>
      <c r="AE10913" s="45"/>
      <c r="AF10913" s="45"/>
      <c r="AG10913" s="45"/>
      <c r="AH10913" s="45"/>
      <c r="AI10913" s="45"/>
      <c r="AJ10913" s="45"/>
      <c r="AK10913" s="20"/>
    </row>
    <row r="10914" spans="2:37">
      <c r="B10914" s="2"/>
      <c r="D10914" s="44"/>
      <c r="E10914" s="44"/>
      <c r="F10914" s="45"/>
      <c r="G10914" s="45"/>
      <c r="H10914" s="45"/>
      <c r="I10914" s="45"/>
      <c r="J10914" s="45"/>
      <c r="K10914" s="45"/>
      <c r="L10914" s="45"/>
      <c r="M10914" s="45"/>
      <c r="N10914" s="45"/>
      <c r="O10914" s="45"/>
      <c r="P10914" s="45"/>
      <c r="Q10914" s="45"/>
      <c r="R10914" s="45"/>
      <c r="S10914" s="45"/>
      <c r="T10914" s="45"/>
      <c r="U10914" s="45"/>
      <c r="V10914" s="46"/>
      <c r="W10914" s="46"/>
      <c r="X10914" s="45"/>
      <c r="Y10914" s="45"/>
      <c r="Z10914" s="44"/>
      <c r="AA10914" s="44"/>
      <c r="AB10914" s="45"/>
      <c r="AC10914" s="45"/>
      <c r="AD10914" s="45"/>
      <c r="AE10914" s="45"/>
      <c r="AF10914" s="45"/>
      <c r="AG10914" s="45"/>
      <c r="AH10914" s="45"/>
      <c r="AI10914" s="45"/>
      <c r="AJ10914" s="45"/>
      <c r="AK10914" s="20"/>
    </row>
    <row r="10915" spans="2:37">
      <c r="B10915" s="2"/>
      <c r="D10915" s="44"/>
      <c r="E10915" s="44"/>
      <c r="F10915" s="45"/>
      <c r="G10915" s="45"/>
      <c r="H10915" s="45"/>
      <c r="I10915" s="45"/>
      <c r="J10915" s="45"/>
      <c r="K10915" s="45"/>
      <c r="L10915" s="45"/>
      <c r="M10915" s="45"/>
      <c r="N10915" s="45"/>
      <c r="O10915" s="45"/>
      <c r="P10915" s="45"/>
      <c r="Q10915" s="45"/>
      <c r="R10915" s="45"/>
      <c r="S10915" s="45"/>
      <c r="T10915" s="45"/>
      <c r="U10915" s="45"/>
      <c r="V10915" s="46"/>
      <c r="W10915" s="46"/>
      <c r="X10915" s="45"/>
      <c r="Y10915" s="45"/>
      <c r="Z10915" s="44"/>
      <c r="AA10915" s="44"/>
      <c r="AB10915" s="45"/>
      <c r="AC10915" s="45"/>
      <c r="AD10915" s="45"/>
      <c r="AE10915" s="45"/>
      <c r="AF10915" s="45"/>
      <c r="AG10915" s="45"/>
      <c r="AH10915" s="45"/>
      <c r="AI10915" s="45"/>
      <c r="AJ10915" s="45"/>
      <c r="AK10915" s="20"/>
    </row>
    <row r="10916" spans="2:37">
      <c r="B10916" s="2"/>
      <c r="D10916" s="44"/>
      <c r="E10916" s="44"/>
      <c r="F10916" s="45"/>
      <c r="G10916" s="45"/>
      <c r="H10916" s="45"/>
      <c r="I10916" s="45"/>
      <c r="J10916" s="45"/>
      <c r="K10916" s="45"/>
      <c r="L10916" s="45"/>
      <c r="M10916" s="45"/>
      <c r="N10916" s="45"/>
      <c r="O10916" s="45"/>
      <c r="P10916" s="45"/>
      <c r="Q10916" s="45"/>
      <c r="R10916" s="45"/>
      <c r="S10916" s="45"/>
      <c r="T10916" s="45"/>
      <c r="U10916" s="45"/>
      <c r="V10916" s="46"/>
      <c r="W10916" s="46"/>
      <c r="X10916" s="45"/>
      <c r="Y10916" s="45"/>
      <c r="Z10916" s="44"/>
      <c r="AA10916" s="44"/>
      <c r="AB10916" s="45"/>
      <c r="AC10916" s="45"/>
      <c r="AD10916" s="45"/>
      <c r="AE10916" s="45"/>
      <c r="AF10916" s="45"/>
      <c r="AG10916" s="45"/>
      <c r="AH10916" s="45"/>
      <c r="AI10916" s="45"/>
      <c r="AJ10916" s="45"/>
      <c r="AK10916" s="20"/>
    </row>
    <row r="10917" spans="2:37">
      <c r="B10917" s="2"/>
      <c r="D10917" s="44"/>
      <c r="E10917" s="44"/>
      <c r="F10917" s="45"/>
      <c r="G10917" s="45"/>
      <c r="H10917" s="45"/>
      <c r="I10917" s="45"/>
      <c r="J10917" s="45"/>
      <c r="K10917" s="45"/>
      <c r="L10917" s="45"/>
      <c r="M10917" s="45"/>
      <c r="N10917" s="45"/>
      <c r="O10917" s="45"/>
      <c r="P10917" s="45"/>
      <c r="Q10917" s="45"/>
      <c r="R10917" s="45"/>
      <c r="S10917" s="45"/>
      <c r="T10917" s="45"/>
      <c r="U10917" s="45"/>
      <c r="V10917" s="46"/>
      <c r="W10917" s="46"/>
      <c r="X10917" s="45"/>
      <c r="Y10917" s="45"/>
      <c r="Z10917" s="44"/>
      <c r="AA10917" s="44"/>
      <c r="AB10917" s="45"/>
      <c r="AC10917" s="45"/>
      <c r="AD10917" s="45"/>
      <c r="AE10917" s="45"/>
      <c r="AF10917" s="45"/>
      <c r="AG10917" s="45"/>
      <c r="AH10917" s="45"/>
      <c r="AI10917" s="45"/>
      <c r="AJ10917" s="45"/>
      <c r="AK10917" s="20"/>
    </row>
    <row r="10918" spans="2:37">
      <c r="B10918" s="2"/>
      <c r="D10918" s="44"/>
      <c r="E10918" s="44"/>
      <c r="F10918" s="45"/>
      <c r="G10918" s="45"/>
      <c r="H10918" s="45"/>
      <c r="I10918" s="45"/>
      <c r="J10918" s="45"/>
      <c r="K10918" s="45"/>
      <c r="L10918" s="45"/>
      <c r="M10918" s="45"/>
      <c r="N10918" s="45"/>
      <c r="O10918" s="45"/>
      <c r="P10918" s="45"/>
      <c r="Q10918" s="45"/>
      <c r="R10918" s="45"/>
      <c r="S10918" s="45"/>
      <c r="T10918" s="45"/>
      <c r="U10918" s="45"/>
      <c r="V10918" s="46"/>
      <c r="W10918" s="46"/>
      <c r="X10918" s="45"/>
      <c r="Y10918" s="45"/>
      <c r="Z10918" s="44"/>
      <c r="AA10918" s="44"/>
      <c r="AB10918" s="45"/>
      <c r="AC10918" s="45"/>
      <c r="AD10918" s="45"/>
      <c r="AE10918" s="45"/>
      <c r="AF10918" s="45"/>
      <c r="AG10918" s="45"/>
      <c r="AH10918" s="45"/>
      <c r="AI10918" s="45"/>
      <c r="AJ10918" s="45"/>
      <c r="AK10918" s="20"/>
    </row>
    <row r="10919" spans="2:37">
      <c r="B10919" s="2"/>
      <c r="D10919" s="44"/>
      <c r="E10919" s="44"/>
      <c r="F10919" s="45"/>
      <c r="G10919" s="45"/>
      <c r="H10919" s="45"/>
      <c r="I10919" s="45"/>
      <c r="J10919" s="45"/>
      <c r="K10919" s="45"/>
      <c r="L10919" s="45"/>
      <c r="M10919" s="45"/>
      <c r="N10919" s="45"/>
      <c r="O10919" s="45"/>
      <c r="P10919" s="45"/>
      <c r="Q10919" s="45"/>
      <c r="R10919" s="45"/>
      <c r="S10919" s="45"/>
      <c r="T10919" s="45"/>
      <c r="U10919" s="45"/>
      <c r="V10919" s="46"/>
      <c r="W10919" s="46"/>
      <c r="X10919" s="45"/>
      <c r="Y10919" s="45"/>
      <c r="Z10919" s="44"/>
      <c r="AA10919" s="44"/>
      <c r="AB10919" s="45"/>
      <c r="AC10919" s="45"/>
      <c r="AD10919" s="45"/>
      <c r="AE10919" s="45"/>
      <c r="AF10919" s="45"/>
      <c r="AG10919" s="45"/>
      <c r="AH10919" s="45"/>
      <c r="AI10919" s="45"/>
      <c r="AJ10919" s="45"/>
      <c r="AK10919" s="20"/>
    </row>
    <row r="10920" spans="2:37">
      <c r="B10920" s="2"/>
      <c r="D10920" s="44"/>
      <c r="E10920" s="44"/>
      <c r="F10920" s="45"/>
      <c r="G10920" s="45"/>
      <c r="H10920" s="45"/>
      <c r="I10920" s="45"/>
      <c r="J10920" s="45"/>
      <c r="K10920" s="45"/>
      <c r="L10920" s="45"/>
      <c r="M10920" s="45"/>
      <c r="N10920" s="45"/>
      <c r="O10920" s="45"/>
      <c r="P10920" s="45"/>
      <c r="Q10920" s="45"/>
      <c r="R10920" s="45"/>
      <c r="S10920" s="45"/>
      <c r="T10920" s="45"/>
      <c r="U10920" s="45"/>
      <c r="V10920" s="46"/>
      <c r="W10920" s="46"/>
      <c r="X10920" s="45"/>
      <c r="Y10920" s="45"/>
      <c r="Z10920" s="44"/>
      <c r="AA10920" s="44"/>
      <c r="AB10920" s="45"/>
      <c r="AC10920" s="45"/>
      <c r="AD10920" s="45"/>
      <c r="AE10920" s="45"/>
      <c r="AF10920" s="45"/>
      <c r="AG10920" s="45"/>
      <c r="AH10920" s="45"/>
      <c r="AI10920" s="45"/>
      <c r="AJ10920" s="45"/>
      <c r="AK10920" s="20"/>
    </row>
    <row r="10921" spans="2:37">
      <c r="B10921" s="2"/>
      <c r="D10921" s="44"/>
      <c r="E10921" s="44"/>
      <c r="F10921" s="45"/>
      <c r="G10921" s="45"/>
      <c r="H10921" s="45"/>
      <c r="I10921" s="45"/>
      <c r="J10921" s="45"/>
      <c r="K10921" s="45"/>
      <c r="L10921" s="45"/>
      <c r="M10921" s="45"/>
      <c r="N10921" s="45"/>
      <c r="O10921" s="45"/>
      <c r="P10921" s="45"/>
      <c r="Q10921" s="45"/>
      <c r="R10921" s="45"/>
      <c r="S10921" s="45"/>
      <c r="T10921" s="45"/>
      <c r="U10921" s="45"/>
      <c r="V10921" s="46"/>
      <c r="W10921" s="46"/>
      <c r="X10921" s="45"/>
      <c r="Y10921" s="45"/>
      <c r="Z10921" s="44"/>
      <c r="AA10921" s="44"/>
      <c r="AB10921" s="45"/>
      <c r="AC10921" s="45"/>
      <c r="AD10921" s="45"/>
      <c r="AE10921" s="45"/>
      <c r="AF10921" s="45"/>
      <c r="AG10921" s="45"/>
      <c r="AH10921" s="45"/>
      <c r="AI10921" s="45"/>
      <c r="AJ10921" s="45"/>
      <c r="AK10921" s="20"/>
    </row>
    <row r="10922" spans="2:37">
      <c r="B10922" s="2"/>
      <c r="D10922" s="44"/>
      <c r="E10922" s="44"/>
      <c r="F10922" s="45"/>
      <c r="G10922" s="45"/>
      <c r="H10922" s="45"/>
      <c r="I10922" s="45"/>
      <c r="J10922" s="45"/>
      <c r="K10922" s="45"/>
      <c r="L10922" s="45"/>
      <c r="M10922" s="45"/>
      <c r="N10922" s="45"/>
      <c r="O10922" s="45"/>
      <c r="P10922" s="45"/>
      <c r="Q10922" s="45"/>
      <c r="R10922" s="45"/>
      <c r="S10922" s="45"/>
      <c r="T10922" s="45"/>
      <c r="U10922" s="45"/>
      <c r="V10922" s="46"/>
      <c r="W10922" s="46"/>
      <c r="X10922" s="45"/>
      <c r="Y10922" s="45"/>
      <c r="Z10922" s="44"/>
      <c r="AA10922" s="44"/>
      <c r="AB10922" s="45"/>
      <c r="AC10922" s="45"/>
      <c r="AD10922" s="45"/>
      <c r="AE10922" s="45"/>
      <c r="AF10922" s="45"/>
      <c r="AG10922" s="45"/>
      <c r="AH10922" s="45"/>
      <c r="AI10922" s="45"/>
      <c r="AJ10922" s="45"/>
      <c r="AK10922" s="20"/>
    </row>
    <row r="10923" spans="2:37">
      <c r="B10923" s="2"/>
      <c r="D10923" s="44"/>
      <c r="E10923" s="44"/>
      <c r="F10923" s="45"/>
      <c r="G10923" s="45"/>
      <c r="H10923" s="45"/>
      <c r="I10923" s="45"/>
      <c r="J10923" s="45"/>
      <c r="K10923" s="45"/>
      <c r="L10923" s="45"/>
      <c r="M10923" s="45"/>
      <c r="N10923" s="45"/>
      <c r="O10923" s="45"/>
      <c r="P10923" s="45"/>
      <c r="Q10923" s="45"/>
      <c r="R10923" s="45"/>
      <c r="S10923" s="45"/>
      <c r="T10923" s="45"/>
      <c r="U10923" s="45"/>
      <c r="V10923" s="46"/>
      <c r="W10923" s="46"/>
      <c r="X10923" s="45"/>
      <c r="Y10923" s="45"/>
      <c r="Z10923" s="44"/>
      <c r="AA10923" s="44"/>
      <c r="AB10923" s="45"/>
      <c r="AC10923" s="45"/>
      <c r="AD10923" s="45"/>
      <c r="AE10923" s="45"/>
      <c r="AF10923" s="45"/>
      <c r="AG10923" s="45"/>
      <c r="AH10923" s="45"/>
      <c r="AI10923" s="45"/>
      <c r="AJ10923" s="45"/>
      <c r="AK10923" s="20"/>
    </row>
    <row r="10924" spans="2:37">
      <c r="B10924" s="2"/>
      <c r="D10924" s="44"/>
      <c r="E10924" s="44"/>
      <c r="F10924" s="45"/>
      <c r="G10924" s="45"/>
      <c r="H10924" s="45"/>
      <c r="I10924" s="45"/>
      <c r="J10924" s="45"/>
      <c r="K10924" s="45"/>
      <c r="L10924" s="45"/>
      <c r="M10924" s="45"/>
      <c r="N10924" s="45"/>
      <c r="O10924" s="45"/>
      <c r="P10924" s="45"/>
      <c r="Q10924" s="45"/>
      <c r="R10924" s="45"/>
      <c r="S10924" s="45"/>
      <c r="T10924" s="45"/>
      <c r="U10924" s="45"/>
      <c r="V10924" s="46"/>
      <c r="W10924" s="46"/>
      <c r="X10924" s="45"/>
      <c r="Y10924" s="45"/>
      <c r="Z10924" s="44"/>
      <c r="AA10924" s="44"/>
      <c r="AB10924" s="45"/>
      <c r="AC10924" s="45"/>
      <c r="AD10924" s="45"/>
      <c r="AE10924" s="45"/>
      <c r="AF10924" s="45"/>
      <c r="AG10924" s="45"/>
      <c r="AH10924" s="45"/>
      <c r="AI10924" s="45"/>
      <c r="AJ10924" s="45"/>
      <c r="AK10924" s="20"/>
    </row>
    <row r="10925" spans="2:37">
      <c r="B10925" s="2"/>
      <c r="D10925" s="44"/>
      <c r="E10925" s="44"/>
      <c r="F10925" s="45"/>
      <c r="G10925" s="45"/>
      <c r="H10925" s="45"/>
      <c r="I10925" s="45"/>
      <c r="J10925" s="45"/>
      <c r="K10925" s="45"/>
      <c r="L10925" s="45"/>
      <c r="M10925" s="45"/>
      <c r="N10925" s="45"/>
      <c r="O10925" s="45"/>
      <c r="P10925" s="45"/>
      <c r="Q10925" s="45"/>
      <c r="R10925" s="45"/>
      <c r="S10925" s="45"/>
      <c r="T10925" s="45"/>
      <c r="U10925" s="45"/>
      <c r="V10925" s="46"/>
      <c r="W10925" s="46"/>
      <c r="X10925" s="45"/>
      <c r="Y10925" s="45"/>
      <c r="Z10925" s="44"/>
      <c r="AA10925" s="44"/>
      <c r="AB10925" s="45"/>
      <c r="AC10925" s="45"/>
      <c r="AD10925" s="45"/>
      <c r="AE10925" s="45"/>
      <c r="AF10925" s="45"/>
      <c r="AG10925" s="45"/>
      <c r="AH10925" s="45"/>
      <c r="AI10925" s="45"/>
      <c r="AJ10925" s="45"/>
      <c r="AK10925" s="20"/>
    </row>
    <row r="10926" spans="2:37">
      <c r="B10926" s="2"/>
      <c r="D10926" s="44"/>
      <c r="E10926" s="44"/>
      <c r="F10926" s="45"/>
      <c r="G10926" s="45"/>
      <c r="H10926" s="45"/>
      <c r="I10926" s="45"/>
      <c r="J10926" s="45"/>
      <c r="K10926" s="45"/>
      <c r="L10926" s="45"/>
      <c r="M10926" s="45"/>
      <c r="N10926" s="45"/>
      <c r="O10926" s="45"/>
      <c r="P10926" s="45"/>
      <c r="Q10926" s="45"/>
      <c r="R10926" s="45"/>
      <c r="S10926" s="45"/>
      <c r="T10926" s="45"/>
      <c r="U10926" s="45"/>
      <c r="V10926" s="46"/>
      <c r="W10926" s="46"/>
      <c r="X10926" s="45"/>
      <c r="Y10926" s="45"/>
      <c r="Z10926" s="44"/>
      <c r="AA10926" s="44"/>
      <c r="AB10926" s="45"/>
      <c r="AC10926" s="45"/>
      <c r="AD10926" s="45"/>
      <c r="AE10926" s="45"/>
      <c r="AF10926" s="45"/>
      <c r="AG10926" s="45"/>
      <c r="AH10926" s="45"/>
      <c r="AI10926" s="45"/>
      <c r="AJ10926" s="45"/>
      <c r="AK10926" s="20"/>
    </row>
    <row r="10927" spans="2:37">
      <c r="B10927" s="2"/>
      <c r="D10927" s="44"/>
      <c r="E10927" s="44"/>
      <c r="F10927" s="45"/>
      <c r="G10927" s="45"/>
      <c r="H10927" s="45"/>
      <c r="I10927" s="45"/>
      <c r="J10927" s="45"/>
      <c r="K10927" s="45"/>
      <c r="L10927" s="45"/>
      <c r="M10927" s="45"/>
      <c r="N10927" s="45"/>
      <c r="O10927" s="45"/>
      <c r="P10927" s="45"/>
      <c r="Q10927" s="45"/>
      <c r="R10927" s="45"/>
      <c r="S10927" s="45"/>
      <c r="T10927" s="45"/>
      <c r="U10927" s="45"/>
      <c r="V10927" s="46"/>
      <c r="W10927" s="46"/>
      <c r="X10927" s="45"/>
      <c r="Y10927" s="45"/>
      <c r="Z10927" s="44"/>
      <c r="AA10927" s="44"/>
      <c r="AB10927" s="45"/>
      <c r="AC10927" s="45"/>
      <c r="AD10927" s="45"/>
      <c r="AE10927" s="45"/>
      <c r="AF10927" s="45"/>
      <c r="AG10927" s="45"/>
      <c r="AH10927" s="45"/>
      <c r="AI10927" s="45"/>
      <c r="AJ10927" s="45"/>
      <c r="AK10927" s="20"/>
    </row>
    <row r="10928" spans="2:37">
      <c r="B10928" s="2"/>
      <c r="D10928" s="44"/>
      <c r="E10928" s="44"/>
      <c r="F10928" s="45"/>
      <c r="G10928" s="45"/>
      <c r="H10928" s="45"/>
      <c r="I10928" s="45"/>
      <c r="J10928" s="45"/>
      <c r="K10928" s="45"/>
      <c r="L10928" s="45"/>
      <c r="M10928" s="45"/>
      <c r="N10928" s="45"/>
      <c r="O10928" s="45"/>
      <c r="P10928" s="45"/>
      <c r="Q10928" s="45"/>
      <c r="R10928" s="45"/>
      <c r="S10928" s="45"/>
      <c r="T10928" s="45"/>
      <c r="U10928" s="45"/>
      <c r="V10928" s="46"/>
      <c r="W10928" s="46"/>
      <c r="X10928" s="45"/>
      <c r="Y10928" s="45"/>
      <c r="Z10928" s="44"/>
      <c r="AA10928" s="44"/>
      <c r="AB10928" s="45"/>
      <c r="AC10928" s="45"/>
      <c r="AD10928" s="45"/>
      <c r="AE10928" s="45"/>
      <c r="AF10928" s="45"/>
      <c r="AG10928" s="45"/>
      <c r="AH10928" s="45"/>
      <c r="AI10928" s="45"/>
      <c r="AJ10928" s="45"/>
      <c r="AK10928" s="20"/>
    </row>
    <row r="10929" spans="2:37">
      <c r="B10929" s="2"/>
      <c r="D10929" s="44"/>
      <c r="E10929" s="44"/>
      <c r="F10929" s="45"/>
      <c r="G10929" s="45"/>
      <c r="H10929" s="45"/>
      <c r="I10929" s="45"/>
      <c r="J10929" s="45"/>
      <c r="K10929" s="45"/>
      <c r="L10929" s="45"/>
      <c r="M10929" s="45"/>
      <c r="N10929" s="45"/>
      <c r="O10929" s="45"/>
      <c r="P10929" s="45"/>
      <c r="Q10929" s="45"/>
      <c r="R10929" s="45"/>
      <c r="S10929" s="45"/>
      <c r="T10929" s="45"/>
      <c r="U10929" s="45"/>
      <c r="V10929" s="46"/>
      <c r="W10929" s="46"/>
      <c r="X10929" s="45"/>
      <c r="Y10929" s="45"/>
      <c r="Z10929" s="44"/>
      <c r="AA10929" s="44"/>
      <c r="AB10929" s="45"/>
      <c r="AC10929" s="45"/>
      <c r="AD10929" s="45"/>
      <c r="AE10929" s="45"/>
      <c r="AF10929" s="45"/>
      <c r="AG10929" s="45"/>
      <c r="AH10929" s="45"/>
      <c r="AI10929" s="45"/>
      <c r="AJ10929" s="45"/>
      <c r="AK10929" s="20"/>
    </row>
    <row r="10930" spans="2:37">
      <c r="B10930" s="2"/>
      <c r="D10930" s="44"/>
      <c r="E10930" s="44"/>
      <c r="F10930" s="45"/>
      <c r="G10930" s="45"/>
      <c r="H10930" s="45"/>
      <c r="I10930" s="45"/>
      <c r="J10930" s="45"/>
      <c r="K10930" s="45"/>
      <c r="L10930" s="45"/>
      <c r="M10930" s="45"/>
      <c r="N10930" s="45"/>
      <c r="O10930" s="45"/>
      <c r="P10930" s="45"/>
      <c r="Q10930" s="45"/>
      <c r="R10930" s="45"/>
      <c r="S10930" s="45"/>
      <c r="T10930" s="45"/>
      <c r="U10930" s="45"/>
      <c r="V10930" s="46"/>
      <c r="W10930" s="46"/>
      <c r="X10930" s="45"/>
      <c r="Y10930" s="45"/>
      <c r="Z10930" s="44"/>
      <c r="AA10930" s="44"/>
      <c r="AB10930" s="45"/>
      <c r="AC10930" s="45"/>
      <c r="AD10930" s="45"/>
      <c r="AE10930" s="45"/>
      <c r="AF10930" s="45"/>
      <c r="AG10930" s="45"/>
      <c r="AH10930" s="45"/>
      <c r="AI10930" s="45"/>
      <c r="AJ10930" s="45"/>
      <c r="AK10930" s="20"/>
    </row>
    <row r="10931" spans="2:37">
      <c r="B10931" s="2"/>
      <c r="D10931" s="44"/>
      <c r="E10931" s="44"/>
      <c r="F10931" s="45"/>
      <c r="G10931" s="45"/>
      <c r="H10931" s="45"/>
      <c r="I10931" s="45"/>
      <c r="J10931" s="45"/>
      <c r="K10931" s="45"/>
      <c r="L10931" s="45"/>
      <c r="M10931" s="45"/>
      <c r="N10931" s="45"/>
      <c r="O10931" s="45"/>
      <c r="P10931" s="45"/>
      <c r="Q10931" s="45"/>
      <c r="R10931" s="45"/>
      <c r="S10931" s="45"/>
      <c r="T10931" s="45"/>
      <c r="U10931" s="45"/>
      <c r="V10931" s="46"/>
      <c r="W10931" s="46"/>
      <c r="X10931" s="45"/>
      <c r="Y10931" s="45"/>
      <c r="Z10931" s="44"/>
      <c r="AA10931" s="44"/>
      <c r="AB10931" s="45"/>
      <c r="AC10931" s="45"/>
      <c r="AD10931" s="45"/>
      <c r="AE10931" s="45"/>
      <c r="AF10931" s="45"/>
      <c r="AG10931" s="45"/>
      <c r="AH10931" s="45"/>
      <c r="AI10931" s="45"/>
      <c r="AJ10931" s="45"/>
      <c r="AK10931" s="20"/>
    </row>
    <row r="10932" spans="2:37" ht="14.25" customHeight="1">
      <c r="B10932" s="2"/>
      <c r="D10932" s="44"/>
      <c r="E10932" s="44"/>
      <c r="F10932" s="45"/>
      <c r="G10932" s="45"/>
      <c r="H10932" s="45"/>
      <c r="I10932" s="45"/>
      <c r="J10932" s="45"/>
      <c r="K10932" s="45"/>
      <c r="L10932" s="45"/>
      <c r="M10932" s="45"/>
      <c r="N10932" s="45"/>
      <c r="O10932" s="45"/>
      <c r="P10932" s="45"/>
      <c r="Q10932" s="45"/>
      <c r="R10932" s="45"/>
      <c r="S10932" s="45"/>
      <c r="T10932" s="45"/>
      <c r="U10932" s="45"/>
      <c r="V10932" s="46"/>
      <c r="W10932" s="46"/>
      <c r="X10932" s="45"/>
      <c r="Y10932" s="45"/>
      <c r="Z10932" s="44"/>
      <c r="AA10932" s="44"/>
      <c r="AB10932" s="45"/>
      <c r="AC10932" s="45"/>
      <c r="AD10932" s="45"/>
      <c r="AE10932" s="45"/>
      <c r="AF10932" s="45"/>
      <c r="AG10932" s="45"/>
      <c r="AH10932" s="45"/>
      <c r="AI10932" s="45"/>
      <c r="AJ10932" s="45"/>
      <c r="AK10932" s="20"/>
    </row>
    <row r="10933" spans="2:37" ht="13.5" customHeight="1">
      <c r="B10933" s="47"/>
      <c r="C10933" s="47"/>
      <c r="D10933" s="47"/>
      <c r="E10933" s="47"/>
    </row>
    <row r="10934" spans="2:37" ht="12.75" customHeight="1">
      <c r="B10934" s="39"/>
      <c r="C10934" s="39"/>
      <c r="D10934" s="39"/>
      <c r="E10934" s="39"/>
      <c r="F10934" s="39"/>
      <c r="G10934" s="1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</row>
    <row r="10935" spans="2:37" ht="12.75" customHeight="1">
      <c r="AB10935" s="39"/>
      <c r="AC10935" s="39"/>
      <c r="AD10935" s="39"/>
      <c r="AE10935" s="39"/>
      <c r="AF10935" s="39"/>
      <c r="AG10935" s="39"/>
    </row>
    <row r="10936" spans="2:37" ht="12" customHeight="1">
      <c r="B10936" s="39"/>
      <c r="C10936" s="39"/>
      <c r="D10936" s="39"/>
      <c r="E10936" s="39"/>
      <c r="G10936" s="1"/>
      <c r="H10936" s="41"/>
      <c r="I10936" s="41"/>
      <c r="J10936" s="41"/>
      <c r="K10936" s="41"/>
      <c r="L10936" s="41"/>
      <c r="M10936" s="41"/>
      <c r="N10936" s="41"/>
      <c r="O10936" s="39"/>
      <c r="P10936" s="39"/>
      <c r="Q10936" s="39"/>
      <c r="R10936" s="39"/>
      <c r="S10936" s="1"/>
      <c r="T10936" s="42"/>
      <c r="U10936" s="42"/>
      <c r="V10936" s="42"/>
      <c r="W10936" s="42"/>
      <c r="X10936" s="42"/>
      <c r="Y10936" s="42"/>
      <c r="Z10936" s="42"/>
      <c r="AA10936" s="42"/>
      <c r="AB10936" s="39"/>
      <c r="AC10936" s="39"/>
      <c r="AD10936" s="39"/>
      <c r="AE10936" s="39"/>
      <c r="AF10936" s="39"/>
      <c r="AG10936" s="39"/>
    </row>
    <row r="10937" spans="2:37" ht="10.5" customHeight="1">
      <c r="AB10937" s="39"/>
      <c r="AC10937" s="39"/>
      <c r="AD10937" s="39"/>
      <c r="AE10937" s="39"/>
      <c r="AF10937" s="39"/>
      <c r="AG10937" s="39"/>
    </row>
    <row r="10938" spans="2:37" ht="12" customHeight="1">
      <c r="AB10938" s="39"/>
      <c r="AC10938" s="39"/>
      <c r="AD10938" s="39"/>
      <c r="AE10938" s="39"/>
      <c r="AF10938" s="39"/>
      <c r="AG10938" s="39"/>
    </row>
    <row r="10939" spans="2:37" ht="12" customHeight="1">
      <c r="AB10939" s="39"/>
      <c r="AC10939" s="39"/>
      <c r="AD10939" s="39"/>
      <c r="AE10939" s="39"/>
      <c r="AF10939" s="39"/>
      <c r="AG10939" s="39"/>
    </row>
    <row r="10940" spans="2:37" ht="6" customHeight="1"/>
    <row r="10941" spans="2:37" ht="3" customHeight="1">
      <c r="B10941" s="43"/>
      <c r="D10941" s="43"/>
      <c r="E10941" s="43"/>
      <c r="G10941" s="43"/>
      <c r="H10941" s="43"/>
      <c r="J10941" s="43"/>
      <c r="K10941" s="43"/>
      <c r="L10941" s="43"/>
      <c r="M10941" s="43"/>
      <c r="N10941" s="43"/>
      <c r="O10941" s="43"/>
      <c r="Q10941" s="43"/>
      <c r="R10941" s="43"/>
      <c r="S10941" s="43"/>
      <c r="T10941" s="43"/>
      <c r="U10941" s="43"/>
      <c r="X10941" s="43"/>
      <c r="Y10941" s="43"/>
      <c r="Z10941" s="43"/>
      <c r="AA10941" s="43"/>
      <c r="AB10941" s="43"/>
      <c r="AC10941" s="43"/>
      <c r="AE10941" s="43"/>
      <c r="AF10941" s="43"/>
      <c r="AG10941" s="43"/>
      <c r="AH10941" s="43"/>
    </row>
    <row r="10942" spans="2:37" ht="14.25" customHeight="1">
      <c r="B10942" s="43"/>
      <c r="D10942" s="43"/>
      <c r="E10942" s="43"/>
      <c r="G10942" s="43"/>
      <c r="H10942" s="43"/>
      <c r="J10942" s="43"/>
      <c r="K10942" s="43"/>
      <c r="L10942" s="43"/>
      <c r="M10942" s="43"/>
      <c r="N10942" s="43"/>
      <c r="O10942" s="43"/>
      <c r="Q10942" s="43"/>
      <c r="R10942" s="43"/>
      <c r="S10942" s="43"/>
      <c r="T10942" s="43"/>
      <c r="U10942" s="43"/>
      <c r="X10942" s="43"/>
      <c r="Y10942" s="43"/>
      <c r="Z10942" s="43"/>
      <c r="AA10942" s="43"/>
      <c r="AB10942" s="43"/>
      <c r="AC10942" s="43"/>
      <c r="AE10942" s="43"/>
      <c r="AF10942" s="43"/>
      <c r="AG10942" s="43"/>
      <c r="AH10942" s="43"/>
    </row>
    <row r="10943" spans="2:37">
      <c r="B10943" s="2"/>
      <c r="D10943" s="44"/>
      <c r="E10943" s="44"/>
      <c r="F10943" s="45"/>
      <c r="G10943" s="45"/>
      <c r="H10943" s="45"/>
      <c r="I10943" s="45"/>
      <c r="J10943" s="45"/>
      <c r="K10943" s="45"/>
      <c r="L10943" s="45"/>
      <c r="M10943" s="45"/>
      <c r="N10943" s="45"/>
      <c r="O10943" s="45"/>
      <c r="P10943" s="45"/>
      <c r="Q10943" s="45"/>
      <c r="R10943" s="45"/>
      <c r="S10943" s="45"/>
      <c r="T10943" s="45"/>
      <c r="U10943" s="45"/>
      <c r="V10943" s="46"/>
      <c r="W10943" s="46"/>
    </row>
    <row r="10944" spans="2:37">
      <c r="B10944" s="2"/>
      <c r="D10944" s="44"/>
      <c r="E10944" s="44"/>
      <c r="F10944" s="45"/>
      <c r="G10944" s="45"/>
      <c r="H10944" s="45"/>
      <c r="I10944" s="45"/>
      <c r="J10944" s="45"/>
      <c r="K10944" s="45"/>
      <c r="L10944" s="45"/>
      <c r="M10944" s="45"/>
      <c r="N10944" s="45"/>
      <c r="O10944" s="45"/>
      <c r="P10944" s="45"/>
      <c r="Q10944" s="45"/>
      <c r="R10944" s="45"/>
      <c r="S10944" s="45"/>
      <c r="T10944" s="45"/>
      <c r="U10944" s="45"/>
      <c r="V10944" s="46"/>
      <c r="W10944" s="46"/>
    </row>
    <row r="10945" spans="2:23">
      <c r="B10945" s="2"/>
      <c r="D10945" s="44"/>
      <c r="E10945" s="44"/>
      <c r="F10945" s="45"/>
      <c r="G10945" s="45"/>
      <c r="H10945" s="45"/>
      <c r="I10945" s="45"/>
      <c r="J10945" s="45"/>
      <c r="K10945" s="45"/>
      <c r="L10945" s="45"/>
      <c r="M10945" s="45"/>
      <c r="N10945" s="45"/>
      <c r="O10945" s="45"/>
      <c r="P10945" s="45"/>
      <c r="Q10945" s="45"/>
      <c r="R10945" s="45"/>
      <c r="S10945" s="45"/>
      <c r="T10945" s="45"/>
      <c r="U10945" s="45"/>
      <c r="V10945" s="46"/>
      <c r="W10945" s="46"/>
    </row>
    <row r="10946" spans="2:23">
      <c r="B10946" s="2"/>
      <c r="D10946" s="44"/>
      <c r="E10946" s="44"/>
      <c r="F10946" s="45"/>
      <c r="G10946" s="45"/>
      <c r="H10946" s="45"/>
      <c r="I10946" s="45"/>
      <c r="J10946" s="45"/>
      <c r="K10946" s="45"/>
      <c r="L10946" s="45"/>
      <c r="M10946" s="45"/>
      <c r="N10946" s="45"/>
      <c r="O10946" s="45"/>
      <c r="P10946" s="45"/>
      <c r="Q10946" s="45"/>
      <c r="R10946" s="45"/>
      <c r="S10946" s="45"/>
      <c r="T10946" s="45"/>
      <c r="U10946" s="45"/>
      <c r="V10946" s="46"/>
      <c r="W10946" s="46"/>
    </row>
    <row r="10947" spans="2:23">
      <c r="B10947" s="2"/>
      <c r="D10947" s="44"/>
      <c r="E10947" s="44"/>
      <c r="F10947" s="45"/>
      <c r="G10947" s="45"/>
      <c r="H10947" s="45"/>
      <c r="I10947" s="45"/>
      <c r="J10947" s="45"/>
      <c r="K10947" s="45"/>
      <c r="L10947" s="45"/>
      <c r="M10947" s="45"/>
      <c r="N10947" s="45"/>
      <c r="O10947" s="45"/>
      <c r="P10947" s="45"/>
      <c r="Q10947" s="45"/>
      <c r="R10947" s="45"/>
      <c r="S10947" s="45"/>
      <c r="T10947" s="45"/>
      <c r="U10947" s="45"/>
      <c r="V10947" s="46"/>
      <c r="W10947" s="46"/>
    </row>
    <row r="10948" spans="2:23">
      <c r="B10948" s="2"/>
      <c r="D10948" s="44"/>
      <c r="E10948" s="44"/>
      <c r="F10948" s="45"/>
      <c r="G10948" s="45"/>
      <c r="H10948" s="45"/>
      <c r="I10948" s="45"/>
      <c r="J10948" s="45"/>
      <c r="K10948" s="45"/>
      <c r="L10948" s="45"/>
      <c r="M10948" s="45"/>
      <c r="N10948" s="45"/>
      <c r="O10948" s="45"/>
      <c r="P10948" s="45"/>
      <c r="Q10948" s="45"/>
      <c r="R10948" s="45"/>
      <c r="S10948" s="45"/>
      <c r="T10948" s="45"/>
      <c r="U10948" s="45"/>
      <c r="V10948" s="46"/>
      <c r="W10948" s="46"/>
    </row>
    <row r="10949" spans="2:23">
      <c r="B10949" s="2"/>
      <c r="D10949" s="44"/>
      <c r="E10949" s="44"/>
      <c r="F10949" s="45"/>
      <c r="G10949" s="45"/>
      <c r="H10949" s="45"/>
      <c r="I10949" s="45"/>
      <c r="J10949" s="45"/>
      <c r="K10949" s="45"/>
      <c r="L10949" s="45"/>
      <c r="M10949" s="45"/>
      <c r="N10949" s="45"/>
      <c r="O10949" s="45"/>
      <c r="P10949" s="45"/>
      <c r="Q10949" s="45"/>
      <c r="R10949" s="45"/>
      <c r="S10949" s="45"/>
      <c r="T10949" s="45"/>
      <c r="U10949" s="45"/>
      <c r="V10949" s="46"/>
      <c r="W10949" s="46"/>
    </row>
    <row r="10950" spans="2:23">
      <c r="B10950" s="2"/>
      <c r="D10950" s="44"/>
      <c r="E10950" s="44"/>
      <c r="F10950" s="45"/>
      <c r="G10950" s="45"/>
      <c r="H10950" s="45"/>
      <c r="I10950" s="45"/>
      <c r="J10950" s="45"/>
      <c r="K10950" s="45"/>
      <c r="L10950" s="45"/>
      <c r="M10950" s="45"/>
      <c r="N10950" s="45"/>
      <c r="O10950" s="45"/>
      <c r="P10950" s="45"/>
      <c r="Q10950" s="45"/>
      <c r="R10950" s="45"/>
      <c r="S10950" s="45"/>
      <c r="T10950" s="45"/>
      <c r="U10950" s="45"/>
      <c r="V10950" s="46"/>
      <c r="W10950" s="46"/>
    </row>
    <row r="10951" spans="2:23">
      <c r="B10951" s="2"/>
      <c r="D10951" s="44"/>
      <c r="E10951" s="44"/>
      <c r="F10951" s="45"/>
      <c r="G10951" s="45"/>
      <c r="H10951" s="45"/>
      <c r="I10951" s="45"/>
      <c r="J10951" s="45"/>
      <c r="K10951" s="45"/>
      <c r="L10951" s="45"/>
      <c r="M10951" s="45"/>
      <c r="N10951" s="45"/>
      <c r="O10951" s="45"/>
      <c r="P10951" s="45"/>
      <c r="Q10951" s="45"/>
      <c r="R10951" s="45"/>
      <c r="S10951" s="45"/>
      <c r="T10951" s="45"/>
      <c r="U10951" s="45"/>
      <c r="V10951" s="46"/>
      <c r="W10951" s="46"/>
    </row>
    <row r="10952" spans="2:23">
      <c r="B10952" s="2"/>
      <c r="D10952" s="44"/>
      <c r="E10952" s="44"/>
      <c r="F10952" s="45"/>
      <c r="G10952" s="45"/>
      <c r="H10952" s="45"/>
      <c r="I10952" s="45"/>
      <c r="J10952" s="45"/>
      <c r="K10952" s="45"/>
      <c r="L10952" s="45"/>
      <c r="M10952" s="45"/>
      <c r="N10952" s="45"/>
      <c r="O10952" s="45"/>
      <c r="P10952" s="45"/>
      <c r="Q10952" s="45"/>
      <c r="R10952" s="45"/>
      <c r="S10952" s="45"/>
      <c r="T10952" s="45"/>
      <c r="U10952" s="45"/>
      <c r="V10952" s="46"/>
      <c r="W10952" s="46"/>
    </row>
    <row r="10953" spans="2:23">
      <c r="B10953" s="2"/>
      <c r="D10953" s="44"/>
      <c r="E10953" s="44"/>
      <c r="F10953" s="45"/>
      <c r="G10953" s="45"/>
      <c r="H10953" s="45"/>
      <c r="I10953" s="45"/>
      <c r="J10953" s="45"/>
      <c r="K10953" s="45"/>
      <c r="L10953" s="45"/>
      <c r="M10953" s="45"/>
      <c r="N10953" s="45"/>
      <c r="O10953" s="45"/>
      <c r="P10953" s="45"/>
      <c r="Q10953" s="45"/>
      <c r="R10953" s="45"/>
      <c r="S10953" s="45"/>
      <c r="T10953" s="45"/>
      <c r="U10953" s="45"/>
      <c r="V10953" s="46"/>
      <c r="W10953" s="46"/>
    </row>
    <row r="10954" spans="2:23">
      <c r="B10954" s="2"/>
      <c r="D10954" s="44"/>
      <c r="E10954" s="44"/>
      <c r="F10954" s="45"/>
      <c r="G10954" s="45"/>
      <c r="H10954" s="45"/>
      <c r="I10954" s="45"/>
      <c r="J10954" s="45"/>
      <c r="K10954" s="45"/>
      <c r="L10954" s="45"/>
      <c r="M10954" s="45"/>
      <c r="N10954" s="45"/>
      <c r="O10954" s="45"/>
      <c r="P10954" s="45"/>
      <c r="Q10954" s="45"/>
      <c r="R10954" s="45"/>
      <c r="S10954" s="45"/>
      <c r="T10954" s="45"/>
      <c r="U10954" s="45"/>
      <c r="V10954" s="46"/>
      <c r="W10954" s="46"/>
    </row>
    <row r="10955" spans="2:23">
      <c r="B10955" s="2"/>
      <c r="D10955" s="44"/>
      <c r="E10955" s="44"/>
      <c r="F10955" s="45"/>
      <c r="G10955" s="45"/>
      <c r="H10955" s="45"/>
      <c r="I10955" s="45"/>
      <c r="J10955" s="45"/>
      <c r="K10955" s="45"/>
      <c r="L10955" s="45"/>
      <c r="M10955" s="45"/>
      <c r="N10955" s="45"/>
      <c r="O10955" s="45"/>
      <c r="P10955" s="45"/>
      <c r="Q10955" s="45"/>
      <c r="R10955" s="45"/>
      <c r="S10955" s="45"/>
      <c r="T10955" s="45"/>
      <c r="U10955" s="45"/>
      <c r="V10955" s="46"/>
      <c r="W10955" s="46"/>
    </row>
    <row r="10956" spans="2:23">
      <c r="B10956" s="2"/>
      <c r="D10956" s="44"/>
      <c r="E10956" s="44"/>
      <c r="F10956" s="45"/>
      <c r="G10956" s="45"/>
      <c r="H10956" s="45"/>
      <c r="I10956" s="45"/>
      <c r="J10956" s="45"/>
      <c r="K10956" s="45"/>
      <c r="L10956" s="45"/>
      <c r="M10956" s="45"/>
      <c r="N10956" s="45"/>
      <c r="O10956" s="45"/>
      <c r="P10956" s="45"/>
      <c r="Q10956" s="45"/>
      <c r="R10956" s="45"/>
      <c r="S10956" s="45"/>
      <c r="T10956" s="45"/>
      <c r="U10956" s="45"/>
      <c r="V10956" s="46"/>
      <c r="W10956" s="46"/>
    </row>
    <row r="10957" spans="2:23">
      <c r="B10957" s="2"/>
      <c r="D10957" s="44"/>
      <c r="E10957" s="44"/>
      <c r="F10957" s="45"/>
      <c r="G10957" s="45"/>
      <c r="H10957" s="45"/>
      <c r="I10957" s="45"/>
      <c r="J10957" s="45"/>
      <c r="K10957" s="45"/>
      <c r="L10957" s="45"/>
      <c r="M10957" s="45"/>
      <c r="N10957" s="45"/>
      <c r="O10957" s="45"/>
      <c r="P10957" s="45"/>
      <c r="Q10957" s="45"/>
      <c r="R10957" s="45"/>
      <c r="S10957" s="45"/>
      <c r="T10957" s="45"/>
      <c r="U10957" s="45"/>
      <c r="V10957" s="46"/>
      <c r="W10957" s="46"/>
    </row>
    <row r="10958" spans="2:23">
      <c r="B10958" s="2"/>
      <c r="D10958" s="44"/>
      <c r="E10958" s="44"/>
      <c r="F10958" s="45"/>
      <c r="G10958" s="45"/>
      <c r="H10958" s="45"/>
      <c r="I10958" s="45"/>
      <c r="J10958" s="45"/>
      <c r="K10958" s="45"/>
      <c r="L10958" s="45"/>
      <c r="M10958" s="45"/>
      <c r="N10958" s="45"/>
      <c r="O10958" s="45"/>
      <c r="P10958" s="45"/>
      <c r="Q10958" s="45"/>
      <c r="R10958" s="45"/>
      <c r="S10958" s="45"/>
      <c r="T10958" s="45"/>
      <c r="U10958" s="45"/>
      <c r="V10958" s="46"/>
      <c r="W10958" s="46"/>
    </row>
    <row r="10959" spans="2:23">
      <c r="B10959" s="2"/>
      <c r="D10959" s="44"/>
      <c r="E10959" s="44"/>
      <c r="F10959" s="45"/>
      <c r="G10959" s="45"/>
      <c r="H10959" s="45"/>
      <c r="I10959" s="45"/>
      <c r="J10959" s="45"/>
      <c r="K10959" s="45"/>
      <c r="L10959" s="45"/>
      <c r="M10959" s="45"/>
      <c r="N10959" s="45"/>
      <c r="O10959" s="45"/>
      <c r="P10959" s="45"/>
      <c r="Q10959" s="45"/>
      <c r="R10959" s="45"/>
      <c r="S10959" s="45"/>
      <c r="T10959" s="45"/>
      <c r="U10959" s="45"/>
      <c r="V10959" s="46"/>
      <c r="W10959" s="46"/>
    </row>
    <row r="10960" spans="2:23">
      <c r="B10960" s="2"/>
      <c r="D10960" s="44"/>
      <c r="E10960" s="44"/>
      <c r="F10960" s="45"/>
      <c r="G10960" s="45"/>
      <c r="H10960" s="45"/>
      <c r="I10960" s="45"/>
      <c r="J10960" s="45"/>
      <c r="K10960" s="45"/>
      <c r="L10960" s="45"/>
      <c r="M10960" s="45"/>
      <c r="N10960" s="45"/>
      <c r="O10960" s="45"/>
      <c r="P10960" s="45"/>
      <c r="Q10960" s="45"/>
      <c r="R10960" s="45"/>
      <c r="S10960" s="45"/>
      <c r="T10960" s="45"/>
      <c r="U10960" s="45"/>
      <c r="V10960" s="46"/>
      <c r="W10960" s="46"/>
    </row>
    <row r="10961" spans="2:33">
      <c r="B10961" s="2"/>
      <c r="D10961" s="44"/>
      <c r="E10961" s="44"/>
      <c r="F10961" s="45"/>
      <c r="G10961" s="45"/>
      <c r="H10961" s="45"/>
      <c r="I10961" s="45"/>
      <c r="J10961" s="45"/>
      <c r="K10961" s="45"/>
      <c r="L10961" s="45"/>
      <c r="M10961" s="45"/>
      <c r="N10961" s="45"/>
      <c r="O10961" s="45"/>
      <c r="P10961" s="45"/>
      <c r="Q10961" s="45"/>
      <c r="R10961" s="45"/>
      <c r="S10961" s="45"/>
      <c r="T10961" s="45"/>
      <c r="U10961" s="45"/>
      <c r="V10961" s="46"/>
      <c r="W10961" s="46"/>
    </row>
    <row r="10962" spans="2:33">
      <c r="B10962" s="2"/>
      <c r="D10962" s="44"/>
      <c r="E10962" s="44"/>
      <c r="F10962" s="45"/>
      <c r="G10962" s="45"/>
      <c r="H10962" s="45"/>
      <c r="I10962" s="45"/>
      <c r="J10962" s="45"/>
      <c r="K10962" s="45"/>
      <c r="L10962" s="45"/>
      <c r="M10962" s="45"/>
      <c r="N10962" s="45"/>
      <c r="O10962" s="45"/>
      <c r="P10962" s="45"/>
      <c r="Q10962" s="45"/>
      <c r="R10962" s="45"/>
      <c r="S10962" s="45"/>
      <c r="T10962" s="45"/>
      <c r="U10962" s="45"/>
      <c r="V10962" s="46"/>
      <c r="W10962" s="46"/>
    </row>
    <row r="10963" spans="2:33">
      <c r="B10963" s="2"/>
      <c r="D10963" s="44"/>
      <c r="E10963" s="44"/>
      <c r="F10963" s="45"/>
      <c r="G10963" s="45"/>
      <c r="H10963" s="45"/>
      <c r="I10963" s="45"/>
      <c r="J10963" s="45"/>
      <c r="K10963" s="45"/>
      <c r="L10963" s="45"/>
      <c r="M10963" s="45"/>
      <c r="N10963" s="45"/>
      <c r="O10963" s="45"/>
      <c r="P10963" s="45"/>
      <c r="Q10963" s="45"/>
      <c r="R10963" s="45"/>
      <c r="S10963" s="45"/>
      <c r="T10963" s="45"/>
      <c r="U10963" s="45"/>
      <c r="V10963" s="46"/>
      <c r="W10963" s="46"/>
    </row>
    <row r="10964" spans="2:33">
      <c r="B10964" s="2"/>
      <c r="D10964" s="44"/>
      <c r="E10964" s="44"/>
      <c r="F10964" s="45"/>
      <c r="G10964" s="45"/>
      <c r="H10964" s="45"/>
      <c r="I10964" s="45"/>
      <c r="J10964" s="45"/>
      <c r="K10964" s="45"/>
      <c r="L10964" s="45"/>
      <c r="M10964" s="45"/>
      <c r="N10964" s="45"/>
      <c r="O10964" s="45"/>
      <c r="P10964" s="45"/>
      <c r="Q10964" s="45"/>
      <c r="R10964" s="45"/>
      <c r="S10964" s="45"/>
      <c r="T10964" s="45"/>
      <c r="U10964" s="45"/>
      <c r="V10964" s="46"/>
      <c r="W10964" s="46"/>
    </row>
    <row r="10965" spans="2:33">
      <c r="B10965" s="2"/>
      <c r="D10965" s="44"/>
      <c r="E10965" s="44"/>
      <c r="F10965" s="45"/>
      <c r="G10965" s="45"/>
      <c r="H10965" s="45"/>
      <c r="I10965" s="45"/>
      <c r="J10965" s="45"/>
      <c r="K10965" s="45"/>
      <c r="L10965" s="45"/>
      <c r="M10965" s="45"/>
      <c r="N10965" s="45"/>
      <c r="O10965" s="45"/>
      <c r="P10965" s="45"/>
      <c r="Q10965" s="45"/>
      <c r="R10965" s="45"/>
      <c r="S10965" s="45"/>
      <c r="T10965" s="45"/>
      <c r="U10965" s="45"/>
      <c r="V10965" s="46"/>
      <c r="W10965" s="46"/>
    </row>
    <row r="10966" spans="2:33" ht="9.75" customHeight="1">
      <c r="B10966" s="2"/>
      <c r="D10966" s="44"/>
      <c r="E10966" s="44"/>
      <c r="F10966" s="45"/>
      <c r="G10966" s="45"/>
      <c r="H10966" s="45"/>
      <c r="I10966" s="45"/>
      <c r="J10966" s="45"/>
      <c r="K10966" s="45"/>
      <c r="L10966" s="45"/>
      <c r="M10966" s="45"/>
      <c r="N10966" s="45"/>
      <c r="O10966" s="45"/>
      <c r="P10966" s="45"/>
      <c r="Q10966" s="45"/>
      <c r="R10966" s="45"/>
      <c r="S10966" s="45"/>
      <c r="T10966" s="45"/>
      <c r="U10966" s="45"/>
      <c r="V10966" s="46"/>
      <c r="W10966" s="46"/>
    </row>
    <row r="10967" spans="2:33" ht="5.25" customHeight="1"/>
    <row r="10970" spans="2:33" ht="12.75" customHeight="1">
      <c r="B10970" s="39"/>
      <c r="C10970" s="39"/>
      <c r="D10970" s="39"/>
      <c r="E10970" s="39"/>
      <c r="F10970" s="39"/>
      <c r="G10970" s="1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</row>
    <row r="10971" spans="2:33" ht="12.75" customHeight="1">
      <c r="AB10971" s="39"/>
      <c r="AC10971" s="39"/>
      <c r="AD10971" s="39"/>
      <c r="AE10971" s="39"/>
      <c r="AF10971" s="39"/>
      <c r="AG10971" s="39"/>
    </row>
    <row r="10972" spans="2:33" ht="12.75" customHeight="1">
      <c r="B10972" s="39"/>
      <c r="C10972" s="39"/>
      <c r="D10972" s="39"/>
      <c r="E10972" s="39"/>
      <c r="G10972" s="1"/>
      <c r="H10972" s="41"/>
      <c r="I10972" s="41"/>
      <c r="J10972" s="41"/>
      <c r="K10972" s="41"/>
      <c r="L10972" s="41"/>
      <c r="M10972" s="41"/>
      <c r="N10972" s="41"/>
      <c r="O10972" s="39"/>
      <c r="P10972" s="39"/>
      <c r="Q10972" s="39"/>
      <c r="R10972" s="39"/>
      <c r="S10972" s="1"/>
      <c r="T10972" s="42"/>
      <c r="U10972" s="42"/>
      <c r="V10972" s="42"/>
      <c r="W10972" s="42"/>
      <c r="X10972" s="42"/>
      <c r="Y10972" s="42"/>
      <c r="Z10972" s="42"/>
      <c r="AA10972" s="42"/>
      <c r="AB10972" s="39"/>
      <c r="AC10972" s="39"/>
      <c r="AD10972" s="39"/>
      <c r="AE10972" s="39"/>
      <c r="AF10972" s="39"/>
      <c r="AG10972" s="39"/>
    </row>
    <row r="10973" spans="2:33" ht="12.75" customHeight="1">
      <c r="AB10973" s="39"/>
      <c r="AC10973" s="39"/>
      <c r="AD10973" s="39"/>
      <c r="AE10973" s="39"/>
      <c r="AF10973" s="39"/>
      <c r="AG10973" s="39"/>
    </row>
    <row r="10974" spans="2:33" ht="12.75" customHeight="1">
      <c r="AB10974" s="39"/>
      <c r="AC10974" s="39"/>
      <c r="AD10974" s="39"/>
      <c r="AE10974" s="39"/>
      <c r="AF10974" s="39"/>
      <c r="AG10974" s="39"/>
    </row>
    <row r="10975" spans="2:33" ht="12.75" customHeight="1">
      <c r="AB10975" s="39"/>
      <c r="AC10975" s="39"/>
      <c r="AD10975" s="39"/>
      <c r="AE10975" s="39"/>
      <c r="AF10975" s="39"/>
      <c r="AG10975" s="39"/>
    </row>
    <row r="10977" spans="2:37" ht="12.75" customHeight="1">
      <c r="B10977" s="43"/>
      <c r="D10977" s="43"/>
      <c r="E10977" s="43"/>
      <c r="G10977" s="43"/>
      <c r="H10977" s="43"/>
      <c r="J10977" s="43"/>
      <c r="K10977" s="43"/>
      <c r="L10977" s="43"/>
      <c r="M10977" s="43"/>
      <c r="N10977" s="43"/>
      <c r="O10977" s="43"/>
      <c r="Q10977" s="43"/>
      <c r="R10977" s="43"/>
      <c r="S10977" s="43"/>
      <c r="T10977" s="43"/>
      <c r="U10977" s="43"/>
      <c r="X10977" s="43"/>
      <c r="Y10977" s="43"/>
      <c r="Z10977" s="43"/>
      <c r="AA10977" s="43"/>
      <c r="AB10977" s="43"/>
      <c r="AC10977" s="43"/>
      <c r="AE10977" s="43"/>
      <c r="AF10977" s="43"/>
      <c r="AG10977" s="43"/>
      <c r="AH10977" s="43"/>
    </row>
    <row r="10978" spans="2:37" ht="12.75" customHeight="1">
      <c r="B10978" s="43"/>
      <c r="D10978" s="43"/>
      <c r="E10978" s="43"/>
      <c r="G10978" s="43"/>
      <c r="H10978" s="43"/>
      <c r="J10978" s="43"/>
      <c r="K10978" s="43"/>
      <c r="L10978" s="43"/>
      <c r="M10978" s="43"/>
      <c r="N10978" s="43"/>
      <c r="O10978" s="43"/>
      <c r="Q10978" s="43"/>
      <c r="R10978" s="43"/>
      <c r="S10978" s="43"/>
      <c r="T10978" s="43"/>
      <c r="U10978" s="43"/>
      <c r="X10978" s="43"/>
      <c r="Y10978" s="43"/>
      <c r="Z10978" s="43"/>
      <c r="AA10978" s="43"/>
      <c r="AB10978" s="43"/>
      <c r="AC10978" s="43"/>
      <c r="AE10978" s="43"/>
      <c r="AF10978" s="43"/>
      <c r="AG10978" s="43"/>
      <c r="AH10978" s="43"/>
    </row>
    <row r="10979" spans="2:37" ht="12.75" customHeight="1">
      <c r="B10979" s="2"/>
      <c r="D10979" s="44"/>
      <c r="E10979" s="44"/>
      <c r="F10979" s="45"/>
      <c r="G10979" s="45"/>
      <c r="H10979" s="45"/>
      <c r="I10979" s="45"/>
      <c r="J10979" s="45"/>
      <c r="K10979" s="45"/>
      <c r="L10979" s="45"/>
      <c r="M10979" s="45"/>
      <c r="N10979" s="45"/>
      <c r="O10979" s="45"/>
      <c r="P10979" s="45"/>
      <c r="Q10979" s="45"/>
      <c r="R10979" s="45"/>
      <c r="S10979" s="45"/>
      <c r="T10979" s="45"/>
      <c r="U10979" s="45"/>
      <c r="V10979" s="46"/>
      <c r="W10979" s="46"/>
      <c r="X10979" s="45"/>
      <c r="Y10979" s="45"/>
      <c r="Z10979" s="44"/>
      <c r="AA10979" s="44"/>
      <c r="AB10979" s="45"/>
      <c r="AC10979" s="45"/>
      <c r="AD10979" s="45"/>
      <c r="AE10979" s="45"/>
      <c r="AF10979" s="45"/>
      <c r="AG10979" s="45"/>
      <c r="AH10979" s="45"/>
      <c r="AI10979" s="45"/>
      <c r="AJ10979" s="45"/>
      <c r="AK10979" s="20"/>
    </row>
    <row r="10980" spans="2:37" ht="12.75" customHeight="1">
      <c r="B10980" s="2"/>
      <c r="D10980" s="44"/>
      <c r="E10980" s="44"/>
      <c r="F10980" s="45"/>
      <c r="G10980" s="45"/>
      <c r="H10980" s="45"/>
      <c r="I10980" s="45"/>
      <c r="J10980" s="45"/>
      <c r="K10980" s="45"/>
      <c r="L10980" s="45"/>
      <c r="M10980" s="45"/>
      <c r="N10980" s="45"/>
      <c r="O10980" s="45"/>
      <c r="P10980" s="45"/>
      <c r="Q10980" s="45"/>
      <c r="R10980" s="45"/>
      <c r="S10980" s="45"/>
      <c r="T10980" s="45"/>
      <c r="U10980" s="45"/>
      <c r="V10980" s="46"/>
      <c r="W10980" s="46"/>
      <c r="X10980" s="45"/>
      <c r="Y10980" s="45"/>
      <c r="Z10980" s="44"/>
      <c r="AA10980" s="44"/>
      <c r="AB10980" s="45"/>
      <c r="AC10980" s="45"/>
      <c r="AD10980" s="45"/>
      <c r="AE10980" s="45"/>
      <c r="AF10980" s="45"/>
      <c r="AG10980" s="45"/>
      <c r="AH10980" s="45"/>
      <c r="AI10980" s="45"/>
      <c r="AJ10980" s="45"/>
      <c r="AK10980" s="20"/>
    </row>
    <row r="10981" spans="2:37" ht="12.75" customHeight="1">
      <c r="B10981" s="2"/>
      <c r="D10981" s="44"/>
      <c r="E10981" s="44"/>
      <c r="F10981" s="45"/>
      <c r="G10981" s="45"/>
      <c r="H10981" s="45"/>
      <c r="I10981" s="45"/>
      <c r="J10981" s="45"/>
      <c r="K10981" s="45"/>
      <c r="L10981" s="45"/>
      <c r="M10981" s="45"/>
      <c r="N10981" s="45"/>
      <c r="O10981" s="45"/>
      <c r="P10981" s="45"/>
      <c r="Q10981" s="45"/>
      <c r="R10981" s="45"/>
      <c r="S10981" s="45"/>
      <c r="T10981" s="45"/>
      <c r="U10981" s="45"/>
      <c r="V10981" s="46"/>
      <c r="W10981" s="46"/>
      <c r="X10981" s="45"/>
      <c r="Y10981" s="45"/>
      <c r="Z10981" s="44"/>
      <c r="AA10981" s="44"/>
      <c r="AB10981" s="45"/>
      <c r="AC10981" s="45"/>
      <c r="AD10981" s="45"/>
      <c r="AE10981" s="45"/>
      <c r="AF10981" s="45"/>
      <c r="AG10981" s="45"/>
      <c r="AH10981" s="45"/>
      <c r="AI10981" s="45"/>
      <c r="AJ10981" s="45"/>
      <c r="AK10981" s="20"/>
    </row>
    <row r="10982" spans="2:37" ht="12.75" customHeight="1">
      <c r="B10982" s="2"/>
      <c r="D10982" s="44"/>
      <c r="E10982" s="44"/>
      <c r="F10982" s="45"/>
      <c r="G10982" s="45"/>
      <c r="H10982" s="45"/>
      <c r="I10982" s="45"/>
      <c r="J10982" s="45"/>
      <c r="K10982" s="45"/>
      <c r="L10982" s="45"/>
      <c r="M10982" s="45"/>
      <c r="N10982" s="45"/>
      <c r="O10982" s="45"/>
      <c r="P10982" s="45"/>
      <c r="Q10982" s="45"/>
      <c r="R10982" s="45"/>
      <c r="S10982" s="45"/>
      <c r="T10982" s="45"/>
      <c r="U10982" s="45"/>
      <c r="V10982" s="46"/>
      <c r="W10982" s="46"/>
      <c r="X10982" s="45"/>
      <c r="Y10982" s="45"/>
      <c r="Z10982" s="44"/>
      <c r="AA10982" s="44"/>
      <c r="AB10982" s="45"/>
      <c r="AC10982" s="45"/>
      <c r="AD10982" s="45"/>
      <c r="AE10982" s="45"/>
      <c r="AF10982" s="45"/>
      <c r="AG10982" s="45"/>
      <c r="AH10982" s="45"/>
      <c r="AI10982" s="45"/>
      <c r="AJ10982" s="45"/>
      <c r="AK10982" s="20"/>
    </row>
    <row r="10983" spans="2:37" ht="12.75" customHeight="1">
      <c r="B10983" s="2"/>
      <c r="D10983" s="44"/>
      <c r="E10983" s="44"/>
      <c r="F10983" s="45"/>
      <c r="G10983" s="45"/>
      <c r="H10983" s="45"/>
      <c r="I10983" s="45"/>
      <c r="J10983" s="45"/>
      <c r="K10983" s="45"/>
      <c r="L10983" s="45"/>
      <c r="M10983" s="45"/>
      <c r="N10983" s="45"/>
      <c r="O10983" s="45"/>
      <c r="P10983" s="45"/>
      <c r="Q10983" s="45"/>
      <c r="R10983" s="45"/>
      <c r="S10983" s="45"/>
      <c r="T10983" s="45"/>
      <c r="U10983" s="45"/>
      <c r="V10983" s="46"/>
      <c r="W10983" s="46"/>
      <c r="X10983" s="45"/>
      <c r="Y10983" s="45"/>
      <c r="Z10983" s="44"/>
      <c r="AA10983" s="44"/>
      <c r="AB10983" s="45"/>
      <c r="AC10983" s="45"/>
      <c r="AD10983" s="45"/>
      <c r="AE10983" s="45"/>
      <c r="AF10983" s="45"/>
      <c r="AG10983" s="45"/>
      <c r="AH10983" s="45"/>
      <c r="AI10983" s="45"/>
      <c r="AJ10983" s="45"/>
      <c r="AK10983" s="20"/>
    </row>
    <row r="10984" spans="2:37" ht="12.75" customHeight="1">
      <c r="B10984" s="2"/>
      <c r="D10984" s="44"/>
      <c r="E10984" s="44"/>
      <c r="F10984" s="45"/>
      <c r="G10984" s="45"/>
      <c r="H10984" s="45"/>
      <c r="I10984" s="45"/>
      <c r="J10984" s="45"/>
      <c r="K10984" s="45"/>
      <c r="L10984" s="45"/>
      <c r="M10984" s="45"/>
      <c r="N10984" s="45"/>
      <c r="O10984" s="45"/>
      <c r="P10984" s="45"/>
      <c r="Q10984" s="45"/>
      <c r="R10984" s="45"/>
      <c r="S10984" s="45"/>
      <c r="T10984" s="45"/>
      <c r="U10984" s="45"/>
      <c r="V10984" s="46"/>
      <c r="W10984" s="46"/>
      <c r="X10984" s="45"/>
      <c r="Y10984" s="45"/>
      <c r="Z10984" s="44"/>
      <c r="AA10984" s="44"/>
      <c r="AB10984" s="45"/>
      <c r="AC10984" s="45"/>
      <c r="AD10984" s="45"/>
      <c r="AE10984" s="45"/>
      <c r="AF10984" s="45"/>
      <c r="AG10984" s="45"/>
      <c r="AH10984" s="45"/>
      <c r="AI10984" s="45"/>
      <c r="AJ10984" s="45"/>
      <c r="AK10984" s="20"/>
    </row>
    <row r="10985" spans="2:37" ht="12.75" customHeight="1">
      <c r="B10985" s="2"/>
      <c r="D10985" s="44"/>
      <c r="E10985" s="44"/>
      <c r="F10985" s="45"/>
      <c r="G10985" s="45"/>
      <c r="H10985" s="45"/>
      <c r="I10985" s="45"/>
      <c r="J10985" s="45"/>
      <c r="K10985" s="45"/>
      <c r="L10985" s="45"/>
      <c r="M10985" s="45"/>
      <c r="N10985" s="45"/>
      <c r="O10985" s="45"/>
      <c r="P10985" s="45"/>
      <c r="Q10985" s="45"/>
      <c r="R10985" s="45"/>
      <c r="S10985" s="45"/>
      <c r="T10985" s="45"/>
      <c r="U10985" s="45"/>
      <c r="V10985" s="46"/>
      <c r="W10985" s="46"/>
      <c r="X10985" s="45"/>
      <c r="Y10985" s="45"/>
      <c r="Z10985" s="44"/>
      <c r="AA10985" s="44"/>
      <c r="AB10985" s="45"/>
      <c r="AC10985" s="45"/>
      <c r="AD10985" s="45"/>
      <c r="AE10985" s="45"/>
      <c r="AF10985" s="45"/>
      <c r="AG10985" s="45"/>
      <c r="AH10985" s="45"/>
      <c r="AI10985" s="45"/>
      <c r="AJ10985" s="45"/>
      <c r="AK10985" s="20"/>
    </row>
    <row r="10986" spans="2:37" ht="12.75" customHeight="1">
      <c r="B10986" s="2"/>
      <c r="D10986" s="44"/>
      <c r="E10986" s="44"/>
      <c r="F10986" s="45"/>
      <c r="G10986" s="45"/>
      <c r="H10986" s="45"/>
      <c r="I10986" s="45"/>
      <c r="J10986" s="45"/>
      <c r="K10986" s="45"/>
      <c r="L10986" s="45"/>
      <c r="M10986" s="45"/>
      <c r="N10986" s="45"/>
      <c r="O10986" s="45"/>
      <c r="P10986" s="45"/>
      <c r="Q10986" s="45"/>
      <c r="R10986" s="45"/>
      <c r="S10986" s="45"/>
      <c r="T10986" s="45"/>
      <c r="U10986" s="45"/>
      <c r="V10986" s="46"/>
      <c r="W10986" s="46"/>
      <c r="X10986" s="45"/>
      <c r="Y10986" s="45"/>
      <c r="Z10986" s="44"/>
      <c r="AA10986" s="44"/>
      <c r="AB10986" s="45"/>
      <c r="AC10986" s="45"/>
      <c r="AD10986" s="45"/>
      <c r="AE10986" s="45"/>
      <c r="AF10986" s="45"/>
      <c r="AG10986" s="45"/>
      <c r="AH10986" s="45"/>
      <c r="AI10986" s="45"/>
      <c r="AJ10986" s="45"/>
      <c r="AK10986" s="20"/>
    </row>
    <row r="10987" spans="2:37" ht="12.75" customHeight="1">
      <c r="B10987" s="2"/>
      <c r="D10987" s="44"/>
      <c r="E10987" s="44"/>
      <c r="F10987" s="45"/>
      <c r="G10987" s="45"/>
      <c r="H10987" s="45"/>
      <c r="I10987" s="45"/>
      <c r="J10987" s="45"/>
      <c r="K10987" s="45"/>
      <c r="L10987" s="45"/>
      <c r="M10987" s="45"/>
      <c r="N10987" s="45"/>
      <c r="O10987" s="45"/>
      <c r="P10987" s="45"/>
      <c r="Q10987" s="45"/>
      <c r="R10987" s="45"/>
      <c r="S10987" s="45"/>
      <c r="T10987" s="45"/>
      <c r="U10987" s="45"/>
      <c r="V10987" s="46"/>
      <c r="W10987" s="46"/>
      <c r="X10987" s="45"/>
      <c r="Y10987" s="45"/>
      <c r="Z10987" s="44"/>
      <c r="AA10987" s="44"/>
      <c r="AB10987" s="45"/>
      <c r="AC10987" s="45"/>
      <c r="AD10987" s="45"/>
      <c r="AE10987" s="45"/>
      <c r="AF10987" s="45"/>
      <c r="AG10987" s="45"/>
      <c r="AH10987" s="45"/>
      <c r="AI10987" s="45"/>
      <c r="AJ10987" s="45"/>
      <c r="AK10987" s="20"/>
    </row>
    <row r="10988" spans="2:37" ht="12.75" customHeight="1">
      <c r="B10988" s="2"/>
      <c r="D10988" s="44"/>
      <c r="E10988" s="44"/>
      <c r="F10988" s="45"/>
      <c r="G10988" s="45"/>
      <c r="H10988" s="45"/>
      <c r="I10988" s="45"/>
      <c r="J10988" s="45"/>
      <c r="K10988" s="45"/>
      <c r="L10988" s="45"/>
      <c r="M10988" s="45"/>
      <c r="N10988" s="45"/>
      <c r="O10988" s="45"/>
      <c r="P10988" s="45"/>
      <c r="Q10988" s="45"/>
      <c r="R10988" s="45"/>
      <c r="S10988" s="45"/>
      <c r="T10988" s="45"/>
      <c r="U10988" s="45"/>
      <c r="V10988" s="46"/>
      <c r="W10988" s="46"/>
      <c r="X10988" s="45"/>
      <c r="Y10988" s="45"/>
      <c r="Z10988" s="44"/>
      <c r="AA10988" s="44"/>
      <c r="AB10988" s="45"/>
      <c r="AC10988" s="45"/>
      <c r="AD10988" s="45"/>
      <c r="AE10988" s="45"/>
      <c r="AF10988" s="45"/>
      <c r="AG10988" s="45"/>
      <c r="AH10988" s="45"/>
      <c r="AI10988" s="45"/>
      <c r="AJ10988" s="45"/>
      <c r="AK10988" s="20"/>
    </row>
    <row r="10989" spans="2:37" ht="12.75" customHeight="1">
      <c r="B10989" s="2"/>
      <c r="D10989" s="44"/>
      <c r="E10989" s="44"/>
      <c r="F10989" s="45"/>
      <c r="G10989" s="45"/>
      <c r="H10989" s="45"/>
      <c r="I10989" s="45"/>
      <c r="J10989" s="45"/>
      <c r="K10989" s="45"/>
      <c r="L10989" s="45"/>
      <c r="M10989" s="45"/>
      <c r="N10989" s="45"/>
      <c r="O10989" s="45"/>
      <c r="P10989" s="45"/>
      <c r="Q10989" s="45"/>
      <c r="R10989" s="45"/>
      <c r="S10989" s="45"/>
      <c r="T10989" s="45"/>
      <c r="U10989" s="45"/>
      <c r="V10989" s="46"/>
      <c r="W10989" s="46"/>
      <c r="X10989" s="45"/>
      <c r="Y10989" s="45"/>
      <c r="Z10989" s="44"/>
      <c r="AA10989" s="44"/>
      <c r="AB10989" s="45"/>
      <c r="AC10989" s="45"/>
      <c r="AD10989" s="45"/>
      <c r="AE10989" s="45"/>
      <c r="AF10989" s="45"/>
      <c r="AG10989" s="45"/>
      <c r="AH10989" s="45"/>
      <c r="AI10989" s="45"/>
      <c r="AJ10989" s="45"/>
      <c r="AK10989" s="20"/>
    </row>
    <row r="10990" spans="2:37" ht="12.75" customHeight="1">
      <c r="B10990" s="2"/>
      <c r="D10990" s="44"/>
      <c r="E10990" s="44"/>
      <c r="F10990" s="45"/>
      <c r="G10990" s="45"/>
      <c r="H10990" s="45"/>
      <c r="I10990" s="45"/>
      <c r="J10990" s="45"/>
      <c r="K10990" s="45"/>
      <c r="L10990" s="45"/>
      <c r="M10990" s="45"/>
      <c r="N10990" s="45"/>
      <c r="O10990" s="45"/>
      <c r="P10990" s="45"/>
      <c r="Q10990" s="45"/>
      <c r="R10990" s="45"/>
      <c r="S10990" s="45"/>
      <c r="T10990" s="45"/>
      <c r="U10990" s="45"/>
      <c r="V10990" s="46"/>
      <c r="W10990" s="46"/>
      <c r="X10990" s="45"/>
      <c r="Y10990" s="45"/>
      <c r="Z10990" s="44"/>
      <c r="AA10990" s="44"/>
      <c r="AB10990" s="45"/>
      <c r="AC10990" s="45"/>
      <c r="AD10990" s="45"/>
      <c r="AE10990" s="45"/>
      <c r="AF10990" s="45"/>
      <c r="AG10990" s="45"/>
      <c r="AH10990" s="45"/>
      <c r="AI10990" s="45"/>
      <c r="AJ10990" s="45"/>
      <c r="AK10990" s="20"/>
    </row>
    <row r="10991" spans="2:37" ht="12.75" customHeight="1">
      <c r="B10991" s="2"/>
      <c r="D10991" s="44"/>
      <c r="E10991" s="44"/>
      <c r="F10991" s="45"/>
      <c r="G10991" s="45"/>
      <c r="H10991" s="45"/>
      <c r="I10991" s="45"/>
      <c r="J10991" s="45"/>
      <c r="K10991" s="45"/>
      <c r="L10991" s="45"/>
      <c r="M10991" s="45"/>
      <c r="N10991" s="45"/>
      <c r="O10991" s="45"/>
      <c r="P10991" s="45"/>
      <c r="Q10991" s="45"/>
      <c r="R10991" s="45"/>
      <c r="S10991" s="45"/>
      <c r="T10991" s="45"/>
      <c r="U10991" s="45"/>
      <c r="V10991" s="46"/>
      <c r="W10991" s="46"/>
      <c r="X10991" s="45"/>
      <c r="Y10991" s="45"/>
      <c r="Z10991" s="44"/>
      <c r="AA10991" s="44"/>
      <c r="AB10991" s="45"/>
      <c r="AC10991" s="45"/>
      <c r="AD10991" s="45"/>
      <c r="AE10991" s="45"/>
      <c r="AF10991" s="45"/>
      <c r="AG10991" s="45"/>
      <c r="AH10991" s="45"/>
      <c r="AI10991" s="45"/>
      <c r="AJ10991" s="45"/>
      <c r="AK10991" s="20"/>
    </row>
    <row r="10992" spans="2:37" ht="12.75" customHeight="1">
      <c r="B10992" s="2"/>
      <c r="D10992" s="44"/>
      <c r="E10992" s="44"/>
      <c r="F10992" s="45"/>
      <c r="G10992" s="45"/>
      <c r="H10992" s="45"/>
      <c r="I10992" s="45"/>
      <c r="J10992" s="45"/>
      <c r="K10992" s="45"/>
      <c r="L10992" s="45"/>
      <c r="M10992" s="45"/>
      <c r="N10992" s="45"/>
      <c r="O10992" s="45"/>
      <c r="P10992" s="45"/>
      <c r="Q10992" s="45"/>
      <c r="R10992" s="45"/>
      <c r="S10992" s="45"/>
      <c r="T10992" s="45"/>
      <c r="U10992" s="45"/>
      <c r="V10992" s="46"/>
      <c r="W10992" s="46"/>
      <c r="X10992" s="45"/>
      <c r="Y10992" s="45"/>
      <c r="Z10992" s="44"/>
      <c r="AA10992" s="44"/>
      <c r="AB10992" s="45"/>
      <c r="AC10992" s="45"/>
      <c r="AD10992" s="45"/>
      <c r="AE10992" s="45"/>
      <c r="AF10992" s="45"/>
      <c r="AG10992" s="45"/>
      <c r="AH10992" s="45"/>
      <c r="AI10992" s="45"/>
      <c r="AJ10992" s="45"/>
      <c r="AK10992" s="20"/>
    </row>
    <row r="10993" spans="2:37" ht="12.75" customHeight="1">
      <c r="B10993" s="2"/>
      <c r="D10993" s="44"/>
      <c r="E10993" s="44"/>
      <c r="F10993" s="45"/>
      <c r="G10993" s="45"/>
      <c r="H10993" s="45"/>
      <c r="I10993" s="45"/>
      <c r="J10993" s="45"/>
      <c r="K10993" s="45"/>
      <c r="L10993" s="45"/>
      <c r="M10993" s="45"/>
      <c r="N10993" s="45"/>
      <c r="O10993" s="45"/>
      <c r="P10993" s="45"/>
      <c r="Q10993" s="45"/>
      <c r="R10993" s="45"/>
      <c r="S10993" s="45"/>
      <c r="T10993" s="45"/>
      <c r="U10993" s="45"/>
      <c r="V10993" s="46"/>
      <c r="W10993" s="46"/>
      <c r="X10993" s="45"/>
      <c r="Y10993" s="45"/>
      <c r="Z10993" s="44"/>
      <c r="AA10993" s="44"/>
      <c r="AB10993" s="45"/>
      <c r="AC10993" s="45"/>
      <c r="AD10993" s="45"/>
      <c r="AE10993" s="45"/>
      <c r="AF10993" s="45"/>
      <c r="AG10993" s="45"/>
      <c r="AH10993" s="45"/>
      <c r="AI10993" s="45"/>
      <c r="AJ10993" s="45"/>
      <c r="AK10993" s="20"/>
    </row>
    <row r="10994" spans="2:37" ht="12.75" customHeight="1">
      <c r="B10994" s="2"/>
      <c r="D10994" s="44"/>
      <c r="E10994" s="44"/>
      <c r="F10994" s="45"/>
      <c r="G10994" s="45"/>
      <c r="H10994" s="45"/>
      <c r="I10994" s="45"/>
      <c r="J10994" s="45"/>
      <c r="K10994" s="45"/>
      <c r="L10994" s="45"/>
      <c r="M10994" s="45"/>
      <c r="N10994" s="45"/>
      <c r="O10994" s="45"/>
      <c r="P10994" s="45"/>
      <c r="Q10994" s="45"/>
      <c r="R10994" s="45"/>
      <c r="S10994" s="45"/>
      <c r="T10994" s="45"/>
      <c r="U10994" s="45"/>
      <c r="V10994" s="46"/>
      <c r="W10994" s="46"/>
      <c r="X10994" s="45"/>
      <c r="Y10994" s="45"/>
      <c r="Z10994" s="44"/>
      <c r="AA10994" s="44"/>
      <c r="AB10994" s="45"/>
      <c r="AC10994" s="45"/>
      <c r="AD10994" s="45"/>
      <c r="AE10994" s="45"/>
      <c r="AF10994" s="45"/>
      <c r="AG10994" s="45"/>
      <c r="AH10994" s="45"/>
      <c r="AI10994" s="45"/>
      <c r="AJ10994" s="45"/>
      <c r="AK10994" s="20"/>
    </row>
    <row r="10995" spans="2:37" ht="12.75" customHeight="1">
      <c r="B10995" s="2"/>
      <c r="D10995" s="44"/>
      <c r="E10995" s="44"/>
      <c r="F10995" s="45"/>
      <c r="G10995" s="45"/>
      <c r="H10995" s="45"/>
      <c r="I10995" s="45"/>
      <c r="J10995" s="45"/>
      <c r="K10995" s="45"/>
      <c r="L10995" s="45"/>
      <c r="M10995" s="45"/>
      <c r="N10995" s="45"/>
      <c r="O10995" s="45"/>
      <c r="P10995" s="45"/>
      <c r="Q10995" s="45"/>
      <c r="R10995" s="45"/>
      <c r="S10995" s="45"/>
      <c r="T10995" s="45"/>
      <c r="U10995" s="45"/>
      <c r="V10995" s="46"/>
      <c r="W10995" s="46"/>
      <c r="X10995" s="45"/>
      <c r="Y10995" s="45"/>
      <c r="Z10995" s="44"/>
      <c r="AA10995" s="44"/>
      <c r="AB10995" s="45"/>
      <c r="AC10995" s="45"/>
      <c r="AD10995" s="45"/>
      <c r="AE10995" s="45"/>
      <c r="AF10995" s="45"/>
      <c r="AG10995" s="45"/>
      <c r="AH10995" s="45"/>
      <c r="AI10995" s="45"/>
      <c r="AJ10995" s="45"/>
      <c r="AK10995" s="20"/>
    </row>
    <row r="10996" spans="2:37" ht="12.75" customHeight="1">
      <c r="B10996" s="2"/>
      <c r="D10996" s="44"/>
      <c r="E10996" s="44"/>
      <c r="F10996" s="45"/>
      <c r="G10996" s="45"/>
      <c r="H10996" s="45"/>
      <c r="I10996" s="45"/>
      <c r="J10996" s="45"/>
      <c r="K10996" s="45"/>
      <c r="L10996" s="45"/>
      <c r="M10996" s="45"/>
      <c r="N10996" s="45"/>
      <c r="O10996" s="45"/>
      <c r="P10996" s="45"/>
      <c r="Q10996" s="45"/>
      <c r="R10996" s="45"/>
      <c r="S10996" s="45"/>
      <c r="T10996" s="45"/>
      <c r="U10996" s="45"/>
      <c r="V10996" s="46"/>
      <c r="W10996" s="46"/>
      <c r="X10996" s="45"/>
      <c r="Y10996" s="45"/>
      <c r="Z10996" s="44"/>
      <c r="AA10996" s="44"/>
      <c r="AB10996" s="45"/>
      <c r="AC10996" s="45"/>
      <c r="AD10996" s="45"/>
      <c r="AE10996" s="45"/>
      <c r="AF10996" s="45"/>
      <c r="AG10996" s="45"/>
      <c r="AH10996" s="45"/>
      <c r="AI10996" s="45"/>
      <c r="AJ10996" s="45"/>
      <c r="AK10996" s="20"/>
    </row>
    <row r="10997" spans="2:37" ht="12.75" customHeight="1">
      <c r="B10997" s="2"/>
      <c r="D10997" s="44"/>
      <c r="E10997" s="44"/>
      <c r="F10997" s="45"/>
      <c r="G10997" s="45"/>
      <c r="H10997" s="45"/>
      <c r="I10997" s="45"/>
      <c r="J10997" s="45"/>
      <c r="K10997" s="45"/>
      <c r="L10997" s="45"/>
      <c r="M10997" s="45"/>
      <c r="N10997" s="45"/>
      <c r="O10997" s="45"/>
      <c r="P10997" s="45"/>
      <c r="Q10997" s="45"/>
      <c r="R10997" s="45"/>
      <c r="S10997" s="45"/>
      <c r="T10997" s="45"/>
      <c r="U10997" s="45"/>
      <c r="V10997" s="46"/>
      <c r="W10997" s="46"/>
      <c r="X10997" s="45"/>
      <c r="Y10997" s="45"/>
      <c r="Z10997" s="44"/>
      <c r="AA10997" s="44"/>
      <c r="AB10997" s="45"/>
      <c r="AC10997" s="45"/>
      <c r="AD10997" s="45"/>
      <c r="AE10997" s="45"/>
      <c r="AF10997" s="45"/>
      <c r="AG10997" s="45"/>
      <c r="AH10997" s="45"/>
      <c r="AI10997" s="45"/>
      <c r="AJ10997" s="45"/>
      <c r="AK10997" s="20"/>
    </row>
    <row r="10998" spans="2:37" ht="12.75" customHeight="1">
      <c r="B10998" s="2"/>
      <c r="D10998" s="44"/>
      <c r="E10998" s="44"/>
      <c r="F10998" s="45"/>
      <c r="G10998" s="45"/>
      <c r="H10998" s="45"/>
      <c r="I10998" s="45"/>
      <c r="J10998" s="45"/>
      <c r="K10998" s="45"/>
      <c r="L10998" s="45"/>
      <c r="M10998" s="45"/>
      <c r="N10998" s="45"/>
      <c r="O10998" s="45"/>
      <c r="P10998" s="45"/>
      <c r="Q10998" s="45"/>
      <c r="R10998" s="45"/>
      <c r="S10998" s="45"/>
      <c r="T10998" s="45"/>
      <c r="U10998" s="45"/>
      <c r="V10998" s="46"/>
      <c r="W10998" s="46"/>
      <c r="X10998" s="45"/>
      <c r="Y10998" s="45"/>
      <c r="Z10998" s="44"/>
      <c r="AA10998" s="44"/>
      <c r="AB10998" s="45"/>
      <c r="AC10998" s="45"/>
      <c r="AD10998" s="45"/>
      <c r="AE10998" s="45"/>
      <c r="AF10998" s="45"/>
      <c r="AG10998" s="45"/>
      <c r="AH10998" s="45"/>
      <c r="AI10998" s="45"/>
      <c r="AJ10998" s="45"/>
      <c r="AK10998" s="20"/>
    </row>
    <row r="10999" spans="2:37" ht="12.75" customHeight="1">
      <c r="B10999" s="2"/>
      <c r="D10999" s="44"/>
      <c r="E10999" s="44"/>
      <c r="F10999" s="45"/>
      <c r="G10999" s="45"/>
      <c r="H10999" s="45"/>
      <c r="I10999" s="45"/>
      <c r="J10999" s="45"/>
      <c r="K10999" s="45"/>
      <c r="L10999" s="45"/>
      <c r="M10999" s="45"/>
      <c r="N10999" s="45"/>
      <c r="O10999" s="45"/>
      <c r="P10999" s="45"/>
      <c r="Q10999" s="45"/>
      <c r="R10999" s="45"/>
      <c r="S10999" s="45"/>
      <c r="T10999" s="45"/>
      <c r="U10999" s="45"/>
      <c r="V10999" s="46"/>
      <c r="W10999" s="46"/>
      <c r="X10999" s="45"/>
      <c r="Y10999" s="45"/>
      <c r="Z10999" s="44"/>
      <c r="AA10999" s="44"/>
      <c r="AB10999" s="45"/>
      <c r="AC10999" s="45"/>
      <c r="AD10999" s="45"/>
      <c r="AE10999" s="45"/>
      <c r="AF10999" s="45"/>
      <c r="AG10999" s="45"/>
      <c r="AH10999" s="45"/>
      <c r="AI10999" s="45"/>
      <c r="AJ10999" s="45"/>
      <c r="AK10999" s="20"/>
    </row>
    <row r="11000" spans="2:37" ht="12.75" customHeight="1">
      <c r="B11000" s="2"/>
      <c r="D11000" s="44"/>
      <c r="E11000" s="44"/>
      <c r="F11000" s="45"/>
      <c r="G11000" s="45"/>
      <c r="H11000" s="45"/>
      <c r="I11000" s="45"/>
      <c r="J11000" s="45"/>
      <c r="K11000" s="45"/>
      <c r="L11000" s="45"/>
      <c r="M11000" s="45"/>
      <c r="N11000" s="45"/>
      <c r="O11000" s="45"/>
      <c r="P11000" s="45"/>
      <c r="Q11000" s="45"/>
      <c r="R11000" s="45"/>
      <c r="S11000" s="45"/>
      <c r="T11000" s="45"/>
      <c r="U11000" s="45"/>
      <c r="V11000" s="46"/>
      <c r="W11000" s="46"/>
      <c r="X11000" s="45"/>
      <c r="Y11000" s="45"/>
      <c r="Z11000" s="44"/>
      <c r="AA11000" s="44"/>
      <c r="AB11000" s="45"/>
      <c r="AC11000" s="45"/>
      <c r="AD11000" s="45"/>
      <c r="AE11000" s="45"/>
      <c r="AF11000" s="45"/>
      <c r="AG11000" s="45"/>
      <c r="AH11000" s="45"/>
      <c r="AI11000" s="45"/>
      <c r="AJ11000" s="45"/>
      <c r="AK11000" s="20"/>
    </row>
    <row r="11001" spans="2:37" ht="12.75" customHeight="1">
      <c r="B11001" s="2"/>
      <c r="D11001" s="44"/>
      <c r="E11001" s="44"/>
      <c r="F11001" s="45"/>
      <c r="G11001" s="45"/>
      <c r="H11001" s="45"/>
      <c r="I11001" s="45"/>
      <c r="J11001" s="45"/>
      <c r="K11001" s="45"/>
      <c r="L11001" s="45"/>
      <c r="M11001" s="45"/>
      <c r="N11001" s="45"/>
      <c r="O11001" s="45"/>
      <c r="P11001" s="45"/>
      <c r="Q11001" s="45"/>
      <c r="R11001" s="45"/>
      <c r="S11001" s="45"/>
      <c r="T11001" s="45"/>
      <c r="U11001" s="45"/>
      <c r="V11001" s="46"/>
      <c r="W11001" s="46"/>
      <c r="X11001" s="45"/>
      <c r="Y11001" s="45"/>
      <c r="Z11001" s="44"/>
      <c r="AA11001" s="44"/>
      <c r="AB11001" s="45"/>
      <c r="AC11001" s="45"/>
      <c r="AD11001" s="45"/>
      <c r="AE11001" s="45"/>
      <c r="AF11001" s="45"/>
      <c r="AG11001" s="45"/>
      <c r="AH11001" s="45"/>
      <c r="AI11001" s="45"/>
      <c r="AJ11001" s="45"/>
      <c r="AK11001" s="20"/>
    </row>
    <row r="11002" spans="2:37" ht="12.75" customHeight="1">
      <c r="B11002" s="2"/>
      <c r="D11002" s="44"/>
      <c r="E11002" s="44"/>
      <c r="F11002" s="45"/>
      <c r="G11002" s="45"/>
      <c r="H11002" s="45"/>
      <c r="I11002" s="45"/>
      <c r="J11002" s="45"/>
      <c r="K11002" s="45"/>
      <c r="L11002" s="45"/>
      <c r="M11002" s="45"/>
      <c r="N11002" s="45"/>
      <c r="O11002" s="45"/>
      <c r="P11002" s="45"/>
      <c r="Q11002" s="45"/>
      <c r="R11002" s="45"/>
      <c r="S11002" s="45"/>
      <c r="T11002" s="45"/>
      <c r="U11002" s="45"/>
      <c r="V11002" s="46"/>
      <c r="W11002" s="46"/>
      <c r="X11002" s="45"/>
      <c r="Y11002" s="45"/>
      <c r="Z11002" s="44"/>
      <c r="AA11002" s="44"/>
      <c r="AB11002" s="45"/>
      <c r="AC11002" s="45"/>
      <c r="AD11002" s="45"/>
      <c r="AE11002" s="45"/>
      <c r="AF11002" s="45"/>
      <c r="AG11002" s="45"/>
      <c r="AH11002" s="45"/>
      <c r="AI11002" s="45"/>
      <c r="AJ11002" s="45"/>
      <c r="AK11002" s="20"/>
    </row>
    <row r="11003" spans="2:37" ht="12.75" customHeight="1">
      <c r="B11003" s="2"/>
      <c r="D11003" s="44"/>
      <c r="E11003" s="44"/>
      <c r="F11003" s="45"/>
      <c r="G11003" s="45"/>
      <c r="H11003" s="45"/>
      <c r="I11003" s="45"/>
      <c r="J11003" s="45"/>
      <c r="K11003" s="45"/>
      <c r="L11003" s="45"/>
      <c r="M11003" s="45"/>
      <c r="N11003" s="45"/>
      <c r="O11003" s="45"/>
      <c r="P11003" s="45"/>
      <c r="Q11003" s="45"/>
      <c r="R11003" s="45"/>
      <c r="S11003" s="45"/>
      <c r="T11003" s="45"/>
      <c r="U11003" s="45"/>
      <c r="V11003" s="46"/>
      <c r="W11003" s="46"/>
      <c r="X11003" s="45"/>
      <c r="Y11003" s="45"/>
      <c r="Z11003" s="44"/>
      <c r="AA11003" s="44"/>
      <c r="AB11003" s="45"/>
      <c r="AC11003" s="45"/>
      <c r="AD11003" s="45"/>
      <c r="AE11003" s="45"/>
      <c r="AF11003" s="45"/>
      <c r="AG11003" s="45"/>
      <c r="AH11003" s="45"/>
      <c r="AI11003" s="45"/>
      <c r="AJ11003" s="45"/>
      <c r="AK11003" s="20"/>
    </row>
    <row r="11004" spans="2:37" ht="12.75" customHeight="1">
      <c r="B11004" s="2"/>
      <c r="D11004" s="44"/>
      <c r="E11004" s="44"/>
      <c r="F11004" s="45"/>
      <c r="G11004" s="45"/>
      <c r="H11004" s="45"/>
      <c r="I11004" s="45"/>
      <c r="J11004" s="45"/>
      <c r="K11004" s="45"/>
      <c r="L11004" s="45"/>
      <c r="M11004" s="45"/>
      <c r="N11004" s="45"/>
      <c r="O11004" s="45"/>
      <c r="P11004" s="45"/>
      <c r="Q11004" s="45"/>
      <c r="R11004" s="45"/>
      <c r="S11004" s="45"/>
      <c r="T11004" s="45"/>
      <c r="U11004" s="45"/>
      <c r="V11004" s="46"/>
      <c r="W11004" s="46"/>
      <c r="X11004" s="45"/>
      <c r="Y11004" s="45"/>
      <c r="Z11004" s="44"/>
      <c r="AA11004" s="44"/>
      <c r="AB11004" s="45"/>
      <c r="AC11004" s="45"/>
      <c r="AD11004" s="45"/>
      <c r="AE11004" s="45"/>
      <c r="AF11004" s="45"/>
      <c r="AG11004" s="45"/>
      <c r="AH11004" s="45"/>
      <c r="AI11004" s="45"/>
      <c r="AJ11004" s="45"/>
      <c r="AK11004" s="20"/>
    </row>
    <row r="11005" spans="2:37" ht="12.75" customHeight="1">
      <c r="B11005" s="2"/>
      <c r="D11005" s="44"/>
      <c r="E11005" s="44"/>
      <c r="F11005" s="45"/>
      <c r="G11005" s="45"/>
      <c r="H11005" s="45"/>
      <c r="I11005" s="45"/>
      <c r="J11005" s="45"/>
      <c r="K11005" s="45"/>
      <c r="L11005" s="45"/>
      <c r="M11005" s="45"/>
      <c r="N11005" s="45"/>
      <c r="O11005" s="45"/>
      <c r="P11005" s="45"/>
      <c r="Q11005" s="45"/>
      <c r="R11005" s="45"/>
      <c r="S11005" s="45"/>
      <c r="T11005" s="45"/>
      <c r="U11005" s="45"/>
      <c r="V11005" s="46"/>
      <c r="W11005" s="46"/>
      <c r="X11005" s="45"/>
      <c r="Y11005" s="45"/>
      <c r="Z11005" s="44"/>
      <c r="AA11005" s="44"/>
      <c r="AB11005" s="45"/>
      <c r="AC11005" s="45"/>
      <c r="AD11005" s="45"/>
      <c r="AE11005" s="45"/>
      <c r="AF11005" s="45"/>
      <c r="AG11005" s="45"/>
      <c r="AH11005" s="45"/>
      <c r="AI11005" s="45"/>
      <c r="AJ11005" s="45"/>
      <c r="AK11005" s="20"/>
    </row>
    <row r="11006" spans="2:37" ht="12.75" customHeight="1">
      <c r="B11006" s="2"/>
      <c r="D11006" s="44"/>
      <c r="E11006" s="44"/>
      <c r="F11006" s="45"/>
      <c r="G11006" s="45"/>
      <c r="H11006" s="45"/>
      <c r="I11006" s="45"/>
      <c r="J11006" s="45"/>
      <c r="K11006" s="45"/>
      <c r="L11006" s="45"/>
      <c r="M11006" s="45"/>
      <c r="N11006" s="45"/>
      <c r="O11006" s="45"/>
      <c r="P11006" s="45"/>
      <c r="Q11006" s="45"/>
      <c r="R11006" s="45"/>
      <c r="S11006" s="45"/>
      <c r="T11006" s="45"/>
      <c r="U11006" s="45"/>
      <c r="V11006" s="46"/>
      <c r="W11006" s="46"/>
      <c r="X11006" s="45"/>
      <c r="Y11006" s="45"/>
      <c r="Z11006" s="44"/>
      <c r="AA11006" s="44"/>
      <c r="AB11006" s="45"/>
      <c r="AC11006" s="45"/>
      <c r="AD11006" s="45"/>
      <c r="AE11006" s="45"/>
      <c r="AF11006" s="45"/>
      <c r="AG11006" s="45"/>
      <c r="AH11006" s="45"/>
      <c r="AI11006" s="45"/>
      <c r="AJ11006" s="45"/>
      <c r="AK11006" s="20"/>
    </row>
    <row r="11007" spans="2:37" ht="12.75" customHeight="1">
      <c r="B11007" s="2"/>
      <c r="D11007" s="44"/>
      <c r="E11007" s="44"/>
      <c r="F11007" s="45"/>
      <c r="G11007" s="45"/>
      <c r="H11007" s="45"/>
      <c r="I11007" s="45"/>
      <c r="J11007" s="45"/>
      <c r="K11007" s="45"/>
      <c r="L11007" s="45"/>
      <c r="M11007" s="45"/>
      <c r="N11007" s="45"/>
      <c r="O11007" s="45"/>
      <c r="P11007" s="45"/>
      <c r="Q11007" s="45"/>
      <c r="R11007" s="45"/>
      <c r="S11007" s="45"/>
      <c r="T11007" s="45"/>
      <c r="U11007" s="45"/>
      <c r="V11007" s="46"/>
      <c r="W11007" s="46"/>
      <c r="X11007" s="45"/>
      <c r="Y11007" s="45"/>
      <c r="Z11007" s="44"/>
      <c r="AA11007" s="44"/>
      <c r="AB11007" s="45"/>
      <c r="AC11007" s="45"/>
      <c r="AD11007" s="45"/>
      <c r="AE11007" s="45"/>
      <c r="AF11007" s="45"/>
      <c r="AG11007" s="45"/>
      <c r="AH11007" s="45"/>
      <c r="AI11007" s="45"/>
      <c r="AJ11007" s="45"/>
      <c r="AK11007" s="20"/>
    </row>
    <row r="11008" spans="2:37" ht="12.75" customHeight="1">
      <c r="B11008" s="2"/>
      <c r="D11008" s="44"/>
      <c r="E11008" s="44"/>
      <c r="F11008" s="45"/>
      <c r="G11008" s="45"/>
      <c r="H11008" s="45"/>
      <c r="I11008" s="45"/>
      <c r="J11008" s="45"/>
      <c r="K11008" s="45"/>
      <c r="L11008" s="45"/>
      <c r="M11008" s="45"/>
      <c r="N11008" s="45"/>
      <c r="O11008" s="45"/>
      <c r="P11008" s="45"/>
      <c r="Q11008" s="45"/>
      <c r="R11008" s="45"/>
      <c r="S11008" s="45"/>
      <c r="T11008" s="45"/>
      <c r="U11008" s="45"/>
      <c r="V11008" s="46"/>
      <c r="W11008" s="46"/>
      <c r="X11008" s="45"/>
      <c r="Y11008" s="45"/>
      <c r="Z11008" s="44"/>
      <c r="AA11008" s="44"/>
      <c r="AB11008" s="45"/>
      <c r="AC11008" s="45"/>
      <c r="AD11008" s="45"/>
      <c r="AE11008" s="45"/>
      <c r="AF11008" s="45"/>
      <c r="AG11008" s="45"/>
      <c r="AH11008" s="45"/>
      <c r="AI11008" s="45"/>
      <c r="AJ11008" s="45"/>
      <c r="AK11008" s="20"/>
    </row>
    <row r="11009" spans="2:37" ht="12.75" customHeight="1">
      <c r="B11009" s="2"/>
      <c r="D11009" s="44"/>
      <c r="E11009" s="44"/>
      <c r="F11009" s="45"/>
      <c r="G11009" s="45"/>
      <c r="H11009" s="45"/>
      <c r="I11009" s="45"/>
      <c r="J11009" s="45"/>
      <c r="K11009" s="45"/>
      <c r="L11009" s="45"/>
      <c r="M11009" s="45"/>
      <c r="N11009" s="45"/>
      <c r="O11009" s="45"/>
      <c r="P11009" s="45"/>
      <c r="Q11009" s="45"/>
      <c r="R11009" s="45"/>
      <c r="S11009" s="45"/>
      <c r="T11009" s="45"/>
      <c r="U11009" s="45"/>
      <c r="V11009" s="46"/>
      <c r="W11009" s="46"/>
      <c r="X11009" s="45"/>
      <c r="Y11009" s="45"/>
      <c r="Z11009" s="44"/>
      <c r="AA11009" s="44"/>
      <c r="AB11009" s="45"/>
      <c r="AC11009" s="45"/>
      <c r="AD11009" s="45"/>
      <c r="AE11009" s="45"/>
      <c r="AF11009" s="45"/>
      <c r="AG11009" s="45"/>
      <c r="AH11009" s="45"/>
      <c r="AI11009" s="45"/>
      <c r="AJ11009" s="45"/>
      <c r="AK11009" s="20"/>
    </row>
    <row r="11010" spans="2:37" ht="12.75" customHeight="1">
      <c r="B11010" s="2"/>
      <c r="D11010" s="44"/>
      <c r="E11010" s="44"/>
      <c r="F11010" s="45"/>
      <c r="G11010" s="45"/>
      <c r="H11010" s="45"/>
      <c r="I11010" s="45"/>
      <c r="J11010" s="45"/>
      <c r="K11010" s="45"/>
      <c r="L11010" s="45"/>
      <c r="M11010" s="45"/>
      <c r="N11010" s="45"/>
      <c r="O11010" s="45"/>
      <c r="P11010" s="45"/>
      <c r="Q11010" s="45"/>
      <c r="R11010" s="45"/>
      <c r="S11010" s="45"/>
      <c r="T11010" s="45"/>
      <c r="U11010" s="45"/>
      <c r="V11010" s="46"/>
      <c r="W11010" s="46"/>
      <c r="X11010" s="45"/>
      <c r="Y11010" s="45"/>
      <c r="Z11010" s="44"/>
      <c r="AA11010" s="44"/>
      <c r="AB11010" s="45"/>
      <c r="AC11010" s="45"/>
      <c r="AD11010" s="45"/>
      <c r="AE11010" s="45"/>
      <c r="AF11010" s="45"/>
      <c r="AG11010" s="45"/>
      <c r="AH11010" s="45"/>
      <c r="AI11010" s="45"/>
      <c r="AJ11010" s="45"/>
      <c r="AK11010" s="20"/>
    </row>
    <row r="11011" spans="2:37" ht="12.75" customHeight="1">
      <c r="B11011" s="2"/>
      <c r="D11011" s="44"/>
      <c r="E11011" s="44"/>
      <c r="F11011" s="45"/>
      <c r="G11011" s="45"/>
      <c r="H11011" s="45"/>
      <c r="I11011" s="45"/>
      <c r="J11011" s="45"/>
      <c r="K11011" s="45"/>
      <c r="L11011" s="45"/>
      <c r="M11011" s="45"/>
      <c r="N11011" s="45"/>
      <c r="O11011" s="45"/>
      <c r="P11011" s="45"/>
      <c r="Q11011" s="45"/>
      <c r="R11011" s="45"/>
      <c r="S11011" s="45"/>
      <c r="T11011" s="45"/>
      <c r="U11011" s="45"/>
      <c r="V11011" s="46"/>
      <c r="W11011" s="46"/>
      <c r="X11011" s="45"/>
      <c r="Y11011" s="45"/>
      <c r="Z11011" s="44"/>
      <c r="AA11011" s="44"/>
      <c r="AB11011" s="45"/>
      <c r="AC11011" s="45"/>
      <c r="AD11011" s="45"/>
      <c r="AE11011" s="45"/>
      <c r="AF11011" s="45"/>
      <c r="AG11011" s="45"/>
      <c r="AH11011" s="45"/>
      <c r="AI11011" s="45"/>
      <c r="AJ11011" s="45"/>
      <c r="AK11011" s="20"/>
    </row>
    <row r="11012" spans="2:37" ht="12.75" customHeight="1">
      <c r="B11012" s="2"/>
      <c r="D11012" s="44"/>
      <c r="E11012" s="44"/>
      <c r="F11012" s="45"/>
      <c r="G11012" s="45"/>
      <c r="H11012" s="45"/>
      <c r="I11012" s="45"/>
      <c r="J11012" s="45"/>
      <c r="K11012" s="45"/>
      <c r="L11012" s="45"/>
      <c r="M11012" s="45"/>
      <c r="N11012" s="45"/>
      <c r="O11012" s="45"/>
      <c r="P11012" s="45"/>
      <c r="Q11012" s="45"/>
      <c r="R11012" s="45"/>
      <c r="S11012" s="45"/>
      <c r="T11012" s="45"/>
      <c r="U11012" s="45"/>
      <c r="V11012" s="46"/>
      <c r="W11012" s="46"/>
      <c r="X11012" s="45"/>
      <c r="Y11012" s="45"/>
      <c r="Z11012" s="44"/>
      <c r="AA11012" s="44"/>
      <c r="AB11012" s="45"/>
      <c r="AC11012" s="45"/>
      <c r="AD11012" s="45"/>
      <c r="AE11012" s="45"/>
      <c r="AF11012" s="45"/>
      <c r="AG11012" s="45"/>
      <c r="AH11012" s="45"/>
      <c r="AI11012" s="45"/>
      <c r="AJ11012" s="45"/>
      <c r="AK11012" s="20"/>
    </row>
    <row r="11013" spans="2:37" ht="12.75" customHeight="1">
      <c r="B11013" s="2"/>
      <c r="D11013" s="44"/>
      <c r="E11013" s="44"/>
      <c r="F11013" s="45"/>
      <c r="G11013" s="45"/>
      <c r="H11013" s="45"/>
      <c r="I11013" s="45"/>
      <c r="J11013" s="45"/>
      <c r="K11013" s="45"/>
      <c r="L11013" s="45"/>
      <c r="M11013" s="45"/>
      <c r="N11013" s="45"/>
      <c r="O11013" s="45"/>
      <c r="P11013" s="45"/>
      <c r="Q11013" s="45"/>
      <c r="R11013" s="45"/>
      <c r="S11013" s="45"/>
      <c r="T11013" s="45"/>
      <c r="U11013" s="45"/>
      <c r="V11013" s="46"/>
      <c r="W11013" s="46"/>
      <c r="X11013" s="45"/>
      <c r="Y11013" s="45"/>
      <c r="Z11013" s="44"/>
      <c r="AA11013" s="44"/>
      <c r="AB11013" s="45"/>
      <c r="AC11013" s="45"/>
      <c r="AD11013" s="45"/>
      <c r="AE11013" s="45"/>
      <c r="AF11013" s="45"/>
      <c r="AG11013" s="45"/>
      <c r="AH11013" s="45"/>
      <c r="AI11013" s="45"/>
      <c r="AJ11013" s="45"/>
      <c r="AK11013" s="20"/>
    </row>
    <row r="11014" spans="2:37" ht="12.75" customHeight="1">
      <c r="B11014" s="2"/>
      <c r="D11014" s="44"/>
      <c r="E11014" s="44"/>
      <c r="F11014" s="45"/>
      <c r="G11014" s="45"/>
      <c r="H11014" s="45"/>
      <c r="I11014" s="45"/>
      <c r="J11014" s="45"/>
      <c r="K11014" s="45"/>
      <c r="L11014" s="45"/>
      <c r="M11014" s="45"/>
      <c r="N11014" s="45"/>
      <c r="O11014" s="45"/>
      <c r="P11014" s="45"/>
      <c r="Q11014" s="45"/>
      <c r="R11014" s="45"/>
      <c r="S11014" s="45"/>
      <c r="T11014" s="45"/>
      <c r="U11014" s="45"/>
      <c r="V11014" s="46"/>
      <c r="W11014" s="46"/>
      <c r="X11014" s="45"/>
      <c r="Y11014" s="45"/>
      <c r="Z11014" s="44"/>
      <c r="AA11014" s="44"/>
      <c r="AB11014" s="45"/>
      <c r="AC11014" s="45"/>
      <c r="AD11014" s="45"/>
      <c r="AE11014" s="45"/>
      <c r="AF11014" s="45"/>
      <c r="AG11014" s="45"/>
      <c r="AH11014" s="45"/>
      <c r="AI11014" s="45"/>
      <c r="AJ11014" s="45"/>
      <c r="AK11014" s="20"/>
    </row>
    <row r="11015" spans="2:37" ht="12.75" customHeight="1">
      <c r="B11015" s="2"/>
      <c r="D11015" s="44"/>
      <c r="E11015" s="44"/>
      <c r="F11015" s="45"/>
      <c r="G11015" s="45"/>
      <c r="H11015" s="45"/>
      <c r="I11015" s="45"/>
      <c r="J11015" s="45"/>
      <c r="K11015" s="45"/>
      <c r="L11015" s="45"/>
      <c r="M11015" s="45"/>
      <c r="N11015" s="45"/>
      <c r="O11015" s="45"/>
      <c r="P11015" s="45"/>
      <c r="Q11015" s="45"/>
      <c r="R11015" s="45"/>
      <c r="S11015" s="45"/>
      <c r="T11015" s="45"/>
      <c r="U11015" s="45"/>
      <c r="V11015" s="46"/>
      <c r="W11015" s="46"/>
      <c r="X11015" s="45"/>
      <c r="Y11015" s="45"/>
      <c r="Z11015" s="44"/>
      <c r="AA11015" s="44"/>
      <c r="AB11015" s="45"/>
      <c r="AC11015" s="45"/>
      <c r="AD11015" s="45"/>
      <c r="AE11015" s="45"/>
      <c r="AF11015" s="45"/>
      <c r="AG11015" s="45"/>
      <c r="AH11015" s="45"/>
      <c r="AI11015" s="45"/>
      <c r="AJ11015" s="45"/>
      <c r="AK11015" s="20"/>
    </row>
    <row r="11016" spans="2:37" ht="12.75" customHeight="1">
      <c r="B11016" s="2"/>
      <c r="D11016" s="44"/>
      <c r="E11016" s="44"/>
      <c r="F11016" s="45"/>
      <c r="G11016" s="45"/>
      <c r="H11016" s="45"/>
      <c r="I11016" s="45"/>
      <c r="J11016" s="45"/>
      <c r="K11016" s="45"/>
      <c r="L11016" s="45"/>
      <c r="M11016" s="45"/>
      <c r="N11016" s="45"/>
      <c r="O11016" s="45"/>
      <c r="P11016" s="45"/>
      <c r="Q11016" s="45"/>
      <c r="R11016" s="45"/>
      <c r="S11016" s="45"/>
      <c r="T11016" s="45"/>
      <c r="U11016" s="45"/>
      <c r="V11016" s="46"/>
      <c r="W11016" s="46"/>
      <c r="X11016" s="45"/>
      <c r="Y11016" s="45"/>
      <c r="Z11016" s="44"/>
      <c r="AA11016" s="44"/>
      <c r="AB11016" s="45"/>
      <c r="AC11016" s="45"/>
      <c r="AD11016" s="45"/>
      <c r="AE11016" s="45"/>
      <c r="AF11016" s="45"/>
      <c r="AG11016" s="45"/>
      <c r="AH11016" s="45"/>
      <c r="AI11016" s="45"/>
      <c r="AJ11016" s="45"/>
      <c r="AK11016" s="20"/>
    </row>
    <row r="11017" spans="2:37" ht="12.75" customHeight="1">
      <c r="B11017" s="2"/>
      <c r="D11017" s="44"/>
      <c r="E11017" s="44"/>
      <c r="F11017" s="45"/>
      <c r="G11017" s="45"/>
      <c r="H11017" s="45"/>
      <c r="I11017" s="45"/>
      <c r="J11017" s="45"/>
      <c r="K11017" s="45"/>
      <c r="L11017" s="45"/>
      <c r="M11017" s="45"/>
      <c r="N11017" s="45"/>
      <c r="O11017" s="45"/>
      <c r="P11017" s="45"/>
      <c r="Q11017" s="45"/>
      <c r="R11017" s="45"/>
      <c r="S11017" s="45"/>
      <c r="T11017" s="45"/>
      <c r="U11017" s="45"/>
      <c r="V11017" s="46"/>
      <c r="W11017" s="46"/>
      <c r="X11017" s="45"/>
      <c r="Y11017" s="45"/>
      <c r="Z11017" s="44"/>
      <c r="AA11017" s="44"/>
      <c r="AB11017" s="45"/>
      <c r="AC11017" s="45"/>
      <c r="AD11017" s="45"/>
      <c r="AE11017" s="45"/>
      <c r="AF11017" s="45"/>
      <c r="AG11017" s="45"/>
      <c r="AH11017" s="45"/>
      <c r="AI11017" s="45"/>
      <c r="AJ11017" s="45"/>
      <c r="AK11017" s="20"/>
    </row>
    <row r="11018" spans="2:37" ht="12.75" customHeight="1">
      <c r="B11018" s="47"/>
      <c r="C11018" s="47"/>
      <c r="D11018" s="47"/>
      <c r="E11018" s="47"/>
    </row>
    <row r="11019" spans="2:37" ht="12.75" customHeight="1">
      <c r="B11019" s="39"/>
      <c r="C11019" s="39"/>
      <c r="D11019" s="39"/>
      <c r="E11019" s="39"/>
      <c r="F11019" s="39"/>
      <c r="G11019" s="1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</row>
    <row r="11020" spans="2:37" ht="12.75" customHeight="1">
      <c r="AB11020" s="39"/>
      <c r="AC11020" s="39"/>
      <c r="AD11020" s="39"/>
      <c r="AE11020" s="39"/>
      <c r="AF11020" s="39"/>
      <c r="AG11020" s="39"/>
    </row>
    <row r="11021" spans="2:37" ht="12.75" customHeight="1">
      <c r="B11021" s="39"/>
      <c r="C11021" s="39"/>
      <c r="D11021" s="39"/>
      <c r="E11021" s="39"/>
      <c r="G11021" s="1"/>
      <c r="H11021" s="41"/>
      <c r="I11021" s="41"/>
      <c r="J11021" s="41"/>
      <c r="K11021" s="41"/>
      <c r="L11021" s="41"/>
      <c r="M11021" s="41"/>
      <c r="N11021" s="41"/>
      <c r="O11021" s="39"/>
      <c r="P11021" s="39"/>
      <c r="Q11021" s="39"/>
      <c r="R11021" s="39"/>
      <c r="S11021" s="1"/>
      <c r="T11021" s="42"/>
      <c r="U11021" s="42"/>
      <c r="V11021" s="42"/>
      <c r="W11021" s="42"/>
      <c r="X11021" s="42"/>
      <c r="Y11021" s="42"/>
      <c r="Z11021" s="42"/>
      <c r="AA11021" s="42"/>
      <c r="AB11021" s="39"/>
      <c r="AC11021" s="39"/>
      <c r="AD11021" s="39"/>
      <c r="AE11021" s="39"/>
      <c r="AF11021" s="39"/>
      <c r="AG11021" s="39"/>
    </row>
    <row r="11022" spans="2:37" ht="12.75" customHeight="1">
      <c r="AB11022" s="39"/>
      <c r="AC11022" s="39"/>
      <c r="AD11022" s="39"/>
      <c r="AE11022" s="39"/>
      <c r="AF11022" s="39"/>
      <c r="AG11022" s="39"/>
    </row>
    <row r="11023" spans="2:37" ht="12.75" customHeight="1">
      <c r="AB11023" s="39"/>
      <c r="AC11023" s="39"/>
      <c r="AD11023" s="39"/>
      <c r="AE11023" s="39"/>
      <c r="AF11023" s="39"/>
      <c r="AG11023" s="39"/>
    </row>
    <row r="11024" spans="2:37" ht="12.75" customHeight="1">
      <c r="AB11024" s="39"/>
      <c r="AC11024" s="39"/>
      <c r="AD11024" s="39"/>
      <c r="AE11024" s="39"/>
      <c r="AF11024" s="39"/>
      <c r="AG11024" s="39"/>
    </row>
    <row r="11026" spans="2:34" ht="12.75" customHeight="1">
      <c r="B11026" s="43"/>
      <c r="D11026" s="43"/>
      <c r="E11026" s="43"/>
      <c r="G11026" s="43"/>
      <c r="H11026" s="43"/>
      <c r="J11026" s="43"/>
      <c r="K11026" s="43"/>
      <c r="L11026" s="43"/>
      <c r="M11026" s="43"/>
      <c r="N11026" s="43"/>
      <c r="O11026" s="43"/>
      <c r="Q11026" s="43"/>
      <c r="R11026" s="43"/>
      <c r="S11026" s="43"/>
      <c r="T11026" s="43"/>
      <c r="U11026" s="43"/>
      <c r="X11026" s="43"/>
      <c r="Y11026" s="43"/>
      <c r="Z11026" s="43"/>
      <c r="AA11026" s="43"/>
      <c r="AB11026" s="43"/>
      <c r="AC11026" s="43"/>
      <c r="AE11026" s="43"/>
      <c r="AF11026" s="43"/>
      <c r="AG11026" s="43"/>
      <c r="AH11026" s="43"/>
    </row>
    <row r="11027" spans="2:34" ht="12.75" customHeight="1">
      <c r="B11027" s="43"/>
      <c r="D11027" s="43"/>
      <c r="E11027" s="43"/>
      <c r="G11027" s="43"/>
      <c r="H11027" s="43"/>
      <c r="J11027" s="43"/>
      <c r="K11027" s="43"/>
      <c r="L11027" s="43"/>
      <c r="M11027" s="43"/>
      <c r="N11027" s="43"/>
      <c r="O11027" s="43"/>
      <c r="Q11027" s="43"/>
      <c r="R11027" s="43"/>
      <c r="S11027" s="43"/>
      <c r="T11027" s="43"/>
      <c r="U11027" s="43"/>
      <c r="X11027" s="43"/>
      <c r="Y11027" s="43"/>
      <c r="Z11027" s="43"/>
      <c r="AA11027" s="43"/>
      <c r="AB11027" s="43"/>
      <c r="AC11027" s="43"/>
      <c r="AE11027" s="43"/>
      <c r="AF11027" s="43"/>
      <c r="AG11027" s="43"/>
      <c r="AH11027" s="43"/>
    </row>
    <row r="11028" spans="2:34" ht="12.75" customHeight="1">
      <c r="B11028" s="2"/>
      <c r="D11028" s="44"/>
      <c r="E11028" s="44"/>
      <c r="F11028" s="45"/>
      <c r="G11028" s="45"/>
      <c r="H11028" s="45"/>
      <c r="I11028" s="45"/>
      <c r="J11028" s="45"/>
      <c r="K11028" s="45"/>
      <c r="L11028" s="45"/>
      <c r="M11028" s="45"/>
      <c r="N11028" s="45"/>
      <c r="O11028" s="45"/>
      <c r="P11028" s="45"/>
      <c r="Q11028" s="45"/>
      <c r="R11028" s="45"/>
      <c r="S11028" s="45"/>
      <c r="T11028" s="45"/>
      <c r="U11028" s="45"/>
      <c r="V11028" s="46"/>
      <c r="W11028" s="46"/>
    </row>
    <row r="11029" spans="2:34" ht="12.75" customHeight="1">
      <c r="B11029" s="2"/>
      <c r="D11029" s="44"/>
      <c r="E11029" s="44"/>
      <c r="F11029" s="45"/>
      <c r="G11029" s="45"/>
      <c r="H11029" s="45"/>
      <c r="I11029" s="45"/>
      <c r="J11029" s="45"/>
      <c r="K11029" s="45"/>
      <c r="L11029" s="45"/>
      <c r="M11029" s="45"/>
      <c r="N11029" s="45"/>
      <c r="O11029" s="45"/>
      <c r="P11029" s="45"/>
      <c r="Q11029" s="45"/>
      <c r="R11029" s="45"/>
      <c r="S11029" s="45"/>
      <c r="T11029" s="45"/>
      <c r="U11029" s="45"/>
      <c r="V11029" s="46"/>
      <c r="W11029" s="46"/>
    </row>
    <row r="11030" spans="2:34" ht="12.75" customHeight="1">
      <c r="B11030" s="2"/>
      <c r="D11030" s="44"/>
      <c r="E11030" s="44"/>
      <c r="F11030" s="45"/>
      <c r="G11030" s="45"/>
      <c r="H11030" s="45"/>
      <c r="I11030" s="45"/>
      <c r="J11030" s="45"/>
      <c r="K11030" s="45"/>
      <c r="L11030" s="45"/>
      <c r="M11030" s="45"/>
      <c r="N11030" s="45"/>
      <c r="O11030" s="45"/>
      <c r="P11030" s="45"/>
      <c r="Q11030" s="45"/>
      <c r="R11030" s="45"/>
      <c r="S11030" s="45"/>
      <c r="T11030" s="45"/>
      <c r="U11030" s="45"/>
      <c r="V11030" s="46"/>
      <c r="W11030" s="46"/>
    </row>
    <row r="11031" spans="2:34" ht="12.75" customHeight="1">
      <c r="B11031" s="2"/>
      <c r="D11031" s="44"/>
      <c r="E11031" s="44"/>
      <c r="F11031" s="45"/>
      <c r="G11031" s="45"/>
      <c r="H11031" s="45"/>
      <c r="I11031" s="45"/>
      <c r="J11031" s="45"/>
      <c r="K11031" s="45"/>
      <c r="L11031" s="45"/>
      <c r="M11031" s="45"/>
      <c r="N11031" s="45"/>
      <c r="O11031" s="45"/>
      <c r="P11031" s="45"/>
      <c r="Q11031" s="45"/>
      <c r="R11031" s="45"/>
      <c r="S11031" s="45"/>
      <c r="T11031" s="45"/>
      <c r="U11031" s="45"/>
      <c r="V11031" s="46"/>
      <c r="W11031" s="46"/>
    </row>
    <row r="11032" spans="2:34" ht="12.75" customHeight="1">
      <c r="B11032" s="2"/>
      <c r="D11032" s="44"/>
      <c r="E11032" s="44"/>
      <c r="F11032" s="45"/>
      <c r="G11032" s="45"/>
      <c r="H11032" s="45"/>
      <c r="I11032" s="45"/>
      <c r="J11032" s="45"/>
      <c r="K11032" s="45"/>
      <c r="L11032" s="45"/>
      <c r="M11032" s="45"/>
      <c r="N11032" s="45"/>
      <c r="O11032" s="45"/>
      <c r="P11032" s="45"/>
      <c r="Q11032" s="45"/>
      <c r="R11032" s="45"/>
      <c r="S11032" s="45"/>
      <c r="T11032" s="45"/>
      <c r="U11032" s="45"/>
      <c r="V11032" s="46"/>
      <c r="W11032" s="46"/>
    </row>
    <row r="11033" spans="2:34" ht="12.75" customHeight="1">
      <c r="B11033" s="2"/>
      <c r="D11033" s="44"/>
      <c r="E11033" s="44"/>
      <c r="F11033" s="45"/>
      <c r="G11033" s="45"/>
      <c r="H11033" s="45"/>
      <c r="I11033" s="45"/>
      <c r="J11033" s="45"/>
      <c r="K11033" s="45"/>
      <c r="L11033" s="45"/>
      <c r="M11033" s="45"/>
      <c r="N11033" s="45"/>
      <c r="O11033" s="45"/>
      <c r="P11033" s="45"/>
      <c r="Q11033" s="45"/>
      <c r="R11033" s="45"/>
      <c r="S11033" s="45"/>
      <c r="T11033" s="45"/>
      <c r="U11033" s="45"/>
      <c r="V11033" s="46"/>
      <c r="W11033" s="46"/>
    </row>
    <row r="11034" spans="2:34" ht="12.75" customHeight="1">
      <c r="B11034" s="2"/>
      <c r="D11034" s="44"/>
      <c r="E11034" s="44"/>
      <c r="F11034" s="45"/>
      <c r="G11034" s="45"/>
      <c r="H11034" s="45"/>
      <c r="I11034" s="45"/>
      <c r="J11034" s="45"/>
      <c r="K11034" s="45"/>
      <c r="L11034" s="45"/>
      <c r="M11034" s="45"/>
      <c r="N11034" s="45"/>
      <c r="O11034" s="45"/>
      <c r="P11034" s="45"/>
      <c r="Q11034" s="45"/>
      <c r="R11034" s="45"/>
      <c r="S11034" s="45"/>
      <c r="T11034" s="45"/>
      <c r="U11034" s="45"/>
      <c r="V11034" s="46"/>
      <c r="W11034" s="46"/>
    </row>
    <row r="11035" spans="2:34" ht="12.75" customHeight="1">
      <c r="B11035" s="2"/>
      <c r="D11035" s="44"/>
      <c r="E11035" s="44"/>
      <c r="F11035" s="45"/>
      <c r="G11035" s="45"/>
      <c r="H11035" s="45"/>
      <c r="I11035" s="45"/>
      <c r="J11035" s="45"/>
      <c r="K11035" s="45"/>
      <c r="L11035" s="45"/>
      <c r="M11035" s="45"/>
      <c r="N11035" s="45"/>
      <c r="O11035" s="45"/>
      <c r="P11035" s="45"/>
      <c r="Q11035" s="45"/>
      <c r="R11035" s="45"/>
      <c r="S11035" s="45"/>
      <c r="T11035" s="45"/>
      <c r="U11035" s="45"/>
      <c r="V11035" s="46"/>
      <c r="W11035" s="46"/>
    </row>
    <row r="11036" spans="2:34" ht="12.75" customHeight="1">
      <c r="B11036" s="2"/>
      <c r="D11036" s="44"/>
      <c r="E11036" s="44"/>
      <c r="F11036" s="45"/>
      <c r="G11036" s="45"/>
      <c r="H11036" s="45"/>
      <c r="I11036" s="45"/>
      <c r="J11036" s="45"/>
      <c r="K11036" s="45"/>
      <c r="L11036" s="45"/>
      <c r="M11036" s="45"/>
      <c r="N11036" s="45"/>
      <c r="O11036" s="45"/>
      <c r="P11036" s="45"/>
      <c r="Q11036" s="45"/>
      <c r="R11036" s="45"/>
      <c r="S11036" s="45"/>
      <c r="T11036" s="45"/>
      <c r="U11036" s="45"/>
      <c r="V11036" s="46"/>
      <c r="W11036" s="46"/>
    </row>
    <row r="11037" spans="2:34" ht="12.75" customHeight="1">
      <c r="B11037" s="2"/>
      <c r="D11037" s="44"/>
      <c r="E11037" s="44"/>
      <c r="F11037" s="45"/>
      <c r="G11037" s="45"/>
      <c r="H11037" s="45"/>
      <c r="I11037" s="45"/>
      <c r="J11037" s="45"/>
      <c r="K11037" s="45"/>
      <c r="L11037" s="45"/>
      <c r="M11037" s="45"/>
      <c r="N11037" s="45"/>
      <c r="O11037" s="45"/>
      <c r="P11037" s="45"/>
      <c r="Q11037" s="45"/>
      <c r="R11037" s="45"/>
      <c r="S11037" s="45"/>
      <c r="T11037" s="45"/>
      <c r="U11037" s="45"/>
      <c r="V11037" s="46"/>
      <c r="W11037" s="46"/>
    </row>
    <row r="11038" spans="2:34" ht="12.75" customHeight="1">
      <c r="B11038" s="2"/>
      <c r="D11038" s="44"/>
      <c r="E11038" s="44"/>
      <c r="F11038" s="45"/>
      <c r="G11038" s="45"/>
      <c r="H11038" s="45"/>
      <c r="I11038" s="45"/>
      <c r="J11038" s="45"/>
      <c r="K11038" s="45"/>
      <c r="L11038" s="45"/>
      <c r="M11038" s="45"/>
      <c r="N11038" s="45"/>
      <c r="O11038" s="45"/>
      <c r="P11038" s="45"/>
      <c r="Q11038" s="45"/>
      <c r="R11038" s="45"/>
      <c r="S11038" s="45"/>
      <c r="T11038" s="45"/>
      <c r="U11038" s="45"/>
      <c r="V11038" s="46"/>
      <c r="W11038" s="46"/>
    </row>
    <row r="11039" spans="2:34" ht="12.75" customHeight="1">
      <c r="B11039" s="2"/>
      <c r="D11039" s="44"/>
      <c r="E11039" s="44"/>
      <c r="F11039" s="45"/>
      <c r="G11039" s="45"/>
      <c r="H11039" s="45"/>
      <c r="I11039" s="45"/>
      <c r="J11039" s="45"/>
      <c r="K11039" s="45"/>
      <c r="L11039" s="45"/>
      <c r="M11039" s="45"/>
      <c r="N11039" s="45"/>
      <c r="O11039" s="45"/>
      <c r="P11039" s="45"/>
      <c r="Q11039" s="45"/>
      <c r="R11039" s="45"/>
      <c r="S11039" s="45"/>
      <c r="T11039" s="45"/>
      <c r="U11039" s="45"/>
      <c r="V11039" s="46"/>
      <c r="W11039" s="46"/>
    </row>
    <row r="11040" spans="2:34" ht="12.75" customHeight="1">
      <c r="B11040" s="2"/>
      <c r="D11040" s="44"/>
      <c r="E11040" s="44"/>
      <c r="F11040" s="45"/>
      <c r="G11040" s="45"/>
      <c r="H11040" s="45"/>
      <c r="I11040" s="45"/>
      <c r="J11040" s="45"/>
      <c r="K11040" s="45"/>
      <c r="L11040" s="45"/>
      <c r="M11040" s="45"/>
      <c r="N11040" s="45"/>
      <c r="O11040" s="45"/>
      <c r="P11040" s="45"/>
      <c r="Q11040" s="45"/>
      <c r="R11040" s="45"/>
      <c r="S11040" s="45"/>
      <c r="T11040" s="45"/>
      <c r="U11040" s="45"/>
      <c r="V11040" s="46"/>
      <c r="W11040" s="46"/>
    </row>
    <row r="11041" spans="2:33" ht="12.75" customHeight="1">
      <c r="B11041" s="2"/>
      <c r="D11041" s="44"/>
      <c r="E11041" s="44"/>
      <c r="F11041" s="45"/>
      <c r="G11041" s="45"/>
      <c r="H11041" s="45"/>
      <c r="I11041" s="45"/>
      <c r="J11041" s="45"/>
      <c r="K11041" s="45"/>
      <c r="L11041" s="45"/>
      <c r="M11041" s="45"/>
      <c r="N11041" s="45"/>
      <c r="O11041" s="45"/>
      <c r="P11041" s="45"/>
      <c r="Q11041" s="45"/>
      <c r="R11041" s="45"/>
      <c r="S11041" s="45"/>
      <c r="T11041" s="45"/>
      <c r="U11041" s="45"/>
      <c r="V11041" s="46"/>
      <c r="W11041" s="46"/>
    </row>
    <row r="11042" spans="2:33" ht="12.75" customHeight="1">
      <c r="B11042" s="2"/>
      <c r="D11042" s="44"/>
      <c r="E11042" s="44"/>
      <c r="F11042" s="45"/>
      <c r="G11042" s="45"/>
      <c r="H11042" s="45"/>
      <c r="I11042" s="45"/>
      <c r="J11042" s="45"/>
      <c r="K11042" s="45"/>
      <c r="L11042" s="45"/>
      <c r="M11042" s="45"/>
      <c r="N11042" s="45"/>
      <c r="O11042" s="45"/>
      <c r="P11042" s="45"/>
      <c r="Q11042" s="45"/>
      <c r="R11042" s="45"/>
      <c r="S11042" s="45"/>
      <c r="T11042" s="45"/>
      <c r="U11042" s="45"/>
      <c r="V11042" s="46"/>
      <c r="W11042" s="46"/>
    </row>
    <row r="11043" spans="2:33" ht="12.75" customHeight="1">
      <c r="B11043" s="2"/>
      <c r="D11043" s="44"/>
      <c r="E11043" s="44"/>
      <c r="F11043" s="45"/>
      <c r="G11043" s="45"/>
      <c r="H11043" s="45"/>
      <c r="I11043" s="45"/>
      <c r="J11043" s="45"/>
      <c r="K11043" s="45"/>
      <c r="L11043" s="45"/>
      <c r="M11043" s="45"/>
      <c r="N11043" s="45"/>
      <c r="O11043" s="45"/>
      <c r="P11043" s="45"/>
      <c r="Q11043" s="45"/>
      <c r="R11043" s="45"/>
      <c r="S11043" s="45"/>
      <c r="T11043" s="45"/>
      <c r="U11043" s="45"/>
      <c r="V11043" s="46"/>
      <c r="W11043" s="46"/>
    </row>
    <row r="11044" spans="2:33" ht="12.75" customHeight="1">
      <c r="B11044" s="2"/>
      <c r="D11044" s="44"/>
      <c r="E11044" s="44"/>
      <c r="F11044" s="45"/>
      <c r="G11044" s="45"/>
      <c r="H11044" s="45"/>
      <c r="I11044" s="45"/>
      <c r="J11044" s="45"/>
      <c r="K11044" s="45"/>
      <c r="L11044" s="45"/>
      <c r="M11044" s="45"/>
      <c r="N11044" s="45"/>
      <c r="O11044" s="45"/>
      <c r="P11044" s="45"/>
      <c r="Q11044" s="45"/>
      <c r="R11044" s="45"/>
      <c r="S11044" s="45"/>
      <c r="T11044" s="45"/>
      <c r="U11044" s="45"/>
      <c r="V11044" s="46"/>
      <c r="W11044" s="46"/>
    </row>
    <row r="11045" spans="2:33" ht="12.75" customHeight="1">
      <c r="B11045" s="2"/>
      <c r="D11045" s="44"/>
      <c r="E11045" s="44"/>
      <c r="F11045" s="45"/>
      <c r="G11045" s="45"/>
      <c r="H11045" s="45"/>
      <c r="I11045" s="45"/>
      <c r="J11045" s="45"/>
      <c r="K11045" s="45"/>
      <c r="L11045" s="45"/>
      <c r="M11045" s="45"/>
      <c r="N11045" s="45"/>
      <c r="O11045" s="45"/>
      <c r="P11045" s="45"/>
      <c r="Q11045" s="45"/>
      <c r="R11045" s="45"/>
      <c r="S11045" s="45"/>
      <c r="T11045" s="45"/>
      <c r="U11045" s="45"/>
      <c r="V11045" s="46"/>
      <c r="W11045" s="46"/>
    </row>
    <row r="11046" spans="2:33" ht="12.75" customHeight="1">
      <c r="B11046" s="2"/>
      <c r="D11046" s="44"/>
      <c r="E11046" s="44"/>
      <c r="F11046" s="45"/>
      <c r="G11046" s="45"/>
      <c r="H11046" s="45"/>
      <c r="I11046" s="45"/>
      <c r="J11046" s="45"/>
      <c r="K11046" s="45"/>
      <c r="L11046" s="45"/>
      <c r="M11046" s="45"/>
      <c r="N11046" s="45"/>
      <c r="O11046" s="45"/>
      <c r="P11046" s="45"/>
      <c r="Q11046" s="45"/>
      <c r="R11046" s="45"/>
      <c r="S11046" s="45"/>
      <c r="T11046" s="45"/>
      <c r="U11046" s="45"/>
      <c r="V11046" s="46"/>
      <c r="W11046" s="46"/>
    </row>
    <row r="11047" spans="2:33" ht="12.75" customHeight="1">
      <c r="B11047" s="2"/>
      <c r="D11047" s="44"/>
      <c r="E11047" s="44"/>
      <c r="F11047" s="45"/>
      <c r="G11047" s="45"/>
      <c r="H11047" s="45"/>
      <c r="I11047" s="45"/>
      <c r="J11047" s="45"/>
      <c r="K11047" s="45"/>
      <c r="L11047" s="45"/>
      <c r="M11047" s="45"/>
      <c r="N11047" s="45"/>
      <c r="O11047" s="45"/>
      <c r="P11047" s="45"/>
      <c r="Q11047" s="45"/>
      <c r="R11047" s="45"/>
      <c r="S11047" s="45"/>
      <c r="T11047" s="45"/>
      <c r="U11047" s="45"/>
      <c r="V11047" s="46"/>
      <c r="W11047" s="46"/>
    </row>
    <row r="11048" spans="2:33" ht="12.75" customHeight="1">
      <c r="B11048" s="2"/>
      <c r="D11048" s="44"/>
      <c r="E11048" s="44"/>
      <c r="F11048" s="45"/>
      <c r="G11048" s="45"/>
      <c r="H11048" s="45"/>
      <c r="I11048" s="45"/>
      <c r="J11048" s="45"/>
      <c r="K11048" s="45"/>
      <c r="L11048" s="45"/>
      <c r="M11048" s="45"/>
      <c r="N11048" s="45"/>
      <c r="O11048" s="45"/>
      <c r="P11048" s="45"/>
      <c r="Q11048" s="45"/>
      <c r="R11048" s="45"/>
      <c r="S11048" s="45"/>
      <c r="T11048" s="45"/>
      <c r="U11048" s="45"/>
      <c r="V11048" s="46"/>
      <c r="W11048" s="46"/>
    </row>
    <row r="11049" spans="2:33" ht="12.75" customHeight="1">
      <c r="B11049" s="2"/>
      <c r="D11049" s="44"/>
      <c r="E11049" s="44"/>
      <c r="F11049" s="45"/>
      <c r="G11049" s="45"/>
      <c r="H11049" s="45"/>
      <c r="I11049" s="45"/>
      <c r="J11049" s="45"/>
      <c r="K11049" s="45"/>
      <c r="L11049" s="45"/>
      <c r="M11049" s="45"/>
      <c r="N11049" s="45"/>
      <c r="O11049" s="45"/>
      <c r="P11049" s="45"/>
      <c r="Q11049" s="45"/>
      <c r="R11049" s="45"/>
      <c r="S11049" s="45"/>
      <c r="T11049" s="45"/>
      <c r="U11049" s="45"/>
      <c r="V11049" s="46"/>
      <c r="W11049" s="46"/>
    </row>
    <row r="11050" spans="2:33" ht="12.75" customHeight="1">
      <c r="B11050" s="2"/>
      <c r="D11050" s="44"/>
      <c r="E11050" s="44"/>
      <c r="F11050" s="45"/>
      <c r="G11050" s="45"/>
      <c r="H11050" s="45"/>
      <c r="I11050" s="45"/>
      <c r="J11050" s="45"/>
      <c r="K11050" s="45"/>
      <c r="L11050" s="45"/>
      <c r="M11050" s="45"/>
      <c r="N11050" s="45"/>
      <c r="O11050" s="45"/>
      <c r="P11050" s="45"/>
      <c r="Q11050" s="45"/>
      <c r="R11050" s="45"/>
      <c r="S11050" s="45"/>
      <c r="T11050" s="45"/>
      <c r="U11050" s="45"/>
      <c r="V11050" s="46"/>
      <c r="W11050" s="46"/>
    </row>
    <row r="11051" spans="2:33" ht="12.75" customHeight="1">
      <c r="B11051" s="2"/>
      <c r="D11051" s="44"/>
      <c r="E11051" s="44"/>
      <c r="F11051" s="45"/>
      <c r="G11051" s="45"/>
      <c r="H11051" s="45"/>
      <c r="I11051" s="45"/>
      <c r="J11051" s="45"/>
      <c r="K11051" s="45"/>
      <c r="L11051" s="45"/>
      <c r="M11051" s="45"/>
      <c r="N11051" s="45"/>
      <c r="O11051" s="45"/>
      <c r="P11051" s="45"/>
      <c r="Q11051" s="45"/>
      <c r="R11051" s="45"/>
      <c r="S11051" s="45"/>
      <c r="T11051" s="45"/>
      <c r="U11051" s="45"/>
      <c r="V11051" s="46"/>
      <c r="W11051" s="46"/>
    </row>
    <row r="11055" spans="2:33" ht="12.75" customHeight="1">
      <c r="B11055" s="39"/>
      <c r="C11055" s="39"/>
      <c r="D11055" s="39"/>
      <c r="E11055" s="39"/>
      <c r="F11055" s="39"/>
      <c r="G11055" s="1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</row>
    <row r="11056" spans="2:33" ht="12.75" customHeight="1">
      <c r="AB11056" s="39"/>
      <c r="AC11056" s="39"/>
      <c r="AD11056" s="39"/>
      <c r="AE11056" s="39"/>
      <c r="AF11056" s="39"/>
      <c r="AG11056" s="39"/>
    </row>
    <row r="11057" spans="2:37" ht="12.75" customHeight="1">
      <c r="B11057" s="39"/>
      <c r="C11057" s="39"/>
      <c r="D11057" s="39"/>
      <c r="E11057" s="39"/>
      <c r="G11057" s="1"/>
      <c r="H11057" s="41"/>
      <c r="I11057" s="41"/>
      <c r="J11057" s="41"/>
      <c r="K11057" s="41"/>
      <c r="L11057" s="41"/>
      <c r="M11057" s="41"/>
      <c r="N11057" s="41"/>
      <c r="O11057" s="39"/>
      <c r="P11057" s="39"/>
      <c r="Q11057" s="39"/>
      <c r="R11057" s="39"/>
      <c r="S11057" s="1"/>
      <c r="T11057" s="42"/>
      <c r="U11057" s="42"/>
      <c r="V11057" s="42"/>
      <c r="W11057" s="42"/>
      <c r="X11057" s="42"/>
      <c r="Y11057" s="42"/>
      <c r="Z11057" s="42"/>
      <c r="AA11057" s="42"/>
      <c r="AB11057" s="39"/>
      <c r="AC11057" s="39"/>
      <c r="AD11057" s="39"/>
      <c r="AE11057" s="39"/>
      <c r="AF11057" s="39"/>
      <c r="AG11057" s="39"/>
    </row>
    <row r="11058" spans="2:37" ht="12.75" customHeight="1">
      <c r="AB11058" s="39"/>
      <c r="AC11058" s="39"/>
      <c r="AD11058" s="39"/>
      <c r="AE11058" s="39"/>
      <c r="AF11058" s="39"/>
      <c r="AG11058" s="39"/>
    </row>
    <row r="11059" spans="2:37" ht="12.75" customHeight="1">
      <c r="AB11059" s="39"/>
      <c r="AC11059" s="39"/>
      <c r="AD11059" s="39"/>
      <c r="AE11059" s="39"/>
      <c r="AF11059" s="39"/>
      <c r="AG11059" s="39"/>
    </row>
    <row r="11060" spans="2:37" ht="12.75" customHeight="1">
      <c r="AB11060" s="39"/>
      <c r="AC11060" s="39"/>
      <c r="AD11060" s="39"/>
      <c r="AE11060" s="39"/>
      <c r="AF11060" s="39"/>
      <c r="AG11060" s="39"/>
    </row>
    <row r="11062" spans="2:37" ht="12.75" customHeight="1">
      <c r="B11062" s="43"/>
      <c r="D11062" s="43"/>
      <c r="E11062" s="43"/>
      <c r="G11062" s="43"/>
      <c r="H11062" s="43"/>
      <c r="J11062" s="43"/>
      <c r="K11062" s="43"/>
      <c r="L11062" s="43"/>
      <c r="M11062" s="43"/>
      <c r="N11062" s="43"/>
      <c r="O11062" s="43"/>
      <c r="Q11062" s="43"/>
      <c r="R11062" s="43"/>
      <c r="S11062" s="43"/>
      <c r="T11062" s="43"/>
      <c r="U11062" s="43"/>
      <c r="X11062" s="43"/>
      <c r="Y11062" s="43"/>
      <c r="Z11062" s="43"/>
      <c r="AA11062" s="43"/>
      <c r="AB11062" s="43"/>
      <c r="AC11062" s="43"/>
      <c r="AE11062" s="43"/>
      <c r="AF11062" s="43"/>
      <c r="AG11062" s="43"/>
      <c r="AH11062" s="43"/>
    </row>
    <row r="11063" spans="2:37" ht="12.75" customHeight="1">
      <c r="B11063" s="43"/>
      <c r="D11063" s="43"/>
      <c r="E11063" s="43"/>
      <c r="G11063" s="43"/>
      <c r="H11063" s="43"/>
      <c r="J11063" s="43"/>
      <c r="K11063" s="43"/>
      <c r="L11063" s="43"/>
      <c r="M11063" s="43"/>
      <c r="N11063" s="43"/>
      <c r="O11063" s="43"/>
      <c r="Q11063" s="43"/>
      <c r="R11063" s="43"/>
      <c r="S11063" s="43"/>
      <c r="T11063" s="43"/>
      <c r="U11063" s="43"/>
      <c r="X11063" s="43"/>
      <c r="Y11063" s="43"/>
      <c r="Z11063" s="43"/>
      <c r="AA11063" s="43"/>
      <c r="AB11063" s="43"/>
      <c r="AC11063" s="43"/>
      <c r="AE11063" s="43"/>
      <c r="AF11063" s="43"/>
      <c r="AG11063" s="43"/>
      <c r="AH11063" s="43"/>
    </row>
    <row r="11064" spans="2:37" ht="12.75" customHeight="1">
      <c r="B11064" s="2"/>
      <c r="D11064" s="44"/>
      <c r="E11064" s="44"/>
      <c r="F11064" s="45"/>
      <c r="G11064" s="45"/>
      <c r="H11064" s="45"/>
      <c r="I11064" s="45"/>
      <c r="J11064" s="45"/>
      <c r="K11064" s="45"/>
      <c r="L11064" s="45"/>
      <c r="M11064" s="45"/>
      <c r="N11064" s="45"/>
      <c r="O11064" s="45"/>
      <c r="P11064" s="45"/>
      <c r="Q11064" s="45"/>
      <c r="R11064" s="45"/>
      <c r="S11064" s="45"/>
      <c r="T11064" s="45"/>
      <c r="U11064" s="45"/>
      <c r="V11064" s="46"/>
      <c r="W11064" s="46"/>
      <c r="X11064" s="45"/>
      <c r="Y11064" s="45"/>
      <c r="Z11064" s="44"/>
      <c r="AA11064" s="44"/>
      <c r="AB11064" s="45"/>
      <c r="AC11064" s="45"/>
      <c r="AD11064" s="45"/>
      <c r="AE11064" s="45"/>
      <c r="AF11064" s="45"/>
      <c r="AG11064" s="45"/>
      <c r="AH11064" s="45"/>
      <c r="AI11064" s="45"/>
      <c r="AJ11064" s="45"/>
      <c r="AK11064" s="20"/>
    </row>
    <row r="11065" spans="2:37" ht="12.75" customHeight="1">
      <c r="B11065" s="2"/>
      <c r="D11065" s="44"/>
      <c r="E11065" s="44"/>
      <c r="F11065" s="45"/>
      <c r="G11065" s="45"/>
      <c r="H11065" s="45"/>
      <c r="I11065" s="45"/>
      <c r="J11065" s="45"/>
      <c r="K11065" s="45"/>
      <c r="L11065" s="45"/>
      <c r="M11065" s="45"/>
      <c r="N11065" s="45"/>
      <c r="O11065" s="45"/>
      <c r="P11065" s="45"/>
      <c r="Q11065" s="45"/>
      <c r="R11065" s="45"/>
      <c r="S11065" s="45"/>
      <c r="T11065" s="45"/>
      <c r="U11065" s="45"/>
      <c r="V11065" s="46"/>
      <c r="W11065" s="46"/>
      <c r="X11065" s="45"/>
      <c r="Y11065" s="45"/>
      <c r="Z11065" s="44"/>
      <c r="AA11065" s="44"/>
      <c r="AB11065" s="45"/>
      <c r="AC11065" s="45"/>
      <c r="AD11065" s="45"/>
      <c r="AE11065" s="45"/>
      <c r="AF11065" s="45"/>
      <c r="AG11065" s="45"/>
      <c r="AH11065" s="45"/>
      <c r="AI11065" s="45"/>
      <c r="AJ11065" s="45"/>
      <c r="AK11065" s="20"/>
    </row>
    <row r="11066" spans="2:37" ht="12.75" customHeight="1">
      <c r="B11066" s="2"/>
      <c r="D11066" s="44"/>
      <c r="E11066" s="44"/>
      <c r="F11066" s="45"/>
      <c r="G11066" s="45"/>
      <c r="H11066" s="45"/>
      <c r="I11066" s="45"/>
      <c r="J11066" s="45"/>
      <c r="K11066" s="45"/>
      <c r="L11066" s="45"/>
      <c r="M11066" s="45"/>
      <c r="N11066" s="45"/>
      <c r="O11066" s="45"/>
      <c r="P11066" s="45"/>
      <c r="Q11066" s="45"/>
      <c r="R11066" s="45"/>
      <c r="S11066" s="45"/>
      <c r="T11066" s="45"/>
      <c r="U11066" s="45"/>
      <c r="V11066" s="46"/>
      <c r="W11066" s="46"/>
      <c r="X11066" s="45"/>
      <c r="Y11066" s="45"/>
      <c r="Z11066" s="44"/>
      <c r="AA11066" s="44"/>
      <c r="AB11066" s="45"/>
      <c r="AC11066" s="45"/>
      <c r="AD11066" s="45"/>
      <c r="AE11066" s="45"/>
      <c r="AF11066" s="45"/>
      <c r="AG11066" s="45"/>
      <c r="AH11066" s="45"/>
      <c r="AI11066" s="45"/>
      <c r="AJ11066" s="45"/>
      <c r="AK11066" s="20"/>
    </row>
    <row r="11067" spans="2:37" ht="12.75" customHeight="1">
      <c r="B11067" s="2"/>
      <c r="D11067" s="44"/>
      <c r="E11067" s="44"/>
      <c r="F11067" s="45"/>
      <c r="G11067" s="45"/>
      <c r="H11067" s="45"/>
      <c r="I11067" s="45"/>
      <c r="J11067" s="45"/>
      <c r="K11067" s="45"/>
      <c r="L11067" s="45"/>
      <c r="M11067" s="45"/>
      <c r="N11067" s="45"/>
      <c r="O11067" s="45"/>
      <c r="P11067" s="45"/>
      <c r="Q11067" s="45"/>
      <c r="R11067" s="45"/>
      <c r="S11067" s="45"/>
      <c r="T11067" s="45"/>
      <c r="U11067" s="45"/>
      <c r="V11067" s="46"/>
      <c r="W11067" s="46"/>
      <c r="X11067" s="45"/>
      <c r="Y11067" s="45"/>
      <c r="Z11067" s="44"/>
      <c r="AA11067" s="44"/>
      <c r="AB11067" s="45"/>
      <c r="AC11067" s="45"/>
      <c r="AD11067" s="45"/>
      <c r="AE11067" s="45"/>
      <c r="AF11067" s="45"/>
      <c r="AG11067" s="45"/>
      <c r="AH11067" s="45"/>
      <c r="AI11067" s="45"/>
      <c r="AJ11067" s="45"/>
      <c r="AK11067" s="20"/>
    </row>
    <row r="11068" spans="2:37" ht="12.75" customHeight="1">
      <c r="B11068" s="2"/>
      <c r="D11068" s="44"/>
      <c r="E11068" s="44"/>
      <c r="F11068" s="45"/>
      <c r="G11068" s="45"/>
      <c r="H11068" s="45"/>
      <c r="I11068" s="45"/>
      <c r="J11068" s="45"/>
      <c r="K11068" s="45"/>
      <c r="L11068" s="45"/>
      <c r="M11068" s="45"/>
      <c r="N11068" s="45"/>
      <c r="O11068" s="45"/>
      <c r="P11068" s="45"/>
      <c r="Q11068" s="45"/>
      <c r="R11068" s="45"/>
      <c r="S11068" s="45"/>
      <c r="T11068" s="45"/>
      <c r="U11068" s="45"/>
      <c r="V11068" s="46"/>
      <c r="W11068" s="46"/>
      <c r="X11068" s="45"/>
      <c r="Y11068" s="45"/>
      <c r="Z11068" s="44"/>
      <c r="AA11068" s="44"/>
      <c r="AB11068" s="45"/>
      <c r="AC11068" s="45"/>
      <c r="AD11068" s="45"/>
      <c r="AE11068" s="45"/>
      <c r="AF11068" s="45"/>
      <c r="AG11068" s="45"/>
      <c r="AH11068" s="45"/>
      <c r="AI11068" s="45"/>
      <c r="AJ11068" s="45"/>
      <c r="AK11068" s="20"/>
    </row>
    <row r="11069" spans="2:37" ht="12.75" customHeight="1">
      <c r="B11069" s="2"/>
      <c r="D11069" s="44"/>
      <c r="E11069" s="44"/>
      <c r="F11069" s="45"/>
      <c r="G11069" s="45"/>
      <c r="H11069" s="45"/>
      <c r="I11069" s="45"/>
      <c r="J11069" s="45"/>
      <c r="K11069" s="45"/>
      <c r="L11069" s="45"/>
      <c r="M11069" s="45"/>
      <c r="N11069" s="45"/>
      <c r="O11069" s="45"/>
      <c r="P11069" s="45"/>
      <c r="Q11069" s="45"/>
      <c r="R11069" s="45"/>
      <c r="S11069" s="45"/>
      <c r="T11069" s="45"/>
      <c r="U11069" s="45"/>
      <c r="V11069" s="46"/>
      <c r="W11069" s="46"/>
      <c r="X11069" s="45"/>
      <c r="Y11069" s="45"/>
      <c r="Z11069" s="44"/>
      <c r="AA11069" s="44"/>
      <c r="AB11069" s="45"/>
      <c r="AC11069" s="45"/>
      <c r="AD11069" s="45"/>
      <c r="AE11069" s="45"/>
      <c r="AF11069" s="45"/>
      <c r="AG11069" s="45"/>
      <c r="AH11069" s="45"/>
      <c r="AI11069" s="45"/>
      <c r="AJ11069" s="45"/>
      <c r="AK11069" s="20"/>
    </row>
    <row r="11070" spans="2:37" ht="12.75" customHeight="1">
      <c r="B11070" s="2"/>
      <c r="D11070" s="44"/>
      <c r="E11070" s="44"/>
      <c r="F11070" s="45"/>
      <c r="G11070" s="45"/>
      <c r="H11070" s="45"/>
      <c r="I11070" s="45"/>
      <c r="J11070" s="45"/>
      <c r="K11070" s="45"/>
      <c r="L11070" s="45"/>
      <c r="M11070" s="45"/>
      <c r="N11070" s="45"/>
      <c r="O11070" s="45"/>
      <c r="P11070" s="45"/>
      <c r="Q11070" s="45"/>
      <c r="R11070" s="45"/>
      <c r="S11070" s="45"/>
      <c r="T11070" s="45"/>
      <c r="U11070" s="45"/>
      <c r="V11070" s="46"/>
      <c r="W11070" s="46"/>
      <c r="X11070" s="45"/>
      <c r="Y11070" s="45"/>
      <c r="Z11070" s="44"/>
      <c r="AA11070" s="44"/>
      <c r="AB11070" s="45"/>
      <c r="AC11070" s="45"/>
      <c r="AD11070" s="45"/>
      <c r="AE11070" s="45"/>
      <c r="AF11070" s="45"/>
      <c r="AG11070" s="45"/>
      <c r="AH11070" s="45"/>
      <c r="AI11070" s="45"/>
      <c r="AJ11070" s="45"/>
      <c r="AK11070" s="20"/>
    </row>
    <row r="11071" spans="2:37" ht="12.75" customHeight="1">
      <c r="B11071" s="2"/>
      <c r="D11071" s="44"/>
      <c r="E11071" s="44"/>
      <c r="F11071" s="45"/>
      <c r="G11071" s="45"/>
      <c r="H11071" s="45"/>
      <c r="I11071" s="45"/>
      <c r="J11071" s="45"/>
      <c r="K11071" s="45"/>
      <c r="L11071" s="45"/>
      <c r="M11071" s="45"/>
      <c r="N11071" s="45"/>
      <c r="O11071" s="45"/>
      <c r="P11071" s="45"/>
      <c r="Q11071" s="45"/>
      <c r="R11071" s="45"/>
      <c r="S11071" s="45"/>
      <c r="T11071" s="45"/>
      <c r="U11071" s="45"/>
      <c r="V11071" s="46"/>
      <c r="W11071" s="46"/>
      <c r="X11071" s="45"/>
      <c r="Y11071" s="45"/>
      <c r="Z11071" s="44"/>
      <c r="AA11071" s="44"/>
      <c r="AB11071" s="45"/>
      <c r="AC11071" s="45"/>
      <c r="AD11071" s="45"/>
      <c r="AE11071" s="45"/>
      <c r="AF11071" s="45"/>
      <c r="AG11071" s="45"/>
      <c r="AH11071" s="45"/>
      <c r="AI11071" s="45"/>
      <c r="AJ11071" s="45"/>
      <c r="AK11071" s="20"/>
    </row>
    <row r="11072" spans="2:37" ht="12.75" customHeight="1">
      <c r="B11072" s="2"/>
      <c r="D11072" s="44"/>
      <c r="E11072" s="44"/>
      <c r="F11072" s="45"/>
      <c r="G11072" s="45"/>
      <c r="H11072" s="45"/>
      <c r="I11072" s="45"/>
      <c r="J11072" s="45"/>
      <c r="K11072" s="45"/>
      <c r="L11072" s="45"/>
      <c r="M11072" s="45"/>
      <c r="N11072" s="45"/>
      <c r="O11072" s="45"/>
      <c r="P11072" s="45"/>
      <c r="Q11072" s="45"/>
      <c r="R11072" s="45"/>
      <c r="S11072" s="45"/>
      <c r="T11072" s="45"/>
      <c r="U11072" s="45"/>
      <c r="V11072" s="46"/>
      <c r="W11072" s="46"/>
      <c r="X11072" s="45"/>
      <c r="Y11072" s="45"/>
      <c r="Z11072" s="44"/>
      <c r="AA11072" s="44"/>
      <c r="AB11072" s="45"/>
      <c r="AC11072" s="45"/>
      <c r="AD11072" s="45"/>
      <c r="AE11072" s="45"/>
      <c r="AF11072" s="45"/>
      <c r="AG11072" s="45"/>
      <c r="AH11072" s="45"/>
      <c r="AI11072" s="45"/>
      <c r="AJ11072" s="45"/>
      <c r="AK11072" s="20"/>
    </row>
    <row r="11073" spans="2:37" ht="12.75" customHeight="1">
      <c r="B11073" s="2"/>
      <c r="D11073" s="44"/>
      <c r="E11073" s="44"/>
      <c r="F11073" s="45"/>
      <c r="G11073" s="45"/>
      <c r="H11073" s="45"/>
      <c r="I11073" s="45"/>
      <c r="J11073" s="45"/>
      <c r="K11073" s="45"/>
      <c r="L11073" s="45"/>
      <c r="M11073" s="45"/>
      <c r="N11073" s="45"/>
      <c r="O11073" s="45"/>
      <c r="P11073" s="45"/>
      <c r="Q11073" s="45"/>
      <c r="R11073" s="45"/>
      <c r="S11073" s="45"/>
      <c r="T11073" s="45"/>
      <c r="U11073" s="45"/>
      <c r="V11073" s="46"/>
      <c r="W11073" s="46"/>
      <c r="X11073" s="45"/>
      <c r="Y11073" s="45"/>
      <c r="Z11073" s="44"/>
      <c r="AA11073" s="44"/>
      <c r="AB11073" s="45"/>
      <c r="AC11073" s="45"/>
      <c r="AD11073" s="45"/>
      <c r="AE11073" s="45"/>
      <c r="AF11073" s="45"/>
      <c r="AG11073" s="45"/>
      <c r="AH11073" s="45"/>
      <c r="AI11073" s="45"/>
      <c r="AJ11073" s="45"/>
      <c r="AK11073" s="20"/>
    </row>
    <row r="11074" spans="2:37" ht="12.75" customHeight="1">
      <c r="B11074" s="2"/>
      <c r="D11074" s="44"/>
      <c r="E11074" s="44"/>
      <c r="F11074" s="45"/>
      <c r="G11074" s="45"/>
      <c r="H11074" s="45"/>
      <c r="I11074" s="45"/>
      <c r="J11074" s="45"/>
      <c r="K11074" s="45"/>
      <c r="L11074" s="45"/>
      <c r="M11074" s="45"/>
      <c r="N11074" s="45"/>
      <c r="O11074" s="45"/>
      <c r="P11074" s="45"/>
      <c r="Q11074" s="45"/>
      <c r="R11074" s="45"/>
      <c r="S11074" s="45"/>
      <c r="T11074" s="45"/>
      <c r="U11074" s="45"/>
      <c r="V11074" s="46"/>
      <c r="W11074" s="46"/>
      <c r="X11074" s="45"/>
      <c r="Y11074" s="45"/>
      <c r="Z11074" s="44"/>
      <c r="AA11074" s="44"/>
      <c r="AB11074" s="45"/>
      <c r="AC11074" s="45"/>
      <c r="AD11074" s="45"/>
      <c r="AE11074" s="45"/>
      <c r="AF11074" s="45"/>
      <c r="AG11074" s="45"/>
      <c r="AH11074" s="45"/>
      <c r="AI11074" s="45"/>
      <c r="AJ11074" s="45"/>
      <c r="AK11074" s="20"/>
    </row>
    <row r="11075" spans="2:37" ht="12.75" customHeight="1">
      <c r="B11075" s="2"/>
      <c r="D11075" s="44"/>
      <c r="E11075" s="44"/>
      <c r="F11075" s="45"/>
      <c r="G11075" s="45"/>
      <c r="H11075" s="45"/>
      <c r="I11075" s="45"/>
      <c r="J11075" s="45"/>
      <c r="K11075" s="45"/>
      <c r="L11075" s="45"/>
      <c r="M11075" s="45"/>
      <c r="N11075" s="45"/>
      <c r="O11075" s="45"/>
      <c r="P11075" s="45"/>
      <c r="Q11075" s="45"/>
      <c r="R11075" s="45"/>
      <c r="S11075" s="45"/>
      <c r="T11075" s="45"/>
      <c r="U11075" s="45"/>
      <c r="V11075" s="46"/>
      <c r="W11075" s="46"/>
      <c r="X11075" s="45"/>
      <c r="Y11075" s="45"/>
      <c r="Z11075" s="44"/>
      <c r="AA11075" s="44"/>
      <c r="AB11075" s="45"/>
      <c r="AC11075" s="45"/>
      <c r="AD11075" s="45"/>
      <c r="AE11075" s="45"/>
      <c r="AF11075" s="45"/>
      <c r="AG11075" s="45"/>
      <c r="AH11075" s="45"/>
      <c r="AI11075" s="45"/>
      <c r="AJ11075" s="45"/>
      <c r="AK11075" s="20"/>
    </row>
    <row r="11076" spans="2:37" ht="12.75" customHeight="1">
      <c r="B11076" s="2"/>
      <c r="D11076" s="44"/>
      <c r="E11076" s="44"/>
      <c r="F11076" s="45"/>
      <c r="G11076" s="45"/>
      <c r="H11076" s="45"/>
      <c r="I11076" s="45"/>
      <c r="J11076" s="45"/>
      <c r="K11076" s="45"/>
      <c r="L11076" s="45"/>
      <c r="M11076" s="45"/>
      <c r="N11076" s="45"/>
      <c r="O11076" s="45"/>
      <c r="P11076" s="45"/>
      <c r="Q11076" s="45"/>
      <c r="R11076" s="45"/>
      <c r="S11076" s="45"/>
      <c r="T11076" s="45"/>
      <c r="U11076" s="45"/>
      <c r="V11076" s="46"/>
      <c r="W11076" s="46"/>
      <c r="X11076" s="45"/>
      <c r="Y11076" s="45"/>
      <c r="Z11076" s="44"/>
      <c r="AA11076" s="44"/>
      <c r="AB11076" s="45"/>
      <c r="AC11076" s="45"/>
      <c r="AD11076" s="45"/>
      <c r="AE11076" s="45"/>
      <c r="AF11076" s="45"/>
      <c r="AG11076" s="45"/>
      <c r="AH11076" s="45"/>
      <c r="AI11076" s="45"/>
      <c r="AJ11076" s="45"/>
      <c r="AK11076" s="20"/>
    </row>
    <row r="11077" spans="2:37" ht="12.75" customHeight="1">
      <c r="B11077" s="2"/>
      <c r="D11077" s="44"/>
      <c r="E11077" s="44"/>
      <c r="F11077" s="45"/>
      <c r="G11077" s="45"/>
      <c r="H11077" s="45"/>
      <c r="I11077" s="45"/>
      <c r="J11077" s="45"/>
      <c r="K11077" s="45"/>
      <c r="L11077" s="45"/>
      <c r="M11077" s="45"/>
      <c r="N11077" s="45"/>
      <c r="O11077" s="45"/>
      <c r="P11077" s="45"/>
      <c r="Q11077" s="45"/>
      <c r="R11077" s="45"/>
      <c r="S11077" s="45"/>
      <c r="T11077" s="45"/>
      <c r="U11077" s="45"/>
      <c r="V11077" s="46"/>
      <c r="W11077" s="46"/>
      <c r="X11077" s="45"/>
      <c r="Y11077" s="45"/>
      <c r="Z11077" s="44"/>
      <c r="AA11077" s="44"/>
      <c r="AB11077" s="45"/>
      <c r="AC11077" s="45"/>
      <c r="AD11077" s="45"/>
      <c r="AE11077" s="45"/>
      <c r="AF11077" s="45"/>
      <c r="AG11077" s="45"/>
      <c r="AH11077" s="45"/>
      <c r="AI11077" s="45"/>
      <c r="AJ11077" s="45"/>
      <c r="AK11077" s="20"/>
    </row>
    <row r="11078" spans="2:37" ht="12.75" customHeight="1">
      <c r="B11078" s="2"/>
      <c r="D11078" s="44"/>
      <c r="E11078" s="44"/>
      <c r="F11078" s="45"/>
      <c r="G11078" s="45"/>
      <c r="H11078" s="45"/>
      <c r="I11078" s="45"/>
      <c r="J11078" s="45"/>
      <c r="K11078" s="45"/>
      <c r="L11078" s="45"/>
      <c r="M11078" s="45"/>
      <c r="N11078" s="45"/>
      <c r="O11078" s="45"/>
      <c r="P11078" s="45"/>
      <c r="Q11078" s="45"/>
      <c r="R11078" s="45"/>
      <c r="S11078" s="45"/>
      <c r="T11078" s="45"/>
      <c r="U11078" s="45"/>
      <c r="V11078" s="46"/>
      <c r="W11078" s="46"/>
      <c r="X11078" s="45"/>
      <c r="Y11078" s="45"/>
      <c r="Z11078" s="44"/>
      <c r="AA11078" s="44"/>
      <c r="AB11078" s="45"/>
      <c r="AC11078" s="45"/>
      <c r="AD11078" s="45"/>
      <c r="AE11078" s="45"/>
      <c r="AF11078" s="45"/>
      <c r="AG11078" s="45"/>
      <c r="AH11078" s="45"/>
      <c r="AI11078" s="45"/>
      <c r="AJ11078" s="45"/>
      <c r="AK11078" s="20"/>
    </row>
    <row r="11079" spans="2:37" ht="12.75" customHeight="1">
      <c r="B11079" s="2"/>
      <c r="D11079" s="44"/>
      <c r="E11079" s="44"/>
      <c r="F11079" s="45"/>
      <c r="G11079" s="45"/>
      <c r="H11079" s="45"/>
      <c r="I11079" s="45"/>
      <c r="J11079" s="45"/>
      <c r="K11079" s="45"/>
      <c r="L11079" s="45"/>
      <c r="M11079" s="45"/>
      <c r="N11079" s="45"/>
      <c r="O11079" s="45"/>
      <c r="P11079" s="45"/>
      <c r="Q11079" s="45"/>
      <c r="R11079" s="45"/>
      <c r="S11079" s="45"/>
      <c r="T11079" s="45"/>
      <c r="U11079" s="45"/>
      <c r="V11079" s="46"/>
      <c r="W11079" s="46"/>
      <c r="X11079" s="45"/>
      <c r="Y11079" s="45"/>
      <c r="Z11079" s="44"/>
      <c r="AA11079" s="44"/>
      <c r="AB11079" s="45"/>
      <c r="AC11079" s="45"/>
      <c r="AD11079" s="45"/>
      <c r="AE11079" s="45"/>
      <c r="AF11079" s="45"/>
      <c r="AG11079" s="45"/>
      <c r="AH11079" s="45"/>
      <c r="AI11079" s="45"/>
      <c r="AJ11079" s="45"/>
      <c r="AK11079" s="20"/>
    </row>
    <row r="11080" spans="2:37" ht="12.75" customHeight="1">
      <c r="B11080" s="2"/>
      <c r="D11080" s="44"/>
      <c r="E11080" s="44"/>
      <c r="F11080" s="45"/>
      <c r="G11080" s="45"/>
      <c r="H11080" s="45"/>
      <c r="I11080" s="45"/>
      <c r="J11080" s="45"/>
      <c r="K11080" s="45"/>
      <c r="L11080" s="45"/>
      <c r="M11080" s="45"/>
      <c r="N11080" s="45"/>
      <c r="O11080" s="45"/>
      <c r="P11080" s="45"/>
      <c r="Q11080" s="45"/>
      <c r="R11080" s="45"/>
      <c r="S11080" s="45"/>
      <c r="T11080" s="45"/>
      <c r="U11080" s="45"/>
      <c r="V11080" s="46"/>
      <c r="W11080" s="46"/>
      <c r="X11080" s="45"/>
      <c r="Y11080" s="45"/>
      <c r="Z11080" s="44"/>
      <c r="AA11080" s="44"/>
      <c r="AB11080" s="45"/>
      <c r="AC11080" s="45"/>
      <c r="AD11080" s="45"/>
      <c r="AE11080" s="45"/>
      <c r="AF11080" s="45"/>
      <c r="AG11080" s="45"/>
      <c r="AH11080" s="45"/>
      <c r="AI11080" s="45"/>
      <c r="AJ11080" s="45"/>
      <c r="AK11080" s="20"/>
    </row>
    <row r="11081" spans="2:37" ht="12.75" customHeight="1">
      <c r="B11081" s="2"/>
      <c r="D11081" s="44"/>
      <c r="E11081" s="44"/>
      <c r="F11081" s="45"/>
      <c r="G11081" s="45"/>
      <c r="H11081" s="45"/>
      <c r="I11081" s="45"/>
      <c r="J11081" s="45"/>
      <c r="K11081" s="45"/>
      <c r="L11081" s="45"/>
      <c r="M11081" s="45"/>
      <c r="N11081" s="45"/>
      <c r="O11081" s="45"/>
      <c r="P11081" s="45"/>
      <c r="Q11081" s="45"/>
      <c r="R11081" s="45"/>
      <c r="S11081" s="45"/>
      <c r="T11081" s="45"/>
      <c r="U11081" s="45"/>
      <c r="V11081" s="46"/>
      <c r="W11081" s="46"/>
      <c r="X11081" s="45"/>
      <c r="Y11081" s="45"/>
      <c r="Z11081" s="44"/>
      <c r="AA11081" s="44"/>
      <c r="AB11081" s="45"/>
      <c r="AC11081" s="45"/>
      <c r="AD11081" s="45"/>
      <c r="AE11081" s="45"/>
      <c r="AF11081" s="45"/>
      <c r="AG11081" s="45"/>
      <c r="AH11081" s="45"/>
      <c r="AI11081" s="45"/>
      <c r="AJ11081" s="45"/>
      <c r="AK11081" s="20"/>
    </row>
    <row r="11082" spans="2:37" ht="12.75" customHeight="1">
      <c r="B11082" s="2"/>
      <c r="D11082" s="44"/>
      <c r="E11082" s="44"/>
      <c r="F11082" s="45"/>
      <c r="G11082" s="45"/>
      <c r="H11082" s="45"/>
      <c r="I11082" s="45"/>
      <c r="J11082" s="45"/>
      <c r="K11082" s="45"/>
      <c r="L11082" s="45"/>
      <c r="M11082" s="45"/>
      <c r="N11082" s="45"/>
      <c r="O11082" s="45"/>
      <c r="P11082" s="45"/>
      <c r="Q11082" s="45"/>
      <c r="R11082" s="45"/>
      <c r="S11082" s="45"/>
      <c r="T11082" s="45"/>
      <c r="U11082" s="45"/>
      <c r="V11082" s="46"/>
      <c r="W11082" s="46"/>
      <c r="X11082" s="45"/>
      <c r="Y11082" s="45"/>
      <c r="Z11082" s="44"/>
      <c r="AA11082" s="44"/>
      <c r="AB11082" s="45"/>
      <c r="AC11082" s="45"/>
      <c r="AD11082" s="45"/>
      <c r="AE11082" s="45"/>
      <c r="AF11082" s="45"/>
      <c r="AG11082" s="45"/>
      <c r="AH11082" s="45"/>
      <c r="AI11082" s="45"/>
      <c r="AJ11082" s="45"/>
      <c r="AK11082" s="20"/>
    </row>
    <row r="11083" spans="2:37" ht="12.75" customHeight="1">
      <c r="B11083" s="2"/>
      <c r="D11083" s="44"/>
      <c r="E11083" s="44"/>
      <c r="F11083" s="45"/>
      <c r="G11083" s="45"/>
      <c r="H11083" s="45"/>
      <c r="I11083" s="45"/>
      <c r="J11083" s="45"/>
      <c r="K11083" s="45"/>
      <c r="L11083" s="45"/>
      <c r="M11083" s="45"/>
      <c r="N11083" s="45"/>
      <c r="O11083" s="45"/>
      <c r="P11083" s="45"/>
      <c r="Q11083" s="45"/>
      <c r="R11083" s="45"/>
      <c r="S11083" s="45"/>
      <c r="T11083" s="45"/>
      <c r="U11083" s="45"/>
      <c r="V11083" s="46"/>
      <c r="W11083" s="46"/>
      <c r="X11083" s="45"/>
      <c r="Y11083" s="45"/>
      <c r="Z11083" s="44"/>
      <c r="AA11083" s="44"/>
      <c r="AB11083" s="45"/>
      <c r="AC11083" s="45"/>
      <c r="AD11083" s="45"/>
      <c r="AE11083" s="45"/>
      <c r="AF11083" s="45"/>
      <c r="AG11083" s="45"/>
      <c r="AH11083" s="45"/>
      <c r="AI11083" s="45"/>
      <c r="AJ11083" s="45"/>
      <c r="AK11083" s="20"/>
    </row>
    <row r="11084" spans="2:37" ht="12.75" customHeight="1">
      <c r="B11084" s="2"/>
      <c r="D11084" s="44"/>
      <c r="E11084" s="44"/>
      <c r="F11084" s="45"/>
      <c r="G11084" s="45"/>
      <c r="H11084" s="45"/>
      <c r="I11084" s="45"/>
      <c r="J11084" s="45"/>
      <c r="K11084" s="45"/>
      <c r="L11084" s="45"/>
      <c r="M11084" s="45"/>
      <c r="N11084" s="45"/>
      <c r="O11084" s="45"/>
      <c r="P11084" s="45"/>
      <c r="Q11084" s="45"/>
      <c r="R11084" s="45"/>
      <c r="S11084" s="45"/>
      <c r="T11084" s="45"/>
      <c r="U11084" s="45"/>
      <c r="V11084" s="46"/>
      <c r="W11084" s="46"/>
      <c r="X11084" s="45"/>
      <c r="Y11084" s="45"/>
      <c r="Z11084" s="44"/>
      <c r="AA11084" s="44"/>
      <c r="AB11084" s="45"/>
      <c r="AC11084" s="45"/>
      <c r="AD11084" s="45"/>
      <c r="AE11084" s="45"/>
      <c r="AF11084" s="45"/>
      <c r="AG11084" s="45"/>
      <c r="AH11084" s="45"/>
      <c r="AI11084" s="45"/>
      <c r="AJ11084" s="45"/>
      <c r="AK11084" s="20"/>
    </row>
    <row r="11085" spans="2:37" ht="12.75" customHeight="1">
      <c r="B11085" s="2"/>
      <c r="D11085" s="44"/>
      <c r="E11085" s="44"/>
      <c r="F11085" s="45"/>
      <c r="G11085" s="45"/>
      <c r="H11085" s="45"/>
      <c r="I11085" s="45"/>
      <c r="J11085" s="45"/>
      <c r="K11085" s="45"/>
      <c r="L11085" s="45"/>
      <c r="M11085" s="45"/>
      <c r="N11085" s="45"/>
      <c r="O11085" s="45"/>
      <c r="P11085" s="45"/>
      <c r="Q11085" s="45"/>
      <c r="R11085" s="45"/>
      <c r="S11085" s="45"/>
      <c r="T11085" s="45"/>
      <c r="U11085" s="45"/>
      <c r="V11085" s="46"/>
      <c r="W11085" s="46"/>
      <c r="X11085" s="45"/>
      <c r="Y11085" s="45"/>
      <c r="Z11085" s="44"/>
      <c r="AA11085" s="44"/>
      <c r="AB11085" s="45"/>
      <c r="AC11085" s="45"/>
      <c r="AD11085" s="45"/>
      <c r="AE11085" s="45"/>
      <c r="AF11085" s="45"/>
      <c r="AG11085" s="45"/>
      <c r="AH11085" s="45"/>
      <c r="AI11085" s="45"/>
      <c r="AJ11085" s="45"/>
      <c r="AK11085" s="20"/>
    </row>
    <row r="11086" spans="2:37" ht="12.75" customHeight="1">
      <c r="B11086" s="2"/>
      <c r="D11086" s="44"/>
      <c r="E11086" s="44"/>
      <c r="F11086" s="45"/>
      <c r="G11086" s="45"/>
      <c r="H11086" s="45"/>
      <c r="I11086" s="45"/>
      <c r="J11086" s="45"/>
      <c r="K11086" s="45"/>
      <c r="L11086" s="45"/>
      <c r="M11086" s="45"/>
      <c r="N11086" s="45"/>
      <c r="O11086" s="45"/>
      <c r="P11086" s="45"/>
      <c r="Q11086" s="45"/>
      <c r="R11086" s="45"/>
      <c r="S11086" s="45"/>
      <c r="T11086" s="45"/>
      <c r="U11086" s="45"/>
      <c r="V11086" s="46"/>
      <c r="W11086" s="46"/>
      <c r="X11086" s="45"/>
      <c r="Y11086" s="45"/>
      <c r="Z11086" s="44"/>
      <c r="AA11086" s="44"/>
      <c r="AB11086" s="45"/>
      <c r="AC11086" s="45"/>
      <c r="AD11086" s="45"/>
      <c r="AE11086" s="45"/>
      <c r="AF11086" s="45"/>
      <c r="AG11086" s="45"/>
      <c r="AH11086" s="45"/>
      <c r="AI11086" s="45"/>
      <c r="AJ11086" s="45"/>
      <c r="AK11086" s="20"/>
    </row>
    <row r="11087" spans="2:37" ht="12.75" customHeight="1">
      <c r="B11087" s="2"/>
      <c r="D11087" s="44"/>
      <c r="E11087" s="44"/>
      <c r="F11087" s="45"/>
      <c r="G11087" s="45"/>
      <c r="H11087" s="45"/>
      <c r="I11087" s="45"/>
      <c r="J11087" s="45"/>
      <c r="K11087" s="45"/>
      <c r="L11087" s="45"/>
      <c r="M11087" s="45"/>
      <c r="N11087" s="45"/>
      <c r="O11087" s="45"/>
      <c r="P11087" s="45"/>
      <c r="Q11087" s="45"/>
      <c r="R11087" s="45"/>
      <c r="S11087" s="45"/>
      <c r="T11087" s="45"/>
      <c r="U11087" s="45"/>
      <c r="V11087" s="46"/>
      <c r="W11087" s="46"/>
      <c r="X11087" s="45"/>
      <c r="Y11087" s="45"/>
      <c r="Z11087" s="44"/>
      <c r="AA11087" s="44"/>
      <c r="AB11087" s="45"/>
      <c r="AC11087" s="45"/>
      <c r="AD11087" s="45"/>
      <c r="AE11087" s="45"/>
      <c r="AF11087" s="45"/>
      <c r="AG11087" s="45"/>
      <c r="AH11087" s="45"/>
      <c r="AI11087" s="45"/>
      <c r="AJ11087" s="45"/>
      <c r="AK11087" s="20"/>
    </row>
    <row r="11088" spans="2:37" ht="12.75" customHeight="1">
      <c r="B11088" s="2"/>
      <c r="D11088" s="44"/>
      <c r="E11088" s="44"/>
      <c r="F11088" s="45"/>
      <c r="G11088" s="45"/>
      <c r="H11088" s="45"/>
      <c r="I11088" s="45"/>
      <c r="J11088" s="45"/>
      <c r="K11088" s="45"/>
      <c r="L11088" s="45"/>
      <c r="M11088" s="45"/>
      <c r="N11088" s="45"/>
      <c r="O11088" s="45"/>
      <c r="P11088" s="45"/>
      <c r="Q11088" s="45"/>
      <c r="R11088" s="45"/>
      <c r="S11088" s="45"/>
      <c r="T11088" s="45"/>
      <c r="U11088" s="45"/>
      <c r="V11088" s="46"/>
      <c r="W11088" s="46"/>
      <c r="X11088" s="45"/>
      <c r="Y11088" s="45"/>
      <c r="Z11088" s="44"/>
      <c r="AA11088" s="44"/>
      <c r="AB11088" s="45"/>
      <c r="AC11088" s="45"/>
      <c r="AD11088" s="45"/>
      <c r="AE11088" s="45"/>
      <c r="AF11088" s="45"/>
      <c r="AG11088" s="45"/>
      <c r="AH11088" s="45"/>
      <c r="AI11088" s="45"/>
      <c r="AJ11088" s="45"/>
      <c r="AK11088" s="20"/>
    </row>
    <row r="11089" spans="2:37" ht="12.75" customHeight="1">
      <c r="B11089" s="2"/>
      <c r="D11089" s="44"/>
      <c r="E11089" s="44"/>
      <c r="F11089" s="45"/>
      <c r="G11089" s="45"/>
      <c r="H11089" s="45"/>
      <c r="I11089" s="45"/>
      <c r="J11089" s="45"/>
      <c r="K11089" s="45"/>
      <c r="L11089" s="45"/>
      <c r="M11089" s="45"/>
      <c r="N11089" s="45"/>
      <c r="O11089" s="45"/>
      <c r="P11089" s="45"/>
      <c r="Q11089" s="45"/>
      <c r="R11089" s="45"/>
      <c r="S11089" s="45"/>
      <c r="T11089" s="45"/>
      <c r="U11089" s="45"/>
      <c r="V11089" s="46"/>
      <c r="W11089" s="46"/>
      <c r="X11089" s="45"/>
      <c r="Y11089" s="45"/>
      <c r="Z11089" s="44"/>
      <c r="AA11089" s="44"/>
      <c r="AB11089" s="45"/>
      <c r="AC11089" s="45"/>
      <c r="AD11089" s="45"/>
      <c r="AE11089" s="45"/>
      <c r="AF11089" s="45"/>
      <c r="AG11089" s="45"/>
      <c r="AH11089" s="45"/>
      <c r="AI11089" s="45"/>
      <c r="AJ11089" s="45"/>
      <c r="AK11089" s="20"/>
    </row>
    <row r="11090" spans="2:37" ht="12.75" customHeight="1">
      <c r="B11090" s="2"/>
      <c r="D11090" s="44"/>
      <c r="E11090" s="44"/>
      <c r="F11090" s="45"/>
      <c r="G11090" s="45"/>
      <c r="H11090" s="45"/>
      <c r="I11090" s="45"/>
      <c r="J11090" s="45"/>
      <c r="K11090" s="45"/>
      <c r="L11090" s="45"/>
      <c r="M11090" s="45"/>
      <c r="N11090" s="45"/>
      <c r="O11090" s="45"/>
      <c r="P11090" s="45"/>
      <c r="Q11090" s="45"/>
      <c r="R11090" s="45"/>
      <c r="S11090" s="45"/>
      <c r="T11090" s="45"/>
      <c r="U11090" s="45"/>
      <c r="V11090" s="46"/>
      <c r="W11090" s="46"/>
      <c r="X11090" s="45"/>
      <c r="Y11090" s="45"/>
      <c r="Z11090" s="44"/>
      <c r="AA11090" s="44"/>
      <c r="AB11090" s="45"/>
      <c r="AC11090" s="45"/>
      <c r="AD11090" s="45"/>
      <c r="AE11090" s="45"/>
      <c r="AF11090" s="45"/>
      <c r="AG11090" s="45"/>
      <c r="AH11090" s="45"/>
      <c r="AI11090" s="45"/>
      <c r="AJ11090" s="45"/>
      <c r="AK11090" s="20"/>
    </row>
    <row r="11091" spans="2:37" ht="12.75" customHeight="1">
      <c r="B11091" s="2"/>
      <c r="D11091" s="44"/>
      <c r="E11091" s="44"/>
      <c r="F11091" s="45"/>
      <c r="G11091" s="45"/>
      <c r="H11091" s="45"/>
      <c r="I11091" s="45"/>
      <c r="J11091" s="45"/>
      <c r="K11091" s="45"/>
      <c r="L11091" s="45"/>
      <c r="M11091" s="45"/>
      <c r="N11091" s="45"/>
      <c r="O11091" s="45"/>
      <c r="P11091" s="45"/>
      <c r="Q11091" s="45"/>
      <c r="R11091" s="45"/>
      <c r="S11091" s="45"/>
      <c r="T11091" s="45"/>
      <c r="U11091" s="45"/>
      <c r="V11091" s="46"/>
      <c r="W11091" s="46"/>
      <c r="X11091" s="45"/>
      <c r="Y11091" s="45"/>
      <c r="Z11091" s="44"/>
      <c r="AA11091" s="44"/>
      <c r="AB11091" s="45"/>
      <c r="AC11091" s="45"/>
      <c r="AD11091" s="45"/>
      <c r="AE11091" s="45"/>
      <c r="AF11091" s="45"/>
      <c r="AG11091" s="45"/>
      <c r="AH11091" s="45"/>
      <c r="AI11091" s="45"/>
      <c r="AJ11091" s="45"/>
      <c r="AK11091" s="20"/>
    </row>
    <row r="11092" spans="2:37" ht="12.75" customHeight="1">
      <c r="B11092" s="2"/>
      <c r="D11092" s="44"/>
      <c r="E11092" s="44"/>
      <c r="F11092" s="45"/>
      <c r="G11092" s="45"/>
      <c r="H11092" s="45"/>
      <c r="I11092" s="45"/>
      <c r="J11092" s="45"/>
      <c r="K11092" s="45"/>
      <c r="L11092" s="45"/>
      <c r="M11092" s="45"/>
      <c r="N11092" s="45"/>
      <c r="O11092" s="45"/>
      <c r="P11092" s="45"/>
      <c r="Q11092" s="45"/>
      <c r="R11092" s="45"/>
      <c r="S11092" s="45"/>
      <c r="T11092" s="45"/>
      <c r="U11092" s="45"/>
      <c r="V11092" s="46"/>
      <c r="W11092" s="46"/>
      <c r="X11092" s="45"/>
      <c r="Y11092" s="45"/>
      <c r="Z11092" s="44"/>
      <c r="AA11092" s="44"/>
      <c r="AB11092" s="45"/>
      <c r="AC11092" s="45"/>
      <c r="AD11092" s="45"/>
      <c r="AE11092" s="45"/>
      <c r="AF11092" s="45"/>
      <c r="AG11092" s="45"/>
      <c r="AH11092" s="45"/>
      <c r="AI11092" s="45"/>
      <c r="AJ11092" s="45"/>
      <c r="AK11092" s="20"/>
    </row>
    <row r="11093" spans="2:37" ht="12.75" customHeight="1">
      <c r="B11093" s="2"/>
      <c r="D11093" s="44"/>
      <c r="E11093" s="44"/>
      <c r="F11093" s="45"/>
      <c r="G11093" s="45"/>
      <c r="H11093" s="45"/>
      <c r="I11093" s="45"/>
      <c r="J11093" s="45"/>
      <c r="K11093" s="45"/>
      <c r="L11093" s="45"/>
      <c r="M11093" s="45"/>
      <c r="N11093" s="45"/>
      <c r="O11093" s="45"/>
      <c r="P11093" s="45"/>
      <c r="Q11093" s="45"/>
      <c r="R11093" s="45"/>
      <c r="S11093" s="45"/>
      <c r="T11093" s="45"/>
      <c r="U11093" s="45"/>
      <c r="V11093" s="46"/>
      <c r="W11093" s="46"/>
      <c r="X11093" s="45"/>
      <c r="Y11093" s="45"/>
      <c r="Z11093" s="44"/>
      <c r="AA11093" s="44"/>
      <c r="AB11093" s="45"/>
      <c r="AC11093" s="45"/>
      <c r="AD11093" s="45"/>
      <c r="AE11093" s="45"/>
      <c r="AF11093" s="45"/>
      <c r="AG11093" s="45"/>
      <c r="AH11093" s="45"/>
      <c r="AI11093" s="45"/>
      <c r="AJ11093" s="45"/>
      <c r="AK11093" s="20"/>
    </row>
    <row r="11094" spans="2:37" ht="12.75" customHeight="1">
      <c r="B11094" s="2"/>
      <c r="D11094" s="44"/>
      <c r="E11094" s="44"/>
      <c r="F11094" s="45"/>
      <c r="G11094" s="45"/>
      <c r="H11094" s="45"/>
      <c r="I11094" s="45"/>
      <c r="J11094" s="45"/>
      <c r="K11094" s="45"/>
      <c r="L11094" s="45"/>
      <c r="M11094" s="45"/>
      <c r="N11094" s="45"/>
      <c r="O11094" s="45"/>
      <c r="P11094" s="45"/>
      <c r="Q11094" s="45"/>
      <c r="R11094" s="45"/>
      <c r="S11094" s="45"/>
      <c r="T11094" s="45"/>
      <c r="U11094" s="45"/>
      <c r="V11094" s="46"/>
      <c r="W11094" s="46"/>
      <c r="X11094" s="45"/>
      <c r="Y11094" s="45"/>
      <c r="Z11094" s="44"/>
      <c r="AA11094" s="44"/>
      <c r="AB11094" s="45"/>
      <c r="AC11094" s="45"/>
      <c r="AD11094" s="45"/>
      <c r="AE11094" s="45"/>
      <c r="AF11094" s="45"/>
      <c r="AG11094" s="45"/>
      <c r="AH11094" s="45"/>
      <c r="AI11094" s="45"/>
      <c r="AJ11094" s="45"/>
      <c r="AK11094" s="20"/>
    </row>
    <row r="11095" spans="2:37" ht="12.75" customHeight="1">
      <c r="B11095" s="2"/>
      <c r="D11095" s="44"/>
      <c r="E11095" s="44"/>
      <c r="F11095" s="45"/>
      <c r="G11095" s="45"/>
      <c r="H11095" s="45"/>
      <c r="I11095" s="45"/>
      <c r="J11095" s="45"/>
      <c r="K11095" s="45"/>
      <c r="L11095" s="45"/>
      <c r="M11095" s="45"/>
      <c r="N11095" s="45"/>
      <c r="O11095" s="45"/>
      <c r="P11095" s="45"/>
      <c r="Q11095" s="45"/>
      <c r="R11095" s="45"/>
      <c r="S11095" s="45"/>
      <c r="T11095" s="45"/>
      <c r="U11095" s="45"/>
      <c r="V11095" s="46"/>
      <c r="W11095" s="46"/>
      <c r="X11095" s="45"/>
      <c r="Y11095" s="45"/>
      <c r="Z11095" s="44"/>
      <c r="AA11095" s="44"/>
      <c r="AB11095" s="45"/>
      <c r="AC11095" s="45"/>
      <c r="AD11095" s="45"/>
      <c r="AE11095" s="45"/>
      <c r="AF11095" s="45"/>
      <c r="AG11095" s="45"/>
      <c r="AH11095" s="45"/>
      <c r="AI11095" s="45"/>
      <c r="AJ11095" s="45"/>
      <c r="AK11095" s="20"/>
    </row>
    <row r="11096" spans="2:37" ht="12.75" customHeight="1">
      <c r="B11096" s="2"/>
      <c r="D11096" s="44"/>
      <c r="E11096" s="44"/>
      <c r="F11096" s="45"/>
      <c r="G11096" s="45"/>
      <c r="H11096" s="45"/>
      <c r="I11096" s="45"/>
      <c r="J11096" s="45"/>
      <c r="K11096" s="45"/>
      <c r="L11096" s="45"/>
      <c r="M11096" s="45"/>
      <c r="N11096" s="45"/>
      <c r="O11096" s="45"/>
      <c r="P11096" s="45"/>
      <c r="Q11096" s="45"/>
      <c r="R11096" s="45"/>
      <c r="S11096" s="45"/>
      <c r="T11096" s="45"/>
      <c r="U11096" s="45"/>
      <c r="V11096" s="46"/>
      <c r="W11096" s="46"/>
      <c r="X11096" s="45"/>
      <c r="Y11096" s="45"/>
      <c r="Z11096" s="44"/>
      <c r="AA11096" s="44"/>
      <c r="AB11096" s="45"/>
      <c r="AC11096" s="45"/>
      <c r="AD11096" s="45"/>
      <c r="AE11096" s="45"/>
      <c r="AF11096" s="45"/>
      <c r="AG11096" s="45"/>
      <c r="AH11096" s="45"/>
      <c r="AI11096" s="45"/>
      <c r="AJ11096" s="45"/>
      <c r="AK11096" s="20"/>
    </row>
    <row r="11097" spans="2:37" ht="12.75" customHeight="1">
      <c r="B11097" s="2"/>
      <c r="D11097" s="44"/>
      <c r="E11097" s="44"/>
      <c r="F11097" s="45"/>
      <c r="G11097" s="45"/>
      <c r="H11097" s="45"/>
      <c r="I11097" s="45"/>
      <c r="J11097" s="45"/>
      <c r="K11097" s="45"/>
      <c r="L11097" s="45"/>
      <c r="M11097" s="45"/>
      <c r="N11097" s="45"/>
      <c r="O11097" s="45"/>
      <c r="P11097" s="45"/>
      <c r="Q11097" s="45"/>
      <c r="R11097" s="45"/>
      <c r="S11097" s="45"/>
      <c r="T11097" s="45"/>
      <c r="U11097" s="45"/>
      <c r="V11097" s="46"/>
      <c r="W11097" s="46"/>
      <c r="X11097" s="45"/>
      <c r="Y11097" s="45"/>
      <c r="Z11097" s="44"/>
      <c r="AA11097" s="44"/>
      <c r="AB11097" s="45"/>
      <c r="AC11097" s="45"/>
      <c r="AD11097" s="45"/>
      <c r="AE11097" s="45"/>
      <c r="AF11097" s="45"/>
      <c r="AG11097" s="45"/>
      <c r="AH11097" s="45"/>
      <c r="AI11097" s="45"/>
      <c r="AJ11097" s="45"/>
      <c r="AK11097" s="20"/>
    </row>
    <row r="11098" spans="2:37" ht="12.75" customHeight="1">
      <c r="B11098" s="2"/>
      <c r="D11098" s="44"/>
      <c r="E11098" s="44"/>
      <c r="F11098" s="45"/>
      <c r="G11098" s="45"/>
      <c r="H11098" s="45"/>
      <c r="I11098" s="45"/>
      <c r="J11098" s="45"/>
      <c r="K11098" s="45"/>
      <c r="L11098" s="45"/>
      <c r="M11098" s="45"/>
      <c r="N11098" s="45"/>
      <c r="O11098" s="45"/>
      <c r="P11098" s="45"/>
      <c r="Q11098" s="45"/>
      <c r="R11098" s="45"/>
      <c r="S11098" s="45"/>
      <c r="T11098" s="45"/>
      <c r="U11098" s="45"/>
      <c r="V11098" s="46"/>
      <c r="W11098" s="46"/>
      <c r="X11098" s="45"/>
      <c r="Y11098" s="45"/>
      <c r="Z11098" s="44"/>
      <c r="AA11098" s="44"/>
      <c r="AB11098" s="45"/>
      <c r="AC11098" s="45"/>
      <c r="AD11098" s="45"/>
      <c r="AE11098" s="45"/>
      <c r="AF11098" s="45"/>
      <c r="AG11098" s="45"/>
      <c r="AH11098" s="45"/>
      <c r="AI11098" s="45"/>
      <c r="AJ11098" s="45"/>
      <c r="AK11098" s="20"/>
    </row>
    <row r="11099" spans="2:37" ht="12.75" customHeight="1">
      <c r="B11099" s="2"/>
      <c r="D11099" s="44"/>
      <c r="E11099" s="44"/>
      <c r="F11099" s="45"/>
      <c r="G11099" s="45"/>
      <c r="H11099" s="45"/>
      <c r="I11099" s="45"/>
      <c r="J11099" s="45"/>
      <c r="K11099" s="45"/>
      <c r="L11099" s="45"/>
      <c r="M11099" s="45"/>
      <c r="N11099" s="45"/>
      <c r="O11099" s="45"/>
      <c r="P11099" s="45"/>
      <c r="Q11099" s="45"/>
      <c r="R11099" s="45"/>
      <c r="S11099" s="45"/>
      <c r="T11099" s="45"/>
      <c r="U11099" s="45"/>
      <c r="V11099" s="46"/>
      <c r="W11099" s="46"/>
      <c r="X11099" s="45"/>
      <c r="Y11099" s="45"/>
      <c r="Z11099" s="44"/>
      <c r="AA11099" s="44"/>
      <c r="AB11099" s="45"/>
      <c r="AC11099" s="45"/>
      <c r="AD11099" s="45"/>
      <c r="AE11099" s="45"/>
      <c r="AF11099" s="45"/>
      <c r="AG11099" s="45"/>
      <c r="AH11099" s="45"/>
      <c r="AI11099" s="45"/>
      <c r="AJ11099" s="45"/>
      <c r="AK11099" s="20"/>
    </row>
    <row r="11100" spans="2:37" ht="12.75" customHeight="1">
      <c r="B11100" s="2"/>
      <c r="D11100" s="44"/>
      <c r="E11100" s="44"/>
      <c r="F11100" s="45"/>
      <c r="G11100" s="45"/>
      <c r="H11100" s="45"/>
      <c r="I11100" s="45"/>
      <c r="J11100" s="45"/>
      <c r="K11100" s="45"/>
      <c r="L11100" s="45"/>
      <c r="M11100" s="45"/>
      <c r="N11100" s="45"/>
      <c r="O11100" s="45"/>
      <c r="P11100" s="45"/>
      <c r="Q11100" s="45"/>
      <c r="R11100" s="45"/>
      <c r="S11100" s="45"/>
      <c r="T11100" s="45"/>
      <c r="U11100" s="45"/>
      <c r="V11100" s="46"/>
      <c r="W11100" s="46"/>
      <c r="X11100" s="45"/>
      <c r="Y11100" s="45"/>
      <c r="Z11100" s="44"/>
      <c r="AA11100" s="44"/>
      <c r="AB11100" s="45"/>
      <c r="AC11100" s="45"/>
      <c r="AD11100" s="45"/>
      <c r="AE11100" s="45"/>
      <c r="AF11100" s="45"/>
      <c r="AG11100" s="45"/>
      <c r="AH11100" s="45"/>
      <c r="AI11100" s="45"/>
      <c r="AJ11100" s="45"/>
      <c r="AK11100" s="20"/>
    </row>
    <row r="11101" spans="2:37" ht="12.75" customHeight="1">
      <c r="B11101" s="2"/>
      <c r="D11101" s="44"/>
      <c r="E11101" s="44"/>
      <c r="F11101" s="45"/>
      <c r="G11101" s="45"/>
      <c r="H11101" s="45"/>
      <c r="I11101" s="45"/>
      <c r="J11101" s="45"/>
      <c r="K11101" s="45"/>
      <c r="L11101" s="45"/>
      <c r="M11101" s="45"/>
      <c r="N11101" s="45"/>
      <c r="O11101" s="45"/>
      <c r="P11101" s="45"/>
      <c r="Q11101" s="45"/>
      <c r="R11101" s="45"/>
      <c r="S11101" s="45"/>
      <c r="T11101" s="45"/>
      <c r="U11101" s="45"/>
      <c r="V11101" s="46"/>
      <c r="W11101" s="46"/>
      <c r="X11101" s="45"/>
      <c r="Y11101" s="45"/>
      <c r="Z11101" s="44"/>
      <c r="AA11101" s="44"/>
      <c r="AB11101" s="45"/>
      <c r="AC11101" s="45"/>
      <c r="AD11101" s="45"/>
      <c r="AE11101" s="45"/>
      <c r="AF11101" s="45"/>
      <c r="AG11101" s="45"/>
      <c r="AH11101" s="45"/>
      <c r="AI11101" s="45"/>
      <c r="AJ11101" s="45"/>
      <c r="AK11101" s="20"/>
    </row>
    <row r="11102" spans="2:37" ht="12.75" customHeight="1">
      <c r="B11102" s="2"/>
      <c r="D11102" s="44"/>
      <c r="E11102" s="44"/>
      <c r="F11102" s="45"/>
      <c r="G11102" s="45"/>
      <c r="H11102" s="45"/>
      <c r="I11102" s="45"/>
      <c r="J11102" s="45"/>
      <c r="K11102" s="45"/>
      <c r="L11102" s="45"/>
      <c r="M11102" s="45"/>
      <c r="N11102" s="45"/>
      <c r="O11102" s="45"/>
      <c r="P11102" s="45"/>
      <c r="Q11102" s="45"/>
      <c r="R11102" s="45"/>
      <c r="S11102" s="45"/>
      <c r="T11102" s="45"/>
      <c r="U11102" s="45"/>
      <c r="V11102" s="46"/>
      <c r="W11102" s="46"/>
      <c r="X11102" s="45"/>
      <c r="Y11102" s="45"/>
      <c r="Z11102" s="44"/>
      <c r="AA11102" s="44"/>
      <c r="AB11102" s="45"/>
      <c r="AC11102" s="45"/>
      <c r="AD11102" s="45"/>
      <c r="AE11102" s="45"/>
      <c r="AF11102" s="45"/>
      <c r="AG11102" s="45"/>
      <c r="AH11102" s="45"/>
      <c r="AI11102" s="45"/>
      <c r="AJ11102" s="45"/>
      <c r="AK11102" s="20"/>
    </row>
    <row r="11103" spans="2:37" ht="12.75" customHeight="1">
      <c r="B11103" s="47"/>
      <c r="C11103" s="47"/>
      <c r="D11103" s="47"/>
      <c r="E11103" s="47"/>
    </row>
    <row r="11104" spans="2:37" ht="12.75" customHeight="1">
      <c r="B11104" s="39"/>
      <c r="C11104" s="39"/>
      <c r="D11104" s="39"/>
      <c r="E11104" s="39"/>
      <c r="F11104" s="39"/>
      <c r="G11104" s="1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</row>
    <row r="11105" spans="2:34" ht="12.75" customHeight="1">
      <c r="AB11105" s="39"/>
      <c r="AC11105" s="39"/>
      <c r="AD11105" s="39"/>
      <c r="AE11105" s="39"/>
      <c r="AF11105" s="39"/>
      <c r="AG11105" s="39"/>
    </row>
    <row r="11106" spans="2:34" ht="12.75" customHeight="1">
      <c r="B11106" s="39"/>
      <c r="C11106" s="39"/>
      <c r="D11106" s="39"/>
      <c r="E11106" s="39"/>
      <c r="G11106" s="1"/>
      <c r="H11106" s="41"/>
      <c r="I11106" s="41"/>
      <c r="J11106" s="41"/>
      <c r="K11106" s="41"/>
      <c r="L11106" s="41"/>
      <c r="M11106" s="41"/>
      <c r="N11106" s="41"/>
      <c r="O11106" s="39"/>
      <c r="P11106" s="39"/>
      <c r="Q11106" s="39"/>
      <c r="R11106" s="39"/>
      <c r="S11106" s="1"/>
      <c r="T11106" s="42"/>
      <c r="U11106" s="42"/>
      <c r="V11106" s="42"/>
      <c r="W11106" s="42"/>
      <c r="X11106" s="42"/>
      <c r="Y11106" s="42"/>
      <c r="Z11106" s="42"/>
      <c r="AA11106" s="42"/>
      <c r="AB11106" s="39"/>
      <c r="AC11106" s="39"/>
      <c r="AD11106" s="39"/>
      <c r="AE11106" s="39"/>
      <c r="AF11106" s="39"/>
      <c r="AG11106" s="39"/>
    </row>
    <row r="11107" spans="2:34" ht="12.75" customHeight="1">
      <c r="AB11107" s="39"/>
      <c r="AC11107" s="39"/>
      <c r="AD11107" s="39"/>
      <c r="AE11107" s="39"/>
      <c r="AF11107" s="39"/>
      <c r="AG11107" s="39"/>
    </row>
    <row r="11108" spans="2:34" ht="12.75" customHeight="1">
      <c r="AB11108" s="39"/>
      <c r="AC11108" s="39"/>
      <c r="AD11108" s="39"/>
      <c r="AE11108" s="39"/>
      <c r="AF11108" s="39"/>
      <c r="AG11108" s="39"/>
    </row>
    <row r="11109" spans="2:34" ht="12.75" customHeight="1">
      <c r="AB11109" s="39"/>
      <c r="AC11109" s="39"/>
      <c r="AD11109" s="39"/>
      <c r="AE11109" s="39"/>
      <c r="AF11109" s="39"/>
      <c r="AG11109" s="39"/>
    </row>
    <row r="11111" spans="2:34" ht="12.75" customHeight="1">
      <c r="B11111" s="43"/>
      <c r="D11111" s="43"/>
      <c r="E11111" s="43"/>
      <c r="G11111" s="43"/>
      <c r="H11111" s="43"/>
      <c r="J11111" s="43"/>
      <c r="K11111" s="43"/>
      <c r="L11111" s="43"/>
      <c r="M11111" s="43"/>
      <c r="N11111" s="43"/>
      <c r="O11111" s="43"/>
      <c r="Q11111" s="43"/>
      <c r="R11111" s="43"/>
      <c r="S11111" s="43"/>
      <c r="T11111" s="43"/>
      <c r="U11111" s="43"/>
      <c r="X11111" s="43"/>
      <c r="Y11111" s="43"/>
      <c r="Z11111" s="43"/>
      <c r="AA11111" s="43"/>
      <c r="AB11111" s="43"/>
      <c r="AC11111" s="43"/>
      <c r="AE11111" s="43"/>
      <c r="AF11111" s="43"/>
      <c r="AG11111" s="43"/>
      <c r="AH11111" s="43"/>
    </row>
    <row r="11112" spans="2:34" ht="12.75" customHeight="1">
      <c r="B11112" s="43"/>
      <c r="D11112" s="43"/>
      <c r="E11112" s="43"/>
      <c r="G11112" s="43"/>
      <c r="H11112" s="43"/>
      <c r="J11112" s="43"/>
      <c r="K11112" s="43"/>
      <c r="L11112" s="43"/>
      <c r="M11112" s="43"/>
      <c r="N11112" s="43"/>
      <c r="O11112" s="43"/>
      <c r="Q11112" s="43"/>
      <c r="R11112" s="43"/>
      <c r="S11112" s="43"/>
      <c r="T11112" s="43"/>
      <c r="U11112" s="43"/>
      <c r="X11112" s="43"/>
      <c r="Y11112" s="43"/>
      <c r="Z11112" s="43"/>
      <c r="AA11112" s="43"/>
      <c r="AB11112" s="43"/>
      <c r="AC11112" s="43"/>
      <c r="AE11112" s="43"/>
      <c r="AF11112" s="43"/>
      <c r="AG11112" s="43"/>
      <c r="AH11112" s="43"/>
    </row>
    <row r="11113" spans="2:34" ht="12.75" customHeight="1">
      <c r="B11113" s="2"/>
      <c r="D11113" s="44"/>
      <c r="E11113" s="44"/>
      <c r="F11113" s="45"/>
      <c r="G11113" s="45"/>
      <c r="H11113" s="45"/>
      <c r="I11113" s="45"/>
      <c r="J11113" s="45"/>
      <c r="K11113" s="45"/>
      <c r="L11113" s="45"/>
      <c r="M11113" s="45"/>
      <c r="N11113" s="45"/>
      <c r="O11113" s="45"/>
      <c r="P11113" s="45"/>
      <c r="Q11113" s="45"/>
      <c r="R11113" s="45"/>
      <c r="S11113" s="45"/>
      <c r="T11113" s="45"/>
      <c r="U11113" s="45"/>
      <c r="V11113" s="46"/>
      <c r="W11113" s="46"/>
    </row>
    <row r="11114" spans="2:34" ht="12.75" customHeight="1">
      <c r="B11114" s="2"/>
      <c r="D11114" s="44"/>
      <c r="E11114" s="44"/>
      <c r="F11114" s="45"/>
      <c r="G11114" s="45"/>
      <c r="H11114" s="45"/>
      <c r="I11114" s="45"/>
      <c r="J11114" s="45"/>
      <c r="K11114" s="45"/>
      <c r="L11114" s="45"/>
      <c r="M11114" s="45"/>
      <c r="N11114" s="45"/>
      <c r="O11114" s="45"/>
      <c r="P11114" s="45"/>
      <c r="Q11114" s="45"/>
      <c r="R11114" s="45"/>
      <c r="S11114" s="45"/>
      <c r="T11114" s="45"/>
      <c r="U11114" s="45"/>
      <c r="V11114" s="46"/>
      <c r="W11114" s="46"/>
    </row>
    <row r="11115" spans="2:34" ht="12.75" customHeight="1">
      <c r="B11115" s="2"/>
      <c r="D11115" s="44"/>
      <c r="E11115" s="44"/>
      <c r="F11115" s="45"/>
      <c r="G11115" s="45"/>
      <c r="H11115" s="45"/>
      <c r="I11115" s="45"/>
      <c r="J11115" s="45"/>
      <c r="K11115" s="45"/>
      <c r="L11115" s="45"/>
      <c r="M11115" s="45"/>
      <c r="N11115" s="45"/>
      <c r="O11115" s="45"/>
      <c r="P11115" s="45"/>
      <c r="Q11115" s="45"/>
      <c r="R11115" s="45"/>
      <c r="S11115" s="45"/>
      <c r="T11115" s="45"/>
      <c r="U11115" s="45"/>
      <c r="V11115" s="46"/>
      <c r="W11115" s="46"/>
    </row>
    <row r="11116" spans="2:34" ht="12.75" customHeight="1">
      <c r="B11116" s="2"/>
      <c r="D11116" s="44"/>
      <c r="E11116" s="44"/>
      <c r="F11116" s="45"/>
      <c r="G11116" s="45"/>
      <c r="H11116" s="45"/>
      <c r="I11116" s="45"/>
      <c r="J11116" s="45"/>
      <c r="K11116" s="45"/>
      <c r="L11116" s="45"/>
      <c r="M11116" s="45"/>
      <c r="N11116" s="45"/>
      <c r="O11116" s="45"/>
      <c r="P11116" s="45"/>
      <c r="Q11116" s="45"/>
      <c r="R11116" s="45"/>
      <c r="S11116" s="45"/>
      <c r="T11116" s="45"/>
      <c r="U11116" s="45"/>
      <c r="V11116" s="46"/>
      <c r="W11116" s="46"/>
    </row>
    <row r="11117" spans="2:34" ht="12.75" customHeight="1">
      <c r="B11117" s="2"/>
      <c r="D11117" s="44"/>
      <c r="E11117" s="44"/>
      <c r="F11117" s="45"/>
      <c r="G11117" s="45"/>
      <c r="H11117" s="45"/>
      <c r="I11117" s="45"/>
      <c r="J11117" s="45"/>
      <c r="K11117" s="45"/>
      <c r="L11117" s="45"/>
      <c r="M11117" s="45"/>
      <c r="N11117" s="45"/>
      <c r="O11117" s="45"/>
      <c r="P11117" s="45"/>
      <c r="Q11117" s="45"/>
      <c r="R11117" s="45"/>
      <c r="S11117" s="45"/>
      <c r="T11117" s="45"/>
      <c r="U11117" s="45"/>
      <c r="V11117" s="46"/>
      <c r="W11117" s="46"/>
    </row>
    <row r="11118" spans="2:34" ht="12.75" customHeight="1">
      <c r="B11118" s="2"/>
      <c r="D11118" s="44"/>
      <c r="E11118" s="44"/>
      <c r="F11118" s="45"/>
      <c r="G11118" s="45"/>
      <c r="H11118" s="45"/>
      <c r="I11118" s="45"/>
      <c r="J11118" s="45"/>
      <c r="K11118" s="45"/>
      <c r="L11118" s="45"/>
      <c r="M11118" s="45"/>
      <c r="N11118" s="45"/>
      <c r="O11118" s="45"/>
      <c r="P11118" s="45"/>
      <c r="Q11118" s="45"/>
      <c r="R11118" s="45"/>
      <c r="S11118" s="45"/>
      <c r="T11118" s="45"/>
      <c r="U11118" s="45"/>
      <c r="V11118" s="46"/>
      <c r="W11118" s="46"/>
    </row>
    <row r="11119" spans="2:34" ht="12.75" customHeight="1">
      <c r="B11119" s="2"/>
      <c r="D11119" s="44"/>
      <c r="E11119" s="44"/>
      <c r="F11119" s="45"/>
      <c r="G11119" s="45"/>
      <c r="H11119" s="45"/>
      <c r="I11119" s="45"/>
      <c r="J11119" s="45"/>
      <c r="K11119" s="45"/>
      <c r="L11119" s="45"/>
      <c r="M11119" s="45"/>
      <c r="N11119" s="45"/>
      <c r="O11119" s="45"/>
      <c r="P11119" s="45"/>
      <c r="Q11119" s="45"/>
      <c r="R11119" s="45"/>
      <c r="S11119" s="45"/>
      <c r="T11119" s="45"/>
      <c r="U11119" s="45"/>
      <c r="V11119" s="46"/>
      <c r="W11119" s="46"/>
    </row>
    <row r="11120" spans="2:34" ht="12.75" customHeight="1">
      <c r="B11120" s="2"/>
      <c r="D11120" s="44"/>
      <c r="E11120" s="44"/>
      <c r="F11120" s="45"/>
      <c r="G11120" s="45"/>
      <c r="H11120" s="45"/>
      <c r="I11120" s="45"/>
      <c r="J11120" s="45"/>
      <c r="K11120" s="45"/>
      <c r="L11120" s="45"/>
      <c r="M11120" s="45"/>
      <c r="N11120" s="45"/>
      <c r="O11120" s="45"/>
      <c r="P11120" s="45"/>
      <c r="Q11120" s="45"/>
      <c r="R11120" s="45"/>
      <c r="S11120" s="45"/>
      <c r="T11120" s="45"/>
      <c r="U11120" s="45"/>
      <c r="V11120" s="46"/>
      <c r="W11120" s="46"/>
    </row>
    <row r="11121" spans="2:23" ht="12.75" customHeight="1">
      <c r="B11121" s="2"/>
      <c r="D11121" s="44"/>
      <c r="E11121" s="44"/>
      <c r="F11121" s="45"/>
      <c r="G11121" s="45"/>
      <c r="H11121" s="45"/>
      <c r="I11121" s="45"/>
      <c r="J11121" s="45"/>
      <c r="K11121" s="45"/>
      <c r="L11121" s="45"/>
      <c r="M11121" s="45"/>
      <c r="N11121" s="45"/>
      <c r="O11121" s="45"/>
      <c r="P11121" s="45"/>
      <c r="Q11121" s="45"/>
      <c r="R11121" s="45"/>
      <c r="S11121" s="45"/>
      <c r="T11121" s="45"/>
      <c r="U11121" s="45"/>
      <c r="V11121" s="46"/>
      <c r="W11121" s="46"/>
    </row>
    <row r="11122" spans="2:23" ht="12.75" customHeight="1">
      <c r="B11122" s="2"/>
      <c r="D11122" s="44"/>
      <c r="E11122" s="44"/>
      <c r="F11122" s="45"/>
      <c r="G11122" s="45"/>
      <c r="H11122" s="45"/>
      <c r="I11122" s="45"/>
      <c r="J11122" s="45"/>
      <c r="K11122" s="45"/>
      <c r="L11122" s="45"/>
      <c r="M11122" s="45"/>
      <c r="N11122" s="45"/>
      <c r="O11122" s="45"/>
      <c r="P11122" s="45"/>
      <c r="Q11122" s="45"/>
      <c r="R11122" s="45"/>
      <c r="S11122" s="45"/>
      <c r="T11122" s="45"/>
      <c r="U11122" s="45"/>
      <c r="V11122" s="46"/>
      <c r="W11122" s="46"/>
    </row>
    <row r="11123" spans="2:23" ht="12.75" customHeight="1">
      <c r="B11123" s="2"/>
      <c r="D11123" s="44"/>
      <c r="E11123" s="44"/>
      <c r="F11123" s="45"/>
      <c r="G11123" s="45"/>
      <c r="H11123" s="45"/>
      <c r="I11123" s="45"/>
      <c r="J11123" s="45"/>
      <c r="K11123" s="45"/>
      <c r="L11123" s="45"/>
      <c r="M11123" s="45"/>
      <c r="N11123" s="45"/>
      <c r="O11123" s="45"/>
      <c r="P11123" s="45"/>
      <c r="Q11123" s="45"/>
      <c r="R11123" s="45"/>
      <c r="S11123" s="45"/>
      <c r="T11123" s="45"/>
      <c r="U11123" s="45"/>
      <c r="V11123" s="46"/>
      <c r="W11123" s="46"/>
    </row>
    <row r="11124" spans="2:23" ht="12.75" customHeight="1">
      <c r="B11124" s="2"/>
      <c r="D11124" s="44"/>
      <c r="E11124" s="44"/>
      <c r="F11124" s="45"/>
      <c r="G11124" s="45"/>
      <c r="H11124" s="45"/>
      <c r="I11124" s="45"/>
      <c r="J11124" s="45"/>
      <c r="K11124" s="45"/>
      <c r="L11124" s="45"/>
      <c r="M11124" s="45"/>
      <c r="N11124" s="45"/>
      <c r="O11124" s="45"/>
      <c r="P11124" s="45"/>
      <c r="Q11124" s="45"/>
      <c r="R11124" s="45"/>
      <c r="S11124" s="45"/>
      <c r="T11124" s="45"/>
      <c r="U11124" s="45"/>
      <c r="V11124" s="46"/>
      <c r="W11124" s="46"/>
    </row>
    <row r="11125" spans="2:23" ht="12.75" customHeight="1">
      <c r="B11125" s="2"/>
      <c r="D11125" s="44"/>
      <c r="E11125" s="44"/>
      <c r="F11125" s="45"/>
      <c r="G11125" s="45"/>
      <c r="H11125" s="45"/>
      <c r="I11125" s="45"/>
      <c r="J11125" s="45"/>
      <c r="K11125" s="45"/>
      <c r="L11125" s="45"/>
      <c r="M11125" s="45"/>
      <c r="N11125" s="45"/>
      <c r="O11125" s="45"/>
      <c r="P11125" s="45"/>
      <c r="Q11125" s="45"/>
      <c r="R11125" s="45"/>
      <c r="S11125" s="45"/>
      <c r="T11125" s="45"/>
      <c r="U11125" s="45"/>
      <c r="V11125" s="46"/>
      <c r="W11125" s="46"/>
    </row>
    <row r="11126" spans="2:23" ht="12.75" customHeight="1">
      <c r="B11126" s="2"/>
      <c r="D11126" s="44"/>
      <c r="E11126" s="44"/>
      <c r="F11126" s="45"/>
      <c r="G11126" s="45"/>
      <c r="H11126" s="45"/>
      <c r="I11126" s="45"/>
      <c r="J11126" s="45"/>
      <c r="K11126" s="45"/>
      <c r="L11126" s="45"/>
      <c r="M11126" s="45"/>
      <c r="N11126" s="45"/>
      <c r="O11126" s="45"/>
      <c r="P11126" s="45"/>
      <c r="Q11126" s="45"/>
      <c r="R11126" s="45"/>
      <c r="S11126" s="45"/>
      <c r="T11126" s="45"/>
      <c r="U11126" s="45"/>
      <c r="V11126" s="46"/>
      <c r="W11126" s="46"/>
    </row>
    <row r="11127" spans="2:23" ht="12.75" customHeight="1">
      <c r="B11127" s="2"/>
      <c r="D11127" s="44"/>
      <c r="E11127" s="44"/>
      <c r="F11127" s="45"/>
      <c r="G11127" s="45"/>
      <c r="H11127" s="45"/>
      <c r="I11127" s="45"/>
      <c r="J11127" s="45"/>
      <c r="K11127" s="45"/>
      <c r="L11127" s="45"/>
      <c r="M11127" s="45"/>
      <c r="N11127" s="45"/>
      <c r="O11127" s="45"/>
      <c r="P11127" s="45"/>
      <c r="Q11127" s="45"/>
      <c r="R11127" s="45"/>
      <c r="S11127" s="45"/>
      <c r="T11127" s="45"/>
      <c r="U11127" s="45"/>
      <c r="V11127" s="46"/>
      <c r="W11127" s="46"/>
    </row>
    <row r="11128" spans="2:23" ht="12.75" customHeight="1">
      <c r="B11128" s="2"/>
      <c r="D11128" s="44"/>
      <c r="E11128" s="44"/>
      <c r="F11128" s="45"/>
      <c r="G11128" s="45"/>
      <c r="H11128" s="45"/>
      <c r="I11128" s="45"/>
      <c r="J11128" s="45"/>
      <c r="K11128" s="45"/>
      <c r="L11128" s="45"/>
      <c r="M11128" s="45"/>
      <c r="N11128" s="45"/>
      <c r="O11128" s="45"/>
      <c r="P11128" s="45"/>
      <c r="Q11128" s="45"/>
      <c r="R11128" s="45"/>
      <c r="S11128" s="45"/>
      <c r="T11128" s="45"/>
      <c r="U11128" s="45"/>
      <c r="V11128" s="46"/>
      <c r="W11128" s="46"/>
    </row>
    <row r="11129" spans="2:23" ht="12.75" customHeight="1">
      <c r="B11129" s="2"/>
      <c r="D11129" s="44"/>
      <c r="E11129" s="44"/>
      <c r="F11129" s="45"/>
      <c r="G11129" s="45"/>
      <c r="H11129" s="45"/>
      <c r="I11129" s="45"/>
      <c r="J11129" s="45"/>
      <c r="K11129" s="45"/>
      <c r="L11129" s="45"/>
      <c r="M11129" s="45"/>
      <c r="N11129" s="45"/>
      <c r="O11129" s="45"/>
      <c r="P11129" s="45"/>
      <c r="Q11129" s="45"/>
      <c r="R11129" s="45"/>
      <c r="S11129" s="45"/>
      <c r="T11129" s="45"/>
      <c r="U11129" s="45"/>
      <c r="V11129" s="46"/>
      <c r="W11129" s="46"/>
    </row>
    <row r="11130" spans="2:23" ht="12.75" customHeight="1">
      <c r="B11130" s="2"/>
      <c r="D11130" s="44"/>
      <c r="E11130" s="44"/>
      <c r="F11130" s="45"/>
      <c r="G11130" s="45"/>
      <c r="H11130" s="45"/>
      <c r="I11130" s="45"/>
      <c r="J11130" s="45"/>
      <c r="K11130" s="45"/>
      <c r="L11130" s="45"/>
      <c r="M11130" s="45"/>
      <c r="N11130" s="45"/>
      <c r="O11130" s="45"/>
      <c r="P11130" s="45"/>
      <c r="Q11130" s="45"/>
      <c r="R11130" s="45"/>
      <c r="S11130" s="45"/>
      <c r="T11130" s="45"/>
      <c r="U11130" s="45"/>
      <c r="V11130" s="46"/>
      <c r="W11130" s="46"/>
    </row>
    <row r="11131" spans="2:23" ht="12.75" customHeight="1">
      <c r="B11131" s="2"/>
      <c r="D11131" s="44"/>
      <c r="E11131" s="44"/>
      <c r="F11131" s="45"/>
      <c r="G11131" s="45"/>
      <c r="H11131" s="45"/>
      <c r="I11131" s="45"/>
      <c r="J11131" s="45"/>
      <c r="K11131" s="45"/>
      <c r="L11131" s="45"/>
      <c r="M11131" s="45"/>
      <c r="N11131" s="45"/>
      <c r="O11131" s="45"/>
      <c r="P11131" s="45"/>
      <c r="Q11131" s="45"/>
      <c r="R11131" s="45"/>
      <c r="S11131" s="45"/>
      <c r="T11131" s="45"/>
      <c r="U11131" s="45"/>
      <c r="V11131" s="46"/>
      <c r="W11131" s="46"/>
    </row>
    <row r="11132" spans="2:23" ht="12.75" customHeight="1">
      <c r="B11132" s="2"/>
      <c r="D11132" s="44"/>
      <c r="E11132" s="44"/>
      <c r="F11132" s="45"/>
      <c r="G11132" s="45"/>
      <c r="H11132" s="45"/>
      <c r="I11132" s="45"/>
      <c r="J11132" s="45"/>
      <c r="K11132" s="45"/>
      <c r="L11132" s="45"/>
      <c r="M11132" s="45"/>
      <c r="N11132" s="45"/>
      <c r="O11132" s="45"/>
      <c r="P11132" s="45"/>
      <c r="Q11132" s="45"/>
      <c r="R11132" s="45"/>
      <c r="S11132" s="45"/>
      <c r="T11132" s="45"/>
      <c r="U11132" s="45"/>
      <c r="V11132" s="46"/>
      <c r="W11132" s="46"/>
    </row>
    <row r="11133" spans="2:23" ht="12.75" customHeight="1">
      <c r="B11133" s="2"/>
      <c r="D11133" s="44"/>
      <c r="E11133" s="44"/>
      <c r="F11133" s="45"/>
      <c r="G11133" s="45"/>
      <c r="H11133" s="45"/>
      <c r="I11133" s="45"/>
      <c r="J11133" s="45"/>
      <c r="K11133" s="45"/>
      <c r="L11133" s="45"/>
      <c r="M11133" s="45"/>
      <c r="N11133" s="45"/>
      <c r="O11133" s="45"/>
      <c r="P11133" s="45"/>
      <c r="Q11133" s="45"/>
      <c r="R11133" s="45"/>
      <c r="S11133" s="45"/>
      <c r="T11133" s="45"/>
      <c r="U11133" s="45"/>
      <c r="V11133" s="46"/>
      <c r="W11133" s="46"/>
    </row>
    <row r="11134" spans="2:23" ht="12.75" customHeight="1">
      <c r="B11134" s="2"/>
      <c r="D11134" s="44"/>
      <c r="E11134" s="44"/>
      <c r="F11134" s="45"/>
      <c r="G11134" s="45"/>
      <c r="H11134" s="45"/>
      <c r="I11134" s="45"/>
      <c r="J11134" s="45"/>
      <c r="K11134" s="45"/>
      <c r="L11134" s="45"/>
      <c r="M11134" s="45"/>
      <c r="N11134" s="45"/>
      <c r="O11134" s="45"/>
      <c r="P11134" s="45"/>
      <c r="Q11134" s="45"/>
      <c r="R11134" s="45"/>
      <c r="S11134" s="45"/>
      <c r="T11134" s="45"/>
      <c r="U11134" s="45"/>
      <c r="V11134" s="46"/>
      <c r="W11134" s="46"/>
    </row>
    <row r="11135" spans="2:23" ht="12.75" customHeight="1">
      <c r="B11135" s="2"/>
      <c r="D11135" s="44"/>
      <c r="E11135" s="44"/>
      <c r="F11135" s="45"/>
      <c r="G11135" s="45"/>
      <c r="H11135" s="45"/>
      <c r="I11135" s="45"/>
      <c r="J11135" s="45"/>
      <c r="K11135" s="45"/>
      <c r="L11135" s="45"/>
      <c r="M11135" s="45"/>
      <c r="N11135" s="45"/>
      <c r="O11135" s="45"/>
      <c r="P11135" s="45"/>
      <c r="Q11135" s="45"/>
      <c r="R11135" s="45"/>
      <c r="S11135" s="45"/>
      <c r="T11135" s="45"/>
      <c r="U11135" s="45"/>
      <c r="V11135" s="46"/>
      <c r="W11135" s="46"/>
    </row>
    <row r="11136" spans="2:23" ht="12.75" customHeight="1">
      <c r="B11136" s="2"/>
      <c r="D11136" s="44"/>
      <c r="E11136" s="44"/>
      <c r="F11136" s="45"/>
      <c r="G11136" s="45"/>
      <c r="H11136" s="45"/>
      <c r="I11136" s="45"/>
      <c r="J11136" s="45"/>
      <c r="K11136" s="45"/>
      <c r="L11136" s="45"/>
      <c r="M11136" s="45"/>
      <c r="N11136" s="45"/>
      <c r="O11136" s="45"/>
      <c r="P11136" s="45"/>
      <c r="Q11136" s="45"/>
      <c r="R11136" s="45"/>
      <c r="S11136" s="45"/>
      <c r="T11136" s="45"/>
      <c r="U11136" s="45"/>
      <c r="V11136" s="46"/>
      <c r="W11136" s="46"/>
    </row>
    <row r="11140" spans="2:37" ht="12.75" customHeight="1">
      <c r="B11140" s="39"/>
      <c r="C11140" s="39"/>
      <c r="D11140" s="39"/>
      <c r="E11140" s="39"/>
      <c r="F11140" s="39"/>
      <c r="G11140" s="1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</row>
    <row r="11141" spans="2:37" ht="12.75" customHeight="1">
      <c r="AB11141" s="39"/>
      <c r="AC11141" s="39"/>
      <c r="AD11141" s="39"/>
      <c r="AE11141" s="39"/>
      <c r="AF11141" s="39"/>
      <c r="AG11141" s="39"/>
    </row>
    <row r="11142" spans="2:37" ht="12.75" customHeight="1">
      <c r="B11142" s="39"/>
      <c r="C11142" s="39"/>
      <c r="D11142" s="39"/>
      <c r="E11142" s="39"/>
      <c r="G11142" s="1"/>
      <c r="H11142" s="41"/>
      <c r="I11142" s="41"/>
      <c r="J11142" s="41"/>
      <c r="K11142" s="41"/>
      <c r="L11142" s="41"/>
      <c r="M11142" s="41"/>
      <c r="N11142" s="41"/>
      <c r="O11142" s="39"/>
      <c r="P11142" s="39"/>
      <c r="Q11142" s="39"/>
      <c r="R11142" s="39"/>
      <c r="S11142" s="1"/>
      <c r="T11142" s="42"/>
      <c r="U11142" s="42"/>
      <c r="V11142" s="42"/>
      <c r="W11142" s="42"/>
      <c r="X11142" s="42"/>
      <c r="Y11142" s="42"/>
      <c r="Z11142" s="42"/>
      <c r="AA11142" s="42"/>
      <c r="AB11142" s="39"/>
      <c r="AC11142" s="39"/>
      <c r="AD11142" s="39"/>
      <c r="AE11142" s="39"/>
      <c r="AF11142" s="39"/>
      <c r="AG11142" s="39"/>
    </row>
    <row r="11143" spans="2:37" ht="12.75" customHeight="1">
      <c r="AB11143" s="39"/>
      <c r="AC11143" s="39"/>
      <c r="AD11143" s="39"/>
      <c r="AE11143" s="39"/>
      <c r="AF11143" s="39"/>
      <c r="AG11143" s="39"/>
    </row>
    <row r="11144" spans="2:37" ht="12.75" customHeight="1">
      <c r="AB11144" s="39"/>
      <c r="AC11144" s="39"/>
      <c r="AD11144" s="39"/>
      <c r="AE11144" s="39"/>
      <c r="AF11144" s="39"/>
      <c r="AG11144" s="39"/>
    </row>
    <row r="11145" spans="2:37" ht="12.75" customHeight="1">
      <c r="AB11145" s="39"/>
      <c r="AC11145" s="39"/>
      <c r="AD11145" s="39"/>
      <c r="AE11145" s="39"/>
      <c r="AF11145" s="39"/>
      <c r="AG11145" s="39"/>
    </row>
    <row r="11147" spans="2:37" ht="12.75" customHeight="1">
      <c r="B11147" s="43"/>
      <c r="D11147" s="43"/>
      <c r="E11147" s="43"/>
      <c r="G11147" s="43"/>
      <c r="H11147" s="43"/>
      <c r="J11147" s="43"/>
      <c r="K11147" s="43"/>
      <c r="L11147" s="43"/>
      <c r="M11147" s="43"/>
      <c r="N11147" s="43"/>
      <c r="O11147" s="43"/>
      <c r="Q11147" s="43"/>
      <c r="R11147" s="43"/>
      <c r="S11147" s="43"/>
      <c r="T11147" s="43"/>
      <c r="U11147" s="43"/>
      <c r="X11147" s="43"/>
      <c r="Y11147" s="43"/>
      <c r="Z11147" s="43"/>
      <c r="AA11147" s="43"/>
      <c r="AB11147" s="43"/>
      <c r="AC11147" s="43"/>
      <c r="AE11147" s="43"/>
      <c r="AF11147" s="43"/>
      <c r="AG11147" s="43"/>
      <c r="AH11147" s="43"/>
    </row>
    <row r="11148" spans="2:37" ht="12.75" customHeight="1">
      <c r="B11148" s="43"/>
      <c r="D11148" s="43"/>
      <c r="E11148" s="43"/>
      <c r="G11148" s="43"/>
      <c r="H11148" s="43"/>
      <c r="J11148" s="43"/>
      <c r="K11148" s="43"/>
      <c r="L11148" s="43"/>
      <c r="M11148" s="43"/>
      <c r="N11148" s="43"/>
      <c r="O11148" s="43"/>
      <c r="Q11148" s="43"/>
      <c r="R11148" s="43"/>
      <c r="S11148" s="43"/>
      <c r="T11148" s="43"/>
      <c r="U11148" s="43"/>
      <c r="X11148" s="43"/>
      <c r="Y11148" s="43"/>
      <c r="Z11148" s="43"/>
      <c r="AA11148" s="43"/>
      <c r="AB11148" s="43"/>
      <c r="AC11148" s="43"/>
      <c r="AE11148" s="43"/>
      <c r="AF11148" s="43"/>
      <c r="AG11148" s="43"/>
      <c r="AH11148" s="43"/>
    </row>
    <row r="11149" spans="2:37" ht="12.75" customHeight="1">
      <c r="B11149" s="2"/>
      <c r="D11149" s="44"/>
      <c r="E11149" s="44"/>
      <c r="F11149" s="45"/>
      <c r="G11149" s="45"/>
      <c r="H11149" s="45"/>
      <c r="I11149" s="45"/>
      <c r="J11149" s="45"/>
      <c r="K11149" s="45"/>
      <c r="L11149" s="45"/>
      <c r="M11149" s="45"/>
      <c r="N11149" s="45"/>
      <c r="O11149" s="45"/>
      <c r="P11149" s="45"/>
      <c r="Q11149" s="45"/>
      <c r="R11149" s="45"/>
      <c r="S11149" s="45"/>
      <c r="T11149" s="45"/>
      <c r="U11149" s="45"/>
      <c r="V11149" s="46"/>
      <c r="W11149" s="46"/>
      <c r="X11149" s="45"/>
      <c r="Y11149" s="45"/>
      <c r="Z11149" s="44"/>
      <c r="AA11149" s="44"/>
      <c r="AB11149" s="45"/>
      <c r="AC11149" s="45"/>
      <c r="AD11149" s="45"/>
      <c r="AE11149" s="45"/>
      <c r="AF11149" s="45"/>
      <c r="AG11149" s="45"/>
      <c r="AH11149" s="45"/>
      <c r="AI11149" s="45"/>
      <c r="AJ11149" s="45"/>
      <c r="AK11149" s="20"/>
    </row>
    <row r="11150" spans="2:37" ht="12.75" customHeight="1">
      <c r="B11150" s="2"/>
      <c r="D11150" s="44"/>
      <c r="E11150" s="44"/>
      <c r="F11150" s="45"/>
      <c r="G11150" s="45"/>
      <c r="H11150" s="45"/>
      <c r="I11150" s="45"/>
      <c r="J11150" s="45"/>
      <c r="K11150" s="45"/>
      <c r="L11150" s="45"/>
      <c r="M11150" s="45"/>
      <c r="N11150" s="45"/>
      <c r="O11150" s="45"/>
      <c r="P11150" s="45"/>
      <c r="Q11150" s="45"/>
      <c r="R11150" s="45"/>
      <c r="S11150" s="45"/>
      <c r="T11150" s="45"/>
      <c r="U11150" s="45"/>
      <c r="V11150" s="46"/>
      <c r="W11150" s="46"/>
      <c r="X11150" s="45"/>
      <c r="Y11150" s="45"/>
      <c r="Z11150" s="44"/>
      <c r="AA11150" s="44"/>
      <c r="AB11150" s="45"/>
      <c r="AC11150" s="45"/>
      <c r="AD11150" s="45"/>
      <c r="AE11150" s="45"/>
      <c r="AF11150" s="45"/>
      <c r="AG11150" s="45"/>
      <c r="AH11150" s="45"/>
      <c r="AI11150" s="45"/>
      <c r="AJ11150" s="45"/>
      <c r="AK11150" s="20"/>
    </row>
    <row r="11151" spans="2:37" ht="12.75" customHeight="1">
      <c r="B11151" s="2"/>
      <c r="D11151" s="44"/>
      <c r="E11151" s="44"/>
      <c r="F11151" s="45"/>
      <c r="G11151" s="45"/>
      <c r="H11151" s="45"/>
      <c r="I11151" s="45"/>
      <c r="J11151" s="45"/>
      <c r="K11151" s="45"/>
      <c r="L11151" s="45"/>
      <c r="M11151" s="45"/>
      <c r="N11151" s="45"/>
      <c r="O11151" s="45"/>
      <c r="P11151" s="45"/>
      <c r="Q11151" s="45"/>
      <c r="R11151" s="45"/>
      <c r="S11151" s="45"/>
      <c r="T11151" s="45"/>
      <c r="U11151" s="45"/>
      <c r="V11151" s="46"/>
      <c r="W11151" s="46"/>
      <c r="X11151" s="45"/>
      <c r="Y11151" s="45"/>
      <c r="Z11151" s="44"/>
      <c r="AA11151" s="44"/>
      <c r="AB11151" s="45"/>
      <c r="AC11151" s="45"/>
      <c r="AD11151" s="45"/>
      <c r="AE11151" s="45"/>
      <c r="AF11151" s="45"/>
      <c r="AG11151" s="45"/>
      <c r="AH11151" s="45"/>
      <c r="AI11151" s="45"/>
      <c r="AJ11151" s="45"/>
      <c r="AK11151" s="20"/>
    </row>
    <row r="11152" spans="2:37" ht="12.75" customHeight="1">
      <c r="B11152" s="2"/>
      <c r="D11152" s="44"/>
      <c r="E11152" s="44"/>
      <c r="F11152" s="45"/>
      <c r="G11152" s="45"/>
      <c r="H11152" s="45"/>
      <c r="I11152" s="45"/>
      <c r="J11152" s="45"/>
      <c r="K11152" s="45"/>
      <c r="L11152" s="45"/>
      <c r="M11152" s="45"/>
      <c r="N11152" s="45"/>
      <c r="O11152" s="45"/>
      <c r="P11152" s="45"/>
      <c r="Q11152" s="45"/>
      <c r="R11152" s="45"/>
      <c r="S11152" s="45"/>
      <c r="T11152" s="45"/>
      <c r="U11152" s="45"/>
      <c r="V11152" s="46"/>
      <c r="W11152" s="46"/>
      <c r="X11152" s="45"/>
      <c r="Y11152" s="45"/>
      <c r="Z11152" s="44"/>
      <c r="AA11152" s="44"/>
      <c r="AB11152" s="45"/>
      <c r="AC11152" s="45"/>
      <c r="AD11152" s="45"/>
      <c r="AE11152" s="45"/>
      <c r="AF11152" s="45"/>
      <c r="AG11152" s="45"/>
      <c r="AH11152" s="45"/>
      <c r="AI11152" s="45"/>
      <c r="AJ11152" s="45"/>
      <c r="AK11152" s="20"/>
    </row>
    <row r="11153" spans="2:37" ht="12.75" customHeight="1">
      <c r="B11153" s="2"/>
      <c r="D11153" s="44"/>
      <c r="E11153" s="44"/>
      <c r="F11153" s="45"/>
      <c r="G11153" s="45"/>
      <c r="H11153" s="45"/>
      <c r="I11153" s="45"/>
      <c r="J11153" s="45"/>
      <c r="K11153" s="45"/>
      <c r="L11153" s="45"/>
      <c r="M11153" s="45"/>
      <c r="N11153" s="45"/>
      <c r="O11153" s="45"/>
      <c r="P11153" s="45"/>
      <c r="Q11153" s="45"/>
      <c r="R11153" s="45"/>
      <c r="S11153" s="45"/>
      <c r="T11153" s="45"/>
      <c r="U11153" s="45"/>
      <c r="V11153" s="46"/>
      <c r="W11153" s="46"/>
      <c r="X11153" s="45"/>
      <c r="Y11153" s="45"/>
      <c r="Z11153" s="44"/>
      <c r="AA11153" s="44"/>
      <c r="AB11153" s="45"/>
      <c r="AC11153" s="45"/>
      <c r="AD11153" s="45"/>
      <c r="AE11153" s="45"/>
      <c r="AF11153" s="45"/>
      <c r="AG11153" s="45"/>
      <c r="AH11153" s="45"/>
      <c r="AI11153" s="45"/>
      <c r="AJ11153" s="45"/>
      <c r="AK11153" s="20"/>
    </row>
    <row r="11154" spans="2:37" ht="12.75" customHeight="1">
      <c r="B11154" s="2"/>
      <c r="D11154" s="44"/>
      <c r="E11154" s="44"/>
      <c r="F11154" s="45"/>
      <c r="G11154" s="45"/>
      <c r="H11154" s="45"/>
      <c r="I11154" s="45"/>
      <c r="J11154" s="45"/>
      <c r="K11154" s="45"/>
      <c r="L11154" s="45"/>
      <c r="M11154" s="45"/>
      <c r="N11154" s="45"/>
      <c r="O11154" s="45"/>
      <c r="P11154" s="45"/>
      <c r="Q11154" s="45"/>
      <c r="R11154" s="45"/>
      <c r="S11154" s="45"/>
      <c r="T11154" s="45"/>
      <c r="U11154" s="45"/>
      <c r="V11154" s="46"/>
      <c r="W11154" s="46"/>
      <c r="X11154" s="45"/>
      <c r="Y11154" s="45"/>
      <c r="Z11154" s="44"/>
      <c r="AA11154" s="44"/>
      <c r="AB11154" s="45"/>
      <c r="AC11154" s="45"/>
      <c r="AD11154" s="45"/>
      <c r="AE11154" s="45"/>
      <c r="AF11154" s="45"/>
      <c r="AG11154" s="45"/>
      <c r="AH11154" s="45"/>
      <c r="AI11154" s="45"/>
      <c r="AJ11154" s="45"/>
      <c r="AK11154" s="20"/>
    </row>
    <row r="11155" spans="2:37" ht="12.75" customHeight="1">
      <c r="B11155" s="2"/>
      <c r="D11155" s="44"/>
      <c r="E11155" s="44"/>
      <c r="F11155" s="45"/>
      <c r="G11155" s="45"/>
      <c r="H11155" s="45"/>
      <c r="I11155" s="45"/>
      <c r="J11155" s="45"/>
      <c r="K11155" s="45"/>
      <c r="L11155" s="45"/>
      <c r="M11155" s="45"/>
      <c r="N11155" s="45"/>
      <c r="O11155" s="45"/>
      <c r="P11155" s="45"/>
      <c r="Q11155" s="45"/>
      <c r="R11155" s="45"/>
      <c r="S11155" s="45"/>
      <c r="T11155" s="45"/>
      <c r="U11155" s="45"/>
      <c r="V11155" s="46"/>
      <c r="W11155" s="46"/>
      <c r="X11155" s="45"/>
      <c r="Y11155" s="45"/>
      <c r="Z11155" s="44"/>
      <c r="AA11155" s="44"/>
      <c r="AB11155" s="45"/>
      <c r="AC11155" s="45"/>
      <c r="AD11155" s="45"/>
      <c r="AE11155" s="45"/>
      <c r="AF11155" s="45"/>
      <c r="AG11155" s="45"/>
      <c r="AH11155" s="45"/>
      <c r="AI11155" s="45"/>
      <c r="AJ11155" s="45"/>
      <c r="AK11155" s="20"/>
    </row>
    <row r="11156" spans="2:37" ht="12.75" customHeight="1">
      <c r="B11156" s="2"/>
      <c r="D11156" s="44"/>
      <c r="E11156" s="44"/>
      <c r="F11156" s="45"/>
      <c r="G11156" s="45"/>
      <c r="H11156" s="45"/>
      <c r="I11156" s="45"/>
      <c r="J11156" s="45"/>
      <c r="K11156" s="45"/>
      <c r="L11156" s="45"/>
      <c r="M11156" s="45"/>
      <c r="N11156" s="45"/>
      <c r="O11156" s="45"/>
      <c r="P11156" s="45"/>
      <c r="Q11156" s="45"/>
      <c r="R11156" s="45"/>
      <c r="S11156" s="45"/>
      <c r="T11156" s="45"/>
      <c r="U11156" s="45"/>
      <c r="V11156" s="46"/>
      <c r="W11156" s="46"/>
      <c r="X11156" s="45"/>
      <c r="Y11156" s="45"/>
      <c r="Z11156" s="44"/>
      <c r="AA11156" s="44"/>
      <c r="AB11156" s="45"/>
      <c r="AC11156" s="45"/>
      <c r="AD11156" s="45"/>
      <c r="AE11156" s="45"/>
      <c r="AF11156" s="45"/>
      <c r="AG11156" s="45"/>
      <c r="AH11156" s="45"/>
      <c r="AI11156" s="45"/>
      <c r="AJ11156" s="45"/>
      <c r="AK11156" s="20"/>
    </row>
    <row r="11157" spans="2:37" ht="12.75" customHeight="1">
      <c r="B11157" s="2"/>
      <c r="D11157" s="44"/>
      <c r="E11157" s="44"/>
      <c r="F11157" s="45"/>
      <c r="G11157" s="45"/>
      <c r="H11157" s="45"/>
      <c r="I11157" s="45"/>
      <c r="J11157" s="45"/>
      <c r="K11157" s="45"/>
      <c r="L11157" s="45"/>
      <c r="M11157" s="45"/>
      <c r="N11157" s="45"/>
      <c r="O11157" s="45"/>
      <c r="P11157" s="45"/>
      <c r="Q11157" s="45"/>
      <c r="R11157" s="45"/>
      <c r="S11157" s="45"/>
      <c r="T11157" s="45"/>
      <c r="U11157" s="45"/>
      <c r="V11157" s="46"/>
      <c r="W11157" s="46"/>
      <c r="X11157" s="45"/>
      <c r="Y11157" s="45"/>
      <c r="Z11157" s="44"/>
      <c r="AA11157" s="44"/>
      <c r="AB11157" s="45"/>
      <c r="AC11157" s="45"/>
      <c r="AD11157" s="45"/>
      <c r="AE11157" s="45"/>
      <c r="AF11157" s="45"/>
      <c r="AG11157" s="45"/>
      <c r="AH11157" s="45"/>
      <c r="AI11157" s="45"/>
      <c r="AJ11157" s="45"/>
      <c r="AK11157" s="20"/>
    </row>
    <row r="11158" spans="2:37" ht="12.75" customHeight="1">
      <c r="B11158" s="2"/>
      <c r="D11158" s="44"/>
      <c r="E11158" s="44"/>
      <c r="F11158" s="45"/>
      <c r="G11158" s="45"/>
      <c r="H11158" s="45"/>
      <c r="I11158" s="45"/>
      <c r="J11158" s="45"/>
      <c r="K11158" s="45"/>
      <c r="L11158" s="45"/>
      <c r="M11158" s="45"/>
      <c r="N11158" s="45"/>
      <c r="O11158" s="45"/>
      <c r="P11158" s="45"/>
      <c r="Q11158" s="45"/>
      <c r="R11158" s="45"/>
      <c r="S11158" s="45"/>
      <c r="T11158" s="45"/>
      <c r="U11158" s="45"/>
      <c r="V11158" s="46"/>
      <c r="W11158" s="46"/>
      <c r="X11158" s="45"/>
      <c r="Y11158" s="45"/>
      <c r="Z11158" s="44"/>
      <c r="AA11158" s="44"/>
      <c r="AB11158" s="45"/>
      <c r="AC11158" s="45"/>
      <c r="AD11158" s="45"/>
      <c r="AE11158" s="45"/>
      <c r="AF11158" s="45"/>
      <c r="AG11158" s="45"/>
      <c r="AH11158" s="45"/>
      <c r="AI11158" s="45"/>
      <c r="AJ11158" s="45"/>
      <c r="AK11158" s="20"/>
    </row>
    <row r="11159" spans="2:37" ht="12.75" customHeight="1">
      <c r="B11159" s="2"/>
      <c r="D11159" s="44"/>
      <c r="E11159" s="44"/>
      <c r="F11159" s="45"/>
      <c r="G11159" s="45"/>
      <c r="H11159" s="45"/>
      <c r="I11159" s="45"/>
      <c r="J11159" s="45"/>
      <c r="K11159" s="45"/>
      <c r="L11159" s="45"/>
      <c r="M11159" s="45"/>
      <c r="N11159" s="45"/>
      <c r="O11159" s="45"/>
      <c r="P11159" s="45"/>
      <c r="Q11159" s="45"/>
      <c r="R11159" s="45"/>
      <c r="S11159" s="45"/>
      <c r="T11159" s="45"/>
      <c r="U11159" s="45"/>
      <c r="V11159" s="46"/>
      <c r="W11159" s="46"/>
      <c r="X11159" s="45"/>
      <c r="Y11159" s="45"/>
      <c r="Z11159" s="44"/>
      <c r="AA11159" s="44"/>
      <c r="AB11159" s="45"/>
      <c r="AC11159" s="45"/>
      <c r="AD11159" s="45"/>
      <c r="AE11159" s="45"/>
      <c r="AF11159" s="45"/>
      <c r="AG11159" s="45"/>
      <c r="AH11159" s="45"/>
      <c r="AI11159" s="45"/>
      <c r="AJ11159" s="45"/>
      <c r="AK11159" s="20"/>
    </row>
    <row r="11160" spans="2:37" ht="12.75" customHeight="1">
      <c r="B11160" s="2"/>
      <c r="D11160" s="44"/>
      <c r="E11160" s="44"/>
      <c r="F11160" s="45"/>
      <c r="G11160" s="45"/>
      <c r="H11160" s="45"/>
      <c r="I11160" s="45"/>
      <c r="J11160" s="45"/>
      <c r="K11160" s="45"/>
      <c r="L11160" s="45"/>
      <c r="M11160" s="45"/>
      <c r="N11160" s="45"/>
      <c r="O11160" s="45"/>
      <c r="P11160" s="45"/>
      <c r="Q11160" s="45"/>
      <c r="R11160" s="45"/>
      <c r="S11160" s="45"/>
      <c r="T11160" s="45"/>
      <c r="U11160" s="45"/>
      <c r="V11160" s="46"/>
      <c r="W11160" s="46"/>
      <c r="X11160" s="45"/>
      <c r="Y11160" s="45"/>
      <c r="Z11160" s="44"/>
      <c r="AA11160" s="44"/>
      <c r="AB11160" s="45"/>
      <c r="AC11160" s="45"/>
      <c r="AD11160" s="45"/>
      <c r="AE11160" s="45"/>
      <c r="AF11160" s="45"/>
      <c r="AG11160" s="45"/>
      <c r="AH11160" s="45"/>
      <c r="AI11160" s="45"/>
      <c r="AJ11160" s="45"/>
      <c r="AK11160" s="20"/>
    </row>
    <row r="11161" spans="2:37" ht="12.75" customHeight="1">
      <c r="B11161" s="2"/>
      <c r="D11161" s="44"/>
      <c r="E11161" s="44"/>
      <c r="F11161" s="45"/>
      <c r="G11161" s="45"/>
      <c r="H11161" s="45"/>
      <c r="I11161" s="45"/>
      <c r="J11161" s="45"/>
      <c r="K11161" s="45"/>
      <c r="L11161" s="45"/>
      <c r="M11161" s="45"/>
      <c r="N11161" s="45"/>
      <c r="O11161" s="45"/>
      <c r="P11161" s="45"/>
      <c r="Q11161" s="45"/>
      <c r="R11161" s="45"/>
      <c r="S11161" s="45"/>
      <c r="T11161" s="45"/>
      <c r="U11161" s="45"/>
      <c r="V11161" s="46"/>
      <c r="W11161" s="46"/>
      <c r="X11161" s="45"/>
      <c r="Y11161" s="45"/>
      <c r="Z11161" s="44"/>
      <c r="AA11161" s="44"/>
      <c r="AB11161" s="45"/>
      <c r="AC11161" s="45"/>
      <c r="AD11161" s="45"/>
      <c r="AE11161" s="45"/>
      <c r="AF11161" s="45"/>
      <c r="AG11161" s="45"/>
      <c r="AH11161" s="45"/>
      <c r="AI11161" s="45"/>
      <c r="AJ11161" s="45"/>
      <c r="AK11161" s="20"/>
    </row>
    <row r="11162" spans="2:37" ht="12.75" customHeight="1">
      <c r="B11162" s="2"/>
      <c r="D11162" s="44"/>
      <c r="E11162" s="44"/>
      <c r="F11162" s="45"/>
      <c r="G11162" s="45"/>
      <c r="H11162" s="45"/>
      <c r="I11162" s="45"/>
      <c r="J11162" s="45"/>
      <c r="K11162" s="45"/>
      <c r="L11162" s="45"/>
      <c r="M11162" s="45"/>
      <c r="N11162" s="45"/>
      <c r="O11162" s="45"/>
      <c r="P11162" s="45"/>
      <c r="Q11162" s="45"/>
      <c r="R11162" s="45"/>
      <c r="S11162" s="45"/>
      <c r="T11162" s="45"/>
      <c r="U11162" s="45"/>
      <c r="V11162" s="46"/>
      <c r="W11162" s="46"/>
      <c r="X11162" s="45"/>
      <c r="Y11162" s="45"/>
      <c r="Z11162" s="44"/>
      <c r="AA11162" s="44"/>
      <c r="AB11162" s="45"/>
      <c r="AC11162" s="45"/>
      <c r="AD11162" s="45"/>
      <c r="AE11162" s="45"/>
      <c r="AF11162" s="45"/>
      <c r="AG11162" s="45"/>
      <c r="AH11162" s="45"/>
      <c r="AI11162" s="45"/>
      <c r="AJ11162" s="45"/>
      <c r="AK11162" s="20"/>
    </row>
    <row r="11163" spans="2:37" ht="12.75" customHeight="1">
      <c r="B11163" s="2"/>
      <c r="D11163" s="44"/>
      <c r="E11163" s="44"/>
      <c r="F11163" s="45"/>
      <c r="G11163" s="45"/>
      <c r="H11163" s="45"/>
      <c r="I11163" s="45"/>
      <c r="J11163" s="45"/>
      <c r="K11163" s="45"/>
      <c r="L11163" s="45"/>
      <c r="M11163" s="45"/>
      <c r="N11163" s="45"/>
      <c r="O11163" s="45"/>
      <c r="P11163" s="45"/>
      <c r="Q11163" s="45"/>
      <c r="R11163" s="45"/>
      <c r="S11163" s="45"/>
      <c r="T11163" s="45"/>
      <c r="U11163" s="45"/>
      <c r="V11163" s="46"/>
      <c r="W11163" s="46"/>
      <c r="X11163" s="45"/>
      <c r="Y11163" s="45"/>
      <c r="Z11163" s="44"/>
      <c r="AA11163" s="44"/>
      <c r="AB11163" s="45"/>
      <c r="AC11163" s="45"/>
      <c r="AD11163" s="45"/>
      <c r="AE11163" s="45"/>
      <c r="AF11163" s="45"/>
      <c r="AG11163" s="45"/>
      <c r="AH11163" s="45"/>
      <c r="AI11163" s="45"/>
      <c r="AJ11163" s="45"/>
      <c r="AK11163" s="20"/>
    </row>
    <row r="11164" spans="2:37" ht="12.75" customHeight="1">
      <c r="B11164" s="2"/>
      <c r="D11164" s="44"/>
      <c r="E11164" s="44"/>
      <c r="F11164" s="45"/>
      <c r="G11164" s="45"/>
      <c r="H11164" s="45"/>
      <c r="I11164" s="45"/>
      <c r="J11164" s="45"/>
      <c r="K11164" s="45"/>
      <c r="L11164" s="45"/>
      <c r="M11164" s="45"/>
      <c r="N11164" s="45"/>
      <c r="O11164" s="45"/>
      <c r="P11164" s="45"/>
      <c r="Q11164" s="45"/>
      <c r="R11164" s="45"/>
      <c r="S11164" s="45"/>
      <c r="T11164" s="45"/>
      <c r="U11164" s="45"/>
      <c r="V11164" s="46"/>
      <c r="W11164" s="46"/>
      <c r="X11164" s="45"/>
      <c r="Y11164" s="45"/>
      <c r="Z11164" s="44"/>
      <c r="AA11164" s="44"/>
      <c r="AB11164" s="45"/>
      <c r="AC11164" s="45"/>
      <c r="AD11164" s="45"/>
      <c r="AE11164" s="45"/>
      <c r="AF11164" s="45"/>
      <c r="AG11164" s="45"/>
      <c r="AH11164" s="45"/>
      <c r="AI11164" s="45"/>
      <c r="AJ11164" s="45"/>
      <c r="AK11164" s="20"/>
    </row>
    <row r="11165" spans="2:37" ht="12.75" customHeight="1">
      <c r="B11165" s="2"/>
      <c r="D11165" s="44"/>
      <c r="E11165" s="44"/>
      <c r="F11165" s="45"/>
      <c r="G11165" s="45"/>
      <c r="H11165" s="45"/>
      <c r="I11165" s="45"/>
      <c r="J11165" s="45"/>
      <c r="K11165" s="45"/>
      <c r="L11165" s="45"/>
      <c r="M11165" s="45"/>
      <c r="N11165" s="45"/>
      <c r="O11165" s="45"/>
      <c r="P11165" s="45"/>
      <c r="Q11165" s="45"/>
      <c r="R11165" s="45"/>
      <c r="S11165" s="45"/>
      <c r="T11165" s="45"/>
      <c r="U11165" s="45"/>
      <c r="V11165" s="46"/>
      <c r="W11165" s="46"/>
      <c r="X11165" s="45"/>
      <c r="Y11165" s="45"/>
      <c r="Z11165" s="44"/>
      <c r="AA11165" s="44"/>
      <c r="AB11165" s="45"/>
      <c r="AC11165" s="45"/>
      <c r="AD11165" s="45"/>
      <c r="AE11165" s="45"/>
      <c r="AF11165" s="45"/>
      <c r="AG11165" s="45"/>
      <c r="AH11165" s="45"/>
      <c r="AI11165" s="45"/>
      <c r="AJ11165" s="45"/>
      <c r="AK11165" s="20"/>
    </row>
    <row r="11166" spans="2:37" ht="12.75" customHeight="1">
      <c r="B11166" s="2"/>
      <c r="D11166" s="44"/>
      <c r="E11166" s="44"/>
      <c r="F11166" s="45"/>
      <c r="G11166" s="45"/>
      <c r="H11166" s="45"/>
      <c r="I11166" s="45"/>
      <c r="J11166" s="45"/>
      <c r="K11166" s="45"/>
      <c r="L11166" s="45"/>
      <c r="M11166" s="45"/>
      <c r="N11166" s="45"/>
      <c r="O11166" s="45"/>
      <c r="P11166" s="45"/>
      <c r="Q11166" s="45"/>
      <c r="R11166" s="45"/>
      <c r="S11166" s="45"/>
      <c r="T11166" s="45"/>
      <c r="U11166" s="45"/>
      <c r="V11166" s="46"/>
      <c r="W11166" s="46"/>
      <c r="X11166" s="45"/>
      <c r="Y11166" s="45"/>
      <c r="Z11166" s="44"/>
      <c r="AA11166" s="44"/>
      <c r="AB11166" s="45"/>
      <c r="AC11166" s="45"/>
      <c r="AD11166" s="45"/>
      <c r="AE11166" s="45"/>
      <c r="AF11166" s="45"/>
      <c r="AG11166" s="45"/>
      <c r="AH11166" s="45"/>
      <c r="AI11166" s="45"/>
      <c r="AJ11166" s="45"/>
      <c r="AK11166" s="20"/>
    </row>
    <row r="11167" spans="2:37" ht="12.75" customHeight="1">
      <c r="B11167" s="2"/>
      <c r="D11167" s="44"/>
      <c r="E11167" s="44"/>
      <c r="F11167" s="45"/>
      <c r="G11167" s="45"/>
      <c r="H11167" s="45"/>
      <c r="I11167" s="45"/>
      <c r="J11167" s="45"/>
      <c r="K11167" s="45"/>
      <c r="L11167" s="45"/>
      <c r="M11167" s="45"/>
      <c r="N11167" s="45"/>
      <c r="O11167" s="45"/>
      <c r="P11167" s="45"/>
      <c r="Q11167" s="45"/>
      <c r="R11167" s="45"/>
      <c r="S11167" s="45"/>
      <c r="T11167" s="45"/>
      <c r="U11167" s="45"/>
      <c r="V11167" s="46"/>
      <c r="W11167" s="46"/>
      <c r="X11167" s="45"/>
      <c r="Y11167" s="45"/>
      <c r="Z11167" s="44"/>
      <c r="AA11167" s="44"/>
      <c r="AB11167" s="45"/>
      <c r="AC11167" s="45"/>
      <c r="AD11167" s="45"/>
      <c r="AE11167" s="45"/>
      <c r="AF11167" s="45"/>
      <c r="AG11167" s="45"/>
      <c r="AH11167" s="45"/>
      <c r="AI11167" s="45"/>
      <c r="AJ11167" s="45"/>
      <c r="AK11167" s="20"/>
    </row>
    <row r="11168" spans="2:37" ht="12.75" customHeight="1">
      <c r="B11168" s="2"/>
      <c r="D11168" s="44"/>
      <c r="E11168" s="44"/>
      <c r="F11168" s="45"/>
      <c r="G11168" s="45"/>
      <c r="H11168" s="45"/>
      <c r="I11168" s="45"/>
      <c r="J11168" s="45"/>
      <c r="K11168" s="45"/>
      <c r="L11168" s="45"/>
      <c r="M11168" s="45"/>
      <c r="N11168" s="45"/>
      <c r="O11168" s="45"/>
      <c r="P11168" s="45"/>
      <c r="Q11168" s="45"/>
      <c r="R11168" s="45"/>
      <c r="S11168" s="45"/>
      <c r="T11168" s="45"/>
      <c r="U11168" s="45"/>
      <c r="V11168" s="46"/>
      <c r="W11168" s="46"/>
      <c r="X11168" s="45"/>
      <c r="Y11168" s="45"/>
      <c r="Z11168" s="44"/>
      <c r="AA11168" s="44"/>
      <c r="AB11168" s="45"/>
      <c r="AC11168" s="45"/>
      <c r="AD11168" s="45"/>
      <c r="AE11168" s="45"/>
      <c r="AF11168" s="45"/>
      <c r="AG11168" s="45"/>
      <c r="AH11168" s="45"/>
      <c r="AI11168" s="45"/>
      <c r="AJ11168" s="45"/>
      <c r="AK11168" s="20"/>
    </row>
    <row r="11169" spans="2:37" ht="12.75" customHeight="1">
      <c r="B11169" s="2"/>
      <c r="D11169" s="44"/>
      <c r="E11169" s="44"/>
      <c r="F11169" s="45"/>
      <c r="G11169" s="45"/>
      <c r="H11169" s="45"/>
      <c r="I11169" s="45"/>
      <c r="J11169" s="45"/>
      <c r="K11169" s="45"/>
      <c r="L11169" s="45"/>
      <c r="M11169" s="45"/>
      <c r="N11169" s="45"/>
      <c r="O11169" s="45"/>
      <c r="P11169" s="45"/>
      <c r="Q11169" s="45"/>
      <c r="R11169" s="45"/>
      <c r="S11169" s="45"/>
      <c r="T11169" s="45"/>
      <c r="U11169" s="45"/>
      <c r="V11169" s="46"/>
      <c r="W11169" s="46"/>
      <c r="X11169" s="45"/>
      <c r="Y11169" s="45"/>
      <c r="Z11169" s="44"/>
      <c r="AA11169" s="44"/>
      <c r="AB11169" s="45"/>
      <c r="AC11169" s="45"/>
      <c r="AD11169" s="45"/>
      <c r="AE11169" s="45"/>
      <c r="AF11169" s="45"/>
      <c r="AG11169" s="45"/>
      <c r="AH11169" s="45"/>
      <c r="AI11169" s="45"/>
      <c r="AJ11169" s="45"/>
      <c r="AK11169" s="20"/>
    </row>
    <row r="11170" spans="2:37" ht="12.75" customHeight="1">
      <c r="B11170" s="2"/>
      <c r="D11170" s="44"/>
      <c r="E11170" s="44"/>
      <c r="F11170" s="45"/>
      <c r="G11170" s="45"/>
      <c r="H11170" s="45"/>
      <c r="I11170" s="45"/>
      <c r="J11170" s="45"/>
      <c r="K11170" s="45"/>
      <c r="L11170" s="45"/>
      <c r="M11170" s="45"/>
      <c r="N11170" s="45"/>
      <c r="O11170" s="45"/>
      <c r="P11170" s="45"/>
      <c r="Q11170" s="45"/>
      <c r="R11170" s="45"/>
      <c r="S11170" s="45"/>
      <c r="T11170" s="45"/>
      <c r="U11170" s="45"/>
      <c r="V11170" s="46"/>
      <c r="W11170" s="46"/>
      <c r="X11170" s="45"/>
      <c r="Y11170" s="45"/>
      <c r="Z11170" s="44"/>
      <c r="AA11170" s="44"/>
      <c r="AB11170" s="45"/>
      <c r="AC11170" s="45"/>
      <c r="AD11170" s="45"/>
      <c r="AE11170" s="45"/>
      <c r="AF11170" s="45"/>
      <c r="AG11170" s="45"/>
      <c r="AH11170" s="45"/>
      <c r="AI11170" s="45"/>
      <c r="AJ11170" s="45"/>
      <c r="AK11170" s="20"/>
    </row>
    <row r="11171" spans="2:37" ht="12.75" customHeight="1">
      <c r="B11171" s="2"/>
      <c r="D11171" s="44"/>
      <c r="E11171" s="44"/>
      <c r="F11171" s="45"/>
      <c r="G11171" s="45"/>
      <c r="H11171" s="45"/>
      <c r="I11171" s="45"/>
      <c r="J11171" s="45"/>
      <c r="K11171" s="45"/>
      <c r="L11171" s="45"/>
      <c r="M11171" s="45"/>
      <c r="N11171" s="45"/>
      <c r="O11171" s="45"/>
      <c r="P11171" s="45"/>
      <c r="Q11171" s="45"/>
      <c r="R11171" s="45"/>
      <c r="S11171" s="45"/>
      <c r="T11171" s="45"/>
      <c r="U11171" s="45"/>
      <c r="V11171" s="46"/>
      <c r="W11171" s="46"/>
      <c r="X11171" s="45"/>
      <c r="Y11171" s="45"/>
      <c r="Z11171" s="44"/>
      <c r="AA11171" s="44"/>
      <c r="AB11171" s="45"/>
      <c r="AC11171" s="45"/>
      <c r="AD11171" s="45"/>
      <c r="AE11171" s="45"/>
      <c r="AF11171" s="45"/>
      <c r="AG11171" s="45"/>
      <c r="AH11171" s="45"/>
      <c r="AI11171" s="45"/>
      <c r="AJ11171" s="45"/>
      <c r="AK11171" s="20"/>
    </row>
    <row r="11172" spans="2:37" ht="12.75" customHeight="1">
      <c r="B11172" s="2"/>
      <c r="D11172" s="44"/>
      <c r="E11172" s="44"/>
      <c r="F11172" s="45"/>
      <c r="G11172" s="45"/>
      <c r="H11172" s="45"/>
      <c r="I11172" s="45"/>
      <c r="J11172" s="45"/>
      <c r="K11172" s="45"/>
      <c r="L11172" s="45"/>
      <c r="M11172" s="45"/>
      <c r="N11172" s="45"/>
      <c r="O11172" s="45"/>
      <c r="P11172" s="45"/>
      <c r="Q11172" s="45"/>
      <c r="R11172" s="45"/>
      <c r="S11172" s="45"/>
      <c r="T11172" s="45"/>
      <c r="U11172" s="45"/>
      <c r="V11172" s="46"/>
      <c r="W11172" s="46"/>
      <c r="X11172" s="45"/>
      <c r="Y11172" s="45"/>
      <c r="Z11172" s="44"/>
      <c r="AA11172" s="44"/>
      <c r="AB11172" s="45"/>
      <c r="AC11172" s="45"/>
      <c r="AD11172" s="45"/>
      <c r="AE11172" s="45"/>
      <c r="AF11172" s="45"/>
      <c r="AG11172" s="45"/>
      <c r="AH11172" s="45"/>
      <c r="AI11172" s="45"/>
      <c r="AJ11172" s="45"/>
      <c r="AK11172" s="20"/>
    </row>
    <row r="11173" spans="2:37" ht="12.75" customHeight="1">
      <c r="B11173" s="2"/>
      <c r="D11173" s="44"/>
      <c r="E11173" s="44"/>
      <c r="F11173" s="45"/>
      <c r="G11173" s="45"/>
      <c r="H11173" s="45"/>
      <c r="I11173" s="45"/>
      <c r="J11173" s="45"/>
      <c r="K11173" s="45"/>
      <c r="L11173" s="45"/>
      <c r="M11173" s="45"/>
      <c r="N11173" s="45"/>
      <c r="O11173" s="45"/>
      <c r="P11173" s="45"/>
      <c r="Q11173" s="45"/>
      <c r="R11173" s="45"/>
      <c r="S11173" s="45"/>
      <c r="T11173" s="45"/>
      <c r="U11173" s="45"/>
      <c r="V11173" s="46"/>
      <c r="W11173" s="46"/>
      <c r="X11173" s="45"/>
      <c r="Y11173" s="45"/>
      <c r="Z11173" s="44"/>
      <c r="AA11173" s="44"/>
      <c r="AB11173" s="45"/>
      <c r="AC11173" s="45"/>
      <c r="AD11173" s="45"/>
      <c r="AE11173" s="45"/>
      <c r="AF11173" s="45"/>
      <c r="AG11173" s="45"/>
      <c r="AH11173" s="45"/>
      <c r="AI11173" s="45"/>
      <c r="AJ11173" s="45"/>
      <c r="AK11173" s="20"/>
    </row>
    <row r="11174" spans="2:37" ht="12.75" customHeight="1">
      <c r="B11174" s="2"/>
      <c r="D11174" s="44"/>
      <c r="E11174" s="44"/>
      <c r="F11174" s="45"/>
      <c r="G11174" s="45"/>
      <c r="H11174" s="45"/>
      <c r="I11174" s="45"/>
      <c r="J11174" s="45"/>
      <c r="K11174" s="45"/>
      <c r="L11174" s="45"/>
      <c r="M11174" s="45"/>
      <c r="N11174" s="45"/>
      <c r="O11174" s="45"/>
      <c r="P11174" s="45"/>
      <c r="Q11174" s="45"/>
      <c r="R11174" s="45"/>
      <c r="S11174" s="45"/>
      <c r="T11174" s="45"/>
      <c r="U11174" s="45"/>
      <c r="V11174" s="46"/>
      <c r="W11174" s="46"/>
      <c r="X11174" s="45"/>
      <c r="Y11174" s="45"/>
      <c r="Z11174" s="44"/>
      <c r="AA11174" s="44"/>
      <c r="AB11174" s="45"/>
      <c r="AC11174" s="45"/>
      <c r="AD11174" s="45"/>
      <c r="AE11174" s="45"/>
      <c r="AF11174" s="45"/>
      <c r="AG11174" s="45"/>
      <c r="AH11174" s="45"/>
      <c r="AI11174" s="45"/>
      <c r="AJ11174" s="45"/>
      <c r="AK11174" s="20"/>
    </row>
    <row r="11175" spans="2:37" ht="12.75" customHeight="1">
      <c r="B11175" s="2"/>
      <c r="D11175" s="44"/>
      <c r="E11175" s="44"/>
      <c r="F11175" s="45"/>
      <c r="G11175" s="45"/>
      <c r="H11175" s="45"/>
      <c r="I11175" s="45"/>
      <c r="J11175" s="45"/>
      <c r="K11175" s="45"/>
      <c r="L11175" s="45"/>
      <c r="M11175" s="45"/>
      <c r="N11175" s="45"/>
      <c r="O11175" s="45"/>
      <c r="P11175" s="45"/>
      <c r="Q11175" s="45"/>
      <c r="R11175" s="45"/>
      <c r="S11175" s="45"/>
      <c r="T11175" s="45"/>
      <c r="U11175" s="45"/>
      <c r="V11175" s="46"/>
      <c r="W11175" s="46"/>
      <c r="X11175" s="45"/>
      <c r="Y11175" s="45"/>
      <c r="Z11175" s="44"/>
      <c r="AA11175" s="44"/>
      <c r="AB11175" s="45"/>
      <c r="AC11175" s="45"/>
      <c r="AD11175" s="45"/>
      <c r="AE11175" s="45"/>
      <c r="AF11175" s="45"/>
      <c r="AG11175" s="45"/>
      <c r="AH11175" s="45"/>
      <c r="AI11175" s="45"/>
      <c r="AJ11175" s="45"/>
      <c r="AK11175" s="20"/>
    </row>
    <row r="11176" spans="2:37" ht="12.75" customHeight="1">
      <c r="B11176" s="2"/>
      <c r="D11176" s="44"/>
      <c r="E11176" s="44"/>
      <c r="F11176" s="45"/>
      <c r="G11176" s="45"/>
      <c r="H11176" s="45"/>
      <c r="I11176" s="45"/>
      <c r="J11176" s="45"/>
      <c r="K11176" s="45"/>
      <c r="L11176" s="45"/>
      <c r="M11176" s="45"/>
      <c r="N11176" s="45"/>
      <c r="O11176" s="45"/>
      <c r="P11176" s="45"/>
      <c r="Q11176" s="45"/>
      <c r="R11176" s="45"/>
      <c r="S11176" s="45"/>
      <c r="T11176" s="45"/>
      <c r="U11176" s="45"/>
      <c r="V11176" s="46"/>
      <c r="W11176" s="46"/>
      <c r="X11176" s="45"/>
      <c r="Y11176" s="45"/>
      <c r="Z11176" s="44"/>
      <c r="AA11176" s="44"/>
      <c r="AB11176" s="45"/>
      <c r="AC11176" s="45"/>
      <c r="AD11176" s="45"/>
      <c r="AE11176" s="45"/>
      <c r="AF11176" s="45"/>
      <c r="AG11176" s="45"/>
      <c r="AH11176" s="45"/>
      <c r="AI11176" s="45"/>
      <c r="AJ11176" s="45"/>
      <c r="AK11176" s="20"/>
    </row>
    <row r="11177" spans="2:37" ht="12.75" customHeight="1">
      <c r="B11177" s="2"/>
      <c r="D11177" s="44"/>
      <c r="E11177" s="44"/>
      <c r="F11177" s="45"/>
      <c r="G11177" s="45"/>
      <c r="H11177" s="45"/>
      <c r="I11177" s="45"/>
      <c r="J11177" s="45"/>
      <c r="K11177" s="45"/>
      <c r="L11177" s="45"/>
      <c r="M11177" s="45"/>
      <c r="N11177" s="45"/>
      <c r="O11177" s="45"/>
      <c r="P11177" s="45"/>
      <c r="Q11177" s="45"/>
      <c r="R11177" s="45"/>
      <c r="S11177" s="45"/>
      <c r="T11177" s="45"/>
      <c r="U11177" s="45"/>
      <c r="V11177" s="46"/>
      <c r="W11177" s="46"/>
      <c r="X11177" s="45"/>
      <c r="Y11177" s="45"/>
      <c r="Z11177" s="44"/>
      <c r="AA11177" s="44"/>
      <c r="AB11177" s="45"/>
      <c r="AC11177" s="45"/>
      <c r="AD11177" s="45"/>
      <c r="AE11177" s="45"/>
      <c r="AF11177" s="45"/>
      <c r="AG11177" s="45"/>
      <c r="AH11177" s="45"/>
      <c r="AI11177" s="45"/>
      <c r="AJ11177" s="45"/>
      <c r="AK11177" s="20"/>
    </row>
    <row r="11178" spans="2:37" ht="12.75" customHeight="1">
      <c r="B11178" s="2"/>
      <c r="D11178" s="44"/>
      <c r="E11178" s="44"/>
      <c r="F11178" s="45"/>
      <c r="G11178" s="45"/>
      <c r="H11178" s="45"/>
      <c r="I11178" s="45"/>
      <c r="J11178" s="45"/>
      <c r="K11178" s="45"/>
      <c r="L11178" s="45"/>
      <c r="M11178" s="45"/>
      <c r="N11178" s="45"/>
      <c r="O11178" s="45"/>
      <c r="P11178" s="45"/>
      <c r="Q11178" s="45"/>
      <c r="R11178" s="45"/>
      <c r="S11178" s="45"/>
      <c r="T11178" s="45"/>
      <c r="U11178" s="45"/>
      <c r="V11178" s="46"/>
      <c r="W11178" s="46"/>
      <c r="X11178" s="45"/>
      <c r="Y11178" s="45"/>
      <c r="Z11178" s="44"/>
      <c r="AA11178" s="44"/>
      <c r="AB11178" s="45"/>
      <c r="AC11178" s="45"/>
      <c r="AD11178" s="45"/>
      <c r="AE11178" s="45"/>
      <c r="AF11178" s="45"/>
      <c r="AG11178" s="45"/>
      <c r="AH11178" s="45"/>
      <c r="AI11178" s="45"/>
      <c r="AJ11178" s="45"/>
      <c r="AK11178" s="20"/>
    </row>
    <row r="11179" spans="2:37" ht="12.75" customHeight="1">
      <c r="B11179" s="2"/>
      <c r="D11179" s="44"/>
      <c r="E11179" s="44"/>
      <c r="F11179" s="45"/>
      <c r="G11179" s="45"/>
      <c r="H11179" s="45"/>
      <c r="I11179" s="45"/>
      <c r="J11179" s="45"/>
      <c r="K11179" s="45"/>
      <c r="L11179" s="45"/>
      <c r="M11179" s="45"/>
      <c r="N11179" s="45"/>
      <c r="O11179" s="45"/>
      <c r="P11179" s="45"/>
      <c r="Q11179" s="45"/>
      <c r="R11179" s="45"/>
      <c r="S11179" s="45"/>
      <c r="T11179" s="45"/>
      <c r="U11179" s="45"/>
      <c r="V11179" s="46"/>
      <c r="W11179" s="46"/>
      <c r="X11179" s="45"/>
      <c r="Y11179" s="45"/>
      <c r="Z11179" s="44"/>
      <c r="AA11179" s="44"/>
      <c r="AB11179" s="45"/>
      <c r="AC11179" s="45"/>
      <c r="AD11179" s="45"/>
      <c r="AE11179" s="45"/>
      <c r="AF11179" s="45"/>
      <c r="AG11179" s="45"/>
      <c r="AH11179" s="45"/>
      <c r="AI11179" s="45"/>
      <c r="AJ11179" s="45"/>
      <c r="AK11179" s="20"/>
    </row>
    <row r="11180" spans="2:37" ht="12.75" customHeight="1">
      <c r="B11180" s="2"/>
      <c r="D11180" s="44"/>
      <c r="E11180" s="44"/>
      <c r="F11180" s="45"/>
      <c r="G11180" s="45"/>
      <c r="H11180" s="45"/>
      <c r="I11180" s="45"/>
      <c r="J11180" s="45"/>
      <c r="K11180" s="45"/>
      <c r="L11180" s="45"/>
      <c r="M11180" s="45"/>
      <c r="N11180" s="45"/>
      <c r="O11180" s="45"/>
      <c r="P11180" s="45"/>
      <c r="Q11180" s="45"/>
      <c r="R11180" s="45"/>
      <c r="S11180" s="45"/>
      <c r="T11180" s="45"/>
      <c r="U11180" s="45"/>
      <c r="V11180" s="46"/>
      <c r="W11180" s="46"/>
      <c r="X11180" s="45"/>
      <c r="Y11180" s="45"/>
      <c r="Z11180" s="44"/>
      <c r="AA11180" s="44"/>
      <c r="AB11180" s="45"/>
      <c r="AC11180" s="45"/>
      <c r="AD11180" s="45"/>
      <c r="AE11180" s="45"/>
      <c r="AF11180" s="45"/>
      <c r="AG11180" s="45"/>
      <c r="AH11180" s="45"/>
      <c r="AI11180" s="45"/>
      <c r="AJ11180" s="45"/>
      <c r="AK11180" s="20"/>
    </row>
    <row r="11181" spans="2:37" ht="12.75" customHeight="1">
      <c r="B11181" s="2"/>
      <c r="D11181" s="44"/>
      <c r="E11181" s="44"/>
      <c r="F11181" s="45"/>
      <c r="G11181" s="45"/>
      <c r="H11181" s="45"/>
      <c r="I11181" s="45"/>
      <c r="J11181" s="45"/>
      <c r="K11181" s="45"/>
      <c r="L11181" s="45"/>
      <c r="M11181" s="45"/>
      <c r="N11181" s="45"/>
      <c r="O11181" s="45"/>
      <c r="P11181" s="45"/>
      <c r="Q11181" s="45"/>
      <c r="R11181" s="45"/>
      <c r="S11181" s="45"/>
      <c r="T11181" s="45"/>
      <c r="U11181" s="45"/>
      <c r="V11181" s="46"/>
      <c r="W11181" s="46"/>
      <c r="X11181" s="45"/>
      <c r="Y11181" s="45"/>
      <c r="Z11181" s="44"/>
      <c r="AA11181" s="44"/>
      <c r="AB11181" s="45"/>
      <c r="AC11181" s="45"/>
      <c r="AD11181" s="45"/>
      <c r="AE11181" s="45"/>
      <c r="AF11181" s="45"/>
      <c r="AG11181" s="45"/>
      <c r="AH11181" s="45"/>
      <c r="AI11181" s="45"/>
      <c r="AJ11181" s="45"/>
      <c r="AK11181" s="20"/>
    </row>
    <row r="11182" spans="2:37" ht="12.75" customHeight="1">
      <c r="B11182" s="2"/>
      <c r="D11182" s="44"/>
      <c r="E11182" s="44"/>
      <c r="F11182" s="45"/>
      <c r="G11182" s="45"/>
      <c r="H11182" s="45"/>
      <c r="I11182" s="45"/>
      <c r="J11182" s="45"/>
      <c r="K11182" s="45"/>
      <c r="L11182" s="45"/>
      <c r="M11182" s="45"/>
      <c r="N11182" s="45"/>
      <c r="O11182" s="45"/>
      <c r="P11182" s="45"/>
      <c r="Q11182" s="45"/>
      <c r="R11182" s="45"/>
      <c r="S11182" s="45"/>
      <c r="T11182" s="45"/>
      <c r="U11182" s="45"/>
      <c r="V11182" s="46"/>
      <c r="W11182" s="46"/>
      <c r="X11182" s="45"/>
      <c r="Y11182" s="45"/>
      <c r="Z11182" s="44"/>
      <c r="AA11182" s="44"/>
      <c r="AB11182" s="45"/>
      <c r="AC11182" s="45"/>
      <c r="AD11182" s="45"/>
      <c r="AE11182" s="45"/>
      <c r="AF11182" s="45"/>
      <c r="AG11182" s="45"/>
      <c r="AH11182" s="45"/>
      <c r="AI11182" s="45"/>
      <c r="AJ11182" s="45"/>
      <c r="AK11182" s="20"/>
    </row>
    <row r="11183" spans="2:37" ht="12.75" customHeight="1">
      <c r="B11183" s="2"/>
      <c r="D11183" s="44"/>
      <c r="E11183" s="44"/>
      <c r="F11183" s="45"/>
      <c r="G11183" s="45"/>
      <c r="H11183" s="45"/>
      <c r="I11183" s="45"/>
      <c r="J11183" s="45"/>
      <c r="K11183" s="45"/>
      <c r="L11183" s="45"/>
      <c r="M11183" s="45"/>
      <c r="N11183" s="45"/>
      <c r="O11183" s="45"/>
      <c r="P11183" s="45"/>
      <c r="Q11183" s="45"/>
      <c r="R11183" s="45"/>
      <c r="S11183" s="45"/>
      <c r="T11183" s="45"/>
      <c r="U11183" s="45"/>
      <c r="V11183" s="46"/>
      <c r="W11183" s="46"/>
      <c r="X11183" s="45"/>
      <c r="Y11183" s="45"/>
      <c r="Z11183" s="44"/>
      <c r="AA11183" s="44"/>
      <c r="AB11183" s="45"/>
      <c r="AC11183" s="45"/>
      <c r="AD11183" s="45"/>
      <c r="AE11183" s="45"/>
      <c r="AF11183" s="45"/>
      <c r="AG11183" s="45"/>
      <c r="AH11183" s="45"/>
      <c r="AI11183" s="45"/>
      <c r="AJ11183" s="45"/>
      <c r="AK11183" s="20"/>
    </row>
    <row r="11184" spans="2:37" ht="12.75" customHeight="1">
      <c r="B11184" s="2"/>
      <c r="D11184" s="44"/>
      <c r="E11184" s="44"/>
      <c r="F11184" s="45"/>
      <c r="G11184" s="45"/>
      <c r="H11184" s="45"/>
      <c r="I11184" s="45"/>
      <c r="J11184" s="45"/>
      <c r="K11184" s="45"/>
      <c r="L11184" s="45"/>
      <c r="M11184" s="45"/>
      <c r="N11184" s="45"/>
      <c r="O11184" s="45"/>
      <c r="P11184" s="45"/>
      <c r="Q11184" s="45"/>
      <c r="R11184" s="45"/>
      <c r="S11184" s="45"/>
      <c r="T11184" s="45"/>
      <c r="U11184" s="45"/>
      <c r="V11184" s="46"/>
      <c r="W11184" s="46"/>
      <c r="X11184" s="45"/>
      <c r="Y11184" s="45"/>
      <c r="Z11184" s="44"/>
      <c r="AA11184" s="44"/>
      <c r="AB11184" s="45"/>
      <c r="AC11184" s="45"/>
      <c r="AD11184" s="45"/>
      <c r="AE11184" s="45"/>
      <c r="AF11184" s="45"/>
      <c r="AG11184" s="45"/>
      <c r="AH11184" s="45"/>
      <c r="AI11184" s="45"/>
      <c r="AJ11184" s="45"/>
      <c r="AK11184" s="20"/>
    </row>
    <row r="11185" spans="2:37" ht="12.75" customHeight="1">
      <c r="B11185" s="2"/>
      <c r="D11185" s="44"/>
      <c r="E11185" s="44"/>
      <c r="F11185" s="45"/>
      <c r="G11185" s="45"/>
      <c r="H11185" s="45"/>
      <c r="I11185" s="45"/>
      <c r="J11185" s="45"/>
      <c r="K11185" s="45"/>
      <c r="L11185" s="45"/>
      <c r="M11185" s="45"/>
      <c r="N11185" s="45"/>
      <c r="O11185" s="45"/>
      <c r="P11185" s="45"/>
      <c r="Q11185" s="45"/>
      <c r="R11185" s="45"/>
      <c r="S11185" s="45"/>
      <c r="T11185" s="45"/>
      <c r="U11185" s="45"/>
      <c r="V11185" s="46"/>
      <c r="W11185" s="46"/>
      <c r="X11185" s="45"/>
      <c r="Y11185" s="45"/>
      <c r="Z11185" s="44"/>
      <c r="AA11185" s="44"/>
      <c r="AB11185" s="45"/>
      <c r="AC11185" s="45"/>
      <c r="AD11185" s="45"/>
      <c r="AE11185" s="45"/>
      <c r="AF11185" s="45"/>
      <c r="AG11185" s="45"/>
      <c r="AH11185" s="45"/>
      <c r="AI11185" s="45"/>
      <c r="AJ11185" s="45"/>
      <c r="AK11185" s="20"/>
    </row>
    <row r="11186" spans="2:37" ht="12.75" customHeight="1">
      <c r="B11186" s="2"/>
      <c r="D11186" s="44"/>
      <c r="E11186" s="44"/>
      <c r="F11186" s="45"/>
      <c r="G11186" s="45"/>
      <c r="H11186" s="45"/>
      <c r="I11186" s="45"/>
      <c r="J11186" s="45"/>
      <c r="K11186" s="45"/>
      <c r="L11186" s="45"/>
      <c r="M11186" s="45"/>
      <c r="N11186" s="45"/>
      <c r="O11186" s="45"/>
      <c r="P11186" s="45"/>
      <c r="Q11186" s="45"/>
      <c r="R11186" s="45"/>
      <c r="S11186" s="45"/>
      <c r="T11186" s="45"/>
      <c r="U11186" s="45"/>
      <c r="V11186" s="46"/>
      <c r="W11186" s="46"/>
      <c r="X11186" s="45"/>
      <c r="Y11186" s="45"/>
      <c r="Z11186" s="44"/>
      <c r="AA11186" s="44"/>
      <c r="AB11186" s="45"/>
      <c r="AC11186" s="45"/>
      <c r="AD11186" s="45"/>
      <c r="AE11186" s="45"/>
      <c r="AF11186" s="45"/>
      <c r="AG11186" s="45"/>
      <c r="AH11186" s="45"/>
      <c r="AI11186" s="45"/>
      <c r="AJ11186" s="45"/>
      <c r="AK11186" s="20"/>
    </row>
    <row r="11187" spans="2:37" ht="12.75" customHeight="1">
      <c r="B11187" s="2"/>
      <c r="D11187" s="44"/>
      <c r="E11187" s="44"/>
      <c r="F11187" s="45"/>
      <c r="G11187" s="45"/>
      <c r="H11187" s="45"/>
      <c r="I11187" s="45"/>
      <c r="J11187" s="45"/>
      <c r="K11187" s="45"/>
      <c r="L11187" s="45"/>
      <c r="M11187" s="45"/>
      <c r="N11187" s="45"/>
      <c r="O11187" s="45"/>
      <c r="P11187" s="45"/>
      <c r="Q11187" s="45"/>
      <c r="R11187" s="45"/>
      <c r="S11187" s="45"/>
      <c r="T11187" s="45"/>
      <c r="U11187" s="45"/>
      <c r="V11187" s="46"/>
      <c r="W11187" s="46"/>
      <c r="X11187" s="45"/>
      <c r="Y11187" s="45"/>
      <c r="Z11187" s="44"/>
      <c r="AA11187" s="44"/>
      <c r="AB11187" s="45"/>
      <c r="AC11187" s="45"/>
      <c r="AD11187" s="45"/>
      <c r="AE11187" s="45"/>
      <c r="AF11187" s="45"/>
      <c r="AG11187" s="45"/>
      <c r="AH11187" s="45"/>
      <c r="AI11187" s="45"/>
      <c r="AJ11187" s="45"/>
      <c r="AK11187" s="20"/>
    </row>
    <row r="11188" spans="2:37" ht="12.75" customHeight="1">
      <c r="B11188" s="47"/>
      <c r="C11188" s="47"/>
      <c r="D11188" s="47"/>
      <c r="E11188" s="47"/>
    </row>
    <row r="11189" spans="2:37" ht="12.75" customHeight="1">
      <c r="B11189" s="39"/>
      <c r="C11189" s="39"/>
      <c r="D11189" s="39"/>
      <c r="E11189" s="39"/>
      <c r="F11189" s="39"/>
      <c r="G11189" s="1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</row>
    <row r="11190" spans="2:37" ht="12.75" customHeight="1">
      <c r="AB11190" s="39"/>
      <c r="AC11190" s="39"/>
      <c r="AD11190" s="39"/>
      <c r="AE11190" s="39"/>
      <c r="AF11190" s="39"/>
      <c r="AG11190" s="39"/>
    </row>
    <row r="11191" spans="2:37" ht="12.75" customHeight="1">
      <c r="B11191" s="39"/>
      <c r="C11191" s="39"/>
      <c r="D11191" s="39"/>
      <c r="E11191" s="39"/>
      <c r="G11191" s="1"/>
      <c r="H11191" s="41"/>
      <c r="I11191" s="41"/>
      <c r="J11191" s="41"/>
      <c r="K11191" s="41"/>
      <c r="L11191" s="41"/>
      <c r="M11191" s="41"/>
      <c r="N11191" s="41"/>
      <c r="O11191" s="39"/>
      <c r="P11191" s="39"/>
      <c r="Q11191" s="39"/>
      <c r="R11191" s="39"/>
      <c r="S11191" s="1"/>
      <c r="T11191" s="42"/>
      <c r="U11191" s="42"/>
      <c r="V11191" s="42"/>
      <c r="W11191" s="42"/>
      <c r="X11191" s="42"/>
      <c r="Y11191" s="42"/>
      <c r="Z11191" s="42"/>
      <c r="AA11191" s="42"/>
      <c r="AB11191" s="39"/>
      <c r="AC11191" s="39"/>
      <c r="AD11191" s="39"/>
      <c r="AE11191" s="39"/>
      <c r="AF11191" s="39"/>
      <c r="AG11191" s="39"/>
    </row>
    <row r="11192" spans="2:37" ht="12.75" customHeight="1">
      <c r="AB11192" s="39"/>
      <c r="AC11192" s="39"/>
      <c r="AD11192" s="39"/>
      <c r="AE11192" s="39"/>
      <c r="AF11192" s="39"/>
      <c r="AG11192" s="39"/>
    </row>
    <row r="11193" spans="2:37" ht="12.75" customHeight="1">
      <c r="AB11193" s="39"/>
      <c r="AC11193" s="39"/>
      <c r="AD11193" s="39"/>
      <c r="AE11193" s="39"/>
      <c r="AF11193" s="39"/>
      <c r="AG11193" s="39"/>
    </row>
    <row r="11194" spans="2:37" ht="12.75" customHeight="1">
      <c r="AB11194" s="39"/>
      <c r="AC11194" s="39"/>
      <c r="AD11194" s="39"/>
      <c r="AE11194" s="39"/>
      <c r="AF11194" s="39"/>
      <c r="AG11194" s="39"/>
    </row>
    <row r="11196" spans="2:37" ht="12.75" customHeight="1">
      <c r="B11196" s="43"/>
      <c r="D11196" s="43"/>
      <c r="E11196" s="43"/>
      <c r="G11196" s="43"/>
      <c r="H11196" s="43"/>
      <c r="J11196" s="43"/>
      <c r="K11196" s="43"/>
      <c r="L11196" s="43"/>
      <c r="M11196" s="43"/>
      <c r="N11196" s="43"/>
      <c r="O11196" s="43"/>
      <c r="Q11196" s="43"/>
      <c r="R11196" s="43"/>
      <c r="S11196" s="43"/>
      <c r="T11196" s="43"/>
      <c r="U11196" s="43"/>
      <c r="X11196" s="43"/>
      <c r="Y11196" s="43"/>
      <c r="Z11196" s="43"/>
      <c r="AA11196" s="43"/>
      <c r="AB11196" s="43"/>
      <c r="AC11196" s="43"/>
      <c r="AE11196" s="43"/>
      <c r="AF11196" s="43"/>
      <c r="AG11196" s="43"/>
      <c r="AH11196" s="43"/>
    </row>
    <row r="11197" spans="2:37" ht="12.75" customHeight="1">
      <c r="B11197" s="43"/>
      <c r="D11197" s="43"/>
      <c r="E11197" s="43"/>
      <c r="G11197" s="43"/>
      <c r="H11197" s="43"/>
      <c r="J11197" s="43"/>
      <c r="K11197" s="43"/>
      <c r="L11197" s="43"/>
      <c r="M11197" s="43"/>
      <c r="N11197" s="43"/>
      <c r="O11197" s="43"/>
      <c r="Q11197" s="43"/>
      <c r="R11197" s="43"/>
      <c r="S11197" s="43"/>
      <c r="T11197" s="43"/>
      <c r="U11197" s="43"/>
      <c r="X11197" s="43"/>
      <c r="Y11197" s="43"/>
      <c r="Z11197" s="43"/>
      <c r="AA11197" s="43"/>
      <c r="AB11197" s="43"/>
      <c r="AC11197" s="43"/>
      <c r="AE11197" s="43"/>
      <c r="AF11197" s="43"/>
      <c r="AG11197" s="43"/>
      <c r="AH11197" s="43"/>
    </row>
    <row r="11198" spans="2:37" ht="12.75" customHeight="1">
      <c r="B11198" s="2"/>
      <c r="D11198" s="44"/>
      <c r="E11198" s="44"/>
      <c r="F11198" s="45"/>
      <c r="G11198" s="45"/>
      <c r="H11198" s="45"/>
      <c r="I11198" s="45"/>
      <c r="J11198" s="45"/>
      <c r="K11198" s="45"/>
      <c r="L11198" s="45"/>
      <c r="M11198" s="45"/>
      <c r="N11198" s="45"/>
      <c r="O11198" s="45"/>
      <c r="P11198" s="45"/>
      <c r="Q11198" s="45"/>
      <c r="R11198" s="45"/>
      <c r="S11198" s="45"/>
      <c r="T11198" s="45"/>
      <c r="U11198" s="45"/>
      <c r="V11198" s="46"/>
      <c r="W11198" s="46"/>
    </row>
    <row r="11199" spans="2:37" ht="12.75" customHeight="1">
      <c r="B11199" s="2"/>
      <c r="D11199" s="44"/>
      <c r="E11199" s="44"/>
      <c r="F11199" s="45"/>
      <c r="G11199" s="45"/>
      <c r="H11199" s="45"/>
      <c r="I11199" s="45"/>
      <c r="J11199" s="45"/>
      <c r="K11199" s="45"/>
      <c r="L11199" s="45"/>
      <c r="M11199" s="45"/>
      <c r="N11199" s="45"/>
      <c r="O11199" s="45"/>
      <c r="P11199" s="45"/>
      <c r="Q11199" s="45"/>
      <c r="R11199" s="45"/>
      <c r="S11199" s="45"/>
      <c r="T11199" s="45"/>
      <c r="U11199" s="45"/>
      <c r="V11199" s="46"/>
      <c r="W11199" s="46"/>
    </row>
    <row r="11200" spans="2:37" ht="12.75" customHeight="1">
      <c r="B11200" s="2"/>
      <c r="D11200" s="44"/>
      <c r="E11200" s="44"/>
      <c r="F11200" s="45"/>
      <c r="G11200" s="45"/>
      <c r="H11200" s="45"/>
      <c r="I11200" s="45"/>
      <c r="J11200" s="45"/>
      <c r="K11200" s="45"/>
      <c r="L11200" s="45"/>
      <c r="M11200" s="45"/>
      <c r="N11200" s="45"/>
      <c r="O11200" s="45"/>
      <c r="P11200" s="45"/>
      <c r="Q11200" s="45"/>
      <c r="R11200" s="45"/>
      <c r="S11200" s="45"/>
      <c r="T11200" s="45"/>
      <c r="U11200" s="45"/>
      <c r="V11200" s="46"/>
      <c r="W11200" s="46"/>
    </row>
    <row r="11201" spans="2:23" ht="12.75" customHeight="1">
      <c r="B11201" s="2"/>
      <c r="D11201" s="44"/>
      <c r="E11201" s="44"/>
      <c r="F11201" s="45"/>
      <c r="G11201" s="45"/>
      <c r="H11201" s="45"/>
      <c r="I11201" s="45"/>
      <c r="J11201" s="45"/>
      <c r="K11201" s="45"/>
      <c r="L11201" s="45"/>
      <c r="M11201" s="45"/>
      <c r="N11201" s="45"/>
      <c r="O11201" s="45"/>
      <c r="P11201" s="45"/>
      <c r="Q11201" s="45"/>
      <c r="R11201" s="45"/>
      <c r="S11201" s="45"/>
      <c r="T11201" s="45"/>
      <c r="U11201" s="45"/>
      <c r="V11201" s="46"/>
      <c r="W11201" s="46"/>
    </row>
    <row r="11202" spans="2:23" ht="12.75" customHeight="1">
      <c r="B11202" s="2"/>
      <c r="D11202" s="44"/>
      <c r="E11202" s="44"/>
      <c r="F11202" s="45"/>
      <c r="G11202" s="45"/>
      <c r="H11202" s="45"/>
      <c r="I11202" s="45"/>
      <c r="J11202" s="45"/>
      <c r="K11202" s="45"/>
      <c r="L11202" s="45"/>
      <c r="M11202" s="45"/>
      <c r="N11202" s="45"/>
      <c r="O11202" s="45"/>
      <c r="P11202" s="45"/>
      <c r="Q11202" s="45"/>
      <c r="R11202" s="45"/>
      <c r="S11202" s="45"/>
      <c r="T11202" s="45"/>
      <c r="U11202" s="45"/>
      <c r="V11202" s="46"/>
      <c r="W11202" s="46"/>
    </row>
    <row r="11203" spans="2:23" ht="12.75" customHeight="1">
      <c r="B11203" s="2"/>
      <c r="D11203" s="44"/>
      <c r="E11203" s="44"/>
      <c r="F11203" s="45"/>
      <c r="G11203" s="45"/>
      <c r="H11203" s="45"/>
      <c r="I11203" s="45"/>
      <c r="J11203" s="45"/>
      <c r="K11203" s="45"/>
      <c r="L11203" s="45"/>
      <c r="M11203" s="45"/>
      <c r="N11203" s="45"/>
      <c r="O11203" s="45"/>
      <c r="P11203" s="45"/>
      <c r="Q11203" s="45"/>
      <c r="R11203" s="45"/>
      <c r="S11203" s="45"/>
      <c r="T11203" s="45"/>
      <c r="U11203" s="45"/>
      <c r="V11203" s="46"/>
      <c r="W11203" s="46"/>
    </row>
    <row r="11204" spans="2:23" ht="12.75" customHeight="1">
      <c r="B11204" s="2"/>
      <c r="D11204" s="44"/>
      <c r="E11204" s="44"/>
      <c r="F11204" s="45"/>
      <c r="G11204" s="45"/>
      <c r="H11204" s="45"/>
      <c r="I11204" s="45"/>
      <c r="J11204" s="45"/>
      <c r="K11204" s="45"/>
      <c r="L11204" s="45"/>
      <c r="M11204" s="45"/>
      <c r="N11204" s="45"/>
      <c r="O11204" s="45"/>
      <c r="P11204" s="45"/>
      <c r="Q11204" s="45"/>
      <c r="R11204" s="45"/>
      <c r="S11204" s="45"/>
      <c r="T11204" s="45"/>
      <c r="U11204" s="45"/>
      <c r="V11204" s="46"/>
      <c r="W11204" s="46"/>
    </row>
    <row r="11205" spans="2:23" ht="12.75" customHeight="1">
      <c r="B11205" s="2"/>
      <c r="D11205" s="44"/>
      <c r="E11205" s="44"/>
      <c r="F11205" s="45"/>
      <c r="G11205" s="45"/>
      <c r="H11205" s="45"/>
      <c r="I11205" s="45"/>
      <c r="J11205" s="45"/>
      <c r="K11205" s="45"/>
      <c r="L11205" s="45"/>
      <c r="M11205" s="45"/>
      <c r="N11205" s="45"/>
      <c r="O11205" s="45"/>
      <c r="P11205" s="45"/>
      <c r="Q11205" s="45"/>
      <c r="R11205" s="45"/>
      <c r="S11205" s="45"/>
      <c r="T11205" s="45"/>
      <c r="U11205" s="45"/>
      <c r="V11205" s="46"/>
      <c r="W11205" s="46"/>
    </row>
    <row r="11206" spans="2:23" ht="12.75" customHeight="1">
      <c r="B11206" s="2"/>
      <c r="D11206" s="44"/>
      <c r="E11206" s="44"/>
      <c r="F11206" s="45"/>
      <c r="G11206" s="45"/>
      <c r="H11206" s="45"/>
      <c r="I11206" s="45"/>
      <c r="J11206" s="45"/>
      <c r="K11206" s="45"/>
      <c r="L11206" s="45"/>
      <c r="M11206" s="45"/>
      <c r="N11206" s="45"/>
      <c r="O11206" s="45"/>
      <c r="P11206" s="45"/>
      <c r="Q11206" s="45"/>
      <c r="R11206" s="45"/>
      <c r="S11206" s="45"/>
      <c r="T11206" s="45"/>
      <c r="U11206" s="45"/>
      <c r="V11206" s="46"/>
      <c r="W11206" s="46"/>
    </row>
    <row r="11207" spans="2:23" ht="12.75" customHeight="1">
      <c r="B11207" s="2"/>
      <c r="D11207" s="44"/>
      <c r="E11207" s="44"/>
      <c r="F11207" s="45"/>
      <c r="G11207" s="45"/>
      <c r="H11207" s="45"/>
      <c r="I11207" s="45"/>
      <c r="J11207" s="45"/>
      <c r="K11207" s="45"/>
      <c r="L11207" s="45"/>
      <c r="M11207" s="45"/>
      <c r="N11207" s="45"/>
      <c r="O11207" s="45"/>
      <c r="P11207" s="45"/>
      <c r="Q11207" s="45"/>
      <c r="R11207" s="45"/>
      <c r="S11207" s="45"/>
      <c r="T11207" s="45"/>
      <c r="U11207" s="45"/>
      <c r="V11207" s="46"/>
      <c r="W11207" s="46"/>
    </row>
    <row r="11208" spans="2:23" ht="12.75" customHeight="1">
      <c r="B11208" s="2"/>
      <c r="D11208" s="44"/>
      <c r="E11208" s="44"/>
      <c r="F11208" s="45"/>
      <c r="G11208" s="45"/>
      <c r="H11208" s="45"/>
      <c r="I11208" s="45"/>
      <c r="J11208" s="45"/>
      <c r="K11208" s="45"/>
      <c r="L11208" s="45"/>
      <c r="M11208" s="45"/>
      <c r="N11208" s="45"/>
      <c r="O11208" s="45"/>
      <c r="P11208" s="45"/>
      <c r="Q11208" s="45"/>
      <c r="R11208" s="45"/>
      <c r="S11208" s="45"/>
      <c r="T11208" s="45"/>
      <c r="U11208" s="45"/>
      <c r="V11208" s="46"/>
      <c r="W11208" s="46"/>
    </row>
    <row r="11209" spans="2:23" ht="12.75" customHeight="1">
      <c r="B11209" s="2"/>
      <c r="D11209" s="44"/>
      <c r="E11209" s="44"/>
      <c r="F11209" s="45"/>
      <c r="G11209" s="45"/>
      <c r="H11209" s="45"/>
      <c r="I11209" s="45"/>
      <c r="J11209" s="45"/>
      <c r="K11209" s="45"/>
      <c r="L11209" s="45"/>
      <c r="M11209" s="45"/>
      <c r="N11209" s="45"/>
      <c r="O11209" s="45"/>
      <c r="P11209" s="45"/>
      <c r="Q11209" s="45"/>
      <c r="R11209" s="45"/>
      <c r="S11209" s="45"/>
      <c r="T11209" s="45"/>
      <c r="U11209" s="45"/>
      <c r="V11209" s="46"/>
      <c r="W11209" s="46"/>
    </row>
    <row r="11210" spans="2:23" ht="12.75" customHeight="1">
      <c r="B11210" s="2"/>
      <c r="D11210" s="44"/>
      <c r="E11210" s="44"/>
      <c r="F11210" s="45"/>
      <c r="G11210" s="45"/>
      <c r="H11210" s="45"/>
      <c r="I11210" s="45"/>
      <c r="J11210" s="45"/>
      <c r="K11210" s="45"/>
      <c r="L11210" s="45"/>
      <c r="M11210" s="45"/>
      <c r="N11210" s="45"/>
      <c r="O11210" s="45"/>
      <c r="P11210" s="45"/>
      <c r="Q11210" s="45"/>
      <c r="R11210" s="45"/>
      <c r="S11210" s="45"/>
      <c r="T11210" s="45"/>
      <c r="U11210" s="45"/>
      <c r="V11210" s="46"/>
      <c r="W11210" s="46"/>
    </row>
    <row r="11211" spans="2:23" ht="12.75" customHeight="1">
      <c r="B11211" s="2"/>
      <c r="D11211" s="44"/>
      <c r="E11211" s="44"/>
      <c r="F11211" s="45"/>
      <c r="G11211" s="45"/>
      <c r="H11211" s="45"/>
      <c r="I11211" s="45"/>
      <c r="J11211" s="45"/>
      <c r="K11211" s="45"/>
      <c r="L11211" s="45"/>
      <c r="M11211" s="45"/>
      <c r="N11211" s="45"/>
      <c r="O11211" s="45"/>
      <c r="P11211" s="45"/>
      <c r="Q11211" s="45"/>
      <c r="R11211" s="45"/>
      <c r="S11211" s="45"/>
      <c r="T11211" s="45"/>
      <c r="U11211" s="45"/>
      <c r="V11211" s="46"/>
      <c r="W11211" s="46"/>
    </row>
    <row r="11212" spans="2:23" ht="12.75" customHeight="1">
      <c r="B11212" s="2"/>
      <c r="D11212" s="44"/>
      <c r="E11212" s="44"/>
      <c r="F11212" s="45"/>
      <c r="G11212" s="45"/>
      <c r="H11212" s="45"/>
      <c r="I11212" s="45"/>
      <c r="J11212" s="45"/>
      <c r="K11212" s="45"/>
      <c r="L11212" s="45"/>
      <c r="M11212" s="45"/>
      <c r="N11212" s="45"/>
      <c r="O11212" s="45"/>
      <c r="P11212" s="45"/>
      <c r="Q11212" s="45"/>
      <c r="R11212" s="45"/>
      <c r="S11212" s="45"/>
      <c r="T11212" s="45"/>
      <c r="U11212" s="45"/>
      <c r="V11212" s="46"/>
      <c r="W11212" s="46"/>
    </row>
    <row r="11213" spans="2:23" ht="12.75" customHeight="1">
      <c r="B11213" s="2"/>
      <c r="D11213" s="44"/>
      <c r="E11213" s="44"/>
      <c r="F11213" s="45"/>
      <c r="G11213" s="45"/>
      <c r="H11213" s="45"/>
      <c r="I11213" s="45"/>
      <c r="J11213" s="45"/>
      <c r="K11213" s="45"/>
      <c r="L11213" s="45"/>
      <c r="M11213" s="45"/>
      <c r="N11213" s="45"/>
      <c r="O11213" s="45"/>
      <c r="P11213" s="45"/>
      <c r="Q11213" s="45"/>
      <c r="R11213" s="45"/>
      <c r="S11213" s="45"/>
      <c r="T11213" s="45"/>
      <c r="U11213" s="45"/>
      <c r="V11213" s="46"/>
      <c r="W11213" s="46"/>
    </row>
    <row r="11214" spans="2:23" ht="12.75" customHeight="1">
      <c r="B11214" s="2"/>
      <c r="D11214" s="44"/>
      <c r="E11214" s="44"/>
      <c r="F11214" s="45"/>
      <c r="G11214" s="45"/>
      <c r="H11214" s="45"/>
      <c r="I11214" s="45"/>
      <c r="J11214" s="45"/>
      <c r="K11214" s="45"/>
      <c r="L11214" s="45"/>
      <c r="M11214" s="45"/>
      <c r="N11214" s="45"/>
      <c r="O11214" s="45"/>
      <c r="P11214" s="45"/>
      <c r="Q11214" s="45"/>
      <c r="R11214" s="45"/>
      <c r="S11214" s="45"/>
      <c r="T11214" s="45"/>
      <c r="U11214" s="45"/>
      <c r="V11214" s="46"/>
      <c r="W11214" s="46"/>
    </row>
    <row r="11215" spans="2:23" ht="12.75" customHeight="1">
      <c r="B11215" s="2"/>
      <c r="D11215" s="44"/>
      <c r="E11215" s="44"/>
      <c r="F11215" s="45"/>
      <c r="G11215" s="45"/>
      <c r="H11215" s="45"/>
      <c r="I11215" s="45"/>
      <c r="J11215" s="45"/>
      <c r="K11215" s="45"/>
      <c r="L11215" s="45"/>
      <c r="M11215" s="45"/>
      <c r="N11215" s="45"/>
      <c r="O11215" s="45"/>
      <c r="P11215" s="45"/>
      <c r="Q11215" s="45"/>
      <c r="R11215" s="45"/>
      <c r="S11215" s="45"/>
      <c r="T11215" s="45"/>
      <c r="U11215" s="45"/>
      <c r="V11215" s="46"/>
      <c r="W11215" s="46"/>
    </row>
    <row r="11216" spans="2:23" ht="12.75" customHeight="1">
      <c r="B11216" s="2"/>
      <c r="D11216" s="44"/>
      <c r="E11216" s="44"/>
      <c r="F11216" s="45"/>
      <c r="G11216" s="45"/>
      <c r="H11216" s="45"/>
      <c r="I11216" s="45"/>
      <c r="J11216" s="45"/>
      <c r="K11216" s="45"/>
      <c r="L11216" s="45"/>
      <c r="M11216" s="45"/>
      <c r="N11216" s="45"/>
      <c r="O11216" s="45"/>
      <c r="P11216" s="45"/>
      <c r="Q11216" s="45"/>
      <c r="R11216" s="45"/>
      <c r="S11216" s="45"/>
      <c r="T11216" s="45"/>
      <c r="U11216" s="45"/>
      <c r="V11216" s="46"/>
      <c r="W11216" s="46"/>
    </row>
    <row r="11217" spans="2:23" ht="12.75" customHeight="1">
      <c r="B11217" s="2"/>
      <c r="D11217" s="44"/>
      <c r="E11217" s="44"/>
      <c r="F11217" s="45"/>
      <c r="G11217" s="45"/>
      <c r="H11217" s="45"/>
      <c r="I11217" s="45"/>
      <c r="J11217" s="45"/>
      <c r="K11217" s="45"/>
      <c r="L11217" s="45"/>
      <c r="M11217" s="45"/>
      <c r="N11217" s="45"/>
      <c r="O11217" s="45"/>
      <c r="P11217" s="45"/>
      <c r="Q11217" s="45"/>
      <c r="R11217" s="45"/>
      <c r="S11217" s="45"/>
      <c r="T11217" s="45"/>
      <c r="U11217" s="45"/>
      <c r="V11217" s="46"/>
      <c r="W11217" s="46"/>
    </row>
    <row r="11218" spans="2:23" ht="12.75" customHeight="1">
      <c r="B11218" s="2"/>
      <c r="D11218" s="44"/>
      <c r="E11218" s="44"/>
      <c r="F11218" s="45"/>
      <c r="G11218" s="45"/>
      <c r="H11218" s="45"/>
      <c r="I11218" s="45"/>
      <c r="J11218" s="45"/>
      <c r="K11218" s="45"/>
      <c r="L11218" s="45"/>
      <c r="M11218" s="45"/>
      <c r="N11218" s="45"/>
      <c r="O11218" s="45"/>
      <c r="P11218" s="45"/>
      <c r="Q11218" s="45"/>
      <c r="R11218" s="45"/>
      <c r="S11218" s="45"/>
      <c r="T11218" s="45"/>
      <c r="U11218" s="45"/>
      <c r="V11218" s="46"/>
      <c r="W11218" s="46"/>
    </row>
    <row r="11219" spans="2:23" ht="12.75" customHeight="1">
      <c r="B11219" s="2"/>
      <c r="D11219" s="44"/>
      <c r="E11219" s="44"/>
      <c r="F11219" s="45"/>
      <c r="G11219" s="45"/>
      <c r="H11219" s="45"/>
      <c r="I11219" s="45"/>
      <c r="J11219" s="45"/>
      <c r="K11219" s="45"/>
      <c r="L11219" s="45"/>
      <c r="M11219" s="45"/>
      <c r="N11219" s="45"/>
      <c r="O11219" s="45"/>
      <c r="P11219" s="45"/>
      <c r="Q11219" s="45"/>
      <c r="R11219" s="45"/>
      <c r="S11219" s="45"/>
      <c r="T11219" s="45"/>
      <c r="U11219" s="45"/>
      <c r="V11219" s="46"/>
      <c r="W11219" s="46"/>
    </row>
    <row r="11220" spans="2:23" ht="12.75" customHeight="1">
      <c r="B11220" s="2"/>
      <c r="D11220" s="44"/>
      <c r="E11220" s="44"/>
      <c r="F11220" s="45"/>
      <c r="G11220" s="45"/>
      <c r="H11220" s="45"/>
      <c r="I11220" s="45"/>
      <c r="J11220" s="45"/>
      <c r="K11220" s="45"/>
      <c r="L11220" s="45"/>
      <c r="M11220" s="45"/>
      <c r="N11220" s="45"/>
      <c r="O11220" s="45"/>
      <c r="P11220" s="45"/>
      <c r="Q11220" s="45"/>
      <c r="R11220" s="45"/>
      <c r="S11220" s="45"/>
      <c r="T11220" s="45"/>
      <c r="U11220" s="45"/>
      <c r="V11220" s="46"/>
      <c r="W11220" s="46"/>
    </row>
    <row r="11221" spans="2:23" ht="12.75" customHeight="1">
      <c r="B11221" s="2"/>
      <c r="D11221" s="44"/>
      <c r="E11221" s="44"/>
      <c r="F11221" s="45"/>
      <c r="G11221" s="45"/>
      <c r="H11221" s="45"/>
      <c r="I11221" s="45"/>
      <c r="J11221" s="45"/>
      <c r="K11221" s="45"/>
      <c r="L11221" s="45"/>
      <c r="M11221" s="45"/>
      <c r="N11221" s="45"/>
      <c r="O11221" s="45"/>
      <c r="P11221" s="45"/>
      <c r="Q11221" s="45"/>
      <c r="R11221" s="45"/>
      <c r="S11221" s="45"/>
      <c r="T11221" s="45"/>
      <c r="U11221" s="45"/>
      <c r="V11221" s="46"/>
      <c r="W11221" s="46"/>
    </row>
  </sheetData>
  <mergeCells count="86460">
    <mergeCell ref="D11216:E11216"/>
    <mergeCell ref="F11216:J11216"/>
    <mergeCell ref="K11216:M11216"/>
    <mergeCell ref="N11216:Q11216"/>
    <mergeCell ref="R11216:U11216"/>
    <mergeCell ref="V11216:W11216"/>
    <mergeCell ref="D11217:E11217"/>
    <mergeCell ref="F11217:J11217"/>
    <mergeCell ref="K11217:M11217"/>
    <mergeCell ref="N11217:Q11217"/>
    <mergeCell ref="R11217:U11217"/>
    <mergeCell ref="V11217:W11217"/>
    <mergeCell ref="D11218:E11218"/>
    <mergeCell ref="F11218:J11218"/>
    <mergeCell ref="K11218:M11218"/>
    <mergeCell ref="N11218:Q11218"/>
    <mergeCell ref="R11218:U11218"/>
    <mergeCell ref="V11218:W11218"/>
    <mergeCell ref="D11219:E11219"/>
    <mergeCell ref="F11219:J11219"/>
    <mergeCell ref="K11219:M11219"/>
    <mergeCell ref="N11219:Q11219"/>
    <mergeCell ref="R11219:U11219"/>
    <mergeCell ref="V11219:W11219"/>
    <mergeCell ref="D11220:E11220"/>
    <mergeCell ref="F11220:J11220"/>
    <mergeCell ref="K11220:M11220"/>
    <mergeCell ref="N11220:Q11220"/>
    <mergeCell ref="R11220:U11220"/>
    <mergeCell ref="V11220:W11220"/>
    <mergeCell ref="D11221:E11221"/>
    <mergeCell ref="F11221:J11221"/>
    <mergeCell ref="K11221:M11221"/>
    <mergeCell ref="N11221:Q11221"/>
    <mergeCell ref="R11221:U11221"/>
    <mergeCell ref="V11221:W11221"/>
    <mergeCell ref="D11210:E11210"/>
    <mergeCell ref="F11210:J11210"/>
    <mergeCell ref="K11210:M11210"/>
    <mergeCell ref="N11210:Q11210"/>
    <mergeCell ref="R11210:U11210"/>
    <mergeCell ref="V11210:W11210"/>
    <mergeCell ref="D11211:E11211"/>
    <mergeCell ref="F11211:J11211"/>
    <mergeCell ref="K11211:M11211"/>
    <mergeCell ref="N11211:Q11211"/>
    <mergeCell ref="R11211:U11211"/>
    <mergeCell ref="V11211:W11211"/>
    <mergeCell ref="D11212:E11212"/>
    <mergeCell ref="F11212:J11212"/>
    <mergeCell ref="K11212:M11212"/>
    <mergeCell ref="N11212:Q11212"/>
    <mergeCell ref="R11212:U11212"/>
    <mergeCell ref="V11212:W11212"/>
    <mergeCell ref="D11213:E11213"/>
    <mergeCell ref="F11213:J11213"/>
    <mergeCell ref="K11213:M11213"/>
    <mergeCell ref="N11213:Q11213"/>
    <mergeCell ref="R11213:U11213"/>
    <mergeCell ref="V11213:W11213"/>
    <mergeCell ref="D11214:E11214"/>
    <mergeCell ref="F11214:J11214"/>
    <mergeCell ref="K11214:M11214"/>
    <mergeCell ref="N11214:Q11214"/>
    <mergeCell ref="R11214:U11214"/>
    <mergeCell ref="V11214:W11214"/>
    <mergeCell ref="D11215:E11215"/>
    <mergeCell ref="F11215:J11215"/>
    <mergeCell ref="K11215:M11215"/>
    <mergeCell ref="N11215:Q11215"/>
    <mergeCell ref="R11215:U11215"/>
    <mergeCell ref="V11215:W11215"/>
    <mergeCell ref="D11204:E11204"/>
    <mergeCell ref="F11204:J11204"/>
    <mergeCell ref="K11204:M11204"/>
    <mergeCell ref="N11204:Q11204"/>
    <mergeCell ref="R11204:U11204"/>
    <mergeCell ref="V11204:W11204"/>
    <mergeCell ref="D11205:E11205"/>
    <mergeCell ref="F11205:J11205"/>
    <mergeCell ref="K11205:M11205"/>
    <mergeCell ref="N11205:Q11205"/>
    <mergeCell ref="R11205:U11205"/>
    <mergeCell ref="V11205:W11205"/>
    <mergeCell ref="D11206:E11206"/>
    <mergeCell ref="F11206:J11206"/>
    <mergeCell ref="K11206:M11206"/>
    <mergeCell ref="N11206:Q11206"/>
    <mergeCell ref="R11206:U11206"/>
    <mergeCell ref="V11206:W11206"/>
    <mergeCell ref="D11207:E11207"/>
    <mergeCell ref="F11207:J11207"/>
    <mergeCell ref="K11207:M11207"/>
    <mergeCell ref="N11207:Q11207"/>
    <mergeCell ref="R11207:U11207"/>
    <mergeCell ref="V11207:W11207"/>
    <mergeCell ref="D11208:E11208"/>
    <mergeCell ref="F11208:J11208"/>
    <mergeCell ref="K11208:M11208"/>
    <mergeCell ref="N11208:Q11208"/>
    <mergeCell ref="R11208:U11208"/>
    <mergeCell ref="V11208:W11208"/>
    <mergeCell ref="D11209:E11209"/>
    <mergeCell ref="F11209:J11209"/>
    <mergeCell ref="K11209:M11209"/>
    <mergeCell ref="N11209:Q11209"/>
    <mergeCell ref="R11209:U11209"/>
    <mergeCell ref="V11209:W11209"/>
    <mergeCell ref="D11198:E11198"/>
    <mergeCell ref="F11198:J11198"/>
    <mergeCell ref="K11198:M11198"/>
    <mergeCell ref="N11198:Q11198"/>
    <mergeCell ref="R11198:U11198"/>
    <mergeCell ref="V11198:W11198"/>
    <mergeCell ref="T11196:U11197"/>
    <mergeCell ref="X11196:Y11197"/>
    <mergeCell ref="D11199:E11199"/>
    <mergeCell ref="F11199:J11199"/>
    <mergeCell ref="K11199:M11199"/>
    <mergeCell ref="N11199:Q11199"/>
    <mergeCell ref="R11199:U11199"/>
    <mergeCell ref="V11199:W11199"/>
    <mergeCell ref="D11200:E11200"/>
    <mergeCell ref="F11200:J11200"/>
    <mergeCell ref="K11200:M11200"/>
    <mergeCell ref="N11200:Q11200"/>
    <mergeCell ref="R11200:U11200"/>
    <mergeCell ref="V11200:W11200"/>
    <mergeCell ref="D11201:E11201"/>
    <mergeCell ref="F11201:J11201"/>
    <mergeCell ref="K11201:M11201"/>
    <mergeCell ref="N11201:Q11201"/>
    <mergeCell ref="R11201:U11201"/>
    <mergeCell ref="V11201:W11201"/>
    <mergeCell ref="D11202:E11202"/>
    <mergeCell ref="F11202:J11202"/>
    <mergeCell ref="K11202:M11202"/>
    <mergeCell ref="N11202:Q11202"/>
    <mergeCell ref="R11202:U11202"/>
    <mergeCell ref="V11202:W11202"/>
    <mergeCell ref="D11203:E11203"/>
    <mergeCell ref="F11203:J11203"/>
    <mergeCell ref="K11203:M11203"/>
    <mergeCell ref="N11203:Q11203"/>
    <mergeCell ref="R11203:U11203"/>
    <mergeCell ref="V11203:W11203"/>
    <mergeCell ref="D11186:E11186"/>
    <mergeCell ref="F11186:J11186"/>
    <mergeCell ref="K11186:M11186"/>
    <mergeCell ref="N11186:Q11186"/>
    <mergeCell ref="R11186:U11186"/>
    <mergeCell ref="V11186:W11186"/>
    <mergeCell ref="X11186:Y11186"/>
    <mergeCell ref="Z11186:AA11186"/>
    <mergeCell ref="AB11186:AC11186"/>
    <mergeCell ref="AD11186:AE11186"/>
    <mergeCell ref="AF11186:AG11186"/>
    <mergeCell ref="AH11186:AJ11186"/>
    <mergeCell ref="D11187:E11187"/>
    <mergeCell ref="F11187:J11187"/>
    <mergeCell ref="K11187:M11187"/>
    <mergeCell ref="N11187:Q11187"/>
    <mergeCell ref="R11187:U11187"/>
    <mergeCell ref="V11187:W11187"/>
    <mergeCell ref="X11187:Y11187"/>
    <mergeCell ref="Z11187:AA11187"/>
    <mergeCell ref="AB11187:AC11187"/>
    <mergeCell ref="AD11187:AE11187"/>
    <mergeCell ref="AF11187:AG11187"/>
    <mergeCell ref="AH11187:AJ11187"/>
    <mergeCell ref="B11188:E11188"/>
    <mergeCell ref="B11189:F11189"/>
    <mergeCell ref="H11189:R11189"/>
    <mergeCell ref="AB11190:AG11194"/>
    <mergeCell ref="B11191:E11191"/>
    <mergeCell ref="H11191:N11191"/>
    <mergeCell ref="O11191:R11191"/>
    <mergeCell ref="T11191:AA11191"/>
    <mergeCell ref="Z11196:AA11197"/>
    <mergeCell ref="AB11196:AB11197"/>
    <mergeCell ref="AC11196:AC11197"/>
    <mergeCell ref="AE11196:AE11197"/>
    <mergeCell ref="B11196:B11197"/>
    <mergeCell ref="D11196:E11197"/>
    <mergeCell ref="G11196:H11197"/>
    <mergeCell ref="J11196:M11197"/>
    <mergeCell ref="N11196:O11197"/>
    <mergeCell ref="Q11196:S11197"/>
    <mergeCell ref="AF11196:AF11197"/>
    <mergeCell ref="AG11196:AH11197"/>
    <mergeCell ref="D11183:E11183"/>
    <mergeCell ref="F11183:J11183"/>
    <mergeCell ref="K11183:M11183"/>
    <mergeCell ref="N11183:Q11183"/>
    <mergeCell ref="R11183:U11183"/>
    <mergeCell ref="V11183:W11183"/>
    <mergeCell ref="X11183:Y11183"/>
    <mergeCell ref="Z11183:AA11183"/>
    <mergeCell ref="AB11183:AC11183"/>
    <mergeCell ref="AD11183:AE11183"/>
    <mergeCell ref="AF11183:AG11183"/>
    <mergeCell ref="AH11183:AJ11183"/>
    <mergeCell ref="D11184:E11184"/>
    <mergeCell ref="F11184:J11184"/>
    <mergeCell ref="K11184:M11184"/>
    <mergeCell ref="N11184:Q11184"/>
    <mergeCell ref="R11184:U11184"/>
    <mergeCell ref="V11184:W11184"/>
    <mergeCell ref="X11184:Y11184"/>
    <mergeCell ref="Z11184:AA11184"/>
    <mergeCell ref="AB11184:AC11184"/>
    <mergeCell ref="AD11184:AE11184"/>
    <mergeCell ref="AF11184:AG11184"/>
    <mergeCell ref="AH11184:AJ11184"/>
    <mergeCell ref="D11185:E11185"/>
    <mergeCell ref="F11185:J11185"/>
    <mergeCell ref="K11185:M11185"/>
    <mergeCell ref="N11185:Q11185"/>
    <mergeCell ref="R11185:U11185"/>
    <mergeCell ref="V11185:W11185"/>
    <mergeCell ref="X11185:Y11185"/>
    <mergeCell ref="Z11185:AA11185"/>
    <mergeCell ref="AB11185:AC11185"/>
    <mergeCell ref="AD11185:AE11185"/>
    <mergeCell ref="AF11185:AG11185"/>
    <mergeCell ref="AH11185:AJ11185"/>
    <mergeCell ref="D11180:E11180"/>
    <mergeCell ref="F11180:J11180"/>
    <mergeCell ref="K11180:M11180"/>
    <mergeCell ref="N11180:Q11180"/>
    <mergeCell ref="R11180:U11180"/>
    <mergeCell ref="V11180:W11180"/>
    <mergeCell ref="X11180:Y11180"/>
    <mergeCell ref="Z11180:AA11180"/>
    <mergeCell ref="AB11180:AC11180"/>
    <mergeCell ref="AD11180:AE11180"/>
    <mergeCell ref="AF11180:AG11180"/>
    <mergeCell ref="AH11180:AJ11180"/>
    <mergeCell ref="D11181:E11181"/>
    <mergeCell ref="F11181:J11181"/>
    <mergeCell ref="K11181:M11181"/>
    <mergeCell ref="N11181:Q11181"/>
    <mergeCell ref="R11181:U11181"/>
    <mergeCell ref="V11181:W11181"/>
    <mergeCell ref="X11181:Y11181"/>
    <mergeCell ref="Z11181:AA11181"/>
    <mergeCell ref="AB11181:AC11181"/>
    <mergeCell ref="AD11181:AE11181"/>
    <mergeCell ref="AF11181:AG11181"/>
    <mergeCell ref="AH11181:AJ11181"/>
    <mergeCell ref="D11182:E11182"/>
    <mergeCell ref="F11182:J11182"/>
    <mergeCell ref="K11182:M11182"/>
    <mergeCell ref="N11182:Q11182"/>
    <mergeCell ref="R11182:U11182"/>
    <mergeCell ref="V11182:W11182"/>
    <mergeCell ref="X11182:Y11182"/>
    <mergeCell ref="Z11182:AA11182"/>
    <mergeCell ref="AB11182:AC11182"/>
    <mergeCell ref="AD11182:AE11182"/>
    <mergeCell ref="AF11182:AG11182"/>
    <mergeCell ref="AH11182:AJ11182"/>
    <mergeCell ref="D11177:E11177"/>
    <mergeCell ref="F11177:J11177"/>
    <mergeCell ref="K11177:M11177"/>
    <mergeCell ref="N11177:Q11177"/>
    <mergeCell ref="R11177:U11177"/>
    <mergeCell ref="V11177:W11177"/>
    <mergeCell ref="X11177:Y11177"/>
    <mergeCell ref="Z11177:AA11177"/>
    <mergeCell ref="AB11177:AC11177"/>
    <mergeCell ref="AD11177:AE11177"/>
    <mergeCell ref="AF11177:AG11177"/>
    <mergeCell ref="AH11177:AJ11177"/>
    <mergeCell ref="D11178:E11178"/>
    <mergeCell ref="F11178:J11178"/>
    <mergeCell ref="K11178:M11178"/>
    <mergeCell ref="N11178:Q11178"/>
    <mergeCell ref="R11178:U11178"/>
    <mergeCell ref="V11178:W11178"/>
    <mergeCell ref="X11178:Y11178"/>
    <mergeCell ref="Z11178:AA11178"/>
    <mergeCell ref="AB11178:AC11178"/>
    <mergeCell ref="AD11178:AE11178"/>
    <mergeCell ref="AF11178:AG11178"/>
    <mergeCell ref="AH11178:AJ11178"/>
    <mergeCell ref="D11179:E11179"/>
    <mergeCell ref="F11179:J11179"/>
    <mergeCell ref="K11179:M11179"/>
    <mergeCell ref="N11179:Q11179"/>
    <mergeCell ref="R11179:U11179"/>
    <mergeCell ref="V11179:W11179"/>
    <mergeCell ref="X11179:Y11179"/>
    <mergeCell ref="Z11179:AA11179"/>
    <mergeCell ref="AB11179:AC11179"/>
    <mergeCell ref="AD11179:AE11179"/>
    <mergeCell ref="AF11179:AG11179"/>
    <mergeCell ref="AH11179:AJ11179"/>
    <mergeCell ref="D11174:E11174"/>
    <mergeCell ref="F11174:J11174"/>
    <mergeCell ref="K11174:M11174"/>
    <mergeCell ref="N11174:Q11174"/>
    <mergeCell ref="R11174:U11174"/>
    <mergeCell ref="V11174:W11174"/>
    <mergeCell ref="X11174:Y11174"/>
    <mergeCell ref="Z11174:AA11174"/>
    <mergeCell ref="AB11174:AC11174"/>
    <mergeCell ref="AD11174:AE11174"/>
    <mergeCell ref="AF11174:AG11174"/>
    <mergeCell ref="AH11174:AJ11174"/>
    <mergeCell ref="D11175:E11175"/>
    <mergeCell ref="F11175:J11175"/>
    <mergeCell ref="K11175:M11175"/>
    <mergeCell ref="N11175:Q11175"/>
    <mergeCell ref="R11175:U11175"/>
    <mergeCell ref="V11175:W11175"/>
    <mergeCell ref="X11175:Y11175"/>
    <mergeCell ref="Z11175:AA11175"/>
    <mergeCell ref="AB11175:AC11175"/>
    <mergeCell ref="AD11175:AE11175"/>
    <mergeCell ref="AF11175:AG11175"/>
    <mergeCell ref="AH11175:AJ11175"/>
    <mergeCell ref="D11176:E11176"/>
    <mergeCell ref="F11176:J11176"/>
    <mergeCell ref="K11176:M11176"/>
    <mergeCell ref="N11176:Q11176"/>
    <mergeCell ref="R11176:U11176"/>
    <mergeCell ref="V11176:W11176"/>
    <mergeCell ref="X11176:Y11176"/>
    <mergeCell ref="Z11176:AA11176"/>
    <mergeCell ref="AB11176:AC11176"/>
    <mergeCell ref="AD11176:AE11176"/>
    <mergeCell ref="AF11176:AG11176"/>
    <mergeCell ref="AH11176:AJ11176"/>
    <mergeCell ref="D11171:E11171"/>
    <mergeCell ref="F11171:J11171"/>
    <mergeCell ref="K11171:M11171"/>
    <mergeCell ref="N11171:Q11171"/>
    <mergeCell ref="R11171:U11171"/>
    <mergeCell ref="V11171:W11171"/>
    <mergeCell ref="X11171:Y11171"/>
    <mergeCell ref="Z11171:AA11171"/>
    <mergeCell ref="AB11171:AC11171"/>
    <mergeCell ref="AD11171:AE11171"/>
    <mergeCell ref="AF11171:AG11171"/>
    <mergeCell ref="AH11171:AJ11171"/>
    <mergeCell ref="D11172:E11172"/>
    <mergeCell ref="F11172:J11172"/>
    <mergeCell ref="K11172:M11172"/>
    <mergeCell ref="N11172:Q11172"/>
    <mergeCell ref="R11172:U11172"/>
    <mergeCell ref="V11172:W11172"/>
    <mergeCell ref="X11172:Y11172"/>
    <mergeCell ref="Z11172:AA11172"/>
    <mergeCell ref="AB11172:AC11172"/>
    <mergeCell ref="AD11172:AE11172"/>
    <mergeCell ref="AF11172:AG11172"/>
    <mergeCell ref="AH11172:AJ11172"/>
    <mergeCell ref="D11173:E11173"/>
    <mergeCell ref="F11173:J11173"/>
    <mergeCell ref="K11173:M11173"/>
    <mergeCell ref="N11173:Q11173"/>
    <mergeCell ref="R11173:U11173"/>
    <mergeCell ref="V11173:W11173"/>
    <mergeCell ref="X11173:Y11173"/>
    <mergeCell ref="Z11173:AA11173"/>
    <mergeCell ref="AB11173:AC11173"/>
    <mergeCell ref="AD11173:AE11173"/>
    <mergeCell ref="AF11173:AG11173"/>
    <mergeCell ref="AH11173:AJ11173"/>
    <mergeCell ref="D11168:E11168"/>
    <mergeCell ref="F11168:J11168"/>
    <mergeCell ref="K11168:M11168"/>
    <mergeCell ref="N11168:Q11168"/>
    <mergeCell ref="R11168:U11168"/>
    <mergeCell ref="V11168:W11168"/>
    <mergeCell ref="X11168:Y11168"/>
    <mergeCell ref="Z11168:AA11168"/>
    <mergeCell ref="AB11168:AC11168"/>
    <mergeCell ref="AD11168:AE11168"/>
    <mergeCell ref="AF11168:AG11168"/>
    <mergeCell ref="AH11168:AJ11168"/>
    <mergeCell ref="D11169:E11169"/>
    <mergeCell ref="F11169:J11169"/>
    <mergeCell ref="K11169:M11169"/>
    <mergeCell ref="N11169:Q11169"/>
    <mergeCell ref="R11169:U11169"/>
    <mergeCell ref="V11169:W11169"/>
    <mergeCell ref="X11169:Y11169"/>
    <mergeCell ref="Z11169:AA11169"/>
    <mergeCell ref="AB11169:AC11169"/>
    <mergeCell ref="AD11169:AE11169"/>
    <mergeCell ref="AF11169:AG11169"/>
    <mergeCell ref="AH11169:AJ11169"/>
    <mergeCell ref="D11170:E11170"/>
    <mergeCell ref="F11170:J11170"/>
    <mergeCell ref="K11170:M11170"/>
    <mergeCell ref="N11170:Q11170"/>
    <mergeCell ref="R11170:U11170"/>
    <mergeCell ref="V11170:W11170"/>
    <mergeCell ref="X11170:Y11170"/>
    <mergeCell ref="Z11170:AA11170"/>
    <mergeCell ref="AB11170:AC11170"/>
    <mergeCell ref="AD11170:AE11170"/>
    <mergeCell ref="AF11170:AG11170"/>
    <mergeCell ref="AH11170:AJ11170"/>
    <mergeCell ref="D11165:E11165"/>
    <mergeCell ref="F11165:J11165"/>
    <mergeCell ref="K11165:M11165"/>
    <mergeCell ref="N11165:Q11165"/>
    <mergeCell ref="R11165:U11165"/>
    <mergeCell ref="V11165:W11165"/>
    <mergeCell ref="X11165:Y11165"/>
    <mergeCell ref="Z11165:AA11165"/>
    <mergeCell ref="AB11165:AC11165"/>
    <mergeCell ref="AD11165:AE11165"/>
    <mergeCell ref="AF11165:AG11165"/>
    <mergeCell ref="AH11165:AJ11165"/>
    <mergeCell ref="D11166:E11166"/>
    <mergeCell ref="F11166:J11166"/>
    <mergeCell ref="K11166:M11166"/>
    <mergeCell ref="N11166:Q11166"/>
    <mergeCell ref="R11166:U11166"/>
    <mergeCell ref="V11166:W11166"/>
    <mergeCell ref="X11166:Y11166"/>
    <mergeCell ref="Z11166:AA11166"/>
    <mergeCell ref="AB11166:AC11166"/>
    <mergeCell ref="AD11166:AE11166"/>
    <mergeCell ref="AF11166:AG11166"/>
    <mergeCell ref="AH11166:AJ11166"/>
    <mergeCell ref="D11167:E11167"/>
    <mergeCell ref="F11167:J11167"/>
    <mergeCell ref="K11167:M11167"/>
    <mergeCell ref="N11167:Q11167"/>
    <mergeCell ref="R11167:U11167"/>
    <mergeCell ref="V11167:W11167"/>
    <mergeCell ref="X11167:Y11167"/>
    <mergeCell ref="Z11167:AA11167"/>
    <mergeCell ref="AB11167:AC11167"/>
    <mergeCell ref="AD11167:AE11167"/>
    <mergeCell ref="AF11167:AG11167"/>
    <mergeCell ref="AH11167:AJ11167"/>
    <mergeCell ref="D11162:E11162"/>
    <mergeCell ref="F11162:J11162"/>
    <mergeCell ref="K11162:M11162"/>
    <mergeCell ref="N11162:Q11162"/>
    <mergeCell ref="R11162:U11162"/>
    <mergeCell ref="V11162:W11162"/>
    <mergeCell ref="X11162:Y11162"/>
    <mergeCell ref="Z11162:AA11162"/>
    <mergeCell ref="AB11162:AC11162"/>
    <mergeCell ref="AD11162:AE11162"/>
    <mergeCell ref="AF11162:AG11162"/>
    <mergeCell ref="AH11162:AJ11162"/>
    <mergeCell ref="D11163:E11163"/>
    <mergeCell ref="F11163:J11163"/>
    <mergeCell ref="K11163:M11163"/>
    <mergeCell ref="N11163:Q11163"/>
    <mergeCell ref="R11163:U11163"/>
    <mergeCell ref="V11163:W11163"/>
    <mergeCell ref="X11163:Y11163"/>
    <mergeCell ref="Z11163:AA11163"/>
    <mergeCell ref="AB11163:AC11163"/>
    <mergeCell ref="AD11163:AE11163"/>
    <mergeCell ref="AF11163:AG11163"/>
    <mergeCell ref="AH11163:AJ11163"/>
    <mergeCell ref="D11164:E11164"/>
    <mergeCell ref="F11164:J11164"/>
    <mergeCell ref="K11164:M11164"/>
    <mergeCell ref="N11164:Q11164"/>
    <mergeCell ref="R11164:U11164"/>
    <mergeCell ref="V11164:W11164"/>
    <mergeCell ref="X11164:Y11164"/>
    <mergeCell ref="Z11164:AA11164"/>
    <mergeCell ref="AB11164:AC11164"/>
    <mergeCell ref="AD11164:AE11164"/>
    <mergeCell ref="AF11164:AG11164"/>
    <mergeCell ref="AH11164:AJ11164"/>
    <mergeCell ref="D11159:E11159"/>
    <mergeCell ref="F11159:J11159"/>
    <mergeCell ref="K11159:M11159"/>
    <mergeCell ref="N11159:Q11159"/>
    <mergeCell ref="R11159:U11159"/>
    <mergeCell ref="V11159:W11159"/>
    <mergeCell ref="X11159:Y11159"/>
    <mergeCell ref="Z11159:AA11159"/>
    <mergeCell ref="AB11159:AC11159"/>
    <mergeCell ref="AD11159:AE11159"/>
    <mergeCell ref="AF11159:AG11159"/>
    <mergeCell ref="AH11159:AJ11159"/>
    <mergeCell ref="D11160:E11160"/>
    <mergeCell ref="F11160:J11160"/>
    <mergeCell ref="K11160:M11160"/>
    <mergeCell ref="N11160:Q11160"/>
    <mergeCell ref="R11160:U11160"/>
    <mergeCell ref="V11160:W11160"/>
    <mergeCell ref="X11160:Y11160"/>
    <mergeCell ref="Z11160:AA11160"/>
    <mergeCell ref="AB11160:AC11160"/>
    <mergeCell ref="AD11160:AE11160"/>
    <mergeCell ref="AF11160:AG11160"/>
    <mergeCell ref="AH11160:AJ11160"/>
    <mergeCell ref="D11161:E11161"/>
    <mergeCell ref="F11161:J11161"/>
    <mergeCell ref="K11161:M11161"/>
    <mergeCell ref="N11161:Q11161"/>
    <mergeCell ref="R11161:U11161"/>
    <mergeCell ref="V11161:W11161"/>
    <mergeCell ref="X11161:Y11161"/>
    <mergeCell ref="Z11161:AA11161"/>
    <mergeCell ref="AB11161:AC11161"/>
    <mergeCell ref="AD11161:AE11161"/>
    <mergeCell ref="AF11161:AG11161"/>
    <mergeCell ref="AH11161:AJ11161"/>
    <mergeCell ref="D11156:E11156"/>
    <mergeCell ref="F11156:J11156"/>
    <mergeCell ref="K11156:M11156"/>
    <mergeCell ref="N11156:Q11156"/>
    <mergeCell ref="R11156:U11156"/>
    <mergeCell ref="V11156:W11156"/>
    <mergeCell ref="X11156:Y11156"/>
    <mergeCell ref="Z11156:AA11156"/>
    <mergeCell ref="AB11156:AC11156"/>
    <mergeCell ref="AD11156:AE11156"/>
    <mergeCell ref="AF11156:AG11156"/>
    <mergeCell ref="AH11156:AJ11156"/>
    <mergeCell ref="D11157:E11157"/>
    <mergeCell ref="F11157:J11157"/>
    <mergeCell ref="K11157:M11157"/>
    <mergeCell ref="N11157:Q11157"/>
    <mergeCell ref="R11157:U11157"/>
    <mergeCell ref="V11157:W11157"/>
    <mergeCell ref="X11157:Y11157"/>
    <mergeCell ref="Z11157:AA11157"/>
    <mergeCell ref="AB11157:AC11157"/>
    <mergeCell ref="AD11157:AE11157"/>
    <mergeCell ref="AF11157:AG11157"/>
    <mergeCell ref="AH11157:AJ11157"/>
    <mergeCell ref="D11158:E11158"/>
    <mergeCell ref="F11158:J11158"/>
    <mergeCell ref="K11158:M11158"/>
    <mergeCell ref="N11158:Q11158"/>
    <mergeCell ref="R11158:U11158"/>
    <mergeCell ref="V11158:W11158"/>
    <mergeCell ref="X11158:Y11158"/>
    <mergeCell ref="Z11158:AA11158"/>
    <mergeCell ref="AB11158:AC11158"/>
    <mergeCell ref="AD11158:AE11158"/>
    <mergeCell ref="AF11158:AG11158"/>
    <mergeCell ref="AH11158:AJ11158"/>
    <mergeCell ref="D11153:E11153"/>
    <mergeCell ref="F11153:J11153"/>
    <mergeCell ref="K11153:M11153"/>
    <mergeCell ref="N11153:Q11153"/>
    <mergeCell ref="R11153:U11153"/>
    <mergeCell ref="V11153:W11153"/>
    <mergeCell ref="X11153:Y11153"/>
    <mergeCell ref="Z11153:AA11153"/>
    <mergeCell ref="AB11153:AC11153"/>
    <mergeCell ref="AD11153:AE11153"/>
    <mergeCell ref="AF11153:AG11153"/>
    <mergeCell ref="AH11153:AJ11153"/>
    <mergeCell ref="D11154:E11154"/>
    <mergeCell ref="F11154:J11154"/>
    <mergeCell ref="K11154:M11154"/>
    <mergeCell ref="N11154:Q11154"/>
    <mergeCell ref="R11154:U11154"/>
    <mergeCell ref="V11154:W11154"/>
    <mergeCell ref="X11154:Y11154"/>
    <mergeCell ref="Z11154:AA11154"/>
    <mergeCell ref="AB11154:AC11154"/>
    <mergeCell ref="AD11154:AE11154"/>
    <mergeCell ref="AF11154:AG11154"/>
    <mergeCell ref="AH11154:AJ11154"/>
    <mergeCell ref="D11155:E11155"/>
    <mergeCell ref="F11155:J11155"/>
    <mergeCell ref="K11155:M11155"/>
    <mergeCell ref="N11155:Q11155"/>
    <mergeCell ref="R11155:U11155"/>
    <mergeCell ref="V11155:W11155"/>
    <mergeCell ref="X11155:Y11155"/>
    <mergeCell ref="Z11155:AA11155"/>
    <mergeCell ref="AB11155:AC11155"/>
    <mergeCell ref="AD11155:AE11155"/>
    <mergeCell ref="AF11155:AG11155"/>
    <mergeCell ref="AH11155:AJ11155"/>
    <mergeCell ref="D11150:E11150"/>
    <mergeCell ref="F11150:J11150"/>
    <mergeCell ref="K11150:M11150"/>
    <mergeCell ref="N11150:Q11150"/>
    <mergeCell ref="R11150:U11150"/>
    <mergeCell ref="V11150:W11150"/>
    <mergeCell ref="X11150:Y11150"/>
    <mergeCell ref="Z11150:AA11150"/>
    <mergeCell ref="AB11150:AC11150"/>
    <mergeCell ref="AD11150:AE11150"/>
    <mergeCell ref="AF11150:AG11150"/>
    <mergeCell ref="AH11150:AJ11150"/>
    <mergeCell ref="D11151:E11151"/>
    <mergeCell ref="F11151:J11151"/>
    <mergeCell ref="K11151:M11151"/>
    <mergeCell ref="N11151:Q11151"/>
    <mergeCell ref="R11151:U11151"/>
    <mergeCell ref="V11151:W11151"/>
    <mergeCell ref="X11151:Y11151"/>
    <mergeCell ref="Z11151:AA11151"/>
    <mergeCell ref="AB11151:AC11151"/>
    <mergeCell ref="AD11151:AE11151"/>
    <mergeCell ref="AF11151:AG11151"/>
    <mergeCell ref="AH11151:AJ11151"/>
    <mergeCell ref="D11152:E11152"/>
    <mergeCell ref="F11152:J11152"/>
    <mergeCell ref="K11152:M11152"/>
    <mergeCell ref="N11152:Q11152"/>
    <mergeCell ref="R11152:U11152"/>
    <mergeCell ref="V11152:W11152"/>
    <mergeCell ref="X11152:Y11152"/>
    <mergeCell ref="Z11152:AA11152"/>
    <mergeCell ref="AB11152:AC11152"/>
    <mergeCell ref="AD11152:AE11152"/>
    <mergeCell ref="AF11152:AG11152"/>
    <mergeCell ref="AH11152:AJ11152"/>
    <mergeCell ref="B11140:F11140"/>
    <mergeCell ref="H11140:R11140"/>
    <mergeCell ref="AB11141:AG11145"/>
    <mergeCell ref="B11142:E11142"/>
    <mergeCell ref="H11142:N11142"/>
    <mergeCell ref="O11142:R11142"/>
    <mergeCell ref="T11142:AA11142"/>
    <mergeCell ref="B11147:B11148"/>
    <mergeCell ref="D11147:E11148"/>
    <mergeCell ref="G11147:H11148"/>
    <mergeCell ref="J11147:M11148"/>
    <mergeCell ref="N11147:O11148"/>
    <mergeCell ref="Q11147:S11148"/>
    <mergeCell ref="T11147:U11148"/>
    <mergeCell ref="X11147:Y11148"/>
    <mergeCell ref="Z11147:AA11148"/>
    <mergeCell ref="AB11147:AB11148"/>
    <mergeCell ref="AC11147:AC11148"/>
    <mergeCell ref="AE11147:AE11148"/>
    <mergeCell ref="AF11147:AF11148"/>
    <mergeCell ref="AG11147:AH11148"/>
    <mergeCell ref="D11149:E11149"/>
    <mergeCell ref="F11149:J11149"/>
    <mergeCell ref="K11149:M11149"/>
    <mergeCell ref="N11149:Q11149"/>
    <mergeCell ref="R11149:U11149"/>
    <mergeCell ref="V11149:W11149"/>
    <mergeCell ref="X11149:Y11149"/>
    <mergeCell ref="Z11149:AA11149"/>
    <mergeCell ref="AB11149:AC11149"/>
    <mergeCell ref="AD11149:AE11149"/>
    <mergeCell ref="AF11149:AG11149"/>
    <mergeCell ref="AH11149:AJ11149"/>
    <mergeCell ref="D11131:E11131"/>
    <mergeCell ref="F11131:J11131"/>
    <mergeCell ref="K11131:M11131"/>
    <mergeCell ref="N11131:Q11131"/>
    <mergeCell ref="R11131:U11131"/>
    <mergeCell ref="V11131:W11131"/>
    <mergeCell ref="D11132:E11132"/>
    <mergeCell ref="F11132:J11132"/>
    <mergeCell ref="K11132:M11132"/>
    <mergeCell ref="N11132:Q11132"/>
    <mergeCell ref="R11132:U11132"/>
    <mergeCell ref="V11132:W11132"/>
    <mergeCell ref="D11133:E11133"/>
    <mergeCell ref="F11133:J11133"/>
    <mergeCell ref="K11133:M11133"/>
    <mergeCell ref="N11133:Q11133"/>
    <mergeCell ref="R11133:U11133"/>
    <mergeCell ref="V11133:W11133"/>
    <mergeCell ref="D11134:E11134"/>
    <mergeCell ref="F11134:J11134"/>
    <mergeCell ref="K11134:M11134"/>
    <mergeCell ref="N11134:Q11134"/>
    <mergeCell ref="R11134:U11134"/>
    <mergeCell ref="V11134:W11134"/>
    <mergeCell ref="D11135:E11135"/>
    <mergeCell ref="F11135:J11135"/>
    <mergeCell ref="K11135:M11135"/>
    <mergeCell ref="N11135:Q11135"/>
    <mergeCell ref="R11135:U11135"/>
    <mergeCell ref="V11135:W11135"/>
    <mergeCell ref="D11136:E11136"/>
    <mergeCell ref="F11136:J11136"/>
    <mergeCell ref="K11136:M11136"/>
    <mergeCell ref="N11136:Q11136"/>
    <mergeCell ref="R11136:U11136"/>
    <mergeCell ref="V11136:W11136"/>
    <mergeCell ref="D11125:E11125"/>
    <mergeCell ref="F11125:J11125"/>
    <mergeCell ref="K11125:M11125"/>
    <mergeCell ref="N11125:Q11125"/>
    <mergeCell ref="R11125:U11125"/>
    <mergeCell ref="V11125:W11125"/>
    <mergeCell ref="D11126:E11126"/>
    <mergeCell ref="F11126:J11126"/>
    <mergeCell ref="K11126:M11126"/>
    <mergeCell ref="N11126:Q11126"/>
    <mergeCell ref="R11126:U11126"/>
    <mergeCell ref="V11126:W11126"/>
    <mergeCell ref="D11127:E11127"/>
    <mergeCell ref="F11127:J11127"/>
    <mergeCell ref="K11127:M11127"/>
    <mergeCell ref="N11127:Q11127"/>
    <mergeCell ref="R11127:U11127"/>
    <mergeCell ref="V11127:W11127"/>
    <mergeCell ref="D11128:E11128"/>
    <mergeCell ref="F11128:J11128"/>
    <mergeCell ref="K11128:M11128"/>
    <mergeCell ref="N11128:Q11128"/>
    <mergeCell ref="R11128:U11128"/>
    <mergeCell ref="V11128:W11128"/>
    <mergeCell ref="D11129:E11129"/>
    <mergeCell ref="F11129:J11129"/>
    <mergeCell ref="K11129:M11129"/>
    <mergeCell ref="N11129:Q11129"/>
    <mergeCell ref="R11129:U11129"/>
    <mergeCell ref="V11129:W11129"/>
    <mergeCell ref="D11130:E11130"/>
    <mergeCell ref="F11130:J11130"/>
    <mergeCell ref="K11130:M11130"/>
    <mergeCell ref="N11130:Q11130"/>
    <mergeCell ref="R11130:U11130"/>
    <mergeCell ref="V11130:W11130"/>
    <mergeCell ref="D11119:E11119"/>
    <mergeCell ref="F11119:J11119"/>
    <mergeCell ref="K11119:M11119"/>
    <mergeCell ref="N11119:Q11119"/>
    <mergeCell ref="R11119:U11119"/>
    <mergeCell ref="V11119:W11119"/>
    <mergeCell ref="D11120:E11120"/>
    <mergeCell ref="F11120:J11120"/>
    <mergeCell ref="K11120:M11120"/>
    <mergeCell ref="N11120:Q11120"/>
    <mergeCell ref="R11120:U11120"/>
    <mergeCell ref="V11120:W11120"/>
    <mergeCell ref="D11121:E11121"/>
    <mergeCell ref="F11121:J11121"/>
    <mergeCell ref="K11121:M11121"/>
    <mergeCell ref="N11121:Q11121"/>
    <mergeCell ref="R11121:U11121"/>
    <mergeCell ref="V11121:W11121"/>
    <mergeCell ref="D11122:E11122"/>
    <mergeCell ref="F11122:J11122"/>
    <mergeCell ref="K11122:M11122"/>
    <mergeCell ref="N11122:Q11122"/>
    <mergeCell ref="R11122:U11122"/>
    <mergeCell ref="V11122:W11122"/>
    <mergeCell ref="D11123:E11123"/>
    <mergeCell ref="F11123:J11123"/>
    <mergeCell ref="K11123:M11123"/>
    <mergeCell ref="N11123:Q11123"/>
    <mergeCell ref="R11123:U11123"/>
    <mergeCell ref="V11123:W11123"/>
    <mergeCell ref="D11124:E11124"/>
    <mergeCell ref="F11124:J11124"/>
    <mergeCell ref="K11124:M11124"/>
    <mergeCell ref="N11124:Q11124"/>
    <mergeCell ref="R11124:U11124"/>
    <mergeCell ref="V11124:W11124"/>
    <mergeCell ref="D11113:E11113"/>
    <mergeCell ref="F11113:J11113"/>
    <mergeCell ref="K11113:M11113"/>
    <mergeCell ref="N11113:Q11113"/>
    <mergeCell ref="R11113:U11113"/>
    <mergeCell ref="V11113:W11113"/>
    <mergeCell ref="T11111:U11112"/>
    <mergeCell ref="X11111:Y11112"/>
    <mergeCell ref="D11114:E11114"/>
    <mergeCell ref="F11114:J11114"/>
    <mergeCell ref="K11114:M11114"/>
    <mergeCell ref="N11114:Q11114"/>
    <mergeCell ref="R11114:U11114"/>
    <mergeCell ref="V11114:W11114"/>
    <mergeCell ref="D11115:E11115"/>
    <mergeCell ref="F11115:J11115"/>
    <mergeCell ref="K11115:M11115"/>
    <mergeCell ref="N11115:Q11115"/>
    <mergeCell ref="R11115:U11115"/>
    <mergeCell ref="V11115:W11115"/>
    <mergeCell ref="D11116:E11116"/>
    <mergeCell ref="F11116:J11116"/>
    <mergeCell ref="K11116:M11116"/>
    <mergeCell ref="N11116:Q11116"/>
    <mergeCell ref="R11116:U11116"/>
    <mergeCell ref="V11116:W11116"/>
    <mergeCell ref="D11117:E11117"/>
    <mergeCell ref="F11117:J11117"/>
    <mergeCell ref="K11117:M11117"/>
    <mergeCell ref="N11117:Q11117"/>
    <mergeCell ref="R11117:U11117"/>
    <mergeCell ref="V11117:W11117"/>
    <mergeCell ref="D11118:E11118"/>
    <mergeCell ref="F11118:J11118"/>
    <mergeCell ref="K11118:M11118"/>
    <mergeCell ref="N11118:Q11118"/>
    <mergeCell ref="R11118:U11118"/>
    <mergeCell ref="V11118:W11118"/>
    <mergeCell ref="D11101:E11101"/>
    <mergeCell ref="F11101:J11101"/>
    <mergeCell ref="K11101:M11101"/>
    <mergeCell ref="N11101:Q11101"/>
    <mergeCell ref="R11101:U11101"/>
    <mergeCell ref="V11101:W11101"/>
    <mergeCell ref="X11101:Y11101"/>
    <mergeCell ref="Z11101:AA11101"/>
    <mergeCell ref="AB11101:AC11101"/>
    <mergeCell ref="AD11101:AE11101"/>
    <mergeCell ref="AF11101:AG11101"/>
    <mergeCell ref="AH11101:AJ11101"/>
    <mergeCell ref="D11102:E11102"/>
    <mergeCell ref="F11102:J11102"/>
    <mergeCell ref="K11102:M11102"/>
    <mergeCell ref="N11102:Q11102"/>
    <mergeCell ref="R11102:U11102"/>
    <mergeCell ref="V11102:W11102"/>
    <mergeCell ref="X11102:Y11102"/>
    <mergeCell ref="Z11102:AA11102"/>
    <mergeCell ref="AB11102:AC11102"/>
    <mergeCell ref="AD11102:AE11102"/>
    <mergeCell ref="AF11102:AG11102"/>
    <mergeCell ref="AH11102:AJ11102"/>
    <mergeCell ref="B11103:E11103"/>
    <mergeCell ref="B11104:F11104"/>
    <mergeCell ref="H11104:R11104"/>
    <mergeCell ref="AB11105:AG11109"/>
    <mergeCell ref="B11106:E11106"/>
    <mergeCell ref="H11106:N11106"/>
    <mergeCell ref="O11106:R11106"/>
    <mergeCell ref="T11106:AA11106"/>
    <mergeCell ref="Z11111:AA11112"/>
    <mergeCell ref="AB11111:AB11112"/>
    <mergeCell ref="AC11111:AC11112"/>
    <mergeCell ref="AE11111:AE11112"/>
    <mergeCell ref="B11111:B11112"/>
    <mergeCell ref="D11111:E11112"/>
    <mergeCell ref="G11111:H11112"/>
    <mergeCell ref="J11111:M11112"/>
    <mergeCell ref="N11111:O11112"/>
    <mergeCell ref="Q11111:S11112"/>
    <mergeCell ref="AF11111:AF11112"/>
    <mergeCell ref="AG11111:AH11112"/>
    <mergeCell ref="D11098:E11098"/>
    <mergeCell ref="F11098:J11098"/>
    <mergeCell ref="K11098:M11098"/>
    <mergeCell ref="N11098:Q11098"/>
    <mergeCell ref="R11098:U11098"/>
    <mergeCell ref="V11098:W11098"/>
    <mergeCell ref="X11098:Y11098"/>
    <mergeCell ref="Z11098:AA11098"/>
    <mergeCell ref="AB11098:AC11098"/>
    <mergeCell ref="AD11098:AE11098"/>
    <mergeCell ref="AF11098:AG11098"/>
    <mergeCell ref="AH11098:AJ11098"/>
    <mergeCell ref="D11099:E11099"/>
    <mergeCell ref="F11099:J11099"/>
    <mergeCell ref="K11099:M11099"/>
    <mergeCell ref="N11099:Q11099"/>
    <mergeCell ref="R11099:U11099"/>
    <mergeCell ref="V11099:W11099"/>
    <mergeCell ref="X11099:Y11099"/>
    <mergeCell ref="Z11099:AA11099"/>
    <mergeCell ref="AB11099:AC11099"/>
    <mergeCell ref="AD11099:AE11099"/>
    <mergeCell ref="AF11099:AG11099"/>
    <mergeCell ref="AH11099:AJ11099"/>
    <mergeCell ref="D11100:E11100"/>
    <mergeCell ref="F11100:J11100"/>
    <mergeCell ref="K11100:M11100"/>
    <mergeCell ref="N11100:Q11100"/>
    <mergeCell ref="R11100:U11100"/>
    <mergeCell ref="V11100:W11100"/>
    <mergeCell ref="X11100:Y11100"/>
    <mergeCell ref="Z11100:AA11100"/>
    <mergeCell ref="AB11100:AC11100"/>
    <mergeCell ref="AD11100:AE11100"/>
    <mergeCell ref="AF11100:AG11100"/>
    <mergeCell ref="AH11100:AJ11100"/>
    <mergeCell ref="D11095:E11095"/>
    <mergeCell ref="F11095:J11095"/>
    <mergeCell ref="K11095:M11095"/>
    <mergeCell ref="N11095:Q11095"/>
    <mergeCell ref="R11095:U11095"/>
    <mergeCell ref="V11095:W11095"/>
    <mergeCell ref="X11095:Y11095"/>
    <mergeCell ref="Z11095:AA11095"/>
    <mergeCell ref="AB11095:AC11095"/>
    <mergeCell ref="AD11095:AE11095"/>
    <mergeCell ref="AF11095:AG11095"/>
    <mergeCell ref="AH11095:AJ11095"/>
    <mergeCell ref="D11096:E11096"/>
    <mergeCell ref="F11096:J11096"/>
    <mergeCell ref="K11096:M11096"/>
    <mergeCell ref="N11096:Q11096"/>
    <mergeCell ref="R11096:U11096"/>
    <mergeCell ref="V11096:W11096"/>
    <mergeCell ref="X11096:Y11096"/>
    <mergeCell ref="Z11096:AA11096"/>
    <mergeCell ref="AB11096:AC11096"/>
    <mergeCell ref="AD11096:AE11096"/>
    <mergeCell ref="AF11096:AG11096"/>
    <mergeCell ref="AH11096:AJ11096"/>
    <mergeCell ref="D11097:E11097"/>
    <mergeCell ref="F11097:J11097"/>
    <mergeCell ref="K11097:M11097"/>
    <mergeCell ref="N11097:Q11097"/>
    <mergeCell ref="R11097:U11097"/>
    <mergeCell ref="V11097:W11097"/>
    <mergeCell ref="X11097:Y11097"/>
    <mergeCell ref="Z11097:AA11097"/>
    <mergeCell ref="AB11097:AC11097"/>
    <mergeCell ref="AD11097:AE11097"/>
    <mergeCell ref="AF11097:AG11097"/>
    <mergeCell ref="AH11097:AJ11097"/>
    <mergeCell ref="D11092:E11092"/>
    <mergeCell ref="F11092:J11092"/>
    <mergeCell ref="K11092:M11092"/>
    <mergeCell ref="N11092:Q11092"/>
    <mergeCell ref="R11092:U11092"/>
    <mergeCell ref="V11092:W11092"/>
    <mergeCell ref="X11092:Y11092"/>
    <mergeCell ref="Z11092:AA11092"/>
    <mergeCell ref="AB11092:AC11092"/>
    <mergeCell ref="AD11092:AE11092"/>
    <mergeCell ref="AF11092:AG11092"/>
    <mergeCell ref="AH11092:AJ11092"/>
    <mergeCell ref="D11093:E11093"/>
    <mergeCell ref="F11093:J11093"/>
    <mergeCell ref="K11093:M11093"/>
    <mergeCell ref="N11093:Q11093"/>
    <mergeCell ref="R11093:U11093"/>
    <mergeCell ref="V11093:W11093"/>
    <mergeCell ref="X11093:Y11093"/>
    <mergeCell ref="Z11093:AA11093"/>
    <mergeCell ref="AB11093:AC11093"/>
    <mergeCell ref="AD11093:AE11093"/>
    <mergeCell ref="AF11093:AG11093"/>
    <mergeCell ref="AH11093:AJ11093"/>
    <mergeCell ref="D11094:E11094"/>
    <mergeCell ref="F11094:J11094"/>
    <mergeCell ref="K11094:M11094"/>
    <mergeCell ref="N11094:Q11094"/>
    <mergeCell ref="R11094:U11094"/>
    <mergeCell ref="V11094:W11094"/>
    <mergeCell ref="X11094:Y11094"/>
    <mergeCell ref="Z11094:AA11094"/>
    <mergeCell ref="AB11094:AC11094"/>
    <mergeCell ref="AD11094:AE11094"/>
    <mergeCell ref="AF11094:AG11094"/>
    <mergeCell ref="AH11094:AJ11094"/>
    <mergeCell ref="D11089:E11089"/>
    <mergeCell ref="F11089:J11089"/>
    <mergeCell ref="K11089:M11089"/>
    <mergeCell ref="N11089:Q11089"/>
    <mergeCell ref="R11089:U11089"/>
    <mergeCell ref="V11089:W11089"/>
    <mergeCell ref="X11089:Y11089"/>
    <mergeCell ref="Z11089:AA11089"/>
    <mergeCell ref="AB11089:AC11089"/>
    <mergeCell ref="AD11089:AE11089"/>
    <mergeCell ref="AF11089:AG11089"/>
    <mergeCell ref="AH11089:AJ11089"/>
    <mergeCell ref="D11090:E11090"/>
    <mergeCell ref="F11090:J11090"/>
    <mergeCell ref="K11090:M11090"/>
    <mergeCell ref="N11090:Q11090"/>
    <mergeCell ref="R11090:U11090"/>
    <mergeCell ref="V11090:W11090"/>
    <mergeCell ref="X11090:Y11090"/>
    <mergeCell ref="Z11090:AA11090"/>
    <mergeCell ref="AB11090:AC11090"/>
    <mergeCell ref="AD11090:AE11090"/>
    <mergeCell ref="AF11090:AG11090"/>
    <mergeCell ref="AH11090:AJ11090"/>
    <mergeCell ref="D11091:E11091"/>
    <mergeCell ref="F11091:J11091"/>
    <mergeCell ref="K11091:M11091"/>
    <mergeCell ref="N11091:Q11091"/>
    <mergeCell ref="R11091:U11091"/>
    <mergeCell ref="V11091:W11091"/>
    <mergeCell ref="X11091:Y11091"/>
    <mergeCell ref="Z11091:AA11091"/>
    <mergeCell ref="AB11091:AC11091"/>
    <mergeCell ref="AD11091:AE11091"/>
    <mergeCell ref="AF11091:AG11091"/>
    <mergeCell ref="AH11091:AJ11091"/>
    <mergeCell ref="D11086:E11086"/>
    <mergeCell ref="F11086:J11086"/>
    <mergeCell ref="K11086:M11086"/>
    <mergeCell ref="N11086:Q11086"/>
    <mergeCell ref="R11086:U11086"/>
    <mergeCell ref="V11086:W11086"/>
    <mergeCell ref="X11086:Y11086"/>
    <mergeCell ref="Z11086:AA11086"/>
    <mergeCell ref="AB11086:AC11086"/>
    <mergeCell ref="AD11086:AE11086"/>
    <mergeCell ref="AF11086:AG11086"/>
    <mergeCell ref="AH11086:AJ11086"/>
    <mergeCell ref="D11087:E11087"/>
    <mergeCell ref="F11087:J11087"/>
    <mergeCell ref="K11087:M11087"/>
    <mergeCell ref="N11087:Q11087"/>
    <mergeCell ref="R11087:U11087"/>
    <mergeCell ref="V11087:W11087"/>
    <mergeCell ref="X11087:Y11087"/>
    <mergeCell ref="Z11087:AA11087"/>
    <mergeCell ref="AB11087:AC11087"/>
    <mergeCell ref="AD11087:AE11087"/>
    <mergeCell ref="AF11087:AG11087"/>
    <mergeCell ref="AH11087:AJ11087"/>
    <mergeCell ref="D11088:E11088"/>
    <mergeCell ref="F11088:J11088"/>
    <mergeCell ref="K11088:M11088"/>
    <mergeCell ref="N11088:Q11088"/>
    <mergeCell ref="R11088:U11088"/>
    <mergeCell ref="V11088:W11088"/>
    <mergeCell ref="X11088:Y11088"/>
    <mergeCell ref="Z11088:AA11088"/>
    <mergeCell ref="AB11088:AC11088"/>
    <mergeCell ref="AD11088:AE11088"/>
    <mergeCell ref="AF11088:AG11088"/>
    <mergeCell ref="AH11088:AJ11088"/>
    <mergeCell ref="D11083:E11083"/>
    <mergeCell ref="F11083:J11083"/>
    <mergeCell ref="K11083:M11083"/>
    <mergeCell ref="N11083:Q11083"/>
    <mergeCell ref="R11083:U11083"/>
    <mergeCell ref="V11083:W11083"/>
    <mergeCell ref="X11083:Y11083"/>
    <mergeCell ref="Z11083:AA11083"/>
    <mergeCell ref="AB11083:AC11083"/>
    <mergeCell ref="AD11083:AE11083"/>
    <mergeCell ref="AF11083:AG11083"/>
    <mergeCell ref="AH11083:AJ11083"/>
    <mergeCell ref="D11084:E11084"/>
    <mergeCell ref="F11084:J11084"/>
    <mergeCell ref="K11084:M11084"/>
    <mergeCell ref="N11084:Q11084"/>
    <mergeCell ref="R11084:U11084"/>
    <mergeCell ref="V11084:W11084"/>
    <mergeCell ref="X11084:Y11084"/>
    <mergeCell ref="Z11084:AA11084"/>
    <mergeCell ref="AB11084:AC11084"/>
    <mergeCell ref="AD11084:AE11084"/>
    <mergeCell ref="AF11084:AG11084"/>
    <mergeCell ref="AH11084:AJ11084"/>
    <mergeCell ref="D11085:E11085"/>
    <mergeCell ref="F11085:J11085"/>
    <mergeCell ref="K11085:M11085"/>
    <mergeCell ref="N11085:Q11085"/>
    <mergeCell ref="R11085:U11085"/>
    <mergeCell ref="V11085:W11085"/>
    <mergeCell ref="X11085:Y11085"/>
    <mergeCell ref="Z11085:AA11085"/>
    <mergeCell ref="AB11085:AC11085"/>
    <mergeCell ref="AD11085:AE11085"/>
    <mergeCell ref="AF11085:AG11085"/>
    <mergeCell ref="AH11085:AJ11085"/>
    <mergeCell ref="D11080:E11080"/>
    <mergeCell ref="F11080:J11080"/>
    <mergeCell ref="K11080:M11080"/>
    <mergeCell ref="N11080:Q11080"/>
    <mergeCell ref="R11080:U11080"/>
    <mergeCell ref="V11080:W11080"/>
    <mergeCell ref="X11080:Y11080"/>
    <mergeCell ref="Z11080:AA11080"/>
    <mergeCell ref="AB11080:AC11080"/>
    <mergeCell ref="AD11080:AE11080"/>
    <mergeCell ref="AF11080:AG11080"/>
    <mergeCell ref="AH11080:AJ11080"/>
    <mergeCell ref="D11081:E11081"/>
    <mergeCell ref="F11081:J11081"/>
    <mergeCell ref="K11081:M11081"/>
    <mergeCell ref="N11081:Q11081"/>
    <mergeCell ref="R11081:U11081"/>
    <mergeCell ref="V11081:W11081"/>
    <mergeCell ref="X11081:Y11081"/>
    <mergeCell ref="Z11081:AA11081"/>
    <mergeCell ref="AB11081:AC11081"/>
    <mergeCell ref="AD11081:AE11081"/>
    <mergeCell ref="AF11081:AG11081"/>
    <mergeCell ref="AH11081:AJ11081"/>
    <mergeCell ref="D11082:E11082"/>
    <mergeCell ref="F11082:J11082"/>
    <mergeCell ref="K11082:M11082"/>
    <mergeCell ref="N11082:Q11082"/>
    <mergeCell ref="R11082:U11082"/>
    <mergeCell ref="V11082:W11082"/>
    <mergeCell ref="X11082:Y11082"/>
    <mergeCell ref="Z11082:AA11082"/>
    <mergeCell ref="AB11082:AC11082"/>
    <mergeCell ref="AD11082:AE11082"/>
    <mergeCell ref="AF11082:AG11082"/>
    <mergeCell ref="AH11082:AJ11082"/>
    <mergeCell ref="D11077:E11077"/>
    <mergeCell ref="F11077:J11077"/>
    <mergeCell ref="K11077:M11077"/>
    <mergeCell ref="N11077:Q11077"/>
    <mergeCell ref="R11077:U11077"/>
    <mergeCell ref="V11077:W11077"/>
    <mergeCell ref="X11077:Y11077"/>
    <mergeCell ref="Z11077:AA11077"/>
    <mergeCell ref="AB11077:AC11077"/>
    <mergeCell ref="AD11077:AE11077"/>
    <mergeCell ref="AF11077:AG11077"/>
    <mergeCell ref="AH11077:AJ11077"/>
    <mergeCell ref="D11078:E11078"/>
    <mergeCell ref="F11078:J11078"/>
    <mergeCell ref="K11078:M11078"/>
    <mergeCell ref="N11078:Q11078"/>
    <mergeCell ref="R11078:U11078"/>
    <mergeCell ref="V11078:W11078"/>
    <mergeCell ref="X11078:Y11078"/>
    <mergeCell ref="Z11078:AA11078"/>
    <mergeCell ref="AB11078:AC11078"/>
    <mergeCell ref="AD11078:AE11078"/>
    <mergeCell ref="AF11078:AG11078"/>
    <mergeCell ref="AH11078:AJ11078"/>
    <mergeCell ref="D11079:E11079"/>
    <mergeCell ref="F11079:J11079"/>
    <mergeCell ref="K11079:M11079"/>
    <mergeCell ref="N11079:Q11079"/>
    <mergeCell ref="R11079:U11079"/>
    <mergeCell ref="V11079:W11079"/>
    <mergeCell ref="X11079:Y11079"/>
    <mergeCell ref="Z11079:AA11079"/>
    <mergeCell ref="AB11079:AC11079"/>
    <mergeCell ref="AD11079:AE11079"/>
    <mergeCell ref="AF11079:AG11079"/>
    <mergeCell ref="AH11079:AJ11079"/>
    <mergeCell ref="D11074:E11074"/>
    <mergeCell ref="F11074:J11074"/>
    <mergeCell ref="K11074:M11074"/>
    <mergeCell ref="N11074:Q11074"/>
    <mergeCell ref="R11074:U11074"/>
    <mergeCell ref="V11074:W11074"/>
    <mergeCell ref="X11074:Y11074"/>
    <mergeCell ref="Z11074:AA11074"/>
    <mergeCell ref="AB11074:AC11074"/>
    <mergeCell ref="AD11074:AE11074"/>
    <mergeCell ref="AF11074:AG11074"/>
    <mergeCell ref="AH11074:AJ11074"/>
    <mergeCell ref="D11075:E11075"/>
    <mergeCell ref="F11075:J11075"/>
    <mergeCell ref="K11075:M11075"/>
    <mergeCell ref="N11075:Q11075"/>
    <mergeCell ref="R11075:U11075"/>
    <mergeCell ref="V11075:W11075"/>
    <mergeCell ref="X11075:Y11075"/>
    <mergeCell ref="Z11075:AA11075"/>
    <mergeCell ref="AB11075:AC11075"/>
    <mergeCell ref="AD11075:AE11075"/>
    <mergeCell ref="AF11075:AG11075"/>
    <mergeCell ref="AH11075:AJ11075"/>
    <mergeCell ref="D11076:E11076"/>
    <mergeCell ref="F11076:J11076"/>
    <mergeCell ref="K11076:M11076"/>
    <mergeCell ref="N11076:Q11076"/>
    <mergeCell ref="R11076:U11076"/>
    <mergeCell ref="V11076:W11076"/>
    <mergeCell ref="X11076:Y11076"/>
    <mergeCell ref="Z11076:AA11076"/>
    <mergeCell ref="AB11076:AC11076"/>
    <mergeCell ref="AD11076:AE11076"/>
    <mergeCell ref="AF11076:AG11076"/>
    <mergeCell ref="AH11076:AJ11076"/>
    <mergeCell ref="D11071:E11071"/>
    <mergeCell ref="F11071:J11071"/>
    <mergeCell ref="K11071:M11071"/>
    <mergeCell ref="N11071:Q11071"/>
    <mergeCell ref="R11071:U11071"/>
    <mergeCell ref="V11071:W11071"/>
    <mergeCell ref="X11071:Y11071"/>
    <mergeCell ref="Z11071:AA11071"/>
    <mergeCell ref="AB11071:AC11071"/>
    <mergeCell ref="AD11071:AE11071"/>
    <mergeCell ref="AF11071:AG11071"/>
    <mergeCell ref="AH11071:AJ11071"/>
    <mergeCell ref="D11072:E11072"/>
    <mergeCell ref="F11072:J11072"/>
    <mergeCell ref="K11072:M11072"/>
    <mergeCell ref="N11072:Q11072"/>
    <mergeCell ref="R11072:U11072"/>
    <mergeCell ref="V11072:W11072"/>
    <mergeCell ref="X11072:Y11072"/>
    <mergeCell ref="Z11072:AA11072"/>
    <mergeCell ref="AB11072:AC11072"/>
    <mergeCell ref="AD11072:AE11072"/>
    <mergeCell ref="AF11072:AG11072"/>
    <mergeCell ref="AH11072:AJ11072"/>
    <mergeCell ref="D11073:E11073"/>
    <mergeCell ref="F11073:J11073"/>
    <mergeCell ref="K11073:M11073"/>
    <mergeCell ref="N11073:Q11073"/>
    <mergeCell ref="R11073:U11073"/>
    <mergeCell ref="V11073:W11073"/>
    <mergeCell ref="X11073:Y11073"/>
    <mergeCell ref="Z11073:AA11073"/>
    <mergeCell ref="AB11073:AC11073"/>
    <mergeCell ref="AD11073:AE11073"/>
    <mergeCell ref="AF11073:AG11073"/>
    <mergeCell ref="AH11073:AJ11073"/>
    <mergeCell ref="D11068:E11068"/>
    <mergeCell ref="F11068:J11068"/>
    <mergeCell ref="K11068:M11068"/>
    <mergeCell ref="N11068:Q11068"/>
    <mergeCell ref="R11068:U11068"/>
    <mergeCell ref="V11068:W11068"/>
    <mergeCell ref="X11068:Y11068"/>
    <mergeCell ref="Z11068:AA11068"/>
    <mergeCell ref="AB11068:AC11068"/>
    <mergeCell ref="AD11068:AE11068"/>
    <mergeCell ref="AF11068:AG11068"/>
    <mergeCell ref="AH11068:AJ11068"/>
    <mergeCell ref="D11069:E11069"/>
    <mergeCell ref="F11069:J11069"/>
    <mergeCell ref="K11069:M11069"/>
    <mergeCell ref="N11069:Q11069"/>
    <mergeCell ref="R11069:U11069"/>
    <mergeCell ref="V11069:W11069"/>
    <mergeCell ref="X11069:Y11069"/>
    <mergeCell ref="Z11069:AA11069"/>
    <mergeCell ref="AB11069:AC11069"/>
    <mergeCell ref="AD11069:AE11069"/>
    <mergeCell ref="AF11069:AG11069"/>
    <mergeCell ref="AH11069:AJ11069"/>
    <mergeCell ref="D11070:E11070"/>
    <mergeCell ref="F11070:J11070"/>
    <mergeCell ref="K11070:M11070"/>
    <mergeCell ref="N11070:Q11070"/>
    <mergeCell ref="R11070:U11070"/>
    <mergeCell ref="V11070:W11070"/>
    <mergeCell ref="X11070:Y11070"/>
    <mergeCell ref="Z11070:AA11070"/>
    <mergeCell ref="AB11070:AC11070"/>
    <mergeCell ref="AD11070:AE11070"/>
    <mergeCell ref="AF11070:AG11070"/>
    <mergeCell ref="AH11070:AJ11070"/>
    <mergeCell ref="D11065:E11065"/>
    <mergeCell ref="F11065:J11065"/>
    <mergeCell ref="K11065:M11065"/>
    <mergeCell ref="N11065:Q11065"/>
    <mergeCell ref="R11065:U11065"/>
    <mergeCell ref="V11065:W11065"/>
    <mergeCell ref="X11065:Y11065"/>
    <mergeCell ref="Z11065:AA11065"/>
    <mergeCell ref="AB11065:AC11065"/>
    <mergeCell ref="AD11065:AE11065"/>
    <mergeCell ref="AF11065:AG11065"/>
    <mergeCell ref="AH11065:AJ11065"/>
    <mergeCell ref="D11066:E11066"/>
    <mergeCell ref="F11066:J11066"/>
    <mergeCell ref="K11066:M11066"/>
    <mergeCell ref="N11066:Q11066"/>
    <mergeCell ref="R11066:U11066"/>
    <mergeCell ref="V11066:W11066"/>
    <mergeCell ref="X11066:Y11066"/>
    <mergeCell ref="Z11066:AA11066"/>
    <mergeCell ref="AB11066:AC11066"/>
    <mergeCell ref="AD11066:AE11066"/>
    <mergeCell ref="AF11066:AG11066"/>
    <mergeCell ref="AH11066:AJ11066"/>
    <mergeCell ref="D11067:E11067"/>
    <mergeCell ref="F11067:J11067"/>
    <mergeCell ref="K11067:M11067"/>
    <mergeCell ref="N11067:Q11067"/>
    <mergeCell ref="R11067:U11067"/>
    <mergeCell ref="V11067:W11067"/>
    <mergeCell ref="X11067:Y11067"/>
    <mergeCell ref="Z11067:AA11067"/>
    <mergeCell ref="AB11067:AC11067"/>
    <mergeCell ref="AD11067:AE11067"/>
    <mergeCell ref="AF11067:AG11067"/>
    <mergeCell ref="AH11067:AJ11067"/>
    <mergeCell ref="B11055:F11055"/>
    <mergeCell ref="H11055:R11055"/>
    <mergeCell ref="AB11056:AG11060"/>
    <mergeCell ref="B11057:E11057"/>
    <mergeCell ref="H11057:N11057"/>
    <mergeCell ref="O11057:R11057"/>
    <mergeCell ref="T11057:AA11057"/>
    <mergeCell ref="B11062:B11063"/>
    <mergeCell ref="D11062:E11063"/>
    <mergeCell ref="G11062:H11063"/>
    <mergeCell ref="J11062:M11063"/>
    <mergeCell ref="N11062:O11063"/>
    <mergeCell ref="Q11062:S11063"/>
    <mergeCell ref="T11062:U11063"/>
    <mergeCell ref="X11062:Y11063"/>
    <mergeCell ref="Z11062:AA11063"/>
    <mergeCell ref="AB11062:AB11063"/>
    <mergeCell ref="AC11062:AC11063"/>
    <mergeCell ref="AE11062:AE11063"/>
    <mergeCell ref="AF11062:AF11063"/>
    <mergeCell ref="AG11062:AH11063"/>
    <mergeCell ref="D11064:E11064"/>
    <mergeCell ref="F11064:J11064"/>
    <mergeCell ref="K11064:M11064"/>
    <mergeCell ref="N11064:Q11064"/>
    <mergeCell ref="R11064:U11064"/>
    <mergeCell ref="V11064:W11064"/>
    <mergeCell ref="X11064:Y11064"/>
    <mergeCell ref="Z11064:AA11064"/>
    <mergeCell ref="AB11064:AC11064"/>
    <mergeCell ref="AD11064:AE11064"/>
    <mergeCell ref="AF11064:AG11064"/>
    <mergeCell ref="AH11064:AJ11064"/>
    <mergeCell ref="D11046:E11046"/>
    <mergeCell ref="F11046:J11046"/>
    <mergeCell ref="K11046:M11046"/>
    <mergeCell ref="N11046:Q11046"/>
    <mergeCell ref="R11046:U11046"/>
    <mergeCell ref="V11046:W11046"/>
    <mergeCell ref="D11047:E11047"/>
    <mergeCell ref="F11047:J11047"/>
    <mergeCell ref="K11047:M11047"/>
    <mergeCell ref="N11047:Q11047"/>
    <mergeCell ref="R11047:U11047"/>
    <mergeCell ref="V11047:W11047"/>
    <mergeCell ref="D11048:E11048"/>
    <mergeCell ref="F11048:J11048"/>
    <mergeCell ref="K11048:M11048"/>
    <mergeCell ref="N11048:Q11048"/>
    <mergeCell ref="R11048:U11048"/>
    <mergeCell ref="V11048:W11048"/>
    <mergeCell ref="D11049:E11049"/>
    <mergeCell ref="F11049:J11049"/>
    <mergeCell ref="K11049:M11049"/>
    <mergeCell ref="N11049:Q11049"/>
    <mergeCell ref="R11049:U11049"/>
    <mergeCell ref="V11049:W11049"/>
    <mergeCell ref="D11050:E11050"/>
    <mergeCell ref="F11050:J11050"/>
    <mergeCell ref="K11050:M11050"/>
    <mergeCell ref="N11050:Q11050"/>
    <mergeCell ref="R11050:U11050"/>
    <mergeCell ref="V11050:W11050"/>
    <mergeCell ref="D11051:E11051"/>
    <mergeCell ref="F11051:J11051"/>
    <mergeCell ref="K11051:M11051"/>
    <mergeCell ref="N11051:Q11051"/>
    <mergeCell ref="R11051:U11051"/>
    <mergeCell ref="V11051:W11051"/>
    <mergeCell ref="D11040:E11040"/>
    <mergeCell ref="F11040:J11040"/>
    <mergeCell ref="K11040:M11040"/>
    <mergeCell ref="N11040:Q11040"/>
    <mergeCell ref="R11040:U11040"/>
    <mergeCell ref="V11040:W11040"/>
    <mergeCell ref="D11041:E11041"/>
    <mergeCell ref="F11041:J11041"/>
    <mergeCell ref="K11041:M11041"/>
    <mergeCell ref="N11041:Q11041"/>
    <mergeCell ref="R11041:U11041"/>
    <mergeCell ref="V11041:W11041"/>
    <mergeCell ref="D11042:E11042"/>
    <mergeCell ref="F11042:J11042"/>
    <mergeCell ref="K11042:M11042"/>
    <mergeCell ref="N11042:Q11042"/>
    <mergeCell ref="R11042:U11042"/>
    <mergeCell ref="V11042:W11042"/>
    <mergeCell ref="D11043:E11043"/>
    <mergeCell ref="F11043:J11043"/>
    <mergeCell ref="K11043:M11043"/>
    <mergeCell ref="N11043:Q11043"/>
    <mergeCell ref="R11043:U11043"/>
    <mergeCell ref="V11043:W11043"/>
    <mergeCell ref="D11044:E11044"/>
    <mergeCell ref="F11044:J11044"/>
    <mergeCell ref="K11044:M11044"/>
    <mergeCell ref="N11044:Q11044"/>
    <mergeCell ref="R11044:U11044"/>
    <mergeCell ref="V11044:W11044"/>
    <mergeCell ref="D11045:E11045"/>
    <mergeCell ref="F11045:J11045"/>
    <mergeCell ref="K11045:M11045"/>
    <mergeCell ref="N11045:Q11045"/>
    <mergeCell ref="R11045:U11045"/>
    <mergeCell ref="V11045:W11045"/>
    <mergeCell ref="D11034:E11034"/>
    <mergeCell ref="F11034:J11034"/>
    <mergeCell ref="K11034:M11034"/>
    <mergeCell ref="N11034:Q11034"/>
    <mergeCell ref="R11034:U11034"/>
    <mergeCell ref="V11034:W11034"/>
    <mergeCell ref="D11035:E11035"/>
    <mergeCell ref="F11035:J11035"/>
    <mergeCell ref="K11035:M11035"/>
    <mergeCell ref="N11035:Q11035"/>
    <mergeCell ref="R11035:U11035"/>
    <mergeCell ref="V11035:W11035"/>
    <mergeCell ref="D11036:E11036"/>
    <mergeCell ref="F11036:J11036"/>
    <mergeCell ref="K11036:M11036"/>
    <mergeCell ref="N11036:Q11036"/>
    <mergeCell ref="R11036:U11036"/>
    <mergeCell ref="V11036:W11036"/>
    <mergeCell ref="D11037:E11037"/>
    <mergeCell ref="F11037:J11037"/>
    <mergeCell ref="K11037:M11037"/>
    <mergeCell ref="N11037:Q11037"/>
    <mergeCell ref="R11037:U11037"/>
    <mergeCell ref="V11037:W11037"/>
    <mergeCell ref="D11038:E11038"/>
    <mergeCell ref="F11038:J11038"/>
    <mergeCell ref="K11038:M11038"/>
    <mergeCell ref="N11038:Q11038"/>
    <mergeCell ref="R11038:U11038"/>
    <mergeCell ref="V11038:W11038"/>
    <mergeCell ref="D11039:E11039"/>
    <mergeCell ref="F11039:J11039"/>
    <mergeCell ref="K11039:M11039"/>
    <mergeCell ref="N11039:Q11039"/>
    <mergeCell ref="R11039:U11039"/>
    <mergeCell ref="V11039:W11039"/>
    <mergeCell ref="D11028:E11028"/>
    <mergeCell ref="F11028:J11028"/>
    <mergeCell ref="K11028:M11028"/>
    <mergeCell ref="N11028:Q11028"/>
    <mergeCell ref="R11028:U11028"/>
    <mergeCell ref="V11028:W11028"/>
    <mergeCell ref="T11026:U11027"/>
    <mergeCell ref="X11026:Y11027"/>
    <mergeCell ref="D11029:E11029"/>
    <mergeCell ref="F11029:J11029"/>
    <mergeCell ref="K11029:M11029"/>
    <mergeCell ref="N11029:Q11029"/>
    <mergeCell ref="R11029:U11029"/>
    <mergeCell ref="V11029:W11029"/>
    <mergeCell ref="D11030:E11030"/>
    <mergeCell ref="F11030:J11030"/>
    <mergeCell ref="K11030:M11030"/>
    <mergeCell ref="N11030:Q11030"/>
    <mergeCell ref="R11030:U11030"/>
    <mergeCell ref="V11030:W11030"/>
    <mergeCell ref="D11031:E11031"/>
    <mergeCell ref="F11031:J11031"/>
    <mergeCell ref="K11031:M11031"/>
    <mergeCell ref="N11031:Q11031"/>
    <mergeCell ref="R11031:U11031"/>
    <mergeCell ref="V11031:W11031"/>
    <mergeCell ref="D11032:E11032"/>
    <mergeCell ref="F11032:J11032"/>
    <mergeCell ref="K11032:M11032"/>
    <mergeCell ref="N11032:Q11032"/>
    <mergeCell ref="R11032:U11032"/>
    <mergeCell ref="V11032:W11032"/>
    <mergeCell ref="D11033:E11033"/>
    <mergeCell ref="F11033:J11033"/>
    <mergeCell ref="K11033:M11033"/>
    <mergeCell ref="N11033:Q11033"/>
    <mergeCell ref="R11033:U11033"/>
    <mergeCell ref="V11033:W11033"/>
    <mergeCell ref="D11016:E11016"/>
    <mergeCell ref="F11016:J11016"/>
    <mergeCell ref="K11016:M11016"/>
    <mergeCell ref="N11016:Q11016"/>
    <mergeCell ref="R11016:U11016"/>
    <mergeCell ref="V11016:W11016"/>
    <mergeCell ref="X11016:Y11016"/>
    <mergeCell ref="Z11016:AA11016"/>
    <mergeCell ref="AB11016:AC11016"/>
    <mergeCell ref="AD11016:AE11016"/>
    <mergeCell ref="AF11016:AG11016"/>
    <mergeCell ref="AH11016:AJ11016"/>
    <mergeCell ref="D11017:E11017"/>
    <mergeCell ref="F11017:J11017"/>
    <mergeCell ref="K11017:M11017"/>
    <mergeCell ref="N11017:Q11017"/>
    <mergeCell ref="R11017:U11017"/>
    <mergeCell ref="V11017:W11017"/>
    <mergeCell ref="X11017:Y11017"/>
    <mergeCell ref="Z11017:AA11017"/>
    <mergeCell ref="AB11017:AC11017"/>
    <mergeCell ref="AD11017:AE11017"/>
    <mergeCell ref="AF11017:AG11017"/>
    <mergeCell ref="AH11017:AJ11017"/>
    <mergeCell ref="B11018:E11018"/>
    <mergeCell ref="B11019:F11019"/>
    <mergeCell ref="H11019:R11019"/>
    <mergeCell ref="AB11020:AG11024"/>
    <mergeCell ref="B11021:E11021"/>
    <mergeCell ref="H11021:N11021"/>
    <mergeCell ref="O11021:R11021"/>
    <mergeCell ref="T11021:AA11021"/>
    <mergeCell ref="Z11026:AA11027"/>
    <mergeCell ref="AB11026:AB11027"/>
    <mergeCell ref="AC11026:AC11027"/>
    <mergeCell ref="AE11026:AE11027"/>
    <mergeCell ref="B11026:B11027"/>
    <mergeCell ref="D11026:E11027"/>
    <mergeCell ref="G11026:H11027"/>
    <mergeCell ref="J11026:M11027"/>
    <mergeCell ref="N11026:O11027"/>
    <mergeCell ref="Q11026:S11027"/>
    <mergeCell ref="AF11026:AF11027"/>
    <mergeCell ref="AG11026:AH11027"/>
    <mergeCell ref="D11013:E11013"/>
    <mergeCell ref="F11013:J11013"/>
    <mergeCell ref="K11013:M11013"/>
    <mergeCell ref="N11013:Q11013"/>
    <mergeCell ref="R11013:U11013"/>
    <mergeCell ref="V11013:W11013"/>
    <mergeCell ref="X11013:Y11013"/>
    <mergeCell ref="Z11013:AA11013"/>
    <mergeCell ref="AB11013:AC11013"/>
    <mergeCell ref="AD11013:AE11013"/>
    <mergeCell ref="AF11013:AG11013"/>
    <mergeCell ref="AH11013:AJ11013"/>
    <mergeCell ref="D11014:E11014"/>
    <mergeCell ref="F11014:J11014"/>
    <mergeCell ref="K11014:M11014"/>
    <mergeCell ref="N11014:Q11014"/>
    <mergeCell ref="R11014:U11014"/>
    <mergeCell ref="V11014:W11014"/>
    <mergeCell ref="X11014:Y11014"/>
    <mergeCell ref="Z11014:AA11014"/>
    <mergeCell ref="AB11014:AC11014"/>
    <mergeCell ref="AD11014:AE11014"/>
    <mergeCell ref="AF11014:AG11014"/>
    <mergeCell ref="AH11014:AJ11014"/>
    <mergeCell ref="D11015:E11015"/>
    <mergeCell ref="F11015:J11015"/>
    <mergeCell ref="K11015:M11015"/>
    <mergeCell ref="N11015:Q11015"/>
    <mergeCell ref="R11015:U11015"/>
    <mergeCell ref="V11015:W11015"/>
    <mergeCell ref="X11015:Y11015"/>
    <mergeCell ref="Z11015:AA11015"/>
    <mergeCell ref="AB11015:AC11015"/>
    <mergeCell ref="AD11015:AE11015"/>
    <mergeCell ref="AF11015:AG11015"/>
    <mergeCell ref="AH11015:AJ11015"/>
    <mergeCell ref="D11010:E11010"/>
    <mergeCell ref="F11010:J11010"/>
    <mergeCell ref="K11010:M11010"/>
    <mergeCell ref="N11010:Q11010"/>
    <mergeCell ref="R11010:U11010"/>
    <mergeCell ref="V11010:W11010"/>
    <mergeCell ref="X11010:Y11010"/>
    <mergeCell ref="Z11010:AA11010"/>
    <mergeCell ref="AB11010:AC11010"/>
    <mergeCell ref="AD11010:AE11010"/>
    <mergeCell ref="AF11010:AG11010"/>
    <mergeCell ref="AH11010:AJ11010"/>
    <mergeCell ref="D11011:E11011"/>
    <mergeCell ref="F11011:J11011"/>
    <mergeCell ref="K11011:M11011"/>
    <mergeCell ref="N11011:Q11011"/>
    <mergeCell ref="R11011:U11011"/>
    <mergeCell ref="V11011:W11011"/>
    <mergeCell ref="X11011:Y11011"/>
    <mergeCell ref="Z11011:AA11011"/>
    <mergeCell ref="AB11011:AC11011"/>
    <mergeCell ref="AD11011:AE11011"/>
    <mergeCell ref="AF11011:AG11011"/>
    <mergeCell ref="AH11011:AJ11011"/>
    <mergeCell ref="D11012:E11012"/>
    <mergeCell ref="F11012:J11012"/>
    <mergeCell ref="K11012:M11012"/>
    <mergeCell ref="N11012:Q11012"/>
    <mergeCell ref="R11012:U11012"/>
    <mergeCell ref="V11012:W11012"/>
    <mergeCell ref="X11012:Y11012"/>
    <mergeCell ref="Z11012:AA11012"/>
    <mergeCell ref="AB11012:AC11012"/>
    <mergeCell ref="AD11012:AE11012"/>
    <mergeCell ref="AF11012:AG11012"/>
    <mergeCell ref="AH11012:AJ11012"/>
    <mergeCell ref="D11007:E11007"/>
    <mergeCell ref="F11007:J11007"/>
    <mergeCell ref="K11007:M11007"/>
    <mergeCell ref="N11007:Q11007"/>
    <mergeCell ref="R11007:U11007"/>
    <mergeCell ref="V11007:W11007"/>
    <mergeCell ref="X11007:Y11007"/>
    <mergeCell ref="Z11007:AA11007"/>
    <mergeCell ref="AB11007:AC11007"/>
    <mergeCell ref="AD11007:AE11007"/>
    <mergeCell ref="AF11007:AG11007"/>
    <mergeCell ref="AH11007:AJ11007"/>
    <mergeCell ref="D11008:E11008"/>
    <mergeCell ref="F11008:J11008"/>
    <mergeCell ref="K11008:M11008"/>
    <mergeCell ref="N11008:Q11008"/>
    <mergeCell ref="R11008:U11008"/>
    <mergeCell ref="V11008:W11008"/>
    <mergeCell ref="X11008:Y11008"/>
    <mergeCell ref="Z11008:AA11008"/>
    <mergeCell ref="AB11008:AC11008"/>
    <mergeCell ref="AD11008:AE11008"/>
    <mergeCell ref="AF11008:AG11008"/>
    <mergeCell ref="AH11008:AJ11008"/>
    <mergeCell ref="D11009:E11009"/>
    <mergeCell ref="F11009:J11009"/>
    <mergeCell ref="K11009:M11009"/>
    <mergeCell ref="N11009:Q11009"/>
    <mergeCell ref="R11009:U11009"/>
    <mergeCell ref="V11009:W11009"/>
    <mergeCell ref="X11009:Y11009"/>
    <mergeCell ref="Z11009:AA11009"/>
    <mergeCell ref="AB11009:AC11009"/>
    <mergeCell ref="AD11009:AE11009"/>
    <mergeCell ref="AF11009:AG11009"/>
    <mergeCell ref="AH11009:AJ11009"/>
    <mergeCell ref="D11004:E11004"/>
    <mergeCell ref="F11004:J11004"/>
    <mergeCell ref="K11004:M11004"/>
    <mergeCell ref="N11004:Q11004"/>
    <mergeCell ref="R11004:U11004"/>
    <mergeCell ref="V11004:W11004"/>
    <mergeCell ref="X11004:Y11004"/>
    <mergeCell ref="Z11004:AA11004"/>
    <mergeCell ref="AB11004:AC11004"/>
    <mergeCell ref="AD11004:AE11004"/>
    <mergeCell ref="AF11004:AG11004"/>
    <mergeCell ref="AH11004:AJ11004"/>
    <mergeCell ref="D11005:E11005"/>
    <mergeCell ref="F11005:J11005"/>
    <mergeCell ref="K11005:M11005"/>
    <mergeCell ref="N11005:Q11005"/>
    <mergeCell ref="R11005:U11005"/>
    <mergeCell ref="V11005:W11005"/>
    <mergeCell ref="X11005:Y11005"/>
    <mergeCell ref="Z11005:AA11005"/>
    <mergeCell ref="AB11005:AC11005"/>
    <mergeCell ref="AD11005:AE11005"/>
    <mergeCell ref="AF11005:AG11005"/>
    <mergeCell ref="AH11005:AJ11005"/>
    <mergeCell ref="D11006:E11006"/>
    <mergeCell ref="F11006:J11006"/>
    <mergeCell ref="K11006:M11006"/>
    <mergeCell ref="N11006:Q11006"/>
    <mergeCell ref="R11006:U11006"/>
    <mergeCell ref="V11006:W11006"/>
    <mergeCell ref="X11006:Y11006"/>
    <mergeCell ref="Z11006:AA11006"/>
    <mergeCell ref="AB11006:AC11006"/>
    <mergeCell ref="AD11006:AE11006"/>
    <mergeCell ref="AF11006:AG11006"/>
    <mergeCell ref="AH11006:AJ11006"/>
    <mergeCell ref="D11001:E11001"/>
    <mergeCell ref="F11001:J11001"/>
    <mergeCell ref="K11001:M11001"/>
    <mergeCell ref="N11001:Q11001"/>
    <mergeCell ref="R11001:U11001"/>
    <mergeCell ref="V11001:W11001"/>
    <mergeCell ref="X11001:Y11001"/>
    <mergeCell ref="Z11001:AA11001"/>
    <mergeCell ref="AB11001:AC11001"/>
    <mergeCell ref="AD11001:AE11001"/>
    <mergeCell ref="AF11001:AG11001"/>
    <mergeCell ref="AH11001:AJ11001"/>
    <mergeCell ref="D11002:E11002"/>
    <mergeCell ref="F11002:J11002"/>
    <mergeCell ref="K11002:M11002"/>
    <mergeCell ref="N11002:Q11002"/>
    <mergeCell ref="R11002:U11002"/>
    <mergeCell ref="V11002:W11002"/>
    <mergeCell ref="X11002:Y11002"/>
    <mergeCell ref="Z11002:AA11002"/>
    <mergeCell ref="AB11002:AC11002"/>
    <mergeCell ref="AD11002:AE11002"/>
    <mergeCell ref="AF11002:AG11002"/>
    <mergeCell ref="AH11002:AJ11002"/>
    <mergeCell ref="D11003:E11003"/>
    <mergeCell ref="F11003:J11003"/>
    <mergeCell ref="K11003:M11003"/>
    <mergeCell ref="N11003:Q11003"/>
    <mergeCell ref="R11003:U11003"/>
    <mergeCell ref="V11003:W11003"/>
    <mergeCell ref="X11003:Y11003"/>
    <mergeCell ref="Z11003:AA11003"/>
    <mergeCell ref="AB11003:AC11003"/>
    <mergeCell ref="AD11003:AE11003"/>
    <mergeCell ref="AF11003:AG11003"/>
    <mergeCell ref="AH11003:AJ11003"/>
    <mergeCell ref="D10998:E10998"/>
    <mergeCell ref="F10998:J10998"/>
    <mergeCell ref="K10998:M10998"/>
    <mergeCell ref="N10998:Q10998"/>
    <mergeCell ref="R10998:U10998"/>
    <mergeCell ref="V10998:W10998"/>
    <mergeCell ref="X10998:Y10998"/>
    <mergeCell ref="Z10998:AA10998"/>
    <mergeCell ref="AB10998:AC10998"/>
    <mergeCell ref="AD10998:AE10998"/>
    <mergeCell ref="AF10998:AG10998"/>
    <mergeCell ref="AH10998:AJ10998"/>
    <mergeCell ref="D10999:E10999"/>
    <mergeCell ref="F10999:J10999"/>
    <mergeCell ref="K10999:M10999"/>
    <mergeCell ref="N10999:Q10999"/>
    <mergeCell ref="R10999:U10999"/>
    <mergeCell ref="V10999:W10999"/>
    <mergeCell ref="X10999:Y10999"/>
    <mergeCell ref="Z10999:AA10999"/>
    <mergeCell ref="AB10999:AC10999"/>
    <mergeCell ref="AD10999:AE10999"/>
    <mergeCell ref="AF10999:AG10999"/>
    <mergeCell ref="AH10999:AJ10999"/>
    <mergeCell ref="D11000:E11000"/>
    <mergeCell ref="F11000:J11000"/>
    <mergeCell ref="K11000:M11000"/>
    <mergeCell ref="N11000:Q11000"/>
    <mergeCell ref="R11000:U11000"/>
    <mergeCell ref="V11000:W11000"/>
    <mergeCell ref="X11000:Y11000"/>
    <mergeCell ref="Z11000:AA11000"/>
    <mergeCell ref="AB11000:AC11000"/>
    <mergeCell ref="AD11000:AE11000"/>
    <mergeCell ref="AF11000:AG11000"/>
    <mergeCell ref="AH11000:AJ11000"/>
    <mergeCell ref="D10995:E10995"/>
    <mergeCell ref="F10995:J10995"/>
    <mergeCell ref="K10995:M10995"/>
    <mergeCell ref="N10995:Q10995"/>
    <mergeCell ref="R10995:U10995"/>
    <mergeCell ref="V10995:W10995"/>
    <mergeCell ref="X10995:Y10995"/>
    <mergeCell ref="Z10995:AA10995"/>
    <mergeCell ref="AB10995:AC10995"/>
    <mergeCell ref="AD10995:AE10995"/>
    <mergeCell ref="AF10995:AG10995"/>
    <mergeCell ref="AH10995:AJ10995"/>
    <mergeCell ref="D10996:E10996"/>
    <mergeCell ref="F10996:J10996"/>
    <mergeCell ref="K10996:M10996"/>
    <mergeCell ref="N10996:Q10996"/>
    <mergeCell ref="R10996:U10996"/>
    <mergeCell ref="V10996:W10996"/>
    <mergeCell ref="X10996:Y10996"/>
    <mergeCell ref="Z10996:AA10996"/>
    <mergeCell ref="AB10996:AC10996"/>
    <mergeCell ref="AD10996:AE10996"/>
    <mergeCell ref="AF10996:AG10996"/>
    <mergeCell ref="AH10996:AJ10996"/>
    <mergeCell ref="D10997:E10997"/>
    <mergeCell ref="F10997:J10997"/>
    <mergeCell ref="K10997:M10997"/>
    <mergeCell ref="N10997:Q10997"/>
    <mergeCell ref="R10997:U10997"/>
    <mergeCell ref="V10997:W10997"/>
    <mergeCell ref="X10997:Y10997"/>
    <mergeCell ref="Z10997:AA10997"/>
    <mergeCell ref="AB10997:AC10997"/>
    <mergeCell ref="AD10997:AE10997"/>
    <mergeCell ref="AF10997:AG10997"/>
    <mergeCell ref="AH10997:AJ10997"/>
    <mergeCell ref="D10992:E10992"/>
    <mergeCell ref="F10992:J10992"/>
    <mergeCell ref="K10992:M10992"/>
    <mergeCell ref="N10992:Q10992"/>
    <mergeCell ref="R10992:U10992"/>
    <mergeCell ref="V10992:W10992"/>
    <mergeCell ref="X10992:Y10992"/>
    <mergeCell ref="Z10992:AA10992"/>
    <mergeCell ref="AB10992:AC10992"/>
    <mergeCell ref="AD10992:AE10992"/>
    <mergeCell ref="AF10992:AG10992"/>
    <mergeCell ref="AH10992:AJ10992"/>
    <mergeCell ref="D10993:E10993"/>
    <mergeCell ref="F10993:J10993"/>
    <mergeCell ref="K10993:M10993"/>
    <mergeCell ref="N10993:Q10993"/>
    <mergeCell ref="R10993:U10993"/>
    <mergeCell ref="V10993:W10993"/>
    <mergeCell ref="X10993:Y10993"/>
    <mergeCell ref="Z10993:AA10993"/>
    <mergeCell ref="AB10993:AC10993"/>
    <mergeCell ref="AD10993:AE10993"/>
    <mergeCell ref="AF10993:AG10993"/>
    <mergeCell ref="AH10993:AJ10993"/>
    <mergeCell ref="D10994:E10994"/>
    <mergeCell ref="F10994:J10994"/>
    <mergeCell ref="K10994:M10994"/>
    <mergeCell ref="N10994:Q10994"/>
    <mergeCell ref="R10994:U10994"/>
    <mergeCell ref="V10994:W10994"/>
    <mergeCell ref="X10994:Y10994"/>
    <mergeCell ref="Z10994:AA10994"/>
    <mergeCell ref="AB10994:AC10994"/>
    <mergeCell ref="AD10994:AE10994"/>
    <mergeCell ref="AF10994:AG10994"/>
    <mergeCell ref="AH10994:AJ10994"/>
    <mergeCell ref="D10989:E10989"/>
    <mergeCell ref="F10989:J10989"/>
    <mergeCell ref="K10989:M10989"/>
    <mergeCell ref="N10989:Q10989"/>
    <mergeCell ref="R10989:U10989"/>
    <mergeCell ref="V10989:W10989"/>
    <mergeCell ref="X10989:Y10989"/>
    <mergeCell ref="Z10989:AA10989"/>
    <mergeCell ref="AB10989:AC10989"/>
    <mergeCell ref="AD10989:AE10989"/>
    <mergeCell ref="AF10989:AG10989"/>
    <mergeCell ref="AH10989:AJ10989"/>
    <mergeCell ref="D10990:E10990"/>
    <mergeCell ref="F10990:J10990"/>
    <mergeCell ref="K10990:M10990"/>
    <mergeCell ref="N10990:Q10990"/>
    <mergeCell ref="R10990:U10990"/>
    <mergeCell ref="V10990:W10990"/>
    <mergeCell ref="X10990:Y10990"/>
    <mergeCell ref="Z10990:AA10990"/>
    <mergeCell ref="AB10990:AC10990"/>
    <mergeCell ref="AD10990:AE10990"/>
    <mergeCell ref="AF10990:AG10990"/>
    <mergeCell ref="AH10990:AJ10990"/>
    <mergeCell ref="D10991:E10991"/>
    <mergeCell ref="F10991:J10991"/>
    <mergeCell ref="K10991:M10991"/>
    <mergeCell ref="N10991:Q10991"/>
    <mergeCell ref="R10991:U10991"/>
    <mergeCell ref="V10991:W10991"/>
    <mergeCell ref="X10991:Y10991"/>
    <mergeCell ref="Z10991:AA10991"/>
    <mergeCell ref="AB10991:AC10991"/>
    <mergeCell ref="AD10991:AE10991"/>
    <mergeCell ref="AF10991:AG10991"/>
    <mergeCell ref="AH10991:AJ10991"/>
    <mergeCell ref="D10986:E10986"/>
    <mergeCell ref="F10986:J10986"/>
    <mergeCell ref="K10986:M10986"/>
    <mergeCell ref="N10986:Q10986"/>
    <mergeCell ref="R10986:U10986"/>
    <mergeCell ref="V10986:W10986"/>
    <mergeCell ref="X10986:Y10986"/>
    <mergeCell ref="Z10986:AA10986"/>
    <mergeCell ref="AB10986:AC10986"/>
    <mergeCell ref="AD10986:AE10986"/>
    <mergeCell ref="AF10986:AG10986"/>
    <mergeCell ref="AH10986:AJ10986"/>
    <mergeCell ref="D10987:E10987"/>
    <mergeCell ref="F10987:J10987"/>
    <mergeCell ref="K10987:M10987"/>
    <mergeCell ref="N10987:Q10987"/>
    <mergeCell ref="R10987:U10987"/>
    <mergeCell ref="V10987:W10987"/>
    <mergeCell ref="X10987:Y10987"/>
    <mergeCell ref="Z10987:AA10987"/>
    <mergeCell ref="AB10987:AC10987"/>
    <mergeCell ref="AD10987:AE10987"/>
    <mergeCell ref="AF10987:AG10987"/>
    <mergeCell ref="AH10987:AJ10987"/>
    <mergeCell ref="D10988:E10988"/>
    <mergeCell ref="F10988:J10988"/>
    <mergeCell ref="K10988:M10988"/>
    <mergeCell ref="N10988:Q10988"/>
    <mergeCell ref="R10988:U10988"/>
    <mergeCell ref="V10988:W10988"/>
    <mergeCell ref="X10988:Y10988"/>
    <mergeCell ref="Z10988:AA10988"/>
    <mergeCell ref="AB10988:AC10988"/>
    <mergeCell ref="AD10988:AE10988"/>
    <mergeCell ref="AF10988:AG10988"/>
    <mergeCell ref="AH10988:AJ10988"/>
    <mergeCell ref="D10983:E10983"/>
    <mergeCell ref="F10983:J10983"/>
    <mergeCell ref="K10983:M10983"/>
    <mergeCell ref="N10983:Q10983"/>
    <mergeCell ref="R10983:U10983"/>
    <mergeCell ref="V10983:W10983"/>
    <mergeCell ref="X10983:Y10983"/>
    <mergeCell ref="Z10983:AA10983"/>
    <mergeCell ref="AB10983:AC10983"/>
    <mergeCell ref="AD10983:AE10983"/>
    <mergeCell ref="AF10983:AG10983"/>
    <mergeCell ref="AH10983:AJ10983"/>
    <mergeCell ref="D10984:E10984"/>
    <mergeCell ref="F10984:J10984"/>
    <mergeCell ref="K10984:M10984"/>
    <mergeCell ref="N10984:Q10984"/>
    <mergeCell ref="R10984:U10984"/>
    <mergeCell ref="V10984:W10984"/>
    <mergeCell ref="X10984:Y10984"/>
    <mergeCell ref="Z10984:AA10984"/>
    <mergeCell ref="AB10984:AC10984"/>
    <mergeCell ref="AD10984:AE10984"/>
    <mergeCell ref="AF10984:AG10984"/>
    <mergeCell ref="AH10984:AJ10984"/>
    <mergeCell ref="D10985:E10985"/>
    <mergeCell ref="F10985:J10985"/>
    <mergeCell ref="K10985:M10985"/>
    <mergeCell ref="N10985:Q10985"/>
    <mergeCell ref="R10985:U10985"/>
    <mergeCell ref="V10985:W10985"/>
    <mergeCell ref="X10985:Y10985"/>
    <mergeCell ref="Z10985:AA10985"/>
    <mergeCell ref="AB10985:AC10985"/>
    <mergeCell ref="AD10985:AE10985"/>
    <mergeCell ref="AF10985:AG10985"/>
    <mergeCell ref="AH10985:AJ10985"/>
    <mergeCell ref="D10980:E10980"/>
    <mergeCell ref="F10980:J10980"/>
    <mergeCell ref="K10980:M10980"/>
    <mergeCell ref="N10980:Q10980"/>
    <mergeCell ref="R10980:U10980"/>
    <mergeCell ref="V10980:W10980"/>
    <mergeCell ref="X10980:Y10980"/>
    <mergeCell ref="Z10980:AA10980"/>
    <mergeCell ref="AB10980:AC10980"/>
    <mergeCell ref="AD10980:AE10980"/>
    <mergeCell ref="AF10980:AG10980"/>
    <mergeCell ref="AH10980:AJ10980"/>
    <mergeCell ref="D10981:E10981"/>
    <mergeCell ref="F10981:J10981"/>
    <mergeCell ref="K10981:M10981"/>
    <mergeCell ref="N10981:Q10981"/>
    <mergeCell ref="R10981:U10981"/>
    <mergeCell ref="V10981:W10981"/>
    <mergeCell ref="X10981:Y10981"/>
    <mergeCell ref="Z10981:AA10981"/>
    <mergeCell ref="AB10981:AC10981"/>
    <mergeCell ref="AD10981:AE10981"/>
    <mergeCell ref="AF10981:AG10981"/>
    <mergeCell ref="AH10981:AJ10981"/>
    <mergeCell ref="D10982:E10982"/>
    <mergeCell ref="F10982:J10982"/>
    <mergeCell ref="K10982:M10982"/>
    <mergeCell ref="N10982:Q10982"/>
    <mergeCell ref="R10982:U10982"/>
    <mergeCell ref="V10982:W10982"/>
    <mergeCell ref="X10982:Y10982"/>
    <mergeCell ref="Z10982:AA10982"/>
    <mergeCell ref="AB10982:AC10982"/>
    <mergeCell ref="AD10982:AE10982"/>
    <mergeCell ref="AF10982:AG10982"/>
    <mergeCell ref="AH10982:AJ10982"/>
    <mergeCell ref="B10970:F10970"/>
    <mergeCell ref="H10970:R10970"/>
    <mergeCell ref="AB10971:AG10975"/>
    <mergeCell ref="B10972:E10972"/>
    <mergeCell ref="H10972:N10972"/>
    <mergeCell ref="O10972:R10972"/>
    <mergeCell ref="T10972:AA10972"/>
    <mergeCell ref="B10977:B10978"/>
    <mergeCell ref="D10977:E10978"/>
    <mergeCell ref="G10977:H10978"/>
    <mergeCell ref="J10977:M10978"/>
    <mergeCell ref="N10977:O10978"/>
    <mergeCell ref="Q10977:S10978"/>
    <mergeCell ref="T10977:U10978"/>
    <mergeCell ref="X10977:Y10978"/>
    <mergeCell ref="Z10977:AA10978"/>
    <mergeCell ref="AB10977:AB10978"/>
    <mergeCell ref="AC10977:AC10978"/>
    <mergeCell ref="AE10977:AE10978"/>
    <mergeCell ref="AF10977:AF10978"/>
    <mergeCell ref="AG10977:AH10978"/>
    <mergeCell ref="D10979:E10979"/>
    <mergeCell ref="F10979:J10979"/>
    <mergeCell ref="K10979:M10979"/>
    <mergeCell ref="N10979:Q10979"/>
    <mergeCell ref="R10979:U10979"/>
    <mergeCell ref="V10979:W10979"/>
    <mergeCell ref="X10979:Y10979"/>
    <mergeCell ref="Z10979:AA10979"/>
    <mergeCell ref="AB10979:AC10979"/>
    <mergeCell ref="AD10979:AE10979"/>
    <mergeCell ref="AF10979:AG10979"/>
    <mergeCell ref="AH10979:AJ10979"/>
    <mergeCell ref="D10961:E10961"/>
    <mergeCell ref="F10961:J10961"/>
    <mergeCell ref="K10961:M10961"/>
    <mergeCell ref="N10961:Q10961"/>
    <mergeCell ref="R10961:U10961"/>
    <mergeCell ref="V10961:W10961"/>
    <mergeCell ref="D10962:E10962"/>
    <mergeCell ref="F10962:J10962"/>
    <mergeCell ref="K10962:M10962"/>
    <mergeCell ref="N10962:Q10962"/>
    <mergeCell ref="R10962:U10962"/>
    <mergeCell ref="V10962:W10962"/>
    <mergeCell ref="D10963:E10963"/>
    <mergeCell ref="F10963:J10963"/>
    <mergeCell ref="K10963:M10963"/>
    <mergeCell ref="N10963:Q10963"/>
    <mergeCell ref="R10963:U10963"/>
    <mergeCell ref="V10963:W10963"/>
    <mergeCell ref="D10964:E10964"/>
    <mergeCell ref="F10964:J10964"/>
    <mergeCell ref="K10964:M10964"/>
    <mergeCell ref="N10964:Q10964"/>
    <mergeCell ref="R10964:U10964"/>
    <mergeCell ref="V10964:W10964"/>
    <mergeCell ref="D10965:E10965"/>
    <mergeCell ref="F10965:J10965"/>
    <mergeCell ref="K10965:M10965"/>
    <mergeCell ref="N10965:Q10965"/>
    <mergeCell ref="R10965:U10965"/>
    <mergeCell ref="V10965:W10965"/>
    <mergeCell ref="D10966:E10966"/>
    <mergeCell ref="F10966:J10966"/>
    <mergeCell ref="K10966:M10966"/>
    <mergeCell ref="N10966:Q10966"/>
    <mergeCell ref="R10966:U10966"/>
    <mergeCell ref="V10966:W10966"/>
    <mergeCell ref="D10955:E10955"/>
    <mergeCell ref="F10955:J10955"/>
    <mergeCell ref="K10955:M10955"/>
    <mergeCell ref="N10955:Q10955"/>
    <mergeCell ref="R10955:U10955"/>
    <mergeCell ref="V10955:W10955"/>
    <mergeCell ref="D10956:E10956"/>
    <mergeCell ref="F10956:J10956"/>
    <mergeCell ref="K10956:M10956"/>
    <mergeCell ref="N10956:Q10956"/>
    <mergeCell ref="R10956:U10956"/>
    <mergeCell ref="V10956:W10956"/>
    <mergeCell ref="D10957:E10957"/>
    <mergeCell ref="F10957:J10957"/>
    <mergeCell ref="K10957:M10957"/>
    <mergeCell ref="N10957:Q10957"/>
    <mergeCell ref="R10957:U10957"/>
    <mergeCell ref="V10957:W10957"/>
    <mergeCell ref="D10958:E10958"/>
    <mergeCell ref="F10958:J10958"/>
    <mergeCell ref="K10958:M10958"/>
    <mergeCell ref="N10958:Q10958"/>
    <mergeCell ref="R10958:U10958"/>
    <mergeCell ref="V10958:W10958"/>
    <mergeCell ref="D10959:E10959"/>
    <mergeCell ref="F10959:J10959"/>
    <mergeCell ref="K10959:M10959"/>
    <mergeCell ref="N10959:Q10959"/>
    <mergeCell ref="R10959:U10959"/>
    <mergeCell ref="V10959:W10959"/>
    <mergeCell ref="D10960:E10960"/>
    <mergeCell ref="F10960:J10960"/>
    <mergeCell ref="K10960:M10960"/>
    <mergeCell ref="N10960:Q10960"/>
    <mergeCell ref="R10960:U10960"/>
    <mergeCell ref="V10960:W10960"/>
    <mergeCell ref="D10949:E10949"/>
    <mergeCell ref="F10949:J10949"/>
    <mergeCell ref="K10949:M10949"/>
    <mergeCell ref="N10949:Q10949"/>
    <mergeCell ref="R10949:U10949"/>
    <mergeCell ref="V10949:W10949"/>
    <mergeCell ref="D10950:E10950"/>
    <mergeCell ref="F10950:J10950"/>
    <mergeCell ref="K10950:M10950"/>
    <mergeCell ref="N10950:Q10950"/>
    <mergeCell ref="R10950:U10950"/>
    <mergeCell ref="V10950:W10950"/>
    <mergeCell ref="D10951:E10951"/>
    <mergeCell ref="F10951:J10951"/>
    <mergeCell ref="K10951:M10951"/>
    <mergeCell ref="N10951:Q10951"/>
    <mergeCell ref="R10951:U10951"/>
    <mergeCell ref="V10951:W10951"/>
    <mergeCell ref="D10952:E10952"/>
    <mergeCell ref="F10952:J10952"/>
    <mergeCell ref="K10952:M10952"/>
    <mergeCell ref="N10952:Q10952"/>
    <mergeCell ref="R10952:U10952"/>
    <mergeCell ref="V10952:W10952"/>
    <mergeCell ref="D10953:E10953"/>
    <mergeCell ref="F10953:J10953"/>
    <mergeCell ref="K10953:M10953"/>
    <mergeCell ref="N10953:Q10953"/>
    <mergeCell ref="R10953:U10953"/>
    <mergeCell ref="V10953:W10953"/>
    <mergeCell ref="D10954:E10954"/>
    <mergeCell ref="F10954:J10954"/>
    <mergeCell ref="K10954:M10954"/>
    <mergeCell ref="N10954:Q10954"/>
    <mergeCell ref="R10954:U10954"/>
    <mergeCell ref="V10954:W10954"/>
    <mergeCell ref="D10943:E10943"/>
    <mergeCell ref="F10943:J10943"/>
    <mergeCell ref="K10943:M10943"/>
    <mergeCell ref="N10943:Q10943"/>
    <mergeCell ref="R10943:U10943"/>
    <mergeCell ref="V10943:W10943"/>
    <mergeCell ref="T10941:U10942"/>
    <mergeCell ref="X10941:Y10942"/>
    <mergeCell ref="D10944:E10944"/>
    <mergeCell ref="F10944:J10944"/>
    <mergeCell ref="K10944:M10944"/>
    <mergeCell ref="N10944:Q10944"/>
    <mergeCell ref="R10944:U10944"/>
    <mergeCell ref="V10944:W10944"/>
    <mergeCell ref="D10945:E10945"/>
    <mergeCell ref="F10945:J10945"/>
    <mergeCell ref="K10945:M10945"/>
    <mergeCell ref="N10945:Q10945"/>
    <mergeCell ref="R10945:U10945"/>
    <mergeCell ref="V10945:W10945"/>
    <mergeCell ref="D10946:E10946"/>
    <mergeCell ref="F10946:J10946"/>
    <mergeCell ref="K10946:M10946"/>
    <mergeCell ref="N10946:Q10946"/>
    <mergeCell ref="R10946:U10946"/>
    <mergeCell ref="V10946:W10946"/>
    <mergeCell ref="D10947:E10947"/>
    <mergeCell ref="F10947:J10947"/>
    <mergeCell ref="K10947:M10947"/>
    <mergeCell ref="N10947:Q10947"/>
    <mergeCell ref="R10947:U10947"/>
    <mergeCell ref="V10947:W10947"/>
    <mergeCell ref="D10948:E10948"/>
    <mergeCell ref="F10948:J10948"/>
    <mergeCell ref="K10948:M10948"/>
    <mergeCell ref="N10948:Q10948"/>
    <mergeCell ref="R10948:U10948"/>
    <mergeCell ref="V10948:W10948"/>
    <mergeCell ref="D10931:E10931"/>
    <mergeCell ref="F10931:J10931"/>
    <mergeCell ref="K10931:M10931"/>
    <mergeCell ref="N10931:Q10931"/>
    <mergeCell ref="R10931:U10931"/>
    <mergeCell ref="V10931:W10931"/>
    <mergeCell ref="X10931:Y10931"/>
    <mergeCell ref="Z10931:AA10931"/>
    <mergeCell ref="AB10931:AC10931"/>
    <mergeCell ref="AD10931:AE10931"/>
    <mergeCell ref="AF10931:AG10931"/>
    <mergeCell ref="AH10931:AJ10931"/>
    <mergeCell ref="D10932:E10932"/>
    <mergeCell ref="F10932:J10932"/>
    <mergeCell ref="K10932:M10932"/>
    <mergeCell ref="N10932:Q10932"/>
    <mergeCell ref="R10932:U10932"/>
    <mergeCell ref="V10932:W10932"/>
    <mergeCell ref="X10932:Y10932"/>
    <mergeCell ref="Z10932:AA10932"/>
    <mergeCell ref="AB10932:AC10932"/>
    <mergeCell ref="AD10932:AE10932"/>
    <mergeCell ref="AF10932:AG10932"/>
    <mergeCell ref="AH10932:AJ10932"/>
    <mergeCell ref="B10933:E10933"/>
    <mergeCell ref="B10934:F10934"/>
    <mergeCell ref="H10934:R10934"/>
    <mergeCell ref="AB10935:AG10939"/>
    <mergeCell ref="B10936:E10936"/>
    <mergeCell ref="H10936:N10936"/>
    <mergeCell ref="O10936:R10936"/>
    <mergeCell ref="T10936:AA10936"/>
    <mergeCell ref="Z10941:AA10942"/>
    <mergeCell ref="AB10941:AB10942"/>
    <mergeCell ref="AC10941:AC10942"/>
    <mergeCell ref="AE10941:AE10942"/>
    <mergeCell ref="B10941:B10942"/>
    <mergeCell ref="D10941:E10942"/>
    <mergeCell ref="G10941:H10942"/>
    <mergeCell ref="J10941:M10942"/>
    <mergeCell ref="N10941:O10942"/>
    <mergeCell ref="Q10941:S10942"/>
    <mergeCell ref="AF10941:AF10942"/>
    <mergeCell ref="AG10941:AH10942"/>
    <mergeCell ref="D10928:E10928"/>
    <mergeCell ref="F10928:J10928"/>
    <mergeCell ref="K10928:M10928"/>
    <mergeCell ref="N10928:Q10928"/>
    <mergeCell ref="R10928:U10928"/>
    <mergeCell ref="V10928:W10928"/>
    <mergeCell ref="X10928:Y10928"/>
    <mergeCell ref="Z10928:AA10928"/>
    <mergeCell ref="AB10928:AC10928"/>
    <mergeCell ref="AD10928:AE10928"/>
    <mergeCell ref="AF10928:AG10928"/>
    <mergeCell ref="AH10928:AJ10928"/>
    <mergeCell ref="D10929:E10929"/>
    <mergeCell ref="F10929:J10929"/>
    <mergeCell ref="K10929:M10929"/>
    <mergeCell ref="N10929:Q10929"/>
    <mergeCell ref="R10929:U10929"/>
    <mergeCell ref="V10929:W10929"/>
    <mergeCell ref="X10929:Y10929"/>
    <mergeCell ref="Z10929:AA10929"/>
    <mergeCell ref="AB10929:AC10929"/>
    <mergeCell ref="AD10929:AE10929"/>
    <mergeCell ref="AF10929:AG10929"/>
    <mergeCell ref="AH10929:AJ10929"/>
    <mergeCell ref="D10930:E10930"/>
    <mergeCell ref="F10930:J10930"/>
    <mergeCell ref="K10930:M10930"/>
    <mergeCell ref="N10930:Q10930"/>
    <mergeCell ref="R10930:U10930"/>
    <mergeCell ref="V10930:W10930"/>
    <mergeCell ref="X10930:Y10930"/>
    <mergeCell ref="Z10930:AA10930"/>
    <mergeCell ref="AB10930:AC10930"/>
    <mergeCell ref="AD10930:AE10930"/>
    <mergeCell ref="AF10930:AG10930"/>
    <mergeCell ref="AH10930:AJ10930"/>
    <mergeCell ref="D10925:E10925"/>
    <mergeCell ref="F10925:J10925"/>
    <mergeCell ref="K10925:M10925"/>
    <mergeCell ref="N10925:Q10925"/>
    <mergeCell ref="R10925:U10925"/>
    <mergeCell ref="V10925:W10925"/>
    <mergeCell ref="X10925:Y10925"/>
    <mergeCell ref="Z10925:AA10925"/>
    <mergeCell ref="AB10925:AC10925"/>
    <mergeCell ref="AD10925:AE10925"/>
    <mergeCell ref="AF10925:AG10925"/>
    <mergeCell ref="AH10925:AJ10925"/>
    <mergeCell ref="D10926:E10926"/>
    <mergeCell ref="F10926:J10926"/>
    <mergeCell ref="K10926:M10926"/>
    <mergeCell ref="N10926:Q10926"/>
    <mergeCell ref="R10926:U10926"/>
    <mergeCell ref="V10926:W10926"/>
    <mergeCell ref="X10926:Y10926"/>
    <mergeCell ref="Z10926:AA10926"/>
    <mergeCell ref="AB10926:AC10926"/>
    <mergeCell ref="AD10926:AE10926"/>
    <mergeCell ref="AF10926:AG10926"/>
    <mergeCell ref="AH10926:AJ10926"/>
    <mergeCell ref="D10927:E10927"/>
    <mergeCell ref="F10927:J10927"/>
    <mergeCell ref="K10927:M10927"/>
    <mergeCell ref="N10927:Q10927"/>
    <mergeCell ref="R10927:U10927"/>
    <mergeCell ref="V10927:W10927"/>
    <mergeCell ref="X10927:Y10927"/>
    <mergeCell ref="Z10927:AA10927"/>
    <mergeCell ref="AB10927:AC10927"/>
    <mergeCell ref="AD10927:AE10927"/>
    <mergeCell ref="AF10927:AG10927"/>
    <mergeCell ref="AH10927:AJ10927"/>
    <mergeCell ref="D10922:E10922"/>
    <mergeCell ref="F10922:J10922"/>
    <mergeCell ref="K10922:M10922"/>
    <mergeCell ref="N10922:Q10922"/>
    <mergeCell ref="R10922:U10922"/>
    <mergeCell ref="V10922:W10922"/>
    <mergeCell ref="X10922:Y10922"/>
    <mergeCell ref="Z10922:AA10922"/>
    <mergeCell ref="AB10922:AC10922"/>
    <mergeCell ref="AD10922:AE10922"/>
    <mergeCell ref="AF10922:AG10922"/>
    <mergeCell ref="AH10922:AJ10922"/>
    <mergeCell ref="D10923:E10923"/>
    <mergeCell ref="F10923:J10923"/>
    <mergeCell ref="K10923:M10923"/>
    <mergeCell ref="N10923:Q10923"/>
    <mergeCell ref="R10923:U10923"/>
    <mergeCell ref="V10923:W10923"/>
    <mergeCell ref="X10923:Y10923"/>
    <mergeCell ref="Z10923:AA10923"/>
    <mergeCell ref="AB10923:AC10923"/>
    <mergeCell ref="AD10923:AE10923"/>
    <mergeCell ref="AF10923:AG10923"/>
    <mergeCell ref="AH10923:AJ10923"/>
    <mergeCell ref="D10924:E10924"/>
    <mergeCell ref="F10924:J10924"/>
    <mergeCell ref="K10924:M10924"/>
    <mergeCell ref="N10924:Q10924"/>
    <mergeCell ref="R10924:U10924"/>
    <mergeCell ref="V10924:W10924"/>
    <mergeCell ref="X10924:Y10924"/>
    <mergeCell ref="Z10924:AA10924"/>
    <mergeCell ref="AB10924:AC10924"/>
    <mergeCell ref="AD10924:AE10924"/>
    <mergeCell ref="AF10924:AG10924"/>
    <mergeCell ref="AH10924:AJ10924"/>
    <mergeCell ref="D10919:E10919"/>
    <mergeCell ref="F10919:J10919"/>
    <mergeCell ref="K10919:M10919"/>
    <mergeCell ref="N10919:Q10919"/>
    <mergeCell ref="R10919:U10919"/>
    <mergeCell ref="V10919:W10919"/>
    <mergeCell ref="X10919:Y10919"/>
    <mergeCell ref="Z10919:AA10919"/>
    <mergeCell ref="AB10919:AC10919"/>
    <mergeCell ref="AD10919:AE10919"/>
    <mergeCell ref="AF10919:AG10919"/>
    <mergeCell ref="AH10919:AJ10919"/>
    <mergeCell ref="D10920:E10920"/>
    <mergeCell ref="F10920:J10920"/>
    <mergeCell ref="K10920:M10920"/>
    <mergeCell ref="N10920:Q10920"/>
    <mergeCell ref="R10920:U10920"/>
    <mergeCell ref="V10920:W10920"/>
    <mergeCell ref="X10920:Y10920"/>
    <mergeCell ref="Z10920:AA10920"/>
    <mergeCell ref="AB10920:AC10920"/>
    <mergeCell ref="AD10920:AE10920"/>
    <mergeCell ref="AF10920:AG10920"/>
    <mergeCell ref="AH10920:AJ10920"/>
    <mergeCell ref="D10921:E10921"/>
    <mergeCell ref="F10921:J10921"/>
    <mergeCell ref="K10921:M10921"/>
    <mergeCell ref="N10921:Q10921"/>
    <mergeCell ref="R10921:U10921"/>
    <mergeCell ref="V10921:W10921"/>
    <mergeCell ref="X10921:Y10921"/>
    <mergeCell ref="Z10921:AA10921"/>
    <mergeCell ref="AB10921:AC10921"/>
    <mergeCell ref="AD10921:AE10921"/>
    <mergeCell ref="AF10921:AG10921"/>
    <mergeCell ref="AH10921:AJ10921"/>
    <mergeCell ref="D10916:E10916"/>
    <mergeCell ref="F10916:J10916"/>
    <mergeCell ref="K10916:M10916"/>
    <mergeCell ref="N10916:Q10916"/>
    <mergeCell ref="R10916:U10916"/>
    <mergeCell ref="V10916:W10916"/>
    <mergeCell ref="X10916:Y10916"/>
    <mergeCell ref="Z10916:AA10916"/>
    <mergeCell ref="AB10916:AC10916"/>
    <mergeCell ref="AD10916:AE10916"/>
    <mergeCell ref="AF10916:AG10916"/>
    <mergeCell ref="AH10916:AJ10916"/>
    <mergeCell ref="D10917:E10917"/>
    <mergeCell ref="F10917:J10917"/>
    <mergeCell ref="K10917:M10917"/>
    <mergeCell ref="N10917:Q10917"/>
    <mergeCell ref="R10917:U10917"/>
    <mergeCell ref="V10917:W10917"/>
    <mergeCell ref="X10917:Y10917"/>
    <mergeCell ref="Z10917:AA10917"/>
    <mergeCell ref="AB10917:AC10917"/>
    <mergeCell ref="AD10917:AE10917"/>
    <mergeCell ref="AF10917:AG10917"/>
    <mergeCell ref="AH10917:AJ10917"/>
    <mergeCell ref="D10918:E10918"/>
    <mergeCell ref="F10918:J10918"/>
    <mergeCell ref="K10918:M10918"/>
    <mergeCell ref="N10918:Q10918"/>
    <mergeCell ref="R10918:U10918"/>
    <mergeCell ref="V10918:W10918"/>
    <mergeCell ref="X10918:Y10918"/>
    <mergeCell ref="Z10918:AA10918"/>
    <mergeCell ref="AB10918:AC10918"/>
    <mergeCell ref="AD10918:AE10918"/>
    <mergeCell ref="AF10918:AG10918"/>
    <mergeCell ref="AH10918:AJ10918"/>
    <mergeCell ref="D10913:E10913"/>
    <mergeCell ref="F10913:J10913"/>
    <mergeCell ref="K10913:M10913"/>
    <mergeCell ref="N10913:Q10913"/>
    <mergeCell ref="R10913:U10913"/>
    <mergeCell ref="V10913:W10913"/>
    <mergeCell ref="X10913:Y10913"/>
    <mergeCell ref="Z10913:AA10913"/>
    <mergeCell ref="AB10913:AC10913"/>
    <mergeCell ref="AD10913:AE10913"/>
    <mergeCell ref="AF10913:AG10913"/>
    <mergeCell ref="AH10913:AJ10913"/>
    <mergeCell ref="D10914:E10914"/>
    <mergeCell ref="F10914:J10914"/>
    <mergeCell ref="K10914:M10914"/>
    <mergeCell ref="N10914:Q10914"/>
    <mergeCell ref="R10914:U10914"/>
    <mergeCell ref="V10914:W10914"/>
    <mergeCell ref="X10914:Y10914"/>
    <mergeCell ref="Z10914:AA10914"/>
    <mergeCell ref="AB10914:AC10914"/>
    <mergeCell ref="AD10914:AE10914"/>
    <mergeCell ref="AF10914:AG10914"/>
    <mergeCell ref="AH10914:AJ10914"/>
    <mergeCell ref="D10915:E10915"/>
    <mergeCell ref="F10915:J10915"/>
    <mergeCell ref="K10915:M10915"/>
    <mergeCell ref="N10915:Q10915"/>
    <mergeCell ref="R10915:U10915"/>
    <mergeCell ref="V10915:W10915"/>
    <mergeCell ref="X10915:Y10915"/>
    <mergeCell ref="Z10915:AA10915"/>
    <mergeCell ref="AB10915:AC10915"/>
    <mergeCell ref="AD10915:AE10915"/>
    <mergeCell ref="AF10915:AG10915"/>
    <mergeCell ref="AH10915:AJ10915"/>
    <mergeCell ref="D10910:E10910"/>
    <mergeCell ref="F10910:J10910"/>
    <mergeCell ref="K10910:M10910"/>
    <mergeCell ref="N10910:Q10910"/>
    <mergeCell ref="R10910:U10910"/>
    <mergeCell ref="V10910:W10910"/>
    <mergeCell ref="X10910:Y10910"/>
    <mergeCell ref="Z10910:AA10910"/>
    <mergeCell ref="AB10910:AC10910"/>
    <mergeCell ref="AD10910:AE10910"/>
    <mergeCell ref="AF10910:AG10910"/>
    <mergeCell ref="AH10910:AJ10910"/>
    <mergeCell ref="D10911:E10911"/>
    <mergeCell ref="F10911:J10911"/>
    <mergeCell ref="K10911:M10911"/>
    <mergeCell ref="N10911:Q10911"/>
    <mergeCell ref="R10911:U10911"/>
    <mergeCell ref="V10911:W10911"/>
    <mergeCell ref="X10911:Y10911"/>
    <mergeCell ref="Z10911:AA10911"/>
    <mergeCell ref="AB10911:AC10911"/>
    <mergeCell ref="AD10911:AE10911"/>
    <mergeCell ref="AF10911:AG10911"/>
    <mergeCell ref="AH10911:AJ10911"/>
    <mergeCell ref="D10912:E10912"/>
    <mergeCell ref="F10912:J10912"/>
    <mergeCell ref="K10912:M10912"/>
    <mergeCell ref="N10912:Q10912"/>
    <mergeCell ref="R10912:U10912"/>
    <mergeCell ref="V10912:W10912"/>
    <mergeCell ref="X10912:Y10912"/>
    <mergeCell ref="Z10912:AA10912"/>
    <mergeCell ref="AB10912:AC10912"/>
    <mergeCell ref="AD10912:AE10912"/>
    <mergeCell ref="AF10912:AG10912"/>
    <mergeCell ref="AH10912:AJ10912"/>
    <mergeCell ref="D10907:E10907"/>
    <mergeCell ref="F10907:J10907"/>
    <mergeCell ref="K10907:M10907"/>
    <mergeCell ref="N10907:Q10907"/>
    <mergeCell ref="R10907:U10907"/>
    <mergeCell ref="V10907:W10907"/>
    <mergeCell ref="X10907:Y10907"/>
    <mergeCell ref="Z10907:AA10907"/>
    <mergeCell ref="AB10907:AC10907"/>
    <mergeCell ref="AD10907:AE10907"/>
    <mergeCell ref="AF10907:AG10907"/>
    <mergeCell ref="AH10907:AJ10907"/>
    <mergeCell ref="D10908:E10908"/>
    <mergeCell ref="F10908:J10908"/>
    <mergeCell ref="K10908:M10908"/>
    <mergeCell ref="N10908:Q10908"/>
    <mergeCell ref="R10908:U10908"/>
    <mergeCell ref="V10908:W10908"/>
    <mergeCell ref="X10908:Y10908"/>
    <mergeCell ref="Z10908:AA10908"/>
    <mergeCell ref="AB10908:AC10908"/>
    <mergeCell ref="AD10908:AE10908"/>
    <mergeCell ref="AF10908:AG10908"/>
    <mergeCell ref="AH10908:AJ10908"/>
    <mergeCell ref="D10909:E10909"/>
    <mergeCell ref="F10909:J10909"/>
    <mergeCell ref="K10909:M10909"/>
    <mergeCell ref="N10909:Q10909"/>
    <mergeCell ref="R10909:U10909"/>
    <mergeCell ref="V10909:W10909"/>
    <mergeCell ref="X10909:Y10909"/>
    <mergeCell ref="Z10909:AA10909"/>
    <mergeCell ref="AB10909:AC10909"/>
    <mergeCell ref="AD10909:AE10909"/>
    <mergeCell ref="AF10909:AG10909"/>
    <mergeCell ref="AH10909:AJ10909"/>
    <mergeCell ref="D10904:E10904"/>
    <mergeCell ref="F10904:J10904"/>
    <mergeCell ref="K10904:M10904"/>
    <mergeCell ref="N10904:Q10904"/>
    <mergeCell ref="R10904:U10904"/>
    <mergeCell ref="V10904:W10904"/>
    <mergeCell ref="X10904:Y10904"/>
    <mergeCell ref="Z10904:AA10904"/>
    <mergeCell ref="AB10904:AC10904"/>
    <mergeCell ref="AD10904:AE10904"/>
    <mergeCell ref="AF10904:AG10904"/>
    <mergeCell ref="AH10904:AJ10904"/>
    <mergeCell ref="D10905:E10905"/>
    <mergeCell ref="F10905:J10905"/>
    <mergeCell ref="K10905:M10905"/>
    <mergeCell ref="N10905:Q10905"/>
    <mergeCell ref="R10905:U10905"/>
    <mergeCell ref="V10905:W10905"/>
    <mergeCell ref="X10905:Y10905"/>
    <mergeCell ref="Z10905:AA10905"/>
    <mergeCell ref="AB10905:AC10905"/>
    <mergeCell ref="AD10905:AE10905"/>
    <mergeCell ref="AF10905:AG10905"/>
    <mergeCell ref="AH10905:AJ10905"/>
    <mergeCell ref="D10906:E10906"/>
    <mergeCell ref="F10906:J10906"/>
    <mergeCell ref="K10906:M10906"/>
    <mergeCell ref="N10906:Q10906"/>
    <mergeCell ref="R10906:U10906"/>
    <mergeCell ref="V10906:W10906"/>
    <mergeCell ref="X10906:Y10906"/>
    <mergeCell ref="Z10906:AA10906"/>
    <mergeCell ref="AB10906:AC10906"/>
    <mergeCell ref="AD10906:AE10906"/>
    <mergeCell ref="AF10906:AG10906"/>
    <mergeCell ref="AH10906:AJ10906"/>
    <mergeCell ref="D10901:E10901"/>
    <mergeCell ref="F10901:J10901"/>
    <mergeCell ref="K10901:M10901"/>
    <mergeCell ref="N10901:Q10901"/>
    <mergeCell ref="R10901:U10901"/>
    <mergeCell ref="V10901:W10901"/>
    <mergeCell ref="X10901:Y10901"/>
    <mergeCell ref="Z10901:AA10901"/>
    <mergeCell ref="AB10901:AC10901"/>
    <mergeCell ref="AD10901:AE10901"/>
    <mergeCell ref="AF10901:AG10901"/>
    <mergeCell ref="AH10901:AJ10901"/>
    <mergeCell ref="D10902:E10902"/>
    <mergeCell ref="F10902:J10902"/>
    <mergeCell ref="K10902:M10902"/>
    <mergeCell ref="N10902:Q10902"/>
    <mergeCell ref="R10902:U10902"/>
    <mergeCell ref="V10902:W10902"/>
    <mergeCell ref="X10902:Y10902"/>
    <mergeCell ref="Z10902:AA10902"/>
    <mergeCell ref="AB10902:AC10902"/>
    <mergeCell ref="AD10902:AE10902"/>
    <mergeCell ref="AF10902:AG10902"/>
    <mergeCell ref="AH10902:AJ10902"/>
    <mergeCell ref="D10903:E10903"/>
    <mergeCell ref="F10903:J10903"/>
    <mergeCell ref="K10903:M10903"/>
    <mergeCell ref="N10903:Q10903"/>
    <mergeCell ref="R10903:U10903"/>
    <mergeCell ref="V10903:W10903"/>
    <mergeCell ref="X10903:Y10903"/>
    <mergeCell ref="Z10903:AA10903"/>
    <mergeCell ref="AB10903:AC10903"/>
    <mergeCell ref="AD10903:AE10903"/>
    <mergeCell ref="AF10903:AG10903"/>
    <mergeCell ref="AH10903:AJ10903"/>
    <mergeCell ref="D10898:E10898"/>
    <mergeCell ref="F10898:J10898"/>
    <mergeCell ref="K10898:M10898"/>
    <mergeCell ref="N10898:Q10898"/>
    <mergeCell ref="R10898:U10898"/>
    <mergeCell ref="V10898:W10898"/>
    <mergeCell ref="X10898:Y10898"/>
    <mergeCell ref="Z10898:AA10898"/>
    <mergeCell ref="AB10898:AC10898"/>
    <mergeCell ref="AD10898:AE10898"/>
    <mergeCell ref="AF10898:AG10898"/>
    <mergeCell ref="AH10898:AJ10898"/>
    <mergeCell ref="D10899:E10899"/>
    <mergeCell ref="F10899:J10899"/>
    <mergeCell ref="K10899:M10899"/>
    <mergeCell ref="N10899:Q10899"/>
    <mergeCell ref="R10899:U10899"/>
    <mergeCell ref="V10899:W10899"/>
    <mergeCell ref="X10899:Y10899"/>
    <mergeCell ref="Z10899:AA10899"/>
    <mergeCell ref="AB10899:AC10899"/>
    <mergeCell ref="AD10899:AE10899"/>
    <mergeCell ref="AF10899:AG10899"/>
    <mergeCell ref="AH10899:AJ10899"/>
    <mergeCell ref="D10900:E10900"/>
    <mergeCell ref="F10900:J10900"/>
    <mergeCell ref="K10900:M10900"/>
    <mergeCell ref="N10900:Q10900"/>
    <mergeCell ref="R10900:U10900"/>
    <mergeCell ref="V10900:W10900"/>
    <mergeCell ref="X10900:Y10900"/>
    <mergeCell ref="Z10900:AA10900"/>
    <mergeCell ref="AB10900:AC10900"/>
    <mergeCell ref="AD10900:AE10900"/>
    <mergeCell ref="AF10900:AG10900"/>
    <mergeCell ref="AH10900:AJ10900"/>
    <mergeCell ref="D10895:E10895"/>
    <mergeCell ref="F10895:J10895"/>
    <mergeCell ref="K10895:M10895"/>
    <mergeCell ref="N10895:Q10895"/>
    <mergeCell ref="R10895:U10895"/>
    <mergeCell ref="V10895:W10895"/>
    <mergeCell ref="X10895:Y10895"/>
    <mergeCell ref="Z10895:AA10895"/>
    <mergeCell ref="AB10895:AC10895"/>
    <mergeCell ref="AD10895:AE10895"/>
    <mergeCell ref="AF10895:AG10895"/>
    <mergeCell ref="AH10895:AJ10895"/>
    <mergeCell ref="D10896:E10896"/>
    <mergeCell ref="F10896:J10896"/>
    <mergeCell ref="K10896:M10896"/>
    <mergeCell ref="N10896:Q10896"/>
    <mergeCell ref="R10896:U10896"/>
    <mergeCell ref="V10896:W10896"/>
    <mergeCell ref="X10896:Y10896"/>
    <mergeCell ref="Z10896:AA10896"/>
    <mergeCell ref="AB10896:AC10896"/>
    <mergeCell ref="AD10896:AE10896"/>
    <mergeCell ref="AF10896:AG10896"/>
    <mergeCell ref="AH10896:AJ10896"/>
    <mergeCell ref="D10897:E10897"/>
    <mergeCell ref="F10897:J10897"/>
    <mergeCell ref="K10897:M10897"/>
    <mergeCell ref="N10897:Q10897"/>
    <mergeCell ref="R10897:U10897"/>
    <mergeCell ref="V10897:W10897"/>
    <mergeCell ref="X10897:Y10897"/>
    <mergeCell ref="Z10897:AA10897"/>
    <mergeCell ref="AB10897:AC10897"/>
    <mergeCell ref="AD10897:AE10897"/>
    <mergeCell ref="AF10897:AG10897"/>
    <mergeCell ref="AH10897:AJ10897"/>
    <mergeCell ref="B10885:F10885"/>
    <mergeCell ref="H10885:R10885"/>
    <mergeCell ref="AB10886:AG10890"/>
    <mergeCell ref="B10887:E10887"/>
    <mergeCell ref="H10887:N10887"/>
    <mergeCell ref="O10887:R10887"/>
    <mergeCell ref="T10887:AA10887"/>
    <mergeCell ref="B10892:B10893"/>
    <mergeCell ref="D10892:E10893"/>
    <mergeCell ref="G10892:H10893"/>
    <mergeCell ref="J10892:M10893"/>
    <mergeCell ref="N10892:O10893"/>
    <mergeCell ref="Q10892:S10893"/>
    <mergeCell ref="T10892:U10893"/>
    <mergeCell ref="X10892:Y10893"/>
    <mergeCell ref="Z10892:AA10893"/>
    <mergeCell ref="AB10892:AB10893"/>
    <mergeCell ref="AC10892:AC10893"/>
    <mergeCell ref="AE10892:AE10893"/>
    <mergeCell ref="AF10892:AF10893"/>
    <mergeCell ref="AG10892:AH10893"/>
    <mergeCell ref="D10894:E10894"/>
    <mergeCell ref="F10894:J10894"/>
    <mergeCell ref="K10894:M10894"/>
    <mergeCell ref="N10894:Q10894"/>
    <mergeCell ref="R10894:U10894"/>
    <mergeCell ref="V10894:W10894"/>
    <mergeCell ref="X10894:Y10894"/>
    <mergeCell ref="Z10894:AA10894"/>
    <mergeCell ref="AB10894:AC10894"/>
    <mergeCell ref="AD10894:AE10894"/>
    <mergeCell ref="AF10894:AG10894"/>
    <mergeCell ref="AH10894:AJ10894"/>
    <mergeCell ref="D10876:E10876"/>
    <mergeCell ref="F10876:J10876"/>
    <mergeCell ref="K10876:M10876"/>
    <mergeCell ref="N10876:Q10876"/>
    <mergeCell ref="R10876:U10876"/>
    <mergeCell ref="V10876:W10876"/>
    <mergeCell ref="D10877:E10877"/>
    <mergeCell ref="F10877:J10877"/>
    <mergeCell ref="K10877:M10877"/>
    <mergeCell ref="N10877:Q10877"/>
    <mergeCell ref="R10877:U10877"/>
    <mergeCell ref="V10877:W10877"/>
    <mergeCell ref="D10878:E10878"/>
    <mergeCell ref="F10878:J10878"/>
    <mergeCell ref="K10878:M10878"/>
    <mergeCell ref="N10878:Q10878"/>
    <mergeCell ref="R10878:U10878"/>
    <mergeCell ref="V10878:W10878"/>
    <mergeCell ref="D10879:E10879"/>
    <mergeCell ref="F10879:J10879"/>
    <mergeCell ref="K10879:M10879"/>
    <mergeCell ref="N10879:Q10879"/>
    <mergeCell ref="R10879:U10879"/>
    <mergeCell ref="V10879:W10879"/>
    <mergeCell ref="D10880:E10880"/>
    <mergeCell ref="F10880:J10880"/>
    <mergeCell ref="K10880:M10880"/>
    <mergeCell ref="N10880:Q10880"/>
    <mergeCell ref="R10880:U10880"/>
    <mergeCell ref="V10880:W10880"/>
    <mergeCell ref="D10881:E10881"/>
    <mergeCell ref="F10881:J10881"/>
    <mergeCell ref="K10881:M10881"/>
    <mergeCell ref="N10881:Q10881"/>
    <mergeCell ref="R10881:U10881"/>
    <mergeCell ref="V10881:W10881"/>
    <mergeCell ref="D10870:E10870"/>
    <mergeCell ref="F10870:J10870"/>
    <mergeCell ref="K10870:M10870"/>
    <mergeCell ref="N10870:Q10870"/>
    <mergeCell ref="R10870:U10870"/>
    <mergeCell ref="V10870:W10870"/>
    <mergeCell ref="D10871:E10871"/>
    <mergeCell ref="F10871:J10871"/>
    <mergeCell ref="K10871:M10871"/>
    <mergeCell ref="N10871:Q10871"/>
    <mergeCell ref="R10871:U10871"/>
    <mergeCell ref="V10871:W10871"/>
    <mergeCell ref="D10872:E10872"/>
    <mergeCell ref="F10872:J10872"/>
    <mergeCell ref="K10872:M10872"/>
    <mergeCell ref="N10872:Q10872"/>
    <mergeCell ref="R10872:U10872"/>
    <mergeCell ref="V10872:W10872"/>
    <mergeCell ref="D10873:E10873"/>
    <mergeCell ref="F10873:J10873"/>
    <mergeCell ref="K10873:M10873"/>
    <mergeCell ref="N10873:Q10873"/>
    <mergeCell ref="R10873:U10873"/>
    <mergeCell ref="V10873:W10873"/>
    <mergeCell ref="D10874:E10874"/>
    <mergeCell ref="F10874:J10874"/>
    <mergeCell ref="K10874:M10874"/>
    <mergeCell ref="N10874:Q10874"/>
    <mergeCell ref="R10874:U10874"/>
    <mergeCell ref="V10874:W10874"/>
    <mergeCell ref="D10875:E10875"/>
    <mergeCell ref="F10875:J10875"/>
    <mergeCell ref="K10875:M10875"/>
    <mergeCell ref="N10875:Q10875"/>
    <mergeCell ref="R10875:U10875"/>
    <mergeCell ref="V10875:W10875"/>
    <mergeCell ref="D10864:E10864"/>
    <mergeCell ref="F10864:J10864"/>
    <mergeCell ref="K10864:M10864"/>
    <mergeCell ref="N10864:Q10864"/>
    <mergeCell ref="R10864:U10864"/>
    <mergeCell ref="V10864:W10864"/>
    <mergeCell ref="D10865:E10865"/>
    <mergeCell ref="F10865:J10865"/>
    <mergeCell ref="K10865:M10865"/>
    <mergeCell ref="N10865:Q10865"/>
    <mergeCell ref="R10865:U10865"/>
    <mergeCell ref="V10865:W10865"/>
    <mergeCell ref="D10866:E10866"/>
    <mergeCell ref="F10866:J10866"/>
    <mergeCell ref="K10866:M10866"/>
    <mergeCell ref="N10866:Q10866"/>
    <mergeCell ref="R10866:U10866"/>
    <mergeCell ref="V10866:W10866"/>
    <mergeCell ref="D10867:E10867"/>
    <mergeCell ref="F10867:J10867"/>
    <mergeCell ref="K10867:M10867"/>
    <mergeCell ref="N10867:Q10867"/>
    <mergeCell ref="R10867:U10867"/>
    <mergeCell ref="V10867:W10867"/>
    <mergeCell ref="D10868:E10868"/>
    <mergeCell ref="F10868:J10868"/>
    <mergeCell ref="K10868:M10868"/>
    <mergeCell ref="N10868:Q10868"/>
    <mergeCell ref="R10868:U10868"/>
    <mergeCell ref="V10868:W10868"/>
    <mergeCell ref="D10869:E10869"/>
    <mergeCell ref="F10869:J10869"/>
    <mergeCell ref="K10869:M10869"/>
    <mergeCell ref="N10869:Q10869"/>
    <mergeCell ref="R10869:U10869"/>
    <mergeCell ref="V10869:W10869"/>
    <mergeCell ref="D10858:E10858"/>
    <mergeCell ref="F10858:J10858"/>
    <mergeCell ref="K10858:M10858"/>
    <mergeCell ref="N10858:Q10858"/>
    <mergeCell ref="R10858:U10858"/>
    <mergeCell ref="V10858:W10858"/>
    <mergeCell ref="T10856:U10857"/>
    <mergeCell ref="X10856:Y10857"/>
    <mergeCell ref="D10859:E10859"/>
    <mergeCell ref="F10859:J10859"/>
    <mergeCell ref="K10859:M10859"/>
    <mergeCell ref="N10859:Q10859"/>
    <mergeCell ref="R10859:U10859"/>
    <mergeCell ref="V10859:W10859"/>
    <mergeCell ref="D10860:E10860"/>
    <mergeCell ref="F10860:J10860"/>
    <mergeCell ref="K10860:M10860"/>
    <mergeCell ref="N10860:Q10860"/>
    <mergeCell ref="R10860:U10860"/>
    <mergeCell ref="V10860:W10860"/>
    <mergeCell ref="D10861:E10861"/>
    <mergeCell ref="F10861:J10861"/>
    <mergeCell ref="K10861:M10861"/>
    <mergeCell ref="N10861:Q10861"/>
    <mergeCell ref="R10861:U10861"/>
    <mergeCell ref="V10861:W10861"/>
    <mergeCell ref="D10862:E10862"/>
    <mergeCell ref="F10862:J10862"/>
    <mergeCell ref="K10862:M10862"/>
    <mergeCell ref="N10862:Q10862"/>
    <mergeCell ref="R10862:U10862"/>
    <mergeCell ref="V10862:W10862"/>
    <mergeCell ref="D10863:E10863"/>
    <mergeCell ref="F10863:J10863"/>
    <mergeCell ref="K10863:M10863"/>
    <mergeCell ref="N10863:Q10863"/>
    <mergeCell ref="R10863:U10863"/>
    <mergeCell ref="V10863:W10863"/>
    <mergeCell ref="D10846:E10846"/>
    <mergeCell ref="F10846:J10846"/>
    <mergeCell ref="K10846:M10846"/>
    <mergeCell ref="N10846:Q10846"/>
    <mergeCell ref="R10846:U10846"/>
    <mergeCell ref="V10846:W10846"/>
    <mergeCell ref="X10846:Y10846"/>
    <mergeCell ref="Z10846:AA10846"/>
    <mergeCell ref="AB10846:AC10846"/>
    <mergeCell ref="AD10846:AE10846"/>
    <mergeCell ref="AF10846:AG10846"/>
    <mergeCell ref="AH10846:AJ10846"/>
    <mergeCell ref="D10847:E10847"/>
    <mergeCell ref="F10847:J10847"/>
    <mergeCell ref="K10847:M10847"/>
    <mergeCell ref="N10847:Q10847"/>
    <mergeCell ref="R10847:U10847"/>
    <mergeCell ref="V10847:W10847"/>
    <mergeCell ref="X10847:Y10847"/>
    <mergeCell ref="Z10847:AA10847"/>
    <mergeCell ref="AB10847:AC10847"/>
    <mergeCell ref="AD10847:AE10847"/>
    <mergeCell ref="AF10847:AG10847"/>
    <mergeCell ref="AH10847:AJ10847"/>
    <mergeCell ref="B10848:E10848"/>
    <mergeCell ref="B10849:F10849"/>
    <mergeCell ref="H10849:R10849"/>
    <mergeCell ref="AB10850:AG10854"/>
    <mergeCell ref="B10851:E10851"/>
    <mergeCell ref="H10851:N10851"/>
    <mergeCell ref="O10851:R10851"/>
    <mergeCell ref="T10851:AA10851"/>
    <mergeCell ref="Z10856:AA10857"/>
    <mergeCell ref="AB10856:AB10857"/>
    <mergeCell ref="AC10856:AC10857"/>
    <mergeCell ref="AE10856:AE10857"/>
    <mergeCell ref="B10856:B10857"/>
    <mergeCell ref="D10856:E10857"/>
    <mergeCell ref="G10856:H10857"/>
    <mergeCell ref="J10856:M10857"/>
    <mergeCell ref="N10856:O10857"/>
    <mergeCell ref="Q10856:S10857"/>
    <mergeCell ref="AF10856:AF10857"/>
    <mergeCell ref="AG10856:AH10857"/>
    <mergeCell ref="D10843:E10843"/>
    <mergeCell ref="F10843:J10843"/>
    <mergeCell ref="K10843:M10843"/>
    <mergeCell ref="N10843:Q10843"/>
    <mergeCell ref="R10843:U10843"/>
    <mergeCell ref="V10843:W10843"/>
    <mergeCell ref="X10843:Y10843"/>
    <mergeCell ref="Z10843:AA10843"/>
    <mergeCell ref="AB10843:AC10843"/>
    <mergeCell ref="AD10843:AE10843"/>
    <mergeCell ref="AF10843:AG10843"/>
    <mergeCell ref="AH10843:AJ10843"/>
    <mergeCell ref="D10844:E10844"/>
    <mergeCell ref="F10844:J10844"/>
    <mergeCell ref="K10844:M10844"/>
    <mergeCell ref="N10844:Q10844"/>
    <mergeCell ref="R10844:U10844"/>
    <mergeCell ref="V10844:W10844"/>
    <mergeCell ref="X10844:Y10844"/>
    <mergeCell ref="Z10844:AA10844"/>
    <mergeCell ref="AB10844:AC10844"/>
    <mergeCell ref="AD10844:AE10844"/>
    <mergeCell ref="AF10844:AG10844"/>
    <mergeCell ref="AH10844:AJ10844"/>
    <mergeCell ref="D10845:E10845"/>
    <mergeCell ref="F10845:J10845"/>
    <mergeCell ref="K10845:M10845"/>
    <mergeCell ref="N10845:Q10845"/>
    <mergeCell ref="R10845:U10845"/>
    <mergeCell ref="V10845:W10845"/>
    <mergeCell ref="X10845:Y10845"/>
    <mergeCell ref="Z10845:AA10845"/>
    <mergeCell ref="AB10845:AC10845"/>
    <mergeCell ref="AD10845:AE10845"/>
    <mergeCell ref="AF10845:AG10845"/>
    <mergeCell ref="AH10845:AJ10845"/>
    <mergeCell ref="D10840:E10840"/>
    <mergeCell ref="F10840:J10840"/>
    <mergeCell ref="K10840:M10840"/>
    <mergeCell ref="N10840:Q10840"/>
    <mergeCell ref="R10840:U10840"/>
    <mergeCell ref="V10840:W10840"/>
    <mergeCell ref="X10840:Y10840"/>
    <mergeCell ref="Z10840:AA10840"/>
    <mergeCell ref="AB10840:AC10840"/>
    <mergeCell ref="AD10840:AE10840"/>
    <mergeCell ref="AF10840:AG10840"/>
    <mergeCell ref="AH10840:AJ10840"/>
    <mergeCell ref="D10841:E10841"/>
    <mergeCell ref="F10841:J10841"/>
    <mergeCell ref="K10841:M10841"/>
    <mergeCell ref="N10841:Q10841"/>
    <mergeCell ref="R10841:U10841"/>
    <mergeCell ref="V10841:W10841"/>
    <mergeCell ref="X10841:Y10841"/>
    <mergeCell ref="Z10841:AA10841"/>
    <mergeCell ref="AB10841:AC10841"/>
    <mergeCell ref="AD10841:AE10841"/>
    <mergeCell ref="AF10841:AG10841"/>
    <mergeCell ref="AH10841:AJ10841"/>
    <mergeCell ref="D10842:E10842"/>
    <mergeCell ref="F10842:J10842"/>
    <mergeCell ref="K10842:M10842"/>
    <mergeCell ref="N10842:Q10842"/>
    <mergeCell ref="R10842:U10842"/>
    <mergeCell ref="V10842:W10842"/>
    <mergeCell ref="X10842:Y10842"/>
    <mergeCell ref="Z10842:AA10842"/>
    <mergeCell ref="AB10842:AC10842"/>
    <mergeCell ref="AD10842:AE10842"/>
    <mergeCell ref="AF10842:AG10842"/>
    <mergeCell ref="AH10842:AJ10842"/>
    <mergeCell ref="D10837:E10837"/>
    <mergeCell ref="F10837:J10837"/>
    <mergeCell ref="K10837:M10837"/>
    <mergeCell ref="N10837:Q10837"/>
    <mergeCell ref="R10837:U10837"/>
    <mergeCell ref="V10837:W10837"/>
    <mergeCell ref="X10837:Y10837"/>
    <mergeCell ref="Z10837:AA10837"/>
    <mergeCell ref="AB10837:AC10837"/>
    <mergeCell ref="AD10837:AE10837"/>
    <mergeCell ref="AF10837:AG10837"/>
    <mergeCell ref="AH10837:AJ10837"/>
    <mergeCell ref="D10838:E10838"/>
    <mergeCell ref="F10838:J10838"/>
    <mergeCell ref="K10838:M10838"/>
    <mergeCell ref="N10838:Q10838"/>
    <mergeCell ref="R10838:U10838"/>
    <mergeCell ref="V10838:W10838"/>
    <mergeCell ref="X10838:Y10838"/>
    <mergeCell ref="Z10838:AA10838"/>
    <mergeCell ref="AB10838:AC10838"/>
    <mergeCell ref="AD10838:AE10838"/>
    <mergeCell ref="AF10838:AG10838"/>
    <mergeCell ref="AH10838:AJ10838"/>
    <mergeCell ref="D10839:E10839"/>
    <mergeCell ref="F10839:J10839"/>
    <mergeCell ref="K10839:M10839"/>
    <mergeCell ref="N10839:Q10839"/>
    <mergeCell ref="R10839:U10839"/>
    <mergeCell ref="V10839:W10839"/>
    <mergeCell ref="X10839:Y10839"/>
    <mergeCell ref="Z10839:AA10839"/>
    <mergeCell ref="AB10839:AC10839"/>
    <mergeCell ref="AD10839:AE10839"/>
    <mergeCell ref="AF10839:AG10839"/>
    <mergeCell ref="AH10839:AJ10839"/>
    <mergeCell ref="D10834:E10834"/>
    <mergeCell ref="F10834:J10834"/>
    <mergeCell ref="K10834:M10834"/>
    <mergeCell ref="N10834:Q10834"/>
    <mergeCell ref="R10834:U10834"/>
    <mergeCell ref="V10834:W10834"/>
    <mergeCell ref="X10834:Y10834"/>
    <mergeCell ref="Z10834:AA10834"/>
    <mergeCell ref="AB10834:AC10834"/>
    <mergeCell ref="AD10834:AE10834"/>
    <mergeCell ref="AF10834:AG10834"/>
    <mergeCell ref="AH10834:AJ10834"/>
    <mergeCell ref="D10835:E10835"/>
    <mergeCell ref="F10835:J10835"/>
    <mergeCell ref="K10835:M10835"/>
    <mergeCell ref="N10835:Q10835"/>
    <mergeCell ref="R10835:U10835"/>
    <mergeCell ref="V10835:W10835"/>
    <mergeCell ref="X10835:Y10835"/>
    <mergeCell ref="Z10835:AA10835"/>
    <mergeCell ref="AB10835:AC10835"/>
    <mergeCell ref="AD10835:AE10835"/>
    <mergeCell ref="AF10835:AG10835"/>
    <mergeCell ref="AH10835:AJ10835"/>
    <mergeCell ref="D10836:E10836"/>
    <mergeCell ref="F10836:J10836"/>
    <mergeCell ref="K10836:M10836"/>
    <mergeCell ref="N10836:Q10836"/>
    <mergeCell ref="R10836:U10836"/>
    <mergeCell ref="V10836:W10836"/>
    <mergeCell ref="X10836:Y10836"/>
    <mergeCell ref="Z10836:AA10836"/>
    <mergeCell ref="AB10836:AC10836"/>
    <mergeCell ref="AD10836:AE10836"/>
    <mergeCell ref="AF10836:AG10836"/>
    <mergeCell ref="AH10836:AJ10836"/>
    <mergeCell ref="D10831:E10831"/>
    <mergeCell ref="F10831:J10831"/>
    <mergeCell ref="K10831:M10831"/>
    <mergeCell ref="N10831:Q10831"/>
    <mergeCell ref="R10831:U10831"/>
    <mergeCell ref="V10831:W10831"/>
    <mergeCell ref="X10831:Y10831"/>
    <mergeCell ref="Z10831:AA10831"/>
    <mergeCell ref="AB10831:AC10831"/>
    <mergeCell ref="AD10831:AE10831"/>
    <mergeCell ref="AF10831:AG10831"/>
    <mergeCell ref="AH10831:AJ10831"/>
    <mergeCell ref="D10832:E10832"/>
    <mergeCell ref="F10832:J10832"/>
    <mergeCell ref="K10832:M10832"/>
    <mergeCell ref="N10832:Q10832"/>
    <mergeCell ref="R10832:U10832"/>
    <mergeCell ref="V10832:W10832"/>
    <mergeCell ref="X10832:Y10832"/>
    <mergeCell ref="Z10832:AA10832"/>
    <mergeCell ref="AB10832:AC10832"/>
    <mergeCell ref="AD10832:AE10832"/>
    <mergeCell ref="AF10832:AG10832"/>
    <mergeCell ref="AH10832:AJ10832"/>
    <mergeCell ref="D10833:E10833"/>
    <mergeCell ref="F10833:J10833"/>
    <mergeCell ref="K10833:M10833"/>
    <mergeCell ref="N10833:Q10833"/>
    <mergeCell ref="R10833:U10833"/>
    <mergeCell ref="V10833:W10833"/>
    <mergeCell ref="X10833:Y10833"/>
    <mergeCell ref="Z10833:AA10833"/>
    <mergeCell ref="AB10833:AC10833"/>
    <mergeCell ref="AD10833:AE10833"/>
    <mergeCell ref="AF10833:AG10833"/>
    <mergeCell ref="AH10833:AJ10833"/>
    <mergeCell ref="D10828:E10828"/>
    <mergeCell ref="F10828:J10828"/>
    <mergeCell ref="K10828:M10828"/>
    <mergeCell ref="N10828:Q10828"/>
    <mergeCell ref="R10828:U10828"/>
    <mergeCell ref="V10828:W10828"/>
    <mergeCell ref="X10828:Y10828"/>
    <mergeCell ref="Z10828:AA10828"/>
    <mergeCell ref="AB10828:AC10828"/>
    <mergeCell ref="AD10828:AE10828"/>
    <mergeCell ref="AF10828:AG10828"/>
    <mergeCell ref="AH10828:AJ10828"/>
    <mergeCell ref="D10829:E10829"/>
    <mergeCell ref="F10829:J10829"/>
    <mergeCell ref="K10829:M10829"/>
    <mergeCell ref="N10829:Q10829"/>
    <mergeCell ref="R10829:U10829"/>
    <mergeCell ref="V10829:W10829"/>
    <mergeCell ref="X10829:Y10829"/>
    <mergeCell ref="Z10829:AA10829"/>
    <mergeCell ref="AB10829:AC10829"/>
    <mergeCell ref="AD10829:AE10829"/>
    <mergeCell ref="AF10829:AG10829"/>
    <mergeCell ref="AH10829:AJ10829"/>
    <mergeCell ref="D10830:E10830"/>
    <mergeCell ref="F10830:J10830"/>
    <mergeCell ref="K10830:M10830"/>
    <mergeCell ref="N10830:Q10830"/>
    <mergeCell ref="R10830:U10830"/>
    <mergeCell ref="V10830:W10830"/>
    <mergeCell ref="X10830:Y10830"/>
    <mergeCell ref="Z10830:AA10830"/>
    <mergeCell ref="AB10830:AC10830"/>
    <mergeCell ref="AD10830:AE10830"/>
    <mergeCell ref="AF10830:AG10830"/>
    <mergeCell ref="AH10830:AJ10830"/>
    <mergeCell ref="D10825:E10825"/>
    <mergeCell ref="F10825:J10825"/>
    <mergeCell ref="K10825:M10825"/>
    <mergeCell ref="N10825:Q10825"/>
    <mergeCell ref="R10825:U10825"/>
    <mergeCell ref="V10825:W10825"/>
    <mergeCell ref="X10825:Y10825"/>
    <mergeCell ref="Z10825:AA10825"/>
    <mergeCell ref="AB10825:AC10825"/>
    <mergeCell ref="AD10825:AE10825"/>
    <mergeCell ref="AF10825:AG10825"/>
    <mergeCell ref="AH10825:AJ10825"/>
    <mergeCell ref="D10826:E10826"/>
    <mergeCell ref="F10826:J10826"/>
    <mergeCell ref="K10826:M10826"/>
    <mergeCell ref="N10826:Q10826"/>
    <mergeCell ref="R10826:U10826"/>
    <mergeCell ref="V10826:W10826"/>
    <mergeCell ref="X10826:Y10826"/>
    <mergeCell ref="Z10826:AA10826"/>
    <mergeCell ref="AB10826:AC10826"/>
    <mergeCell ref="AD10826:AE10826"/>
    <mergeCell ref="AF10826:AG10826"/>
    <mergeCell ref="AH10826:AJ10826"/>
    <mergeCell ref="D10827:E10827"/>
    <mergeCell ref="F10827:J10827"/>
    <mergeCell ref="K10827:M10827"/>
    <mergeCell ref="N10827:Q10827"/>
    <mergeCell ref="R10827:U10827"/>
    <mergeCell ref="V10827:W10827"/>
    <mergeCell ref="X10827:Y10827"/>
    <mergeCell ref="Z10827:AA10827"/>
    <mergeCell ref="AB10827:AC10827"/>
    <mergeCell ref="AD10827:AE10827"/>
    <mergeCell ref="AF10827:AG10827"/>
    <mergeCell ref="AH10827:AJ10827"/>
    <mergeCell ref="D10822:E10822"/>
    <mergeCell ref="F10822:J10822"/>
    <mergeCell ref="K10822:M10822"/>
    <mergeCell ref="N10822:Q10822"/>
    <mergeCell ref="R10822:U10822"/>
    <mergeCell ref="V10822:W10822"/>
    <mergeCell ref="X10822:Y10822"/>
    <mergeCell ref="Z10822:AA10822"/>
    <mergeCell ref="AB10822:AC10822"/>
    <mergeCell ref="AD10822:AE10822"/>
    <mergeCell ref="AF10822:AG10822"/>
    <mergeCell ref="AH10822:AJ10822"/>
    <mergeCell ref="D10823:E10823"/>
    <mergeCell ref="F10823:J10823"/>
    <mergeCell ref="K10823:M10823"/>
    <mergeCell ref="N10823:Q10823"/>
    <mergeCell ref="R10823:U10823"/>
    <mergeCell ref="V10823:W10823"/>
    <mergeCell ref="X10823:Y10823"/>
    <mergeCell ref="Z10823:AA10823"/>
    <mergeCell ref="AB10823:AC10823"/>
    <mergeCell ref="AD10823:AE10823"/>
    <mergeCell ref="AF10823:AG10823"/>
    <mergeCell ref="AH10823:AJ10823"/>
    <mergeCell ref="D10824:E10824"/>
    <mergeCell ref="F10824:J10824"/>
    <mergeCell ref="K10824:M10824"/>
    <mergeCell ref="N10824:Q10824"/>
    <mergeCell ref="R10824:U10824"/>
    <mergeCell ref="V10824:W10824"/>
    <mergeCell ref="X10824:Y10824"/>
    <mergeCell ref="Z10824:AA10824"/>
    <mergeCell ref="AB10824:AC10824"/>
    <mergeCell ref="AD10824:AE10824"/>
    <mergeCell ref="AF10824:AG10824"/>
    <mergeCell ref="AH10824:AJ10824"/>
    <mergeCell ref="D10819:E10819"/>
    <mergeCell ref="F10819:J10819"/>
    <mergeCell ref="K10819:M10819"/>
    <mergeCell ref="N10819:Q10819"/>
    <mergeCell ref="R10819:U10819"/>
    <mergeCell ref="V10819:W10819"/>
    <mergeCell ref="X10819:Y10819"/>
    <mergeCell ref="Z10819:AA10819"/>
    <mergeCell ref="AB10819:AC10819"/>
    <mergeCell ref="AD10819:AE10819"/>
    <mergeCell ref="AF10819:AG10819"/>
    <mergeCell ref="AH10819:AJ10819"/>
    <mergeCell ref="D10820:E10820"/>
    <mergeCell ref="F10820:J10820"/>
    <mergeCell ref="K10820:M10820"/>
    <mergeCell ref="N10820:Q10820"/>
    <mergeCell ref="R10820:U10820"/>
    <mergeCell ref="V10820:W10820"/>
    <mergeCell ref="X10820:Y10820"/>
    <mergeCell ref="Z10820:AA10820"/>
    <mergeCell ref="AB10820:AC10820"/>
    <mergeCell ref="AD10820:AE10820"/>
    <mergeCell ref="AF10820:AG10820"/>
    <mergeCell ref="AH10820:AJ10820"/>
    <mergeCell ref="D10821:E10821"/>
    <mergeCell ref="F10821:J10821"/>
    <mergeCell ref="K10821:M10821"/>
    <mergeCell ref="N10821:Q10821"/>
    <mergeCell ref="R10821:U10821"/>
    <mergeCell ref="V10821:W10821"/>
    <mergeCell ref="X10821:Y10821"/>
    <mergeCell ref="Z10821:AA10821"/>
    <mergeCell ref="AB10821:AC10821"/>
    <mergeCell ref="AD10821:AE10821"/>
    <mergeCell ref="AF10821:AG10821"/>
    <mergeCell ref="AH10821:AJ10821"/>
    <mergeCell ref="D10816:E10816"/>
    <mergeCell ref="F10816:J10816"/>
    <mergeCell ref="K10816:M10816"/>
    <mergeCell ref="N10816:Q10816"/>
    <mergeCell ref="R10816:U10816"/>
    <mergeCell ref="V10816:W10816"/>
    <mergeCell ref="X10816:Y10816"/>
    <mergeCell ref="Z10816:AA10816"/>
    <mergeCell ref="AB10816:AC10816"/>
    <mergeCell ref="AD10816:AE10816"/>
    <mergeCell ref="AF10816:AG10816"/>
    <mergeCell ref="AH10816:AJ10816"/>
    <mergeCell ref="D10817:E10817"/>
    <mergeCell ref="F10817:J10817"/>
    <mergeCell ref="K10817:M10817"/>
    <mergeCell ref="N10817:Q10817"/>
    <mergeCell ref="R10817:U10817"/>
    <mergeCell ref="V10817:W10817"/>
    <mergeCell ref="X10817:Y10817"/>
    <mergeCell ref="Z10817:AA10817"/>
    <mergeCell ref="AB10817:AC10817"/>
    <mergeCell ref="AD10817:AE10817"/>
    <mergeCell ref="AF10817:AG10817"/>
    <mergeCell ref="AH10817:AJ10817"/>
    <mergeCell ref="D10818:E10818"/>
    <mergeCell ref="F10818:J10818"/>
    <mergeCell ref="K10818:M10818"/>
    <mergeCell ref="N10818:Q10818"/>
    <mergeCell ref="R10818:U10818"/>
    <mergeCell ref="V10818:W10818"/>
    <mergeCell ref="X10818:Y10818"/>
    <mergeCell ref="Z10818:AA10818"/>
    <mergeCell ref="AB10818:AC10818"/>
    <mergeCell ref="AD10818:AE10818"/>
    <mergeCell ref="AF10818:AG10818"/>
    <mergeCell ref="AH10818:AJ10818"/>
    <mergeCell ref="D10813:E10813"/>
    <mergeCell ref="F10813:J10813"/>
    <mergeCell ref="K10813:M10813"/>
    <mergeCell ref="N10813:Q10813"/>
    <mergeCell ref="R10813:U10813"/>
    <mergeCell ref="V10813:W10813"/>
    <mergeCell ref="X10813:Y10813"/>
    <mergeCell ref="Z10813:AA10813"/>
    <mergeCell ref="AB10813:AC10813"/>
    <mergeCell ref="AD10813:AE10813"/>
    <mergeCell ref="AF10813:AG10813"/>
    <mergeCell ref="AH10813:AJ10813"/>
    <mergeCell ref="D10814:E10814"/>
    <mergeCell ref="F10814:J10814"/>
    <mergeCell ref="K10814:M10814"/>
    <mergeCell ref="N10814:Q10814"/>
    <mergeCell ref="R10814:U10814"/>
    <mergeCell ref="V10814:W10814"/>
    <mergeCell ref="X10814:Y10814"/>
    <mergeCell ref="Z10814:AA10814"/>
    <mergeCell ref="AB10814:AC10814"/>
    <mergeCell ref="AD10814:AE10814"/>
    <mergeCell ref="AF10814:AG10814"/>
    <mergeCell ref="AH10814:AJ10814"/>
    <mergeCell ref="D10815:E10815"/>
    <mergeCell ref="F10815:J10815"/>
    <mergeCell ref="K10815:M10815"/>
    <mergeCell ref="N10815:Q10815"/>
    <mergeCell ref="R10815:U10815"/>
    <mergeCell ref="V10815:W10815"/>
    <mergeCell ref="X10815:Y10815"/>
    <mergeCell ref="Z10815:AA10815"/>
    <mergeCell ref="AB10815:AC10815"/>
    <mergeCell ref="AD10815:AE10815"/>
    <mergeCell ref="AF10815:AG10815"/>
    <mergeCell ref="AH10815:AJ10815"/>
    <mergeCell ref="D10810:E10810"/>
    <mergeCell ref="F10810:J10810"/>
    <mergeCell ref="K10810:M10810"/>
    <mergeCell ref="N10810:Q10810"/>
    <mergeCell ref="R10810:U10810"/>
    <mergeCell ref="V10810:W10810"/>
    <mergeCell ref="X10810:Y10810"/>
    <mergeCell ref="Z10810:AA10810"/>
    <mergeCell ref="AB10810:AC10810"/>
    <mergeCell ref="AD10810:AE10810"/>
    <mergeCell ref="AF10810:AG10810"/>
    <mergeCell ref="AH10810:AJ10810"/>
    <mergeCell ref="D10811:E10811"/>
    <mergeCell ref="F10811:J10811"/>
    <mergeCell ref="K10811:M10811"/>
    <mergeCell ref="N10811:Q10811"/>
    <mergeCell ref="R10811:U10811"/>
    <mergeCell ref="V10811:W10811"/>
    <mergeCell ref="X10811:Y10811"/>
    <mergeCell ref="Z10811:AA10811"/>
    <mergeCell ref="AB10811:AC10811"/>
    <mergeCell ref="AD10811:AE10811"/>
    <mergeCell ref="AF10811:AG10811"/>
    <mergeCell ref="AH10811:AJ10811"/>
    <mergeCell ref="D10812:E10812"/>
    <mergeCell ref="F10812:J10812"/>
    <mergeCell ref="K10812:M10812"/>
    <mergeCell ref="N10812:Q10812"/>
    <mergeCell ref="R10812:U10812"/>
    <mergeCell ref="V10812:W10812"/>
    <mergeCell ref="X10812:Y10812"/>
    <mergeCell ref="Z10812:AA10812"/>
    <mergeCell ref="AB10812:AC10812"/>
    <mergeCell ref="AD10812:AE10812"/>
    <mergeCell ref="AF10812:AG10812"/>
    <mergeCell ref="AH10812:AJ10812"/>
    <mergeCell ref="B10800:F10800"/>
    <mergeCell ref="H10800:R10800"/>
    <mergeCell ref="AB10801:AG10805"/>
    <mergeCell ref="B10802:E10802"/>
    <mergeCell ref="H10802:N10802"/>
    <mergeCell ref="O10802:R10802"/>
    <mergeCell ref="T10802:AA10802"/>
    <mergeCell ref="B10807:B10808"/>
    <mergeCell ref="D10807:E10808"/>
    <mergeCell ref="G10807:H10808"/>
    <mergeCell ref="J10807:M10808"/>
    <mergeCell ref="N10807:O10808"/>
    <mergeCell ref="Q10807:S10808"/>
    <mergeCell ref="T10807:U10808"/>
    <mergeCell ref="X10807:Y10808"/>
    <mergeCell ref="Z10807:AA10808"/>
    <mergeCell ref="AB10807:AB10808"/>
    <mergeCell ref="AC10807:AC10808"/>
    <mergeCell ref="AE10807:AE10808"/>
    <mergeCell ref="AF10807:AF10808"/>
    <mergeCell ref="AG10807:AH10808"/>
    <mergeCell ref="D10809:E10809"/>
    <mergeCell ref="F10809:J10809"/>
    <mergeCell ref="K10809:M10809"/>
    <mergeCell ref="N10809:Q10809"/>
    <mergeCell ref="R10809:U10809"/>
    <mergeCell ref="V10809:W10809"/>
    <mergeCell ref="X10809:Y10809"/>
    <mergeCell ref="Z10809:AA10809"/>
    <mergeCell ref="AB10809:AC10809"/>
    <mergeCell ref="AD10809:AE10809"/>
    <mergeCell ref="AF10809:AG10809"/>
    <mergeCell ref="AH10809:AJ10809"/>
    <mergeCell ref="D10791:E10791"/>
    <mergeCell ref="F10791:J10791"/>
    <mergeCell ref="K10791:M10791"/>
    <mergeCell ref="N10791:Q10791"/>
    <mergeCell ref="R10791:U10791"/>
    <mergeCell ref="V10791:W10791"/>
    <mergeCell ref="D10792:E10792"/>
    <mergeCell ref="F10792:J10792"/>
    <mergeCell ref="K10792:M10792"/>
    <mergeCell ref="N10792:Q10792"/>
    <mergeCell ref="R10792:U10792"/>
    <mergeCell ref="V10792:W10792"/>
    <mergeCell ref="D10793:E10793"/>
    <mergeCell ref="F10793:J10793"/>
    <mergeCell ref="K10793:M10793"/>
    <mergeCell ref="N10793:Q10793"/>
    <mergeCell ref="R10793:U10793"/>
    <mergeCell ref="V10793:W10793"/>
    <mergeCell ref="D10794:E10794"/>
    <mergeCell ref="F10794:J10794"/>
    <mergeCell ref="K10794:M10794"/>
    <mergeCell ref="N10794:Q10794"/>
    <mergeCell ref="R10794:U10794"/>
    <mergeCell ref="V10794:W10794"/>
    <mergeCell ref="D10795:E10795"/>
    <mergeCell ref="F10795:J10795"/>
    <mergeCell ref="K10795:M10795"/>
    <mergeCell ref="N10795:Q10795"/>
    <mergeCell ref="R10795:U10795"/>
    <mergeCell ref="V10795:W10795"/>
    <mergeCell ref="D10796:E10796"/>
    <mergeCell ref="F10796:J10796"/>
    <mergeCell ref="K10796:M10796"/>
    <mergeCell ref="N10796:Q10796"/>
    <mergeCell ref="R10796:U10796"/>
    <mergeCell ref="V10796:W10796"/>
    <mergeCell ref="D10785:E10785"/>
    <mergeCell ref="F10785:J10785"/>
    <mergeCell ref="K10785:M10785"/>
    <mergeCell ref="N10785:Q10785"/>
    <mergeCell ref="R10785:U10785"/>
    <mergeCell ref="V10785:W10785"/>
    <mergeCell ref="D10786:E10786"/>
    <mergeCell ref="F10786:J10786"/>
    <mergeCell ref="K10786:M10786"/>
    <mergeCell ref="N10786:Q10786"/>
    <mergeCell ref="R10786:U10786"/>
    <mergeCell ref="V10786:W10786"/>
    <mergeCell ref="D10787:E10787"/>
    <mergeCell ref="F10787:J10787"/>
    <mergeCell ref="K10787:M10787"/>
    <mergeCell ref="N10787:Q10787"/>
    <mergeCell ref="R10787:U10787"/>
    <mergeCell ref="V10787:W10787"/>
    <mergeCell ref="D10788:E10788"/>
    <mergeCell ref="F10788:J10788"/>
    <mergeCell ref="K10788:M10788"/>
    <mergeCell ref="N10788:Q10788"/>
    <mergeCell ref="R10788:U10788"/>
    <mergeCell ref="V10788:W10788"/>
    <mergeCell ref="D10789:E10789"/>
    <mergeCell ref="F10789:J10789"/>
    <mergeCell ref="K10789:M10789"/>
    <mergeCell ref="N10789:Q10789"/>
    <mergeCell ref="R10789:U10789"/>
    <mergeCell ref="V10789:W10789"/>
    <mergeCell ref="D10790:E10790"/>
    <mergeCell ref="F10790:J10790"/>
    <mergeCell ref="K10790:M10790"/>
    <mergeCell ref="N10790:Q10790"/>
    <mergeCell ref="R10790:U10790"/>
    <mergeCell ref="V10790:W10790"/>
    <mergeCell ref="D10779:E10779"/>
    <mergeCell ref="F10779:J10779"/>
    <mergeCell ref="K10779:M10779"/>
    <mergeCell ref="N10779:Q10779"/>
    <mergeCell ref="R10779:U10779"/>
    <mergeCell ref="V10779:W10779"/>
    <mergeCell ref="D10780:E10780"/>
    <mergeCell ref="F10780:J10780"/>
    <mergeCell ref="K10780:M10780"/>
    <mergeCell ref="N10780:Q10780"/>
    <mergeCell ref="R10780:U10780"/>
    <mergeCell ref="V10780:W10780"/>
    <mergeCell ref="D10781:E10781"/>
    <mergeCell ref="F10781:J10781"/>
    <mergeCell ref="K10781:M10781"/>
    <mergeCell ref="N10781:Q10781"/>
    <mergeCell ref="R10781:U10781"/>
    <mergeCell ref="V10781:W10781"/>
    <mergeCell ref="D10782:E10782"/>
    <mergeCell ref="F10782:J10782"/>
    <mergeCell ref="K10782:M10782"/>
    <mergeCell ref="N10782:Q10782"/>
    <mergeCell ref="R10782:U10782"/>
    <mergeCell ref="V10782:W10782"/>
    <mergeCell ref="D10783:E10783"/>
    <mergeCell ref="F10783:J10783"/>
    <mergeCell ref="K10783:M10783"/>
    <mergeCell ref="N10783:Q10783"/>
    <mergeCell ref="R10783:U10783"/>
    <mergeCell ref="V10783:W10783"/>
    <mergeCell ref="D10784:E10784"/>
    <mergeCell ref="F10784:J10784"/>
    <mergeCell ref="K10784:M10784"/>
    <mergeCell ref="N10784:Q10784"/>
    <mergeCell ref="R10784:U10784"/>
    <mergeCell ref="V10784:W10784"/>
    <mergeCell ref="D10773:E10773"/>
    <mergeCell ref="F10773:J10773"/>
    <mergeCell ref="K10773:M10773"/>
    <mergeCell ref="N10773:Q10773"/>
    <mergeCell ref="R10773:U10773"/>
    <mergeCell ref="V10773:W10773"/>
    <mergeCell ref="T10771:U10772"/>
    <mergeCell ref="X10771:Y10772"/>
    <mergeCell ref="D10774:E10774"/>
    <mergeCell ref="F10774:J10774"/>
    <mergeCell ref="K10774:M10774"/>
    <mergeCell ref="N10774:Q10774"/>
    <mergeCell ref="R10774:U10774"/>
    <mergeCell ref="V10774:W10774"/>
    <mergeCell ref="D10775:E10775"/>
    <mergeCell ref="F10775:J10775"/>
    <mergeCell ref="K10775:M10775"/>
    <mergeCell ref="N10775:Q10775"/>
    <mergeCell ref="R10775:U10775"/>
    <mergeCell ref="V10775:W10775"/>
    <mergeCell ref="D10776:E10776"/>
    <mergeCell ref="F10776:J10776"/>
    <mergeCell ref="K10776:M10776"/>
    <mergeCell ref="N10776:Q10776"/>
    <mergeCell ref="R10776:U10776"/>
    <mergeCell ref="V10776:W10776"/>
    <mergeCell ref="D10777:E10777"/>
    <mergeCell ref="F10777:J10777"/>
    <mergeCell ref="K10777:M10777"/>
    <mergeCell ref="N10777:Q10777"/>
    <mergeCell ref="R10777:U10777"/>
    <mergeCell ref="V10777:W10777"/>
    <mergeCell ref="D10778:E10778"/>
    <mergeCell ref="F10778:J10778"/>
    <mergeCell ref="K10778:M10778"/>
    <mergeCell ref="N10778:Q10778"/>
    <mergeCell ref="R10778:U10778"/>
    <mergeCell ref="V10778:W10778"/>
    <mergeCell ref="D10761:E10761"/>
    <mergeCell ref="F10761:J10761"/>
    <mergeCell ref="K10761:M10761"/>
    <mergeCell ref="N10761:Q10761"/>
    <mergeCell ref="R10761:U10761"/>
    <mergeCell ref="V10761:W10761"/>
    <mergeCell ref="X10761:Y10761"/>
    <mergeCell ref="Z10761:AA10761"/>
    <mergeCell ref="AB10761:AC10761"/>
    <mergeCell ref="AD10761:AE10761"/>
    <mergeCell ref="AF10761:AG10761"/>
    <mergeCell ref="AH10761:AJ10761"/>
    <mergeCell ref="D10762:E10762"/>
    <mergeCell ref="F10762:J10762"/>
    <mergeCell ref="K10762:M10762"/>
    <mergeCell ref="N10762:Q10762"/>
    <mergeCell ref="R10762:U10762"/>
    <mergeCell ref="V10762:W10762"/>
    <mergeCell ref="X10762:Y10762"/>
    <mergeCell ref="Z10762:AA10762"/>
    <mergeCell ref="AB10762:AC10762"/>
    <mergeCell ref="AD10762:AE10762"/>
    <mergeCell ref="AF10762:AG10762"/>
    <mergeCell ref="AH10762:AJ10762"/>
    <mergeCell ref="B10763:E10763"/>
    <mergeCell ref="B10764:F10764"/>
    <mergeCell ref="H10764:R10764"/>
    <mergeCell ref="AB10765:AG10769"/>
    <mergeCell ref="B10766:E10766"/>
    <mergeCell ref="H10766:N10766"/>
    <mergeCell ref="O10766:R10766"/>
    <mergeCell ref="T10766:AA10766"/>
    <mergeCell ref="Z10771:AA10772"/>
    <mergeCell ref="AB10771:AB10772"/>
    <mergeCell ref="AC10771:AC10772"/>
    <mergeCell ref="AE10771:AE10772"/>
    <mergeCell ref="B10771:B10772"/>
    <mergeCell ref="D10771:E10772"/>
    <mergeCell ref="G10771:H10772"/>
    <mergeCell ref="J10771:M10772"/>
    <mergeCell ref="N10771:O10772"/>
    <mergeCell ref="Q10771:S10772"/>
    <mergeCell ref="AF10771:AF10772"/>
    <mergeCell ref="AG10771:AH10772"/>
    <mergeCell ref="D10758:E10758"/>
    <mergeCell ref="F10758:J10758"/>
    <mergeCell ref="K10758:M10758"/>
    <mergeCell ref="N10758:Q10758"/>
    <mergeCell ref="R10758:U10758"/>
    <mergeCell ref="V10758:W10758"/>
    <mergeCell ref="X10758:Y10758"/>
    <mergeCell ref="Z10758:AA10758"/>
    <mergeCell ref="AB10758:AC10758"/>
    <mergeCell ref="AD10758:AE10758"/>
    <mergeCell ref="AF10758:AG10758"/>
    <mergeCell ref="AH10758:AJ10758"/>
    <mergeCell ref="D10759:E10759"/>
    <mergeCell ref="F10759:J10759"/>
    <mergeCell ref="K10759:M10759"/>
    <mergeCell ref="N10759:Q10759"/>
    <mergeCell ref="R10759:U10759"/>
    <mergeCell ref="V10759:W10759"/>
    <mergeCell ref="X10759:Y10759"/>
    <mergeCell ref="Z10759:AA10759"/>
    <mergeCell ref="AB10759:AC10759"/>
    <mergeCell ref="AD10759:AE10759"/>
    <mergeCell ref="AF10759:AG10759"/>
    <mergeCell ref="AH10759:AJ10759"/>
    <mergeCell ref="D10760:E10760"/>
    <mergeCell ref="F10760:J10760"/>
    <mergeCell ref="K10760:M10760"/>
    <mergeCell ref="N10760:Q10760"/>
    <mergeCell ref="R10760:U10760"/>
    <mergeCell ref="V10760:W10760"/>
    <mergeCell ref="X10760:Y10760"/>
    <mergeCell ref="Z10760:AA10760"/>
    <mergeCell ref="AB10760:AC10760"/>
    <mergeCell ref="AD10760:AE10760"/>
    <mergeCell ref="AF10760:AG10760"/>
    <mergeCell ref="AH10760:AJ10760"/>
    <mergeCell ref="D10755:E10755"/>
    <mergeCell ref="F10755:J10755"/>
    <mergeCell ref="K10755:M10755"/>
    <mergeCell ref="N10755:Q10755"/>
    <mergeCell ref="R10755:U10755"/>
    <mergeCell ref="V10755:W10755"/>
    <mergeCell ref="X10755:Y10755"/>
    <mergeCell ref="Z10755:AA10755"/>
    <mergeCell ref="AB10755:AC10755"/>
    <mergeCell ref="AD10755:AE10755"/>
    <mergeCell ref="AF10755:AG10755"/>
    <mergeCell ref="AH10755:AJ10755"/>
    <mergeCell ref="D10756:E10756"/>
    <mergeCell ref="F10756:J10756"/>
    <mergeCell ref="K10756:M10756"/>
    <mergeCell ref="N10756:Q10756"/>
    <mergeCell ref="R10756:U10756"/>
    <mergeCell ref="V10756:W10756"/>
    <mergeCell ref="X10756:Y10756"/>
    <mergeCell ref="Z10756:AA10756"/>
    <mergeCell ref="AB10756:AC10756"/>
    <mergeCell ref="AD10756:AE10756"/>
    <mergeCell ref="AF10756:AG10756"/>
    <mergeCell ref="AH10756:AJ10756"/>
    <mergeCell ref="D10757:E10757"/>
    <mergeCell ref="F10757:J10757"/>
    <mergeCell ref="K10757:M10757"/>
    <mergeCell ref="N10757:Q10757"/>
    <mergeCell ref="R10757:U10757"/>
    <mergeCell ref="V10757:W10757"/>
    <mergeCell ref="X10757:Y10757"/>
    <mergeCell ref="Z10757:AA10757"/>
    <mergeCell ref="AB10757:AC10757"/>
    <mergeCell ref="AD10757:AE10757"/>
    <mergeCell ref="AF10757:AG10757"/>
    <mergeCell ref="AH10757:AJ10757"/>
    <mergeCell ref="D10752:E10752"/>
    <mergeCell ref="F10752:J10752"/>
    <mergeCell ref="K10752:M10752"/>
    <mergeCell ref="N10752:Q10752"/>
    <mergeCell ref="R10752:U10752"/>
    <mergeCell ref="V10752:W10752"/>
    <mergeCell ref="X10752:Y10752"/>
    <mergeCell ref="Z10752:AA10752"/>
    <mergeCell ref="AB10752:AC10752"/>
    <mergeCell ref="AD10752:AE10752"/>
    <mergeCell ref="AF10752:AG10752"/>
    <mergeCell ref="AH10752:AJ10752"/>
    <mergeCell ref="D10753:E10753"/>
    <mergeCell ref="F10753:J10753"/>
    <mergeCell ref="K10753:M10753"/>
    <mergeCell ref="N10753:Q10753"/>
    <mergeCell ref="R10753:U10753"/>
    <mergeCell ref="V10753:W10753"/>
    <mergeCell ref="X10753:Y10753"/>
    <mergeCell ref="Z10753:AA10753"/>
    <mergeCell ref="AB10753:AC10753"/>
    <mergeCell ref="AD10753:AE10753"/>
    <mergeCell ref="AF10753:AG10753"/>
    <mergeCell ref="AH10753:AJ10753"/>
    <mergeCell ref="D10754:E10754"/>
    <mergeCell ref="F10754:J10754"/>
    <mergeCell ref="K10754:M10754"/>
    <mergeCell ref="N10754:Q10754"/>
    <mergeCell ref="R10754:U10754"/>
    <mergeCell ref="V10754:W10754"/>
    <mergeCell ref="X10754:Y10754"/>
    <mergeCell ref="Z10754:AA10754"/>
    <mergeCell ref="AB10754:AC10754"/>
    <mergeCell ref="AD10754:AE10754"/>
    <mergeCell ref="AF10754:AG10754"/>
    <mergeCell ref="AH10754:AJ10754"/>
    <mergeCell ref="D10749:E10749"/>
    <mergeCell ref="F10749:J10749"/>
    <mergeCell ref="K10749:M10749"/>
    <mergeCell ref="N10749:Q10749"/>
    <mergeCell ref="R10749:U10749"/>
    <mergeCell ref="V10749:W10749"/>
    <mergeCell ref="X10749:Y10749"/>
    <mergeCell ref="Z10749:AA10749"/>
    <mergeCell ref="AB10749:AC10749"/>
    <mergeCell ref="AD10749:AE10749"/>
    <mergeCell ref="AF10749:AG10749"/>
    <mergeCell ref="AH10749:AJ10749"/>
    <mergeCell ref="D10750:E10750"/>
    <mergeCell ref="F10750:J10750"/>
    <mergeCell ref="K10750:M10750"/>
    <mergeCell ref="N10750:Q10750"/>
    <mergeCell ref="R10750:U10750"/>
    <mergeCell ref="V10750:W10750"/>
    <mergeCell ref="X10750:Y10750"/>
    <mergeCell ref="Z10750:AA10750"/>
    <mergeCell ref="AB10750:AC10750"/>
    <mergeCell ref="AD10750:AE10750"/>
    <mergeCell ref="AF10750:AG10750"/>
    <mergeCell ref="AH10750:AJ10750"/>
    <mergeCell ref="D10751:E10751"/>
    <mergeCell ref="F10751:J10751"/>
    <mergeCell ref="K10751:M10751"/>
    <mergeCell ref="N10751:Q10751"/>
    <mergeCell ref="R10751:U10751"/>
    <mergeCell ref="V10751:W10751"/>
    <mergeCell ref="X10751:Y10751"/>
    <mergeCell ref="Z10751:AA10751"/>
    <mergeCell ref="AB10751:AC10751"/>
    <mergeCell ref="AD10751:AE10751"/>
    <mergeCell ref="AF10751:AG10751"/>
    <mergeCell ref="AH10751:AJ10751"/>
    <mergeCell ref="D10746:E10746"/>
    <mergeCell ref="F10746:J10746"/>
    <mergeCell ref="K10746:M10746"/>
    <mergeCell ref="N10746:Q10746"/>
    <mergeCell ref="R10746:U10746"/>
    <mergeCell ref="V10746:W10746"/>
    <mergeCell ref="X10746:Y10746"/>
    <mergeCell ref="Z10746:AA10746"/>
    <mergeCell ref="AB10746:AC10746"/>
    <mergeCell ref="AD10746:AE10746"/>
    <mergeCell ref="AF10746:AG10746"/>
    <mergeCell ref="AH10746:AJ10746"/>
    <mergeCell ref="D10747:E10747"/>
    <mergeCell ref="F10747:J10747"/>
    <mergeCell ref="K10747:M10747"/>
    <mergeCell ref="N10747:Q10747"/>
    <mergeCell ref="R10747:U10747"/>
    <mergeCell ref="V10747:W10747"/>
    <mergeCell ref="X10747:Y10747"/>
    <mergeCell ref="Z10747:AA10747"/>
    <mergeCell ref="AB10747:AC10747"/>
    <mergeCell ref="AD10747:AE10747"/>
    <mergeCell ref="AF10747:AG10747"/>
    <mergeCell ref="AH10747:AJ10747"/>
    <mergeCell ref="D10748:E10748"/>
    <mergeCell ref="F10748:J10748"/>
    <mergeCell ref="K10748:M10748"/>
    <mergeCell ref="N10748:Q10748"/>
    <mergeCell ref="R10748:U10748"/>
    <mergeCell ref="V10748:W10748"/>
    <mergeCell ref="X10748:Y10748"/>
    <mergeCell ref="Z10748:AA10748"/>
    <mergeCell ref="AB10748:AC10748"/>
    <mergeCell ref="AD10748:AE10748"/>
    <mergeCell ref="AF10748:AG10748"/>
    <mergeCell ref="AH10748:AJ10748"/>
    <mergeCell ref="D10743:E10743"/>
    <mergeCell ref="F10743:J10743"/>
    <mergeCell ref="K10743:M10743"/>
    <mergeCell ref="N10743:Q10743"/>
    <mergeCell ref="R10743:U10743"/>
    <mergeCell ref="V10743:W10743"/>
    <mergeCell ref="X10743:Y10743"/>
    <mergeCell ref="Z10743:AA10743"/>
    <mergeCell ref="AB10743:AC10743"/>
    <mergeCell ref="AD10743:AE10743"/>
    <mergeCell ref="AF10743:AG10743"/>
    <mergeCell ref="AH10743:AJ10743"/>
    <mergeCell ref="D10744:E10744"/>
    <mergeCell ref="F10744:J10744"/>
    <mergeCell ref="K10744:M10744"/>
    <mergeCell ref="N10744:Q10744"/>
    <mergeCell ref="R10744:U10744"/>
    <mergeCell ref="V10744:W10744"/>
    <mergeCell ref="X10744:Y10744"/>
    <mergeCell ref="Z10744:AA10744"/>
    <mergeCell ref="AB10744:AC10744"/>
    <mergeCell ref="AD10744:AE10744"/>
    <mergeCell ref="AF10744:AG10744"/>
    <mergeCell ref="AH10744:AJ10744"/>
    <mergeCell ref="D10745:E10745"/>
    <mergeCell ref="F10745:J10745"/>
    <mergeCell ref="K10745:M10745"/>
    <mergeCell ref="N10745:Q10745"/>
    <mergeCell ref="R10745:U10745"/>
    <mergeCell ref="V10745:W10745"/>
    <mergeCell ref="X10745:Y10745"/>
    <mergeCell ref="Z10745:AA10745"/>
    <mergeCell ref="AB10745:AC10745"/>
    <mergeCell ref="AD10745:AE10745"/>
    <mergeCell ref="AF10745:AG10745"/>
    <mergeCell ref="AH10745:AJ10745"/>
    <mergeCell ref="D10740:E10740"/>
    <mergeCell ref="F10740:J10740"/>
    <mergeCell ref="K10740:M10740"/>
    <mergeCell ref="N10740:Q10740"/>
    <mergeCell ref="R10740:U10740"/>
    <mergeCell ref="V10740:W10740"/>
    <mergeCell ref="X10740:Y10740"/>
    <mergeCell ref="Z10740:AA10740"/>
    <mergeCell ref="AB10740:AC10740"/>
    <mergeCell ref="AD10740:AE10740"/>
    <mergeCell ref="AF10740:AG10740"/>
    <mergeCell ref="AH10740:AJ10740"/>
    <mergeCell ref="D10741:E10741"/>
    <mergeCell ref="F10741:J10741"/>
    <mergeCell ref="K10741:M10741"/>
    <mergeCell ref="N10741:Q10741"/>
    <mergeCell ref="R10741:U10741"/>
    <mergeCell ref="V10741:W10741"/>
    <mergeCell ref="X10741:Y10741"/>
    <mergeCell ref="Z10741:AA10741"/>
    <mergeCell ref="AB10741:AC10741"/>
    <mergeCell ref="AD10741:AE10741"/>
    <mergeCell ref="AF10741:AG10741"/>
    <mergeCell ref="AH10741:AJ10741"/>
    <mergeCell ref="D10742:E10742"/>
    <mergeCell ref="F10742:J10742"/>
    <mergeCell ref="K10742:M10742"/>
    <mergeCell ref="N10742:Q10742"/>
    <mergeCell ref="R10742:U10742"/>
    <mergeCell ref="V10742:W10742"/>
    <mergeCell ref="X10742:Y10742"/>
    <mergeCell ref="Z10742:AA10742"/>
    <mergeCell ref="AB10742:AC10742"/>
    <mergeCell ref="AD10742:AE10742"/>
    <mergeCell ref="AF10742:AG10742"/>
    <mergeCell ref="AH10742:AJ10742"/>
    <mergeCell ref="D10737:E10737"/>
    <mergeCell ref="F10737:J10737"/>
    <mergeCell ref="K10737:M10737"/>
    <mergeCell ref="N10737:Q10737"/>
    <mergeCell ref="R10737:U10737"/>
    <mergeCell ref="V10737:W10737"/>
    <mergeCell ref="X10737:Y10737"/>
    <mergeCell ref="Z10737:AA10737"/>
    <mergeCell ref="AB10737:AC10737"/>
    <mergeCell ref="AD10737:AE10737"/>
    <mergeCell ref="AF10737:AG10737"/>
    <mergeCell ref="AH10737:AJ10737"/>
    <mergeCell ref="D10738:E10738"/>
    <mergeCell ref="F10738:J10738"/>
    <mergeCell ref="K10738:M10738"/>
    <mergeCell ref="N10738:Q10738"/>
    <mergeCell ref="R10738:U10738"/>
    <mergeCell ref="V10738:W10738"/>
    <mergeCell ref="X10738:Y10738"/>
    <mergeCell ref="Z10738:AA10738"/>
    <mergeCell ref="AB10738:AC10738"/>
    <mergeCell ref="AD10738:AE10738"/>
    <mergeCell ref="AF10738:AG10738"/>
    <mergeCell ref="AH10738:AJ10738"/>
    <mergeCell ref="D10739:E10739"/>
    <mergeCell ref="F10739:J10739"/>
    <mergeCell ref="K10739:M10739"/>
    <mergeCell ref="N10739:Q10739"/>
    <mergeCell ref="R10739:U10739"/>
    <mergeCell ref="V10739:W10739"/>
    <mergeCell ref="X10739:Y10739"/>
    <mergeCell ref="Z10739:AA10739"/>
    <mergeCell ref="AB10739:AC10739"/>
    <mergeCell ref="AD10739:AE10739"/>
    <mergeCell ref="AF10739:AG10739"/>
    <mergeCell ref="AH10739:AJ10739"/>
    <mergeCell ref="D10734:E10734"/>
    <mergeCell ref="F10734:J10734"/>
    <mergeCell ref="K10734:M10734"/>
    <mergeCell ref="N10734:Q10734"/>
    <mergeCell ref="R10734:U10734"/>
    <mergeCell ref="V10734:W10734"/>
    <mergeCell ref="X10734:Y10734"/>
    <mergeCell ref="Z10734:AA10734"/>
    <mergeCell ref="AB10734:AC10734"/>
    <mergeCell ref="AD10734:AE10734"/>
    <mergeCell ref="AF10734:AG10734"/>
    <mergeCell ref="AH10734:AJ10734"/>
    <mergeCell ref="D10735:E10735"/>
    <mergeCell ref="F10735:J10735"/>
    <mergeCell ref="K10735:M10735"/>
    <mergeCell ref="N10735:Q10735"/>
    <mergeCell ref="R10735:U10735"/>
    <mergeCell ref="V10735:W10735"/>
    <mergeCell ref="X10735:Y10735"/>
    <mergeCell ref="Z10735:AA10735"/>
    <mergeCell ref="AB10735:AC10735"/>
    <mergeCell ref="AD10735:AE10735"/>
    <mergeCell ref="AF10735:AG10735"/>
    <mergeCell ref="AH10735:AJ10735"/>
    <mergeCell ref="D10736:E10736"/>
    <mergeCell ref="F10736:J10736"/>
    <mergeCell ref="K10736:M10736"/>
    <mergeCell ref="N10736:Q10736"/>
    <mergeCell ref="R10736:U10736"/>
    <mergeCell ref="V10736:W10736"/>
    <mergeCell ref="X10736:Y10736"/>
    <mergeCell ref="Z10736:AA10736"/>
    <mergeCell ref="AB10736:AC10736"/>
    <mergeCell ref="AD10736:AE10736"/>
    <mergeCell ref="AF10736:AG10736"/>
    <mergeCell ref="AH10736:AJ10736"/>
    <mergeCell ref="D10731:E10731"/>
    <mergeCell ref="F10731:J10731"/>
    <mergeCell ref="K10731:M10731"/>
    <mergeCell ref="N10731:Q10731"/>
    <mergeCell ref="R10731:U10731"/>
    <mergeCell ref="V10731:W10731"/>
    <mergeCell ref="X10731:Y10731"/>
    <mergeCell ref="Z10731:AA10731"/>
    <mergeCell ref="AB10731:AC10731"/>
    <mergeCell ref="AD10731:AE10731"/>
    <mergeCell ref="AF10731:AG10731"/>
    <mergeCell ref="AH10731:AJ10731"/>
    <mergeCell ref="D10732:E10732"/>
    <mergeCell ref="F10732:J10732"/>
    <mergeCell ref="K10732:M10732"/>
    <mergeCell ref="N10732:Q10732"/>
    <mergeCell ref="R10732:U10732"/>
    <mergeCell ref="V10732:W10732"/>
    <mergeCell ref="X10732:Y10732"/>
    <mergeCell ref="Z10732:AA10732"/>
    <mergeCell ref="AB10732:AC10732"/>
    <mergeCell ref="AD10732:AE10732"/>
    <mergeCell ref="AF10732:AG10732"/>
    <mergeCell ref="AH10732:AJ10732"/>
    <mergeCell ref="D10733:E10733"/>
    <mergeCell ref="F10733:J10733"/>
    <mergeCell ref="K10733:M10733"/>
    <mergeCell ref="N10733:Q10733"/>
    <mergeCell ref="R10733:U10733"/>
    <mergeCell ref="V10733:W10733"/>
    <mergeCell ref="X10733:Y10733"/>
    <mergeCell ref="Z10733:AA10733"/>
    <mergeCell ref="AB10733:AC10733"/>
    <mergeCell ref="AD10733:AE10733"/>
    <mergeCell ref="AF10733:AG10733"/>
    <mergeCell ref="AH10733:AJ10733"/>
    <mergeCell ref="D10728:E10728"/>
    <mergeCell ref="F10728:J10728"/>
    <mergeCell ref="K10728:M10728"/>
    <mergeCell ref="N10728:Q10728"/>
    <mergeCell ref="R10728:U10728"/>
    <mergeCell ref="V10728:W10728"/>
    <mergeCell ref="X10728:Y10728"/>
    <mergeCell ref="Z10728:AA10728"/>
    <mergeCell ref="AB10728:AC10728"/>
    <mergeCell ref="AD10728:AE10728"/>
    <mergeCell ref="AF10728:AG10728"/>
    <mergeCell ref="AH10728:AJ10728"/>
    <mergeCell ref="D10729:E10729"/>
    <mergeCell ref="F10729:J10729"/>
    <mergeCell ref="K10729:M10729"/>
    <mergeCell ref="N10729:Q10729"/>
    <mergeCell ref="R10729:U10729"/>
    <mergeCell ref="V10729:W10729"/>
    <mergeCell ref="X10729:Y10729"/>
    <mergeCell ref="Z10729:AA10729"/>
    <mergeCell ref="AB10729:AC10729"/>
    <mergeCell ref="AD10729:AE10729"/>
    <mergeCell ref="AF10729:AG10729"/>
    <mergeCell ref="AH10729:AJ10729"/>
    <mergeCell ref="D10730:E10730"/>
    <mergeCell ref="F10730:J10730"/>
    <mergeCell ref="K10730:M10730"/>
    <mergeCell ref="N10730:Q10730"/>
    <mergeCell ref="R10730:U10730"/>
    <mergeCell ref="V10730:W10730"/>
    <mergeCell ref="X10730:Y10730"/>
    <mergeCell ref="Z10730:AA10730"/>
    <mergeCell ref="AB10730:AC10730"/>
    <mergeCell ref="AD10730:AE10730"/>
    <mergeCell ref="AF10730:AG10730"/>
    <mergeCell ref="AH10730:AJ10730"/>
    <mergeCell ref="D10725:E10725"/>
    <mergeCell ref="F10725:J10725"/>
    <mergeCell ref="K10725:M10725"/>
    <mergeCell ref="N10725:Q10725"/>
    <mergeCell ref="R10725:U10725"/>
    <mergeCell ref="V10725:W10725"/>
    <mergeCell ref="X10725:Y10725"/>
    <mergeCell ref="Z10725:AA10725"/>
    <mergeCell ref="AB10725:AC10725"/>
    <mergeCell ref="AD10725:AE10725"/>
    <mergeCell ref="AF10725:AG10725"/>
    <mergeCell ref="AH10725:AJ10725"/>
    <mergeCell ref="D10726:E10726"/>
    <mergeCell ref="F10726:J10726"/>
    <mergeCell ref="K10726:M10726"/>
    <mergeCell ref="N10726:Q10726"/>
    <mergeCell ref="R10726:U10726"/>
    <mergeCell ref="V10726:W10726"/>
    <mergeCell ref="X10726:Y10726"/>
    <mergeCell ref="Z10726:AA10726"/>
    <mergeCell ref="AB10726:AC10726"/>
    <mergeCell ref="AD10726:AE10726"/>
    <mergeCell ref="AF10726:AG10726"/>
    <mergeCell ref="AH10726:AJ10726"/>
    <mergeCell ref="D10727:E10727"/>
    <mergeCell ref="F10727:J10727"/>
    <mergeCell ref="K10727:M10727"/>
    <mergeCell ref="N10727:Q10727"/>
    <mergeCell ref="R10727:U10727"/>
    <mergeCell ref="V10727:W10727"/>
    <mergeCell ref="X10727:Y10727"/>
    <mergeCell ref="Z10727:AA10727"/>
    <mergeCell ref="AB10727:AC10727"/>
    <mergeCell ref="AD10727:AE10727"/>
    <mergeCell ref="AF10727:AG10727"/>
    <mergeCell ref="AH10727:AJ10727"/>
    <mergeCell ref="B10715:F10715"/>
    <mergeCell ref="H10715:R10715"/>
    <mergeCell ref="AB10716:AG10720"/>
    <mergeCell ref="B10717:E10717"/>
    <mergeCell ref="H10717:N10717"/>
    <mergeCell ref="O10717:R10717"/>
    <mergeCell ref="T10717:AA10717"/>
    <mergeCell ref="B10722:B10723"/>
    <mergeCell ref="D10722:E10723"/>
    <mergeCell ref="G10722:H10723"/>
    <mergeCell ref="J10722:M10723"/>
    <mergeCell ref="N10722:O10723"/>
    <mergeCell ref="Q10722:S10723"/>
    <mergeCell ref="T10722:U10723"/>
    <mergeCell ref="X10722:Y10723"/>
    <mergeCell ref="Z10722:AA10723"/>
    <mergeCell ref="AB10722:AB10723"/>
    <mergeCell ref="AC10722:AC10723"/>
    <mergeCell ref="AE10722:AE10723"/>
    <mergeCell ref="AF10722:AF10723"/>
    <mergeCell ref="AG10722:AH10723"/>
    <mergeCell ref="D10724:E10724"/>
    <mergeCell ref="F10724:J10724"/>
    <mergeCell ref="K10724:M10724"/>
    <mergeCell ref="N10724:Q10724"/>
    <mergeCell ref="R10724:U10724"/>
    <mergeCell ref="V10724:W10724"/>
    <mergeCell ref="X10724:Y10724"/>
    <mergeCell ref="Z10724:AA10724"/>
    <mergeCell ref="AB10724:AC10724"/>
    <mergeCell ref="AD10724:AE10724"/>
    <mergeCell ref="AF10724:AG10724"/>
    <mergeCell ref="AH10724:AJ10724"/>
    <mergeCell ref="D10706:E10706"/>
    <mergeCell ref="F10706:J10706"/>
    <mergeCell ref="K10706:M10706"/>
    <mergeCell ref="N10706:Q10706"/>
    <mergeCell ref="R10706:U10706"/>
    <mergeCell ref="V10706:W10706"/>
    <mergeCell ref="D10707:E10707"/>
    <mergeCell ref="F10707:J10707"/>
    <mergeCell ref="K10707:M10707"/>
    <mergeCell ref="N10707:Q10707"/>
    <mergeCell ref="R10707:U10707"/>
    <mergeCell ref="V10707:W10707"/>
    <mergeCell ref="D10708:E10708"/>
    <mergeCell ref="F10708:J10708"/>
    <mergeCell ref="K10708:M10708"/>
    <mergeCell ref="N10708:Q10708"/>
    <mergeCell ref="R10708:U10708"/>
    <mergeCell ref="V10708:W10708"/>
    <mergeCell ref="D10709:E10709"/>
    <mergeCell ref="F10709:J10709"/>
    <mergeCell ref="K10709:M10709"/>
    <mergeCell ref="N10709:Q10709"/>
    <mergeCell ref="R10709:U10709"/>
    <mergeCell ref="V10709:W10709"/>
    <mergeCell ref="D10710:E10710"/>
    <mergeCell ref="F10710:J10710"/>
    <mergeCell ref="K10710:M10710"/>
    <mergeCell ref="N10710:Q10710"/>
    <mergeCell ref="R10710:U10710"/>
    <mergeCell ref="V10710:W10710"/>
    <mergeCell ref="D10711:E10711"/>
    <mergeCell ref="F10711:J10711"/>
    <mergeCell ref="K10711:M10711"/>
    <mergeCell ref="N10711:Q10711"/>
    <mergeCell ref="R10711:U10711"/>
    <mergeCell ref="V10711:W10711"/>
    <mergeCell ref="D10700:E10700"/>
    <mergeCell ref="F10700:J10700"/>
    <mergeCell ref="K10700:M10700"/>
    <mergeCell ref="N10700:Q10700"/>
    <mergeCell ref="R10700:U10700"/>
    <mergeCell ref="V10700:W10700"/>
    <mergeCell ref="D10701:E10701"/>
    <mergeCell ref="F10701:J10701"/>
    <mergeCell ref="K10701:M10701"/>
    <mergeCell ref="N10701:Q10701"/>
    <mergeCell ref="R10701:U10701"/>
    <mergeCell ref="V10701:W10701"/>
    <mergeCell ref="D10702:E10702"/>
    <mergeCell ref="F10702:J10702"/>
    <mergeCell ref="K10702:M10702"/>
    <mergeCell ref="N10702:Q10702"/>
    <mergeCell ref="R10702:U10702"/>
    <mergeCell ref="V10702:W10702"/>
    <mergeCell ref="D10703:E10703"/>
    <mergeCell ref="F10703:J10703"/>
    <mergeCell ref="K10703:M10703"/>
    <mergeCell ref="N10703:Q10703"/>
    <mergeCell ref="R10703:U10703"/>
    <mergeCell ref="V10703:W10703"/>
    <mergeCell ref="D10704:E10704"/>
    <mergeCell ref="F10704:J10704"/>
    <mergeCell ref="K10704:M10704"/>
    <mergeCell ref="N10704:Q10704"/>
    <mergeCell ref="R10704:U10704"/>
    <mergeCell ref="V10704:W10704"/>
    <mergeCell ref="D10705:E10705"/>
    <mergeCell ref="F10705:J10705"/>
    <mergeCell ref="K10705:M10705"/>
    <mergeCell ref="N10705:Q10705"/>
    <mergeCell ref="R10705:U10705"/>
    <mergeCell ref="V10705:W10705"/>
    <mergeCell ref="D10694:E10694"/>
    <mergeCell ref="F10694:J10694"/>
    <mergeCell ref="K10694:M10694"/>
    <mergeCell ref="N10694:Q10694"/>
    <mergeCell ref="R10694:U10694"/>
    <mergeCell ref="V10694:W10694"/>
    <mergeCell ref="D10695:E10695"/>
    <mergeCell ref="F10695:J10695"/>
    <mergeCell ref="K10695:M10695"/>
    <mergeCell ref="N10695:Q10695"/>
    <mergeCell ref="R10695:U10695"/>
    <mergeCell ref="V10695:W10695"/>
    <mergeCell ref="D10696:E10696"/>
    <mergeCell ref="F10696:J10696"/>
    <mergeCell ref="K10696:M10696"/>
    <mergeCell ref="N10696:Q10696"/>
    <mergeCell ref="R10696:U10696"/>
    <mergeCell ref="V10696:W10696"/>
    <mergeCell ref="D10697:E10697"/>
    <mergeCell ref="F10697:J10697"/>
    <mergeCell ref="K10697:M10697"/>
    <mergeCell ref="N10697:Q10697"/>
    <mergeCell ref="R10697:U10697"/>
    <mergeCell ref="V10697:W10697"/>
    <mergeCell ref="D10698:E10698"/>
    <mergeCell ref="F10698:J10698"/>
    <mergeCell ref="K10698:M10698"/>
    <mergeCell ref="N10698:Q10698"/>
    <mergeCell ref="R10698:U10698"/>
    <mergeCell ref="V10698:W10698"/>
    <mergeCell ref="D10699:E10699"/>
    <mergeCell ref="F10699:J10699"/>
    <mergeCell ref="K10699:M10699"/>
    <mergeCell ref="N10699:Q10699"/>
    <mergeCell ref="R10699:U10699"/>
    <mergeCell ref="V10699:W10699"/>
    <mergeCell ref="D10688:E10688"/>
    <mergeCell ref="F10688:J10688"/>
    <mergeCell ref="K10688:M10688"/>
    <mergeCell ref="N10688:Q10688"/>
    <mergeCell ref="R10688:U10688"/>
    <mergeCell ref="V10688:W10688"/>
    <mergeCell ref="T10686:U10687"/>
    <mergeCell ref="X10686:Y10687"/>
    <mergeCell ref="D10689:E10689"/>
    <mergeCell ref="F10689:J10689"/>
    <mergeCell ref="K10689:M10689"/>
    <mergeCell ref="N10689:Q10689"/>
    <mergeCell ref="R10689:U10689"/>
    <mergeCell ref="V10689:W10689"/>
    <mergeCell ref="D10690:E10690"/>
    <mergeCell ref="F10690:J10690"/>
    <mergeCell ref="K10690:M10690"/>
    <mergeCell ref="N10690:Q10690"/>
    <mergeCell ref="R10690:U10690"/>
    <mergeCell ref="V10690:W10690"/>
    <mergeCell ref="D10691:E10691"/>
    <mergeCell ref="F10691:J10691"/>
    <mergeCell ref="K10691:M10691"/>
    <mergeCell ref="N10691:Q10691"/>
    <mergeCell ref="R10691:U10691"/>
    <mergeCell ref="V10691:W10691"/>
    <mergeCell ref="D10692:E10692"/>
    <mergeCell ref="F10692:J10692"/>
    <mergeCell ref="K10692:M10692"/>
    <mergeCell ref="N10692:Q10692"/>
    <mergeCell ref="R10692:U10692"/>
    <mergeCell ref="V10692:W10692"/>
    <mergeCell ref="D10693:E10693"/>
    <mergeCell ref="F10693:J10693"/>
    <mergeCell ref="K10693:M10693"/>
    <mergeCell ref="N10693:Q10693"/>
    <mergeCell ref="R10693:U10693"/>
    <mergeCell ref="V10693:W10693"/>
    <mergeCell ref="D10676:E10676"/>
    <mergeCell ref="F10676:J10676"/>
    <mergeCell ref="K10676:M10676"/>
    <mergeCell ref="N10676:Q10676"/>
    <mergeCell ref="R10676:U10676"/>
    <mergeCell ref="V10676:W10676"/>
    <mergeCell ref="X10676:Y10676"/>
    <mergeCell ref="Z10676:AA10676"/>
    <mergeCell ref="AB10676:AC10676"/>
    <mergeCell ref="AD10676:AE10676"/>
    <mergeCell ref="AF10676:AG10676"/>
    <mergeCell ref="AH10676:AJ10676"/>
    <mergeCell ref="D10677:E10677"/>
    <mergeCell ref="F10677:J10677"/>
    <mergeCell ref="K10677:M10677"/>
    <mergeCell ref="N10677:Q10677"/>
    <mergeCell ref="R10677:U10677"/>
    <mergeCell ref="V10677:W10677"/>
    <mergeCell ref="X10677:Y10677"/>
    <mergeCell ref="Z10677:AA10677"/>
    <mergeCell ref="AB10677:AC10677"/>
    <mergeCell ref="AD10677:AE10677"/>
    <mergeCell ref="AF10677:AG10677"/>
    <mergeCell ref="AH10677:AJ10677"/>
    <mergeCell ref="B10678:E10678"/>
    <mergeCell ref="B10679:F10679"/>
    <mergeCell ref="H10679:R10679"/>
    <mergeCell ref="AB10680:AG10684"/>
    <mergeCell ref="B10681:E10681"/>
    <mergeCell ref="H10681:N10681"/>
    <mergeCell ref="O10681:R10681"/>
    <mergeCell ref="T10681:AA10681"/>
    <mergeCell ref="Z10686:AA10687"/>
    <mergeCell ref="AB10686:AB10687"/>
    <mergeCell ref="AC10686:AC10687"/>
    <mergeCell ref="AE10686:AE10687"/>
    <mergeCell ref="B10686:B10687"/>
    <mergeCell ref="D10686:E10687"/>
    <mergeCell ref="G10686:H10687"/>
    <mergeCell ref="J10686:M10687"/>
    <mergeCell ref="N10686:O10687"/>
    <mergeCell ref="Q10686:S10687"/>
    <mergeCell ref="AF10686:AF10687"/>
    <mergeCell ref="AG10686:AH10687"/>
    <mergeCell ref="D10673:E10673"/>
    <mergeCell ref="F10673:J10673"/>
    <mergeCell ref="K10673:M10673"/>
    <mergeCell ref="N10673:Q10673"/>
    <mergeCell ref="R10673:U10673"/>
    <mergeCell ref="V10673:W10673"/>
    <mergeCell ref="X10673:Y10673"/>
    <mergeCell ref="Z10673:AA10673"/>
    <mergeCell ref="AB10673:AC10673"/>
    <mergeCell ref="AD10673:AE10673"/>
    <mergeCell ref="AF10673:AG10673"/>
    <mergeCell ref="AH10673:AJ10673"/>
    <mergeCell ref="D10674:E10674"/>
    <mergeCell ref="F10674:J10674"/>
    <mergeCell ref="K10674:M10674"/>
    <mergeCell ref="N10674:Q10674"/>
    <mergeCell ref="R10674:U10674"/>
    <mergeCell ref="V10674:W10674"/>
    <mergeCell ref="X10674:Y10674"/>
    <mergeCell ref="Z10674:AA10674"/>
    <mergeCell ref="AB10674:AC10674"/>
    <mergeCell ref="AD10674:AE10674"/>
    <mergeCell ref="AF10674:AG10674"/>
    <mergeCell ref="AH10674:AJ10674"/>
    <mergeCell ref="D10675:E10675"/>
    <mergeCell ref="F10675:J10675"/>
    <mergeCell ref="K10675:M10675"/>
    <mergeCell ref="N10675:Q10675"/>
    <mergeCell ref="R10675:U10675"/>
    <mergeCell ref="V10675:W10675"/>
    <mergeCell ref="X10675:Y10675"/>
    <mergeCell ref="Z10675:AA10675"/>
    <mergeCell ref="AB10675:AC10675"/>
    <mergeCell ref="AD10675:AE10675"/>
    <mergeCell ref="AF10675:AG10675"/>
    <mergeCell ref="AH10675:AJ10675"/>
    <mergeCell ref="D10670:E10670"/>
    <mergeCell ref="F10670:J10670"/>
    <mergeCell ref="K10670:M10670"/>
    <mergeCell ref="N10670:Q10670"/>
    <mergeCell ref="R10670:U10670"/>
    <mergeCell ref="V10670:W10670"/>
    <mergeCell ref="X10670:Y10670"/>
    <mergeCell ref="Z10670:AA10670"/>
    <mergeCell ref="AB10670:AC10670"/>
    <mergeCell ref="AD10670:AE10670"/>
    <mergeCell ref="AF10670:AG10670"/>
    <mergeCell ref="AH10670:AJ10670"/>
    <mergeCell ref="D10671:E10671"/>
    <mergeCell ref="F10671:J10671"/>
    <mergeCell ref="K10671:M10671"/>
    <mergeCell ref="N10671:Q10671"/>
    <mergeCell ref="R10671:U10671"/>
    <mergeCell ref="V10671:W10671"/>
    <mergeCell ref="X10671:Y10671"/>
    <mergeCell ref="Z10671:AA10671"/>
    <mergeCell ref="AB10671:AC10671"/>
    <mergeCell ref="AD10671:AE10671"/>
    <mergeCell ref="AF10671:AG10671"/>
    <mergeCell ref="AH10671:AJ10671"/>
    <mergeCell ref="D10672:E10672"/>
    <mergeCell ref="F10672:J10672"/>
    <mergeCell ref="K10672:M10672"/>
    <mergeCell ref="N10672:Q10672"/>
    <mergeCell ref="R10672:U10672"/>
    <mergeCell ref="V10672:W10672"/>
    <mergeCell ref="X10672:Y10672"/>
    <mergeCell ref="Z10672:AA10672"/>
    <mergeCell ref="AB10672:AC10672"/>
    <mergeCell ref="AD10672:AE10672"/>
    <mergeCell ref="AF10672:AG10672"/>
    <mergeCell ref="AH10672:AJ10672"/>
    <mergeCell ref="D10667:E10667"/>
    <mergeCell ref="F10667:J10667"/>
    <mergeCell ref="K10667:M10667"/>
    <mergeCell ref="N10667:Q10667"/>
    <mergeCell ref="R10667:U10667"/>
    <mergeCell ref="V10667:W10667"/>
    <mergeCell ref="X10667:Y10667"/>
    <mergeCell ref="Z10667:AA10667"/>
    <mergeCell ref="AB10667:AC10667"/>
    <mergeCell ref="AD10667:AE10667"/>
    <mergeCell ref="AF10667:AG10667"/>
    <mergeCell ref="AH10667:AJ10667"/>
    <mergeCell ref="D10668:E10668"/>
    <mergeCell ref="F10668:J10668"/>
    <mergeCell ref="K10668:M10668"/>
    <mergeCell ref="N10668:Q10668"/>
    <mergeCell ref="R10668:U10668"/>
    <mergeCell ref="V10668:W10668"/>
    <mergeCell ref="X10668:Y10668"/>
    <mergeCell ref="Z10668:AA10668"/>
    <mergeCell ref="AB10668:AC10668"/>
    <mergeCell ref="AD10668:AE10668"/>
    <mergeCell ref="AF10668:AG10668"/>
    <mergeCell ref="AH10668:AJ10668"/>
    <mergeCell ref="D10669:E10669"/>
    <mergeCell ref="F10669:J10669"/>
    <mergeCell ref="K10669:M10669"/>
    <mergeCell ref="N10669:Q10669"/>
    <mergeCell ref="R10669:U10669"/>
    <mergeCell ref="V10669:W10669"/>
    <mergeCell ref="X10669:Y10669"/>
    <mergeCell ref="Z10669:AA10669"/>
    <mergeCell ref="AB10669:AC10669"/>
    <mergeCell ref="AD10669:AE10669"/>
    <mergeCell ref="AF10669:AG10669"/>
    <mergeCell ref="AH10669:AJ10669"/>
    <mergeCell ref="D10664:E10664"/>
    <mergeCell ref="F10664:J10664"/>
    <mergeCell ref="K10664:M10664"/>
    <mergeCell ref="N10664:Q10664"/>
    <mergeCell ref="R10664:U10664"/>
    <mergeCell ref="V10664:W10664"/>
    <mergeCell ref="X10664:Y10664"/>
    <mergeCell ref="Z10664:AA10664"/>
    <mergeCell ref="AB10664:AC10664"/>
    <mergeCell ref="AD10664:AE10664"/>
    <mergeCell ref="AF10664:AG10664"/>
    <mergeCell ref="AH10664:AJ10664"/>
    <mergeCell ref="D10665:E10665"/>
    <mergeCell ref="F10665:J10665"/>
    <mergeCell ref="K10665:M10665"/>
    <mergeCell ref="N10665:Q10665"/>
    <mergeCell ref="R10665:U10665"/>
    <mergeCell ref="V10665:W10665"/>
    <mergeCell ref="X10665:Y10665"/>
    <mergeCell ref="Z10665:AA10665"/>
    <mergeCell ref="AB10665:AC10665"/>
    <mergeCell ref="AD10665:AE10665"/>
    <mergeCell ref="AF10665:AG10665"/>
    <mergeCell ref="AH10665:AJ10665"/>
    <mergeCell ref="D10666:E10666"/>
    <mergeCell ref="F10666:J10666"/>
    <mergeCell ref="K10666:M10666"/>
    <mergeCell ref="N10666:Q10666"/>
    <mergeCell ref="R10666:U10666"/>
    <mergeCell ref="V10666:W10666"/>
    <mergeCell ref="X10666:Y10666"/>
    <mergeCell ref="Z10666:AA10666"/>
    <mergeCell ref="AB10666:AC10666"/>
    <mergeCell ref="AD10666:AE10666"/>
    <mergeCell ref="AF10666:AG10666"/>
    <mergeCell ref="AH10666:AJ10666"/>
    <mergeCell ref="D10661:E10661"/>
    <mergeCell ref="F10661:J10661"/>
    <mergeCell ref="K10661:M10661"/>
    <mergeCell ref="N10661:Q10661"/>
    <mergeCell ref="R10661:U10661"/>
    <mergeCell ref="V10661:W10661"/>
    <mergeCell ref="X10661:Y10661"/>
    <mergeCell ref="Z10661:AA10661"/>
    <mergeCell ref="AB10661:AC10661"/>
    <mergeCell ref="AD10661:AE10661"/>
    <mergeCell ref="AF10661:AG10661"/>
    <mergeCell ref="AH10661:AJ10661"/>
    <mergeCell ref="D10662:E10662"/>
    <mergeCell ref="F10662:J10662"/>
    <mergeCell ref="K10662:M10662"/>
    <mergeCell ref="N10662:Q10662"/>
    <mergeCell ref="R10662:U10662"/>
    <mergeCell ref="V10662:W10662"/>
    <mergeCell ref="X10662:Y10662"/>
    <mergeCell ref="Z10662:AA10662"/>
    <mergeCell ref="AB10662:AC10662"/>
    <mergeCell ref="AD10662:AE10662"/>
    <mergeCell ref="AF10662:AG10662"/>
    <mergeCell ref="AH10662:AJ10662"/>
    <mergeCell ref="D10663:E10663"/>
    <mergeCell ref="F10663:J10663"/>
    <mergeCell ref="K10663:M10663"/>
    <mergeCell ref="N10663:Q10663"/>
    <mergeCell ref="R10663:U10663"/>
    <mergeCell ref="V10663:W10663"/>
    <mergeCell ref="X10663:Y10663"/>
    <mergeCell ref="Z10663:AA10663"/>
    <mergeCell ref="AB10663:AC10663"/>
    <mergeCell ref="AD10663:AE10663"/>
    <mergeCell ref="AF10663:AG10663"/>
    <mergeCell ref="AH10663:AJ10663"/>
    <mergeCell ref="D10658:E10658"/>
    <mergeCell ref="F10658:J10658"/>
    <mergeCell ref="K10658:M10658"/>
    <mergeCell ref="N10658:Q10658"/>
    <mergeCell ref="R10658:U10658"/>
    <mergeCell ref="V10658:W10658"/>
    <mergeCell ref="X10658:Y10658"/>
    <mergeCell ref="Z10658:AA10658"/>
    <mergeCell ref="AB10658:AC10658"/>
    <mergeCell ref="AD10658:AE10658"/>
    <mergeCell ref="AF10658:AG10658"/>
    <mergeCell ref="AH10658:AJ10658"/>
    <mergeCell ref="D10659:E10659"/>
    <mergeCell ref="F10659:J10659"/>
    <mergeCell ref="K10659:M10659"/>
    <mergeCell ref="N10659:Q10659"/>
    <mergeCell ref="R10659:U10659"/>
    <mergeCell ref="V10659:W10659"/>
    <mergeCell ref="X10659:Y10659"/>
    <mergeCell ref="Z10659:AA10659"/>
    <mergeCell ref="AB10659:AC10659"/>
    <mergeCell ref="AD10659:AE10659"/>
    <mergeCell ref="AF10659:AG10659"/>
    <mergeCell ref="AH10659:AJ10659"/>
    <mergeCell ref="D10660:E10660"/>
    <mergeCell ref="F10660:J10660"/>
    <mergeCell ref="K10660:M10660"/>
    <mergeCell ref="N10660:Q10660"/>
    <mergeCell ref="R10660:U10660"/>
    <mergeCell ref="V10660:W10660"/>
    <mergeCell ref="X10660:Y10660"/>
    <mergeCell ref="Z10660:AA10660"/>
    <mergeCell ref="AB10660:AC10660"/>
    <mergeCell ref="AD10660:AE10660"/>
    <mergeCell ref="AF10660:AG10660"/>
    <mergeCell ref="AH10660:AJ10660"/>
    <mergeCell ref="D10655:E10655"/>
    <mergeCell ref="F10655:J10655"/>
    <mergeCell ref="K10655:M10655"/>
    <mergeCell ref="N10655:Q10655"/>
    <mergeCell ref="R10655:U10655"/>
    <mergeCell ref="V10655:W10655"/>
    <mergeCell ref="X10655:Y10655"/>
    <mergeCell ref="Z10655:AA10655"/>
    <mergeCell ref="AB10655:AC10655"/>
    <mergeCell ref="AD10655:AE10655"/>
    <mergeCell ref="AF10655:AG10655"/>
    <mergeCell ref="AH10655:AJ10655"/>
    <mergeCell ref="D10656:E10656"/>
    <mergeCell ref="F10656:J10656"/>
    <mergeCell ref="K10656:M10656"/>
    <mergeCell ref="N10656:Q10656"/>
    <mergeCell ref="R10656:U10656"/>
    <mergeCell ref="V10656:W10656"/>
    <mergeCell ref="X10656:Y10656"/>
    <mergeCell ref="Z10656:AA10656"/>
    <mergeCell ref="AB10656:AC10656"/>
    <mergeCell ref="AD10656:AE10656"/>
    <mergeCell ref="AF10656:AG10656"/>
    <mergeCell ref="AH10656:AJ10656"/>
    <mergeCell ref="D10657:E10657"/>
    <mergeCell ref="F10657:J10657"/>
    <mergeCell ref="K10657:M10657"/>
    <mergeCell ref="N10657:Q10657"/>
    <mergeCell ref="R10657:U10657"/>
    <mergeCell ref="V10657:W10657"/>
    <mergeCell ref="X10657:Y10657"/>
    <mergeCell ref="Z10657:AA10657"/>
    <mergeCell ref="AB10657:AC10657"/>
    <mergeCell ref="AD10657:AE10657"/>
    <mergeCell ref="AF10657:AG10657"/>
    <mergeCell ref="AH10657:AJ10657"/>
    <mergeCell ref="D10652:E10652"/>
    <mergeCell ref="F10652:J10652"/>
    <mergeCell ref="K10652:M10652"/>
    <mergeCell ref="N10652:Q10652"/>
    <mergeCell ref="R10652:U10652"/>
    <mergeCell ref="V10652:W10652"/>
    <mergeCell ref="X10652:Y10652"/>
    <mergeCell ref="Z10652:AA10652"/>
    <mergeCell ref="AB10652:AC10652"/>
    <mergeCell ref="AD10652:AE10652"/>
    <mergeCell ref="AF10652:AG10652"/>
    <mergeCell ref="AH10652:AJ10652"/>
    <mergeCell ref="D10653:E10653"/>
    <mergeCell ref="F10653:J10653"/>
    <mergeCell ref="K10653:M10653"/>
    <mergeCell ref="N10653:Q10653"/>
    <mergeCell ref="R10653:U10653"/>
    <mergeCell ref="V10653:W10653"/>
    <mergeCell ref="X10653:Y10653"/>
    <mergeCell ref="Z10653:AA10653"/>
    <mergeCell ref="AB10653:AC10653"/>
    <mergeCell ref="AD10653:AE10653"/>
    <mergeCell ref="AF10653:AG10653"/>
    <mergeCell ref="AH10653:AJ10653"/>
    <mergeCell ref="D10654:E10654"/>
    <mergeCell ref="F10654:J10654"/>
    <mergeCell ref="K10654:M10654"/>
    <mergeCell ref="N10654:Q10654"/>
    <mergeCell ref="R10654:U10654"/>
    <mergeCell ref="V10654:W10654"/>
    <mergeCell ref="X10654:Y10654"/>
    <mergeCell ref="Z10654:AA10654"/>
    <mergeCell ref="AB10654:AC10654"/>
    <mergeCell ref="AD10654:AE10654"/>
    <mergeCell ref="AF10654:AG10654"/>
    <mergeCell ref="AH10654:AJ10654"/>
    <mergeCell ref="D10649:E10649"/>
    <mergeCell ref="F10649:J10649"/>
    <mergeCell ref="K10649:M10649"/>
    <mergeCell ref="N10649:Q10649"/>
    <mergeCell ref="R10649:U10649"/>
    <mergeCell ref="V10649:W10649"/>
    <mergeCell ref="X10649:Y10649"/>
    <mergeCell ref="Z10649:AA10649"/>
    <mergeCell ref="AB10649:AC10649"/>
    <mergeCell ref="AD10649:AE10649"/>
    <mergeCell ref="AF10649:AG10649"/>
    <mergeCell ref="AH10649:AJ10649"/>
    <mergeCell ref="D10650:E10650"/>
    <mergeCell ref="F10650:J10650"/>
    <mergeCell ref="K10650:M10650"/>
    <mergeCell ref="N10650:Q10650"/>
    <mergeCell ref="R10650:U10650"/>
    <mergeCell ref="V10650:W10650"/>
    <mergeCell ref="X10650:Y10650"/>
    <mergeCell ref="Z10650:AA10650"/>
    <mergeCell ref="AB10650:AC10650"/>
    <mergeCell ref="AD10650:AE10650"/>
    <mergeCell ref="AF10650:AG10650"/>
    <mergeCell ref="AH10650:AJ10650"/>
    <mergeCell ref="D10651:E10651"/>
    <mergeCell ref="F10651:J10651"/>
    <mergeCell ref="K10651:M10651"/>
    <mergeCell ref="N10651:Q10651"/>
    <mergeCell ref="R10651:U10651"/>
    <mergeCell ref="V10651:W10651"/>
    <mergeCell ref="X10651:Y10651"/>
    <mergeCell ref="Z10651:AA10651"/>
    <mergeCell ref="AB10651:AC10651"/>
    <mergeCell ref="AD10651:AE10651"/>
    <mergeCell ref="AF10651:AG10651"/>
    <mergeCell ref="AH10651:AJ10651"/>
    <mergeCell ref="D10646:E10646"/>
    <mergeCell ref="F10646:J10646"/>
    <mergeCell ref="K10646:M10646"/>
    <mergeCell ref="N10646:Q10646"/>
    <mergeCell ref="R10646:U10646"/>
    <mergeCell ref="V10646:W10646"/>
    <mergeCell ref="X10646:Y10646"/>
    <mergeCell ref="Z10646:AA10646"/>
    <mergeCell ref="AB10646:AC10646"/>
    <mergeCell ref="AD10646:AE10646"/>
    <mergeCell ref="AF10646:AG10646"/>
    <mergeCell ref="AH10646:AJ10646"/>
    <mergeCell ref="D10647:E10647"/>
    <mergeCell ref="F10647:J10647"/>
    <mergeCell ref="K10647:M10647"/>
    <mergeCell ref="N10647:Q10647"/>
    <mergeCell ref="R10647:U10647"/>
    <mergeCell ref="V10647:W10647"/>
    <mergeCell ref="X10647:Y10647"/>
    <mergeCell ref="Z10647:AA10647"/>
    <mergeCell ref="AB10647:AC10647"/>
    <mergeCell ref="AD10647:AE10647"/>
    <mergeCell ref="AF10647:AG10647"/>
    <mergeCell ref="AH10647:AJ10647"/>
    <mergeCell ref="D10648:E10648"/>
    <mergeCell ref="F10648:J10648"/>
    <mergeCell ref="K10648:M10648"/>
    <mergeCell ref="N10648:Q10648"/>
    <mergeCell ref="R10648:U10648"/>
    <mergeCell ref="V10648:W10648"/>
    <mergeCell ref="X10648:Y10648"/>
    <mergeCell ref="Z10648:AA10648"/>
    <mergeCell ref="AB10648:AC10648"/>
    <mergeCell ref="AD10648:AE10648"/>
    <mergeCell ref="AF10648:AG10648"/>
    <mergeCell ref="AH10648:AJ10648"/>
    <mergeCell ref="D10643:E10643"/>
    <mergeCell ref="F10643:J10643"/>
    <mergeCell ref="K10643:M10643"/>
    <mergeCell ref="N10643:Q10643"/>
    <mergeCell ref="R10643:U10643"/>
    <mergeCell ref="V10643:W10643"/>
    <mergeCell ref="X10643:Y10643"/>
    <mergeCell ref="Z10643:AA10643"/>
    <mergeCell ref="AB10643:AC10643"/>
    <mergeCell ref="AD10643:AE10643"/>
    <mergeCell ref="AF10643:AG10643"/>
    <mergeCell ref="AH10643:AJ10643"/>
    <mergeCell ref="D10644:E10644"/>
    <mergeCell ref="F10644:J10644"/>
    <mergeCell ref="K10644:M10644"/>
    <mergeCell ref="N10644:Q10644"/>
    <mergeCell ref="R10644:U10644"/>
    <mergeCell ref="V10644:W10644"/>
    <mergeCell ref="X10644:Y10644"/>
    <mergeCell ref="Z10644:AA10644"/>
    <mergeCell ref="AB10644:AC10644"/>
    <mergeCell ref="AD10644:AE10644"/>
    <mergeCell ref="AF10644:AG10644"/>
    <mergeCell ref="AH10644:AJ10644"/>
    <mergeCell ref="D10645:E10645"/>
    <mergeCell ref="F10645:J10645"/>
    <mergeCell ref="K10645:M10645"/>
    <mergeCell ref="N10645:Q10645"/>
    <mergeCell ref="R10645:U10645"/>
    <mergeCell ref="V10645:W10645"/>
    <mergeCell ref="X10645:Y10645"/>
    <mergeCell ref="Z10645:AA10645"/>
    <mergeCell ref="AB10645:AC10645"/>
    <mergeCell ref="AD10645:AE10645"/>
    <mergeCell ref="AF10645:AG10645"/>
    <mergeCell ref="AH10645:AJ10645"/>
    <mergeCell ref="D10640:E10640"/>
    <mergeCell ref="F10640:J10640"/>
    <mergeCell ref="K10640:M10640"/>
    <mergeCell ref="N10640:Q10640"/>
    <mergeCell ref="R10640:U10640"/>
    <mergeCell ref="V10640:W10640"/>
    <mergeCell ref="X10640:Y10640"/>
    <mergeCell ref="Z10640:AA10640"/>
    <mergeCell ref="AB10640:AC10640"/>
    <mergeCell ref="AD10640:AE10640"/>
    <mergeCell ref="AF10640:AG10640"/>
    <mergeCell ref="AH10640:AJ10640"/>
    <mergeCell ref="D10641:E10641"/>
    <mergeCell ref="F10641:J10641"/>
    <mergeCell ref="K10641:M10641"/>
    <mergeCell ref="N10641:Q10641"/>
    <mergeCell ref="R10641:U10641"/>
    <mergeCell ref="V10641:W10641"/>
    <mergeCell ref="X10641:Y10641"/>
    <mergeCell ref="Z10641:AA10641"/>
    <mergeCell ref="AB10641:AC10641"/>
    <mergeCell ref="AD10641:AE10641"/>
    <mergeCell ref="AF10641:AG10641"/>
    <mergeCell ref="AH10641:AJ10641"/>
    <mergeCell ref="D10642:E10642"/>
    <mergeCell ref="F10642:J10642"/>
    <mergeCell ref="K10642:M10642"/>
    <mergeCell ref="N10642:Q10642"/>
    <mergeCell ref="R10642:U10642"/>
    <mergeCell ref="V10642:W10642"/>
    <mergeCell ref="X10642:Y10642"/>
    <mergeCell ref="Z10642:AA10642"/>
    <mergeCell ref="AB10642:AC10642"/>
    <mergeCell ref="AD10642:AE10642"/>
    <mergeCell ref="AF10642:AG10642"/>
    <mergeCell ref="AH10642:AJ10642"/>
    <mergeCell ref="B10630:F10630"/>
    <mergeCell ref="H10630:R10630"/>
    <mergeCell ref="AB10631:AG10635"/>
    <mergeCell ref="B10632:E10632"/>
    <mergeCell ref="H10632:N10632"/>
    <mergeCell ref="O10632:R10632"/>
    <mergeCell ref="T10632:AA10632"/>
    <mergeCell ref="B10637:B10638"/>
    <mergeCell ref="D10637:E10638"/>
    <mergeCell ref="G10637:H10638"/>
    <mergeCell ref="J10637:M10638"/>
    <mergeCell ref="N10637:O10638"/>
    <mergeCell ref="Q10637:S10638"/>
    <mergeCell ref="T10637:U10638"/>
    <mergeCell ref="X10637:Y10638"/>
    <mergeCell ref="Z10637:AA10638"/>
    <mergeCell ref="AB10637:AB10638"/>
    <mergeCell ref="AC10637:AC10638"/>
    <mergeCell ref="AE10637:AE10638"/>
    <mergeCell ref="AF10637:AF10638"/>
    <mergeCell ref="AG10637:AH10638"/>
    <mergeCell ref="D10639:E10639"/>
    <mergeCell ref="F10639:J10639"/>
    <mergeCell ref="K10639:M10639"/>
    <mergeCell ref="N10639:Q10639"/>
    <mergeCell ref="R10639:U10639"/>
    <mergeCell ref="V10639:W10639"/>
    <mergeCell ref="X10639:Y10639"/>
    <mergeCell ref="Z10639:AA10639"/>
    <mergeCell ref="AB10639:AC10639"/>
    <mergeCell ref="AD10639:AE10639"/>
    <mergeCell ref="AF10639:AG10639"/>
    <mergeCell ref="AH10639:AJ10639"/>
    <mergeCell ref="D10621:E10621"/>
    <mergeCell ref="F10621:J10621"/>
    <mergeCell ref="K10621:M10621"/>
    <mergeCell ref="N10621:Q10621"/>
    <mergeCell ref="R10621:U10621"/>
    <mergeCell ref="V10621:W10621"/>
    <mergeCell ref="D10622:E10622"/>
    <mergeCell ref="F10622:J10622"/>
    <mergeCell ref="K10622:M10622"/>
    <mergeCell ref="N10622:Q10622"/>
    <mergeCell ref="R10622:U10622"/>
    <mergeCell ref="V10622:W10622"/>
    <mergeCell ref="D10623:E10623"/>
    <mergeCell ref="F10623:J10623"/>
    <mergeCell ref="K10623:M10623"/>
    <mergeCell ref="N10623:Q10623"/>
    <mergeCell ref="R10623:U10623"/>
    <mergeCell ref="V10623:W10623"/>
    <mergeCell ref="D10624:E10624"/>
    <mergeCell ref="F10624:J10624"/>
    <mergeCell ref="K10624:M10624"/>
    <mergeCell ref="N10624:Q10624"/>
    <mergeCell ref="R10624:U10624"/>
    <mergeCell ref="V10624:W10624"/>
    <mergeCell ref="D10625:E10625"/>
    <mergeCell ref="F10625:J10625"/>
    <mergeCell ref="K10625:M10625"/>
    <mergeCell ref="N10625:Q10625"/>
    <mergeCell ref="R10625:U10625"/>
    <mergeCell ref="V10625:W10625"/>
    <mergeCell ref="D10626:E10626"/>
    <mergeCell ref="F10626:J10626"/>
    <mergeCell ref="K10626:M10626"/>
    <mergeCell ref="N10626:Q10626"/>
    <mergeCell ref="R10626:U10626"/>
    <mergeCell ref="V10626:W10626"/>
    <mergeCell ref="D10615:E10615"/>
    <mergeCell ref="F10615:J10615"/>
    <mergeCell ref="K10615:M10615"/>
    <mergeCell ref="N10615:Q10615"/>
    <mergeCell ref="R10615:U10615"/>
    <mergeCell ref="V10615:W10615"/>
    <mergeCell ref="D10616:E10616"/>
    <mergeCell ref="F10616:J10616"/>
    <mergeCell ref="K10616:M10616"/>
    <mergeCell ref="N10616:Q10616"/>
    <mergeCell ref="R10616:U10616"/>
    <mergeCell ref="V10616:W10616"/>
    <mergeCell ref="D10617:E10617"/>
    <mergeCell ref="F10617:J10617"/>
    <mergeCell ref="K10617:M10617"/>
    <mergeCell ref="N10617:Q10617"/>
    <mergeCell ref="R10617:U10617"/>
    <mergeCell ref="V10617:W10617"/>
    <mergeCell ref="D10618:E10618"/>
    <mergeCell ref="F10618:J10618"/>
    <mergeCell ref="K10618:M10618"/>
    <mergeCell ref="N10618:Q10618"/>
    <mergeCell ref="R10618:U10618"/>
    <mergeCell ref="V10618:W10618"/>
    <mergeCell ref="D10619:E10619"/>
    <mergeCell ref="F10619:J10619"/>
    <mergeCell ref="K10619:M10619"/>
    <mergeCell ref="N10619:Q10619"/>
    <mergeCell ref="R10619:U10619"/>
    <mergeCell ref="V10619:W10619"/>
    <mergeCell ref="D10620:E10620"/>
    <mergeCell ref="F10620:J10620"/>
    <mergeCell ref="K10620:M10620"/>
    <mergeCell ref="N10620:Q10620"/>
    <mergeCell ref="R10620:U10620"/>
    <mergeCell ref="V10620:W10620"/>
    <mergeCell ref="D10609:E10609"/>
    <mergeCell ref="F10609:J10609"/>
    <mergeCell ref="K10609:M10609"/>
    <mergeCell ref="N10609:Q10609"/>
    <mergeCell ref="R10609:U10609"/>
    <mergeCell ref="V10609:W10609"/>
    <mergeCell ref="D10610:E10610"/>
    <mergeCell ref="F10610:J10610"/>
    <mergeCell ref="K10610:M10610"/>
    <mergeCell ref="N10610:Q10610"/>
    <mergeCell ref="R10610:U10610"/>
    <mergeCell ref="V10610:W10610"/>
    <mergeCell ref="D10611:E10611"/>
    <mergeCell ref="F10611:J10611"/>
    <mergeCell ref="K10611:M10611"/>
    <mergeCell ref="N10611:Q10611"/>
    <mergeCell ref="R10611:U10611"/>
    <mergeCell ref="V10611:W10611"/>
    <mergeCell ref="D10612:E10612"/>
    <mergeCell ref="F10612:J10612"/>
    <mergeCell ref="K10612:M10612"/>
    <mergeCell ref="N10612:Q10612"/>
    <mergeCell ref="R10612:U10612"/>
    <mergeCell ref="V10612:W10612"/>
    <mergeCell ref="D10613:E10613"/>
    <mergeCell ref="F10613:J10613"/>
    <mergeCell ref="K10613:M10613"/>
    <mergeCell ref="N10613:Q10613"/>
    <mergeCell ref="R10613:U10613"/>
    <mergeCell ref="V10613:W10613"/>
    <mergeCell ref="D10614:E10614"/>
    <mergeCell ref="F10614:J10614"/>
    <mergeCell ref="K10614:M10614"/>
    <mergeCell ref="N10614:Q10614"/>
    <mergeCell ref="R10614:U10614"/>
    <mergeCell ref="V10614:W10614"/>
    <mergeCell ref="D10603:E10603"/>
    <mergeCell ref="F10603:J10603"/>
    <mergeCell ref="K10603:M10603"/>
    <mergeCell ref="N10603:Q10603"/>
    <mergeCell ref="R10603:U10603"/>
    <mergeCell ref="V10603:W10603"/>
    <mergeCell ref="T10601:U10602"/>
    <mergeCell ref="X10601:Y10602"/>
    <mergeCell ref="D10604:E10604"/>
    <mergeCell ref="F10604:J10604"/>
    <mergeCell ref="K10604:M10604"/>
    <mergeCell ref="N10604:Q10604"/>
    <mergeCell ref="R10604:U10604"/>
    <mergeCell ref="V10604:W10604"/>
    <mergeCell ref="D10605:E10605"/>
    <mergeCell ref="F10605:J10605"/>
    <mergeCell ref="K10605:M10605"/>
    <mergeCell ref="N10605:Q10605"/>
    <mergeCell ref="R10605:U10605"/>
    <mergeCell ref="V10605:W10605"/>
    <mergeCell ref="D10606:E10606"/>
    <mergeCell ref="F10606:J10606"/>
    <mergeCell ref="K10606:M10606"/>
    <mergeCell ref="N10606:Q10606"/>
    <mergeCell ref="R10606:U10606"/>
    <mergeCell ref="V10606:W10606"/>
    <mergeCell ref="D10607:E10607"/>
    <mergeCell ref="F10607:J10607"/>
    <mergeCell ref="K10607:M10607"/>
    <mergeCell ref="N10607:Q10607"/>
    <mergeCell ref="R10607:U10607"/>
    <mergeCell ref="V10607:W10607"/>
    <mergeCell ref="D10608:E10608"/>
    <mergeCell ref="F10608:J10608"/>
    <mergeCell ref="K10608:M10608"/>
    <mergeCell ref="N10608:Q10608"/>
    <mergeCell ref="R10608:U10608"/>
    <mergeCell ref="V10608:W10608"/>
    <mergeCell ref="D10591:E10591"/>
    <mergeCell ref="F10591:J10591"/>
    <mergeCell ref="K10591:M10591"/>
    <mergeCell ref="N10591:Q10591"/>
    <mergeCell ref="R10591:U10591"/>
    <mergeCell ref="V10591:W10591"/>
    <mergeCell ref="X10591:Y10591"/>
    <mergeCell ref="Z10591:AA10591"/>
    <mergeCell ref="AB10591:AC10591"/>
    <mergeCell ref="AD10591:AE10591"/>
    <mergeCell ref="AF10591:AG10591"/>
    <mergeCell ref="AH10591:AJ10591"/>
    <mergeCell ref="D10592:E10592"/>
    <mergeCell ref="F10592:J10592"/>
    <mergeCell ref="K10592:M10592"/>
    <mergeCell ref="N10592:Q10592"/>
    <mergeCell ref="R10592:U10592"/>
    <mergeCell ref="V10592:W10592"/>
    <mergeCell ref="X10592:Y10592"/>
    <mergeCell ref="Z10592:AA10592"/>
    <mergeCell ref="AB10592:AC10592"/>
    <mergeCell ref="AD10592:AE10592"/>
    <mergeCell ref="AF10592:AG10592"/>
    <mergeCell ref="AH10592:AJ10592"/>
    <mergeCell ref="B10593:E10593"/>
    <mergeCell ref="B10594:F10594"/>
    <mergeCell ref="H10594:R10594"/>
    <mergeCell ref="AB10595:AG10599"/>
    <mergeCell ref="B10596:E10596"/>
    <mergeCell ref="H10596:N10596"/>
    <mergeCell ref="O10596:R10596"/>
    <mergeCell ref="T10596:AA10596"/>
    <mergeCell ref="Z10601:AA10602"/>
    <mergeCell ref="AB10601:AB10602"/>
    <mergeCell ref="AC10601:AC10602"/>
    <mergeCell ref="AE10601:AE10602"/>
    <mergeCell ref="B10601:B10602"/>
    <mergeCell ref="D10601:E10602"/>
    <mergeCell ref="G10601:H10602"/>
    <mergeCell ref="J10601:M10602"/>
    <mergeCell ref="N10601:O10602"/>
    <mergeCell ref="Q10601:S10602"/>
    <mergeCell ref="AF10601:AF10602"/>
    <mergeCell ref="AG10601:AH10602"/>
    <mergeCell ref="D10588:E10588"/>
    <mergeCell ref="F10588:J10588"/>
    <mergeCell ref="K10588:M10588"/>
    <mergeCell ref="N10588:Q10588"/>
    <mergeCell ref="R10588:U10588"/>
    <mergeCell ref="V10588:W10588"/>
    <mergeCell ref="X10588:Y10588"/>
    <mergeCell ref="Z10588:AA10588"/>
    <mergeCell ref="AB10588:AC10588"/>
    <mergeCell ref="AD10588:AE10588"/>
    <mergeCell ref="AF10588:AG10588"/>
    <mergeCell ref="AH10588:AJ10588"/>
    <mergeCell ref="D10589:E10589"/>
    <mergeCell ref="F10589:J10589"/>
    <mergeCell ref="K10589:M10589"/>
    <mergeCell ref="N10589:Q10589"/>
    <mergeCell ref="R10589:U10589"/>
    <mergeCell ref="V10589:W10589"/>
    <mergeCell ref="X10589:Y10589"/>
    <mergeCell ref="Z10589:AA10589"/>
    <mergeCell ref="AB10589:AC10589"/>
    <mergeCell ref="AD10589:AE10589"/>
    <mergeCell ref="AF10589:AG10589"/>
    <mergeCell ref="AH10589:AJ10589"/>
    <mergeCell ref="D10590:E10590"/>
    <mergeCell ref="F10590:J10590"/>
    <mergeCell ref="K10590:M10590"/>
    <mergeCell ref="N10590:Q10590"/>
    <mergeCell ref="R10590:U10590"/>
    <mergeCell ref="V10590:W10590"/>
    <mergeCell ref="X10590:Y10590"/>
    <mergeCell ref="Z10590:AA10590"/>
    <mergeCell ref="AB10590:AC10590"/>
    <mergeCell ref="AD10590:AE10590"/>
    <mergeCell ref="AF10590:AG10590"/>
    <mergeCell ref="AH10590:AJ10590"/>
    <mergeCell ref="D10585:E10585"/>
    <mergeCell ref="F10585:J10585"/>
    <mergeCell ref="K10585:M10585"/>
    <mergeCell ref="N10585:Q10585"/>
    <mergeCell ref="R10585:U10585"/>
    <mergeCell ref="V10585:W10585"/>
    <mergeCell ref="X10585:Y10585"/>
    <mergeCell ref="Z10585:AA10585"/>
    <mergeCell ref="AB10585:AC10585"/>
    <mergeCell ref="AD10585:AE10585"/>
    <mergeCell ref="AF10585:AG10585"/>
    <mergeCell ref="AH10585:AJ10585"/>
    <mergeCell ref="D10586:E10586"/>
    <mergeCell ref="F10586:J10586"/>
    <mergeCell ref="K10586:M10586"/>
    <mergeCell ref="N10586:Q10586"/>
    <mergeCell ref="R10586:U10586"/>
    <mergeCell ref="V10586:W10586"/>
    <mergeCell ref="X10586:Y10586"/>
    <mergeCell ref="Z10586:AA10586"/>
    <mergeCell ref="AB10586:AC10586"/>
    <mergeCell ref="AD10586:AE10586"/>
    <mergeCell ref="AF10586:AG10586"/>
    <mergeCell ref="AH10586:AJ10586"/>
    <mergeCell ref="D10587:E10587"/>
    <mergeCell ref="F10587:J10587"/>
    <mergeCell ref="K10587:M10587"/>
    <mergeCell ref="N10587:Q10587"/>
    <mergeCell ref="R10587:U10587"/>
    <mergeCell ref="V10587:W10587"/>
    <mergeCell ref="X10587:Y10587"/>
    <mergeCell ref="Z10587:AA10587"/>
    <mergeCell ref="AB10587:AC10587"/>
    <mergeCell ref="AD10587:AE10587"/>
    <mergeCell ref="AF10587:AG10587"/>
    <mergeCell ref="AH10587:AJ10587"/>
    <mergeCell ref="D10582:E10582"/>
    <mergeCell ref="F10582:J10582"/>
    <mergeCell ref="K10582:M10582"/>
    <mergeCell ref="N10582:Q10582"/>
    <mergeCell ref="R10582:U10582"/>
    <mergeCell ref="V10582:W10582"/>
    <mergeCell ref="X10582:Y10582"/>
    <mergeCell ref="Z10582:AA10582"/>
    <mergeCell ref="AB10582:AC10582"/>
    <mergeCell ref="AD10582:AE10582"/>
    <mergeCell ref="AF10582:AG10582"/>
    <mergeCell ref="AH10582:AJ10582"/>
    <mergeCell ref="D10583:E10583"/>
    <mergeCell ref="F10583:J10583"/>
    <mergeCell ref="K10583:M10583"/>
    <mergeCell ref="N10583:Q10583"/>
    <mergeCell ref="R10583:U10583"/>
    <mergeCell ref="V10583:W10583"/>
    <mergeCell ref="X10583:Y10583"/>
    <mergeCell ref="Z10583:AA10583"/>
    <mergeCell ref="AB10583:AC10583"/>
    <mergeCell ref="AD10583:AE10583"/>
    <mergeCell ref="AF10583:AG10583"/>
    <mergeCell ref="AH10583:AJ10583"/>
    <mergeCell ref="D10584:E10584"/>
    <mergeCell ref="F10584:J10584"/>
    <mergeCell ref="K10584:M10584"/>
    <mergeCell ref="N10584:Q10584"/>
    <mergeCell ref="R10584:U10584"/>
    <mergeCell ref="V10584:W10584"/>
    <mergeCell ref="X10584:Y10584"/>
    <mergeCell ref="Z10584:AA10584"/>
    <mergeCell ref="AB10584:AC10584"/>
    <mergeCell ref="AD10584:AE10584"/>
    <mergeCell ref="AF10584:AG10584"/>
    <mergeCell ref="AH10584:AJ10584"/>
    <mergeCell ref="D10579:E10579"/>
    <mergeCell ref="F10579:J10579"/>
    <mergeCell ref="K10579:M10579"/>
    <mergeCell ref="N10579:Q10579"/>
    <mergeCell ref="R10579:U10579"/>
    <mergeCell ref="V10579:W10579"/>
    <mergeCell ref="X10579:Y10579"/>
    <mergeCell ref="Z10579:AA10579"/>
    <mergeCell ref="AB10579:AC10579"/>
    <mergeCell ref="AD10579:AE10579"/>
    <mergeCell ref="AF10579:AG10579"/>
    <mergeCell ref="AH10579:AJ10579"/>
    <mergeCell ref="D10580:E10580"/>
    <mergeCell ref="F10580:J10580"/>
    <mergeCell ref="K10580:M10580"/>
    <mergeCell ref="N10580:Q10580"/>
    <mergeCell ref="R10580:U10580"/>
    <mergeCell ref="V10580:W10580"/>
    <mergeCell ref="X10580:Y10580"/>
    <mergeCell ref="Z10580:AA10580"/>
    <mergeCell ref="AB10580:AC10580"/>
    <mergeCell ref="AD10580:AE10580"/>
    <mergeCell ref="AF10580:AG10580"/>
    <mergeCell ref="AH10580:AJ10580"/>
    <mergeCell ref="D10581:E10581"/>
    <mergeCell ref="F10581:J10581"/>
    <mergeCell ref="K10581:M10581"/>
    <mergeCell ref="N10581:Q10581"/>
    <mergeCell ref="R10581:U10581"/>
    <mergeCell ref="V10581:W10581"/>
    <mergeCell ref="X10581:Y10581"/>
    <mergeCell ref="Z10581:AA10581"/>
    <mergeCell ref="AB10581:AC10581"/>
    <mergeCell ref="AD10581:AE10581"/>
    <mergeCell ref="AF10581:AG10581"/>
    <mergeCell ref="AH10581:AJ10581"/>
    <mergeCell ref="D10576:E10576"/>
    <mergeCell ref="F10576:J10576"/>
    <mergeCell ref="K10576:M10576"/>
    <mergeCell ref="N10576:Q10576"/>
    <mergeCell ref="R10576:U10576"/>
    <mergeCell ref="V10576:W10576"/>
    <mergeCell ref="X10576:Y10576"/>
    <mergeCell ref="Z10576:AA10576"/>
    <mergeCell ref="AB10576:AC10576"/>
    <mergeCell ref="AD10576:AE10576"/>
    <mergeCell ref="AF10576:AG10576"/>
    <mergeCell ref="AH10576:AJ10576"/>
    <mergeCell ref="D10577:E10577"/>
    <mergeCell ref="F10577:J10577"/>
    <mergeCell ref="K10577:M10577"/>
    <mergeCell ref="N10577:Q10577"/>
    <mergeCell ref="R10577:U10577"/>
    <mergeCell ref="V10577:W10577"/>
    <mergeCell ref="X10577:Y10577"/>
    <mergeCell ref="Z10577:AA10577"/>
    <mergeCell ref="AB10577:AC10577"/>
    <mergeCell ref="AD10577:AE10577"/>
    <mergeCell ref="AF10577:AG10577"/>
    <mergeCell ref="AH10577:AJ10577"/>
    <mergeCell ref="D10578:E10578"/>
    <mergeCell ref="F10578:J10578"/>
    <mergeCell ref="K10578:M10578"/>
    <mergeCell ref="N10578:Q10578"/>
    <mergeCell ref="R10578:U10578"/>
    <mergeCell ref="V10578:W10578"/>
    <mergeCell ref="X10578:Y10578"/>
    <mergeCell ref="Z10578:AA10578"/>
    <mergeCell ref="AB10578:AC10578"/>
    <mergeCell ref="AD10578:AE10578"/>
    <mergeCell ref="AF10578:AG10578"/>
    <mergeCell ref="AH10578:AJ10578"/>
    <mergeCell ref="D10573:E10573"/>
    <mergeCell ref="F10573:J10573"/>
    <mergeCell ref="K10573:M10573"/>
    <mergeCell ref="N10573:Q10573"/>
    <mergeCell ref="R10573:U10573"/>
    <mergeCell ref="V10573:W10573"/>
    <mergeCell ref="X10573:Y10573"/>
    <mergeCell ref="Z10573:AA10573"/>
    <mergeCell ref="AB10573:AC10573"/>
    <mergeCell ref="AD10573:AE10573"/>
    <mergeCell ref="AF10573:AG10573"/>
    <mergeCell ref="AH10573:AJ10573"/>
    <mergeCell ref="D10574:E10574"/>
    <mergeCell ref="F10574:J10574"/>
    <mergeCell ref="K10574:M10574"/>
    <mergeCell ref="N10574:Q10574"/>
    <mergeCell ref="R10574:U10574"/>
    <mergeCell ref="V10574:W10574"/>
    <mergeCell ref="X10574:Y10574"/>
    <mergeCell ref="Z10574:AA10574"/>
    <mergeCell ref="AB10574:AC10574"/>
    <mergeCell ref="AD10574:AE10574"/>
    <mergeCell ref="AF10574:AG10574"/>
    <mergeCell ref="AH10574:AJ10574"/>
    <mergeCell ref="D10575:E10575"/>
    <mergeCell ref="F10575:J10575"/>
    <mergeCell ref="K10575:M10575"/>
    <mergeCell ref="N10575:Q10575"/>
    <mergeCell ref="R10575:U10575"/>
    <mergeCell ref="V10575:W10575"/>
    <mergeCell ref="X10575:Y10575"/>
    <mergeCell ref="Z10575:AA10575"/>
    <mergeCell ref="AB10575:AC10575"/>
    <mergeCell ref="AD10575:AE10575"/>
    <mergeCell ref="AF10575:AG10575"/>
    <mergeCell ref="AH10575:AJ10575"/>
    <mergeCell ref="D10570:E10570"/>
    <mergeCell ref="F10570:J10570"/>
    <mergeCell ref="K10570:M10570"/>
    <mergeCell ref="N10570:Q10570"/>
    <mergeCell ref="R10570:U10570"/>
    <mergeCell ref="V10570:W10570"/>
    <mergeCell ref="X10570:Y10570"/>
    <mergeCell ref="Z10570:AA10570"/>
    <mergeCell ref="AB10570:AC10570"/>
    <mergeCell ref="AD10570:AE10570"/>
    <mergeCell ref="AF10570:AG10570"/>
    <mergeCell ref="AH10570:AJ10570"/>
    <mergeCell ref="D10571:E10571"/>
    <mergeCell ref="F10571:J10571"/>
    <mergeCell ref="K10571:M10571"/>
    <mergeCell ref="N10571:Q10571"/>
    <mergeCell ref="R10571:U10571"/>
    <mergeCell ref="V10571:W10571"/>
    <mergeCell ref="X10571:Y10571"/>
    <mergeCell ref="Z10571:AA10571"/>
    <mergeCell ref="AB10571:AC10571"/>
    <mergeCell ref="AD10571:AE10571"/>
    <mergeCell ref="AF10571:AG10571"/>
    <mergeCell ref="AH10571:AJ10571"/>
    <mergeCell ref="D10572:E10572"/>
    <mergeCell ref="F10572:J10572"/>
    <mergeCell ref="K10572:M10572"/>
    <mergeCell ref="N10572:Q10572"/>
    <mergeCell ref="R10572:U10572"/>
    <mergeCell ref="V10572:W10572"/>
    <mergeCell ref="X10572:Y10572"/>
    <mergeCell ref="Z10572:AA10572"/>
    <mergeCell ref="AB10572:AC10572"/>
    <mergeCell ref="AD10572:AE10572"/>
    <mergeCell ref="AF10572:AG10572"/>
    <mergeCell ref="AH10572:AJ10572"/>
    <mergeCell ref="D10567:E10567"/>
    <mergeCell ref="F10567:J10567"/>
    <mergeCell ref="K10567:M10567"/>
    <mergeCell ref="N10567:Q10567"/>
    <mergeCell ref="R10567:U10567"/>
    <mergeCell ref="V10567:W10567"/>
    <mergeCell ref="X10567:Y10567"/>
    <mergeCell ref="Z10567:AA10567"/>
    <mergeCell ref="AB10567:AC10567"/>
    <mergeCell ref="AD10567:AE10567"/>
    <mergeCell ref="AF10567:AG10567"/>
    <mergeCell ref="AH10567:AJ10567"/>
    <mergeCell ref="D10568:E10568"/>
    <mergeCell ref="F10568:J10568"/>
    <mergeCell ref="K10568:M10568"/>
    <mergeCell ref="N10568:Q10568"/>
    <mergeCell ref="R10568:U10568"/>
    <mergeCell ref="V10568:W10568"/>
    <mergeCell ref="X10568:Y10568"/>
    <mergeCell ref="Z10568:AA10568"/>
    <mergeCell ref="AB10568:AC10568"/>
    <mergeCell ref="AD10568:AE10568"/>
    <mergeCell ref="AF10568:AG10568"/>
    <mergeCell ref="AH10568:AJ10568"/>
    <mergeCell ref="D10569:E10569"/>
    <mergeCell ref="F10569:J10569"/>
    <mergeCell ref="K10569:M10569"/>
    <mergeCell ref="N10569:Q10569"/>
    <mergeCell ref="R10569:U10569"/>
    <mergeCell ref="V10569:W10569"/>
    <mergeCell ref="X10569:Y10569"/>
    <mergeCell ref="Z10569:AA10569"/>
    <mergeCell ref="AB10569:AC10569"/>
    <mergeCell ref="AD10569:AE10569"/>
    <mergeCell ref="AF10569:AG10569"/>
    <mergeCell ref="AH10569:AJ10569"/>
    <mergeCell ref="D10564:E10564"/>
    <mergeCell ref="F10564:J10564"/>
    <mergeCell ref="K10564:M10564"/>
    <mergeCell ref="N10564:Q10564"/>
    <mergeCell ref="R10564:U10564"/>
    <mergeCell ref="V10564:W10564"/>
    <mergeCell ref="X10564:Y10564"/>
    <mergeCell ref="Z10564:AA10564"/>
    <mergeCell ref="AB10564:AC10564"/>
    <mergeCell ref="AD10564:AE10564"/>
    <mergeCell ref="AF10564:AG10564"/>
    <mergeCell ref="AH10564:AJ10564"/>
    <mergeCell ref="D10565:E10565"/>
    <mergeCell ref="F10565:J10565"/>
    <mergeCell ref="K10565:M10565"/>
    <mergeCell ref="N10565:Q10565"/>
    <mergeCell ref="R10565:U10565"/>
    <mergeCell ref="V10565:W10565"/>
    <mergeCell ref="X10565:Y10565"/>
    <mergeCell ref="Z10565:AA10565"/>
    <mergeCell ref="AB10565:AC10565"/>
    <mergeCell ref="AD10565:AE10565"/>
    <mergeCell ref="AF10565:AG10565"/>
    <mergeCell ref="AH10565:AJ10565"/>
    <mergeCell ref="D10566:E10566"/>
    <mergeCell ref="F10566:J10566"/>
    <mergeCell ref="K10566:M10566"/>
    <mergeCell ref="N10566:Q10566"/>
    <mergeCell ref="R10566:U10566"/>
    <mergeCell ref="V10566:W10566"/>
    <mergeCell ref="X10566:Y10566"/>
    <mergeCell ref="Z10566:AA10566"/>
    <mergeCell ref="AB10566:AC10566"/>
    <mergeCell ref="AD10566:AE10566"/>
    <mergeCell ref="AF10566:AG10566"/>
    <mergeCell ref="AH10566:AJ10566"/>
    <mergeCell ref="D10561:E10561"/>
    <mergeCell ref="F10561:J10561"/>
    <mergeCell ref="K10561:M10561"/>
    <mergeCell ref="N10561:Q10561"/>
    <mergeCell ref="R10561:U10561"/>
    <mergeCell ref="V10561:W10561"/>
    <mergeCell ref="X10561:Y10561"/>
    <mergeCell ref="Z10561:AA10561"/>
    <mergeCell ref="AB10561:AC10561"/>
    <mergeCell ref="AD10561:AE10561"/>
    <mergeCell ref="AF10561:AG10561"/>
    <mergeCell ref="AH10561:AJ10561"/>
    <mergeCell ref="D10562:E10562"/>
    <mergeCell ref="F10562:J10562"/>
    <mergeCell ref="K10562:M10562"/>
    <mergeCell ref="N10562:Q10562"/>
    <mergeCell ref="R10562:U10562"/>
    <mergeCell ref="V10562:W10562"/>
    <mergeCell ref="X10562:Y10562"/>
    <mergeCell ref="Z10562:AA10562"/>
    <mergeCell ref="AB10562:AC10562"/>
    <mergeCell ref="AD10562:AE10562"/>
    <mergeCell ref="AF10562:AG10562"/>
    <mergeCell ref="AH10562:AJ10562"/>
    <mergeCell ref="D10563:E10563"/>
    <mergeCell ref="F10563:J10563"/>
    <mergeCell ref="K10563:M10563"/>
    <mergeCell ref="N10563:Q10563"/>
    <mergeCell ref="R10563:U10563"/>
    <mergeCell ref="V10563:W10563"/>
    <mergeCell ref="X10563:Y10563"/>
    <mergeCell ref="Z10563:AA10563"/>
    <mergeCell ref="AB10563:AC10563"/>
    <mergeCell ref="AD10563:AE10563"/>
    <mergeCell ref="AF10563:AG10563"/>
    <mergeCell ref="AH10563:AJ10563"/>
    <mergeCell ref="D10558:E10558"/>
    <mergeCell ref="F10558:J10558"/>
    <mergeCell ref="K10558:M10558"/>
    <mergeCell ref="N10558:Q10558"/>
    <mergeCell ref="R10558:U10558"/>
    <mergeCell ref="V10558:W10558"/>
    <mergeCell ref="X10558:Y10558"/>
    <mergeCell ref="Z10558:AA10558"/>
    <mergeCell ref="AB10558:AC10558"/>
    <mergeCell ref="AD10558:AE10558"/>
    <mergeCell ref="AF10558:AG10558"/>
    <mergeCell ref="AH10558:AJ10558"/>
    <mergeCell ref="D10559:E10559"/>
    <mergeCell ref="F10559:J10559"/>
    <mergeCell ref="K10559:M10559"/>
    <mergeCell ref="N10559:Q10559"/>
    <mergeCell ref="R10559:U10559"/>
    <mergeCell ref="V10559:W10559"/>
    <mergeCell ref="X10559:Y10559"/>
    <mergeCell ref="Z10559:AA10559"/>
    <mergeCell ref="AB10559:AC10559"/>
    <mergeCell ref="AD10559:AE10559"/>
    <mergeCell ref="AF10559:AG10559"/>
    <mergeCell ref="AH10559:AJ10559"/>
    <mergeCell ref="D10560:E10560"/>
    <mergeCell ref="F10560:J10560"/>
    <mergeCell ref="K10560:M10560"/>
    <mergeCell ref="N10560:Q10560"/>
    <mergeCell ref="R10560:U10560"/>
    <mergeCell ref="V10560:W10560"/>
    <mergeCell ref="X10560:Y10560"/>
    <mergeCell ref="Z10560:AA10560"/>
    <mergeCell ref="AB10560:AC10560"/>
    <mergeCell ref="AD10560:AE10560"/>
    <mergeCell ref="AF10560:AG10560"/>
    <mergeCell ref="AH10560:AJ10560"/>
    <mergeCell ref="D10555:E10555"/>
    <mergeCell ref="F10555:J10555"/>
    <mergeCell ref="K10555:M10555"/>
    <mergeCell ref="N10555:Q10555"/>
    <mergeCell ref="R10555:U10555"/>
    <mergeCell ref="V10555:W10555"/>
    <mergeCell ref="X10555:Y10555"/>
    <mergeCell ref="Z10555:AA10555"/>
    <mergeCell ref="AB10555:AC10555"/>
    <mergeCell ref="AD10555:AE10555"/>
    <mergeCell ref="AF10555:AG10555"/>
    <mergeCell ref="AH10555:AJ10555"/>
    <mergeCell ref="D10556:E10556"/>
    <mergeCell ref="F10556:J10556"/>
    <mergeCell ref="K10556:M10556"/>
    <mergeCell ref="N10556:Q10556"/>
    <mergeCell ref="R10556:U10556"/>
    <mergeCell ref="V10556:W10556"/>
    <mergeCell ref="X10556:Y10556"/>
    <mergeCell ref="Z10556:AA10556"/>
    <mergeCell ref="AB10556:AC10556"/>
    <mergeCell ref="AD10556:AE10556"/>
    <mergeCell ref="AF10556:AG10556"/>
    <mergeCell ref="AH10556:AJ10556"/>
    <mergeCell ref="D10557:E10557"/>
    <mergeCell ref="F10557:J10557"/>
    <mergeCell ref="K10557:M10557"/>
    <mergeCell ref="N10557:Q10557"/>
    <mergeCell ref="R10557:U10557"/>
    <mergeCell ref="V10557:W10557"/>
    <mergeCell ref="X10557:Y10557"/>
    <mergeCell ref="Z10557:AA10557"/>
    <mergeCell ref="AB10557:AC10557"/>
    <mergeCell ref="AD10557:AE10557"/>
    <mergeCell ref="AF10557:AG10557"/>
    <mergeCell ref="AH10557:AJ10557"/>
    <mergeCell ref="B10545:F10545"/>
    <mergeCell ref="H10545:R10545"/>
    <mergeCell ref="AB10546:AG10550"/>
    <mergeCell ref="B10547:E10547"/>
    <mergeCell ref="H10547:N10547"/>
    <mergeCell ref="O10547:R10547"/>
    <mergeCell ref="T10547:AA10547"/>
    <mergeCell ref="B10552:B10553"/>
    <mergeCell ref="D10552:E10553"/>
    <mergeCell ref="G10552:H10553"/>
    <mergeCell ref="J10552:M10553"/>
    <mergeCell ref="N10552:O10553"/>
    <mergeCell ref="Q10552:S10553"/>
    <mergeCell ref="T10552:U10553"/>
    <mergeCell ref="X10552:Y10553"/>
    <mergeCell ref="Z10552:AA10553"/>
    <mergeCell ref="AB10552:AB10553"/>
    <mergeCell ref="AC10552:AC10553"/>
    <mergeCell ref="AE10552:AE10553"/>
    <mergeCell ref="AF10552:AF10553"/>
    <mergeCell ref="AG10552:AH10553"/>
    <mergeCell ref="D10554:E10554"/>
    <mergeCell ref="F10554:J10554"/>
    <mergeCell ref="K10554:M10554"/>
    <mergeCell ref="N10554:Q10554"/>
    <mergeCell ref="R10554:U10554"/>
    <mergeCell ref="V10554:W10554"/>
    <mergeCell ref="X10554:Y10554"/>
    <mergeCell ref="Z10554:AA10554"/>
    <mergeCell ref="AB10554:AC10554"/>
    <mergeCell ref="AD10554:AE10554"/>
    <mergeCell ref="AF10554:AG10554"/>
    <mergeCell ref="AH10554:AJ10554"/>
    <mergeCell ref="D10536:E10536"/>
    <mergeCell ref="F10536:J10536"/>
    <mergeCell ref="K10536:M10536"/>
    <mergeCell ref="N10536:Q10536"/>
    <mergeCell ref="R10536:U10536"/>
    <mergeCell ref="V10536:W10536"/>
    <mergeCell ref="D10537:E10537"/>
    <mergeCell ref="F10537:J10537"/>
    <mergeCell ref="K10537:M10537"/>
    <mergeCell ref="N10537:Q10537"/>
    <mergeCell ref="R10537:U10537"/>
    <mergeCell ref="V10537:W10537"/>
    <mergeCell ref="D10538:E10538"/>
    <mergeCell ref="F10538:J10538"/>
    <mergeCell ref="K10538:M10538"/>
    <mergeCell ref="N10538:Q10538"/>
    <mergeCell ref="R10538:U10538"/>
    <mergeCell ref="V10538:W10538"/>
    <mergeCell ref="D10539:E10539"/>
    <mergeCell ref="F10539:J10539"/>
    <mergeCell ref="K10539:M10539"/>
    <mergeCell ref="N10539:Q10539"/>
    <mergeCell ref="R10539:U10539"/>
    <mergeCell ref="V10539:W10539"/>
    <mergeCell ref="D10540:E10540"/>
    <mergeCell ref="F10540:J10540"/>
    <mergeCell ref="K10540:M10540"/>
    <mergeCell ref="N10540:Q10540"/>
    <mergeCell ref="R10540:U10540"/>
    <mergeCell ref="V10540:W10540"/>
    <mergeCell ref="D10541:E10541"/>
    <mergeCell ref="F10541:J10541"/>
    <mergeCell ref="K10541:M10541"/>
    <mergeCell ref="N10541:Q10541"/>
    <mergeCell ref="R10541:U10541"/>
    <mergeCell ref="V10541:W10541"/>
    <mergeCell ref="D10530:E10530"/>
    <mergeCell ref="F10530:J10530"/>
    <mergeCell ref="K10530:M10530"/>
    <mergeCell ref="N10530:Q10530"/>
    <mergeCell ref="R10530:U10530"/>
    <mergeCell ref="V10530:W10530"/>
    <mergeCell ref="D10531:E10531"/>
    <mergeCell ref="F10531:J10531"/>
    <mergeCell ref="K10531:M10531"/>
    <mergeCell ref="N10531:Q10531"/>
    <mergeCell ref="R10531:U10531"/>
    <mergeCell ref="V10531:W10531"/>
    <mergeCell ref="D10532:E10532"/>
    <mergeCell ref="F10532:J10532"/>
    <mergeCell ref="K10532:M10532"/>
    <mergeCell ref="N10532:Q10532"/>
    <mergeCell ref="R10532:U10532"/>
    <mergeCell ref="V10532:W10532"/>
    <mergeCell ref="D10533:E10533"/>
    <mergeCell ref="F10533:J10533"/>
    <mergeCell ref="K10533:M10533"/>
    <mergeCell ref="N10533:Q10533"/>
    <mergeCell ref="R10533:U10533"/>
    <mergeCell ref="V10533:W10533"/>
    <mergeCell ref="D10534:E10534"/>
    <mergeCell ref="F10534:J10534"/>
    <mergeCell ref="K10534:M10534"/>
    <mergeCell ref="N10534:Q10534"/>
    <mergeCell ref="R10534:U10534"/>
    <mergeCell ref="V10534:W10534"/>
    <mergeCell ref="D10535:E10535"/>
    <mergeCell ref="F10535:J10535"/>
    <mergeCell ref="K10535:M10535"/>
    <mergeCell ref="N10535:Q10535"/>
    <mergeCell ref="R10535:U10535"/>
    <mergeCell ref="V10535:W10535"/>
    <mergeCell ref="D10524:E10524"/>
    <mergeCell ref="F10524:J10524"/>
    <mergeCell ref="K10524:M10524"/>
    <mergeCell ref="N10524:Q10524"/>
    <mergeCell ref="R10524:U10524"/>
    <mergeCell ref="V10524:W10524"/>
    <mergeCell ref="D10525:E10525"/>
    <mergeCell ref="F10525:J10525"/>
    <mergeCell ref="K10525:M10525"/>
    <mergeCell ref="N10525:Q10525"/>
    <mergeCell ref="R10525:U10525"/>
    <mergeCell ref="V10525:W10525"/>
    <mergeCell ref="D10526:E10526"/>
    <mergeCell ref="F10526:J10526"/>
    <mergeCell ref="K10526:M10526"/>
    <mergeCell ref="N10526:Q10526"/>
    <mergeCell ref="R10526:U10526"/>
    <mergeCell ref="V10526:W10526"/>
    <mergeCell ref="D10527:E10527"/>
    <mergeCell ref="F10527:J10527"/>
    <mergeCell ref="K10527:M10527"/>
    <mergeCell ref="N10527:Q10527"/>
    <mergeCell ref="R10527:U10527"/>
    <mergeCell ref="V10527:W10527"/>
    <mergeCell ref="D10528:E10528"/>
    <mergeCell ref="F10528:J10528"/>
    <mergeCell ref="K10528:M10528"/>
    <mergeCell ref="N10528:Q10528"/>
    <mergeCell ref="R10528:U10528"/>
    <mergeCell ref="V10528:W10528"/>
    <mergeCell ref="D10529:E10529"/>
    <mergeCell ref="F10529:J10529"/>
    <mergeCell ref="K10529:M10529"/>
    <mergeCell ref="N10529:Q10529"/>
    <mergeCell ref="R10529:U10529"/>
    <mergeCell ref="V10529:W10529"/>
    <mergeCell ref="D10518:E10518"/>
    <mergeCell ref="F10518:J10518"/>
    <mergeCell ref="K10518:M10518"/>
    <mergeCell ref="N10518:Q10518"/>
    <mergeCell ref="R10518:U10518"/>
    <mergeCell ref="V10518:W10518"/>
    <mergeCell ref="T10516:U10517"/>
    <mergeCell ref="X10516:Y10517"/>
    <mergeCell ref="D10519:E10519"/>
    <mergeCell ref="F10519:J10519"/>
    <mergeCell ref="K10519:M10519"/>
    <mergeCell ref="N10519:Q10519"/>
    <mergeCell ref="R10519:U10519"/>
    <mergeCell ref="V10519:W10519"/>
    <mergeCell ref="D10520:E10520"/>
    <mergeCell ref="F10520:J10520"/>
    <mergeCell ref="K10520:M10520"/>
    <mergeCell ref="N10520:Q10520"/>
    <mergeCell ref="R10520:U10520"/>
    <mergeCell ref="V10520:W10520"/>
    <mergeCell ref="D10521:E10521"/>
    <mergeCell ref="F10521:J10521"/>
    <mergeCell ref="K10521:M10521"/>
    <mergeCell ref="N10521:Q10521"/>
    <mergeCell ref="R10521:U10521"/>
    <mergeCell ref="V10521:W10521"/>
    <mergeCell ref="D10522:E10522"/>
    <mergeCell ref="F10522:J10522"/>
    <mergeCell ref="K10522:M10522"/>
    <mergeCell ref="N10522:Q10522"/>
    <mergeCell ref="R10522:U10522"/>
    <mergeCell ref="V10522:W10522"/>
    <mergeCell ref="D10523:E10523"/>
    <mergeCell ref="F10523:J10523"/>
    <mergeCell ref="K10523:M10523"/>
    <mergeCell ref="N10523:Q10523"/>
    <mergeCell ref="R10523:U10523"/>
    <mergeCell ref="V10523:W10523"/>
    <mergeCell ref="D10506:E10506"/>
    <mergeCell ref="F10506:J10506"/>
    <mergeCell ref="K10506:M10506"/>
    <mergeCell ref="N10506:Q10506"/>
    <mergeCell ref="R10506:U10506"/>
    <mergeCell ref="V10506:W10506"/>
    <mergeCell ref="X10506:Y10506"/>
    <mergeCell ref="Z10506:AA10506"/>
    <mergeCell ref="AB10506:AC10506"/>
    <mergeCell ref="AD10506:AE10506"/>
    <mergeCell ref="AF10506:AG10506"/>
    <mergeCell ref="AH10506:AJ10506"/>
    <mergeCell ref="D10507:E10507"/>
    <mergeCell ref="F10507:J10507"/>
    <mergeCell ref="K10507:M10507"/>
    <mergeCell ref="N10507:Q10507"/>
    <mergeCell ref="R10507:U10507"/>
    <mergeCell ref="V10507:W10507"/>
    <mergeCell ref="X10507:Y10507"/>
    <mergeCell ref="Z10507:AA10507"/>
    <mergeCell ref="AB10507:AC10507"/>
    <mergeCell ref="AD10507:AE10507"/>
    <mergeCell ref="AF10507:AG10507"/>
    <mergeCell ref="AH10507:AJ10507"/>
    <mergeCell ref="B10508:E10508"/>
    <mergeCell ref="B10509:F10509"/>
    <mergeCell ref="H10509:R10509"/>
    <mergeCell ref="AB10510:AG10514"/>
    <mergeCell ref="B10511:E10511"/>
    <mergeCell ref="H10511:N10511"/>
    <mergeCell ref="O10511:R10511"/>
    <mergeCell ref="T10511:AA10511"/>
    <mergeCell ref="Z10516:AA10517"/>
    <mergeCell ref="AB10516:AB10517"/>
    <mergeCell ref="AC10516:AC10517"/>
    <mergeCell ref="AE10516:AE10517"/>
    <mergeCell ref="B10516:B10517"/>
    <mergeCell ref="D10516:E10517"/>
    <mergeCell ref="G10516:H10517"/>
    <mergeCell ref="J10516:M10517"/>
    <mergeCell ref="N10516:O10517"/>
    <mergeCell ref="Q10516:S10517"/>
    <mergeCell ref="AF10516:AF10517"/>
    <mergeCell ref="AG10516:AH10517"/>
    <mergeCell ref="D10503:E10503"/>
    <mergeCell ref="F10503:J10503"/>
    <mergeCell ref="K10503:M10503"/>
    <mergeCell ref="N10503:Q10503"/>
    <mergeCell ref="R10503:U10503"/>
    <mergeCell ref="V10503:W10503"/>
    <mergeCell ref="X10503:Y10503"/>
    <mergeCell ref="Z10503:AA10503"/>
    <mergeCell ref="AB10503:AC10503"/>
    <mergeCell ref="AD10503:AE10503"/>
    <mergeCell ref="AF10503:AG10503"/>
    <mergeCell ref="AH10503:AJ10503"/>
    <mergeCell ref="D10504:E10504"/>
    <mergeCell ref="F10504:J10504"/>
    <mergeCell ref="K10504:M10504"/>
    <mergeCell ref="N10504:Q10504"/>
    <mergeCell ref="R10504:U10504"/>
    <mergeCell ref="V10504:W10504"/>
    <mergeCell ref="X10504:Y10504"/>
    <mergeCell ref="Z10504:AA10504"/>
    <mergeCell ref="AB10504:AC10504"/>
    <mergeCell ref="AD10504:AE10504"/>
    <mergeCell ref="AF10504:AG10504"/>
    <mergeCell ref="AH10504:AJ10504"/>
    <mergeCell ref="D10505:E10505"/>
    <mergeCell ref="F10505:J10505"/>
    <mergeCell ref="K10505:M10505"/>
    <mergeCell ref="N10505:Q10505"/>
    <mergeCell ref="R10505:U10505"/>
    <mergeCell ref="V10505:W10505"/>
    <mergeCell ref="X10505:Y10505"/>
    <mergeCell ref="Z10505:AA10505"/>
    <mergeCell ref="AB10505:AC10505"/>
    <mergeCell ref="AD10505:AE10505"/>
    <mergeCell ref="AF10505:AG10505"/>
    <mergeCell ref="AH10505:AJ10505"/>
    <mergeCell ref="D10500:E10500"/>
    <mergeCell ref="F10500:J10500"/>
    <mergeCell ref="K10500:M10500"/>
    <mergeCell ref="N10500:Q10500"/>
    <mergeCell ref="R10500:U10500"/>
    <mergeCell ref="V10500:W10500"/>
    <mergeCell ref="X10500:Y10500"/>
    <mergeCell ref="Z10500:AA10500"/>
    <mergeCell ref="AB10500:AC10500"/>
    <mergeCell ref="AD10500:AE10500"/>
    <mergeCell ref="AF10500:AG10500"/>
    <mergeCell ref="AH10500:AJ10500"/>
    <mergeCell ref="D10501:E10501"/>
    <mergeCell ref="F10501:J10501"/>
    <mergeCell ref="K10501:M10501"/>
    <mergeCell ref="N10501:Q10501"/>
    <mergeCell ref="R10501:U10501"/>
    <mergeCell ref="V10501:W10501"/>
    <mergeCell ref="X10501:Y10501"/>
    <mergeCell ref="Z10501:AA10501"/>
    <mergeCell ref="AB10501:AC10501"/>
    <mergeCell ref="AD10501:AE10501"/>
    <mergeCell ref="AF10501:AG10501"/>
    <mergeCell ref="AH10501:AJ10501"/>
    <mergeCell ref="D10502:E10502"/>
    <mergeCell ref="F10502:J10502"/>
    <mergeCell ref="K10502:M10502"/>
    <mergeCell ref="N10502:Q10502"/>
    <mergeCell ref="R10502:U10502"/>
    <mergeCell ref="V10502:W10502"/>
    <mergeCell ref="X10502:Y10502"/>
    <mergeCell ref="Z10502:AA10502"/>
    <mergeCell ref="AB10502:AC10502"/>
    <mergeCell ref="AD10502:AE10502"/>
    <mergeCell ref="AF10502:AG10502"/>
    <mergeCell ref="AH10502:AJ10502"/>
    <mergeCell ref="D10497:E10497"/>
    <mergeCell ref="F10497:J10497"/>
    <mergeCell ref="K10497:M10497"/>
    <mergeCell ref="N10497:Q10497"/>
    <mergeCell ref="R10497:U10497"/>
    <mergeCell ref="V10497:W10497"/>
    <mergeCell ref="X10497:Y10497"/>
    <mergeCell ref="Z10497:AA10497"/>
    <mergeCell ref="AB10497:AC10497"/>
    <mergeCell ref="AD10497:AE10497"/>
    <mergeCell ref="AF10497:AG10497"/>
    <mergeCell ref="AH10497:AJ10497"/>
    <mergeCell ref="D10498:E10498"/>
    <mergeCell ref="F10498:J10498"/>
    <mergeCell ref="K10498:M10498"/>
    <mergeCell ref="N10498:Q10498"/>
    <mergeCell ref="R10498:U10498"/>
    <mergeCell ref="V10498:W10498"/>
    <mergeCell ref="X10498:Y10498"/>
    <mergeCell ref="Z10498:AA10498"/>
    <mergeCell ref="AB10498:AC10498"/>
    <mergeCell ref="AD10498:AE10498"/>
    <mergeCell ref="AF10498:AG10498"/>
    <mergeCell ref="AH10498:AJ10498"/>
    <mergeCell ref="D10499:E10499"/>
    <mergeCell ref="F10499:J10499"/>
    <mergeCell ref="K10499:M10499"/>
    <mergeCell ref="N10499:Q10499"/>
    <mergeCell ref="R10499:U10499"/>
    <mergeCell ref="V10499:W10499"/>
    <mergeCell ref="X10499:Y10499"/>
    <mergeCell ref="Z10499:AA10499"/>
    <mergeCell ref="AB10499:AC10499"/>
    <mergeCell ref="AD10499:AE10499"/>
    <mergeCell ref="AF10499:AG10499"/>
    <mergeCell ref="AH10499:AJ10499"/>
    <mergeCell ref="D10494:E10494"/>
    <mergeCell ref="F10494:J10494"/>
    <mergeCell ref="K10494:M10494"/>
    <mergeCell ref="N10494:Q10494"/>
    <mergeCell ref="R10494:U10494"/>
    <mergeCell ref="V10494:W10494"/>
    <mergeCell ref="X10494:Y10494"/>
    <mergeCell ref="Z10494:AA10494"/>
    <mergeCell ref="AB10494:AC10494"/>
    <mergeCell ref="AD10494:AE10494"/>
    <mergeCell ref="AF10494:AG10494"/>
    <mergeCell ref="AH10494:AJ10494"/>
    <mergeCell ref="D10495:E10495"/>
    <mergeCell ref="F10495:J10495"/>
    <mergeCell ref="K10495:M10495"/>
    <mergeCell ref="N10495:Q10495"/>
    <mergeCell ref="R10495:U10495"/>
    <mergeCell ref="V10495:W10495"/>
    <mergeCell ref="X10495:Y10495"/>
    <mergeCell ref="Z10495:AA10495"/>
    <mergeCell ref="AB10495:AC10495"/>
    <mergeCell ref="AD10495:AE10495"/>
    <mergeCell ref="AF10495:AG10495"/>
    <mergeCell ref="AH10495:AJ10495"/>
    <mergeCell ref="D10496:E10496"/>
    <mergeCell ref="F10496:J10496"/>
    <mergeCell ref="K10496:M10496"/>
    <mergeCell ref="N10496:Q10496"/>
    <mergeCell ref="R10496:U10496"/>
    <mergeCell ref="V10496:W10496"/>
    <mergeCell ref="X10496:Y10496"/>
    <mergeCell ref="Z10496:AA10496"/>
    <mergeCell ref="AB10496:AC10496"/>
    <mergeCell ref="AD10496:AE10496"/>
    <mergeCell ref="AF10496:AG10496"/>
    <mergeCell ref="AH10496:AJ10496"/>
    <mergeCell ref="D10491:E10491"/>
    <mergeCell ref="F10491:J10491"/>
    <mergeCell ref="K10491:M10491"/>
    <mergeCell ref="N10491:Q10491"/>
    <mergeCell ref="R10491:U10491"/>
    <mergeCell ref="V10491:W10491"/>
    <mergeCell ref="X10491:Y10491"/>
    <mergeCell ref="Z10491:AA10491"/>
    <mergeCell ref="AB10491:AC10491"/>
    <mergeCell ref="AD10491:AE10491"/>
    <mergeCell ref="AF10491:AG10491"/>
    <mergeCell ref="AH10491:AJ10491"/>
    <mergeCell ref="D10492:E10492"/>
    <mergeCell ref="F10492:J10492"/>
    <mergeCell ref="K10492:M10492"/>
    <mergeCell ref="N10492:Q10492"/>
    <mergeCell ref="R10492:U10492"/>
    <mergeCell ref="V10492:W10492"/>
    <mergeCell ref="X10492:Y10492"/>
    <mergeCell ref="Z10492:AA10492"/>
    <mergeCell ref="AB10492:AC10492"/>
    <mergeCell ref="AD10492:AE10492"/>
    <mergeCell ref="AF10492:AG10492"/>
    <mergeCell ref="AH10492:AJ10492"/>
    <mergeCell ref="D10493:E10493"/>
    <mergeCell ref="F10493:J10493"/>
    <mergeCell ref="K10493:M10493"/>
    <mergeCell ref="N10493:Q10493"/>
    <mergeCell ref="R10493:U10493"/>
    <mergeCell ref="V10493:W10493"/>
    <mergeCell ref="X10493:Y10493"/>
    <mergeCell ref="Z10493:AA10493"/>
    <mergeCell ref="AB10493:AC10493"/>
    <mergeCell ref="AD10493:AE10493"/>
    <mergeCell ref="AF10493:AG10493"/>
    <mergeCell ref="AH10493:AJ10493"/>
    <mergeCell ref="D10488:E10488"/>
    <mergeCell ref="F10488:J10488"/>
    <mergeCell ref="K10488:M10488"/>
    <mergeCell ref="N10488:Q10488"/>
    <mergeCell ref="R10488:U10488"/>
    <mergeCell ref="V10488:W10488"/>
    <mergeCell ref="X10488:Y10488"/>
    <mergeCell ref="Z10488:AA10488"/>
    <mergeCell ref="AB10488:AC10488"/>
    <mergeCell ref="AD10488:AE10488"/>
    <mergeCell ref="AF10488:AG10488"/>
    <mergeCell ref="AH10488:AJ10488"/>
    <mergeCell ref="D10489:E10489"/>
    <mergeCell ref="F10489:J10489"/>
    <mergeCell ref="K10489:M10489"/>
    <mergeCell ref="N10489:Q10489"/>
    <mergeCell ref="R10489:U10489"/>
    <mergeCell ref="V10489:W10489"/>
    <mergeCell ref="X10489:Y10489"/>
    <mergeCell ref="Z10489:AA10489"/>
    <mergeCell ref="AB10489:AC10489"/>
    <mergeCell ref="AD10489:AE10489"/>
    <mergeCell ref="AF10489:AG10489"/>
    <mergeCell ref="AH10489:AJ10489"/>
    <mergeCell ref="D10490:E10490"/>
    <mergeCell ref="F10490:J10490"/>
    <mergeCell ref="K10490:M10490"/>
    <mergeCell ref="N10490:Q10490"/>
    <mergeCell ref="R10490:U10490"/>
    <mergeCell ref="V10490:W10490"/>
    <mergeCell ref="X10490:Y10490"/>
    <mergeCell ref="Z10490:AA10490"/>
    <mergeCell ref="AB10490:AC10490"/>
    <mergeCell ref="AD10490:AE10490"/>
    <mergeCell ref="AF10490:AG10490"/>
    <mergeCell ref="AH10490:AJ10490"/>
    <mergeCell ref="D10485:E10485"/>
    <mergeCell ref="F10485:J10485"/>
    <mergeCell ref="K10485:M10485"/>
    <mergeCell ref="N10485:Q10485"/>
    <mergeCell ref="R10485:U10485"/>
    <mergeCell ref="V10485:W10485"/>
    <mergeCell ref="X10485:Y10485"/>
    <mergeCell ref="Z10485:AA10485"/>
    <mergeCell ref="AB10485:AC10485"/>
    <mergeCell ref="AD10485:AE10485"/>
    <mergeCell ref="AF10485:AG10485"/>
    <mergeCell ref="AH10485:AJ10485"/>
    <mergeCell ref="D10486:E10486"/>
    <mergeCell ref="F10486:J10486"/>
    <mergeCell ref="K10486:M10486"/>
    <mergeCell ref="N10486:Q10486"/>
    <mergeCell ref="R10486:U10486"/>
    <mergeCell ref="V10486:W10486"/>
    <mergeCell ref="X10486:Y10486"/>
    <mergeCell ref="Z10486:AA10486"/>
    <mergeCell ref="AB10486:AC10486"/>
    <mergeCell ref="AD10486:AE10486"/>
    <mergeCell ref="AF10486:AG10486"/>
    <mergeCell ref="AH10486:AJ10486"/>
    <mergeCell ref="D10487:E10487"/>
    <mergeCell ref="F10487:J10487"/>
    <mergeCell ref="K10487:M10487"/>
    <mergeCell ref="N10487:Q10487"/>
    <mergeCell ref="R10487:U10487"/>
    <mergeCell ref="V10487:W10487"/>
    <mergeCell ref="X10487:Y10487"/>
    <mergeCell ref="Z10487:AA10487"/>
    <mergeCell ref="AB10487:AC10487"/>
    <mergeCell ref="AD10487:AE10487"/>
    <mergeCell ref="AF10487:AG10487"/>
    <mergeCell ref="AH10487:AJ10487"/>
    <mergeCell ref="D10482:E10482"/>
    <mergeCell ref="F10482:J10482"/>
    <mergeCell ref="K10482:M10482"/>
    <mergeCell ref="N10482:Q10482"/>
    <mergeCell ref="R10482:U10482"/>
    <mergeCell ref="V10482:W10482"/>
    <mergeCell ref="X10482:Y10482"/>
    <mergeCell ref="Z10482:AA10482"/>
    <mergeCell ref="AB10482:AC10482"/>
    <mergeCell ref="AD10482:AE10482"/>
    <mergeCell ref="AF10482:AG10482"/>
    <mergeCell ref="AH10482:AJ10482"/>
    <mergeCell ref="D10483:E10483"/>
    <mergeCell ref="F10483:J10483"/>
    <mergeCell ref="K10483:M10483"/>
    <mergeCell ref="N10483:Q10483"/>
    <mergeCell ref="R10483:U10483"/>
    <mergeCell ref="V10483:W10483"/>
    <mergeCell ref="X10483:Y10483"/>
    <mergeCell ref="Z10483:AA10483"/>
    <mergeCell ref="AB10483:AC10483"/>
    <mergeCell ref="AD10483:AE10483"/>
    <mergeCell ref="AF10483:AG10483"/>
    <mergeCell ref="AH10483:AJ10483"/>
    <mergeCell ref="D10484:E10484"/>
    <mergeCell ref="F10484:J10484"/>
    <mergeCell ref="K10484:M10484"/>
    <mergeCell ref="N10484:Q10484"/>
    <mergeCell ref="R10484:U10484"/>
    <mergeCell ref="V10484:W10484"/>
    <mergeCell ref="X10484:Y10484"/>
    <mergeCell ref="Z10484:AA10484"/>
    <mergeCell ref="AB10484:AC10484"/>
    <mergeCell ref="AD10484:AE10484"/>
    <mergeCell ref="AF10484:AG10484"/>
    <mergeCell ref="AH10484:AJ10484"/>
    <mergeCell ref="D10479:E10479"/>
    <mergeCell ref="F10479:J10479"/>
    <mergeCell ref="K10479:M10479"/>
    <mergeCell ref="N10479:Q10479"/>
    <mergeCell ref="R10479:U10479"/>
    <mergeCell ref="V10479:W10479"/>
    <mergeCell ref="X10479:Y10479"/>
    <mergeCell ref="Z10479:AA10479"/>
    <mergeCell ref="AB10479:AC10479"/>
    <mergeCell ref="AD10479:AE10479"/>
    <mergeCell ref="AF10479:AG10479"/>
    <mergeCell ref="AH10479:AJ10479"/>
    <mergeCell ref="D10480:E10480"/>
    <mergeCell ref="F10480:J10480"/>
    <mergeCell ref="K10480:M10480"/>
    <mergeCell ref="N10480:Q10480"/>
    <mergeCell ref="R10480:U10480"/>
    <mergeCell ref="V10480:W10480"/>
    <mergeCell ref="X10480:Y10480"/>
    <mergeCell ref="Z10480:AA10480"/>
    <mergeCell ref="AB10480:AC10480"/>
    <mergeCell ref="AD10480:AE10480"/>
    <mergeCell ref="AF10480:AG10480"/>
    <mergeCell ref="AH10480:AJ10480"/>
    <mergeCell ref="D10481:E10481"/>
    <mergeCell ref="F10481:J10481"/>
    <mergeCell ref="K10481:M10481"/>
    <mergeCell ref="N10481:Q10481"/>
    <mergeCell ref="R10481:U10481"/>
    <mergeCell ref="V10481:W10481"/>
    <mergeCell ref="X10481:Y10481"/>
    <mergeCell ref="Z10481:AA10481"/>
    <mergeCell ref="AB10481:AC10481"/>
    <mergeCell ref="AD10481:AE10481"/>
    <mergeCell ref="AF10481:AG10481"/>
    <mergeCell ref="AH10481:AJ10481"/>
    <mergeCell ref="D10476:E10476"/>
    <mergeCell ref="F10476:J10476"/>
    <mergeCell ref="K10476:M10476"/>
    <mergeCell ref="N10476:Q10476"/>
    <mergeCell ref="R10476:U10476"/>
    <mergeCell ref="V10476:W10476"/>
    <mergeCell ref="X10476:Y10476"/>
    <mergeCell ref="Z10476:AA10476"/>
    <mergeCell ref="AB10476:AC10476"/>
    <mergeCell ref="AD10476:AE10476"/>
    <mergeCell ref="AF10476:AG10476"/>
    <mergeCell ref="AH10476:AJ10476"/>
    <mergeCell ref="D10477:E10477"/>
    <mergeCell ref="F10477:J10477"/>
    <mergeCell ref="K10477:M10477"/>
    <mergeCell ref="N10477:Q10477"/>
    <mergeCell ref="R10477:U10477"/>
    <mergeCell ref="V10477:W10477"/>
    <mergeCell ref="X10477:Y10477"/>
    <mergeCell ref="Z10477:AA10477"/>
    <mergeCell ref="AB10477:AC10477"/>
    <mergeCell ref="AD10477:AE10477"/>
    <mergeCell ref="AF10477:AG10477"/>
    <mergeCell ref="AH10477:AJ10477"/>
    <mergeCell ref="D10478:E10478"/>
    <mergeCell ref="F10478:J10478"/>
    <mergeCell ref="K10478:M10478"/>
    <mergeCell ref="N10478:Q10478"/>
    <mergeCell ref="R10478:U10478"/>
    <mergeCell ref="V10478:W10478"/>
    <mergeCell ref="X10478:Y10478"/>
    <mergeCell ref="Z10478:AA10478"/>
    <mergeCell ref="AB10478:AC10478"/>
    <mergeCell ref="AD10478:AE10478"/>
    <mergeCell ref="AF10478:AG10478"/>
    <mergeCell ref="AH10478:AJ10478"/>
    <mergeCell ref="D10473:E10473"/>
    <mergeCell ref="F10473:J10473"/>
    <mergeCell ref="K10473:M10473"/>
    <mergeCell ref="N10473:Q10473"/>
    <mergeCell ref="R10473:U10473"/>
    <mergeCell ref="V10473:W10473"/>
    <mergeCell ref="X10473:Y10473"/>
    <mergeCell ref="Z10473:AA10473"/>
    <mergeCell ref="AB10473:AC10473"/>
    <mergeCell ref="AD10473:AE10473"/>
    <mergeCell ref="AF10473:AG10473"/>
    <mergeCell ref="AH10473:AJ10473"/>
    <mergeCell ref="D10474:E10474"/>
    <mergeCell ref="F10474:J10474"/>
    <mergeCell ref="K10474:M10474"/>
    <mergeCell ref="N10474:Q10474"/>
    <mergeCell ref="R10474:U10474"/>
    <mergeCell ref="V10474:W10474"/>
    <mergeCell ref="X10474:Y10474"/>
    <mergeCell ref="Z10474:AA10474"/>
    <mergeCell ref="AB10474:AC10474"/>
    <mergeCell ref="AD10474:AE10474"/>
    <mergeCell ref="AF10474:AG10474"/>
    <mergeCell ref="AH10474:AJ10474"/>
    <mergeCell ref="D10475:E10475"/>
    <mergeCell ref="F10475:J10475"/>
    <mergeCell ref="K10475:M10475"/>
    <mergeCell ref="N10475:Q10475"/>
    <mergeCell ref="R10475:U10475"/>
    <mergeCell ref="V10475:W10475"/>
    <mergeCell ref="X10475:Y10475"/>
    <mergeCell ref="Z10475:AA10475"/>
    <mergeCell ref="AB10475:AC10475"/>
    <mergeCell ref="AD10475:AE10475"/>
    <mergeCell ref="AF10475:AG10475"/>
    <mergeCell ref="AH10475:AJ10475"/>
    <mergeCell ref="D10470:E10470"/>
    <mergeCell ref="F10470:J10470"/>
    <mergeCell ref="K10470:M10470"/>
    <mergeCell ref="N10470:Q10470"/>
    <mergeCell ref="R10470:U10470"/>
    <mergeCell ref="V10470:W10470"/>
    <mergeCell ref="X10470:Y10470"/>
    <mergeCell ref="Z10470:AA10470"/>
    <mergeCell ref="AB10470:AC10470"/>
    <mergeCell ref="AD10470:AE10470"/>
    <mergeCell ref="AF10470:AG10470"/>
    <mergeCell ref="AH10470:AJ10470"/>
    <mergeCell ref="D10471:E10471"/>
    <mergeCell ref="F10471:J10471"/>
    <mergeCell ref="K10471:M10471"/>
    <mergeCell ref="N10471:Q10471"/>
    <mergeCell ref="R10471:U10471"/>
    <mergeCell ref="V10471:W10471"/>
    <mergeCell ref="X10471:Y10471"/>
    <mergeCell ref="Z10471:AA10471"/>
    <mergeCell ref="AB10471:AC10471"/>
    <mergeCell ref="AD10471:AE10471"/>
    <mergeCell ref="AF10471:AG10471"/>
    <mergeCell ref="AH10471:AJ10471"/>
    <mergeCell ref="D10472:E10472"/>
    <mergeCell ref="F10472:J10472"/>
    <mergeCell ref="K10472:M10472"/>
    <mergeCell ref="N10472:Q10472"/>
    <mergeCell ref="R10472:U10472"/>
    <mergeCell ref="V10472:W10472"/>
    <mergeCell ref="X10472:Y10472"/>
    <mergeCell ref="Z10472:AA10472"/>
    <mergeCell ref="AB10472:AC10472"/>
    <mergeCell ref="AD10472:AE10472"/>
    <mergeCell ref="AF10472:AG10472"/>
    <mergeCell ref="AH10472:AJ10472"/>
    <mergeCell ref="B10460:F10460"/>
    <mergeCell ref="H10460:R10460"/>
    <mergeCell ref="AB10461:AG10465"/>
    <mergeCell ref="B10462:E10462"/>
    <mergeCell ref="H10462:N10462"/>
    <mergeCell ref="O10462:R10462"/>
    <mergeCell ref="T10462:AA10462"/>
    <mergeCell ref="B10467:B10468"/>
    <mergeCell ref="D10467:E10468"/>
    <mergeCell ref="G10467:H10468"/>
    <mergeCell ref="J10467:M10468"/>
    <mergeCell ref="N10467:O10468"/>
    <mergeCell ref="Q10467:S10468"/>
    <mergeCell ref="T10467:U10468"/>
    <mergeCell ref="X10467:Y10468"/>
    <mergeCell ref="Z10467:AA10468"/>
    <mergeCell ref="AB10467:AB10468"/>
    <mergeCell ref="AC10467:AC10468"/>
    <mergeCell ref="AE10467:AE10468"/>
    <mergeCell ref="AF10467:AF10468"/>
    <mergeCell ref="AG10467:AH10468"/>
    <mergeCell ref="D10469:E10469"/>
    <mergeCell ref="F10469:J10469"/>
    <mergeCell ref="K10469:M10469"/>
    <mergeCell ref="N10469:Q10469"/>
    <mergeCell ref="R10469:U10469"/>
    <mergeCell ref="V10469:W10469"/>
    <mergeCell ref="X10469:Y10469"/>
    <mergeCell ref="Z10469:AA10469"/>
    <mergeCell ref="AB10469:AC10469"/>
    <mergeCell ref="AD10469:AE10469"/>
    <mergeCell ref="AF10469:AG10469"/>
    <mergeCell ref="AH10469:AJ10469"/>
    <mergeCell ref="D10451:E10451"/>
    <mergeCell ref="F10451:J10451"/>
    <mergeCell ref="K10451:M10451"/>
    <mergeCell ref="N10451:Q10451"/>
    <mergeCell ref="R10451:U10451"/>
    <mergeCell ref="V10451:W10451"/>
    <mergeCell ref="D10452:E10452"/>
    <mergeCell ref="F10452:J10452"/>
    <mergeCell ref="K10452:M10452"/>
    <mergeCell ref="N10452:Q10452"/>
    <mergeCell ref="R10452:U10452"/>
    <mergeCell ref="V10452:W10452"/>
    <mergeCell ref="D10453:E10453"/>
    <mergeCell ref="F10453:J10453"/>
    <mergeCell ref="K10453:M10453"/>
    <mergeCell ref="N10453:Q10453"/>
    <mergeCell ref="R10453:U10453"/>
    <mergeCell ref="V10453:W10453"/>
    <mergeCell ref="D10454:E10454"/>
    <mergeCell ref="F10454:J10454"/>
    <mergeCell ref="K10454:M10454"/>
    <mergeCell ref="N10454:Q10454"/>
    <mergeCell ref="R10454:U10454"/>
    <mergeCell ref="V10454:W10454"/>
    <mergeCell ref="D10455:E10455"/>
    <mergeCell ref="F10455:J10455"/>
    <mergeCell ref="K10455:M10455"/>
    <mergeCell ref="N10455:Q10455"/>
    <mergeCell ref="R10455:U10455"/>
    <mergeCell ref="V10455:W10455"/>
    <mergeCell ref="D10456:E10456"/>
    <mergeCell ref="F10456:J10456"/>
    <mergeCell ref="K10456:M10456"/>
    <mergeCell ref="N10456:Q10456"/>
    <mergeCell ref="R10456:U10456"/>
    <mergeCell ref="V10456:W10456"/>
    <mergeCell ref="D10445:E10445"/>
    <mergeCell ref="F10445:J10445"/>
    <mergeCell ref="K10445:M10445"/>
    <mergeCell ref="N10445:Q10445"/>
    <mergeCell ref="R10445:U10445"/>
    <mergeCell ref="V10445:W10445"/>
    <mergeCell ref="D10446:E10446"/>
    <mergeCell ref="F10446:J10446"/>
    <mergeCell ref="K10446:M10446"/>
    <mergeCell ref="N10446:Q10446"/>
    <mergeCell ref="R10446:U10446"/>
    <mergeCell ref="V10446:W10446"/>
    <mergeCell ref="D10447:E10447"/>
    <mergeCell ref="F10447:J10447"/>
    <mergeCell ref="K10447:M10447"/>
    <mergeCell ref="N10447:Q10447"/>
    <mergeCell ref="R10447:U10447"/>
    <mergeCell ref="V10447:W10447"/>
    <mergeCell ref="D10448:E10448"/>
    <mergeCell ref="F10448:J10448"/>
    <mergeCell ref="K10448:M10448"/>
    <mergeCell ref="N10448:Q10448"/>
    <mergeCell ref="R10448:U10448"/>
    <mergeCell ref="V10448:W10448"/>
    <mergeCell ref="D10449:E10449"/>
    <mergeCell ref="F10449:J10449"/>
    <mergeCell ref="K10449:M10449"/>
    <mergeCell ref="N10449:Q10449"/>
    <mergeCell ref="R10449:U10449"/>
    <mergeCell ref="V10449:W10449"/>
    <mergeCell ref="D10450:E10450"/>
    <mergeCell ref="F10450:J10450"/>
    <mergeCell ref="K10450:M10450"/>
    <mergeCell ref="N10450:Q10450"/>
    <mergeCell ref="R10450:U10450"/>
    <mergeCell ref="V10450:W10450"/>
    <mergeCell ref="D10439:E10439"/>
    <mergeCell ref="F10439:J10439"/>
    <mergeCell ref="K10439:M10439"/>
    <mergeCell ref="N10439:Q10439"/>
    <mergeCell ref="R10439:U10439"/>
    <mergeCell ref="V10439:W10439"/>
    <mergeCell ref="D10440:E10440"/>
    <mergeCell ref="F10440:J10440"/>
    <mergeCell ref="K10440:M10440"/>
    <mergeCell ref="N10440:Q10440"/>
    <mergeCell ref="R10440:U10440"/>
    <mergeCell ref="V10440:W10440"/>
    <mergeCell ref="D10441:E10441"/>
    <mergeCell ref="F10441:J10441"/>
    <mergeCell ref="K10441:M10441"/>
    <mergeCell ref="N10441:Q10441"/>
    <mergeCell ref="R10441:U10441"/>
    <mergeCell ref="V10441:W10441"/>
    <mergeCell ref="D10442:E10442"/>
    <mergeCell ref="F10442:J10442"/>
    <mergeCell ref="K10442:M10442"/>
    <mergeCell ref="N10442:Q10442"/>
    <mergeCell ref="R10442:U10442"/>
    <mergeCell ref="V10442:W10442"/>
    <mergeCell ref="D10443:E10443"/>
    <mergeCell ref="F10443:J10443"/>
    <mergeCell ref="K10443:M10443"/>
    <mergeCell ref="N10443:Q10443"/>
    <mergeCell ref="R10443:U10443"/>
    <mergeCell ref="V10443:W10443"/>
    <mergeCell ref="D10444:E10444"/>
    <mergeCell ref="F10444:J10444"/>
    <mergeCell ref="K10444:M10444"/>
    <mergeCell ref="N10444:Q10444"/>
    <mergeCell ref="R10444:U10444"/>
    <mergeCell ref="V10444:W10444"/>
    <mergeCell ref="D10433:E10433"/>
    <mergeCell ref="F10433:J10433"/>
    <mergeCell ref="K10433:M10433"/>
    <mergeCell ref="N10433:Q10433"/>
    <mergeCell ref="R10433:U10433"/>
    <mergeCell ref="V10433:W10433"/>
    <mergeCell ref="T10431:U10432"/>
    <mergeCell ref="X10431:Y10432"/>
    <mergeCell ref="D10434:E10434"/>
    <mergeCell ref="F10434:J10434"/>
    <mergeCell ref="K10434:M10434"/>
    <mergeCell ref="N10434:Q10434"/>
    <mergeCell ref="R10434:U10434"/>
    <mergeCell ref="V10434:W10434"/>
    <mergeCell ref="D10435:E10435"/>
    <mergeCell ref="F10435:J10435"/>
    <mergeCell ref="K10435:M10435"/>
    <mergeCell ref="N10435:Q10435"/>
    <mergeCell ref="R10435:U10435"/>
    <mergeCell ref="V10435:W10435"/>
    <mergeCell ref="D10436:E10436"/>
    <mergeCell ref="F10436:J10436"/>
    <mergeCell ref="K10436:M10436"/>
    <mergeCell ref="N10436:Q10436"/>
    <mergeCell ref="R10436:U10436"/>
    <mergeCell ref="V10436:W10436"/>
    <mergeCell ref="D10437:E10437"/>
    <mergeCell ref="F10437:J10437"/>
    <mergeCell ref="K10437:M10437"/>
    <mergeCell ref="N10437:Q10437"/>
    <mergeCell ref="R10437:U10437"/>
    <mergeCell ref="V10437:W10437"/>
    <mergeCell ref="D10438:E10438"/>
    <mergeCell ref="F10438:J10438"/>
    <mergeCell ref="K10438:M10438"/>
    <mergeCell ref="N10438:Q10438"/>
    <mergeCell ref="R10438:U10438"/>
    <mergeCell ref="V10438:W10438"/>
    <mergeCell ref="D10421:E10421"/>
    <mergeCell ref="F10421:J10421"/>
    <mergeCell ref="K10421:M10421"/>
    <mergeCell ref="N10421:Q10421"/>
    <mergeCell ref="R10421:U10421"/>
    <mergeCell ref="V10421:W10421"/>
    <mergeCell ref="X10421:Y10421"/>
    <mergeCell ref="Z10421:AA10421"/>
    <mergeCell ref="AB10421:AC10421"/>
    <mergeCell ref="AD10421:AE10421"/>
    <mergeCell ref="AF10421:AG10421"/>
    <mergeCell ref="AH10421:AJ10421"/>
    <mergeCell ref="D10422:E10422"/>
    <mergeCell ref="F10422:J10422"/>
    <mergeCell ref="K10422:M10422"/>
    <mergeCell ref="N10422:Q10422"/>
    <mergeCell ref="R10422:U10422"/>
    <mergeCell ref="V10422:W10422"/>
    <mergeCell ref="X10422:Y10422"/>
    <mergeCell ref="Z10422:AA10422"/>
    <mergeCell ref="AB10422:AC10422"/>
    <mergeCell ref="AD10422:AE10422"/>
    <mergeCell ref="AF10422:AG10422"/>
    <mergeCell ref="AH10422:AJ10422"/>
    <mergeCell ref="B10423:E10423"/>
    <mergeCell ref="B10424:F10424"/>
    <mergeCell ref="H10424:R10424"/>
    <mergeCell ref="AB10425:AG10429"/>
    <mergeCell ref="B10426:E10426"/>
    <mergeCell ref="H10426:N10426"/>
    <mergeCell ref="O10426:R10426"/>
    <mergeCell ref="T10426:AA10426"/>
    <mergeCell ref="Z10431:AA10432"/>
    <mergeCell ref="AB10431:AB10432"/>
    <mergeCell ref="AC10431:AC10432"/>
    <mergeCell ref="AE10431:AE10432"/>
    <mergeCell ref="B10431:B10432"/>
    <mergeCell ref="D10431:E10432"/>
    <mergeCell ref="G10431:H10432"/>
    <mergeCell ref="J10431:M10432"/>
    <mergeCell ref="N10431:O10432"/>
    <mergeCell ref="Q10431:S10432"/>
    <mergeCell ref="AF10431:AF10432"/>
    <mergeCell ref="AG10431:AH10432"/>
    <mergeCell ref="D10418:E10418"/>
    <mergeCell ref="F10418:J10418"/>
    <mergeCell ref="K10418:M10418"/>
    <mergeCell ref="N10418:Q10418"/>
    <mergeCell ref="R10418:U10418"/>
    <mergeCell ref="V10418:W10418"/>
    <mergeCell ref="X10418:Y10418"/>
    <mergeCell ref="Z10418:AA10418"/>
    <mergeCell ref="AB10418:AC10418"/>
    <mergeCell ref="AD10418:AE10418"/>
    <mergeCell ref="AF10418:AG10418"/>
    <mergeCell ref="AH10418:AJ10418"/>
    <mergeCell ref="D10419:E10419"/>
    <mergeCell ref="F10419:J10419"/>
    <mergeCell ref="K10419:M10419"/>
    <mergeCell ref="N10419:Q10419"/>
    <mergeCell ref="R10419:U10419"/>
    <mergeCell ref="V10419:W10419"/>
    <mergeCell ref="X10419:Y10419"/>
    <mergeCell ref="Z10419:AA10419"/>
    <mergeCell ref="AB10419:AC10419"/>
    <mergeCell ref="AD10419:AE10419"/>
    <mergeCell ref="AF10419:AG10419"/>
    <mergeCell ref="AH10419:AJ10419"/>
    <mergeCell ref="D10420:E10420"/>
    <mergeCell ref="F10420:J10420"/>
    <mergeCell ref="K10420:M10420"/>
    <mergeCell ref="N10420:Q10420"/>
    <mergeCell ref="R10420:U10420"/>
    <mergeCell ref="V10420:W10420"/>
    <mergeCell ref="X10420:Y10420"/>
    <mergeCell ref="Z10420:AA10420"/>
    <mergeCell ref="AB10420:AC10420"/>
    <mergeCell ref="AD10420:AE10420"/>
    <mergeCell ref="AF10420:AG10420"/>
    <mergeCell ref="AH10420:AJ10420"/>
    <mergeCell ref="D10415:E10415"/>
    <mergeCell ref="F10415:J10415"/>
    <mergeCell ref="K10415:M10415"/>
    <mergeCell ref="N10415:Q10415"/>
    <mergeCell ref="R10415:U10415"/>
    <mergeCell ref="V10415:W10415"/>
    <mergeCell ref="X10415:Y10415"/>
    <mergeCell ref="Z10415:AA10415"/>
    <mergeCell ref="AB10415:AC10415"/>
    <mergeCell ref="AD10415:AE10415"/>
    <mergeCell ref="AF10415:AG10415"/>
    <mergeCell ref="AH10415:AJ10415"/>
    <mergeCell ref="D10416:E10416"/>
    <mergeCell ref="F10416:J10416"/>
    <mergeCell ref="K10416:M10416"/>
    <mergeCell ref="N10416:Q10416"/>
    <mergeCell ref="R10416:U10416"/>
    <mergeCell ref="V10416:W10416"/>
    <mergeCell ref="X10416:Y10416"/>
    <mergeCell ref="Z10416:AA10416"/>
    <mergeCell ref="AB10416:AC10416"/>
    <mergeCell ref="AD10416:AE10416"/>
    <mergeCell ref="AF10416:AG10416"/>
    <mergeCell ref="AH10416:AJ10416"/>
    <mergeCell ref="D10417:E10417"/>
    <mergeCell ref="F10417:J10417"/>
    <mergeCell ref="K10417:M10417"/>
    <mergeCell ref="N10417:Q10417"/>
    <mergeCell ref="R10417:U10417"/>
    <mergeCell ref="V10417:W10417"/>
    <mergeCell ref="X10417:Y10417"/>
    <mergeCell ref="Z10417:AA10417"/>
    <mergeCell ref="AB10417:AC10417"/>
    <mergeCell ref="AD10417:AE10417"/>
    <mergeCell ref="AF10417:AG10417"/>
    <mergeCell ref="AH10417:AJ10417"/>
    <mergeCell ref="D10412:E10412"/>
    <mergeCell ref="F10412:J10412"/>
    <mergeCell ref="K10412:M10412"/>
    <mergeCell ref="N10412:Q10412"/>
    <mergeCell ref="R10412:U10412"/>
    <mergeCell ref="V10412:W10412"/>
    <mergeCell ref="X10412:Y10412"/>
    <mergeCell ref="Z10412:AA10412"/>
    <mergeCell ref="AB10412:AC10412"/>
    <mergeCell ref="AD10412:AE10412"/>
    <mergeCell ref="AF10412:AG10412"/>
    <mergeCell ref="AH10412:AJ10412"/>
    <mergeCell ref="D10413:E10413"/>
    <mergeCell ref="F10413:J10413"/>
    <mergeCell ref="K10413:M10413"/>
    <mergeCell ref="N10413:Q10413"/>
    <mergeCell ref="R10413:U10413"/>
    <mergeCell ref="V10413:W10413"/>
    <mergeCell ref="X10413:Y10413"/>
    <mergeCell ref="Z10413:AA10413"/>
    <mergeCell ref="AB10413:AC10413"/>
    <mergeCell ref="AD10413:AE10413"/>
    <mergeCell ref="AF10413:AG10413"/>
    <mergeCell ref="AH10413:AJ10413"/>
    <mergeCell ref="D10414:E10414"/>
    <mergeCell ref="F10414:J10414"/>
    <mergeCell ref="K10414:M10414"/>
    <mergeCell ref="N10414:Q10414"/>
    <mergeCell ref="R10414:U10414"/>
    <mergeCell ref="V10414:W10414"/>
    <mergeCell ref="X10414:Y10414"/>
    <mergeCell ref="Z10414:AA10414"/>
    <mergeCell ref="AB10414:AC10414"/>
    <mergeCell ref="AD10414:AE10414"/>
    <mergeCell ref="AF10414:AG10414"/>
    <mergeCell ref="AH10414:AJ10414"/>
    <mergeCell ref="D10409:E10409"/>
    <mergeCell ref="F10409:J10409"/>
    <mergeCell ref="K10409:M10409"/>
    <mergeCell ref="N10409:Q10409"/>
    <mergeCell ref="R10409:U10409"/>
    <mergeCell ref="V10409:W10409"/>
    <mergeCell ref="X10409:Y10409"/>
    <mergeCell ref="Z10409:AA10409"/>
    <mergeCell ref="AB10409:AC10409"/>
    <mergeCell ref="AD10409:AE10409"/>
    <mergeCell ref="AF10409:AG10409"/>
    <mergeCell ref="AH10409:AJ10409"/>
    <mergeCell ref="D10410:E10410"/>
    <mergeCell ref="F10410:J10410"/>
    <mergeCell ref="K10410:M10410"/>
    <mergeCell ref="N10410:Q10410"/>
    <mergeCell ref="R10410:U10410"/>
    <mergeCell ref="V10410:W10410"/>
    <mergeCell ref="X10410:Y10410"/>
    <mergeCell ref="Z10410:AA10410"/>
    <mergeCell ref="AB10410:AC10410"/>
    <mergeCell ref="AD10410:AE10410"/>
    <mergeCell ref="AF10410:AG10410"/>
    <mergeCell ref="AH10410:AJ10410"/>
    <mergeCell ref="D10411:E10411"/>
    <mergeCell ref="F10411:J10411"/>
    <mergeCell ref="K10411:M10411"/>
    <mergeCell ref="N10411:Q10411"/>
    <mergeCell ref="R10411:U10411"/>
    <mergeCell ref="V10411:W10411"/>
    <mergeCell ref="X10411:Y10411"/>
    <mergeCell ref="Z10411:AA10411"/>
    <mergeCell ref="AB10411:AC10411"/>
    <mergeCell ref="AD10411:AE10411"/>
    <mergeCell ref="AF10411:AG10411"/>
    <mergeCell ref="AH10411:AJ10411"/>
    <mergeCell ref="D10406:E10406"/>
    <mergeCell ref="F10406:J10406"/>
    <mergeCell ref="K10406:M10406"/>
    <mergeCell ref="N10406:Q10406"/>
    <mergeCell ref="R10406:U10406"/>
    <mergeCell ref="V10406:W10406"/>
    <mergeCell ref="X10406:Y10406"/>
    <mergeCell ref="Z10406:AA10406"/>
    <mergeCell ref="AB10406:AC10406"/>
    <mergeCell ref="AD10406:AE10406"/>
    <mergeCell ref="AF10406:AG10406"/>
    <mergeCell ref="AH10406:AJ10406"/>
    <mergeCell ref="D10407:E10407"/>
    <mergeCell ref="F10407:J10407"/>
    <mergeCell ref="K10407:M10407"/>
    <mergeCell ref="N10407:Q10407"/>
    <mergeCell ref="R10407:U10407"/>
    <mergeCell ref="V10407:W10407"/>
    <mergeCell ref="X10407:Y10407"/>
    <mergeCell ref="Z10407:AA10407"/>
    <mergeCell ref="AB10407:AC10407"/>
    <mergeCell ref="AD10407:AE10407"/>
    <mergeCell ref="AF10407:AG10407"/>
    <mergeCell ref="AH10407:AJ10407"/>
    <mergeCell ref="D10408:E10408"/>
    <mergeCell ref="F10408:J10408"/>
    <mergeCell ref="K10408:M10408"/>
    <mergeCell ref="N10408:Q10408"/>
    <mergeCell ref="R10408:U10408"/>
    <mergeCell ref="V10408:W10408"/>
    <mergeCell ref="X10408:Y10408"/>
    <mergeCell ref="Z10408:AA10408"/>
    <mergeCell ref="AB10408:AC10408"/>
    <mergeCell ref="AD10408:AE10408"/>
    <mergeCell ref="AF10408:AG10408"/>
    <mergeCell ref="AH10408:AJ10408"/>
    <mergeCell ref="D10403:E10403"/>
    <mergeCell ref="F10403:J10403"/>
    <mergeCell ref="K10403:M10403"/>
    <mergeCell ref="N10403:Q10403"/>
    <mergeCell ref="R10403:U10403"/>
    <mergeCell ref="V10403:W10403"/>
    <mergeCell ref="X10403:Y10403"/>
    <mergeCell ref="Z10403:AA10403"/>
    <mergeCell ref="AB10403:AC10403"/>
    <mergeCell ref="AD10403:AE10403"/>
    <mergeCell ref="AF10403:AG10403"/>
    <mergeCell ref="AH10403:AJ10403"/>
    <mergeCell ref="D10404:E10404"/>
    <mergeCell ref="F10404:J10404"/>
    <mergeCell ref="K10404:M10404"/>
    <mergeCell ref="N10404:Q10404"/>
    <mergeCell ref="R10404:U10404"/>
    <mergeCell ref="V10404:W10404"/>
    <mergeCell ref="X10404:Y10404"/>
    <mergeCell ref="Z10404:AA10404"/>
    <mergeCell ref="AB10404:AC10404"/>
    <mergeCell ref="AD10404:AE10404"/>
    <mergeCell ref="AF10404:AG10404"/>
    <mergeCell ref="AH10404:AJ10404"/>
    <mergeCell ref="D10405:E10405"/>
    <mergeCell ref="F10405:J10405"/>
    <mergeCell ref="K10405:M10405"/>
    <mergeCell ref="N10405:Q10405"/>
    <mergeCell ref="R10405:U10405"/>
    <mergeCell ref="V10405:W10405"/>
    <mergeCell ref="X10405:Y10405"/>
    <mergeCell ref="Z10405:AA10405"/>
    <mergeCell ref="AB10405:AC10405"/>
    <mergeCell ref="AD10405:AE10405"/>
    <mergeCell ref="AF10405:AG10405"/>
    <mergeCell ref="AH10405:AJ10405"/>
    <mergeCell ref="D10400:E10400"/>
    <mergeCell ref="F10400:J10400"/>
    <mergeCell ref="K10400:M10400"/>
    <mergeCell ref="N10400:Q10400"/>
    <mergeCell ref="R10400:U10400"/>
    <mergeCell ref="V10400:W10400"/>
    <mergeCell ref="X10400:Y10400"/>
    <mergeCell ref="Z10400:AA10400"/>
    <mergeCell ref="AB10400:AC10400"/>
    <mergeCell ref="AD10400:AE10400"/>
    <mergeCell ref="AF10400:AG10400"/>
    <mergeCell ref="AH10400:AJ10400"/>
    <mergeCell ref="D10401:E10401"/>
    <mergeCell ref="F10401:J10401"/>
    <mergeCell ref="K10401:M10401"/>
    <mergeCell ref="N10401:Q10401"/>
    <mergeCell ref="R10401:U10401"/>
    <mergeCell ref="V10401:W10401"/>
    <mergeCell ref="X10401:Y10401"/>
    <mergeCell ref="Z10401:AA10401"/>
    <mergeCell ref="AB10401:AC10401"/>
    <mergeCell ref="AD10401:AE10401"/>
    <mergeCell ref="AF10401:AG10401"/>
    <mergeCell ref="AH10401:AJ10401"/>
    <mergeCell ref="D10402:E10402"/>
    <mergeCell ref="F10402:J10402"/>
    <mergeCell ref="K10402:M10402"/>
    <mergeCell ref="N10402:Q10402"/>
    <mergeCell ref="R10402:U10402"/>
    <mergeCell ref="V10402:W10402"/>
    <mergeCell ref="X10402:Y10402"/>
    <mergeCell ref="Z10402:AA10402"/>
    <mergeCell ref="AB10402:AC10402"/>
    <mergeCell ref="AD10402:AE10402"/>
    <mergeCell ref="AF10402:AG10402"/>
    <mergeCell ref="AH10402:AJ10402"/>
    <mergeCell ref="D10397:E10397"/>
    <mergeCell ref="F10397:J10397"/>
    <mergeCell ref="K10397:M10397"/>
    <mergeCell ref="N10397:Q10397"/>
    <mergeCell ref="R10397:U10397"/>
    <mergeCell ref="V10397:W10397"/>
    <mergeCell ref="X10397:Y10397"/>
    <mergeCell ref="Z10397:AA10397"/>
    <mergeCell ref="AB10397:AC10397"/>
    <mergeCell ref="AD10397:AE10397"/>
    <mergeCell ref="AF10397:AG10397"/>
    <mergeCell ref="AH10397:AJ10397"/>
    <mergeCell ref="D10398:E10398"/>
    <mergeCell ref="F10398:J10398"/>
    <mergeCell ref="K10398:M10398"/>
    <mergeCell ref="N10398:Q10398"/>
    <mergeCell ref="R10398:U10398"/>
    <mergeCell ref="V10398:W10398"/>
    <mergeCell ref="X10398:Y10398"/>
    <mergeCell ref="Z10398:AA10398"/>
    <mergeCell ref="AB10398:AC10398"/>
    <mergeCell ref="AD10398:AE10398"/>
    <mergeCell ref="AF10398:AG10398"/>
    <mergeCell ref="AH10398:AJ10398"/>
    <mergeCell ref="D10399:E10399"/>
    <mergeCell ref="F10399:J10399"/>
    <mergeCell ref="K10399:M10399"/>
    <mergeCell ref="N10399:Q10399"/>
    <mergeCell ref="R10399:U10399"/>
    <mergeCell ref="V10399:W10399"/>
    <mergeCell ref="X10399:Y10399"/>
    <mergeCell ref="Z10399:AA10399"/>
    <mergeCell ref="AB10399:AC10399"/>
    <mergeCell ref="AD10399:AE10399"/>
    <mergeCell ref="AF10399:AG10399"/>
    <mergeCell ref="AH10399:AJ10399"/>
    <mergeCell ref="D10394:E10394"/>
    <mergeCell ref="F10394:J10394"/>
    <mergeCell ref="K10394:M10394"/>
    <mergeCell ref="N10394:Q10394"/>
    <mergeCell ref="R10394:U10394"/>
    <mergeCell ref="V10394:W10394"/>
    <mergeCell ref="X10394:Y10394"/>
    <mergeCell ref="Z10394:AA10394"/>
    <mergeCell ref="AB10394:AC10394"/>
    <mergeCell ref="AD10394:AE10394"/>
    <mergeCell ref="AF10394:AG10394"/>
    <mergeCell ref="AH10394:AJ10394"/>
    <mergeCell ref="D10395:E10395"/>
    <mergeCell ref="F10395:J10395"/>
    <mergeCell ref="K10395:M10395"/>
    <mergeCell ref="N10395:Q10395"/>
    <mergeCell ref="R10395:U10395"/>
    <mergeCell ref="V10395:W10395"/>
    <mergeCell ref="X10395:Y10395"/>
    <mergeCell ref="Z10395:AA10395"/>
    <mergeCell ref="AB10395:AC10395"/>
    <mergeCell ref="AD10395:AE10395"/>
    <mergeCell ref="AF10395:AG10395"/>
    <mergeCell ref="AH10395:AJ10395"/>
    <mergeCell ref="D10396:E10396"/>
    <mergeCell ref="F10396:J10396"/>
    <mergeCell ref="K10396:M10396"/>
    <mergeCell ref="N10396:Q10396"/>
    <mergeCell ref="R10396:U10396"/>
    <mergeCell ref="V10396:W10396"/>
    <mergeCell ref="X10396:Y10396"/>
    <mergeCell ref="Z10396:AA10396"/>
    <mergeCell ref="AB10396:AC10396"/>
    <mergeCell ref="AD10396:AE10396"/>
    <mergeCell ref="AF10396:AG10396"/>
    <mergeCell ref="AH10396:AJ10396"/>
    <mergeCell ref="D10391:E10391"/>
    <mergeCell ref="F10391:J10391"/>
    <mergeCell ref="K10391:M10391"/>
    <mergeCell ref="N10391:Q10391"/>
    <mergeCell ref="R10391:U10391"/>
    <mergeCell ref="V10391:W10391"/>
    <mergeCell ref="X10391:Y10391"/>
    <mergeCell ref="Z10391:AA10391"/>
    <mergeCell ref="AB10391:AC10391"/>
    <mergeCell ref="AD10391:AE10391"/>
    <mergeCell ref="AF10391:AG10391"/>
    <mergeCell ref="AH10391:AJ10391"/>
    <mergeCell ref="D10392:E10392"/>
    <mergeCell ref="F10392:J10392"/>
    <mergeCell ref="K10392:M10392"/>
    <mergeCell ref="N10392:Q10392"/>
    <mergeCell ref="R10392:U10392"/>
    <mergeCell ref="V10392:W10392"/>
    <mergeCell ref="X10392:Y10392"/>
    <mergeCell ref="Z10392:AA10392"/>
    <mergeCell ref="AB10392:AC10392"/>
    <mergeCell ref="AD10392:AE10392"/>
    <mergeCell ref="AF10392:AG10392"/>
    <mergeCell ref="AH10392:AJ10392"/>
    <mergeCell ref="D10393:E10393"/>
    <mergeCell ref="F10393:J10393"/>
    <mergeCell ref="K10393:M10393"/>
    <mergeCell ref="N10393:Q10393"/>
    <mergeCell ref="R10393:U10393"/>
    <mergeCell ref="V10393:W10393"/>
    <mergeCell ref="X10393:Y10393"/>
    <mergeCell ref="Z10393:AA10393"/>
    <mergeCell ref="AB10393:AC10393"/>
    <mergeCell ref="AD10393:AE10393"/>
    <mergeCell ref="AF10393:AG10393"/>
    <mergeCell ref="AH10393:AJ10393"/>
    <mergeCell ref="D10388:E10388"/>
    <mergeCell ref="F10388:J10388"/>
    <mergeCell ref="K10388:M10388"/>
    <mergeCell ref="N10388:Q10388"/>
    <mergeCell ref="R10388:U10388"/>
    <mergeCell ref="V10388:W10388"/>
    <mergeCell ref="X10388:Y10388"/>
    <mergeCell ref="Z10388:AA10388"/>
    <mergeCell ref="AB10388:AC10388"/>
    <mergeCell ref="AD10388:AE10388"/>
    <mergeCell ref="AF10388:AG10388"/>
    <mergeCell ref="AH10388:AJ10388"/>
    <mergeCell ref="D10389:E10389"/>
    <mergeCell ref="F10389:J10389"/>
    <mergeCell ref="K10389:M10389"/>
    <mergeCell ref="N10389:Q10389"/>
    <mergeCell ref="R10389:U10389"/>
    <mergeCell ref="V10389:W10389"/>
    <mergeCell ref="X10389:Y10389"/>
    <mergeCell ref="Z10389:AA10389"/>
    <mergeCell ref="AB10389:AC10389"/>
    <mergeCell ref="AD10389:AE10389"/>
    <mergeCell ref="AF10389:AG10389"/>
    <mergeCell ref="AH10389:AJ10389"/>
    <mergeCell ref="D10390:E10390"/>
    <mergeCell ref="F10390:J10390"/>
    <mergeCell ref="K10390:M10390"/>
    <mergeCell ref="N10390:Q10390"/>
    <mergeCell ref="R10390:U10390"/>
    <mergeCell ref="V10390:W10390"/>
    <mergeCell ref="X10390:Y10390"/>
    <mergeCell ref="Z10390:AA10390"/>
    <mergeCell ref="AB10390:AC10390"/>
    <mergeCell ref="AD10390:AE10390"/>
    <mergeCell ref="AF10390:AG10390"/>
    <mergeCell ref="AH10390:AJ10390"/>
    <mergeCell ref="D10385:E10385"/>
    <mergeCell ref="F10385:J10385"/>
    <mergeCell ref="K10385:M10385"/>
    <mergeCell ref="N10385:Q10385"/>
    <mergeCell ref="R10385:U10385"/>
    <mergeCell ref="V10385:W10385"/>
    <mergeCell ref="X10385:Y10385"/>
    <mergeCell ref="Z10385:AA10385"/>
    <mergeCell ref="AB10385:AC10385"/>
    <mergeCell ref="AD10385:AE10385"/>
    <mergeCell ref="AF10385:AG10385"/>
    <mergeCell ref="AH10385:AJ10385"/>
    <mergeCell ref="D10386:E10386"/>
    <mergeCell ref="F10386:J10386"/>
    <mergeCell ref="K10386:M10386"/>
    <mergeCell ref="N10386:Q10386"/>
    <mergeCell ref="R10386:U10386"/>
    <mergeCell ref="V10386:W10386"/>
    <mergeCell ref="X10386:Y10386"/>
    <mergeCell ref="Z10386:AA10386"/>
    <mergeCell ref="AB10386:AC10386"/>
    <mergeCell ref="AD10386:AE10386"/>
    <mergeCell ref="AF10386:AG10386"/>
    <mergeCell ref="AH10386:AJ10386"/>
    <mergeCell ref="D10387:E10387"/>
    <mergeCell ref="F10387:J10387"/>
    <mergeCell ref="K10387:M10387"/>
    <mergeCell ref="N10387:Q10387"/>
    <mergeCell ref="R10387:U10387"/>
    <mergeCell ref="V10387:W10387"/>
    <mergeCell ref="X10387:Y10387"/>
    <mergeCell ref="Z10387:AA10387"/>
    <mergeCell ref="AB10387:AC10387"/>
    <mergeCell ref="AD10387:AE10387"/>
    <mergeCell ref="AF10387:AG10387"/>
    <mergeCell ref="AH10387:AJ10387"/>
    <mergeCell ref="B10375:F10375"/>
    <mergeCell ref="H10375:R10375"/>
    <mergeCell ref="AB10376:AG10380"/>
    <mergeCell ref="B10377:E10377"/>
    <mergeCell ref="H10377:N10377"/>
    <mergeCell ref="O10377:R10377"/>
    <mergeCell ref="T10377:AA10377"/>
    <mergeCell ref="B10382:B10383"/>
    <mergeCell ref="D10382:E10383"/>
    <mergeCell ref="G10382:H10383"/>
    <mergeCell ref="J10382:M10383"/>
    <mergeCell ref="N10382:O10383"/>
    <mergeCell ref="Q10382:S10383"/>
    <mergeCell ref="T10382:U10383"/>
    <mergeCell ref="X10382:Y10383"/>
    <mergeCell ref="Z10382:AA10383"/>
    <mergeCell ref="AB10382:AB10383"/>
    <mergeCell ref="AC10382:AC10383"/>
    <mergeCell ref="AE10382:AE10383"/>
    <mergeCell ref="AF10382:AF10383"/>
    <mergeCell ref="AG10382:AH10383"/>
    <mergeCell ref="D10384:E10384"/>
    <mergeCell ref="F10384:J10384"/>
    <mergeCell ref="K10384:M10384"/>
    <mergeCell ref="N10384:Q10384"/>
    <mergeCell ref="R10384:U10384"/>
    <mergeCell ref="V10384:W10384"/>
    <mergeCell ref="X10384:Y10384"/>
    <mergeCell ref="Z10384:AA10384"/>
    <mergeCell ref="AB10384:AC10384"/>
    <mergeCell ref="AD10384:AE10384"/>
    <mergeCell ref="AF10384:AG10384"/>
    <mergeCell ref="AH10384:AJ10384"/>
    <mergeCell ref="D10366:E10366"/>
    <mergeCell ref="F10366:J10366"/>
    <mergeCell ref="K10366:M10366"/>
    <mergeCell ref="N10366:Q10366"/>
    <mergeCell ref="R10366:U10366"/>
    <mergeCell ref="V10366:W10366"/>
    <mergeCell ref="D10367:E10367"/>
    <mergeCell ref="F10367:J10367"/>
    <mergeCell ref="K10367:M10367"/>
    <mergeCell ref="N10367:Q10367"/>
    <mergeCell ref="R10367:U10367"/>
    <mergeCell ref="V10367:W10367"/>
    <mergeCell ref="D10368:E10368"/>
    <mergeCell ref="F10368:J10368"/>
    <mergeCell ref="K10368:M10368"/>
    <mergeCell ref="N10368:Q10368"/>
    <mergeCell ref="R10368:U10368"/>
    <mergeCell ref="V10368:W10368"/>
    <mergeCell ref="D10369:E10369"/>
    <mergeCell ref="F10369:J10369"/>
    <mergeCell ref="K10369:M10369"/>
    <mergeCell ref="N10369:Q10369"/>
    <mergeCell ref="R10369:U10369"/>
    <mergeCell ref="V10369:W10369"/>
    <mergeCell ref="D10370:E10370"/>
    <mergeCell ref="F10370:J10370"/>
    <mergeCell ref="K10370:M10370"/>
    <mergeCell ref="N10370:Q10370"/>
    <mergeCell ref="R10370:U10370"/>
    <mergeCell ref="V10370:W10370"/>
    <mergeCell ref="D10371:E10371"/>
    <mergeCell ref="F10371:J10371"/>
    <mergeCell ref="K10371:M10371"/>
    <mergeCell ref="N10371:Q10371"/>
    <mergeCell ref="R10371:U10371"/>
    <mergeCell ref="V10371:W10371"/>
    <mergeCell ref="D10360:E10360"/>
    <mergeCell ref="F10360:J10360"/>
    <mergeCell ref="K10360:M10360"/>
    <mergeCell ref="N10360:Q10360"/>
    <mergeCell ref="R10360:U10360"/>
    <mergeCell ref="V10360:W10360"/>
    <mergeCell ref="D10361:E10361"/>
    <mergeCell ref="F10361:J10361"/>
    <mergeCell ref="K10361:M10361"/>
    <mergeCell ref="N10361:Q10361"/>
    <mergeCell ref="R10361:U10361"/>
    <mergeCell ref="V10361:W10361"/>
    <mergeCell ref="D10362:E10362"/>
    <mergeCell ref="F10362:J10362"/>
    <mergeCell ref="K10362:M10362"/>
    <mergeCell ref="N10362:Q10362"/>
    <mergeCell ref="R10362:U10362"/>
    <mergeCell ref="V10362:W10362"/>
    <mergeCell ref="D10363:E10363"/>
    <mergeCell ref="F10363:J10363"/>
    <mergeCell ref="K10363:M10363"/>
    <mergeCell ref="N10363:Q10363"/>
    <mergeCell ref="R10363:U10363"/>
    <mergeCell ref="V10363:W10363"/>
    <mergeCell ref="D10364:E10364"/>
    <mergeCell ref="F10364:J10364"/>
    <mergeCell ref="K10364:M10364"/>
    <mergeCell ref="N10364:Q10364"/>
    <mergeCell ref="R10364:U10364"/>
    <mergeCell ref="V10364:W10364"/>
    <mergeCell ref="D10365:E10365"/>
    <mergeCell ref="F10365:J10365"/>
    <mergeCell ref="K10365:M10365"/>
    <mergeCell ref="N10365:Q10365"/>
    <mergeCell ref="R10365:U10365"/>
    <mergeCell ref="V10365:W10365"/>
    <mergeCell ref="D10354:E10354"/>
    <mergeCell ref="F10354:J10354"/>
    <mergeCell ref="K10354:M10354"/>
    <mergeCell ref="N10354:Q10354"/>
    <mergeCell ref="R10354:U10354"/>
    <mergeCell ref="V10354:W10354"/>
    <mergeCell ref="D10355:E10355"/>
    <mergeCell ref="F10355:J10355"/>
    <mergeCell ref="K10355:M10355"/>
    <mergeCell ref="N10355:Q10355"/>
    <mergeCell ref="R10355:U10355"/>
    <mergeCell ref="V10355:W10355"/>
    <mergeCell ref="D10356:E10356"/>
    <mergeCell ref="F10356:J10356"/>
    <mergeCell ref="K10356:M10356"/>
    <mergeCell ref="N10356:Q10356"/>
    <mergeCell ref="R10356:U10356"/>
    <mergeCell ref="V10356:W10356"/>
    <mergeCell ref="D10357:E10357"/>
    <mergeCell ref="F10357:J10357"/>
    <mergeCell ref="K10357:M10357"/>
    <mergeCell ref="N10357:Q10357"/>
    <mergeCell ref="R10357:U10357"/>
    <mergeCell ref="V10357:W10357"/>
    <mergeCell ref="D10358:E10358"/>
    <mergeCell ref="F10358:J10358"/>
    <mergeCell ref="K10358:M10358"/>
    <mergeCell ref="N10358:Q10358"/>
    <mergeCell ref="R10358:U10358"/>
    <mergeCell ref="V10358:W10358"/>
    <mergeCell ref="D10359:E10359"/>
    <mergeCell ref="F10359:J10359"/>
    <mergeCell ref="K10359:M10359"/>
    <mergeCell ref="N10359:Q10359"/>
    <mergeCell ref="R10359:U10359"/>
    <mergeCell ref="V10359:W10359"/>
    <mergeCell ref="D10348:E10348"/>
    <mergeCell ref="F10348:J10348"/>
    <mergeCell ref="K10348:M10348"/>
    <mergeCell ref="N10348:Q10348"/>
    <mergeCell ref="R10348:U10348"/>
    <mergeCell ref="V10348:W10348"/>
    <mergeCell ref="T10346:U10347"/>
    <mergeCell ref="X10346:Y10347"/>
    <mergeCell ref="D10349:E10349"/>
    <mergeCell ref="F10349:J10349"/>
    <mergeCell ref="K10349:M10349"/>
    <mergeCell ref="N10349:Q10349"/>
    <mergeCell ref="R10349:U10349"/>
    <mergeCell ref="V10349:W10349"/>
    <mergeCell ref="D10350:E10350"/>
    <mergeCell ref="F10350:J10350"/>
    <mergeCell ref="K10350:M10350"/>
    <mergeCell ref="N10350:Q10350"/>
    <mergeCell ref="R10350:U10350"/>
    <mergeCell ref="V10350:W10350"/>
    <mergeCell ref="D10351:E10351"/>
    <mergeCell ref="F10351:J10351"/>
    <mergeCell ref="K10351:M10351"/>
    <mergeCell ref="N10351:Q10351"/>
    <mergeCell ref="R10351:U10351"/>
    <mergeCell ref="V10351:W10351"/>
    <mergeCell ref="D10352:E10352"/>
    <mergeCell ref="F10352:J10352"/>
    <mergeCell ref="K10352:M10352"/>
    <mergeCell ref="N10352:Q10352"/>
    <mergeCell ref="R10352:U10352"/>
    <mergeCell ref="V10352:W10352"/>
    <mergeCell ref="D10353:E10353"/>
    <mergeCell ref="F10353:J10353"/>
    <mergeCell ref="K10353:M10353"/>
    <mergeCell ref="N10353:Q10353"/>
    <mergeCell ref="R10353:U10353"/>
    <mergeCell ref="V10353:W10353"/>
    <mergeCell ref="D10336:E10336"/>
    <mergeCell ref="F10336:J10336"/>
    <mergeCell ref="K10336:M10336"/>
    <mergeCell ref="N10336:Q10336"/>
    <mergeCell ref="R10336:U10336"/>
    <mergeCell ref="V10336:W10336"/>
    <mergeCell ref="X10336:Y10336"/>
    <mergeCell ref="Z10336:AA10336"/>
    <mergeCell ref="AB10336:AC10336"/>
    <mergeCell ref="AD10336:AE10336"/>
    <mergeCell ref="AF10336:AG10336"/>
    <mergeCell ref="AH10336:AJ10336"/>
    <mergeCell ref="D10337:E10337"/>
    <mergeCell ref="F10337:J10337"/>
    <mergeCell ref="K10337:M10337"/>
    <mergeCell ref="N10337:Q10337"/>
    <mergeCell ref="R10337:U10337"/>
    <mergeCell ref="V10337:W10337"/>
    <mergeCell ref="X10337:Y10337"/>
    <mergeCell ref="Z10337:AA10337"/>
    <mergeCell ref="AB10337:AC10337"/>
    <mergeCell ref="AD10337:AE10337"/>
    <mergeCell ref="AF10337:AG10337"/>
    <mergeCell ref="AH10337:AJ10337"/>
    <mergeCell ref="B10338:E10338"/>
    <mergeCell ref="B10339:F10339"/>
    <mergeCell ref="H10339:R10339"/>
    <mergeCell ref="AB10340:AG10344"/>
    <mergeCell ref="B10341:E10341"/>
    <mergeCell ref="H10341:N10341"/>
    <mergeCell ref="O10341:R10341"/>
    <mergeCell ref="T10341:AA10341"/>
    <mergeCell ref="Z10346:AA10347"/>
    <mergeCell ref="AB10346:AB10347"/>
    <mergeCell ref="AC10346:AC10347"/>
    <mergeCell ref="AE10346:AE10347"/>
    <mergeCell ref="B10346:B10347"/>
    <mergeCell ref="D10346:E10347"/>
    <mergeCell ref="G10346:H10347"/>
    <mergeCell ref="J10346:M10347"/>
    <mergeCell ref="N10346:O10347"/>
    <mergeCell ref="Q10346:S10347"/>
    <mergeCell ref="AF10346:AF10347"/>
    <mergeCell ref="AG10346:AH10347"/>
    <mergeCell ref="D10333:E10333"/>
    <mergeCell ref="F10333:J10333"/>
    <mergeCell ref="K10333:M10333"/>
    <mergeCell ref="N10333:Q10333"/>
    <mergeCell ref="R10333:U10333"/>
    <mergeCell ref="V10333:W10333"/>
    <mergeCell ref="X10333:Y10333"/>
    <mergeCell ref="Z10333:AA10333"/>
    <mergeCell ref="AB10333:AC10333"/>
    <mergeCell ref="AD10333:AE10333"/>
    <mergeCell ref="AF10333:AG10333"/>
    <mergeCell ref="AH10333:AJ10333"/>
    <mergeCell ref="D10334:E10334"/>
    <mergeCell ref="F10334:J10334"/>
    <mergeCell ref="K10334:M10334"/>
    <mergeCell ref="N10334:Q10334"/>
    <mergeCell ref="R10334:U10334"/>
    <mergeCell ref="V10334:W10334"/>
    <mergeCell ref="X10334:Y10334"/>
    <mergeCell ref="Z10334:AA10334"/>
    <mergeCell ref="AB10334:AC10334"/>
    <mergeCell ref="AD10334:AE10334"/>
    <mergeCell ref="AF10334:AG10334"/>
    <mergeCell ref="AH10334:AJ10334"/>
    <mergeCell ref="D10335:E10335"/>
    <mergeCell ref="F10335:J10335"/>
    <mergeCell ref="K10335:M10335"/>
    <mergeCell ref="N10335:Q10335"/>
    <mergeCell ref="R10335:U10335"/>
    <mergeCell ref="V10335:W10335"/>
    <mergeCell ref="X10335:Y10335"/>
    <mergeCell ref="Z10335:AA10335"/>
    <mergeCell ref="AB10335:AC10335"/>
    <mergeCell ref="AD10335:AE10335"/>
    <mergeCell ref="AF10335:AG10335"/>
    <mergeCell ref="AH10335:AJ10335"/>
    <mergeCell ref="D10330:E10330"/>
    <mergeCell ref="F10330:J10330"/>
    <mergeCell ref="K10330:M10330"/>
    <mergeCell ref="N10330:Q10330"/>
    <mergeCell ref="R10330:U10330"/>
    <mergeCell ref="V10330:W10330"/>
    <mergeCell ref="X10330:Y10330"/>
    <mergeCell ref="Z10330:AA10330"/>
    <mergeCell ref="AB10330:AC10330"/>
    <mergeCell ref="AD10330:AE10330"/>
    <mergeCell ref="AF10330:AG10330"/>
    <mergeCell ref="AH10330:AJ10330"/>
    <mergeCell ref="D10331:E10331"/>
    <mergeCell ref="F10331:J10331"/>
    <mergeCell ref="K10331:M10331"/>
    <mergeCell ref="N10331:Q10331"/>
    <mergeCell ref="R10331:U10331"/>
    <mergeCell ref="V10331:W10331"/>
    <mergeCell ref="X10331:Y10331"/>
    <mergeCell ref="Z10331:AA10331"/>
    <mergeCell ref="AB10331:AC10331"/>
    <mergeCell ref="AD10331:AE10331"/>
    <mergeCell ref="AF10331:AG10331"/>
    <mergeCell ref="AH10331:AJ10331"/>
    <mergeCell ref="D10332:E10332"/>
    <mergeCell ref="F10332:J10332"/>
    <mergeCell ref="K10332:M10332"/>
    <mergeCell ref="N10332:Q10332"/>
    <mergeCell ref="R10332:U10332"/>
    <mergeCell ref="V10332:W10332"/>
    <mergeCell ref="X10332:Y10332"/>
    <mergeCell ref="Z10332:AA10332"/>
    <mergeCell ref="AB10332:AC10332"/>
    <mergeCell ref="AD10332:AE10332"/>
    <mergeCell ref="AF10332:AG10332"/>
    <mergeCell ref="AH10332:AJ10332"/>
    <mergeCell ref="D10327:E10327"/>
    <mergeCell ref="F10327:J10327"/>
    <mergeCell ref="K10327:M10327"/>
    <mergeCell ref="N10327:Q10327"/>
    <mergeCell ref="R10327:U10327"/>
    <mergeCell ref="V10327:W10327"/>
    <mergeCell ref="X10327:Y10327"/>
    <mergeCell ref="Z10327:AA10327"/>
    <mergeCell ref="AB10327:AC10327"/>
    <mergeCell ref="AD10327:AE10327"/>
    <mergeCell ref="AF10327:AG10327"/>
    <mergeCell ref="AH10327:AJ10327"/>
    <mergeCell ref="D10328:E10328"/>
    <mergeCell ref="F10328:J10328"/>
    <mergeCell ref="K10328:M10328"/>
    <mergeCell ref="N10328:Q10328"/>
    <mergeCell ref="R10328:U10328"/>
    <mergeCell ref="V10328:W10328"/>
    <mergeCell ref="X10328:Y10328"/>
    <mergeCell ref="Z10328:AA10328"/>
    <mergeCell ref="AB10328:AC10328"/>
    <mergeCell ref="AD10328:AE10328"/>
    <mergeCell ref="AF10328:AG10328"/>
    <mergeCell ref="AH10328:AJ10328"/>
    <mergeCell ref="D10329:E10329"/>
    <mergeCell ref="F10329:J10329"/>
    <mergeCell ref="K10329:M10329"/>
    <mergeCell ref="N10329:Q10329"/>
    <mergeCell ref="R10329:U10329"/>
    <mergeCell ref="V10329:W10329"/>
    <mergeCell ref="X10329:Y10329"/>
    <mergeCell ref="Z10329:AA10329"/>
    <mergeCell ref="AB10329:AC10329"/>
    <mergeCell ref="AD10329:AE10329"/>
    <mergeCell ref="AF10329:AG10329"/>
    <mergeCell ref="AH10329:AJ10329"/>
    <mergeCell ref="D10324:E10324"/>
    <mergeCell ref="F10324:J10324"/>
    <mergeCell ref="K10324:M10324"/>
    <mergeCell ref="N10324:Q10324"/>
    <mergeCell ref="R10324:U10324"/>
    <mergeCell ref="V10324:W10324"/>
    <mergeCell ref="X10324:Y10324"/>
    <mergeCell ref="Z10324:AA10324"/>
    <mergeCell ref="AB10324:AC10324"/>
    <mergeCell ref="AD10324:AE10324"/>
    <mergeCell ref="AF10324:AG10324"/>
    <mergeCell ref="AH10324:AJ10324"/>
    <mergeCell ref="D10325:E10325"/>
    <mergeCell ref="F10325:J10325"/>
    <mergeCell ref="K10325:M10325"/>
    <mergeCell ref="N10325:Q10325"/>
    <mergeCell ref="R10325:U10325"/>
    <mergeCell ref="V10325:W10325"/>
    <mergeCell ref="X10325:Y10325"/>
    <mergeCell ref="Z10325:AA10325"/>
    <mergeCell ref="AB10325:AC10325"/>
    <mergeCell ref="AD10325:AE10325"/>
    <mergeCell ref="AF10325:AG10325"/>
    <mergeCell ref="AH10325:AJ10325"/>
    <mergeCell ref="D10326:E10326"/>
    <mergeCell ref="F10326:J10326"/>
    <mergeCell ref="K10326:M10326"/>
    <mergeCell ref="N10326:Q10326"/>
    <mergeCell ref="R10326:U10326"/>
    <mergeCell ref="V10326:W10326"/>
    <mergeCell ref="X10326:Y10326"/>
    <mergeCell ref="Z10326:AA10326"/>
    <mergeCell ref="AB10326:AC10326"/>
    <mergeCell ref="AD10326:AE10326"/>
    <mergeCell ref="AF10326:AG10326"/>
    <mergeCell ref="AH10326:AJ10326"/>
    <mergeCell ref="D10321:E10321"/>
    <mergeCell ref="F10321:J10321"/>
    <mergeCell ref="K10321:M10321"/>
    <mergeCell ref="N10321:Q10321"/>
    <mergeCell ref="R10321:U10321"/>
    <mergeCell ref="V10321:W10321"/>
    <mergeCell ref="X10321:Y10321"/>
    <mergeCell ref="Z10321:AA10321"/>
    <mergeCell ref="AB10321:AC10321"/>
    <mergeCell ref="AD10321:AE10321"/>
    <mergeCell ref="AF10321:AG10321"/>
    <mergeCell ref="AH10321:AJ10321"/>
    <mergeCell ref="D10322:E10322"/>
    <mergeCell ref="F10322:J10322"/>
    <mergeCell ref="K10322:M10322"/>
    <mergeCell ref="N10322:Q10322"/>
    <mergeCell ref="R10322:U10322"/>
    <mergeCell ref="V10322:W10322"/>
    <mergeCell ref="X10322:Y10322"/>
    <mergeCell ref="Z10322:AA10322"/>
    <mergeCell ref="AB10322:AC10322"/>
    <mergeCell ref="AD10322:AE10322"/>
    <mergeCell ref="AF10322:AG10322"/>
    <mergeCell ref="AH10322:AJ10322"/>
    <mergeCell ref="D10323:E10323"/>
    <mergeCell ref="F10323:J10323"/>
    <mergeCell ref="K10323:M10323"/>
    <mergeCell ref="N10323:Q10323"/>
    <mergeCell ref="R10323:U10323"/>
    <mergeCell ref="V10323:W10323"/>
    <mergeCell ref="X10323:Y10323"/>
    <mergeCell ref="Z10323:AA10323"/>
    <mergeCell ref="AB10323:AC10323"/>
    <mergeCell ref="AD10323:AE10323"/>
    <mergeCell ref="AF10323:AG10323"/>
    <mergeCell ref="AH10323:AJ10323"/>
    <mergeCell ref="D10318:E10318"/>
    <mergeCell ref="F10318:J10318"/>
    <mergeCell ref="K10318:M10318"/>
    <mergeCell ref="N10318:Q10318"/>
    <mergeCell ref="R10318:U10318"/>
    <mergeCell ref="V10318:W10318"/>
    <mergeCell ref="X10318:Y10318"/>
    <mergeCell ref="Z10318:AA10318"/>
    <mergeCell ref="AB10318:AC10318"/>
    <mergeCell ref="AD10318:AE10318"/>
    <mergeCell ref="AF10318:AG10318"/>
    <mergeCell ref="AH10318:AJ10318"/>
    <mergeCell ref="D10319:E10319"/>
    <mergeCell ref="F10319:J10319"/>
    <mergeCell ref="K10319:M10319"/>
    <mergeCell ref="N10319:Q10319"/>
    <mergeCell ref="R10319:U10319"/>
    <mergeCell ref="V10319:W10319"/>
    <mergeCell ref="X10319:Y10319"/>
    <mergeCell ref="Z10319:AA10319"/>
    <mergeCell ref="AB10319:AC10319"/>
    <mergeCell ref="AD10319:AE10319"/>
    <mergeCell ref="AF10319:AG10319"/>
    <mergeCell ref="AH10319:AJ10319"/>
    <mergeCell ref="D10320:E10320"/>
    <mergeCell ref="F10320:J10320"/>
    <mergeCell ref="K10320:M10320"/>
    <mergeCell ref="N10320:Q10320"/>
    <mergeCell ref="R10320:U10320"/>
    <mergeCell ref="V10320:W10320"/>
    <mergeCell ref="X10320:Y10320"/>
    <mergeCell ref="Z10320:AA10320"/>
    <mergeCell ref="AB10320:AC10320"/>
    <mergeCell ref="AD10320:AE10320"/>
    <mergeCell ref="AF10320:AG10320"/>
    <mergeCell ref="AH10320:AJ10320"/>
    <mergeCell ref="D10315:E10315"/>
    <mergeCell ref="F10315:J10315"/>
    <mergeCell ref="K10315:M10315"/>
    <mergeCell ref="N10315:Q10315"/>
    <mergeCell ref="R10315:U10315"/>
    <mergeCell ref="V10315:W10315"/>
    <mergeCell ref="X10315:Y10315"/>
    <mergeCell ref="Z10315:AA10315"/>
    <mergeCell ref="AB10315:AC10315"/>
    <mergeCell ref="AD10315:AE10315"/>
    <mergeCell ref="AF10315:AG10315"/>
    <mergeCell ref="AH10315:AJ10315"/>
    <mergeCell ref="D10316:E10316"/>
    <mergeCell ref="F10316:J10316"/>
    <mergeCell ref="K10316:M10316"/>
    <mergeCell ref="N10316:Q10316"/>
    <mergeCell ref="R10316:U10316"/>
    <mergeCell ref="V10316:W10316"/>
    <mergeCell ref="X10316:Y10316"/>
    <mergeCell ref="Z10316:AA10316"/>
    <mergeCell ref="AB10316:AC10316"/>
    <mergeCell ref="AD10316:AE10316"/>
    <mergeCell ref="AF10316:AG10316"/>
    <mergeCell ref="AH10316:AJ10316"/>
    <mergeCell ref="D10317:E10317"/>
    <mergeCell ref="F10317:J10317"/>
    <mergeCell ref="K10317:M10317"/>
    <mergeCell ref="N10317:Q10317"/>
    <mergeCell ref="R10317:U10317"/>
    <mergeCell ref="V10317:W10317"/>
    <mergeCell ref="X10317:Y10317"/>
    <mergeCell ref="Z10317:AA10317"/>
    <mergeCell ref="AB10317:AC10317"/>
    <mergeCell ref="AD10317:AE10317"/>
    <mergeCell ref="AF10317:AG10317"/>
    <mergeCell ref="AH10317:AJ10317"/>
    <mergeCell ref="D10312:E10312"/>
    <mergeCell ref="F10312:J10312"/>
    <mergeCell ref="K10312:M10312"/>
    <mergeCell ref="N10312:Q10312"/>
    <mergeCell ref="R10312:U10312"/>
    <mergeCell ref="V10312:W10312"/>
    <mergeCell ref="X10312:Y10312"/>
    <mergeCell ref="Z10312:AA10312"/>
    <mergeCell ref="AB10312:AC10312"/>
    <mergeCell ref="AD10312:AE10312"/>
    <mergeCell ref="AF10312:AG10312"/>
    <mergeCell ref="AH10312:AJ10312"/>
    <mergeCell ref="D10313:E10313"/>
    <mergeCell ref="F10313:J10313"/>
    <mergeCell ref="K10313:M10313"/>
    <mergeCell ref="N10313:Q10313"/>
    <mergeCell ref="R10313:U10313"/>
    <mergeCell ref="V10313:W10313"/>
    <mergeCell ref="X10313:Y10313"/>
    <mergeCell ref="Z10313:AA10313"/>
    <mergeCell ref="AB10313:AC10313"/>
    <mergeCell ref="AD10313:AE10313"/>
    <mergeCell ref="AF10313:AG10313"/>
    <mergeCell ref="AH10313:AJ10313"/>
    <mergeCell ref="D10314:E10314"/>
    <mergeCell ref="F10314:J10314"/>
    <mergeCell ref="K10314:M10314"/>
    <mergeCell ref="N10314:Q10314"/>
    <mergeCell ref="R10314:U10314"/>
    <mergeCell ref="V10314:W10314"/>
    <mergeCell ref="X10314:Y10314"/>
    <mergeCell ref="Z10314:AA10314"/>
    <mergeCell ref="AB10314:AC10314"/>
    <mergeCell ref="AD10314:AE10314"/>
    <mergeCell ref="AF10314:AG10314"/>
    <mergeCell ref="AH10314:AJ10314"/>
    <mergeCell ref="D10309:E10309"/>
    <mergeCell ref="F10309:J10309"/>
    <mergeCell ref="K10309:M10309"/>
    <mergeCell ref="N10309:Q10309"/>
    <mergeCell ref="R10309:U10309"/>
    <mergeCell ref="V10309:W10309"/>
    <mergeCell ref="X10309:Y10309"/>
    <mergeCell ref="Z10309:AA10309"/>
    <mergeCell ref="AB10309:AC10309"/>
    <mergeCell ref="AD10309:AE10309"/>
    <mergeCell ref="AF10309:AG10309"/>
    <mergeCell ref="AH10309:AJ10309"/>
    <mergeCell ref="D10310:E10310"/>
    <mergeCell ref="F10310:J10310"/>
    <mergeCell ref="K10310:M10310"/>
    <mergeCell ref="N10310:Q10310"/>
    <mergeCell ref="R10310:U10310"/>
    <mergeCell ref="V10310:W10310"/>
    <mergeCell ref="X10310:Y10310"/>
    <mergeCell ref="Z10310:AA10310"/>
    <mergeCell ref="AB10310:AC10310"/>
    <mergeCell ref="AD10310:AE10310"/>
    <mergeCell ref="AF10310:AG10310"/>
    <mergeCell ref="AH10310:AJ10310"/>
    <mergeCell ref="D10311:E10311"/>
    <mergeCell ref="F10311:J10311"/>
    <mergeCell ref="K10311:M10311"/>
    <mergeCell ref="N10311:Q10311"/>
    <mergeCell ref="R10311:U10311"/>
    <mergeCell ref="V10311:W10311"/>
    <mergeCell ref="X10311:Y10311"/>
    <mergeCell ref="Z10311:AA10311"/>
    <mergeCell ref="AB10311:AC10311"/>
    <mergeCell ref="AD10311:AE10311"/>
    <mergeCell ref="AF10311:AG10311"/>
    <mergeCell ref="AH10311:AJ10311"/>
    <mergeCell ref="D10306:E10306"/>
    <mergeCell ref="F10306:J10306"/>
    <mergeCell ref="K10306:M10306"/>
    <mergeCell ref="N10306:Q10306"/>
    <mergeCell ref="R10306:U10306"/>
    <mergeCell ref="V10306:W10306"/>
    <mergeCell ref="X10306:Y10306"/>
    <mergeCell ref="Z10306:AA10306"/>
    <mergeCell ref="AB10306:AC10306"/>
    <mergeCell ref="AD10306:AE10306"/>
    <mergeCell ref="AF10306:AG10306"/>
    <mergeCell ref="AH10306:AJ10306"/>
    <mergeCell ref="D10307:E10307"/>
    <mergeCell ref="F10307:J10307"/>
    <mergeCell ref="K10307:M10307"/>
    <mergeCell ref="N10307:Q10307"/>
    <mergeCell ref="R10307:U10307"/>
    <mergeCell ref="V10307:W10307"/>
    <mergeCell ref="X10307:Y10307"/>
    <mergeCell ref="Z10307:AA10307"/>
    <mergeCell ref="AB10307:AC10307"/>
    <mergeCell ref="AD10307:AE10307"/>
    <mergeCell ref="AF10307:AG10307"/>
    <mergeCell ref="AH10307:AJ10307"/>
    <mergeCell ref="D10308:E10308"/>
    <mergeCell ref="F10308:J10308"/>
    <mergeCell ref="K10308:M10308"/>
    <mergeCell ref="N10308:Q10308"/>
    <mergeCell ref="R10308:U10308"/>
    <mergeCell ref="V10308:W10308"/>
    <mergeCell ref="X10308:Y10308"/>
    <mergeCell ref="Z10308:AA10308"/>
    <mergeCell ref="AB10308:AC10308"/>
    <mergeCell ref="AD10308:AE10308"/>
    <mergeCell ref="AF10308:AG10308"/>
    <mergeCell ref="AH10308:AJ10308"/>
    <mergeCell ref="D10303:E10303"/>
    <mergeCell ref="F10303:J10303"/>
    <mergeCell ref="K10303:M10303"/>
    <mergeCell ref="N10303:Q10303"/>
    <mergeCell ref="R10303:U10303"/>
    <mergeCell ref="V10303:W10303"/>
    <mergeCell ref="X10303:Y10303"/>
    <mergeCell ref="Z10303:AA10303"/>
    <mergeCell ref="AB10303:AC10303"/>
    <mergeCell ref="AD10303:AE10303"/>
    <mergeCell ref="AF10303:AG10303"/>
    <mergeCell ref="AH10303:AJ10303"/>
    <mergeCell ref="D10304:E10304"/>
    <mergeCell ref="F10304:J10304"/>
    <mergeCell ref="K10304:M10304"/>
    <mergeCell ref="N10304:Q10304"/>
    <mergeCell ref="R10304:U10304"/>
    <mergeCell ref="V10304:W10304"/>
    <mergeCell ref="X10304:Y10304"/>
    <mergeCell ref="Z10304:AA10304"/>
    <mergeCell ref="AB10304:AC10304"/>
    <mergeCell ref="AD10304:AE10304"/>
    <mergeCell ref="AF10304:AG10304"/>
    <mergeCell ref="AH10304:AJ10304"/>
    <mergeCell ref="D10305:E10305"/>
    <mergeCell ref="F10305:J10305"/>
    <mergeCell ref="K10305:M10305"/>
    <mergeCell ref="N10305:Q10305"/>
    <mergeCell ref="R10305:U10305"/>
    <mergeCell ref="V10305:W10305"/>
    <mergeCell ref="X10305:Y10305"/>
    <mergeCell ref="Z10305:AA10305"/>
    <mergeCell ref="AB10305:AC10305"/>
    <mergeCell ref="AD10305:AE10305"/>
    <mergeCell ref="AF10305:AG10305"/>
    <mergeCell ref="AH10305:AJ10305"/>
    <mergeCell ref="D10300:E10300"/>
    <mergeCell ref="F10300:J10300"/>
    <mergeCell ref="K10300:M10300"/>
    <mergeCell ref="N10300:Q10300"/>
    <mergeCell ref="R10300:U10300"/>
    <mergeCell ref="V10300:W10300"/>
    <mergeCell ref="X10300:Y10300"/>
    <mergeCell ref="Z10300:AA10300"/>
    <mergeCell ref="AB10300:AC10300"/>
    <mergeCell ref="AD10300:AE10300"/>
    <mergeCell ref="AF10300:AG10300"/>
    <mergeCell ref="AH10300:AJ10300"/>
    <mergeCell ref="D10301:E10301"/>
    <mergeCell ref="F10301:J10301"/>
    <mergeCell ref="K10301:M10301"/>
    <mergeCell ref="N10301:Q10301"/>
    <mergeCell ref="R10301:U10301"/>
    <mergeCell ref="V10301:W10301"/>
    <mergeCell ref="X10301:Y10301"/>
    <mergeCell ref="Z10301:AA10301"/>
    <mergeCell ref="AB10301:AC10301"/>
    <mergeCell ref="AD10301:AE10301"/>
    <mergeCell ref="AF10301:AG10301"/>
    <mergeCell ref="AH10301:AJ10301"/>
    <mergeCell ref="D10302:E10302"/>
    <mergeCell ref="F10302:J10302"/>
    <mergeCell ref="K10302:M10302"/>
    <mergeCell ref="N10302:Q10302"/>
    <mergeCell ref="R10302:U10302"/>
    <mergeCell ref="V10302:W10302"/>
    <mergeCell ref="X10302:Y10302"/>
    <mergeCell ref="Z10302:AA10302"/>
    <mergeCell ref="AB10302:AC10302"/>
    <mergeCell ref="AD10302:AE10302"/>
    <mergeCell ref="AF10302:AG10302"/>
    <mergeCell ref="AH10302:AJ10302"/>
    <mergeCell ref="B10290:F10290"/>
    <mergeCell ref="H10290:R10290"/>
    <mergeCell ref="AB10291:AG10295"/>
    <mergeCell ref="B10292:E10292"/>
    <mergeCell ref="H10292:N10292"/>
    <mergeCell ref="O10292:R10292"/>
    <mergeCell ref="T10292:AA10292"/>
    <mergeCell ref="B10297:B10298"/>
    <mergeCell ref="D10297:E10298"/>
    <mergeCell ref="G10297:H10298"/>
    <mergeCell ref="J10297:M10298"/>
    <mergeCell ref="N10297:O10298"/>
    <mergeCell ref="Q10297:S10298"/>
    <mergeCell ref="T10297:U10298"/>
    <mergeCell ref="X10297:Y10298"/>
    <mergeCell ref="Z10297:AA10298"/>
    <mergeCell ref="AB10297:AB10298"/>
    <mergeCell ref="AC10297:AC10298"/>
    <mergeCell ref="AE10297:AE10298"/>
    <mergeCell ref="AF10297:AF10298"/>
    <mergeCell ref="AG10297:AH10298"/>
    <mergeCell ref="D10299:E10299"/>
    <mergeCell ref="F10299:J10299"/>
    <mergeCell ref="K10299:M10299"/>
    <mergeCell ref="N10299:Q10299"/>
    <mergeCell ref="R10299:U10299"/>
    <mergeCell ref="V10299:W10299"/>
    <mergeCell ref="X10299:Y10299"/>
    <mergeCell ref="Z10299:AA10299"/>
    <mergeCell ref="AB10299:AC10299"/>
    <mergeCell ref="AD10299:AE10299"/>
    <mergeCell ref="AF10299:AG10299"/>
    <mergeCell ref="AH10299:AJ10299"/>
    <mergeCell ref="D10281:E10281"/>
    <mergeCell ref="F10281:J10281"/>
    <mergeCell ref="K10281:M10281"/>
    <mergeCell ref="N10281:Q10281"/>
    <mergeCell ref="R10281:U10281"/>
    <mergeCell ref="V10281:W10281"/>
    <mergeCell ref="D10282:E10282"/>
    <mergeCell ref="F10282:J10282"/>
    <mergeCell ref="K10282:M10282"/>
    <mergeCell ref="N10282:Q10282"/>
    <mergeCell ref="R10282:U10282"/>
    <mergeCell ref="V10282:W10282"/>
    <mergeCell ref="D10283:E10283"/>
    <mergeCell ref="F10283:J10283"/>
    <mergeCell ref="K10283:M10283"/>
    <mergeCell ref="N10283:Q10283"/>
    <mergeCell ref="R10283:U10283"/>
    <mergeCell ref="V10283:W10283"/>
    <mergeCell ref="D10284:E10284"/>
    <mergeCell ref="F10284:J10284"/>
    <mergeCell ref="K10284:M10284"/>
    <mergeCell ref="N10284:Q10284"/>
    <mergeCell ref="R10284:U10284"/>
    <mergeCell ref="V10284:W10284"/>
    <mergeCell ref="D10285:E10285"/>
    <mergeCell ref="F10285:J10285"/>
    <mergeCell ref="K10285:M10285"/>
    <mergeCell ref="N10285:Q10285"/>
    <mergeCell ref="R10285:U10285"/>
    <mergeCell ref="V10285:W10285"/>
    <mergeCell ref="D10286:E10286"/>
    <mergeCell ref="F10286:J10286"/>
    <mergeCell ref="K10286:M10286"/>
    <mergeCell ref="N10286:Q10286"/>
    <mergeCell ref="R10286:U10286"/>
    <mergeCell ref="V10286:W10286"/>
    <mergeCell ref="D10275:E10275"/>
    <mergeCell ref="F10275:J10275"/>
    <mergeCell ref="K10275:M10275"/>
    <mergeCell ref="N10275:Q10275"/>
    <mergeCell ref="R10275:U10275"/>
    <mergeCell ref="V10275:W10275"/>
    <mergeCell ref="D10276:E10276"/>
    <mergeCell ref="F10276:J10276"/>
    <mergeCell ref="K10276:M10276"/>
    <mergeCell ref="N10276:Q10276"/>
    <mergeCell ref="R10276:U10276"/>
    <mergeCell ref="V10276:W10276"/>
    <mergeCell ref="D10277:E10277"/>
    <mergeCell ref="F10277:J10277"/>
    <mergeCell ref="K10277:M10277"/>
    <mergeCell ref="N10277:Q10277"/>
    <mergeCell ref="R10277:U10277"/>
    <mergeCell ref="V10277:W10277"/>
    <mergeCell ref="D10278:E10278"/>
    <mergeCell ref="F10278:J10278"/>
    <mergeCell ref="K10278:M10278"/>
    <mergeCell ref="N10278:Q10278"/>
    <mergeCell ref="R10278:U10278"/>
    <mergeCell ref="V10278:W10278"/>
    <mergeCell ref="D10279:E10279"/>
    <mergeCell ref="F10279:J10279"/>
    <mergeCell ref="K10279:M10279"/>
    <mergeCell ref="N10279:Q10279"/>
    <mergeCell ref="R10279:U10279"/>
    <mergeCell ref="V10279:W10279"/>
    <mergeCell ref="D10280:E10280"/>
    <mergeCell ref="F10280:J10280"/>
    <mergeCell ref="K10280:M10280"/>
    <mergeCell ref="N10280:Q10280"/>
    <mergeCell ref="R10280:U10280"/>
    <mergeCell ref="V10280:W10280"/>
    <mergeCell ref="D10269:E10269"/>
    <mergeCell ref="F10269:J10269"/>
    <mergeCell ref="K10269:M10269"/>
    <mergeCell ref="N10269:Q10269"/>
    <mergeCell ref="R10269:U10269"/>
    <mergeCell ref="V10269:W10269"/>
    <mergeCell ref="D10270:E10270"/>
    <mergeCell ref="F10270:J10270"/>
    <mergeCell ref="K10270:M10270"/>
    <mergeCell ref="N10270:Q10270"/>
    <mergeCell ref="R10270:U10270"/>
    <mergeCell ref="V10270:W10270"/>
    <mergeCell ref="D10271:E10271"/>
    <mergeCell ref="F10271:J10271"/>
    <mergeCell ref="K10271:M10271"/>
    <mergeCell ref="N10271:Q10271"/>
    <mergeCell ref="R10271:U10271"/>
    <mergeCell ref="V10271:W10271"/>
    <mergeCell ref="D10272:E10272"/>
    <mergeCell ref="F10272:J10272"/>
    <mergeCell ref="K10272:M10272"/>
    <mergeCell ref="N10272:Q10272"/>
    <mergeCell ref="R10272:U10272"/>
    <mergeCell ref="V10272:W10272"/>
    <mergeCell ref="D10273:E10273"/>
    <mergeCell ref="F10273:J10273"/>
    <mergeCell ref="K10273:M10273"/>
    <mergeCell ref="N10273:Q10273"/>
    <mergeCell ref="R10273:U10273"/>
    <mergeCell ref="V10273:W10273"/>
    <mergeCell ref="D10274:E10274"/>
    <mergeCell ref="F10274:J10274"/>
    <mergeCell ref="K10274:M10274"/>
    <mergeCell ref="N10274:Q10274"/>
    <mergeCell ref="R10274:U10274"/>
    <mergeCell ref="V10274:W10274"/>
    <mergeCell ref="D10263:E10263"/>
    <mergeCell ref="F10263:J10263"/>
    <mergeCell ref="K10263:M10263"/>
    <mergeCell ref="N10263:Q10263"/>
    <mergeCell ref="R10263:U10263"/>
    <mergeCell ref="V10263:W10263"/>
    <mergeCell ref="T10261:U10262"/>
    <mergeCell ref="X10261:Y10262"/>
    <mergeCell ref="D10264:E10264"/>
    <mergeCell ref="F10264:J10264"/>
    <mergeCell ref="K10264:M10264"/>
    <mergeCell ref="N10264:Q10264"/>
    <mergeCell ref="R10264:U10264"/>
    <mergeCell ref="V10264:W10264"/>
    <mergeCell ref="D10265:E10265"/>
    <mergeCell ref="F10265:J10265"/>
    <mergeCell ref="K10265:M10265"/>
    <mergeCell ref="N10265:Q10265"/>
    <mergeCell ref="R10265:U10265"/>
    <mergeCell ref="V10265:W10265"/>
    <mergeCell ref="D10266:E10266"/>
    <mergeCell ref="F10266:J10266"/>
    <mergeCell ref="K10266:M10266"/>
    <mergeCell ref="N10266:Q10266"/>
    <mergeCell ref="R10266:U10266"/>
    <mergeCell ref="V10266:W10266"/>
    <mergeCell ref="D10267:E10267"/>
    <mergeCell ref="F10267:J10267"/>
    <mergeCell ref="K10267:M10267"/>
    <mergeCell ref="N10267:Q10267"/>
    <mergeCell ref="R10267:U10267"/>
    <mergeCell ref="V10267:W10267"/>
    <mergeCell ref="D10268:E10268"/>
    <mergeCell ref="F10268:J10268"/>
    <mergeCell ref="K10268:M10268"/>
    <mergeCell ref="N10268:Q10268"/>
    <mergeCell ref="R10268:U10268"/>
    <mergeCell ref="V10268:W10268"/>
    <mergeCell ref="D10251:E10251"/>
    <mergeCell ref="F10251:J10251"/>
    <mergeCell ref="K10251:M10251"/>
    <mergeCell ref="N10251:Q10251"/>
    <mergeCell ref="R10251:U10251"/>
    <mergeCell ref="V10251:W10251"/>
    <mergeCell ref="X10251:Y10251"/>
    <mergeCell ref="Z10251:AA10251"/>
    <mergeCell ref="AB10251:AC10251"/>
    <mergeCell ref="AD10251:AE10251"/>
    <mergeCell ref="AF10251:AG10251"/>
    <mergeCell ref="AH10251:AJ10251"/>
    <mergeCell ref="D10252:E10252"/>
    <mergeCell ref="F10252:J10252"/>
    <mergeCell ref="K10252:M10252"/>
    <mergeCell ref="N10252:Q10252"/>
    <mergeCell ref="R10252:U10252"/>
    <mergeCell ref="V10252:W10252"/>
    <mergeCell ref="X10252:Y10252"/>
    <mergeCell ref="Z10252:AA10252"/>
    <mergeCell ref="AB10252:AC10252"/>
    <mergeCell ref="AD10252:AE10252"/>
    <mergeCell ref="AF10252:AG10252"/>
    <mergeCell ref="AH10252:AJ10252"/>
    <mergeCell ref="B10253:E10253"/>
    <mergeCell ref="B10254:F10254"/>
    <mergeCell ref="H10254:R10254"/>
    <mergeCell ref="AB10255:AG10259"/>
    <mergeCell ref="B10256:E10256"/>
    <mergeCell ref="H10256:N10256"/>
    <mergeCell ref="O10256:R10256"/>
    <mergeCell ref="T10256:AA10256"/>
    <mergeCell ref="Z10261:AA10262"/>
    <mergeCell ref="AB10261:AB10262"/>
    <mergeCell ref="AC10261:AC10262"/>
    <mergeCell ref="AE10261:AE10262"/>
    <mergeCell ref="B10261:B10262"/>
    <mergeCell ref="D10261:E10262"/>
    <mergeCell ref="G10261:H10262"/>
    <mergeCell ref="J10261:M10262"/>
    <mergeCell ref="N10261:O10262"/>
    <mergeCell ref="Q10261:S10262"/>
    <mergeCell ref="AF10261:AF10262"/>
    <mergeCell ref="AG10261:AH10262"/>
    <mergeCell ref="D10248:E10248"/>
    <mergeCell ref="F10248:J10248"/>
    <mergeCell ref="K10248:M10248"/>
    <mergeCell ref="N10248:Q10248"/>
    <mergeCell ref="R10248:U10248"/>
    <mergeCell ref="V10248:W10248"/>
    <mergeCell ref="X10248:Y10248"/>
    <mergeCell ref="Z10248:AA10248"/>
    <mergeCell ref="AB10248:AC10248"/>
    <mergeCell ref="AD10248:AE10248"/>
    <mergeCell ref="AF10248:AG10248"/>
    <mergeCell ref="AH10248:AJ10248"/>
    <mergeCell ref="D10249:E10249"/>
    <mergeCell ref="F10249:J10249"/>
    <mergeCell ref="K10249:M10249"/>
    <mergeCell ref="N10249:Q10249"/>
    <mergeCell ref="R10249:U10249"/>
    <mergeCell ref="V10249:W10249"/>
    <mergeCell ref="X10249:Y10249"/>
    <mergeCell ref="Z10249:AA10249"/>
    <mergeCell ref="AB10249:AC10249"/>
    <mergeCell ref="AD10249:AE10249"/>
    <mergeCell ref="AF10249:AG10249"/>
    <mergeCell ref="AH10249:AJ10249"/>
    <mergeCell ref="D10250:E10250"/>
    <mergeCell ref="F10250:J10250"/>
    <mergeCell ref="K10250:M10250"/>
    <mergeCell ref="N10250:Q10250"/>
    <mergeCell ref="R10250:U10250"/>
    <mergeCell ref="V10250:W10250"/>
    <mergeCell ref="X10250:Y10250"/>
    <mergeCell ref="Z10250:AA10250"/>
    <mergeCell ref="AB10250:AC10250"/>
    <mergeCell ref="AD10250:AE10250"/>
    <mergeCell ref="AF10250:AG10250"/>
    <mergeCell ref="AH10250:AJ10250"/>
    <mergeCell ref="D10245:E10245"/>
    <mergeCell ref="F10245:J10245"/>
    <mergeCell ref="K10245:M10245"/>
    <mergeCell ref="N10245:Q10245"/>
    <mergeCell ref="R10245:U10245"/>
    <mergeCell ref="V10245:W10245"/>
    <mergeCell ref="X10245:Y10245"/>
    <mergeCell ref="Z10245:AA10245"/>
    <mergeCell ref="AB10245:AC10245"/>
    <mergeCell ref="AD10245:AE10245"/>
    <mergeCell ref="AF10245:AG10245"/>
    <mergeCell ref="AH10245:AJ10245"/>
    <mergeCell ref="D10246:E10246"/>
    <mergeCell ref="F10246:J10246"/>
    <mergeCell ref="K10246:M10246"/>
    <mergeCell ref="N10246:Q10246"/>
    <mergeCell ref="R10246:U10246"/>
    <mergeCell ref="V10246:W10246"/>
    <mergeCell ref="X10246:Y10246"/>
    <mergeCell ref="Z10246:AA10246"/>
    <mergeCell ref="AB10246:AC10246"/>
    <mergeCell ref="AD10246:AE10246"/>
    <mergeCell ref="AF10246:AG10246"/>
    <mergeCell ref="AH10246:AJ10246"/>
    <mergeCell ref="D10247:E10247"/>
    <mergeCell ref="F10247:J10247"/>
    <mergeCell ref="K10247:M10247"/>
    <mergeCell ref="N10247:Q10247"/>
    <mergeCell ref="R10247:U10247"/>
    <mergeCell ref="V10247:W10247"/>
    <mergeCell ref="X10247:Y10247"/>
    <mergeCell ref="Z10247:AA10247"/>
    <mergeCell ref="AB10247:AC10247"/>
    <mergeCell ref="AD10247:AE10247"/>
    <mergeCell ref="AF10247:AG10247"/>
    <mergeCell ref="AH10247:AJ10247"/>
    <mergeCell ref="D10242:E10242"/>
    <mergeCell ref="F10242:J10242"/>
    <mergeCell ref="K10242:M10242"/>
    <mergeCell ref="N10242:Q10242"/>
    <mergeCell ref="R10242:U10242"/>
    <mergeCell ref="V10242:W10242"/>
    <mergeCell ref="X10242:Y10242"/>
    <mergeCell ref="Z10242:AA10242"/>
    <mergeCell ref="AB10242:AC10242"/>
    <mergeCell ref="AD10242:AE10242"/>
    <mergeCell ref="AF10242:AG10242"/>
    <mergeCell ref="AH10242:AJ10242"/>
    <mergeCell ref="D10243:E10243"/>
    <mergeCell ref="F10243:J10243"/>
    <mergeCell ref="K10243:M10243"/>
    <mergeCell ref="N10243:Q10243"/>
    <mergeCell ref="R10243:U10243"/>
    <mergeCell ref="V10243:W10243"/>
    <mergeCell ref="X10243:Y10243"/>
    <mergeCell ref="Z10243:AA10243"/>
    <mergeCell ref="AB10243:AC10243"/>
    <mergeCell ref="AD10243:AE10243"/>
    <mergeCell ref="AF10243:AG10243"/>
    <mergeCell ref="AH10243:AJ10243"/>
    <mergeCell ref="D10244:E10244"/>
    <mergeCell ref="F10244:J10244"/>
    <mergeCell ref="K10244:M10244"/>
    <mergeCell ref="N10244:Q10244"/>
    <mergeCell ref="R10244:U10244"/>
    <mergeCell ref="V10244:W10244"/>
    <mergeCell ref="X10244:Y10244"/>
    <mergeCell ref="Z10244:AA10244"/>
    <mergeCell ref="AB10244:AC10244"/>
    <mergeCell ref="AD10244:AE10244"/>
    <mergeCell ref="AF10244:AG10244"/>
    <mergeCell ref="AH10244:AJ10244"/>
    <mergeCell ref="D10239:E10239"/>
    <mergeCell ref="F10239:J10239"/>
    <mergeCell ref="K10239:M10239"/>
    <mergeCell ref="N10239:Q10239"/>
    <mergeCell ref="R10239:U10239"/>
    <mergeCell ref="V10239:W10239"/>
    <mergeCell ref="X10239:Y10239"/>
    <mergeCell ref="Z10239:AA10239"/>
    <mergeCell ref="AB10239:AC10239"/>
    <mergeCell ref="AD10239:AE10239"/>
    <mergeCell ref="AF10239:AG10239"/>
    <mergeCell ref="AH10239:AJ10239"/>
    <mergeCell ref="D10240:E10240"/>
    <mergeCell ref="F10240:J10240"/>
    <mergeCell ref="K10240:M10240"/>
    <mergeCell ref="N10240:Q10240"/>
    <mergeCell ref="R10240:U10240"/>
    <mergeCell ref="V10240:W10240"/>
    <mergeCell ref="X10240:Y10240"/>
    <mergeCell ref="Z10240:AA10240"/>
    <mergeCell ref="AB10240:AC10240"/>
    <mergeCell ref="AD10240:AE10240"/>
    <mergeCell ref="AF10240:AG10240"/>
    <mergeCell ref="AH10240:AJ10240"/>
    <mergeCell ref="D10241:E10241"/>
    <mergeCell ref="F10241:J10241"/>
    <mergeCell ref="K10241:M10241"/>
    <mergeCell ref="N10241:Q10241"/>
    <mergeCell ref="R10241:U10241"/>
    <mergeCell ref="V10241:W10241"/>
    <mergeCell ref="X10241:Y10241"/>
    <mergeCell ref="Z10241:AA10241"/>
    <mergeCell ref="AB10241:AC10241"/>
    <mergeCell ref="AD10241:AE10241"/>
    <mergeCell ref="AF10241:AG10241"/>
    <mergeCell ref="AH10241:AJ10241"/>
    <mergeCell ref="D10236:E10236"/>
    <mergeCell ref="F10236:J10236"/>
    <mergeCell ref="K10236:M10236"/>
    <mergeCell ref="N10236:Q10236"/>
    <mergeCell ref="R10236:U10236"/>
    <mergeCell ref="V10236:W10236"/>
    <mergeCell ref="X10236:Y10236"/>
    <mergeCell ref="Z10236:AA10236"/>
    <mergeCell ref="AB10236:AC10236"/>
    <mergeCell ref="AD10236:AE10236"/>
    <mergeCell ref="AF10236:AG10236"/>
    <mergeCell ref="AH10236:AJ10236"/>
    <mergeCell ref="D10237:E10237"/>
    <mergeCell ref="F10237:J10237"/>
    <mergeCell ref="K10237:M10237"/>
    <mergeCell ref="N10237:Q10237"/>
    <mergeCell ref="R10237:U10237"/>
    <mergeCell ref="V10237:W10237"/>
    <mergeCell ref="X10237:Y10237"/>
    <mergeCell ref="Z10237:AA10237"/>
    <mergeCell ref="AB10237:AC10237"/>
    <mergeCell ref="AD10237:AE10237"/>
    <mergeCell ref="AF10237:AG10237"/>
    <mergeCell ref="AH10237:AJ10237"/>
    <mergeCell ref="D10238:E10238"/>
    <mergeCell ref="F10238:J10238"/>
    <mergeCell ref="K10238:M10238"/>
    <mergeCell ref="N10238:Q10238"/>
    <mergeCell ref="R10238:U10238"/>
    <mergeCell ref="V10238:W10238"/>
    <mergeCell ref="X10238:Y10238"/>
    <mergeCell ref="Z10238:AA10238"/>
    <mergeCell ref="AB10238:AC10238"/>
    <mergeCell ref="AD10238:AE10238"/>
    <mergeCell ref="AF10238:AG10238"/>
    <mergeCell ref="AH10238:AJ10238"/>
    <mergeCell ref="D10233:E10233"/>
    <mergeCell ref="F10233:J10233"/>
    <mergeCell ref="K10233:M10233"/>
    <mergeCell ref="N10233:Q10233"/>
    <mergeCell ref="R10233:U10233"/>
    <mergeCell ref="V10233:W10233"/>
    <mergeCell ref="X10233:Y10233"/>
    <mergeCell ref="Z10233:AA10233"/>
    <mergeCell ref="AB10233:AC10233"/>
    <mergeCell ref="AD10233:AE10233"/>
    <mergeCell ref="AF10233:AG10233"/>
    <mergeCell ref="AH10233:AJ10233"/>
    <mergeCell ref="D10234:E10234"/>
    <mergeCell ref="F10234:J10234"/>
    <mergeCell ref="K10234:M10234"/>
    <mergeCell ref="N10234:Q10234"/>
    <mergeCell ref="R10234:U10234"/>
    <mergeCell ref="V10234:W10234"/>
    <mergeCell ref="X10234:Y10234"/>
    <mergeCell ref="Z10234:AA10234"/>
    <mergeCell ref="AB10234:AC10234"/>
    <mergeCell ref="AD10234:AE10234"/>
    <mergeCell ref="AF10234:AG10234"/>
    <mergeCell ref="AH10234:AJ10234"/>
    <mergeCell ref="D10235:E10235"/>
    <mergeCell ref="F10235:J10235"/>
    <mergeCell ref="K10235:M10235"/>
    <mergeCell ref="N10235:Q10235"/>
    <mergeCell ref="R10235:U10235"/>
    <mergeCell ref="V10235:W10235"/>
    <mergeCell ref="X10235:Y10235"/>
    <mergeCell ref="Z10235:AA10235"/>
    <mergeCell ref="AB10235:AC10235"/>
    <mergeCell ref="AD10235:AE10235"/>
    <mergeCell ref="AF10235:AG10235"/>
    <mergeCell ref="AH10235:AJ10235"/>
    <mergeCell ref="D10230:E10230"/>
    <mergeCell ref="F10230:J10230"/>
    <mergeCell ref="K10230:M10230"/>
    <mergeCell ref="N10230:Q10230"/>
    <mergeCell ref="R10230:U10230"/>
    <mergeCell ref="V10230:W10230"/>
    <mergeCell ref="X10230:Y10230"/>
    <mergeCell ref="Z10230:AA10230"/>
    <mergeCell ref="AB10230:AC10230"/>
    <mergeCell ref="AD10230:AE10230"/>
    <mergeCell ref="AF10230:AG10230"/>
    <mergeCell ref="AH10230:AJ10230"/>
    <mergeCell ref="D10231:E10231"/>
    <mergeCell ref="F10231:J10231"/>
    <mergeCell ref="K10231:M10231"/>
    <mergeCell ref="N10231:Q10231"/>
    <mergeCell ref="R10231:U10231"/>
    <mergeCell ref="V10231:W10231"/>
    <mergeCell ref="X10231:Y10231"/>
    <mergeCell ref="Z10231:AA10231"/>
    <mergeCell ref="AB10231:AC10231"/>
    <mergeCell ref="AD10231:AE10231"/>
    <mergeCell ref="AF10231:AG10231"/>
    <mergeCell ref="AH10231:AJ10231"/>
    <mergeCell ref="D10232:E10232"/>
    <mergeCell ref="F10232:J10232"/>
    <mergeCell ref="K10232:M10232"/>
    <mergeCell ref="N10232:Q10232"/>
    <mergeCell ref="R10232:U10232"/>
    <mergeCell ref="V10232:W10232"/>
    <mergeCell ref="X10232:Y10232"/>
    <mergeCell ref="Z10232:AA10232"/>
    <mergeCell ref="AB10232:AC10232"/>
    <mergeCell ref="AD10232:AE10232"/>
    <mergeCell ref="AF10232:AG10232"/>
    <mergeCell ref="AH10232:AJ10232"/>
    <mergeCell ref="D10227:E10227"/>
    <mergeCell ref="F10227:J10227"/>
    <mergeCell ref="K10227:M10227"/>
    <mergeCell ref="N10227:Q10227"/>
    <mergeCell ref="R10227:U10227"/>
    <mergeCell ref="V10227:W10227"/>
    <mergeCell ref="X10227:Y10227"/>
    <mergeCell ref="Z10227:AA10227"/>
    <mergeCell ref="AB10227:AC10227"/>
    <mergeCell ref="AD10227:AE10227"/>
    <mergeCell ref="AF10227:AG10227"/>
    <mergeCell ref="AH10227:AJ10227"/>
    <mergeCell ref="D10228:E10228"/>
    <mergeCell ref="F10228:J10228"/>
    <mergeCell ref="K10228:M10228"/>
    <mergeCell ref="N10228:Q10228"/>
    <mergeCell ref="R10228:U10228"/>
    <mergeCell ref="V10228:W10228"/>
    <mergeCell ref="X10228:Y10228"/>
    <mergeCell ref="Z10228:AA10228"/>
    <mergeCell ref="AB10228:AC10228"/>
    <mergeCell ref="AD10228:AE10228"/>
    <mergeCell ref="AF10228:AG10228"/>
    <mergeCell ref="AH10228:AJ10228"/>
    <mergeCell ref="D10229:E10229"/>
    <mergeCell ref="F10229:J10229"/>
    <mergeCell ref="K10229:M10229"/>
    <mergeCell ref="N10229:Q10229"/>
    <mergeCell ref="R10229:U10229"/>
    <mergeCell ref="V10229:W10229"/>
    <mergeCell ref="X10229:Y10229"/>
    <mergeCell ref="Z10229:AA10229"/>
    <mergeCell ref="AB10229:AC10229"/>
    <mergeCell ref="AD10229:AE10229"/>
    <mergeCell ref="AF10229:AG10229"/>
    <mergeCell ref="AH10229:AJ10229"/>
    <mergeCell ref="D10224:E10224"/>
    <mergeCell ref="F10224:J10224"/>
    <mergeCell ref="K10224:M10224"/>
    <mergeCell ref="N10224:Q10224"/>
    <mergeCell ref="R10224:U10224"/>
    <mergeCell ref="V10224:W10224"/>
    <mergeCell ref="X10224:Y10224"/>
    <mergeCell ref="Z10224:AA10224"/>
    <mergeCell ref="AB10224:AC10224"/>
    <mergeCell ref="AD10224:AE10224"/>
    <mergeCell ref="AF10224:AG10224"/>
    <mergeCell ref="AH10224:AJ10224"/>
    <mergeCell ref="D10225:E10225"/>
    <mergeCell ref="F10225:J10225"/>
    <mergeCell ref="K10225:M10225"/>
    <mergeCell ref="N10225:Q10225"/>
    <mergeCell ref="R10225:U10225"/>
    <mergeCell ref="V10225:W10225"/>
    <mergeCell ref="X10225:Y10225"/>
    <mergeCell ref="Z10225:AA10225"/>
    <mergeCell ref="AB10225:AC10225"/>
    <mergeCell ref="AD10225:AE10225"/>
    <mergeCell ref="AF10225:AG10225"/>
    <mergeCell ref="AH10225:AJ10225"/>
    <mergeCell ref="D10226:E10226"/>
    <mergeCell ref="F10226:J10226"/>
    <mergeCell ref="K10226:M10226"/>
    <mergeCell ref="N10226:Q10226"/>
    <mergeCell ref="R10226:U10226"/>
    <mergeCell ref="V10226:W10226"/>
    <mergeCell ref="X10226:Y10226"/>
    <mergeCell ref="Z10226:AA10226"/>
    <mergeCell ref="AB10226:AC10226"/>
    <mergeCell ref="AD10226:AE10226"/>
    <mergeCell ref="AF10226:AG10226"/>
    <mergeCell ref="AH10226:AJ10226"/>
    <mergeCell ref="D10221:E10221"/>
    <mergeCell ref="F10221:J10221"/>
    <mergeCell ref="K10221:M10221"/>
    <mergeCell ref="N10221:Q10221"/>
    <mergeCell ref="R10221:U10221"/>
    <mergeCell ref="V10221:W10221"/>
    <mergeCell ref="X10221:Y10221"/>
    <mergeCell ref="Z10221:AA10221"/>
    <mergeCell ref="AB10221:AC10221"/>
    <mergeCell ref="AD10221:AE10221"/>
    <mergeCell ref="AF10221:AG10221"/>
    <mergeCell ref="AH10221:AJ10221"/>
    <mergeCell ref="D10222:E10222"/>
    <mergeCell ref="F10222:J10222"/>
    <mergeCell ref="K10222:M10222"/>
    <mergeCell ref="N10222:Q10222"/>
    <mergeCell ref="R10222:U10222"/>
    <mergeCell ref="V10222:W10222"/>
    <mergeCell ref="X10222:Y10222"/>
    <mergeCell ref="Z10222:AA10222"/>
    <mergeCell ref="AB10222:AC10222"/>
    <mergeCell ref="AD10222:AE10222"/>
    <mergeCell ref="AF10222:AG10222"/>
    <mergeCell ref="AH10222:AJ10222"/>
    <mergeCell ref="D10223:E10223"/>
    <mergeCell ref="F10223:J10223"/>
    <mergeCell ref="K10223:M10223"/>
    <mergeCell ref="N10223:Q10223"/>
    <mergeCell ref="R10223:U10223"/>
    <mergeCell ref="V10223:W10223"/>
    <mergeCell ref="X10223:Y10223"/>
    <mergeCell ref="Z10223:AA10223"/>
    <mergeCell ref="AB10223:AC10223"/>
    <mergeCell ref="AD10223:AE10223"/>
    <mergeCell ref="AF10223:AG10223"/>
    <mergeCell ref="AH10223:AJ10223"/>
    <mergeCell ref="D10218:E10218"/>
    <mergeCell ref="F10218:J10218"/>
    <mergeCell ref="K10218:M10218"/>
    <mergeCell ref="N10218:Q10218"/>
    <mergeCell ref="R10218:U10218"/>
    <mergeCell ref="V10218:W10218"/>
    <mergeCell ref="X10218:Y10218"/>
    <mergeCell ref="Z10218:AA10218"/>
    <mergeCell ref="AB10218:AC10218"/>
    <mergeCell ref="AD10218:AE10218"/>
    <mergeCell ref="AF10218:AG10218"/>
    <mergeCell ref="AH10218:AJ10218"/>
    <mergeCell ref="D10219:E10219"/>
    <mergeCell ref="F10219:J10219"/>
    <mergeCell ref="K10219:M10219"/>
    <mergeCell ref="N10219:Q10219"/>
    <mergeCell ref="R10219:U10219"/>
    <mergeCell ref="V10219:W10219"/>
    <mergeCell ref="X10219:Y10219"/>
    <mergeCell ref="Z10219:AA10219"/>
    <mergeCell ref="AB10219:AC10219"/>
    <mergeCell ref="AD10219:AE10219"/>
    <mergeCell ref="AF10219:AG10219"/>
    <mergeCell ref="AH10219:AJ10219"/>
    <mergeCell ref="D10220:E10220"/>
    <mergeCell ref="F10220:J10220"/>
    <mergeCell ref="K10220:M10220"/>
    <mergeCell ref="N10220:Q10220"/>
    <mergeCell ref="R10220:U10220"/>
    <mergeCell ref="V10220:W10220"/>
    <mergeCell ref="X10220:Y10220"/>
    <mergeCell ref="Z10220:AA10220"/>
    <mergeCell ref="AB10220:AC10220"/>
    <mergeCell ref="AD10220:AE10220"/>
    <mergeCell ref="AF10220:AG10220"/>
    <mergeCell ref="AH10220:AJ10220"/>
    <mergeCell ref="D10215:E10215"/>
    <mergeCell ref="F10215:J10215"/>
    <mergeCell ref="K10215:M10215"/>
    <mergeCell ref="N10215:Q10215"/>
    <mergeCell ref="R10215:U10215"/>
    <mergeCell ref="V10215:W10215"/>
    <mergeCell ref="X10215:Y10215"/>
    <mergeCell ref="Z10215:AA10215"/>
    <mergeCell ref="AB10215:AC10215"/>
    <mergeCell ref="AD10215:AE10215"/>
    <mergeCell ref="AF10215:AG10215"/>
    <mergeCell ref="AH10215:AJ10215"/>
    <mergeCell ref="D10216:E10216"/>
    <mergeCell ref="F10216:J10216"/>
    <mergeCell ref="K10216:M10216"/>
    <mergeCell ref="N10216:Q10216"/>
    <mergeCell ref="R10216:U10216"/>
    <mergeCell ref="V10216:W10216"/>
    <mergeCell ref="X10216:Y10216"/>
    <mergeCell ref="Z10216:AA10216"/>
    <mergeCell ref="AB10216:AC10216"/>
    <mergeCell ref="AD10216:AE10216"/>
    <mergeCell ref="AF10216:AG10216"/>
    <mergeCell ref="AH10216:AJ10216"/>
    <mergeCell ref="D10217:E10217"/>
    <mergeCell ref="F10217:J10217"/>
    <mergeCell ref="K10217:M10217"/>
    <mergeCell ref="N10217:Q10217"/>
    <mergeCell ref="R10217:U10217"/>
    <mergeCell ref="V10217:W10217"/>
    <mergeCell ref="X10217:Y10217"/>
    <mergeCell ref="Z10217:AA10217"/>
    <mergeCell ref="AB10217:AC10217"/>
    <mergeCell ref="AD10217:AE10217"/>
    <mergeCell ref="AF10217:AG10217"/>
    <mergeCell ref="AH10217:AJ10217"/>
    <mergeCell ref="B10205:F10205"/>
    <mergeCell ref="H10205:R10205"/>
    <mergeCell ref="AB10206:AG10210"/>
    <mergeCell ref="B10207:E10207"/>
    <mergeCell ref="H10207:N10207"/>
    <mergeCell ref="O10207:R10207"/>
    <mergeCell ref="T10207:AA10207"/>
    <mergeCell ref="B10212:B10213"/>
    <mergeCell ref="D10212:E10213"/>
    <mergeCell ref="G10212:H10213"/>
    <mergeCell ref="J10212:M10213"/>
    <mergeCell ref="N10212:O10213"/>
    <mergeCell ref="Q10212:S10213"/>
    <mergeCell ref="T10212:U10213"/>
    <mergeCell ref="X10212:Y10213"/>
    <mergeCell ref="Z10212:AA10213"/>
    <mergeCell ref="AB10212:AB10213"/>
    <mergeCell ref="AC10212:AC10213"/>
    <mergeCell ref="AE10212:AE10213"/>
    <mergeCell ref="AF10212:AF10213"/>
    <mergeCell ref="AG10212:AH10213"/>
    <mergeCell ref="D10214:E10214"/>
    <mergeCell ref="F10214:J10214"/>
    <mergeCell ref="K10214:M10214"/>
    <mergeCell ref="N10214:Q10214"/>
    <mergeCell ref="R10214:U10214"/>
    <mergeCell ref="V10214:W10214"/>
    <mergeCell ref="X10214:Y10214"/>
    <mergeCell ref="Z10214:AA10214"/>
    <mergeCell ref="AB10214:AC10214"/>
    <mergeCell ref="AD10214:AE10214"/>
    <mergeCell ref="AF10214:AG10214"/>
    <mergeCell ref="AH10214:AJ10214"/>
    <mergeCell ref="D10196:E10196"/>
    <mergeCell ref="F10196:J10196"/>
    <mergeCell ref="K10196:M10196"/>
    <mergeCell ref="N10196:Q10196"/>
    <mergeCell ref="R10196:U10196"/>
    <mergeCell ref="V10196:W10196"/>
    <mergeCell ref="D10197:E10197"/>
    <mergeCell ref="F10197:J10197"/>
    <mergeCell ref="K10197:M10197"/>
    <mergeCell ref="N10197:Q10197"/>
    <mergeCell ref="R10197:U10197"/>
    <mergeCell ref="V10197:W10197"/>
    <mergeCell ref="D10198:E10198"/>
    <mergeCell ref="F10198:J10198"/>
    <mergeCell ref="K10198:M10198"/>
    <mergeCell ref="N10198:Q10198"/>
    <mergeCell ref="R10198:U10198"/>
    <mergeCell ref="V10198:W10198"/>
    <mergeCell ref="D10199:E10199"/>
    <mergeCell ref="F10199:J10199"/>
    <mergeCell ref="K10199:M10199"/>
    <mergeCell ref="N10199:Q10199"/>
    <mergeCell ref="R10199:U10199"/>
    <mergeCell ref="V10199:W10199"/>
    <mergeCell ref="D10200:E10200"/>
    <mergeCell ref="F10200:J10200"/>
    <mergeCell ref="K10200:M10200"/>
    <mergeCell ref="N10200:Q10200"/>
    <mergeCell ref="R10200:U10200"/>
    <mergeCell ref="V10200:W10200"/>
    <mergeCell ref="D10201:E10201"/>
    <mergeCell ref="F10201:J10201"/>
    <mergeCell ref="K10201:M10201"/>
    <mergeCell ref="N10201:Q10201"/>
    <mergeCell ref="R10201:U10201"/>
    <mergeCell ref="V10201:W10201"/>
    <mergeCell ref="D10190:E10190"/>
    <mergeCell ref="F10190:J10190"/>
    <mergeCell ref="K10190:M10190"/>
    <mergeCell ref="N10190:Q10190"/>
    <mergeCell ref="R10190:U10190"/>
    <mergeCell ref="V10190:W10190"/>
    <mergeCell ref="D10191:E10191"/>
    <mergeCell ref="F10191:J10191"/>
    <mergeCell ref="K10191:M10191"/>
    <mergeCell ref="N10191:Q10191"/>
    <mergeCell ref="R10191:U10191"/>
    <mergeCell ref="V10191:W10191"/>
    <mergeCell ref="D10192:E10192"/>
    <mergeCell ref="F10192:J10192"/>
    <mergeCell ref="K10192:M10192"/>
    <mergeCell ref="N10192:Q10192"/>
    <mergeCell ref="R10192:U10192"/>
    <mergeCell ref="V10192:W10192"/>
    <mergeCell ref="D10193:E10193"/>
    <mergeCell ref="F10193:J10193"/>
    <mergeCell ref="K10193:M10193"/>
    <mergeCell ref="N10193:Q10193"/>
    <mergeCell ref="R10193:U10193"/>
    <mergeCell ref="V10193:W10193"/>
    <mergeCell ref="D10194:E10194"/>
    <mergeCell ref="F10194:J10194"/>
    <mergeCell ref="K10194:M10194"/>
    <mergeCell ref="N10194:Q10194"/>
    <mergeCell ref="R10194:U10194"/>
    <mergeCell ref="V10194:W10194"/>
    <mergeCell ref="D10195:E10195"/>
    <mergeCell ref="F10195:J10195"/>
    <mergeCell ref="K10195:M10195"/>
    <mergeCell ref="N10195:Q10195"/>
    <mergeCell ref="R10195:U10195"/>
    <mergeCell ref="V10195:W10195"/>
    <mergeCell ref="D10184:E10184"/>
    <mergeCell ref="F10184:J10184"/>
    <mergeCell ref="K10184:M10184"/>
    <mergeCell ref="N10184:Q10184"/>
    <mergeCell ref="R10184:U10184"/>
    <mergeCell ref="V10184:W10184"/>
    <mergeCell ref="D10185:E10185"/>
    <mergeCell ref="F10185:J10185"/>
    <mergeCell ref="K10185:M10185"/>
    <mergeCell ref="N10185:Q10185"/>
    <mergeCell ref="R10185:U10185"/>
    <mergeCell ref="V10185:W10185"/>
    <mergeCell ref="D10186:E10186"/>
    <mergeCell ref="F10186:J10186"/>
    <mergeCell ref="K10186:M10186"/>
    <mergeCell ref="N10186:Q10186"/>
    <mergeCell ref="R10186:U10186"/>
    <mergeCell ref="V10186:W10186"/>
    <mergeCell ref="D10187:E10187"/>
    <mergeCell ref="F10187:J10187"/>
    <mergeCell ref="K10187:M10187"/>
    <mergeCell ref="N10187:Q10187"/>
    <mergeCell ref="R10187:U10187"/>
    <mergeCell ref="V10187:W10187"/>
    <mergeCell ref="D10188:E10188"/>
    <mergeCell ref="F10188:J10188"/>
    <mergeCell ref="K10188:M10188"/>
    <mergeCell ref="N10188:Q10188"/>
    <mergeCell ref="R10188:U10188"/>
    <mergeCell ref="V10188:W10188"/>
    <mergeCell ref="D10189:E10189"/>
    <mergeCell ref="F10189:J10189"/>
    <mergeCell ref="K10189:M10189"/>
    <mergeCell ref="N10189:Q10189"/>
    <mergeCell ref="R10189:U10189"/>
    <mergeCell ref="V10189:W10189"/>
    <mergeCell ref="D10178:E10178"/>
    <mergeCell ref="F10178:J10178"/>
    <mergeCell ref="K10178:M10178"/>
    <mergeCell ref="N10178:Q10178"/>
    <mergeCell ref="R10178:U10178"/>
    <mergeCell ref="V10178:W10178"/>
    <mergeCell ref="T10176:U10177"/>
    <mergeCell ref="X10176:Y10177"/>
    <mergeCell ref="D10179:E10179"/>
    <mergeCell ref="F10179:J10179"/>
    <mergeCell ref="K10179:M10179"/>
    <mergeCell ref="N10179:Q10179"/>
    <mergeCell ref="R10179:U10179"/>
    <mergeCell ref="V10179:W10179"/>
    <mergeCell ref="D10180:E10180"/>
    <mergeCell ref="F10180:J10180"/>
    <mergeCell ref="K10180:M10180"/>
    <mergeCell ref="N10180:Q10180"/>
    <mergeCell ref="R10180:U10180"/>
    <mergeCell ref="V10180:W10180"/>
    <mergeCell ref="D10181:E10181"/>
    <mergeCell ref="F10181:J10181"/>
    <mergeCell ref="K10181:M10181"/>
    <mergeCell ref="N10181:Q10181"/>
    <mergeCell ref="R10181:U10181"/>
    <mergeCell ref="V10181:W10181"/>
    <mergeCell ref="D10182:E10182"/>
    <mergeCell ref="F10182:J10182"/>
    <mergeCell ref="K10182:M10182"/>
    <mergeCell ref="N10182:Q10182"/>
    <mergeCell ref="R10182:U10182"/>
    <mergeCell ref="V10182:W10182"/>
    <mergeCell ref="D10183:E10183"/>
    <mergeCell ref="F10183:J10183"/>
    <mergeCell ref="K10183:M10183"/>
    <mergeCell ref="N10183:Q10183"/>
    <mergeCell ref="R10183:U10183"/>
    <mergeCell ref="V10183:W10183"/>
    <mergeCell ref="D10166:E10166"/>
    <mergeCell ref="F10166:J10166"/>
    <mergeCell ref="K10166:M10166"/>
    <mergeCell ref="N10166:Q10166"/>
    <mergeCell ref="R10166:U10166"/>
    <mergeCell ref="V10166:W10166"/>
    <mergeCell ref="X10166:Y10166"/>
    <mergeCell ref="Z10166:AA10166"/>
    <mergeCell ref="AB10166:AC10166"/>
    <mergeCell ref="AD10166:AE10166"/>
    <mergeCell ref="AF10166:AG10166"/>
    <mergeCell ref="AH10166:AJ10166"/>
    <mergeCell ref="D10167:E10167"/>
    <mergeCell ref="F10167:J10167"/>
    <mergeCell ref="K10167:M10167"/>
    <mergeCell ref="N10167:Q10167"/>
    <mergeCell ref="R10167:U10167"/>
    <mergeCell ref="V10167:W10167"/>
    <mergeCell ref="X10167:Y10167"/>
    <mergeCell ref="Z10167:AA10167"/>
    <mergeCell ref="AB10167:AC10167"/>
    <mergeCell ref="AD10167:AE10167"/>
    <mergeCell ref="AF10167:AG10167"/>
    <mergeCell ref="AH10167:AJ10167"/>
    <mergeCell ref="B10168:E10168"/>
    <mergeCell ref="B10169:F10169"/>
    <mergeCell ref="H10169:R10169"/>
    <mergeCell ref="AB10170:AG10174"/>
    <mergeCell ref="B10171:E10171"/>
    <mergeCell ref="H10171:N10171"/>
    <mergeCell ref="O10171:R10171"/>
    <mergeCell ref="T10171:AA10171"/>
    <mergeCell ref="Z10176:AA10177"/>
    <mergeCell ref="AB10176:AB10177"/>
    <mergeCell ref="AC10176:AC10177"/>
    <mergeCell ref="AE10176:AE10177"/>
    <mergeCell ref="B10176:B10177"/>
    <mergeCell ref="D10176:E10177"/>
    <mergeCell ref="G10176:H10177"/>
    <mergeCell ref="J10176:M10177"/>
    <mergeCell ref="N10176:O10177"/>
    <mergeCell ref="Q10176:S10177"/>
    <mergeCell ref="AF10176:AF10177"/>
    <mergeCell ref="AG10176:AH10177"/>
    <mergeCell ref="D10163:E10163"/>
    <mergeCell ref="F10163:J10163"/>
    <mergeCell ref="K10163:M10163"/>
    <mergeCell ref="N10163:Q10163"/>
    <mergeCell ref="R10163:U10163"/>
    <mergeCell ref="V10163:W10163"/>
    <mergeCell ref="X10163:Y10163"/>
    <mergeCell ref="Z10163:AA10163"/>
    <mergeCell ref="AB10163:AC10163"/>
    <mergeCell ref="AD10163:AE10163"/>
    <mergeCell ref="AF10163:AG10163"/>
    <mergeCell ref="AH10163:AJ10163"/>
    <mergeCell ref="D10164:E10164"/>
    <mergeCell ref="F10164:J10164"/>
    <mergeCell ref="K10164:M10164"/>
    <mergeCell ref="N10164:Q10164"/>
    <mergeCell ref="R10164:U10164"/>
    <mergeCell ref="V10164:W10164"/>
    <mergeCell ref="X10164:Y10164"/>
    <mergeCell ref="Z10164:AA10164"/>
    <mergeCell ref="AB10164:AC10164"/>
    <mergeCell ref="AD10164:AE10164"/>
    <mergeCell ref="AF10164:AG10164"/>
    <mergeCell ref="AH10164:AJ10164"/>
    <mergeCell ref="D10165:E10165"/>
    <mergeCell ref="F10165:J10165"/>
    <mergeCell ref="K10165:M10165"/>
    <mergeCell ref="N10165:Q10165"/>
    <mergeCell ref="R10165:U10165"/>
    <mergeCell ref="V10165:W10165"/>
    <mergeCell ref="X10165:Y10165"/>
    <mergeCell ref="Z10165:AA10165"/>
    <mergeCell ref="AB10165:AC10165"/>
    <mergeCell ref="AD10165:AE10165"/>
    <mergeCell ref="AF10165:AG10165"/>
    <mergeCell ref="AH10165:AJ10165"/>
    <mergeCell ref="D10160:E10160"/>
    <mergeCell ref="F10160:J10160"/>
    <mergeCell ref="K10160:M10160"/>
    <mergeCell ref="N10160:Q10160"/>
    <mergeCell ref="R10160:U10160"/>
    <mergeCell ref="V10160:W10160"/>
    <mergeCell ref="X10160:Y10160"/>
    <mergeCell ref="Z10160:AA10160"/>
    <mergeCell ref="AB10160:AC10160"/>
    <mergeCell ref="AD10160:AE10160"/>
    <mergeCell ref="AF10160:AG10160"/>
    <mergeCell ref="AH10160:AJ10160"/>
    <mergeCell ref="D10161:E10161"/>
    <mergeCell ref="F10161:J10161"/>
    <mergeCell ref="K10161:M10161"/>
    <mergeCell ref="N10161:Q10161"/>
    <mergeCell ref="R10161:U10161"/>
    <mergeCell ref="V10161:W10161"/>
    <mergeCell ref="X10161:Y10161"/>
    <mergeCell ref="Z10161:AA10161"/>
    <mergeCell ref="AB10161:AC10161"/>
    <mergeCell ref="AD10161:AE10161"/>
    <mergeCell ref="AF10161:AG10161"/>
    <mergeCell ref="AH10161:AJ10161"/>
    <mergeCell ref="D10162:E10162"/>
    <mergeCell ref="F10162:J10162"/>
    <mergeCell ref="K10162:M10162"/>
    <mergeCell ref="N10162:Q10162"/>
    <mergeCell ref="R10162:U10162"/>
    <mergeCell ref="V10162:W10162"/>
    <mergeCell ref="X10162:Y10162"/>
    <mergeCell ref="Z10162:AA10162"/>
    <mergeCell ref="AB10162:AC10162"/>
    <mergeCell ref="AD10162:AE10162"/>
    <mergeCell ref="AF10162:AG10162"/>
    <mergeCell ref="AH10162:AJ10162"/>
    <mergeCell ref="D10157:E10157"/>
    <mergeCell ref="F10157:J10157"/>
    <mergeCell ref="K10157:M10157"/>
    <mergeCell ref="N10157:Q10157"/>
    <mergeCell ref="R10157:U10157"/>
    <mergeCell ref="V10157:W10157"/>
    <mergeCell ref="X10157:Y10157"/>
    <mergeCell ref="Z10157:AA10157"/>
    <mergeCell ref="AB10157:AC10157"/>
    <mergeCell ref="AD10157:AE10157"/>
    <mergeCell ref="AF10157:AG10157"/>
    <mergeCell ref="AH10157:AJ10157"/>
    <mergeCell ref="D10158:E10158"/>
    <mergeCell ref="F10158:J10158"/>
    <mergeCell ref="K10158:M10158"/>
    <mergeCell ref="N10158:Q10158"/>
    <mergeCell ref="R10158:U10158"/>
    <mergeCell ref="V10158:W10158"/>
    <mergeCell ref="X10158:Y10158"/>
    <mergeCell ref="Z10158:AA10158"/>
    <mergeCell ref="AB10158:AC10158"/>
    <mergeCell ref="AD10158:AE10158"/>
    <mergeCell ref="AF10158:AG10158"/>
    <mergeCell ref="AH10158:AJ10158"/>
    <mergeCell ref="D10159:E10159"/>
    <mergeCell ref="F10159:J10159"/>
    <mergeCell ref="K10159:M10159"/>
    <mergeCell ref="N10159:Q10159"/>
    <mergeCell ref="R10159:U10159"/>
    <mergeCell ref="V10159:W10159"/>
    <mergeCell ref="X10159:Y10159"/>
    <mergeCell ref="Z10159:AA10159"/>
    <mergeCell ref="AB10159:AC10159"/>
    <mergeCell ref="AD10159:AE10159"/>
    <mergeCell ref="AF10159:AG10159"/>
    <mergeCell ref="AH10159:AJ10159"/>
    <mergeCell ref="D10154:E10154"/>
    <mergeCell ref="F10154:J10154"/>
    <mergeCell ref="K10154:M10154"/>
    <mergeCell ref="N10154:Q10154"/>
    <mergeCell ref="R10154:U10154"/>
    <mergeCell ref="V10154:W10154"/>
    <mergeCell ref="X10154:Y10154"/>
    <mergeCell ref="Z10154:AA10154"/>
    <mergeCell ref="AB10154:AC10154"/>
    <mergeCell ref="AD10154:AE10154"/>
    <mergeCell ref="AF10154:AG10154"/>
    <mergeCell ref="AH10154:AJ10154"/>
    <mergeCell ref="D10155:E10155"/>
    <mergeCell ref="F10155:J10155"/>
    <mergeCell ref="K10155:M10155"/>
    <mergeCell ref="N10155:Q10155"/>
    <mergeCell ref="R10155:U10155"/>
    <mergeCell ref="V10155:W10155"/>
    <mergeCell ref="X10155:Y10155"/>
    <mergeCell ref="Z10155:AA10155"/>
    <mergeCell ref="AB10155:AC10155"/>
    <mergeCell ref="AD10155:AE10155"/>
    <mergeCell ref="AF10155:AG10155"/>
    <mergeCell ref="AH10155:AJ10155"/>
    <mergeCell ref="D10156:E10156"/>
    <mergeCell ref="F10156:J10156"/>
    <mergeCell ref="K10156:M10156"/>
    <mergeCell ref="N10156:Q10156"/>
    <mergeCell ref="R10156:U10156"/>
    <mergeCell ref="V10156:W10156"/>
    <mergeCell ref="X10156:Y10156"/>
    <mergeCell ref="Z10156:AA10156"/>
    <mergeCell ref="AB10156:AC10156"/>
    <mergeCell ref="AD10156:AE10156"/>
    <mergeCell ref="AF10156:AG10156"/>
    <mergeCell ref="AH10156:AJ10156"/>
    <mergeCell ref="D10151:E10151"/>
    <mergeCell ref="F10151:J10151"/>
    <mergeCell ref="K10151:M10151"/>
    <mergeCell ref="N10151:Q10151"/>
    <mergeCell ref="R10151:U10151"/>
    <mergeCell ref="V10151:W10151"/>
    <mergeCell ref="X10151:Y10151"/>
    <mergeCell ref="Z10151:AA10151"/>
    <mergeCell ref="AB10151:AC10151"/>
    <mergeCell ref="AD10151:AE10151"/>
    <mergeCell ref="AF10151:AG10151"/>
    <mergeCell ref="AH10151:AJ10151"/>
    <mergeCell ref="D10152:E10152"/>
    <mergeCell ref="F10152:J10152"/>
    <mergeCell ref="K10152:M10152"/>
    <mergeCell ref="N10152:Q10152"/>
    <mergeCell ref="R10152:U10152"/>
    <mergeCell ref="V10152:W10152"/>
    <mergeCell ref="X10152:Y10152"/>
    <mergeCell ref="Z10152:AA10152"/>
    <mergeCell ref="AB10152:AC10152"/>
    <mergeCell ref="AD10152:AE10152"/>
    <mergeCell ref="AF10152:AG10152"/>
    <mergeCell ref="AH10152:AJ10152"/>
    <mergeCell ref="D10153:E10153"/>
    <mergeCell ref="F10153:J10153"/>
    <mergeCell ref="K10153:M10153"/>
    <mergeCell ref="N10153:Q10153"/>
    <mergeCell ref="R10153:U10153"/>
    <mergeCell ref="V10153:W10153"/>
    <mergeCell ref="X10153:Y10153"/>
    <mergeCell ref="Z10153:AA10153"/>
    <mergeCell ref="AB10153:AC10153"/>
    <mergeCell ref="AD10153:AE10153"/>
    <mergeCell ref="AF10153:AG10153"/>
    <mergeCell ref="AH10153:AJ10153"/>
    <mergeCell ref="D10148:E10148"/>
    <mergeCell ref="F10148:J10148"/>
    <mergeCell ref="K10148:M10148"/>
    <mergeCell ref="N10148:Q10148"/>
    <mergeCell ref="R10148:U10148"/>
    <mergeCell ref="V10148:W10148"/>
    <mergeCell ref="X10148:Y10148"/>
    <mergeCell ref="Z10148:AA10148"/>
    <mergeCell ref="AB10148:AC10148"/>
    <mergeCell ref="AD10148:AE10148"/>
    <mergeCell ref="AF10148:AG10148"/>
    <mergeCell ref="AH10148:AJ10148"/>
    <mergeCell ref="D10149:E10149"/>
    <mergeCell ref="F10149:J10149"/>
    <mergeCell ref="K10149:M10149"/>
    <mergeCell ref="N10149:Q10149"/>
    <mergeCell ref="R10149:U10149"/>
    <mergeCell ref="V10149:W10149"/>
    <mergeCell ref="X10149:Y10149"/>
    <mergeCell ref="Z10149:AA10149"/>
    <mergeCell ref="AB10149:AC10149"/>
    <mergeCell ref="AD10149:AE10149"/>
    <mergeCell ref="AF10149:AG10149"/>
    <mergeCell ref="AH10149:AJ10149"/>
    <mergeCell ref="D10150:E10150"/>
    <mergeCell ref="F10150:J10150"/>
    <mergeCell ref="K10150:M10150"/>
    <mergeCell ref="N10150:Q10150"/>
    <mergeCell ref="R10150:U10150"/>
    <mergeCell ref="V10150:W10150"/>
    <mergeCell ref="X10150:Y10150"/>
    <mergeCell ref="Z10150:AA10150"/>
    <mergeCell ref="AB10150:AC10150"/>
    <mergeCell ref="AD10150:AE10150"/>
    <mergeCell ref="AF10150:AG10150"/>
    <mergeCell ref="AH10150:AJ10150"/>
    <mergeCell ref="D10145:E10145"/>
    <mergeCell ref="F10145:J10145"/>
    <mergeCell ref="K10145:M10145"/>
    <mergeCell ref="N10145:Q10145"/>
    <mergeCell ref="R10145:U10145"/>
    <mergeCell ref="V10145:W10145"/>
    <mergeCell ref="X10145:Y10145"/>
    <mergeCell ref="Z10145:AA10145"/>
    <mergeCell ref="AB10145:AC10145"/>
    <mergeCell ref="AD10145:AE10145"/>
    <mergeCell ref="AF10145:AG10145"/>
    <mergeCell ref="AH10145:AJ10145"/>
    <mergeCell ref="D10146:E10146"/>
    <mergeCell ref="F10146:J10146"/>
    <mergeCell ref="K10146:M10146"/>
    <mergeCell ref="N10146:Q10146"/>
    <mergeCell ref="R10146:U10146"/>
    <mergeCell ref="V10146:W10146"/>
    <mergeCell ref="X10146:Y10146"/>
    <mergeCell ref="Z10146:AA10146"/>
    <mergeCell ref="AB10146:AC10146"/>
    <mergeCell ref="AD10146:AE10146"/>
    <mergeCell ref="AF10146:AG10146"/>
    <mergeCell ref="AH10146:AJ10146"/>
    <mergeCell ref="D10147:E10147"/>
    <mergeCell ref="F10147:J10147"/>
    <mergeCell ref="K10147:M10147"/>
    <mergeCell ref="N10147:Q10147"/>
    <mergeCell ref="R10147:U10147"/>
    <mergeCell ref="V10147:W10147"/>
    <mergeCell ref="X10147:Y10147"/>
    <mergeCell ref="Z10147:AA10147"/>
    <mergeCell ref="AB10147:AC10147"/>
    <mergeCell ref="AD10147:AE10147"/>
    <mergeCell ref="AF10147:AG10147"/>
    <mergeCell ref="AH10147:AJ10147"/>
    <mergeCell ref="D10142:E10142"/>
    <mergeCell ref="F10142:J10142"/>
    <mergeCell ref="K10142:M10142"/>
    <mergeCell ref="N10142:Q10142"/>
    <mergeCell ref="R10142:U10142"/>
    <mergeCell ref="V10142:W10142"/>
    <mergeCell ref="X10142:Y10142"/>
    <mergeCell ref="Z10142:AA10142"/>
    <mergeCell ref="AB10142:AC10142"/>
    <mergeCell ref="AD10142:AE10142"/>
    <mergeCell ref="AF10142:AG10142"/>
    <mergeCell ref="AH10142:AJ10142"/>
    <mergeCell ref="D10143:E10143"/>
    <mergeCell ref="F10143:J10143"/>
    <mergeCell ref="K10143:M10143"/>
    <mergeCell ref="N10143:Q10143"/>
    <mergeCell ref="R10143:U10143"/>
    <mergeCell ref="V10143:W10143"/>
    <mergeCell ref="X10143:Y10143"/>
    <mergeCell ref="Z10143:AA10143"/>
    <mergeCell ref="AB10143:AC10143"/>
    <mergeCell ref="AD10143:AE10143"/>
    <mergeCell ref="AF10143:AG10143"/>
    <mergeCell ref="AH10143:AJ10143"/>
    <mergeCell ref="D10144:E10144"/>
    <mergeCell ref="F10144:J10144"/>
    <mergeCell ref="K10144:M10144"/>
    <mergeCell ref="N10144:Q10144"/>
    <mergeCell ref="R10144:U10144"/>
    <mergeCell ref="V10144:W10144"/>
    <mergeCell ref="X10144:Y10144"/>
    <mergeCell ref="Z10144:AA10144"/>
    <mergeCell ref="AB10144:AC10144"/>
    <mergeCell ref="AD10144:AE10144"/>
    <mergeCell ref="AF10144:AG10144"/>
    <mergeCell ref="AH10144:AJ10144"/>
    <mergeCell ref="D10139:E10139"/>
    <mergeCell ref="F10139:J10139"/>
    <mergeCell ref="K10139:M10139"/>
    <mergeCell ref="N10139:Q10139"/>
    <mergeCell ref="R10139:U10139"/>
    <mergeCell ref="V10139:W10139"/>
    <mergeCell ref="X10139:Y10139"/>
    <mergeCell ref="Z10139:AA10139"/>
    <mergeCell ref="AB10139:AC10139"/>
    <mergeCell ref="AD10139:AE10139"/>
    <mergeCell ref="AF10139:AG10139"/>
    <mergeCell ref="AH10139:AJ10139"/>
    <mergeCell ref="D10140:E10140"/>
    <mergeCell ref="F10140:J10140"/>
    <mergeCell ref="K10140:M10140"/>
    <mergeCell ref="N10140:Q10140"/>
    <mergeCell ref="R10140:U10140"/>
    <mergeCell ref="V10140:W10140"/>
    <mergeCell ref="X10140:Y10140"/>
    <mergeCell ref="Z10140:AA10140"/>
    <mergeCell ref="AB10140:AC10140"/>
    <mergeCell ref="AD10140:AE10140"/>
    <mergeCell ref="AF10140:AG10140"/>
    <mergeCell ref="AH10140:AJ10140"/>
    <mergeCell ref="D10141:E10141"/>
    <mergeCell ref="F10141:J10141"/>
    <mergeCell ref="K10141:M10141"/>
    <mergeCell ref="N10141:Q10141"/>
    <mergeCell ref="R10141:U10141"/>
    <mergeCell ref="V10141:W10141"/>
    <mergeCell ref="X10141:Y10141"/>
    <mergeCell ref="Z10141:AA10141"/>
    <mergeCell ref="AB10141:AC10141"/>
    <mergeCell ref="AD10141:AE10141"/>
    <mergeCell ref="AF10141:AG10141"/>
    <mergeCell ref="AH10141:AJ10141"/>
    <mergeCell ref="D10136:E10136"/>
    <mergeCell ref="F10136:J10136"/>
    <mergeCell ref="K10136:M10136"/>
    <mergeCell ref="N10136:Q10136"/>
    <mergeCell ref="R10136:U10136"/>
    <mergeCell ref="V10136:W10136"/>
    <mergeCell ref="X10136:Y10136"/>
    <mergeCell ref="Z10136:AA10136"/>
    <mergeCell ref="AB10136:AC10136"/>
    <mergeCell ref="AD10136:AE10136"/>
    <mergeCell ref="AF10136:AG10136"/>
    <mergeCell ref="AH10136:AJ10136"/>
    <mergeCell ref="D10137:E10137"/>
    <mergeCell ref="F10137:J10137"/>
    <mergeCell ref="K10137:M10137"/>
    <mergeCell ref="N10137:Q10137"/>
    <mergeCell ref="R10137:U10137"/>
    <mergeCell ref="V10137:W10137"/>
    <mergeCell ref="X10137:Y10137"/>
    <mergeCell ref="Z10137:AA10137"/>
    <mergeCell ref="AB10137:AC10137"/>
    <mergeCell ref="AD10137:AE10137"/>
    <mergeCell ref="AF10137:AG10137"/>
    <mergeCell ref="AH10137:AJ10137"/>
    <mergeCell ref="D10138:E10138"/>
    <mergeCell ref="F10138:J10138"/>
    <mergeCell ref="K10138:M10138"/>
    <mergeCell ref="N10138:Q10138"/>
    <mergeCell ref="R10138:U10138"/>
    <mergeCell ref="V10138:W10138"/>
    <mergeCell ref="X10138:Y10138"/>
    <mergeCell ref="Z10138:AA10138"/>
    <mergeCell ref="AB10138:AC10138"/>
    <mergeCell ref="AD10138:AE10138"/>
    <mergeCell ref="AF10138:AG10138"/>
    <mergeCell ref="AH10138:AJ10138"/>
    <mergeCell ref="D10133:E10133"/>
    <mergeCell ref="F10133:J10133"/>
    <mergeCell ref="K10133:M10133"/>
    <mergeCell ref="N10133:Q10133"/>
    <mergeCell ref="R10133:U10133"/>
    <mergeCell ref="V10133:W10133"/>
    <mergeCell ref="X10133:Y10133"/>
    <mergeCell ref="Z10133:AA10133"/>
    <mergeCell ref="AB10133:AC10133"/>
    <mergeCell ref="AD10133:AE10133"/>
    <mergeCell ref="AF10133:AG10133"/>
    <mergeCell ref="AH10133:AJ10133"/>
    <mergeCell ref="D10134:E10134"/>
    <mergeCell ref="F10134:J10134"/>
    <mergeCell ref="K10134:M10134"/>
    <mergeCell ref="N10134:Q10134"/>
    <mergeCell ref="R10134:U10134"/>
    <mergeCell ref="V10134:W10134"/>
    <mergeCell ref="X10134:Y10134"/>
    <mergeCell ref="Z10134:AA10134"/>
    <mergeCell ref="AB10134:AC10134"/>
    <mergeCell ref="AD10134:AE10134"/>
    <mergeCell ref="AF10134:AG10134"/>
    <mergeCell ref="AH10134:AJ10134"/>
    <mergeCell ref="D10135:E10135"/>
    <mergeCell ref="F10135:J10135"/>
    <mergeCell ref="K10135:M10135"/>
    <mergeCell ref="N10135:Q10135"/>
    <mergeCell ref="R10135:U10135"/>
    <mergeCell ref="V10135:W10135"/>
    <mergeCell ref="X10135:Y10135"/>
    <mergeCell ref="Z10135:AA10135"/>
    <mergeCell ref="AB10135:AC10135"/>
    <mergeCell ref="AD10135:AE10135"/>
    <mergeCell ref="AF10135:AG10135"/>
    <mergeCell ref="AH10135:AJ10135"/>
    <mergeCell ref="D10130:E10130"/>
    <mergeCell ref="F10130:J10130"/>
    <mergeCell ref="K10130:M10130"/>
    <mergeCell ref="N10130:Q10130"/>
    <mergeCell ref="R10130:U10130"/>
    <mergeCell ref="V10130:W10130"/>
    <mergeCell ref="X10130:Y10130"/>
    <mergeCell ref="Z10130:AA10130"/>
    <mergeCell ref="AB10130:AC10130"/>
    <mergeCell ref="AD10130:AE10130"/>
    <mergeCell ref="AF10130:AG10130"/>
    <mergeCell ref="AH10130:AJ10130"/>
    <mergeCell ref="D10131:E10131"/>
    <mergeCell ref="F10131:J10131"/>
    <mergeCell ref="K10131:M10131"/>
    <mergeCell ref="N10131:Q10131"/>
    <mergeCell ref="R10131:U10131"/>
    <mergeCell ref="V10131:W10131"/>
    <mergeCell ref="X10131:Y10131"/>
    <mergeCell ref="Z10131:AA10131"/>
    <mergeCell ref="AB10131:AC10131"/>
    <mergeCell ref="AD10131:AE10131"/>
    <mergeCell ref="AF10131:AG10131"/>
    <mergeCell ref="AH10131:AJ10131"/>
    <mergeCell ref="D10132:E10132"/>
    <mergeCell ref="F10132:J10132"/>
    <mergeCell ref="K10132:M10132"/>
    <mergeCell ref="N10132:Q10132"/>
    <mergeCell ref="R10132:U10132"/>
    <mergeCell ref="V10132:W10132"/>
    <mergeCell ref="X10132:Y10132"/>
    <mergeCell ref="Z10132:AA10132"/>
    <mergeCell ref="AB10132:AC10132"/>
    <mergeCell ref="AD10132:AE10132"/>
    <mergeCell ref="AF10132:AG10132"/>
    <mergeCell ref="AH10132:AJ10132"/>
    <mergeCell ref="B10120:F10120"/>
    <mergeCell ref="H10120:R10120"/>
    <mergeCell ref="AB10121:AG10125"/>
    <mergeCell ref="B10122:E10122"/>
    <mergeCell ref="H10122:N10122"/>
    <mergeCell ref="O10122:R10122"/>
    <mergeCell ref="T10122:AA10122"/>
    <mergeCell ref="B10127:B10128"/>
    <mergeCell ref="D10127:E10128"/>
    <mergeCell ref="G10127:H10128"/>
    <mergeCell ref="J10127:M10128"/>
    <mergeCell ref="N10127:O10128"/>
    <mergeCell ref="Q10127:S10128"/>
    <mergeCell ref="T10127:U10128"/>
    <mergeCell ref="X10127:Y10128"/>
    <mergeCell ref="Z10127:AA10128"/>
    <mergeCell ref="AB10127:AB10128"/>
    <mergeCell ref="AC10127:AC10128"/>
    <mergeCell ref="AE10127:AE10128"/>
    <mergeCell ref="AF10127:AF10128"/>
    <mergeCell ref="AG10127:AH10128"/>
    <mergeCell ref="D10129:E10129"/>
    <mergeCell ref="F10129:J10129"/>
    <mergeCell ref="K10129:M10129"/>
    <mergeCell ref="N10129:Q10129"/>
    <mergeCell ref="R10129:U10129"/>
    <mergeCell ref="V10129:W10129"/>
    <mergeCell ref="X10129:Y10129"/>
    <mergeCell ref="Z10129:AA10129"/>
    <mergeCell ref="AB10129:AC10129"/>
    <mergeCell ref="AD10129:AE10129"/>
    <mergeCell ref="AF10129:AG10129"/>
    <mergeCell ref="AH10129:AJ10129"/>
    <mergeCell ref="D10111:E10111"/>
    <mergeCell ref="F10111:J10111"/>
    <mergeCell ref="K10111:M10111"/>
    <mergeCell ref="N10111:Q10111"/>
    <mergeCell ref="R10111:U10111"/>
    <mergeCell ref="V10111:W10111"/>
    <mergeCell ref="D10112:E10112"/>
    <mergeCell ref="F10112:J10112"/>
    <mergeCell ref="K10112:M10112"/>
    <mergeCell ref="N10112:Q10112"/>
    <mergeCell ref="R10112:U10112"/>
    <mergeCell ref="V10112:W10112"/>
    <mergeCell ref="D10113:E10113"/>
    <mergeCell ref="F10113:J10113"/>
    <mergeCell ref="K10113:M10113"/>
    <mergeCell ref="N10113:Q10113"/>
    <mergeCell ref="R10113:U10113"/>
    <mergeCell ref="V10113:W10113"/>
    <mergeCell ref="D10114:E10114"/>
    <mergeCell ref="F10114:J10114"/>
    <mergeCell ref="K10114:M10114"/>
    <mergeCell ref="N10114:Q10114"/>
    <mergeCell ref="R10114:U10114"/>
    <mergeCell ref="V10114:W10114"/>
    <mergeCell ref="D10115:E10115"/>
    <mergeCell ref="F10115:J10115"/>
    <mergeCell ref="K10115:M10115"/>
    <mergeCell ref="N10115:Q10115"/>
    <mergeCell ref="R10115:U10115"/>
    <mergeCell ref="V10115:W10115"/>
    <mergeCell ref="D10116:E10116"/>
    <mergeCell ref="F10116:J10116"/>
    <mergeCell ref="K10116:M10116"/>
    <mergeCell ref="N10116:Q10116"/>
    <mergeCell ref="R10116:U10116"/>
    <mergeCell ref="V10116:W10116"/>
    <mergeCell ref="D10105:E10105"/>
    <mergeCell ref="F10105:J10105"/>
    <mergeCell ref="K10105:M10105"/>
    <mergeCell ref="N10105:Q10105"/>
    <mergeCell ref="R10105:U10105"/>
    <mergeCell ref="V10105:W10105"/>
    <mergeCell ref="D10106:E10106"/>
    <mergeCell ref="F10106:J10106"/>
    <mergeCell ref="K10106:M10106"/>
    <mergeCell ref="N10106:Q10106"/>
    <mergeCell ref="R10106:U10106"/>
    <mergeCell ref="V10106:W10106"/>
    <mergeCell ref="D10107:E10107"/>
    <mergeCell ref="F10107:J10107"/>
    <mergeCell ref="K10107:M10107"/>
    <mergeCell ref="N10107:Q10107"/>
    <mergeCell ref="R10107:U10107"/>
    <mergeCell ref="V10107:W10107"/>
    <mergeCell ref="D10108:E10108"/>
    <mergeCell ref="F10108:J10108"/>
    <mergeCell ref="K10108:M10108"/>
    <mergeCell ref="N10108:Q10108"/>
    <mergeCell ref="R10108:U10108"/>
    <mergeCell ref="V10108:W10108"/>
    <mergeCell ref="D10109:E10109"/>
    <mergeCell ref="F10109:J10109"/>
    <mergeCell ref="K10109:M10109"/>
    <mergeCell ref="N10109:Q10109"/>
    <mergeCell ref="R10109:U10109"/>
    <mergeCell ref="V10109:W10109"/>
    <mergeCell ref="D10110:E10110"/>
    <mergeCell ref="F10110:J10110"/>
    <mergeCell ref="K10110:M10110"/>
    <mergeCell ref="N10110:Q10110"/>
    <mergeCell ref="R10110:U10110"/>
    <mergeCell ref="V10110:W10110"/>
    <mergeCell ref="D10099:E10099"/>
    <mergeCell ref="F10099:J10099"/>
    <mergeCell ref="K10099:M10099"/>
    <mergeCell ref="N10099:Q10099"/>
    <mergeCell ref="R10099:U10099"/>
    <mergeCell ref="V10099:W10099"/>
    <mergeCell ref="D10100:E10100"/>
    <mergeCell ref="F10100:J10100"/>
    <mergeCell ref="K10100:M10100"/>
    <mergeCell ref="N10100:Q10100"/>
    <mergeCell ref="R10100:U10100"/>
    <mergeCell ref="V10100:W10100"/>
    <mergeCell ref="D10101:E10101"/>
    <mergeCell ref="F10101:J10101"/>
    <mergeCell ref="K10101:M10101"/>
    <mergeCell ref="N10101:Q10101"/>
    <mergeCell ref="R10101:U10101"/>
    <mergeCell ref="V10101:W10101"/>
    <mergeCell ref="D10102:E10102"/>
    <mergeCell ref="F10102:J10102"/>
    <mergeCell ref="K10102:M10102"/>
    <mergeCell ref="N10102:Q10102"/>
    <mergeCell ref="R10102:U10102"/>
    <mergeCell ref="V10102:W10102"/>
    <mergeCell ref="D10103:E10103"/>
    <mergeCell ref="F10103:J10103"/>
    <mergeCell ref="K10103:M10103"/>
    <mergeCell ref="N10103:Q10103"/>
    <mergeCell ref="R10103:U10103"/>
    <mergeCell ref="V10103:W10103"/>
    <mergeCell ref="D10104:E10104"/>
    <mergeCell ref="F10104:J10104"/>
    <mergeCell ref="K10104:M10104"/>
    <mergeCell ref="N10104:Q10104"/>
    <mergeCell ref="R10104:U10104"/>
    <mergeCell ref="V10104:W10104"/>
    <mergeCell ref="D10093:E10093"/>
    <mergeCell ref="F10093:J10093"/>
    <mergeCell ref="K10093:M10093"/>
    <mergeCell ref="N10093:Q10093"/>
    <mergeCell ref="R10093:U10093"/>
    <mergeCell ref="V10093:W10093"/>
    <mergeCell ref="T10091:U10092"/>
    <mergeCell ref="X10091:Y10092"/>
    <mergeCell ref="D10094:E10094"/>
    <mergeCell ref="F10094:J10094"/>
    <mergeCell ref="K10094:M10094"/>
    <mergeCell ref="N10094:Q10094"/>
    <mergeCell ref="R10094:U10094"/>
    <mergeCell ref="V10094:W10094"/>
    <mergeCell ref="D10095:E10095"/>
    <mergeCell ref="F10095:J10095"/>
    <mergeCell ref="K10095:M10095"/>
    <mergeCell ref="N10095:Q10095"/>
    <mergeCell ref="R10095:U10095"/>
    <mergeCell ref="V10095:W10095"/>
    <mergeCell ref="D10096:E10096"/>
    <mergeCell ref="F10096:J10096"/>
    <mergeCell ref="K10096:M10096"/>
    <mergeCell ref="N10096:Q10096"/>
    <mergeCell ref="R10096:U10096"/>
    <mergeCell ref="V10096:W10096"/>
    <mergeCell ref="D10097:E10097"/>
    <mergeCell ref="F10097:J10097"/>
    <mergeCell ref="K10097:M10097"/>
    <mergeCell ref="N10097:Q10097"/>
    <mergeCell ref="R10097:U10097"/>
    <mergeCell ref="V10097:W10097"/>
    <mergeCell ref="D10098:E10098"/>
    <mergeCell ref="F10098:J10098"/>
    <mergeCell ref="K10098:M10098"/>
    <mergeCell ref="N10098:Q10098"/>
    <mergeCell ref="R10098:U10098"/>
    <mergeCell ref="V10098:W10098"/>
    <mergeCell ref="D10081:E10081"/>
    <mergeCell ref="F10081:J10081"/>
    <mergeCell ref="K10081:M10081"/>
    <mergeCell ref="N10081:Q10081"/>
    <mergeCell ref="R10081:U10081"/>
    <mergeCell ref="V10081:W10081"/>
    <mergeCell ref="X10081:Y10081"/>
    <mergeCell ref="Z10081:AA10081"/>
    <mergeCell ref="AB10081:AC10081"/>
    <mergeCell ref="AD10081:AE10081"/>
    <mergeCell ref="AF10081:AG10081"/>
    <mergeCell ref="AH10081:AJ10081"/>
    <mergeCell ref="D10082:E10082"/>
    <mergeCell ref="F10082:J10082"/>
    <mergeCell ref="K10082:M10082"/>
    <mergeCell ref="N10082:Q10082"/>
    <mergeCell ref="R10082:U10082"/>
    <mergeCell ref="V10082:W10082"/>
    <mergeCell ref="X10082:Y10082"/>
    <mergeCell ref="Z10082:AA10082"/>
    <mergeCell ref="AB10082:AC10082"/>
    <mergeCell ref="AD10082:AE10082"/>
    <mergeCell ref="AF10082:AG10082"/>
    <mergeCell ref="AH10082:AJ10082"/>
    <mergeCell ref="B10083:E10083"/>
    <mergeCell ref="B10084:F10084"/>
    <mergeCell ref="H10084:R10084"/>
    <mergeCell ref="AB10085:AG10089"/>
    <mergeCell ref="B10086:E10086"/>
    <mergeCell ref="H10086:N10086"/>
    <mergeCell ref="O10086:R10086"/>
    <mergeCell ref="T10086:AA10086"/>
    <mergeCell ref="Z10091:AA10092"/>
    <mergeCell ref="AB10091:AB10092"/>
    <mergeCell ref="AC10091:AC10092"/>
    <mergeCell ref="AE10091:AE10092"/>
    <mergeCell ref="B10091:B10092"/>
    <mergeCell ref="D10091:E10092"/>
    <mergeCell ref="G10091:H10092"/>
    <mergeCell ref="J10091:M10092"/>
    <mergeCell ref="N10091:O10092"/>
    <mergeCell ref="Q10091:S10092"/>
    <mergeCell ref="AF10091:AF10092"/>
    <mergeCell ref="AG10091:AH10092"/>
    <mergeCell ref="D10078:E10078"/>
    <mergeCell ref="F10078:J10078"/>
    <mergeCell ref="K10078:M10078"/>
    <mergeCell ref="N10078:Q10078"/>
    <mergeCell ref="R10078:U10078"/>
    <mergeCell ref="V10078:W10078"/>
    <mergeCell ref="X10078:Y10078"/>
    <mergeCell ref="Z10078:AA10078"/>
    <mergeCell ref="AB10078:AC10078"/>
    <mergeCell ref="AD10078:AE10078"/>
    <mergeCell ref="AF10078:AG10078"/>
    <mergeCell ref="AH10078:AJ10078"/>
    <mergeCell ref="D10079:E10079"/>
    <mergeCell ref="F10079:J10079"/>
    <mergeCell ref="K10079:M10079"/>
    <mergeCell ref="N10079:Q10079"/>
    <mergeCell ref="R10079:U10079"/>
    <mergeCell ref="V10079:W10079"/>
    <mergeCell ref="X10079:Y10079"/>
    <mergeCell ref="Z10079:AA10079"/>
    <mergeCell ref="AB10079:AC10079"/>
    <mergeCell ref="AD10079:AE10079"/>
    <mergeCell ref="AF10079:AG10079"/>
    <mergeCell ref="AH10079:AJ10079"/>
    <mergeCell ref="D10080:E10080"/>
    <mergeCell ref="F10080:J10080"/>
    <mergeCell ref="K10080:M10080"/>
    <mergeCell ref="N10080:Q10080"/>
    <mergeCell ref="R10080:U10080"/>
    <mergeCell ref="V10080:W10080"/>
    <mergeCell ref="X10080:Y10080"/>
    <mergeCell ref="Z10080:AA10080"/>
    <mergeCell ref="AB10080:AC10080"/>
    <mergeCell ref="AD10080:AE10080"/>
    <mergeCell ref="AF10080:AG10080"/>
    <mergeCell ref="AH10080:AJ10080"/>
    <mergeCell ref="D10075:E10075"/>
    <mergeCell ref="F10075:J10075"/>
    <mergeCell ref="K10075:M10075"/>
    <mergeCell ref="N10075:Q10075"/>
    <mergeCell ref="R10075:U10075"/>
    <mergeCell ref="V10075:W10075"/>
    <mergeCell ref="X10075:Y10075"/>
    <mergeCell ref="Z10075:AA10075"/>
    <mergeCell ref="AB10075:AC10075"/>
    <mergeCell ref="AD10075:AE10075"/>
    <mergeCell ref="AF10075:AG10075"/>
    <mergeCell ref="AH10075:AJ10075"/>
    <mergeCell ref="D10076:E10076"/>
    <mergeCell ref="F10076:J10076"/>
    <mergeCell ref="K10076:M10076"/>
    <mergeCell ref="N10076:Q10076"/>
    <mergeCell ref="R10076:U10076"/>
    <mergeCell ref="V10076:W10076"/>
    <mergeCell ref="X10076:Y10076"/>
    <mergeCell ref="Z10076:AA10076"/>
    <mergeCell ref="AB10076:AC10076"/>
    <mergeCell ref="AD10076:AE10076"/>
    <mergeCell ref="AF10076:AG10076"/>
    <mergeCell ref="AH10076:AJ10076"/>
    <mergeCell ref="D10077:E10077"/>
    <mergeCell ref="F10077:J10077"/>
    <mergeCell ref="K10077:M10077"/>
    <mergeCell ref="N10077:Q10077"/>
    <mergeCell ref="R10077:U10077"/>
    <mergeCell ref="V10077:W10077"/>
    <mergeCell ref="X10077:Y10077"/>
    <mergeCell ref="Z10077:AA10077"/>
    <mergeCell ref="AB10077:AC10077"/>
    <mergeCell ref="AD10077:AE10077"/>
    <mergeCell ref="AF10077:AG10077"/>
    <mergeCell ref="AH10077:AJ10077"/>
    <mergeCell ref="D10072:E10072"/>
    <mergeCell ref="F10072:J10072"/>
    <mergeCell ref="K10072:M10072"/>
    <mergeCell ref="N10072:Q10072"/>
    <mergeCell ref="R10072:U10072"/>
    <mergeCell ref="V10072:W10072"/>
    <mergeCell ref="X10072:Y10072"/>
    <mergeCell ref="Z10072:AA10072"/>
    <mergeCell ref="AB10072:AC10072"/>
    <mergeCell ref="AD10072:AE10072"/>
    <mergeCell ref="AF10072:AG10072"/>
    <mergeCell ref="AH10072:AJ10072"/>
    <mergeCell ref="D10073:E10073"/>
    <mergeCell ref="F10073:J10073"/>
    <mergeCell ref="K10073:M10073"/>
    <mergeCell ref="N10073:Q10073"/>
    <mergeCell ref="R10073:U10073"/>
    <mergeCell ref="V10073:W10073"/>
    <mergeCell ref="X10073:Y10073"/>
    <mergeCell ref="Z10073:AA10073"/>
    <mergeCell ref="AB10073:AC10073"/>
    <mergeCell ref="AD10073:AE10073"/>
    <mergeCell ref="AF10073:AG10073"/>
    <mergeCell ref="AH10073:AJ10073"/>
    <mergeCell ref="D10074:E10074"/>
    <mergeCell ref="F10074:J10074"/>
    <mergeCell ref="K10074:M10074"/>
    <mergeCell ref="N10074:Q10074"/>
    <mergeCell ref="R10074:U10074"/>
    <mergeCell ref="V10074:W10074"/>
    <mergeCell ref="X10074:Y10074"/>
    <mergeCell ref="Z10074:AA10074"/>
    <mergeCell ref="AB10074:AC10074"/>
    <mergeCell ref="AD10074:AE10074"/>
    <mergeCell ref="AF10074:AG10074"/>
    <mergeCell ref="AH10074:AJ10074"/>
    <mergeCell ref="D10069:E10069"/>
    <mergeCell ref="F10069:J10069"/>
    <mergeCell ref="K10069:M10069"/>
    <mergeCell ref="N10069:Q10069"/>
    <mergeCell ref="R10069:U10069"/>
    <mergeCell ref="V10069:W10069"/>
    <mergeCell ref="X10069:Y10069"/>
    <mergeCell ref="Z10069:AA10069"/>
    <mergeCell ref="AB10069:AC10069"/>
    <mergeCell ref="AD10069:AE10069"/>
    <mergeCell ref="AF10069:AG10069"/>
    <mergeCell ref="AH10069:AJ10069"/>
    <mergeCell ref="D10070:E10070"/>
    <mergeCell ref="F10070:J10070"/>
    <mergeCell ref="K10070:M10070"/>
    <mergeCell ref="N10070:Q10070"/>
    <mergeCell ref="R10070:U10070"/>
    <mergeCell ref="V10070:W10070"/>
    <mergeCell ref="X10070:Y10070"/>
    <mergeCell ref="Z10070:AA10070"/>
    <mergeCell ref="AB10070:AC10070"/>
    <mergeCell ref="AD10070:AE10070"/>
    <mergeCell ref="AF10070:AG10070"/>
    <mergeCell ref="AH10070:AJ10070"/>
    <mergeCell ref="D10071:E10071"/>
    <mergeCell ref="F10071:J10071"/>
    <mergeCell ref="K10071:M10071"/>
    <mergeCell ref="N10071:Q10071"/>
    <mergeCell ref="R10071:U10071"/>
    <mergeCell ref="V10071:W10071"/>
    <mergeCell ref="X10071:Y10071"/>
    <mergeCell ref="Z10071:AA10071"/>
    <mergeCell ref="AB10071:AC10071"/>
    <mergeCell ref="AD10071:AE10071"/>
    <mergeCell ref="AF10071:AG10071"/>
    <mergeCell ref="AH10071:AJ10071"/>
    <mergeCell ref="D10066:E10066"/>
    <mergeCell ref="F10066:J10066"/>
    <mergeCell ref="K10066:M10066"/>
    <mergeCell ref="N10066:Q10066"/>
    <mergeCell ref="R10066:U10066"/>
    <mergeCell ref="V10066:W10066"/>
    <mergeCell ref="X10066:Y10066"/>
    <mergeCell ref="Z10066:AA10066"/>
    <mergeCell ref="AB10066:AC10066"/>
    <mergeCell ref="AD10066:AE10066"/>
    <mergeCell ref="AF10066:AG10066"/>
    <mergeCell ref="AH10066:AJ10066"/>
    <mergeCell ref="D10067:E10067"/>
    <mergeCell ref="F10067:J10067"/>
    <mergeCell ref="K10067:M10067"/>
    <mergeCell ref="N10067:Q10067"/>
    <mergeCell ref="R10067:U10067"/>
    <mergeCell ref="V10067:W10067"/>
    <mergeCell ref="X10067:Y10067"/>
    <mergeCell ref="Z10067:AA10067"/>
    <mergeCell ref="AB10067:AC10067"/>
    <mergeCell ref="AD10067:AE10067"/>
    <mergeCell ref="AF10067:AG10067"/>
    <mergeCell ref="AH10067:AJ10067"/>
    <mergeCell ref="D10068:E10068"/>
    <mergeCell ref="F10068:J10068"/>
    <mergeCell ref="K10068:M10068"/>
    <mergeCell ref="N10068:Q10068"/>
    <mergeCell ref="R10068:U10068"/>
    <mergeCell ref="V10068:W10068"/>
    <mergeCell ref="X10068:Y10068"/>
    <mergeCell ref="Z10068:AA10068"/>
    <mergeCell ref="AB10068:AC10068"/>
    <mergeCell ref="AD10068:AE10068"/>
    <mergeCell ref="AF10068:AG10068"/>
    <mergeCell ref="AH10068:AJ10068"/>
    <mergeCell ref="D10063:E10063"/>
    <mergeCell ref="F10063:J10063"/>
    <mergeCell ref="K10063:M10063"/>
    <mergeCell ref="N10063:Q10063"/>
    <mergeCell ref="R10063:U10063"/>
    <mergeCell ref="V10063:W10063"/>
    <mergeCell ref="X10063:Y10063"/>
    <mergeCell ref="Z10063:AA10063"/>
    <mergeCell ref="AB10063:AC10063"/>
    <mergeCell ref="AD10063:AE10063"/>
    <mergeCell ref="AF10063:AG10063"/>
    <mergeCell ref="AH10063:AJ10063"/>
    <mergeCell ref="D10064:E10064"/>
    <mergeCell ref="F10064:J10064"/>
    <mergeCell ref="K10064:M10064"/>
    <mergeCell ref="N10064:Q10064"/>
    <mergeCell ref="R10064:U10064"/>
    <mergeCell ref="V10064:W10064"/>
    <mergeCell ref="X10064:Y10064"/>
    <mergeCell ref="Z10064:AA10064"/>
    <mergeCell ref="AB10064:AC10064"/>
    <mergeCell ref="AD10064:AE10064"/>
    <mergeCell ref="AF10064:AG10064"/>
    <mergeCell ref="AH10064:AJ10064"/>
    <mergeCell ref="D10065:E10065"/>
    <mergeCell ref="F10065:J10065"/>
    <mergeCell ref="K10065:M10065"/>
    <mergeCell ref="N10065:Q10065"/>
    <mergeCell ref="R10065:U10065"/>
    <mergeCell ref="V10065:W10065"/>
    <mergeCell ref="X10065:Y10065"/>
    <mergeCell ref="Z10065:AA10065"/>
    <mergeCell ref="AB10065:AC10065"/>
    <mergeCell ref="AD10065:AE10065"/>
    <mergeCell ref="AF10065:AG10065"/>
    <mergeCell ref="AH10065:AJ10065"/>
    <mergeCell ref="D10060:E10060"/>
    <mergeCell ref="F10060:J10060"/>
    <mergeCell ref="K10060:M10060"/>
    <mergeCell ref="N10060:Q10060"/>
    <mergeCell ref="R10060:U10060"/>
    <mergeCell ref="V10060:W10060"/>
    <mergeCell ref="X10060:Y10060"/>
    <mergeCell ref="Z10060:AA10060"/>
    <mergeCell ref="AB10060:AC10060"/>
    <mergeCell ref="AD10060:AE10060"/>
    <mergeCell ref="AF10060:AG10060"/>
    <mergeCell ref="AH10060:AJ10060"/>
    <mergeCell ref="D10061:E10061"/>
    <mergeCell ref="F10061:J10061"/>
    <mergeCell ref="K10061:M10061"/>
    <mergeCell ref="N10061:Q10061"/>
    <mergeCell ref="R10061:U10061"/>
    <mergeCell ref="V10061:W10061"/>
    <mergeCell ref="X10061:Y10061"/>
    <mergeCell ref="Z10061:AA10061"/>
    <mergeCell ref="AB10061:AC10061"/>
    <mergeCell ref="AD10061:AE10061"/>
    <mergeCell ref="AF10061:AG10061"/>
    <mergeCell ref="AH10061:AJ10061"/>
    <mergeCell ref="D10062:E10062"/>
    <mergeCell ref="F10062:J10062"/>
    <mergeCell ref="K10062:M10062"/>
    <mergeCell ref="N10062:Q10062"/>
    <mergeCell ref="R10062:U10062"/>
    <mergeCell ref="V10062:W10062"/>
    <mergeCell ref="X10062:Y10062"/>
    <mergeCell ref="Z10062:AA10062"/>
    <mergeCell ref="AB10062:AC10062"/>
    <mergeCell ref="AD10062:AE10062"/>
    <mergeCell ref="AF10062:AG10062"/>
    <mergeCell ref="AH10062:AJ10062"/>
    <mergeCell ref="D10057:E10057"/>
    <mergeCell ref="F10057:J10057"/>
    <mergeCell ref="K10057:M10057"/>
    <mergeCell ref="N10057:Q10057"/>
    <mergeCell ref="R10057:U10057"/>
    <mergeCell ref="V10057:W10057"/>
    <mergeCell ref="X10057:Y10057"/>
    <mergeCell ref="Z10057:AA10057"/>
    <mergeCell ref="AB10057:AC10057"/>
    <mergeCell ref="AD10057:AE10057"/>
    <mergeCell ref="AF10057:AG10057"/>
    <mergeCell ref="AH10057:AJ10057"/>
    <mergeCell ref="D10058:E10058"/>
    <mergeCell ref="F10058:J10058"/>
    <mergeCell ref="K10058:M10058"/>
    <mergeCell ref="N10058:Q10058"/>
    <mergeCell ref="R10058:U10058"/>
    <mergeCell ref="V10058:W10058"/>
    <mergeCell ref="X10058:Y10058"/>
    <mergeCell ref="Z10058:AA10058"/>
    <mergeCell ref="AB10058:AC10058"/>
    <mergeCell ref="AD10058:AE10058"/>
    <mergeCell ref="AF10058:AG10058"/>
    <mergeCell ref="AH10058:AJ10058"/>
    <mergeCell ref="D10059:E10059"/>
    <mergeCell ref="F10059:J10059"/>
    <mergeCell ref="K10059:M10059"/>
    <mergeCell ref="N10059:Q10059"/>
    <mergeCell ref="R10059:U10059"/>
    <mergeCell ref="V10059:W10059"/>
    <mergeCell ref="X10059:Y10059"/>
    <mergeCell ref="Z10059:AA10059"/>
    <mergeCell ref="AB10059:AC10059"/>
    <mergeCell ref="AD10059:AE10059"/>
    <mergeCell ref="AF10059:AG10059"/>
    <mergeCell ref="AH10059:AJ10059"/>
    <mergeCell ref="D10054:E10054"/>
    <mergeCell ref="F10054:J10054"/>
    <mergeCell ref="K10054:M10054"/>
    <mergeCell ref="N10054:Q10054"/>
    <mergeCell ref="R10054:U10054"/>
    <mergeCell ref="V10054:W10054"/>
    <mergeCell ref="X10054:Y10054"/>
    <mergeCell ref="Z10054:AA10054"/>
    <mergeCell ref="AB10054:AC10054"/>
    <mergeCell ref="AD10054:AE10054"/>
    <mergeCell ref="AF10054:AG10054"/>
    <mergeCell ref="AH10054:AJ10054"/>
    <mergeCell ref="D10055:E10055"/>
    <mergeCell ref="F10055:J10055"/>
    <mergeCell ref="K10055:M10055"/>
    <mergeCell ref="N10055:Q10055"/>
    <mergeCell ref="R10055:U10055"/>
    <mergeCell ref="V10055:W10055"/>
    <mergeCell ref="X10055:Y10055"/>
    <mergeCell ref="Z10055:AA10055"/>
    <mergeCell ref="AB10055:AC10055"/>
    <mergeCell ref="AD10055:AE10055"/>
    <mergeCell ref="AF10055:AG10055"/>
    <mergeCell ref="AH10055:AJ10055"/>
    <mergeCell ref="D10056:E10056"/>
    <mergeCell ref="F10056:J10056"/>
    <mergeCell ref="K10056:M10056"/>
    <mergeCell ref="N10056:Q10056"/>
    <mergeCell ref="R10056:U10056"/>
    <mergeCell ref="V10056:W10056"/>
    <mergeCell ref="X10056:Y10056"/>
    <mergeCell ref="Z10056:AA10056"/>
    <mergeCell ref="AB10056:AC10056"/>
    <mergeCell ref="AD10056:AE10056"/>
    <mergeCell ref="AF10056:AG10056"/>
    <mergeCell ref="AH10056:AJ10056"/>
    <mergeCell ref="D10051:E10051"/>
    <mergeCell ref="F10051:J10051"/>
    <mergeCell ref="K10051:M10051"/>
    <mergeCell ref="N10051:Q10051"/>
    <mergeCell ref="R10051:U10051"/>
    <mergeCell ref="V10051:W10051"/>
    <mergeCell ref="X10051:Y10051"/>
    <mergeCell ref="Z10051:AA10051"/>
    <mergeCell ref="AB10051:AC10051"/>
    <mergeCell ref="AD10051:AE10051"/>
    <mergeCell ref="AF10051:AG10051"/>
    <mergeCell ref="AH10051:AJ10051"/>
    <mergeCell ref="D10052:E10052"/>
    <mergeCell ref="F10052:J10052"/>
    <mergeCell ref="K10052:M10052"/>
    <mergeCell ref="N10052:Q10052"/>
    <mergeCell ref="R10052:U10052"/>
    <mergeCell ref="V10052:W10052"/>
    <mergeCell ref="X10052:Y10052"/>
    <mergeCell ref="Z10052:AA10052"/>
    <mergeCell ref="AB10052:AC10052"/>
    <mergeCell ref="AD10052:AE10052"/>
    <mergeCell ref="AF10052:AG10052"/>
    <mergeCell ref="AH10052:AJ10052"/>
    <mergeCell ref="D10053:E10053"/>
    <mergeCell ref="F10053:J10053"/>
    <mergeCell ref="K10053:M10053"/>
    <mergeCell ref="N10053:Q10053"/>
    <mergeCell ref="R10053:U10053"/>
    <mergeCell ref="V10053:W10053"/>
    <mergeCell ref="X10053:Y10053"/>
    <mergeCell ref="Z10053:AA10053"/>
    <mergeCell ref="AB10053:AC10053"/>
    <mergeCell ref="AD10053:AE10053"/>
    <mergeCell ref="AF10053:AG10053"/>
    <mergeCell ref="AH10053:AJ10053"/>
    <mergeCell ref="D10048:E10048"/>
    <mergeCell ref="F10048:J10048"/>
    <mergeCell ref="K10048:M10048"/>
    <mergeCell ref="N10048:Q10048"/>
    <mergeCell ref="R10048:U10048"/>
    <mergeCell ref="V10048:W10048"/>
    <mergeCell ref="X10048:Y10048"/>
    <mergeCell ref="Z10048:AA10048"/>
    <mergeCell ref="AB10048:AC10048"/>
    <mergeCell ref="AD10048:AE10048"/>
    <mergeCell ref="AF10048:AG10048"/>
    <mergeCell ref="AH10048:AJ10048"/>
    <mergeCell ref="D10049:E10049"/>
    <mergeCell ref="F10049:J10049"/>
    <mergeCell ref="K10049:M10049"/>
    <mergeCell ref="N10049:Q10049"/>
    <mergeCell ref="R10049:U10049"/>
    <mergeCell ref="V10049:W10049"/>
    <mergeCell ref="X10049:Y10049"/>
    <mergeCell ref="Z10049:AA10049"/>
    <mergeCell ref="AB10049:AC10049"/>
    <mergeCell ref="AD10049:AE10049"/>
    <mergeCell ref="AF10049:AG10049"/>
    <mergeCell ref="AH10049:AJ10049"/>
    <mergeCell ref="D10050:E10050"/>
    <mergeCell ref="F10050:J10050"/>
    <mergeCell ref="K10050:M10050"/>
    <mergeCell ref="N10050:Q10050"/>
    <mergeCell ref="R10050:U10050"/>
    <mergeCell ref="V10050:W10050"/>
    <mergeCell ref="X10050:Y10050"/>
    <mergeCell ref="Z10050:AA10050"/>
    <mergeCell ref="AB10050:AC10050"/>
    <mergeCell ref="AD10050:AE10050"/>
    <mergeCell ref="AF10050:AG10050"/>
    <mergeCell ref="AH10050:AJ10050"/>
    <mergeCell ref="D10045:E10045"/>
    <mergeCell ref="F10045:J10045"/>
    <mergeCell ref="K10045:M10045"/>
    <mergeCell ref="N10045:Q10045"/>
    <mergeCell ref="R10045:U10045"/>
    <mergeCell ref="V10045:W10045"/>
    <mergeCell ref="X10045:Y10045"/>
    <mergeCell ref="Z10045:AA10045"/>
    <mergeCell ref="AB10045:AC10045"/>
    <mergeCell ref="AD10045:AE10045"/>
    <mergeCell ref="AF10045:AG10045"/>
    <mergeCell ref="AH10045:AJ10045"/>
    <mergeCell ref="D10046:E10046"/>
    <mergeCell ref="F10046:J10046"/>
    <mergeCell ref="K10046:M10046"/>
    <mergeCell ref="N10046:Q10046"/>
    <mergeCell ref="R10046:U10046"/>
    <mergeCell ref="V10046:W10046"/>
    <mergeCell ref="X10046:Y10046"/>
    <mergeCell ref="Z10046:AA10046"/>
    <mergeCell ref="AB10046:AC10046"/>
    <mergeCell ref="AD10046:AE10046"/>
    <mergeCell ref="AF10046:AG10046"/>
    <mergeCell ref="AH10046:AJ10046"/>
    <mergeCell ref="D10047:E10047"/>
    <mergeCell ref="F10047:J10047"/>
    <mergeCell ref="K10047:M10047"/>
    <mergeCell ref="N10047:Q10047"/>
    <mergeCell ref="R10047:U10047"/>
    <mergeCell ref="V10047:W10047"/>
    <mergeCell ref="X10047:Y10047"/>
    <mergeCell ref="Z10047:AA10047"/>
    <mergeCell ref="AB10047:AC10047"/>
    <mergeCell ref="AD10047:AE10047"/>
    <mergeCell ref="AF10047:AG10047"/>
    <mergeCell ref="AH10047:AJ10047"/>
    <mergeCell ref="B10035:F10035"/>
    <mergeCell ref="H10035:R10035"/>
    <mergeCell ref="AB10036:AG10040"/>
    <mergeCell ref="B10037:E10037"/>
    <mergeCell ref="H10037:N10037"/>
    <mergeCell ref="O10037:R10037"/>
    <mergeCell ref="T10037:AA10037"/>
    <mergeCell ref="B10042:B10043"/>
    <mergeCell ref="D10042:E10043"/>
    <mergeCell ref="G10042:H10043"/>
    <mergeCell ref="J10042:M10043"/>
    <mergeCell ref="N10042:O10043"/>
    <mergeCell ref="Q10042:S10043"/>
    <mergeCell ref="T10042:U10043"/>
    <mergeCell ref="X10042:Y10043"/>
    <mergeCell ref="Z10042:AA10043"/>
    <mergeCell ref="AB10042:AB10043"/>
    <mergeCell ref="AC10042:AC10043"/>
    <mergeCell ref="AE10042:AE10043"/>
    <mergeCell ref="AF10042:AF10043"/>
    <mergeCell ref="AG10042:AH10043"/>
    <mergeCell ref="D10044:E10044"/>
    <mergeCell ref="F10044:J10044"/>
    <mergeCell ref="K10044:M10044"/>
    <mergeCell ref="N10044:Q10044"/>
    <mergeCell ref="R10044:U10044"/>
    <mergeCell ref="V10044:W10044"/>
    <mergeCell ref="X10044:Y10044"/>
    <mergeCell ref="Z10044:AA10044"/>
    <mergeCell ref="AB10044:AC10044"/>
    <mergeCell ref="AD10044:AE10044"/>
    <mergeCell ref="AF10044:AG10044"/>
    <mergeCell ref="AH10044:AJ10044"/>
    <mergeCell ref="D10026:E10026"/>
    <mergeCell ref="F10026:J10026"/>
    <mergeCell ref="K10026:M10026"/>
    <mergeCell ref="N10026:Q10026"/>
    <mergeCell ref="R10026:U10026"/>
    <mergeCell ref="V10026:W10026"/>
    <mergeCell ref="D10027:E10027"/>
    <mergeCell ref="F10027:J10027"/>
    <mergeCell ref="K10027:M10027"/>
    <mergeCell ref="N10027:Q10027"/>
    <mergeCell ref="R10027:U10027"/>
    <mergeCell ref="V10027:W10027"/>
    <mergeCell ref="D10028:E10028"/>
    <mergeCell ref="F10028:J10028"/>
    <mergeCell ref="K10028:M10028"/>
    <mergeCell ref="N10028:Q10028"/>
    <mergeCell ref="R10028:U10028"/>
    <mergeCell ref="V10028:W10028"/>
    <mergeCell ref="D10029:E10029"/>
    <mergeCell ref="F10029:J10029"/>
    <mergeCell ref="K10029:M10029"/>
    <mergeCell ref="N10029:Q10029"/>
    <mergeCell ref="R10029:U10029"/>
    <mergeCell ref="V10029:W10029"/>
    <mergeCell ref="D10030:E10030"/>
    <mergeCell ref="F10030:J10030"/>
    <mergeCell ref="K10030:M10030"/>
    <mergeCell ref="N10030:Q10030"/>
    <mergeCell ref="R10030:U10030"/>
    <mergeCell ref="V10030:W10030"/>
    <mergeCell ref="D10031:E10031"/>
    <mergeCell ref="F10031:J10031"/>
    <mergeCell ref="K10031:M10031"/>
    <mergeCell ref="N10031:Q10031"/>
    <mergeCell ref="R10031:U10031"/>
    <mergeCell ref="V10031:W10031"/>
    <mergeCell ref="D10020:E10020"/>
    <mergeCell ref="F10020:J10020"/>
    <mergeCell ref="K10020:M10020"/>
    <mergeCell ref="N10020:Q10020"/>
    <mergeCell ref="R10020:U10020"/>
    <mergeCell ref="V10020:W10020"/>
    <mergeCell ref="D10021:E10021"/>
    <mergeCell ref="F10021:J10021"/>
    <mergeCell ref="K10021:M10021"/>
    <mergeCell ref="N10021:Q10021"/>
    <mergeCell ref="R10021:U10021"/>
    <mergeCell ref="V10021:W10021"/>
    <mergeCell ref="D10022:E10022"/>
    <mergeCell ref="F10022:J10022"/>
    <mergeCell ref="K10022:M10022"/>
    <mergeCell ref="N10022:Q10022"/>
    <mergeCell ref="R10022:U10022"/>
    <mergeCell ref="V10022:W10022"/>
    <mergeCell ref="D10023:E10023"/>
    <mergeCell ref="F10023:J10023"/>
    <mergeCell ref="K10023:M10023"/>
    <mergeCell ref="N10023:Q10023"/>
    <mergeCell ref="R10023:U10023"/>
    <mergeCell ref="V10023:W10023"/>
    <mergeCell ref="D10024:E10024"/>
    <mergeCell ref="F10024:J10024"/>
    <mergeCell ref="K10024:M10024"/>
    <mergeCell ref="N10024:Q10024"/>
    <mergeCell ref="R10024:U10024"/>
    <mergeCell ref="V10024:W10024"/>
    <mergeCell ref="D10025:E10025"/>
    <mergeCell ref="F10025:J10025"/>
    <mergeCell ref="K10025:M10025"/>
    <mergeCell ref="N10025:Q10025"/>
    <mergeCell ref="R10025:U10025"/>
    <mergeCell ref="V10025:W10025"/>
    <mergeCell ref="D10014:E10014"/>
    <mergeCell ref="F10014:J10014"/>
    <mergeCell ref="K10014:M10014"/>
    <mergeCell ref="N10014:Q10014"/>
    <mergeCell ref="R10014:U10014"/>
    <mergeCell ref="V10014:W10014"/>
    <mergeCell ref="D10015:E10015"/>
    <mergeCell ref="F10015:J10015"/>
    <mergeCell ref="K10015:M10015"/>
    <mergeCell ref="N10015:Q10015"/>
    <mergeCell ref="R10015:U10015"/>
    <mergeCell ref="V10015:W10015"/>
    <mergeCell ref="D10016:E10016"/>
    <mergeCell ref="F10016:J10016"/>
    <mergeCell ref="K10016:M10016"/>
    <mergeCell ref="N10016:Q10016"/>
    <mergeCell ref="R10016:U10016"/>
    <mergeCell ref="V10016:W10016"/>
    <mergeCell ref="D10017:E10017"/>
    <mergeCell ref="F10017:J10017"/>
    <mergeCell ref="K10017:M10017"/>
    <mergeCell ref="N10017:Q10017"/>
    <mergeCell ref="R10017:U10017"/>
    <mergeCell ref="V10017:W10017"/>
    <mergeCell ref="D10018:E10018"/>
    <mergeCell ref="F10018:J10018"/>
    <mergeCell ref="K10018:M10018"/>
    <mergeCell ref="N10018:Q10018"/>
    <mergeCell ref="R10018:U10018"/>
    <mergeCell ref="V10018:W10018"/>
    <mergeCell ref="D10019:E10019"/>
    <mergeCell ref="F10019:J10019"/>
    <mergeCell ref="K10019:M10019"/>
    <mergeCell ref="N10019:Q10019"/>
    <mergeCell ref="R10019:U10019"/>
    <mergeCell ref="V10019:W10019"/>
    <mergeCell ref="D10008:E10008"/>
    <mergeCell ref="F10008:J10008"/>
    <mergeCell ref="K10008:M10008"/>
    <mergeCell ref="N10008:Q10008"/>
    <mergeCell ref="R10008:U10008"/>
    <mergeCell ref="V10008:W10008"/>
    <mergeCell ref="T10006:U10007"/>
    <mergeCell ref="X10006:Y10007"/>
    <mergeCell ref="D10009:E10009"/>
    <mergeCell ref="F10009:J10009"/>
    <mergeCell ref="K10009:M10009"/>
    <mergeCell ref="N10009:Q10009"/>
    <mergeCell ref="R10009:U10009"/>
    <mergeCell ref="V10009:W10009"/>
    <mergeCell ref="D10010:E10010"/>
    <mergeCell ref="F10010:J10010"/>
    <mergeCell ref="K10010:M10010"/>
    <mergeCell ref="N10010:Q10010"/>
    <mergeCell ref="R10010:U10010"/>
    <mergeCell ref="V10010:W10010"/>
    <mergeCell ref="D10011:E10011"/>
    <mergeCell ref="F10011:J10011"/>
    <mergeCell ref="K10011:M10011"/>
    <mergeCell ref="N10011:Q10011"/>
    <mergeCell ref="R10011:U10011"/>
    <mergeCell ref="V10011:W10011"/>
    <mergeCell ref="D10012:E10012"/>
    <mergeCell ref="F10012:J10012"/>
    <mergeCell ref="K10012:M10012"/>
    <mergeCell ref="N10012:Q10012"/>
    <mergeCell ref="R10012:U10012"/>
    <mergeCell ref="V10012:W10012"/>
    <mergeCell ref="D10013:E10013"/>
    <mergeCell ref="F10013:J10013"/>
    <mergeCell ref="K10013:M10013"/>
    <mergeCell ref="N10013:Q10013"/>
    <mergeCell ref="R10013:U10013"/>
    <mergeCell ref="V10013:W10013"/>
    <mergeCell ref="D9996:E9996"/>
    <mergeCell ref="F9996:J9996"/>
    <mergeCell ref="K9996:M9996"/>
    <mergeCell ref="N9996:Q9996"/>
    <mergeCell ref="R9996:U9996"/>
    <mergeCell ref="V9996:W9996"/>
    <mergeCell ref="X9996:Y9996"/>
    <mergeCell ref="Z9996:AA9996"/>
    <mergeCell ref="AB9996:AC9996"/>
    <mergeCell ref="AD9996:AE9996"/>
    <mergeCell ref="AF9996:AG9996"/>
    <mergeCell ref="AH9996:AJ9996"/>
    <mergeCell ref="D9997:E9997"/>
    <mergeCell ref="F9997:J9997"/>
    <mergeCell ref="K9997:M9997"/>
    <mergeCell ref="N9997:Q9997"/>
    <mergeCell ref="R9997:U9997"/>
    <mergeCell ref="V9997:W9997"/>
    <mergeCell ref="X9997:Y9997"/>
    <mergeCell ref="Z9997:AA9997"/>
    <mergeCell ref="AB9997:AC9997"/>
    <mergeCell ref="AD9997:AE9997"/>
    <mergeCell ref="AF9997:AG9997"/>
    <mergeCell ref="AH9997:AJ9997"/>
    <mergeCell ref="B9998:E9998"/>
    <mergeCell ref="B9999:F9999"/>
    <mergeCell ref="H9999:R9999"/>
    <mergeCell ref="AB10000:AG10004"/>
    <mergeCell ref="B10001:E10001"/>
    <mergeCell ref="H10001:N10001"/>
    <mergeCell ref="O10001:R10001"/>
    <mergeCell ref="T10001:AA10001"/>
    <mergeCell ref="Z10006:AA10007"/>
    <mergeCell ref="AB10006:AB10007"/>
    <mergeCell ref="AC10006:AC10007"/>
    <mergeCell ref="AE10006:AE10007"/>
    <mergeCell ref="B10006:B10007"/>
    <mergeCell ref="D10006:E10007"/>
    <mergeCell ref="G10006:H10007"/>
    <mergeCell ref="J10006:M10007"/>
    <mergeCell ref="N10006:O10007"/>
    <mergeCell ref="Q10006:S10007"/>
    <mergeCell ref="AF10006:AF10007"/>
    <mergeCell ref="AG10006:AH10007"/>
    <mergeCell ref="D9993:E9993"/>
    <mergeCell ref="F9993:J9993"/>
    <mergeCell ref="K9993:M9993"/>
    <mergeCell ref="N9993:Q9993"/>
    <mergeCell ref="R9993:U9993"/>
    <mergeCell ref="V9993:W9993"/>
    <mergeCell ref="X9993:Y9993"/>
    <mergeCell ref="Z9993:AA9993"/>
    <mergeCell ref="AB9993:AC9993"/>
    <mergeCell ref="AD9993:AE9993"/>
    <mergeCell ref="AF9993:AG9993"/>
    <mergeCell ref="AH9993:AJ9993"/>
    <mergeCell ref="D9994:E9994"/>
    <mergeCell ref="F9994:J9994"/>
    <mergeCell ref="K9994:M9994"/>
    <mergeCell ref="N9994:Q9994"/>
    <mergeCell ref="R9994:U9994"/>
    <mergeCell ref="V9994:W9994"/>
    <mergeCell ref="X9994:Y9994"/>
    <mergeCell ref="Z9994:AA9994"/>
    <mergeCell ref="AB9994:AC9994"/>
    <mergeCell ref="AD9994:AE9994"/>
    <mergeCell ref="AF9994:AG9994"/>
    <mergeCell ref="AH9994:AJ9994"/>
    <mergeCell ref="D9995:E9995"/>
    <mergeCell ref="F9995:J9995"/>
    <mergeCell ref="K9995:M9995"/>
    <mergeCell ref="N9995:Q9995"/>
    <mergeCell ref="R9995:U9995"/>
    <mergeCell ref="V9995:W9995"/>
    <mergeCell ref="X9995:Y9995"/>
    <mergeCell ref="Z9995:AA9995"/>
    <mergeCell ref="AB9995:AC9995"/>
    <mergeCell ref="AD9995:AE9995"/>
    <mergeCell ref="AF9995:AG9995"/>
    <mergeCell ref="AH9995:AJ9995"/>
    <mergeCell ref="D9990:E9990"/>
    <mergeCell ref="F9990:J9990"/>
    <mergeCell ref="K9990:M9990"/>
    <mergeCell ref="N9990:Q9990"/>
    <mergeCell ref="R9990:U9990"/>
    <mergeCell ref="V9990:W9990"/>
    <mergeCell ref="X9990:Y9990"/>
    <mergeCell ref="Z9990:AA9990"/>
    <mergeCell ref="AB9990:AC9990"/>
    <mergeCell ref="AD9990:AE9990"/>
    <mergeCell ref="AF9990:AG9990"/>
    <mergeCell ref="AH9990:AJ9990"/>
    <mergeCell ref="D9991:E9991"/>
    <mergeCell ref="F9991:J9991"/>
    <mergeCell ref="K9991:M9991"/>
    <mergeCell ref="N9991:Q9991"/>
    <mergeCell ref="R9991:U9991"/>
    <mergeCell ref="V9991:W9991"/>
    <mergeCell ref="X9991:Y9991"/>
    <mergeCell ref="Z9991:AA9991"/>
    <mergeCell ref="AB9991:AC9991"/>
    <mergeCell ref="AD9991:AE9991"/>
    <mergeCell ref="AF9991:AG9991"/>
    <mergeCell ref="AH9991:AJ9991"/>
    <mergeCell ref="D9992:E9992"/>
    <mergeCell ref="F9992:J9992"/>
    <mergeCell ref="K9992:M9992"/>
    <mergeCell ref="N9992:Q9992"/>
    <mergeCell ref="R9992:U9992"/>
    <mergeCell ref="V9992:W9992"/>
    <mergeCell ref="X9992:Y9992"/>
    <mergeCell ref="Z9992:AA9992"/>
    <mergeCell ref="AB9992:AC9992"/>
    <mergeCell ref="AD9992:AE9992"/>
    <mergeCell ref="AF9992:AG9992"/>
    <mergeCell ref="AH9992:AJ9992"/>
    <mergeCell ref="D9987:E9987"/>
    <mergeCell ref="F9987:J9987"/>
    <mergeCell ref="K9987:M9987"/>
    <mergeCell ref="N9987:Q9987"/>
    <mergeCell ref="R9987:U9987"/>
    <mergeCell ref="V9987:W9987"/>
    <mergeCell ref="X9987:Y9987"/>
    <mergeCell ref="Z9987:AA9987"/>
    <mergeCell ref="AB9987:AC9987"/>
    <mergeCell ref="AD9987:AE9987"/>
    <mergeCell ref="AF9987:AG9987"/>
    <mergeCell ref="AH9987:AJ9987"/>
    <mergeCell ref="D9988:E9988"/>
    <mergeCell ref="F9988:J9988"/>
    <mergeCell ref="K9988:M9988"/>
    <mergeCell ref="N9988:Q9988"/>
    <mergeCell ref="R9988:U9988"/>
    <mergeCell ref="V9988:W9988"/>
    <mergeCell ref="X9988:Y9988"/>
    <mergeCell ref="Z9988:AA9988"/>
    <mergeCell ref="AB9988:AC9988"/>
    <mergeCell ref="AD9988:AE9988"/>
    <mergeCell ref="AF9988:AG9988"/>
    <mergeCell ref="AH9988:AJ9988"/>
    <mergeCell ref="D9989:E9989"/>
    <mergeCell ref="F9989:J9989"/>
    <mergeCell ref="K9989:M9989"/>
    <mergeCell ref="N9989:Q9989"/>
    <mergeCell ref="R9989:U9989"/>
    <mergeCell ref="V9989:W9989"/>
    <mergeCell ref="X9989:Y9989"/>
    <mergeCell ref="Z9989:AA9989"/>
    <mergeCell ref="AB9989:AC9989"/>
    <mergeCell ref="AD9989:AE9989"/>
    <mergeCell ref="AF9989:AG9989"/>
    <mergeCell ref="AH9989:AJ9989"/>
    <mergeCell ref="D9984:E9984"/>
    <mergeCell ref="F9984:J9984"/>
    <mergeCell ref="K9984:M9984"/>
    <mergeCell ref="N9984:Q9984"/>
    <mergeCell ref="R9984:U9984"/>
    <mergeCell ref="V9984:W9984"/>
    <mergeCell ref="X9984:Y9984"/>
    <mergeCell ref="Z9984:AA9984"/>
    <mergeCell ref="AB9984:AC9984"/>
    <mergeCell ref="AD9984:AE9984"/>
    <mergeCell ref="AF9984:AG9984"/>
    <mergeCell ref="AH9984:AJ9984"/>
    <mergeCell ref="D9985:E9985"/>
    <mergeCell ref="F9985:J9985"/>
    <mergeCell ref="K9985:M9985"/>
    <mergeCell ref="N9985:Q9985"/>
    <mergeCell ref="R9985:U9985"/>
    <mergeCell ref="V9985:W9985"/>
    <mergeCell ref="X9985:Y9985"/>
    <mergeCell ref="Z9985:AA9985"/>
    <mergeCell ref="AB9985:AC9985"/>
    <mergeCell ref="AD9985:AE9985"/>
    <mergeCell ref="AF9985:AG9985"/>
    <mergeCell ref="AH9985:AJ9985"/>
    <mergeCell ref="D9986:E9986"/>
    <mergeCell ref="F9986:J9986"/>
    <mergeCell ref="K9986:M9986"/>
    <mergeCell ref="N9986:Q9986"/>
    <mergeCell ref="R9986:U9986"/>
    <mergeCell ref="V9986:W9986"/>
    <mergeCell ref="X9986:Y9986"/>
    <mergeCell ref="Z9986:AA9986"/>
    <mergeCell ref="AB9986:AC9986"/>
    <mergeCell ref="AD9986:AE9986"/>
    <mergeCell ref="AF9986:AG9986"/>
    <mergeCell ref="AH9986:AJ9986"/>
    <mergeCell ref="D9981:E9981"/>
    <mergeCell ref="F9981:J9981"/>
    <mergeCell ref="K9981:M9981"/>
    <mergeCell ref="N9981:Q9981"/>
    <mergeCell ref="R9981:U9981"/>
    <mergeCell ref="V9981:W9981"/>
    <mergeCell ref="X9981:Y9981"/>
    <mergeCell ref="Z9981:AA9981"/>
    <mergeCell ref="AB9981:AC9981"/>
    <mergeCell ref="AD9981:AE9981"/>
    <mergeCell ref="AF9981:AG9981"/>
    <mergeCell ref="AH9981:AJ9981"/>
    <mergeCell ref="D9982:E9982"/>
    <mergeCell ref="F9982:J9982"/>
    <mergeCell ref="K9982:M9982"/>
    <mergeCell ref="N9982:Q9982"/>
    <mergeCell ref="R9982:U9982"/>
    <mergeCell ref="V9982:W9982"/>
    <mergeCell ref="X9982:Y9982"/>
    <mergeCell ref="Z9982:AA9982"/>
    <mergeCell ref="AB9982:AC9982"/>
    <mergeCell ref="AD9982:AE9982"/>
    <mergeCell ref="AF9982:AG9982"/>
    <mergeCell ref="AH9982:AJ9982"/>
    <mergeCell ref="D9983:E9983"/>
    <mergeCell ref="F9983:J9983"/>
    <mergeCell ref="K9983:M9983"/>
    <mergeCell ref="N9983:Q9983"/>
    <mergeCell ref="R9983:U9983"/>
    <mergeCell ref="V9983:W9983"/>
    <mergeCell ref="X9983:Y9983"/>
    <mergeCell ref="Z9983:AA9983"/>
    <mergeCell ref="AB9983:AC9983"/>
    <mergeCell ref="AD9983:AE9983"/>
    <mergeCell ref="AF9983:AG9983"/>
    <mergeCell ref="AH9983:AJ9983"/>
    <mergeCell ref="D9978:E9978"/>
    <mergeCell ref="F9978:J9978"/>
    <mergeCell ref="K9978:M9978"/>
    <mergeCell ref="N9978:Q9978"/>
    <mergeCell ref="R9978:U9978"/>
    <mergeCell ref="V9978:W9978"/>
    <mergeCell ref="X9978:Y9978"/>
    <mergeCell ref="Z9978:AA9978"/>
    <mergeCell ref="AB9978:AC9978"/>
    <mergeCell ref="AD9978:AE9978"/>
    <mergeCell ref="AF9978:AG9978"/>
    <mergeCell ref="AH9978:AJ9978"/>
    <mergeCell ref="D9979:E9979"/>
    <mergeCell ref="F9979:J9979"/>
    <mergeCell ref="K9979:M9979"/>
    <mergeCell ref="N9979:Q9979"/>
    <mergeCell ref="R9979:U9979"/>
    <mergeCell ref="V9979:W9979"/>
    <mergeCell ref="X9979:Y9979"/>
    <mergeCell ref="Z9979:AA9979"/>
    <mergeCell ref="AB9979:AC9979"/>
    <mergeCell ref="AD9979:AE9979"/>
    <mergeCell ref="AF9979:AG9979"/>
    <mergeCell ref="AH9979:AJ9979"/>
    <mergeCell ref="D9980:E9980"/>
    <mergeCell ref="F9980:J9980"/>
    <mergeCell ref="K9980:M9980"/>
    <mergeCell ref="N9980:Q9980"/>
    <mergeCell ref="R9980:U9980"/>
    <mergeCell ref="V9980:W9980"/>
    <mergeCell ref="X9980:Y9980"/>
    <mergeCell ref="Z9980:AA9980"/>
    <mergeCell ref="AB9980:AC9980"/>
    <mergeCell ref="AD9980:AE9980"/>
    <mergeCell ref="AF9980:AG9980"/>
    <mergeCell ref="AH9980:AJ9980"/>
    <mergeCell ref="D9975:E9975"/>
    <mergeCell ref="F9975:J9975"/>
    <mergeCell ref="K9975:M9975"/>
    <mergeCell ref="N9975:Q9975"/>
    <mergeCell ref="R9975:U9975"/>
    <mergeCell ref="V9975:W9975"/>
    <mergeCell ref="X9975:Y9975"/>
    <mergeCell ref="Z9975:AA9975"/>
    <mergeCell ref="AB9975:AC9975"/>
    <mergeCell ref="AD9975:AE9975"/>
    <mergeCell ref="AF9975:AG9975"/>
    <mergeCell ref="AH9975:AJ9975"/>
    <mergeCell ref="D9976:E9976"/>
    <mergeCell ref="F9976:J9976"/>
    <mergeCell ref="K9976:M9976"/>
    <mergeCell ref="N9976:Q9976"/>
    <mergeCell ref="R9976:U9976"/>
    <mergeCell ref="V9976:W9976"/>
    <mergeCell ref="X9976:Y9976"/>
    <mergeCell ref="Z9976:AA9976"/>
    <mergeCell ref="AB9976:AC9976"/>
    <mergeCell ref="AD9976:AE9976"/>
    <mergeCell ref="AF9976:AG9976"/>
    <mergeCell ref="AH9976:AJ9976"/>
    <mergeCell ref="D9977:E9977"/>
    <mergeCell ref="F9977:J9977"/>
    <mergeCell ref="K9977:M9977"/>
    <mergeCell ref="N9977:Q9977"/>
    <mergeCell ref="R9977:U9977"/>
    <mergeCell ref="V9977:W9977"/>
    <mergeCell ref="X9977:Y9977"/>
    <mergeCell ref="Z9977:AA9977"/>
    <mergeCell ref="AB9977:AC9977"/>
    <mergeCell ref="AD9977:AE9977"/>
    <mergeCell ref="AF9977:AG9977"/>
    <mergeCell ref="AH9977:AJ9977"/>
    <mergeCell ref="D9972:E9972"/>
    <mergeCell ref="F9972:J9972"/>
    <mergeCell ref="K9972:M9972"/>
    <mergeCell ref="N9972:Q9972"/>
    <mergeCell ref="R9972:U9972"/>
    <mergeCell ref="V9972:W9972"/>
    <mergeCell ref="X9972:Y9972"/>
    <mergeCell ref="Z9972:AA9972"/>
    <mergeCell ref="AB9972:AC9972"/>
    <mergeCell ref="AD9972:AE9972"/>
    <mergeCell ref="AF9972:AG9972"/>
    <mergeCell ref="AH9972:AJ9972"/>
    <mergeCell ref="D9973:E9973"/>
    <mergeCell ref="F9973:J9973"/>
    <mergeCell ref="K9973:M9973"/>
    <mergeCell ref="N9973:Q9973"/>
    <mergeCell ref="R9973:U9973"/>
    <mergeCell ref="V9973:W9973"/>
    <mergeCell ref="X9973:Y9973"/>
    <mergeCell ref="Z9973:AA9973"/>
    <mergeCell ref="AB9973:AC9973"/>
    <mergeCell ref="AD9973:AE9973"/>
    <mergeCell ref="AF9973:AG9973"/>
    <mergeCell ref="AH9973:AJ9973"/>
    <mergeCell ref="D9974:E9974"/>
    <mergeCell ref="F9974:J9974"/>
    <mergeCell ref="K9974:M9974"/>
    <mergeCell ref="N9974:Q9974"/>
    <mergeCell ref="R9974:U9974"/>
    <mergeCell ref="V9974:W9974"/>
    <mergeCell ref="X9974:Y9974"/>
    <mergeCell ref="Z9974:AA9974"/>
    <mergeCell ref="AB9974:AC9974"/>
    <mergeCell ref="AD9974:AE9974"/>
    <mergeCell ref="AF9974:AG9974"/>
    <mergeCell ref="AH9974:AJ9974"/>
    <mergeCell ref="D9969:E9969"/>
    <mergeCell ref="F9969:J9969"/>
    <mergeCell ref="K9969:M9969"/>
    <mergeCell ref="N9969:Q9969"/>
    <mergeCell ref="R9969:U9969"/>
    <mergeCell ref="V9969:W9969"/>
    <mergeCell ref="X9969:Y9969"/>
    <mergeCell ref="Z9969:AA9969"/>
    <mergeCell ref="AB9969:AC9969"/>
    <mergeCell ref="AD9969:AE9969"/>
    <mergeCell ref="AF9969:AG9969"/>
    <mergeCell ref="AH9969:AJ9969"/>
    <mergeCell ref="D9970:E9970"/>
    <mergeCell ref="F9970:J9970"/>
    <mergeCell ref="K9970:M9970"/>
    <mergeCell ref="N9970:Q9970"/>
    <mergeCell ref="R9970:U9970"/>
    <mergeCell ref="V9970:W9970"/>
    <mergeCell ref="X9970:Y9970"/>
    <mergeCell ref="Z9970:AA9970"/>
    <mergeCell ref="AB9970:AC9970"/>
    <mergeCell ref="AD9970:AE9970"/>
    <mergeCell ref="AF9970:AG9970"/>
    <mergeCell ref="AH9970:AJ9970"/>
    <mergeCell ref="D9971:E9971"/>
    <mergeCell ref="F9971:J9971"/>
    <mergeCell ref="K9971:M9971"/>
    <mergeCell ref="N9971:Q9971"/>
    <mergeCell ref="R9971:U9971"/>
    <mergeCell ref="V9971:W9971"/>
    <mergeCell ref="X9971:Y9971"/>
    <mergeCell ref="Z9971:AA9971"/>
    <mergeCell ref="AB9971:AC9971"/>
    <mergeCell ref="AD9971:AE9971"/>
    <mergeCell ref="AF9971:AG9971"/>
    <mergeCell ref="AH9971:AJ9971"/>
    <mergeCell ref="D9966:E9966"/>
    <mergeCell ref="F9966:J9966"/>
    <mergeCell ref="K9966:M9966"/>
    <mergeCell ref="N9966:Q9966"/>
    <mergeCell ref="R9966:U9966"/>
    <mergeCell ref="V9966:W9966"/>
    <mergeCell ref="X9966:Y9966"/>
    <mergeCell ref="Z9966:AA9966"/>
    <mergeCell ref="AB9966:AC9966"/>
    <mergeCell ref="AD9966:AE9966"/>
    <mergeCell ref="AF9966:AG9966"/>
    <mergeCell ref="AH9966:AJ9966"/>
    <mergeCell ref="D9967:E9967"/>
    <mergeCell ref="F9967:J9967"/>
    <mergeCell ref="K9967:M9967"/>
    <mergeCell ref="N9967:Q9967"/>
    <mergeCell ref="R9967:U9967"/>
    <mergeCell ref="V9967:W9967"/>
    <mergeCell ref="X9967:Y9967"/>
    <mergeCell ref="Z9967:AA9967"/>
    <mergeCell ref="AB9967:AC9967"/>
    <mergeCell ref="AD9967:AE9967"/>
    <mergeCell ref="AF9967:AG9967"/>
    <mergeCell ref="AH9967:AJ9967"/>
    <mergeCell ref="D9968:E9968"/>
    <mergeCell ref="F9968:J9968"/>
    <mergeCell ref="K9968:M9968"/>
    <mergeCell ref="N9968:Q9968"/>
    <mergeCell ref="R9968:U9968"/>
    <mergeCell ref="V9968:W9968"/>
    <mergeCell ref="X9968:Y9968"/>
    <mergeCell ref="Z9968:AA9968"/>
    <mergeCell ref="AB9968:AC9968"/>
    <mergeCell ref="AD9968:AE9968"/>
    <mergeCell ref="AF9968:AG9968"/>
    <mergeCell ref="AH9968:AJ9968"/>
    <mergeCell ref="D9963:E9963"/>
    <mergeCell ref="F9963:J9963"/>
    <mergeCell ref="K9963:M9963"/>
    <mergeCell ref="N9963:Q9963"/>
    <mergeCell ref="R9963:U9963"/>
    <mergeCell ref="V9963:W9963"/>
    <mergeCell ref="X9963:Y9963"/>
    <mergeCell ref="Z9963:AA9963"/>
    <mergeCell ref="AB9963:AC9963"/>
    <mergeCell ref="AD9963:AE9963"/>
    <mergeCell ref="AF9963:AG9963"/>
    <mergeCell ref="AH9963:AJ9963"/>
    <mergeCell ref="D9964:E9964"/>
    <mergeCell ref="F9964:J9964"/>
    <mergeCell ref="K9964:M9964"/>
    <mergeCell ref="N9964:Q9964"/>
    <mergeCell ref="R9964:U9964"/>
    <mergeCell ref="V9964:W9964"/>
    <mergeCell ref="X9964:Y9964"/>
    <mergeCell ref="Z9964:AA9964"/>
    <mergeCell ref="AB9964:AC9964"/>
    <mergeCell ref="AD9964:AE9964"/>
    <mergeCell ref="AF9964:AG9964"/>
    <mergeCell ref="AH9964:AJ9964"/>
    <mergeCell ref="D9965:E9965"/>
    <mergeCell ref="F9965:J9965"/>
    <mergeCell ref="K9965:M9965"/>
    <mergeCell ref="N9965:Q9965"/>
    <mergeCell ref="R9965:U9965"/>
    <mergeCell ref="V9965:W9965"/>
    <mergeCell ref="X9965:Y9965"/>
    <mergeCell ref="Z9965:AA9965"/>
    <mergeCell ref="AB9965:AC9965"/>
    <mergeCell ref="AD9965:AE9965"/>
    <mergeCell ref="AF9965:AG9965"/>
    <mergeCell ref="AH9965:AJ9965"/>
    <mergeCell ref="D9960:E9960"/>
    <mergeCell ref="F9960:J9960"/>
    <mergeCell ref="K9960:M9960"/>
    <mergeCell ref="N9960:Q9960"/>
    <mergeCell ref="R9960:U9960"/>
    <mergeCell ref="V9960:W9960"/>
    <mergeCell ref="X9960:Y9960"/>
    <mergeCell ref="Z9960:AA9960"/>
    <mergeCell ref="AB9960:AC9960"/>
    <mergeCell ref="AD9960:AE9960"/>
    <mergeCell ref="AF9960:AG9960"/>
    <mergeCell ref="AH9960:AJ9960"/>
    <mergeCell ref="D9961:E9961"/>
    <mergeCell ref="F9961:J9961"/>
    <mergeCell ref="K9961:M9961"/>
    <mergeCell ref="N9961:Q9961"/>
    <mergeCell ref="R9961:U9961"/>
    <mergeCell ref="V9961:W9961"/>
    <mergeCell ref="X9961:Y9961"/>
    <mergeCell ref="Z9961:AA9961"/>
    <mergeCell ref="AB9961:AC9961"/>
    <mergeCell ref="AD9961:AE9961"/>
    <mergeCell ref="AF9961:AG9961"/>
    <mergeCell ref="AH9961:AJ9961"/>
    <mergeCell ref="D9962:E9962"/>
    <mergeCell ref="F9962:J9962"/>
    <mergeCell ref="K9962:M9962"/>
    <mergeCell ref="N9962:Q9962"/>
    <mergeCell ref="R9962:U9962"/>
    <mergeCell ref="V9962:W9962"/>
    <mergeCell ref="X9962:Y9962"/>
    <mergeCell ref="Z9962:AA9962"/>
    <mergeCell ref="AB9962:AC9962"/>
    <mergeCell ref="AD9962:AE9962"/>
    <mergeCell ref="AF9962:AG9962"/>
    <mergeCell ref="AH9962:AJ9962"/>
    <mergeCell ref="B9950:F9950"/>
    <mergeCell ref="H9950:R9950"/>
    <mergeCell ref="AB9951:AG9955"/>
    <mergeCell ref="B9952:E9952"/>
    <mergeCell ref="H9952:N9952"/>
    <mergeCell ref="O9952:R9952"/>
    <mergeCell ref="T9952:AA9952"/>
    <mergeCell ref="B9957:B9958"/>
    <mergeCell ref="D9957:E9958"/>
    <mergeCell ref="G9957:H9958"/>
    <mergeCell ref="J9957:M9958"/>
    <mergeCell ref="N9957:O9958"/>
    <mergeCell ref="Q9957:S9958"/>
    <mergeCell ref="T9957:U9958"/>
    <mergeCell ref="X9957:Y9958"/>
    <mergeCell ref="Z9957:AA9958"/>
    <mergeCell ref="AB9957:AB9958"/>
    <mergeCell ref="AC9957:AC9958"/>
    <mergeCell ref="AE9957:AE9958"/>
    <mergeCell ref="AF9957:AF9958"/>
    <mergeCell ref="AG9957:AH9958"/>
    <mergeCell ref="D9959:E9959"/>
    <mergeCell ref="F9959:J9959"/>
    <mergeCell ref="K9959:M9959"/>
    <mergeCell ref="N9959:Q9959"/>
    <mergeCell ref="R9959:U9959"/>
    <mergeCell ref="V9959:W9959"/>
    <mergeCell ref="X9959:Y9959"/>
    <mergeCell ref="Z9959:AA9959"/>
    <mergeCell ref="AB9959:AC9959"/>
    <mergeCell ref="AD9959:AE9959"/>
    <mergeCell ref="AF9959:AG9959"/>
    <mergeCell ref="AH9959:AJ9959"/>
    <mergeCell ref="D9941:E9941"/>
    <mergeCell ref="F9941:J9941"/>
    <mergeCell ref="K9941:M9941"/>
    <mergeCell ref="N9941:Q9941"/>
    <mergeCell ref="R9941:U9941"/>
    <mergeCell ref="V9941:W9941"/>
    <mergeCell ref="D9942:E9942"/>
    <mergeCell ref="F9942:J9942"/>
    <mergeCell ref="K9942:M9942"/>
    <mergeCell ref="N9942:Q9942"/>
    <mergeCell ref="R9942:U9942"/>
    <mergeCell ref="V9942:W9942"/>
    <mergeCell ref="D9943:E9943"/>
    <mergeCell ref="F9943:J9943"/>
    <mergeCell ref="K9943:M9943"/>
    <mergeCell ref="N9943:Q9943"/>
    <mergeCell ref="R9943:U9943"/>
    <mergeCell ref="V9943:W9943"/>
    <mergeCell ref="D9944:E9944"/>
    <mergeCell ref="F9944:J9944"/>
    <mergeCell ref="K9944:M9944"/>
    <mergeCell ref="N9944:Q9944"/>
    <mergeCell ref="R9944:U9944"/>
    <mergeCell ref="V9944:W9944"/>
    <mergeCell ref="D9945:E9945"/>
    <mergeCell ref="F9945:J9945"/>
    <mergeCell ref="K9945:M9945"/>
    <mergeCell ref="N9945:Q9945"/>
    <mergeCell ref="R9945:U9945"/>
    <mergeCell ref="V9945:W9945"/>
    <mergeCell ref="D9946:E9946"/>
    <mergeCell ref="F9946:J9946"/>
    <mergeCell ref="K9946:M9946"/>
    <mergeCell ref="N9946:Q9946"/>
    <mergeCell ref="R9946:U9946"/>
    <mergeCell ref="V9946:W9946"/>
    <mergeCell ref="D9935:E9935"/>
    <mergeCell ref="F9935:J9935"/>
    <mergeCell ref="K9935:M9935"/>
    <mergeCell ref="N9935:Q9935"/>
    <mergeCell ref="R9935:U9935"/>
    <mergeCell ref="V9935:W9935"/>
    <mergeCell ref="D9936:E9936"/>
    <mergeCell ref="F9936:J9936"/>
    <mergeCell ref="K9936:M9936"/>
    <mergeCell ref="N9936:Q9936"/>
    <mergeCell ref="R9936:U9936"/>
    <mergeCell ref="V9936:W9936"/>
    <mergeCell ref="D9937:E9937"/>
    <mergeCell ref="F9937:J9937"/>
    <mergeCell ref="K9937:M9937"/>
    <mergeCell ref="N9937:Q9937"/>
    <mergeCell ref="R9937:U9937"/>
    <mergeCell ref="V9937:W9937"/>
    <mergeCell ref="D9938:E9938"/>
    <mergeCell ref="F9938:J9938"/>
    <mergeCell ref="K9938:M9938"/>
    <mergeCell ref="N9938:Q9938"/>
    <mergeCell ref="R9938:U9938"/>
    <mergeCell ref="V9938:W9938"/>
    <mergeCell ref="D9939:E9939"/>
    <mergeCell ref="F9939:J9939"/>
    <mergeCell ref="K9939:M9939"/>
    <mergeCell ref="N9939:Q9939"/>
    <mergeCell ref="R9939:U9939"/>
    <mergeCell ref="V9939:W9939"/>
    <mergeCell ref="D9940:E9940"/>
    <mergeCell ref="F9940:J9940"/>
    <mergeCell ref="K9940:M9940"/>
    <mergeCell ref="N9940:Q9940"/>
    <mergeCell ref="R9940:U9940"/>
    <mergeCell ref="V9940:W9940"/>
    <mergeCell ref="D9929:E9929"/>
    <mergeCell ref="F9929:J9929"/>
    <mergeCell ref="K9929:M9929"/>
    <mergeCell ref="N9929:Q9929"/>
    <mergeCell ref="R9929:U9929"/>
    <mergeCell ref="V9929:W9929"/>
    <mergeCell ref="D9930:E9930"/>
    <mergeCell ref="F9930:J9930"/>
    <mergeCell ref="K9930:M9930"/>
    <mergeCell ref="N9930:Q9930"/>
    <mergeCell ref="R9930:U9930"/>
    <mergeCell ref="V9930:W9930"/>
    <mergeCell ref="D9931:E9931"/>
    <mergeCell ref="F9931:J9931"/>
    <mergeCell ref="K9931:M9931"/>
    <mergeCell ref="N9931:Q9931"/>
    <mergeCell ref="R9931:U9931"/>
    <mergeCell ref="V9931:W9931"/>
    <mergeCell ref="D9932:E9932"/>
    <mergeCell ref="F9932:J9932"/>
    <mergeCell ref="K9932:M9932"/>
    <mergeCell ref="N9932:Q9932"/>
    <mergeCell ref="R9932:U9932"/>
    <mergeCell ref="V9932:W9932"/>
    <mergeCell ref="D9933:E9933"/>
    <mergeCell ref="F9933:J9933"/>
    <mergeCell ref="K9933:M9933"/>
    <mergeCell ref="N9933:Q9933"/>
    <mergeCell ref="R9933:U9933"/>
    <mergeCell ref="V9933:W9933"/>
    <mergeCell ref="D9934:E9934"/>
    <mergeCell ref="F9934:J9934"/>
    <mergeCell ref="K9934:M9934"/>
    <mergeCell ref="N9934:Q9934"/>
    <mergeCell ref="R9934:U9934"/>
    <mergeCell ref="V9934:W9934"/>
    <mergeCell ref="D9923:E9923"/>
    <mergeCell ref="F9923:J9923"/>
    <mergeCell ref="K9923:M9923"/>
    <mergeCell ref="N9923:Q9923"/>
    <mergeCell ref="R9923:U9923"/>
    <mergeCell ref="V9923:W9923"/>
    <mergeCell ref="T9921:U9922"/>
    <mergeCell ref="X9921:Y9922"/>
    <mergeCell ref="D9924:E9924"/>
    <mergeCell ref="F9924:J9924"/>
    <mergeCell ref="K9924:M9924"/>
    <mergeCell ref="N9924:Q9924"/>
    <mergeCell ref="R9924:U9924"/>
    <mergeCell ref="V9924:W9924"/>
    <mergeCell ref="D9925:E9925"/>
    <mergeCell ref="F9925:J9925"/>
    <mergeCell ref="K9925:M9925"/>
    <mergeCell ref="N9925:Q9925"/>
    <mergeCell ref="R9925:U9925"/>
    <mergeCell ref="V9925:W9925"/>
    <mergeCell ref="D9926:E9926"/>
    <mergeCell ref="F9926:J9926"/>
    <mergeCell ref="K9926:M9926"/>
    <mergeCell ref="N9926:Q9926"/>
    <mergeCell ref="R9926:U9926"/>
    <mergeCell ref="V9926:W9926"/>
    <mergeCell ref="D9927:E9927"/>
    <mergeCell ref="F9927:J9927"/>
    <mergeCell ref="K9927:M9927"/>
    <mergeCell ref="N9927:Q9927"/>
    <mergeCell ref="R9927:U9927"/>
    <mergeCell ref="V9927:W9927"/>
    <mergeCell ref="D9928:E9928"/>
    <mergeCell ref="F9928:J9928"/>
    <mergeCell ref="K9928:M9928"/>
    <mergeCell ref="N9928:Q9928"/>
    <mergeCell ref="R9928:U9928"/>
    <mergeCell ref="V9928:W9928"/>
    <mergeCell ref="D9911:E9911"/>
    <mergeCell ref="F9911:J9911"/>
    <mergeCell ref="K9911:M9911"/>
    <mergeCell ref="N9911:Q9911"/>
    <mergeCell ref="R9911:U9911"/>
    <mergeCell ref="V9911:W9911"/>
    <mergeCell ref="X9911:Y9911"/>
    <mergeCell ref="Z9911:AA9911"/>
    <mergeCell ref="AB9911:AC9911"/>
    <mergeCell ref="AD9911:AE9911"/>
    <mergeCell ref="AF9911:AG9911"/>
    <mergeCell ref="AH9911:AJ9911"/>
    <mergeCell ref="D9912:E9912"/>
    <mergeCell ref="F9912:J9912"/>
    <mergeCell ref="K9912:M9912"/>
    <mergeCell ref="N9912:Q9912"/>
    <mergeCell ref="R9912:U9912"/>
    <mergeCell ref="V9912:W9912"/>
    <mergeCell ref="X9912:Y9912"/>
    <mergeCell ref="Z9912:AA9912"/>
    <mergeCell ref="AB9912:AC9912"/>
    <mergeCell ref="AD9912:AE9912"/>
    <mergeCell ref="AF9912:AG9912"/>
    <mergeCell ref="AH9912:AJ9912"/>
    <mergeCell ref="B9913:E9913"/>
    <mergeCell ref="B9914:F9914"/>
    <mergeCell ref="H9914:R9914"/>
    <mergeCell ref="AB9915:AG9919"/>
    <mergeCell ref="B9916:E9916"/>
    <mergeCell ref="H9916:N9916"/>
    <mergeCell ref="O9916:R9916"/>
    <mergeCell ref="T9916:AA9916"/>
    <mergeCell ref="Z9921:AA9922"/>
    <mergeCell ref="AB9921:AB9922"/>
    <mergeCell ref="AC9921:AC9922"/>
    <mergeCell ref="AE9921:AE9922"/>
    <mergeCell ref="B9921:B9922"/>
    <mergeCell ref="D9921:E9922"/>
    <mergeCell ref="G9921:H9922"/>
    <mergeCell ref="J9921:M9922"/>
    <mergeCell ref="N9921:O9922"/>
    <mergeCell ref="Q9921:S9922"/>
    <mergeCell ref="AF9921:AF9922"/>
    <mergeCell ref="AG9921:AH9922"/>
    <mergeCell ref="D9908:E9908"/>
    <mergeCell ref="F9908:J9908"/>
    <mergeCell ref="K9908:M9908"/>
    <mergeCell ref="N9908:Q9908"/>
    <mergeCell ref="R9908:U9908"/>
    <mergeCell ref="V9908:W9908"/>
    <mergeCell ref="X9908:Y9908"/>
    <mergeCell ref="Z9908:AA9908"/>
    <mergeCell ref="AB9908:AC9908"/>
    <mergeCell ref="AD9908:AE9908"/>
    <mergeCell ref="AF9908:AG9908"/>
    <mergeCell ref="AH9908:AJ9908"/>
    <mergeCell ref="D9909:E9909"/>
    <mergeCell ref="F9909:J9909"/>
    <mergeCell ref="K9909:M9909"/>
    <mergeCell ref="N9909:Q9909"/>
    <mergeCell ref="R9909:U9909"/>
    <mergeCell ref="V9909:W9909"/>
    <mergeCell ref="X9909:Y9909"/>
    <mergeCell ref="Z9909:AA9909"/>
    <mergeCell ref="AB9909:AC9909"/>
    <mergeCell ref="AD9909:AE9909"/>
    <mergeCell ref="AF9909:AG9909"/>
    <mergeCell ref="AH9909:AJ9909"/>
    <mergeCell ref="D9910:E9910"/>
    <mergeCell ref="F9910:J9910"/>
    <mergeCell ref="K9910:M9910"/>
    <mergeCell ref="N9910:Q9910"/>
    <mergeCell ref="R9910:U9910"/>
    <mergeCell ref="V9910:W9910"/>
    <mergeCell ref="X9910:Y9910"/>
    <mergeCell ref="Z9910:AA9910"/>
    <mergeCell ref="AB9910:AC9910"/>
    <mergeCell ref="AD9910:AE9910"/>
    <mergeCell ref="AF9910:AG9910"/>
    <mergeCell ref="AH9910:AJ9910"/>
    <mergeCell ref="D9905:E9905"/>
    <mergeCell ref="F9905:J9905"/>
    <mergeCell ref="K9905:M9905"/>
    <mergeCell ref="N9905:Q9905"/>
    <mergeCell ref="R9905:U9905"/>
    <mergeCell ref="V9905:W9905"/>
    <mergeCell ref="X9905:Y9905"/>
    <mergeCell ref="Z9905:AA9905"/>
    <mergeCell ref="AB9905:AC9905"/>
    <mergeCell ref="AD9905:AE9905"/>
    <mergeCell ref="AF9905:AG9905"/>
    <mergeCell ref="AH9905:AJ9905"/>
    <mergeCell ref="D9906:E9906"/>
    <mergeCell ref="F9906:J9906"/>
    <mergeCell ref="K9906:M9906"/>
    <mergeCell ref="N9906:Q9906"/>
    <mergeCell ref="R9906:U9906"/>
    <mergeCell ref="V9906:W9906"/>
    <mergeCell ref="X9906:Y9906"/>
    <mergeCell ref="Z9906:AA9906"/>
    <mergeCell ref="AB9906:AC9906"/>
    <mergeCell ref="AD9906:AE9906"/>
    <mergeCell ref="AF9906:AG9906"/>
    <mergeCell ref="AH9906:AJ9906"/>
    <mergeCell ref="D9907:E9907"/>
    <mergeCell ref="F9907:J9907"/>
    <mergeCell ref="K9907:M9907"/>
    <mergeCell ref="N9907:Q9907"/>
    <mergeCell ref="R9907:U9907"/>
    <mergeCell ref="V9907:W9907"/>
    <mergeCell ref="X9907:Y9907"/>
    <mergeCell ref="Z9907:AA9907"/>
    <mergeCell ref="AB9907:AC9907"/>
    <mergeCell ref="AD9907:AE9907"/>
    <mergeCell ref="AF9907:AG9907"/>
    <mergeCell ref="AH9907:AJ9907"/>
    <mergeCell ref="D9902:E9902"/>
    <mergeCell ref="F9902:J9902"/>
    <mergeCell ref="K9902:M9902"/>
    <mergeCell ref="N9902:Q9902"/>
    <mergeCell ref="R9902:U9902"/>
    <mergeCell ref="V9902:W9902"/>
    <mergeCell ref="X9902:Y9902"/>
    <mergeCell ref="Z9902:AA9902"/>
    <mergeCell ref="AB9902:AC9902"/>
    <mergeCell ref="AD9902:AE9902"/>
    <mergeCell ref="AF9902:AG9902"/>
    <mergeCell ref="AH9902:AJ9902"/>
    <mergeCell ref="D9903:E9903"/>
    <mergeCell ref="F9903:J9903"/>
    <mergeCell ref="K9903:M9903"/>
    <mergeCell ref="N9903:Q9903"/>
    <mergeCell ref="R9903:U9903"/>
    <mergeCell ref="V9903:W9903"/>
    <mergeCell ref="X9903:Y9903"/>
    <mergeCell ref="Z9903:AA9903"/>
    <mergeCell ref="AB9903:AC9903"/>
    <mergeCell ref="AD9903:AE9903"/>
    <mergeCell ref="AF9903:AG9903"/>
    <mergeCell ref="AH9903:AJ9903"/>
    <mergeCell ref="D9904:E9904"/>
    <mergeCell ref="F9904:J9904"/>
    <mergeCell ref="K9904:M9904"/>
    <mergeCell ref="N9904:Q9904"/>
    <mergeCell ref="R9904:U9904"/>
    <mergeCell ref="V9904:W9904"/>
    <mergeCell ref="X9904:Y9904"/>
    <mergeCell ref="Z9904:AA9904"/>
    <mergeCell ref="AB9904:AC9904"/>
    <mergeCell ref="AD9904:AE9904"/>
    <mergeCell ref="AF9904:AG9904"/>
    <mergeCell ref="AH9904:AJ9904"/>
    <mergeCell ref="D9899:E9899"/>
    <mergeCell ref="F9899:J9899"/>
    <mergeCell ref="K9899:M9899"/>
    <mergeCell ref="N9899:Q9899"/>
    <mergeCell ref="R9899:U9899"/>
    <mergeCell ref="V9899:W9899"/>
    <mergeCell ref="X9899:Y9899"/>
    <mergeCell ref="Z9899:AA9899"/>
    <mergeCell ref="AB9899:AC9899"/>
    <mergeCell ref="AD9899:AE9899"/>
    <mergeCell ref="AF9899:AG9899"/>
    <mergeCell ref="AH9899:AJ9899"/>
    <mergeCell ref="D9900:E9900"/>
    <mergeCell ref="F9900:J9900"/>
    <mergeCell ref="K9900:M9900"/>
    <mergeCell ref="N9900:Q9900"/>
    <mergeCell ref="R9900:U9900"/>
    <mergeCell ref="V9900:W9900"/>
    <mergeCell ref="X9900:Y9900"/>
    <mergeCell ref="Z9900:AA9900"/>
    <mergeCell ref="AB9900:AC9900"/>
    <mergeCell ref="AD9900:AE9900"/>
    <mergeCell ref="AF9900:AG9900"/>
    <mergeCell ref="AH9900:AJ9900"/>
    <mergeCell ref="D9901:E9901"/>
    <mergeCell ref="F9901:J9901"/>
    <mergeCell ref="K9901:M9901"/>
    <mergeCell ref="N9901:Q9901"/>
    <mergeCell ref="R9901:U9901"/>
    <mergeCell ref="V9901:W9901"/>
    <mergeCell ref="X9901:Y9901"/>
    <mergeCell ref="Z9901:AA9901"/>
    <mergeCell ref="AB9901:AC9901"/>
    <mergeCell ref="AD9901:AE9901"/>
    <mergeCell ref="AF9901:AG9901"/>
    <mergeCell ref="AH9901:AJ9901"/>
    <mergeCell ref="D9896:E9896"/>
    <mergeCell ref="F9896:J9896"/>
    <mergeCell ref="K9896:M9896"/>
    <mergeCell ref="N9896:Q9896"/>
    <mergeCell ref="R9896:U9896"/>
    <mergeCell ref="V9896:W9896"/>
    <mergeCell ref="X9896:Y9896"/>
    <mergeCell ref="Z9896:AA9896"/>
    <mergeCell ref="AB9896:AC9896"/>
    <mergeCell ref="AD9896:AE9896"/>
    <mergeCell ref="AF9896:AG9896"/>
    <mergeCell ref="AH9896:AJ9896"/>
    <mergeCell ref="D9897:E9897"/>
    <mergeCell ref="F9897:J9897"/>
    <mergeCell ref="K9897:M9897"/>
    <mergeCell ref="N9897:Q9897"/>
    <mergeCell ref="R9897:U9897"/>
    <mergeCell ref="V9897:W9897"/>
    <mergeCell ref="X9897:Y9897"/>
    <mergeCell ref="Z9897:AA9897"/>
    <mergeCell ref="AB9897:AC9897"/>
    <mergeCell ref="AD9897:AE9897"/>
    <mergeCell ref="AF9897:AG9897"/>
    <mergeCell ref="AH9897:AJ9897"/>
    <mergeCell ref="D9898:E9898"/>
    <mergeCell ref="F9898:J9898"/>
    <mergeCell ref="K9898:M9898"/>
    <mergeCell ref="N9898:Q9898"/>
    <mergeCell ref="R9898:U9898"/>
    <mergeCell ref="V9898:W9898"/>
    <mergeCell ref="X9898:Y9898"/>
    <mergeCell ref="Z9898:AA9898"/>
    <mergeCell ref="AB9898:AC9898"/>
    <mergeCell ref="AD9898:AE9898"/>
    <mergeCell ref="AF9898:AG9898"/>
    <mergeCell ref="AH9898:AJ9898"/>
    <mergeCell ref="D9893:E9893"/>
    <mergeCell ref="F9893:J9893"/>
    <mergeCell ref="K9893:M9893"/>
    <mergeCell ref="N9893:Q9893"/>
    <mergeCell ref="R9893:U9893"/>
    <mergeCell ref="V9893:W9893"/>
    <mergeCell ref="X9893:Y9893"/>
    <mergeCell ref="Z9893:AA9893"/>
    <mergeCell ref="AB9893:AC9893"/>
    <mergeCell ref="AD9893:AE9893"/>
    <mergeCell ref="AF9893:AG9893"/>
    <mergeCell ref="AH9893:AJ9893"/>
    <mergeCell ref="D9894:E9894"/>
    <mergeCell ref="F9894:J9894"/>
    <mergeCell ref="K9894:M9894"/>
    <mergeCell ref="N9894:Q9894"/>
    <mergeCell ref="R9894:U9894"/>
    <mergeCell ref="V9894:W9894"/>
    <mergeCell ref="X9894:Y9894"/>
    <mergeCell ref="Z9894:AA9894"/>
    <mergeCell ref="AB9894:AC9894"/>
    <mergeCell ref="AD9894:AE9894"/>
    <mergeCell ref="AF9894:AG9894"/>
    <mergeCell ref="AH9894:AJ9894"/>
    <mergeCell ref="D9895:E9895"/>
    <mergeCell ref="F9895:J9895"/>
    <mergeCell ref="K9895:M9895"/>
    <mergeCell ref="N9895:Q9895"/>
    <mergeCell ref="R9895:U9895"/>
    <mergeCell ref="V9895:W9895"/>
    <mergeCell ref="X9895:Y9895"/>
    <mergeCell ref="Z9895:AA9895"/>
    <mergeCell ref="AB9895:AC9895"/>
    <mergeCell ref="AD9895:AE9895"/>
    <mergeCell ref="AF9895:AG9895"/>
    <mergeCell ref="AH9895:AJ9895"/>
    <mergeCell ref="D9890:E9890"/>
    <mergeCell ref="F9890:J9890"/>
    <mergeCell ref="K9890:M9890"/>
    <mergeCell ref="N9890:Q9890"/>
    <mergeCell ref="R9890:U9890"/>
    <mergeCell ref="V9890:W9890"/>
    <mergeCell ref="X9890:Y9890"/>
    <mergeCell ref="Z9890:AA9890"/>
    <mergeCell ref="AB9890:AC9890"/>
    <mergeCell ref="AD9890:AE9890"/>
    <mergeCell ref="AF9890:AG9890"/>
    <mergeCell ref="AH9890:AJ9890"/>
    <mergeCell ref="D9891:E9891"/>
    <mergeCell ref="F9891:J9891"/>
    <mergeCell ref="K9891:M9891"/>
    <mergeCell ref="N9891:Q9891"/>
    <mergeCell ref="R9891:U9891"/>
    <mergeCell ref="V9891:W9891"/>
    <mergeCell ref="X9891:Y9891"/>
    <mergeCell ref="Z9891:AA9891"/>
    <mergeCell ref="AB9891:AC9891"/>
    <mergeCell ref="AD9891:AE9891"/>
    <mergeCell ref="AF9891:AG9891"/>
    <mergeCell ref="AH9891:AJ9891"/>
    <mergeCell ref="D9892:E9892"/>
    <mergeCell ref="F9892:J9892"/>
    <mergeCell ref="K9892:M9892"/>
    <mergeCell ref="N9892:Q9892"/>
    <mergeCell ref="R9892:U9892"/>
    <mergeCell ref="V9892:W9892"/>
    <mergeCell ref="X9892:Y9892"/>
    <mergeCell ref="Z9892:AA9892"/>
    <mergeCell ref="AB9892:AC9892"/>
    <mergeCell ref="AD9892:AE9892"/>
    <mergeCell ref="AF9892:AG9892"/>
    <mergeCell ref="AH9892:AJ9892"/>
    <mergeCell ref="D9887:E9887"/>
    <mergeCell ref="F9887:J9887"/>
    <mergeCell ref="K9887:M9887"/>
    <mergeCell ref="N9887:Q9887"/>
    <mergeCell ref="R9887:U9887"/>
    <mergeCell ref="V9887:W9887"/>
    <mergeCell ref="X9887:Y9887"/>
    <mergeCell ref="Z9887:AA9887"/>
    <mergeCell ref="AB9887:AC9887"/>
    <mergeCell ref="AD9887:AE9887"/>
    <mergeCell ref="AF9887:AG9887"/>
    <mergeCell ref="AH9887:AJ9887"/>
    <mergeCell ref="D9888:E9888"/>
    <mergeCell ref="F9888:J9888"/>
    <mergeCell ref="K9888:M9888"/>
    <mergeCell ref="N9888:Q9888"/>
    <mergeCell ref="R9888:U9888"/>
    <mergeCell ref="V9888:W9888"/>
    <mergeCell ref="X9888:Y9888"/>
    <mergeCell ref="Z9888:AA9888"/>
    <mergeCell ref="AB9888:AC9888"/>
    <mergeCell ref="AD9888:AE9888"/>
    <mergeCell ref="AF9888:AG9888"/>
    <mergeCell ref="AH9888:AJ9888"/>
    <mergeCell ref="D9889:E9889"/>
    <mergeCell ref="F9889:J9889"/>
    <mergeCell ref="K9889:M9889"/>
    <mergeCell ref="N9889:Q9889"/>
    <mergeCell ref="R9889:U9889"/>
    <mergeCell ref="V9889:W9889"/>
    <mergeCell ref="X9889:Y9889"/>
    <mergeCell ref="Z9889:AA9889"/>
    <mergeCell ref="AB9889:AC9889"/>
    <mergeCell ref="AD9889:AE9889"/>
    <mergeCell ref="AF9889:AG9889"/>
    <mergeCell ref="AH9889:AJ9889"/>
    <mergeCell ref="D9884:E9884"/>
    <mergeCell ref="F9884:J9884"/>
    <mergeCell ref="K9884:M9884"/>
    <mergeCell ref="N9884:Q9884"/>
    <mergeCell ref="R9884:U9884"/>
    <mergeCell ref="V9884:W9884"/>
    <mergeCell ref="X9884:Y9884"/>
    <mergeCell ref="Z9884:AA9884"/>
    <mergeCell ref="AB9884:AC9884"/>
    <mergeCell ref="AD9884:AE9884"/>
    <mergeCell ref="AF9884:AG9884"/>
    <mergeCell ref="AH9884:AJ9884"/>
    <mergeCell ref="D9885:E9885"/>
    <mergeCell ref="F9885:J9885"/>
    <mergeCell ref="K9885:M9885"/>
    <mergeCell ref="N9885:Q9885"/>
    <mergeCell ref="R9885:U9885"/>
    <mergeCell ref="V9885:W9885"/>
    <mergeCell ref="X9885:Y9885"/>
    <mergeCell ref="Z9885:AA9885"/>
    <mergeCell ref="AB9885:AC9885"/>
    <mergeCell ref="AD9885:AE9885"/>
    <mergeCell ref="AF9885:AG9885"/>
    <mergeCell ref="AH9885:AJ9885"/>
    <mergeCell ref="D9886:E9886"/>
    <mergeCell ref="F9886:J9886"/>
    <mergeCell ref="K9886:M9886"/>
    <mergeCell ref="N9886:Q9886"/>
    <mergeCell ref="R9886:U9886"/>
    <mergeCell ref="V9886:W9886"/>
    <mergeCell ref="X9886:Y9886"/>
    <mergeCell ref="Z9886:AA9886"/>
    <mergeCell ref="AB9886:AC9886"/>
    <mergeCell ref="AD9886:AE9886"/>
    <mergeCell ref="AF9886:AG9886"/>
    <mergeCell ref="AH9886:AJ9886"/>
    <mergeCell ref="D9881:E9881"/>
    <mergeCell ref="F9881:J9881"/>
    <mergeCell ref="K9881:M9881"/>
    <mergeCell ref="N9881:Q9881"/>
    <mergeCell ref="R9881:U9881"/>
    <mergeCell ref="V9881:W9881"/>
    <mergeCell ref="X9881:Y9881"/>
    <mergeCell ref="Z9881:AA9881"/>
    <mergeCell ref="AB9881:AC9881"/>
    <mergeCell ref="AD9881:AE9881"/>
    <mergeCell ref="AF9881:AG9881"/>
    <mergeCell ref="AH9881:AJ9881"/>
    <mergeCell ref="D9882:E9882"/>
    <mergeCell ref="F9882:J9882"/>
    <mergeCell ref="K9882:M9882"/>
    <mergeCell ref="N9882:Q9882"/>
    <mergeCell ref="R9882:U9882"/>
    <mergeCell ref="V9882:W9882"/>
    <mergeCell ref="X9882:Y9882"/>
    <mergeCell ref="Z9882:AA9882"/>
    <mergeCell ref="AB9882:AC9882"/>
    <mergeCell ref="AD9882:AE9882"/>
    <mergeCell ref="AF9882:AG9882"/>
    <mergeCell ref="AH9882:AJ9882"/>
    <mergeCell ref="D9883:E9883"/>
    <mergeCell ref="F9883:J9883"/>
    <mergeCell ref="K9883:M9883"/>
    <mergeCell ref="N9883:Q9883"/>
    <mergeCell ref="R9883:U9883"/>
    <mergeCell ref="V9883:W9883"/>
    <mergeCell ref="X9883:Y9883"/>
    <mergeCell ref="Z9883:AA9883"/>
    <mergeCell ref="AB9883:AC9883"/>
    <mergeCell ref="AD9883:AE9883"/>
    <mergeCell ref="AF9883:AG9883"/>
    <mergeCell ref="AH9883:AJ9883"/>
    <mergeCell ref="D9878:E9878"/>
    <mergeCell ref="F9878:J9878"/>
    <mergeCell ref="K9878:M9878"/>
    <mergeCell ref="N9878:Q9878"/>
    <mergeCell ref="R9878:U9878"/>
    <mergeCell ref="V9878:W9878"/>
    <mergeCell ref="X9878:Y9878"/>
    <mergeCell ref="Z9878:AA9878"/>
    <mergeCell ref="AB9878:AC9878"/>
    <mergeCell ref="AD9878:AE9878"/>
    <mergeCell ref="AF9878:AG9878"/>
    <mergeCell ref="AH9878:AJ9878"/>
    <mergeCell ref="D9879:E9879"/>
    <mergeCell ref="F9879:J9879"/>
    <mergeCell ref="K9879:M9879"/>
    <mergeCell ref="N9879:Q9879"/>
    <mergeCell ref="R9879:U9879"/>
    <mergeCell ref="V9879:W9879"/>
    <mergeCell ref="X9879:Y9879"/>
    <mergeCell ref="Z9879:AA9879"/>
    <mergeCell ref="AB9879:AC9879"/>
    <mergeCell ref="AD9879:AE9879"/>
    <mergeCell ref="AF9879:AG9879"/>
    <mergeCell ref="AH9879:AJ9879"/>
    <mergeCell ref="D9880:E9880"/>
    <mergeCell ref="F9880:J9880"/>
    <mergeCell ref="K9880:M9880"/>
    <mergeCell ref="N9880:Q9880"/>
    <mergeCell ref="R9880:U9880"/>
    <mergeCell ref="V9880:W9880"/>
    <mergeCell ref="X9880:Y9880"/>
    <mergeCell ref="Z9880:AA9880"/>
    <mergeCell ref="AB9880:AC9880"/>
    <mergeCell ref="AD9880:AE9880"/>
    <mergeCell ref="AF9880:AG9880"/>
    <mergeCell ref="AH9880:AJ9880"/>
    <mergeCell ref="D9875:E9875"/>
    <mergeCell ref="F9875:J9875"/>
    <mergeCell ref="K9875:M9875"/>
    <mergeCell ref="N9875:Q9875"/>
    <mergeCell ref="R9875:U9875"/>
    <mergeCell ref="V9875:W9875"/>
    <mergeCell ref="X9875:Y9875"/>
    <mergeCell ref="Z9875:AA9875"/>
    <mergeCell ref="AB9875:AC9875"/>
    <mergeCell ref="AD9875:AE9875"/>
    <mergeCell ref="AF9875:AG9875"/>
    <mergeCell ref="AH9875:AJ9875"/>
    <mergeCell ref="D9876:E9876"/>
    <mergeCell ref="F9876:J9876"/>
    <mergeCell ref="K9876:M9876"/>
    <mergeCell ref="N9876:Q9876"/>
    <mergeCell ref="R9876:U9876"/>
    <mergeCell ref="V9876:W9876"/>
    <mergeCell ref="X9876:Y9876"/>
    <mergeCell ref="Z9876:AA9876"/>
    <mergeCell ref="AB9876:AC9876"/>
    <mergeCell ref="AD9876:AE9876"/>
    <mergeCell ref="AF9876:AG9876"/>
    <mergeCell ref="AH9876:AJ9876"/>
    <mergeCell ref="D9877:E9877"/>
    <mergeCell ref="F9877:J9877"/>
    <mergeCell ref="K9877:M9877"/>
    <mergeCell ref="N9877:Q9877"/>
    <mergeCell ref="R9877:U9877"/>
    <mergeCell ref="V9877:W9877"/>
    <mergeCell ref="X9877:Y9877"/>
    <mergeCell ref="Z9877:AA9877"/>
    <mergeCell ref="AB9877:AC9877"/>
    <mergeCell ref="AD9877:AE9877"/>
    <mergeCell ref="AF9877:AG9877"/>
    <mergeCell ref="AH9877:AJ9877"/>
    <mergeCell ref="B9865:F9865"/>
    <mergeCell ref="H9865:R9865"/>
    <mergeCell ref="AB9866:AG9870"/>
    <mergeCell ref="B9867:E9867"/>
    <mergeCell ref="H9867:N9867"/>
    <mergeCell ref="O9867:R9867"/>
    <mergeCell ref="T9867:AA9867"/>
    <mergeCell ref="B9872:B9873"/>
    <mergeCell ref="D9872:E9873"/>
    <mergeCell ref="G9872:H9873"/>
    <mergeCell ref="J9872:M9873"/>
    <mergeCell ref="N9872:O9873"/>
    <mergeCell ref="Q9872:S9873"/>
    <mergeCell ref="T9872:U9873"/>
    <mergeCell ref="X9872:Y9873"/>
    <mergeCell ref="Z9872:AA9873"/>
    <mergeCell ref="AB9872:AB9873"/>
    <mergeCell ref="AC9872:AC9873"/>
    <mergeCell ref="AE9872:AE9873"/>
    <mergeCell ref="AF9872:AF9873"/>
    <mergeCell ref="AG9872:AH9873"/>
    <mergeCell ref="D9874:E9874"/>
    <mergeCell ref="F9874:J9874"/>
    <mergeCell ref="K9874:M9874"/>
    <mergeCell ref="N9874:Q9874"/>
    <mergeCell ref="R9874:U9874"/>
    <mergeCell ref="V9874:W9874"/>
    <mergeCell ref="X9874:Y9874"/>
    <mergeCell ref="Z9874:AA9874"/>
    <mergeCell ref="AB9874:AC9874"/>
    <mergeCell ref="AD9874:AE9874"/>
    <mergeCell ref="AF9874:AG9874"/>
    <mergeCell ref="AH9874:AJ9874"/>
    <mergeCell ref="D9856:E9856"/>
    <mergeCell ref="F9856:J9856"/>
    <mergeCell ref="K9856:M9856"/>
    <mergeCell ref="N9856:Q9856"/>
    <mergeCell ref="R9856:U9856"/>
    <mergeCell ref="V9856:W9856"/>
    <mergeCell ref="D9857:E9857"/>
    <mergeCell ref="F9857:J9857"/>
    <mergeCell ref="K9857:M9857"/>
    <mergeCell ref="N9857:Q9857"/>
    <mergeCell ref="R9857:U9857"/>
    <mergeCell ref="V9857:W9857"/>
    <mergeCell ref="D9858:E9858"/>
    <mergeCell ref="F9858:J9858"/>
    <mergeCell ref="K9858:M9858"/>
    <mergeCell ref="N9858:Q9858"/>
    <mergeCell ref="R9858:U9858"/>
    <mergeCell ref="V9858:W9858"/>
    <mergeCell ref="D9859:E9859"/>
    <mergeCell ref="F9859:J9859"/>
    <mergeCell ref="K9859:M9859"/>
    <mergeCell ref="N9859:Q9859"/>
    <mergeCell ref="R9859:U9859"/>
    <mergeCell ref="V9859:W9859"/>
    <mergeCell ref="D9860:E9860"/>
    <mergeCell ref="F9860:J9860"/>
    <mergeCell ref="K9860:M9860"/>
    <mergeCell ref="N9860:Q9860"/>
    <mergeCell ref="R9860:U9860"/>
    <mergeCell ref="V9860:W9860"/>
    <mergeCell ref="D9861:E9861"/>
    <mergeCell ref="F9861:J9861"/>
    <mergeCell ref="K9861:M9861"/>
    <mergeCell ref="N9861:Q9861"/>
    <mergeCell ref="R9861:U9861"/>
    <mergeCell ref="V9861:W9861"/>
    <mergeCell ref="D9850:E9850"/>
    <mergeCell ref="F9850:J9850"/>
    <mergeCell ref="K9850:M9850"/>
    <mergeCell ref="N9850:Q9850"/>
    <mergeCell ref="R9850:U9850"/>
    <mergeCell ref="V9850:W9850"/>
    <mergeCell ref="D9851:E9851"/>
    <mergeCell ref="F9851:J9851"/>
    <mergeCell ref="K9851:M9851"/>
    <mergeCell ref="N9851:Q9851"/>
    <mergeCell ref="R9851:U9851"/>
    <mergeCell ref="V9851:W9851"/>
    <mergeCell ref="D9852:E9852"/>
    <mergeCell ref="F9852:J9852"/>
    <mergeCell ref="K9852:M9852"/>
    <mergeCell ref="N9852:Q9852"/>
    <mergeCell ref="R9852:U9852"/>
    <mergeCell ref="V9852:W9852"/>
    <mergeCell ref="D9853:E9853"/>
    <mergeCell ref="F9853:J9853"/>
    <mergeCell ref="K9853:M9853"/>
    <mergeCell ref="N9853:Q9853"/>
    <mergeCell ref="R9853:U9853"/>
    <mergeCell ref="V9853:W9853"/>
    <mergeCell ref="D9854:E9854"/>
    <mergeCell ref="F9854:J9854"/>
    <mergeCell ref="K9854:M9854"/>
    <mergeCell ref="N9854:Q9854"/>
    <mergeCell ref="R9854:U9854"/>
    <mergeCell ref="V9854:W9854"/>
    <mergeCell ref="D9855:E9855"/>
    <mergeCell ref="F9855:J9855"/>
    <mergeCell ref="K9855:M9855"/>
    <mergeCell ref="N9855:Q9855"/>
    <mergeCell ref="R9855:U9855"/>
    <mergeCell ref="V9855:W9855"/>
    <mergeCell ref="D9844:E9844"/>
    <mergeCell ref="F9844:J9844"/>
    <mergeCell ref="K9844:M9844"/>
    <mergeCell ref="N9844:Q9844"/>
    <mergeCell ref="R9844:U9844"/>
    <mergeCell ref="V9844:W9844"/>
    <mergeCell ref="D9845:E9845"/>
    <mergeCell ref="F9845:J9845"/>
    <mergeCell ref="K9845:M9845"/>
    <mergeCell ref="N9845:Q9845"/>
    <mergeCell ref="R9845:U9845"/>
    <mergeCell ref="V9845:W9845"/>
    <mergeCell ref="D9846:E9846"/>
    <mergeCell ref="F9846:J9846"/>
    <mergeCell ref="K9846:M9846"/>
    <mergeCell ref="N9846:Q9846"/>
    <mergeCell ref="R9846:U9846"/>
    <mergeCell ref="V9846:W9846"/>
    <mergeCell ref="D9847:E9847"/>
    <mergeCell ref="F9847:J9847"/>
    <mergeCell ref="K9847:M9847"/>
    <mergeCell ref="N9847:Q9847"/>
    <mergeCell ref="R9847:U9847"/>
    <mergeCell ref="V9847:W9847"/>
    <mergeCell ref="D9848:E9848"/>
    <mergeCell ref="F9848:J9848"/>
    <mergeCell ref="K9848:M9848"/>
    <mergeCell ref="N9848:Q9848"/>
    <mergeCell ref="R9848:U9848"/>
    <mergeCell ref="V9848:W9848"/>
    <mergeCell ref="D9849:E9849"/>
    <mergeCell ref="F9849:J9849"/>
    <mergeCell ref="K9849:M9849"/>
    <mergeCell ref="N9849:Q9849"/>
    <mergeCell ref="R9849:U9849"/>
    <mergeCell ref="V9849:W9849"/>
    <mergeCell ref="D9838:E9838"/>
    <mergeCell ref="F9838:J9838"/>
    <mergeCell ref="K9838:M9838"/>
    <mergeCell ref="N9838:Q9838"/>
    <mergeCell ref="R9838:U9838"/>
    <mergeCell ref="V9838:W9838"/>
    <mergeCell ref="T9836:U9837"/>
    <mergeCell ref="X9836:Y9837"/>
    <mergeCell ref="D9839:E9839"/>
    <mergeCell ref="F9839:J9839"/>
    <mergeCell ref="K9839:M9839"/>
    <mergeCell ref="N9839:Q9839"/>
    <mergeCell ref="R9839:U9839"/>
    <mergeCell ref="V9839:W9839"/>
    <mergeCell ref="D9840:E9840"/>
    <mergeCell ref="F9840:J9840"/>
    <mergeCell ref="K9840:M9840"/>
    <mergeCell ref="N9840:Q9840"/>
    <mergeCell ref="R9840:U9840"/>
    <mergeCell ref="V9840:W9840"/>
    <mergeCell ref="D9841:E9841"/>
    <mergeCell ref="F9841:J9841"/>
    <mergeCell ref="K9841:M9841"/>
    <mergeCell ref="N9841:Q9841"/>
    <mergeCell ref="R9841:U9841"/>
    <mergeCell ref="V9841:W9841"/>
    <mergeCell ref="D9842:E9842"/>
    <mergeCell ref="F9842:J9842"/>
    <mergeCell ref="K9842:M9842"/>
    <mergeCell ref="N9842:Q9842"/>
    <mergeCell ref="R9842:U9842"/>
    <mergeCell ref="V9842:W9842"/>
    <mergeCell ref="D9843:E9843"/>
    <mergeCell ref="F9843:J9843"/>
    <mergeCell ref="K9843:M9843"/>
    <mergeCell ref="N9843:Q9843"/>
    <mergeCell ref="R9843:U9843"/>
    <mergeCell ref="V9843:W9843"/>
    <mergeCell ref="D9826:E9826"/>
    <mergeCell ref="F9826:J9826"/>
    <mergeCell ref="K9826:M9826"/>
    <mergeCell ref="N9826:Q9826"/>
    <mergeCell ref="R9826:U9826"/>
    <mergeCell ref="V9826:W9826"/>
    <mergeCell ref="X9826:Y9826"/>
    <mergeCell ref="Z9826:AA9826"/>
    <mergeCell ref="AB9826:AC9826"/>
    <mergeCell ref="AD9826:AE9826"/>
    <mergeCell ref="AF9826:AG9826"/>
    <mergeCell ref="AH9826:AJ9826"/>
    <mergeCell ref="D9827:E9827"/>
    <mergeCell ref="F9827:J9827"/>
    <mergeCell ref="K9827:M9827"/>
    <mergeCell ref="N9827:Q9827"/>
    <mergeCell ref="R9827:U9827"/>
    <mergeCell ref="V9827:W9827"/>
    <mergeCell ref="X9827:Y9827"/>
    <mergeCell ref="Z9827:AA9827"/>
    <mergeCell ref="AB9827:AC9827"/>
    <mergeCell ref="AD9827:AE9827"/>
    <mergeCell ref="AF9827:AG9827"/>
    <mergeCell ref="AH9827:AJ9827"/>
    <mergeCell ref="B9828:E9828"/>
    <mergeCell ref="B9829:F9829"/>
    <mergeCell ref="H9829:R9829"/>
    <mergeCell ref="AB9830:AG9834"/>
    <mergeCell ref="B9831:E9831"/>
    <mergeCell ref="H9831:N9831"/>
    <mergeCell ref="O9831:R9831"/>
    <mergeCell ref="T9831:AA9831"/>
    <mergeCell ref="Z9836:AA9837"/>
    <mergeCell ref="AB9836:AB9837"/>
    <mergeCell ref="AC9836:AC9837"/>
    <mergeCell ref="AE9836:AE9837"/>
    <mergeCell ref="B9836:B9837"/>
    <mergeCell ref="D9836:E9837"/>
    <mergeCell ref="G9836:H9837"/>
    <mergeCell ref="J9836:M9837"/>
    <mergeCell ref="N9836:O9837"/>
    <mergeCell ref="Q9836:S9837"/>
    <mergeCell ref="AF9836:AF9837"/>
    <mergeCell ref="AG9836:AH9837"/>
    <mergeCell ref="D9823:E9823"/>
    <mergeCell ref="F9823:J9823"/>
    <mergeCell ref="K9823:M9823"/>
    <mergeCell ref="N9823:Q9823"/>
    <mergeCell ref="R9823:U9823"/>
    <mergeCell ref="V9823:W9823"/>
    <mergeCell ref="X9823:Y9823"/>
    <mergeCell ref="Z9823:AA9823"/>
    <mergeCell ref="AB9823:AC9823"/>
    <mergeCell ref="AD9823:AE9823"/>
    <mergeCell ref="AF9823:AG9823"/>
    <mergeCell ref="AH9823:AJ9823"/>
    <mergeCell ref="D9824:E9824"/>
    <mergeCell ref="F9824:J9824"/>
    <mergeCell ref="K9824:M9824"/>
    <mergeCell ref="N9824:Q9824"/>
    <mergeCell ref="R9824:U9824"/>
    <mergeCell ref="V9824:W9824"/>
    <mergeCell ref="X9824:Y9824"/>
    <mergeCell ref="Z9824:AA9824"/>
    <mergeCell ref="AB9824:AC9824"/>
    <mergeCell ref="AD9824:AE9824"/>
    <mergeCell ref="AF9824:AG9824"/>
    <mergeCell ref="AH9824:AJ9824"/>
    <mergeCell ref="D9825:E9825"/>
    <mergeCell ref="F9825:J9825"/>
    <mergeCell ref="K9825:M9825"/>
    <mergeCell ref="N9825:Q9825"/>
    <mergeCell ref="R9825:U9825"/>
    <mergeCell ref="V9825:W9825"/>
    <mergeCell ref="X9825:Y9825"/>
    <mergeCell ref="Z9825:AA9825"/>
    <mergeCell ref="AB9825:AC9825"/>
    <mergeCell ref="AD9825:AE9825"/>
    <mergeCell ref="AF9825:AG9825"/>
    <mergeCell ref="AH9825:AJ9825"/>
    <mergeCell ref="D9820:E9820"/>
    <mergeCell ref="F9820:J9820"/>
    <mergeCell ref="K9820:M9820"/>
    <mergeCell ref="N9820:Q9820"/>
    <mergeCell ref="R9820:U9820"/>
    <mergeCell ref="V9820:W9820"/>
    <mergeCell ref="X9820:Y9820"/>
    <mergeCell ref="Z9820:AA9820"/>
    <mergeCell ref="AB9820:AC9820"/>
    <mergeCell ref="AD9820:AE9820"/>
    <mergeCell ref="AF9820:AG9820"/>
    <mergeCell ref="AH9820:AJ9820"/>
    <mergeCell ref="D9821:E9821"/>
    <mergeCell ref="F9821:J9821"/>
    <mergeCell ref="K9821:M9821"/>
    <mergeCell ref="N9821:Q9821"/>
    <mergeCell ref="R9821:U9821"/>
    <mergeCell ref="V9821:W9821"/>
    <mergeCell ref="X9821:Y9821"/>
    <mergeCell ref="Z9821:AA9821"/>
    <mergeCell ref="AB9821:AC9821"/>
    <mergeCell ref="AD9821:AE9821"/>
    <mergeCell ref="AF9821:AG9821"/>
    <mergeCell ref="AH9821:AJ9821"/>
    <mergeCell ref="D9822:E9822"/>
    <mergeCell ref="F9822:J9822"/>
    <mergeCell ref="K9822:M9822"/>
    <mergeCell ref="N9822:Q9822"/>
    <mergeCell ref="R9822:U9822"/>
    <mergeCell ref="V9822:W9822"/>
    <mergeCell ref="X9822:Y9822"/>
    <mergeCell ref="Z9822:AA9822"/>
    <mergeCell ref="AB9822:AC9822"/>
    <mergeCell ref="AD9822:AE9822"/>
    <mergeCell ref="AF9822:AG9822"/>
    <mergeCell ref="AH9822:AJ9822"/>
    <mergeCell ref="D9817:E9817"/>
    <mergeCell ref="F9817:J9817"/>
    <mergeCell ref="K9817:M9817"/>
    <mergeCell ref="N9817:Q9817"/>
    <mergeCell ref="R9817:U9817"/>
    <mergeCell ref="V9817:W9817"/>
    <mergeCell ref="X9817:Y9817"/>
    <mergeCell ref="Z9817:AA9817"/>
    <mergeCell ref="AB9817:AC9817"/>
    <mergeCell ref="AD9817:AE9817"/>
    <mergeCell ref="AF9817:AG9817"/>
    <mergeCell ref="AH9817:AJ9817"/>
    <mergeCell ref="D9818:E9818"/>
    <mergeCell ref="F9818:J9818"/>
    <mergeCell ref="K9818:M9818"/>
    <mergeCell ref="N9818:Q9818"/>
    <mergeCell ref="R9818:U9818"/>
    <mergeCell ref="V9818:W9818"/>
    <mergeCell ref="X9818:Y9818"/>
    <mergeCell ref="Z9818:AA9818"/>
    <mergeCell ref="AB9818:AC9818"/>
    <mergeCell ref="AD9818:AE9818"/>
    <mergeCell ref="AF9818:AG9818"/>
    <mergeCell ref="AH9818:AJ9818"/>
    <mergeCell ref="D9819:E9819"/>
    <mergeCell ref="F9819:J9819"/>
    <mergeCell ref="K9819:M9819"/>
    <mergeCell ref="N9819:Q9819"/>
    <mergeCell ref="R9819:U9819"/>
    <mergeCell ref="V9819:W9819"/>
    <mergeCell ref="X9819:Y9819"/>
    <mergeCell ref="Z9819:AA9819"/>
    <mergeCell ref="AB9819:AC9819"/>
    <mergeCell ref="AD9819:AE9819"/>
    <mergeCell ref="AF9819:AG9819"/>
    <mergeCell ref="AH9819:AJ9819"/>
    <mergeCell ref="D9814:E9814"/>
    <mergeCell ref="F9814:J9814"/>
    <mergeCell ref="K9814:M9814"/>
    <mergeCell ref="N9814:Q9814"/>
    <mergeCell ref="R9814:U9814"/>
    <mergeCell ref="V9814:W9814"/>
    <mergeCell ref="X9814:Y9814"/>
    <mergeCell ref="Z9814:AA9814"/>
    <mergeCell ref="AB9814:AC9814"/>
    <mergeCell ref="AD9814:AE9814"/>
    <mergeCell ref="AF9814:AG9814"/>
    <mergeCell ref="AH9814:AJ9814"/>
    <mergeCell ref="D9815:E9815"/>
    <mergeCell ref="F9815:J9815"/>
    <mergeCell ref="K9815:M9815"/>
    <mergeCell ref="N9815:Q9815"/>
    <mergeCell ref="R9815:U9815"/>
    <mergeCell ref="V9815:W9815"/>
    <mergeCell ref="X9815:Y9815"/>
    <mergeCell ref="Z9815:AA9815"/>
    <mergeCell ref="AB9815:AC9815"/>
    <mergeCell ref="AD9815:AE9815"/>
    <mergeCell ref="AF9815:AG9815"/>
    <mergeCell ref="AH9815:AJ9815"/>
    <mergeCell ref="D9816:E9816"/>
    <mergeCell ref="F9816:J9816"/>
    <mergeCell ref="K9816:M9816"/>
    <mergeCell ref="N9816:Q9816"/>
    <mergeCell ref="R9816:U9816"/>
    <mergeCell ref="V9816:W9816"/>
    <mergeCell ref="X9816:Y9816"/>
    <mergeCell ref="Z9816:AA9816"/>
    <mergeCell ref="AB9816:AC9816"/>
    <mergeCell ref="AD9816:AE9816"/>
    <mergeCell ref="AF9816:AG9816"/>
    <mergeCell ref="AH9816:AJ9816"/>
    <mergeCell ref="D9811:E9811"/>
    <mergeCell ref="F9811:J9811"/>
    <mergeCell ref="K9811:M9811"/>
    <mergeCell ref="N9811:Q9811"/>
    <mergeCell ref="R9811:U9811"/>
    <mergeCell ref="V9811:W9811"/>
    <mergeCell ref="X9811:Y9811"/>
    <mergeCell ref="Z9811:AA9811"/>
    <mergeCell ref="AB9811:AC9811"/>
    <mergeCell ref="AD9811:AE9811"/>
    <mergeCell ref="AF9811:AG9811"/>
    <mergeCell ref="AH9811:AJ9811"/>
    <mergeCell ref="D9812:E9812"/>
    <mergeCell ref="F9812:J9812"/>
    <mergeCell ref="K9812:M9812"/>
    <mergeCell ref="N9812:Q9812"/>
    <mergeCell ref="R9812:U9812"/>
    <mergeCell ref="V9812:W9812"/>
    <mergeCell ref="X9812:Y9812"/>
    <mergeCell ref="Z9812:AA9812"/>
    <mergeCell ref="AB9812:AC9812"/>
    <mergeCell ref="AD9812:AE9812"/>
    <mergeCell ref="AF9812:AG9812"/>
    <mergeCell ref="AH9812:AJ9812"/>
    <mergeCell ref="D9813:E9813"/>
    <mergeCell ref="F9813:J9813"/>
    <mergeCell ref="K9813:M9813"/>
    <mergeCell ref="N9813:Q9813"/>
    <mergeCell ref="R9813:U9813"/>
    <mergeCell ref="V9813:W9813"/>
    <mergeCell ref="X9813:Y9813"/>
    <mergeCell ref="Z9813:AA9813"/>
    <mergeCell ref="AB9813:AC9813"/>
    <mergeCell ref="AD9813:AE9813"/>
    <mergeCell ref="AF9813:AG9813"/>
    <mergeCell ref="AH9813:AJ9813"/>
    <mergeCell ref="D9808:E9808"/>
    <mergeCell ref="F9808:J9808"/>
    <mergeCell ref="K9808:M9808"/>
    <mergeCell ref="N9808:Q9808"/>
    <mergeCell ref="R9808:U9808"/>
    <mergeCell ref="V9808:W9808"/>
    <mergeCell ref="X9808:Y9808"/>
    <mergeCell ref="Z9808:AA9808"/>
    <mergeCell ref="AB9808:AC9808"/>
    <mergeCell ref="AD9808:AE9808"/>
    <mergeCell ref="AF9808:AG9808"/>
    <mergeCell ref="AH9808:AJ9808"/>
    <mergeCell ref="D9809:E9809"/>
    <mergeCell ref="F9809:J9809"/>
    <mergeCell ref="K9809:M9809"/>
    <mergeCell ref="N9809:Q9809"/>
    <mergeCell ref="R9809:U9809"/>
    <mergeCell ref="V9809:W9809"/>
    <mergeCell ref="X9809:Y9809"/>
    <mergeCell ref="Z9809:AA9809"/>
    <mergeCell ref="AB9809:AC9809"/>
    <mergeCell ref="AD9809:AE9809"/>
    <mergeCell ref="AF9809:AG9809"/>
    <mergeCell ref="AH9809:AJ9809"/>
    <mergeCell ref="D9810:E9810"/>
    <mergeCell ref="F9810:J9810"/>
    <mergeCell ref="K9810:M9810"/>
    <mergeCell ref="N9810:Q9810"/>
    <mergeCell ref="R9810:U9810"/>
    <mergeCell ref="V9810:W9810"/>
    <mergeCell ref="X9810:Y9810"/>
    <mergeCell ref="Z9810:AA9810"/>
    <mergeCell ref="AB9810:AC9810"/>
    <mergeCell ref="AD9810:AE9810"/>
    <mergeCell ref="AF9810:AG9810"/>
    <mergeCell ref="AH9810:AJ9810"/>
    <mergeCell ref="D9805:E9805"/>
    <mergeCell ref="F9805:J9805"/>
    <mergeCell ref="K9805:M9805"/>
    <mergeCell ref="N9805:Q9805"/>
    <mergeCell ref="R9805:U9805"/>
    <mergeCell ref="V9805:W9805"/>
    <mergeCell ref="X9805:Y9805"/>
    <mergeCell ref="Z9805:AA9805"/>
    <mergeCell ref="AB9805:AC9805"/>
    <mergeCell ref="AD9805:AE9805"/>
    <mergeCell ref="AF9805:AG9805"/>
    <mergeCell ref="AH9805:AJ9805"/>
    <mergeCell ref="D9806:E9806"/>
    <mergeCell ref="F9806:J9806"/>
    <mergeCell ref="K9806:M9806"/>
    <mergeCell ref="N9806:Q9806"/>
    <mergeCell ref="R9806:U9806"/>
    <mergeCell ref="V9806:W9806"/>
    <mergeCell ref="X9806:Y9806"/>
    <mergeCell ref="Z9806:AA9806"/>
    <mergeCell ref="AB9806:AC9806"/>
    <mergeCell ref="AD9806:AE9806"/>
    <mergeCell ref="AF9806:AG9806"/>
    <mergeCell ref="AH9806:AJ9806"/>
    <mergeCell ref="D9807:E9807"/>
    <mergeCell ref="F9807:J9807"/>
    <mergeCell ref="K9807:M9807"/>
    <mergeCell ref="N9807:Q9807"/>
    <mergeCell ref="R9807:U9807"/>
    <mergeCell ref="V9807:W9807"/>
    <mergeCell ref="X9807:Y9807"/>
    <mergeCell ref="Z9807:AA9807"/>
    <mergeCell ref="AB9807:AC9807"/>
    <mergeCell ref="AD9807:AE9807"/>
    <mergeCell ref="AF9807:AG9807"/>
    <mergeCell ref="AH9807:AJ9807"/>
    <mergeCell ref="D9802:E9802"/>
    <mergeCell ref="F9802:J9802"/>
    <mergeCell ref="K9802:M9802"/>
    <mergeCell ref="N9802:Q9802"/>
    <mergeCell ref="R9802:U9802"/>
    <mergeCell ref="V9802:W9802"/>
    <mergeCell ref="X9802:Y9802"/>
    <mergeCell ref="Z9802:AA9802"/>
    <mergeCell ref="AB9802:AC9802"/>
    <mergeCell ref="AD9802:AE9802"/>
    <mergeCell ref="AF9802:AG9802"/>
    <mergeCell ref="AH9802:AJ9802"/>
    <mergeCell ref="D9803:E9803"/>
    <mergeCell ref="F9803:J9803"/>
    <mergeCell ref="K9803:M9803"/>
    <mergeCell ref="N9803:Q9803"/>
    <mergeCell ref="R9803:U9803"/>
    <mergeCell ref="V9803:W9803"/>
    <mergeCell ref="X9803:Y9803"/>
    <mergeCell ref="Z9803:AA9803"/>
    <mergeCell ref="AB9803:AC9803"/>
    <mergeCell ref="AD9803:AE9803"/>
    <mergeCell ref="AF9803:AG9803"/>
    <mergeCell ref="AH9803:AJ9803"/>
    <mergeCell ref="D9804:E9804"/>
    <mergeCell ref="F9804:J9804"/>
    <mergeCell ref="K9804:M9804"/>
    <mergeCell ref="N9804:Q9804"/>
    <mergeCell ref="R9804:U9804"/>
    <mergeCell ref="V9804:W9804"/>
    <mergeCell ref="X9804:Y9804"/>
    <mergeCell ref="Z9804:AA9804"/>
    <mergeCell ref="AB9804:AC9804"/>
    <mergeCell ref="AD9804:AE9804"/>
    <mergeCell ref="AF9804:AG9804"/>
    <mergeCell ref="AH9804:AJ9804"/>
    <mergeCell ref="D9799:E9799"/>
    <mergeCell ref="F9799:J9799"/>
    <mergeCell ref="K9799:M9799"/>
    <mergeCell ref="N9799:Q9799"/>
    <mergeCell ref="R9799:U9799"/>
    <mergeCell ref="V9799:W9799"/>
    <mergeCell ref="X9799:Y9799"/>
    <mergeCell ref="Z9799:AA9799"/>
    <mergeCell ref="AB9799:AC9799"/>
    <mergeCell ref="AD9799:AE9799"/>
    <mergeCell ref="AF9799:AG9799"/>
    <mergeCell ref="AH9799:AJ9799"/>
    <mergeCell ref="D9800:E9800"/>
    <mergeCell ref="F9800:J9800"/>
    <mergeCell ref="K9800:M9800"/>
    <mergeCell ref="N9800:Q9800"/>
    <mergeCell ref="R9800:U9800"/>
    <mergeCell ref="V9800:W9800"/>
    <mergeCell ref="X9800:Y9800"/>
    <mergeCell ref="Z9800:AA9800"/>
    <mergeCell ref="AB9800:AC9800"/>
    <mergeCell ref="AD9800:AE9800"/>
    <mergeCell ref="AF9800:AG9800"/>
    <mergeCell ref="AH9800:AJ9800"/>
    <mergeCell ref="D9801:E9801"/>
    <mergeCell ref="F9801:J9801"/>
    <mergeCell ref="K9801:M9801"/>
    <mergeCell ref="N9801:Q9801"/>
    <mergeCell ref="R9801:U9801"/>
    <mergeCell ref="V9801:W9801"/>
    <mergeCell ref="X9801:Y9801"/>
    <mergeCell ref="Z9801:AA9801"/>
    <mergeCell ref="AB9801:AC9801"/>
    <mergeCell ref="AD9801:AE9801"/>
    <mergeCell ref="AF9801:AG9801"/>
    <mergeCell ref="AH9801:AJ9801"/>
    <mergeCell ref="D9796:E9796"/>
    <mergeCell ref="F9796:J9796"/>
    <mergeCell ref="K9796:M9796"/>
    <mergeCell ref="N9796:Q9796"/>
    <mergeCell ref="R9796:U9796"/>
    <mergeCell ref="V9796:W9796"/>
    <mergeCell ref="X9796:Y9796"/>
    <mergeCell ref="Z9796:AA9796"/>
    <mergeCell ref="AB9796:AC9796"/>
    <mergeCell ref="AD9796:AE9796"/>
    <mergeCell ref="AF9796:AG9796"/>
    <mergeCell ref="AH9796:AJ9796"/>
    <mergeCell ref="D9797:E9797"/>
    <mergeCell ref="F9797:J9797"/>
    <mergeCell ref="K9797:M9797"/>
    <mergeCell ref="N9797:Q9797"/>
    <mergeCell ref="R9797:U9797"/>
    <mergeCell ref="V9797:W9797"/>
    <mergeCell ref="X9797:Y9797"/>
    <mergeCell ref="Z9797:AA9797"/>
    <mergeCell ref="AB9797:AC9797"/>
    <mergeCell ref="AD9797:AE9797"/>
    <mergeCell ref="AF9797:AG9797"/>
    <mergeCell ref="AH9797:AJ9797"/>
    <mergeCell ref="D9798:E9798"/>
    <mergeCell ref="F9798:J9798"/>
    <mergeCell ref="K9798:M9798"/>
    <mergeCell ref="N9798:Q9798"/>
    <mergeCell ref="R9798:U9798"/>
    <mergeCell ref="V9798:W9798"/>
    <mergeCell ref="X9798:Y9798"/>
    <mergeCell ref="Z9798:AA9798"/>
    <mergeCell ref="AB9798:AC9798"/>
    <mergeCell ref="AD9798:AE9798"/>
    <mergeCell ref="AF9798:AG9798"/>
    <mergeCell ref="AH9798:AJ9798"/>
    <mergeCell ref="D9793:E9793"/>
    <mergeCell ref="F9793:J9793"/>
    <mergeCell ref="K9793:M9793"/>
    <mergeCell ref="N9793:Q9793"/>
    <mergeCell ref="R9793:U9793"/>
    <mergeCell ref="V9793:W9793"/>
    <mergeCell ref="X9793:Y9793"/>
    <mergeCell ref="Z9793:AA9793"/>
    <mergeCell ref="AB9793:AC9793"/>
    <mergeCell ref="AD9793:AE9793"/>
    <mergeCell ref="AF9793:AG9793"/>
    <mergeCell ref="AH9793:AJ9793"/>
    <mergeCell ref="D9794:E9794"/>
    <mergeCell ref="F9794:J9794"/>
    <mergeCell ref="K9794:M9794"/>
    <mergeCell ref="N9794:Q9794"/>
    <mergeCell ref="R9794:U9794"/>
    <mergeCell ref="V9794:W9794"/>
    <mergeCell ref="X9794:Y9794"/>
    <mergeCell ref="Z9794:AA9794"/>
    <mergeCell ref="AB9794:AC9794"/>
    <mergeCell ref="AD9794:AE9794"/>
    <mergeCell ref="AF9794:AG9794"/>
    <mergeCell ref="AH9794:AJ9794"/>
    <mergeCell ref="D9795:E9795"/>
    <mergeCell ref="F9795:J9795"/>
    <mergeCell ref="K9795:M9795"/>
    <mergeCell ref="N9795:Q9795"/>
    <mergeCell ref="R9795:U9795"/>
    <mergeCell ref="V9795:W9795"/>
    <mergeCell ref="X9795:Y9795"/>
    <mergeCell ref="Z9795:AA9795"/>
    <mergeCell ref="AB9795:AC9795"/>
    <mergeCell ref="AD9795:AE9795"/>
    <mergeCell ref="AF9795:AG9795"/>
    <mergeCell ref="AH9795:AJ9795"/>
    <mergeCell ref="D9790:E9790"/>
    <mergeCell ref="F9790:J9790"/>
    <mergeCell ref="K9790:M9790"/>
    <mergeCell ref="N9790:Q9790"/>
    <mergeCell ref="R9790:U9790"/>
    <mergeCell ref="V9790:W9790"/>
    <mergeCell ref="X9790:Y9790"/>
    <mergeCell ref="Z9790:AA9790"/>
    <mergeCell ref="AB9790:AC9790"/>
    <mergeCell ref="AD9790:AE9790"/>
    <mergeCell ref="AF9790:AG9790"/>
    <mergeCell ref="AH9790:AJ9790"/>
    <mergeCell ref="D9791:E9791"/>
    <mergeCell ref="F9791:J9791"/>
    <mergeCell ref="K9791:M9791"/>
    <mergeCell ref="N9791:Q9791"/>
    <mergeCell ref="R9791:U9791"/>
    <mergeCell ref="V9791:W9791"/>
    <mergeCell ref="X9791:Y9791"/>
    <mergeCell ref="Z9791:AA9791"/>
    <mergeCell ref="AB9791:AC9791"/>
    <mergeCell ref="AD9791:AE9791"/>
    <mergeCell ref="AF9791:AG9791"/>
    <mergeCell ref="AH9791:AJ9791"/>
    <mergeCell ref="D9792:E9792"/>
    <mergeCell ref="F9792:J9792"/>
    <mergeCell ref="K9792:M9792"/>
    <mergeCell ref="N9792:Q9792"/>
    <mergeCell ref="R9792:U9792"/>
    <mergeCell ref="V9792:W9792"/>
    <mergeCell ref="X9792:Y9792"/>
    <mergeCell ref="Z9792:AA9792"/>
    <mergeCell ref="AB9792:AC9792"/>
    <mergeCell ref="AD9792:AE9792"/>
    <mergeCell ref="AF9792:AG9792"/>
    <mergeCell ref="AH9792:AJ9792"/>
    <mergeCell ref="B9780:F9780"/>
    <mergeCell ref="H9780:R9780"/>
    <mergeCell ref="AB9781:AG9785"/>
    <mergeCell ref="B9782:E9782"/>
    <mergeCell ref="H9782:N9782"/>
    <mergeCell ref="O9782:R9782"/>
    <mergeCell ref="T9782:AA9782"/>
    <mergeCell ref="B9787:B9788"/>
    <mergeCell ref="D9787:E9788"/>
    <mergeCell ref="G9787:H9788"/>
    <mergeCell ref="J9787:M9788"/>
    <mergeCell ref="N9787:O9788"/>
    <mergeCell ref="Q9787:S9788"/>
    <mergeCell ref="T9787:U9788"/>
    <mergeCell ref="X9787:Y9788"/>
    <mergeCell ref="Z9787:AA9788"/>
    <mergeCell ref="AB9787:AB9788"/>
    <mergeCell ref="AC9787:AC9788"/>
    <mergeCell ref="AE9787:AE9788"/>
    <mergeCell ref="AF9787:AF9788"/>
    <mergeCell ref="AG9787:AH9788"/>
    <mergeCell ref="D9789:E9789"/>
    <mergeCell ref="F9789:J9789"/>
    <mergeCell ref="K9789:M9789"/>
    <mergeCell ref="N9789:Q9789"/>
    <mergeCell ref="R9789:U9789"/>
    <mergeCell ref="V9789:W9789"/>
    <mergeCell ref="X9789:Y9789"/>
    <mergeCell ref="Z9789:AA9789"/>
    <mergeCell ref="AB9789:AC9789"/>
    <mergeCell ref="AD9789:AE9789"/>
    <mergeCell ref="AF9789:AG9789"/>
    <mergeCell ref="AH9789:AJ9789"/>
    <mergeCell ref="D9771:E9771"/>
    <mergeCell ref="F9771:J9771"/>
    <mergeCell ref="K9771:M9771"/>
    <mergeCell ref="N9771:Q9771"/>
    <mergeCell ref="R9771:U9771"/>
    <mergeCell ref="V9771:W9771"/>
    <mergeCell ref="D9772:E9772"/>
    <mergeCell ref="F9772:J9772"/>
    <mergeCell ref="K9772:M9772"/>
    <mergeCell ref="N9772:Q9772"/>
    <mergeCell ref="R9772:U9772"/>
    <mergeCell ref="V9772:W9772"/>
    <mergeCell ref="D9773:E9773"/>
    <mergeCell ref="F9773:J9773"/>
    <mergeCell ref="K9773:M9773"/>
    <mergeCell ref="N9773:Q9773"/>
    <mergeCell ref="R9773:U9773"/>
    <mergeCell ref="V9773:W9773"/>
    <mergeCell ref="D9774:E9774"/>
    <mergeCell ref="F9774:J9774"/>
    <mergeCell ref="K9774:M9774"/>
    <mergeCell ref="N9774:Q9774"/>
    <mergeCell ref="R9774:U9774"/>
    <mergeCell ref="V9774:W9774"/>
    <mergeCell ref="D9775:E9775"/>
    <mergeCell ref="F9775:J9775"/>
    <mergeCell ref="K9775:M9775"/>
    <mergeCell ref="N9775:Q9775"/>
    <mergeCell ref="R9775:U9775"/>
    <mergeCell ref="V9775:W9775"/>
    <mergeCell ref="D9776:E9776"/>
    <mergeCell ref="F9776:J9776"/>
    <mergeCell ref="K9776:M9776"/>
    <mergeCell ref="N9776:Q9776"/>
    <mergeCell ref="R9776:U9776"/>
    <mergeCell ref="V9776:W9776"/>
    <mergeCell ref="D9765:E9765"/>
    <mergeCell ref="F9765:J9765"/>
    <mergeCell ref="K9765:M9765"/>
    <mergeCell ref="N9765:Q9765"/>
    <mergeCell ref="R9765:U9765"/>
    <mergeCell ref="V9765:W9765"/>
    <mergeCell ref="D9766:E9766"/>
    <mergeCell ref="F9766:J9766"/>
    <mergeCell ref="K9766:M9766"/>
    <mergeCell ref="N9766:Q9766"/>
    <mergeCell ref="R9766:U9766"/>
    <mergeCell ref="V9766:W9766"/>
    <mergeCell ref="D9767:E9767"/>
    <mergeCell ref="F9767:J9767"/>
    <mergeCell ref="K9767:M9767"/>
    <mergeCell ref="N9767:Q9767"/>
    <mergeCell ref="R9767:U9767"/>
    <mergeCell ref="V9767:W9767"/>
    <mergeCell ref="D9768:E9768"/>
    <mergeCell ref="F9768:J9768"/>
    <mergeCell ref="K9768:M9768"/>
    <mergeCell ref="N9768:Q9768"/>
    <mergeCell ref="R9768:U9768"/>
    <mergeCell ref="V9768:W9768"/>
    <mergeCell ref="D9769:E9769"/>
    <mergeCell ref="F9769:J9769"/>
    <mergeCell ref="K9769:M9769"/>
    <mergeCell ref="N9769:Q9769"/>
    <mergeCell ref="R9769:U9769"/>
    <mergeCell ref="V9769:W9769"/>
    <mergeCell ref="D9770:E9770"/>
    <mergeCell ref="F9770:J9770"/>
    <mergeCell ref="K9770:M9770"/>
    <mergeCell ref="N9770:Q9770"/>
    <mergeCell ref="R9770:U9770"/>
    <mergeCell ref="V9770:W9770"/>
    <mergeCell ref="D9759:E9759"/>
    <mergeCell ref="F9759:J9759"/>
    <mergeCell ref="K9759:M9759"/>
    <mergeCell ref="N9759:Q9759"/>
    <mergeCell ref="R9759:U9759"/>
    <mergeCell ref="V9759:W9759"/>
    <mergeCell ref="D9760:E9760"/>
    <mergeCell ref="F9760:J9760"/>
    <mergeCell ref="K9760:M9760"/>
    <mergeCell ref="N9760:Q9760"/>
    <mergeCell ref="R9760:U9760"/>
    <mergeCell ref="V9760:W9760"/>
    <mergeCell ref="D9761:E9761"/>
    <mergeCell ref="F9761:J9761"/>
    <mergeCell ref="K9761:M9761"/>
    <mergeCell ref="N9761:Q9761"/>
    <mergeCell ref="R9761:U9761"/>
    <mergeCell ref="V9761:W9761"/>
    <mergeCell ref="D9762:E9762"/>
    <mergeCell ref="F9762:J9762"/>
    <mergeCell ref="K9762:M9762"/>
    <mergeCell ref="N9762:Q9762"/>
    <mergeCell ref="R9762:U9762"/>
    <mergeCell ref="V9762:W9762"/>
    <mergeCell ref="D9763:E9763"/>
    <mergeCell ref="F9763:J9763"/>
    <mergeCell ref="K9763:M9763"/>
    <mergeCell ref="N9763:Q9763"/>
    <mergeCell ref="R9763:U9763"/>
    <mergeCell ref="V9763:W9763"/>
    <mergeCell ref="D9764:E9764"/>
    <mergeCell ref="F9764:J9764"/>
    <mergeCell ref="K9764:M9764"/>
    <mergeCell ref="N9764:Q9764"/>
    <mergeCell ref="R9764:U9764"/>
    <mergeCell ref="V9764:W9764"/>
    <mergeCell ref="D9753:E9753"/>
    <mergeCell ref="F9753:J9753"/>
    <mergeCell ref="K9753:M9753"/>
    <mergeCell ref="N9753:Q9753"/>
    <mergeCell ref="R9753:U9753"/>
    <mergeCell ref="V9753:W9753"/>
    <mergeCell ref="T9751:U9752"/>
    <mergeCell ref="X9751:Y9752"/>
    <mergeCell ref="D9754:E9754"/>
    <mergeCell ref="F9754:J9754"/>
    <mergeCell ref="K9754:M9754"/>
    <mergeCell ref="N9754:Q9754"/>
    <mergeCell ref="R9754:U9754"/>
    <mergeCell ref="V9754:W9754"/>
    <mergeCell ref="D9755:E9755"/>
    <mergeCell ref="F9755:J9755"/>
    <mergeCell ref="K9755:M9755"/>
    <mergeCell ref="N9755:Q9755"/>
    <mergeCell ref="R9755:U9755"/>
    <mergeCell ref="V9755:W9755"/>
    <mergeCell ref="D9756:E9756"/>
    <mergeCell ref="F9756:J9756"/>
    <mergeCell ref="K9756:M9756"/>
    <mergeCell ref="N9756:Q9756"/>
    <mergeCell ref="R9756:U9756"/>
    <mergeCell ref="V9756:W9756"/>
    <mergeCell ref="D9757:E9757"/>
    <mergeCell ref="F9757:J9757"/>
    <mergeCell ref="K9757:M9757"/>
    <mergeCell ref="N9757:Q9757"/>
    <mergeCell ref="R9757:U9757"/>
    <mergeCell ref="V9757:W9757"/>
    <mergeCell ref="D9758:E9758"/>
    <mergeCell ref="F9758:J9758"/>
    <mergeCell ref="K9758:M9758"/>
    <mergeCell ref="N9758:Q9758"/>
    <mergeCell ref="R9758:U9758"/>
    <mergeCell ref="V9758:W9758"/>
    <mergeCell ref="D9741:E9741"/>
    <mergeCell ref="F9741:J9741"/>
    <mergeCell ref="K9741:M9741"/>
    <mergeCell ref="N9741:Q9741"/>
    <mergeCell ref="R9741:U9741"/>
    <mergeCell ref="V9741:W9741"/>
    <mergeCell ref="X9741:Y9741"/>
    <mergeCell ref="Z9741:AA9741"/>
    <mergeCell ref="AB9741:AC9741"/>
    <mergeCell ref="AD9741:AE9741"/>
    <mergeCell ref="AF9741:AG9741"/>
    <mergeCell ref="AH9741:AJ9741"/>
    <mergeCell ref="D9742:E9742"/>
    <mergeCell ref="F9742:J9742"/>
    <mergeCell ref="K9742:M9742"/>
    <mergeCell ref="N9742:Q9742"/>
    <mergeCell ref="R9742:U9742"/>
    <mergeCell ref="V9742:W9742"/>
    <mergeCell ref="X9742:Y9742"/>
    <mergeCell ref="Z9742:AA9742"/>
    <mergeCell ref="AB9742:AC9742"/>
    <mergeCell ref="AD9742:AE9742"/>
    <mergeCell ref="AF9742:AG9742"/>
    <mergeCell ref="AH9742:AJ9742"/>
    <mergeCell ref="B9743:E9743"/>
    <mergeCell ref="B9744:F9744"/>
    <mergeCell ref="H9744:R9744"/>
    <mergeCell ref="AB9745:AG9749"/>
    <mergeCell ref="B9746:E9746"/>
    <mergeCell ref="H9746:N9746"/>
    <mergeCell ref="O9746:R9746"/>
    <mergeCell ref="T9746:AA9746"/>
    <mergeCell ref="Z9751:AA9752"/>
    <mergeCell ref="AB9751:AB9752"/>
    <mergeCell ref="AC9751:AC9752"/>
    <mergeCell ref="AE9751:AE9752"/>
    <mergeCell ref="B9751:B9752"/>
    <mergeCell ref="D9751:E9752"/>
    <mergeCell ref="G9751:H9752"/>
    <mergeCell ref="J9751:M9752"/>
    <mergeCell ref="N9751:O9752"/>
    <mergeCell ref="Q9751:S9752"/>
    <mergeCell ref="AF9751:AF9752"/>
    <mergeCell ref="AG9751:AH9752"/>
    <mergeCell ref="D9738:E9738"/>
    <mergeCell ref="F9738:J9738"/>
    <mergeCell ref="K9738:M9738"/>
    <mergeCell ref="N9738:Q9738"/>
    <mergeCell ref="R9738:U9738"/>
    <mergeCell ref="V9738:W9738"/>
    <mergeCell ref="X9738:Y9738"/>
    <mergeCell ref="Z9738:AA9738"/>
    <mergeCell ref="AB9738:AC9738"/>
    <mergeCell ref="AD9738:AE9738"/>
    <mergeCell ref="AF9738:AG9738"/>
    <mergeCell ref="AH9738:AJ9738"/>
    <mergeCell ref="D9739:E9739"/>
    <mergeCell ref="F9739:J9739"/>
    <mergeCell ref="K9739:M9739"/>
    <mergeCell ref="N9739:Q9739"/>
    <mergeCell ref="R9739:U9739"/>
    <mergeCell ref="V9739:W9739"/>
    <mergeCell ref="X9739:Y9739"/>
    <mergeCell ref="Z9739:AA9739"/>
    <mergeCell ref="AB9739:AC9739"/>
    <mergeCell ref="AD9739:AE9739"/>
    <mergeCell ref="AF9739:AG9739"/>
    <mergeCell ref="AH9739:AJ9739"/>
    <mergeCell ref="D9740:E9740"/>
    <mergeCell ref="F9740:J9740"/>
    <mergeCell ref="K9740:M9740"/>
    <mergeCell ref="N9740:Q9740"/>
    <mergeCell ref="R9740:U9740"/>
    <mergeCell ref="V9740:W9740"/>
    <mergeCell ref="X9740:Y9740"/>
    <mergeCell ref="Z9740:AA9740"/>
    <mergeCell ref="AB9740:AC9740"/>
    <mergeCell ref="AD9740:AE9740"/>
    <mergeCell ref="AF9740:AG9740"/>
    <mergeCell ref="AH9740:AJ9740"/>
    <mergeCell ref="D9735:E9735"/>
    <mergeCell ref="F9735:J9735"/>
    <mergeCell ref="K9735:M9735"/>
    <mergeCell ref="N9735:Q9735"/>
    <mergeCell ref="R9735:U9735"/>
    <mergeCell ref="V9735:W9735"/>
    <mergeCell ref="X9735:Y9735"/>
    <mergeCell ref="Z9735:AA9735"/>
    <mergeCell ref="AB9735:AC9735"/>
    <mergeCell ref="AD9735:AE9735"/>
    <mergeCell ref="AF9735:AG9735"/>
    <mergeCell ref="AH9735:AJ9735"/>
    <mergeCell ref="D9736:E9736"/>
    <mergeCell ref="F9736:J9736"/>
    <mergeCell ref="K9736:M9736"/>
    <mergeCell ref="N9736:Q9736"/>
    <mergeCell ref="R9736:U9736"/>
    <mergeCell ref="V9736:W9736"/>
    <mergeCell ref="X9736:Y9736"/>
    <mergeCell ref="Z9736:AA9736"/>
    <mergeCell ref="AB9736:AC9736"/>
    <mergeCell ref="AD9736:AE9736"/>
    <mergeCell ref="AF9736:AG9736"/>
    <mergeCell ref="AH9736:AJ9736"/>
    <mergeCell ref="D9737:E9737"/>
    <mergeCell ref="F9737:J9737"/>
    <mergeCell ref="K9737:M9737"/>
    <mergeCell ref="N9737:Q9737"/>
    <mergeCell ref="R9737:U9737"/>
    <mergeCell ref="V9737:W9737"/>
    <mergeCell ref="X9737:Y9737"/>
    <mergeCell ref="Z9737:AA9737"/>
    <mergeCell ref="AB9737:AC9737"/>
    <mergeCell ref="AD9737:AE9737"/>
    <mergeCell ref="AF9737:AG9737"/>
    <mergeCell ref="AH9737:AJ9737"/>
    <mergeCell ref="D9732:E9732"/>
    <mergeCell ref="F9732:J9732"/>
    <mergeCell ref="K9732:M9732"/>
    <mergeCell ref="N9732:Q9732"/>
    <mergeCell ref="R9732:U9732"/>
    <mergeCell ref="V9732:W9732"/>
    <mergeCell ref="X9732:Y9732"/>
    <mergeCell ref="Z9732:AA9732"/>
    <mergeCell ref="AB9732:AC9732"/>
    <mergeCell ref="AD9732:AE9732"/>
    <mergeCell ref="AF9732:AG9732"/>
    <mergeCell ref="AH9732:AJ9732"/>
    <mergeCell ref="D9733:E9733"/>
    <mergeCell ref="F9733:J9733"/>
    <mergeCell ref="K9733:M9733"/>
    <mergeCell ref="N9733:Q9733"/>
    <mergeCell ref="R9733:U9733"/>
    <mergeCell ref="V9733:W9733"/>
    <mergeCell ref="X9733:Y9733"/>
    <mergeCell ref="Z9733:AA9733"/>
    <mergeCell ref="AB9733:AC9733"/>
    <mergeCell ref="AD9733:AE9733"/>
    <mergeCell ref="AF9733:AG9733"/>
    <mergeCell ref="AH9733:AJ9733"/>
    <mergeCell ref="D9734:E9734"/>
    <mergeCell ref="F9734:J9734"/>
    <mergeCell ref="K9734:M9734"/>
    <mergeCell ref="N9734:Q9734"/>
    <mergeCell ref="R9734:U9734"/>
    <mergeCell ref="V9734:W9734"/>
    <mergeCell ref="X9734:Y9734"/>
    <mergeCell ref="Z9734:AA9734"/>
    <mergeCell ref="AB9734:AC9734"/>
    <mergeCell ref="AD9734:AE9734"/>
    <mergeCell ref="AF9734:AG9734"/>
    <mergeCell ref="AH9734:AJ9734"/>
    <mergeCell ref="D9729:E9729"/>
    <mergeCell ref="F9729:J9729"/>
    <mergeCell ref="K9729:M9729"/>
    <mergeCell ref="N9729:Q9729"/>
    <mergeCell ref="R9729:U9729"/>
    <mergeCell ref="V9729:W9729"/>
    <mergeCell ref="X9729:Y9729"/>
    <mergeCell ref="Z9729:AA9729"/>
    <mergeCell ref="AB9729:AC9729"/>
    <mergeCell ref="AD9729:AE9729"/>
    <mergeCell ref="AF9729:AG9729"/>
    <mergeCell ref="AH9729:AJ9729"/>
    <mergeCell ref="D9730:E9730"/>
    <mergeCell ref="F9730:J9730"/>
    <mergeCell ref="K9730:M9730"/>
    <mergeCell ref="N9730:Q9730"/>
    <mergeCell ref="R9730:U9730"/>
    <mergeCell ref="V9730:W9730"/>
    <mergeCell ref="X9730:Y9730"/>
    <mergeCell ref="Z9730:AA9730"/>
    <mergeCell ref="AB9730:AC9730"/>
    <mergeCell ref="AD9730:AE9730"/>
    <mergeCell ref="AF9730:AG9730"/>
    <mergeCell ref="AH9730:AJ9730"/>
    <mergeCell ref="D9731:E9731"/>
    <mergeCell ref="F9731:J9731"/>
    <mergeCell ref="K9731:M9731"/>
    <mergeCell ref="N9731:Q9731"/>
    <mergeCell ref="R9731:U9731"/>
    <mergeCell ref="V9731:W9731"/>
    <mergeCell ref="X9731:Y9731"/>
    <mergeCell ref="Z9731:AA9731"/>
    <mergeCell ref="AB9731:AC9731"/>
    <mergeCell ref="AD9731:AE9731"/>
    <mergeCell ref="AF9731:AG9731"/>
    <mergeCell ref="AH9731:AJ9731"/>
    <mergeCell ref="D9726:E9726"/>
    <mergeCell ref="F9726:J9726"/>
    <mergeCell ref="K9726:M9726"/>
    <mergeCell ref="N9726:Q9726"/>
    <mergeCell ref="R9726:U9726"/>
    <mergeCell ref="V9726:W9726"/>
    <mergeCell ref="X9726:Y9726"/>
    <mergeCell ref="Z9726:AA9726"/>
    <mergeCell ref="AB9726:AC9726"/>
    <mergeCell ref="AD9726:AE9726"/>
    <mergeCell ref="AF9726:AG9726"/>
    <mergeCell ref="AH9726:AJ9726"/>
    <mergeCell ref="D9727:E9727"/>
    <mergeCell ref="F9727:J9727"/>
    <mergeCell ref="K9727:M9727"/>
    <mergeCell ref="N9727:Q9727"/>
    <mergeCell ref="R9727:U9727"/>
    <mergeCell ref="V9727:W9727"/>
    <mergeCell ref="X9727:Y9727"/>
    <mergeCell ref="Z9727:AA9727"/>
    <mergeCell ref="AB9727:AC9727"/>
    <mergeCell ref="AD9727:AE9727"/>
    <mergeCell ref="AF9727:AG9727"/>
    <mergeCell ref="AH9727:AJ9727"/>
    <mergeCell ref="D9728:E9728"/>
    <mergeCell ref="F9728:J9728"/>
    <mergeCell ref="K9728:M9728"/>
    <mergeCell ref="N9728:Q9728"/>
    <mergeCell ref="R9728:U9728"/>
    <mergeCell ref="V9728:W9728"/>
    <mergeCell ref="X9728:Y9728"/>
    <mergeCell ref="Z9728:AA9728"/>
    <mergeCell ref="AB9728:AC9728"/>
    <mergeCell ref="AD9728:AE9728"/>
    <mergeCell ref="AF9728:AG9728"/>
    <mergeCell ref="AH9728:AJ9728"/>
    <mergeCell ref="D9723:E9723"/>
    <mergeCell ref="F9723:J9723"/>
    <mergeCell ref="K9723:M9723"/>
    <mergeCell ref="N9723:Q9723"/>
    <mergeCell ref="R9723:U9723"/>
    <mergeCell ref="V9723:W9723"/>
    <mergeCell ref="X9723:Y9723"/>
    <mergeCell ref="Z9723:AA9723"/>
    <mergeCell ref="AB9723:AC9723"/>
    <mergeCell ref="AD9723:AE9723"/>
    <mergeCell ref="AF9723:AG9723"/>
    <mergeCell ref="AH9723:AJ9723"/>
    <mergeCell ref="D9724:E9724"/>
    <mergeCell ref="F9724:J9724"/>
    <mergeCell ref="K9724:M9724"/>
    <mergeCell ref="N9724:Q9724"/>
    <mergeCell ref="R9724:U9724"/>
    <mergeCell ref="V9724:W9724"/>
    <mergeCell ref="X9724:Y9724"/>
    <mergeCell ref="Z9724:AA9724"/>
    <mergeCell ref="AB9724:AC9724"/>
    <mergeCell ref="AD9724:AE9724"/>
    <mergeCell ref="AF9724:AG9724"/>
    <mergeCell ref="AH9724:AJ9724"/>
    <mergeCell ref="D9725:E9725"/>
    <mergeCell ref="F9725:J9725"/>
    <mergeCell ref="K9725:M9725"/>
    <mergeCell ref="N9725:Q9725"/>
    <mergeCell ref="R9725:U9725"/>
    <mergeCell ref="V9725:W9725"/>
    <mergeCell ref="X9725:Y9725"/>
    <mergeCell ref="Z9725:AA9725"/>
    <mergeCell ref="AB9725:AC9725"/>
    <mergeCell ref="AD9725:AE9725"/>
    <mergeCell ref="AF9725:AG9725"/>
    <mergeCell ref="AH9725:AJ9725"/>
    <mergeCell ref="D9720:E9720"/>
    <mergeCell ref="F9720:J9720"/>
    <mergeCell ref="K9720:M9720"/>
    <mergeCell ref="N9720:Q9720"/>
    <mergeCell ref="R9720:U9720"/>
    <mergeCell ref="V9720:W9720"/>
    <mergeCell ref="X9720:Y9720"/>
    <mergeCell ref="Z9720:AA9720"/>
    <mergeCell ref="AB9720:AC9720"/>
    <mergeCell ref="AD9720:AE9720"/>
    <mergeCell ref="AF9720:AG9720"/>
    <mergeCell ref="AH9720:AJ9720"/>
    <mergeCell ref="D9721:E9721"/>
    <mergeCell ref="F9721:J9721"/>
    <mergeCell ref="K9721:M9721"/>
    <mergeCell ref="N9721:Q9721"/>
    <mergeCell ref="R9721:U9721"/>
    <mergeCell ref="V9721:W9721"/>
    <mergeCell ref="X9721:Y9721"/>
    <mergeCell ref="Z9721:AA9721"/>
    <mergeCell ref="AB9721:AC9721"/>
    <mergeCell ref="AD9721:AE9721"/>
    <mergeCell ref="AF9721:AG9721"/>
    <mergeCell ref="AH9721:AJ9721"/>
    <mergeCell ref="D9722:E9722"/>
    <mergeCell ref="F9722:J9722"/>
    <mergeCell ref="K9722:M9722"/>
    <mergeCell ref="N9722:Q9722"/>
    <mergeCell ref="R9722:U9722"/>
    <mergeCell ref="V9722:W9722"/>
    <mergeCell ref="X9722:Y9722"/>
    <mergeCell ref="Z9722:AA9722"/>
    <mergeCell ref="AB9722:AC9722"/>
    <mergeCell ref="AD9722:AE9722"/>
    <mergeCell ref="AF9722:AG9722"/>
    <mergeCell ref="AH9722:AJ9722"/>
    <mergeCell ref="D9717:E9717"/>
    <mergeCell ref="F9717:J9717"/>
    <mergeCell ref="K9717:M9717"/>
    <mergeCell ref="N9717:Q9717"/>
    <mergeCell ref="R9717:U9717"/>
    <mergeCell ref="V9717:W9717"/>
    <mergeCell ref="X9717:Y9717"/>
    <mergeCell ref="Z9717:AA9717"/>
    <mergeCell ref="AB9717:AC9717"/>
    <mergeCell ref="AD9717:AE9717"/>
    <mergeCell ref="AF9717:AG9717"/>
    <mergeCell ref="AH9717:AJ9717"/>
    <mergeCell ref="D9718:E9718"/>
    <mergeCell ref="F9718:J9718"/>
    <mergeCell ref="K9718:M9718"/>
    <mergeCell ref="N9718:Q9718"/>
    <mergeCell ref="R9718:U9718"/>
    <mergeCell ref="V9718:W9718"/>
    <mergeCell ref="X9718:Y9718"/>
    <mergeCell ref="Z9718:AA9718"/>
    <mergeCell ref="AB9718:AC9718"/>
    <mergeCell ref="AD9718:AE9718"/>
    <mergeCell ref="AF9718:AG9718"/>
    <mergeCell ref="AH9718:AJ9718"/>
    <mergeCell ref="D9719:E9719"/>
    <mergeCell ref="F9719:J9719"/>
    <mergeCell ref="K9719:M9719"/>
    <mergeCell ref="N9719:Q9719"/>
    <mergeCell ref="R9719:U9719"/>
    <mergeCell ref="V9719:W9719"/>
    <mergeCell ref="X9719:Y9719"/>
    <mergeCell ref="Z9719:AA9719"/>
    <mergeCell ref="AB9719:AC9719"/>
    <mergeCell ref="AD9719:AE9719"/>
    <mergeCell ref="AF9719:AG9719"/>
    <mergeCell ref="AH9719:AJ9719"/>
    <mergeCell ref="D9714:E9714"/>
    <mergeCell ref="F9714:J9714"/>
    <mergeCell ref="K9714:M9714"/>
    <mergeCell ref="N9714:Q9714"/>
    <mergeCell ref="R9714:U9714"/>
    <mergeCell ref="V9714:W9714"/>
    <mergeCell ref="X9714:Y9714"/>
    <mergeCell ref="Z9714:AA9714"/>
    <mergeCell ref="AB9714:AC9714"/>
    <mergeCell ref="AD9714:AE9714"/>
    <mergeCell ref="AF9714:AG9714"/>
    <mergeCell ref="AH9714:AJ9714"/>
    <mergeCell ref="D9715:E9715"/>
    <mergeCell ref="F9715:J9715"/>
    <mergeCell ref="K9715:M9715"/>
    <mergeCell ref="N9715:Q9715"/>
    <mergeCell ref="R9715:U9715"/>
    <mergeCell ref="V9715:W9715"/>
    <mergeCell ref="X9715:Y9715"/>
    <mergeCell ref="Z9715:AA9715"/>
    <mergeCell ref="AB9715:AC9715"/>
    <mergeCell ref="AD9715:AE9715"/>
    <mergeCell ref="AF9715:AG9715"/>
    <mergeCell ref="AH9715:AJ9715"/>
    <mergeCell ref="D9716:E9716"/>
    <mergeCell ref="F9716:J9716"/>
    <mergeCell ref="K9716:M9716"/>
    <mergeCell ref="N9716:Q9716"/>
    <mergeCell ref="R9716:U9716"/>
    <mergeCell ref="V9716:W9716"/>
    <mergeCell ref="X9716:Y9716"/>
    <mergeCell ref="Z9716:AA9716"/>
    <mergeCell ref="AB9716:AC9716"/>
    <mergeCell ref="AD9716:AE9716"/>
    <mergeCell ref="AF9716:AG9716"/>
    <mergeCell ref="AH9716:AJ9716"/>
    <mergeCell ref="D9711:E9711"/>
    <mergeCell ref="F9711:J9711"/>
    <mergeCell ref="K9711:M9711"/>
    <mergeCell ref="N9711:Q9711"/>
    <mergeCell ref="R9711:U9711"/>
    <mergeCell ref="V9711:W9711"/>
    <mergeCell ref="X9711:Y9711"/>
    <mergeCell ref="Z9711:AA9711"/>
    <mergeCell ref="AB9711:AC9711"/>
    <mergeCell ref="AD9711:AE9711"/>
    <mergeCell ref="AF9711:AG9711"/>
    <mergeCell ref="AH9711:AJ9711"/>
    <mergeCell ref="D9712:E9712"/>
    <mergeCell ref="F9712:J9712"/>
    <mergeCell ref="K9712:M9712"/>
    <mergeCell ref="N9712:Q9712"/>
    <mergeCell ref="R9712:U9712"/>
    <mergeCell ref="V9712:W9712"/>
    <mergeCell ref="X9712:Y9712"/>
    <mergeCell ref="Z9712:AA9712"/>
    <mergeCell ref="AB9712:AC9712"/>
    <mergeCell ref="AD9712:AE9712"/>
    <mergeCell ref="AF9712:AG9712"/>
    <mergeCell ref="AH9712:AJ9712"/>
    <mergeCell ref="D9713:E9713"/>
    <mergeCell ref="F9713:J9713"/>
    <mergeCell ref="K9713:M9713"/>
    <mergeCell ref="N9713:Q9713"/>
    <mergeCell ref="R9713:U9713"/>
    <mergeCell ref="V9713:W9713"/>
    <mergeCell ref="X9713:Y9713"/>
    <mergeCell ref="Z9713:AA9713"/>
    <mergeCell ref="AB9713:AC9713"/>
    <mergeCell ref="AD9713:AE9713"/>
    <mergeCell ref="AF9713:AG9713"/>
    <mergeCell ref="AH9713:AJ9713"/>
    <mergeCell ref="D9708:E9708"/>
    <mergeCell ref="F9708:J9708"/>
    <mergeCell ref="K9708:M9708"/>
    <mergeCell ref="N9708:Q9708"/>
    <mergeCell ref="R9708:U9708"/>
    <mergeCell ref="V9708:W9708"/>
    <mergeCell ref="X9708:Y9708"/>
    <mergeCell ref="Z9708:AA9708"/>
    <mergeCell ref="AB9708:AC9708"/>
    <mergeCell ref="AD9708:AE9708"/>
    <mergeCell ref="AF9708:AG9708"/>
    <mergeCell ref="AH9708:AJ9708"/>
    <mergeCell ref="D9709:E9709"/>
    <mergeCell ref="F9709:J9709"/>
    <mergeCell ref="K9709:M9709"/>
    <mergeCell ref="N9709:Q9709"/>
    <mergeCell ref="R9709:U9709"/>
    <mergeCell ref="V9709:W9709"/>
    <mergeCell ref="X9709:Y9709"/>
    <mergeCell ref="Z9709:AA9709"/>
    <mergeCell ref="AB9709:AC9709"/>
    <mergeCell ref="AD9709:AE9709"/>
    <mergeCell ref="AF9709:AG9709"/>
    <mergeCell ref="AH9709:AJ9709"/>
    <mergeCell ref="D9710:E9710"/>
    <mergeCell ref="F9710:J9710"/>
    <mergeCell ref="K9710:M9710"/>
    <mergeCell ref="N9710:Q9710"/>
    <mergeCell ref="R9710:U9710"/>
    <mergeCell ref="V9710:W9710"/>
    <mergeCell ref="X9710:Y9710"/>
    <mergeCell ref="Z9710:AA9710"/>
    <mergeCell ref="AB9710:AC9710"/>
    <mergeCell ref="AD9710:AE9710"/>
    <mergeCell ref="AF9710:AG9710"/>
    <mergeCell ref="AH9710:AJ9710"/>
    <mergeCell ref="D9705:E9705"/>
    <mergeCell ref="F9705:J9705"/>
    <mergeCell ref="K9705:M9705"/>
    <mergeCell ref="N9705:Q9705"/>
    <mergeCell ref="R9705:U9705"/>
    <mergeCell ref="V9705:W9705"/>
    <mergeCell ref="X9705:Y9705"/>
    <mergeCell ref="Z9705:AA9705"/>
    <mergeCell ref="AB9705:AC9705"/>
    <mergeCell ref="AD9705:AE9705"/>
    <mergeCell ref="AF9705:AG9705"/>
    <mergeCell ref="AH9705:AJ9705"/>
    <mergeCell ref="D9706:E9706"/>
    <mergeCell ref="F9706:J9706"/>
    <mergeCell ref="K9706:M9706"/>
    <mergeCell ref="N9706:Q9706"/>
    <mergeCell ref="R9706:U9706"/>
    <mergeCell ref="V9706:W9706"/>
    <mergeCell ref="X9706:Y9706"/>
    <mergeCell ref="Z9706:AA9706"/>
    <mergeCell ref="AB9706:AC9706"/>
    <mergeCell ref="AD9706:AE9706"/>
    <mergeCell ref="AF9706:AG9706"/>
    <mergeCell ref="AH9706:AJ9706"/>
    <mergeCell ref="D9707:E9707"/>
    <mergeCell ref="F9707:J9707"/>
    <mergeCell ref="K9707:M9707"/>
    <mergeCell ref="N9707:Q9707"/>
    <mergeCell ref="R9707:U9707"/>
    <mergeCell ref="V9707:W9707"/>
    <mergeCell ref="X9707:Y9707"/>
    <mergeCell ref="Z9707:AA9707"/>
    <mergeCell ref="AB9707:AC9707"/>
    <mergeCell ref="AD9707:AE9707"/>
    <mergeCell ref="AF9707:AG9707"/>
    <mergeCell ref="AH9707:AJ9707"/>
    <mergeCell ref="B9695:F9695"/>
    <mergeCell ref="H9695:R9695"/>
    <mergeCell ref="AB9696:AG9700"/>
    <mergeCell ref="B9697:E9697"/>
    <mergeCell ref="H9697:N9697"/>
    <mergeCell ref="O9697:R9697"/>
    <mergeCell ref="T9697:AA9697"/>
    <mergeCell ref="B9702:B9703"/>
    <mergeCell ref="D9702:E9703"/>
    <mergeCell ref="G9702:H9703"/>
    <mergeCell ref="J9702:M9703"/>
    <mergeCell ref="N9702:O9703"/>
    <mergeCell ref="Q9702:S9703"/>
    <mergeCell ref="T9702:U9703"/>
    <mergeCell ref="X9702:Y9703"/>
    <mergeCell ref="Z9702:AA9703"/>
    <mergeCell ref="AB9702:AB9703"/>
    <mergeCell ref="AC9702:AC9703"/>
    <mergeCell ref="AE9702:AE9703"/>
    <mergeCell ref="AF9702:AF9703"/>
    <mergeCell ref="AG9702:AH9703"/>
    <mergeCell ref="D9704:E9704"/>
    <mergeCell ref="F9704:J9704"/>
    <mergeCell ref="K9704:M9704"/>
    <mergeCell ref="N9704:Q9704"/>
    <mergeCell ref="R9704:U9704"/>
    <mergeCell ref="V9704:W9704"/>
    <mergeCell ref="X9704:Y9704"/>
    <mergeCell ref="Z9704:AA9704"/>
    <mergeCell ref="AB9704:AC9704"/>
    <mergeCell ref="AD9704:AE9704"/>
    <mergeCell ref="AF9704:AG9704"/>
    <mergeCell ref="AH9704:AJ9704"/>
    <mergeCell ref="D9686:E9686"/>
    <mergeCell ref="F9686:J9686"/>
    <mergeCell ref="K9686:M9686"/>
    <mergeCell ref="N9686:Q9686"/>
    <mergeCell ref="R9686:U9686"/>
    <mergeCell ref="V9686:W9686"/>
    <mergeCell ref="D9687:E9687"/>
    <mergeCell ref="F9687:J9687"/>
    <mergeCell ref="K9687:M9687"/>
    <mergeCell ref="N9687:Q9687"/>
    <mergeCell ref="R9687:U9687"/>
    <mergeCell ref="V9687:W9687"/>
    <mergeCell ref="D9688:E9688"/>
    <mergeCell ref="F9688:J9688"/>
    <mergeCell ref="K9688:M9688"/>
    <mergeCell ref="N9688:Q9688"/>
    <mergeCell ref="R9688:U9688"/>
    <mergeCell ref="V9688:W9688"/>
    <mergeCell ref="D9689:E9689"/>
    <mergeCell ref="F9689:J9689"/>
    <mergeCell ref="K9689:M9689"/>
    <mergeCell ref="N9689:Q9689"/>
    <mergeCell ref="R9689:U9689"/>
    <mergeCell ref="V9689:W9689"/>
    <mergeCell ref="D9690:E9690"/>
    <mergeCell ref="F9690:J9690"/>
    <mergeCell ref="K9690:M9690"/>
    <mergeCell ref="N9690:Q9690"/>
    <mergeCell ref="R9690:U9690"/>
    <mergeCell ref="V9690:W9690"/>
    <mergeCell ref="D9691:E9691"/>
    <mergeCell ref="F9691:J9691"/>
    <mergeCell ref="K9691:M9691"/>
    <mergeCell ref="N9691:Q9691"/>
    <mergeCell ref="R9691:U9691"/>
    <mergeCell ref="V9691:W9691"/>
    <mergeCell ref="D9680:E9680"/>
    <mergeCell ref="F9680:J9680"/>
    <mergeCell ref="K9680:M9680"/>
    <mergeCell ref="N9680:Q9680"/>
    <mergeCell ref="R9680:U9680"/>
    <mergeCell ref="V9680:W9680"/>
    <mergeCell ref="D9681:E9681"/>
    <mergeCell ref="F9681:J9681"/>
    <mergeCell ref="K9681:M9681"/>
    <mergeCell ref="N9681:Q9681"/>
    <mergeCell ref="R9681:U9681"/>
    <mergeCell ref="V9681:W9681"/>
    <mergeCell ref="D9682:E9682"/>
    <mergeCell ref="F9682:J9682"/>
    <mergeCell ref="K9682:M9682"/>
    <mergeCell ref="N9682:Q9682"/>
    <mergeCell ref="R9682:U9682"/>
    <mergeCell ref="V9682:W9682"/>
    <mergeCell ref="D9683:E9683"/>
    <mergeCell ref="F9683:J9683"/>
    <mergeCell ref="K9683:M9683"/>
    <mergeCell ref="N9683:Q9683"/>
    <mergeCell ref="R9683:U9683"/>
    <mergeCell ref="V9683:W9683"/>
    <mergeCell ref="D9684:E9684"/>
    <mergeCell ref="F9684:J9684"/>
    <mergeCell ref="K9684:M9684"/>
    <mergeCell ref="N9684:Q9684"/>
    <mergeCell ref="R9684:U9684"/>
    <mergeCell ref="V9684:W9684"/>
    <mergeCell ref="D9685:E9685"/>
    <mergeCell ref="F9685:J9685"/>
    <mergeCell ref="K9685:M9685"/>
    <mergeCell ref="N9685:Q9685"/>
    <mergeCell ref="R9685:U9685"/>
    <mergeCell ref="V9685:W9685"/>
    <mergeCell ref="D9674:E9674"/>
    <mergeCell ref="F9674:J9674"/>
    <mergeCell ref="K9674:M9674"/>
    <mergeCell ref="N9674:Q9674"/>
    <mergeCell ref="R9674:U9674"/>
    <mergeCell ref="V9674:W9674"/>
    <mergeCell ref="D9675:E9675"/>
    <mergeCell ref="F9675:J9675"/>
    <mergeCell ref="K9675:M9675"/>
    <mergeCell ref="N9675:Q9675"/>
    <mergeCell ref="R9675:U9675"/>
    <mergeCell ref="V9675:W9675"/>
    <mergeCell ref="D9676:E9676"/>
    <mergeCell ref="F9676:J9676"/>
    <mergeCell ref="K9676:M9676"/>
    <mergeCell ref="N9676:Q9676"/>
    <mergeCell ref="R9676:U9676"/>
    <mergeCell ref="V9676:W9676"/>
    <mergeCell ref="D9677:E9677"/>
    <mergeCell ref="F9677:J9677"/>
    <mergeCell ref="K9677:M9677"/>
    <mergeCell ref="N9677:Q9677"/>
    <mergeCell ref="R9677:U9677"/>
    <mergeCell ref="V9677:W9677"/>
    <mergeCell ref="D9678:E9678"/>
    <mergeCell ref="F9678:J9678"/>
    <mergeCell ref="K9678:M9678"/>
    <mergeCell ref="N9678:Q9678"/>
    <mergeCell ref="R9678:U9678"/>
    <mergeCell ref="V9678:W9678"/>
    <mergeCell ref="D9679:E9679"/>
    <mergeCell ref="F9679:J9679"/>
    <mergeCell ref="K9679:M9679"/>
    <mergeCell ref="N9679:Q9679"/>
    <mergeCell ref="R9679:U9679"/>
    <mergeCell ref="V9679:W9679"/>
    <mergeCell ref="D9668:E9668"/>
    <mergeCell ref="F9668:J9668"/>
    <mergeCell ref="K9668:M9668"/>
    <mergeCell ref="N9668:Q9668"/>
    <mergeCell ref="R9668:U9668"/>
    <mergeCell ref="V9668:W9668"/>
    <mergeCell ref="T9666:U9667"/>
    <mergeCell ref="X9666:Y9667"/>
    <mergeCell ref="D9669:E9669"/>
    <mergeCell ref="F9669:J9669"/>
    <mergeCell ref="K9669:M9669"/>
    <mergeCell ref="N9669:Q9669"/>
    <mergeCell ref="R9669:U9669"/>
    <mergeCell ref="V9669:W9669"/>
    <mergeCell ref="D9670:E9670"/>
    <mergeCell ref="F9670:J9670"/>
    <mergeCell ref="K9670:M9670"/>
    <mergeCell ref="N9670:Q9670"/>
    <mergeCell ref="R9670:U9670"/>
    <mergeCell ref="V9670:W9670"/>
    <mergeCell ref="D9671:E9671"/>
    <mergeCell ref="F9671:J9671"/>
    <mergeCell ref="K9671:M9671"/>
    <mergeCell ref="N9671:Q9671"/>
    <mergeCell ref="R9671:U9671"/>
    <mergeCell ref="V9671:W9671"/>
    <mergeCell ref="D9672:E9672"/>
    <mergeCell ref="F9672:J9672"/>
    <mergeCell ref="K9672:M9672"/>
    <mergeCell ref="N9672:Q9672"/>
    <mergeCell ref="R9672:U9672"/>
    <mergeCell ref="V9672:W9672"/>
    <mergeCell ref="D9673:E9673"/>
    <mergeCell ref="F9673:J9673"/>
    <mergeCell ref="K9673:M9673"/>
    <mergeCell ref="N9673:Q9673"/>
    <mergeCell ref="R9673:U9673"/>
    <mergeCell ref="V9673:W9673"/>
    <mergeCell ref="D9656:E9656"/>
    <mergeCell ref="F9656:J9656"/>
    <mergeCell ref="K9656:M9656"/>
    <mergeCell ref="N9656:Q9656"/>
    <mergeCell ref="R9656:U9656"/>
    <mergeCell ref="V9656:W9656"/>
    <mergeCell ref="X9656:Y9656"/>
    <mergeCell ref="Z9656:AA9656"/>
    <mergeCell ref="AB9656:AC9656"/>
    <mergeCell ref="AD9656:AE9656"/>
    <mergeCell ref="AF9656:AG9656"/>
    <mergeCell ref="AH9656:AJ9656"/>
    <mergeCell ref="D9657:E9657"/>
    <mergeCell ref="F9657:J9657"/>
    <mergeCell ref="K9657:M9657"/>
    <mergeCell ref="N9657:Q9657"/>
    <mergeCell ref="R9657:U9657"/>
    <mergeCell ref="V9657:W9657"/>
    <mergeCell ref="X9657:Y9657"/>
    <mergeCell ref="Z9657:AA9657"/>
    <mergeCell ref="AB9657:AC9657"/>
    <mergeCell ref="AD9657:AE9657"/>
    <mergeCell ref="AF9657:AG9657"/>
    <mergeCell ref="AH9657:AJ9657"/>
    <mergeCell ref="B9658:E9658"/>
    <mergeCell ref="B9659:F9659"/>
    <mergeCell ref="H9659:R9659"/>
    <mergeCell ref="AB9660:AG9664"/>
    <mergeCell ref="B9661:E9661"/>
    <mergeCell ref="H9661:N9661"/>
    <mergeCell ref="O9661:R9661"/>
    <mergeCell ref="T9661:AA9661"/>
    <mergeCell ref="Z9666:AA9667"/>
    <mergeCell ref="AB9666:AB9667"/>
    <mergeCell ref="AC9666:AC9667"/>
    <mergeCell ref="AE9666:AE9667"/>
    <mergeCell ref="B9666:B9667"/>
    <mergeCell ref="D9666:E9667"/>
    <mergeCell ref="G9666:H9667"/>
    <mergeCell ref="J9666:M9667"/>
    <mergeCell ref="N9666:O9667"/>
    <mergeCell ref="Q9666:S9667"/>
    <mergeCell ref="AF9666:AF9667"/>
    <mergeCell ref="AG9666:AH9667"/>
    <mergeCell ref="D9653:E9653"/>
    <mergeCell ref="F9653:J9653"/>
    <mergeCell ref="K9653:M9653"/>
    <mergeCell ref="N9653:Q9653"/>
    <mergeCell ref="R9653:U9653"/>
    <mergeCell ref="V9653:W9653"/>
    <mergeCell ref="X9653:Y9653"/>
    <mergeCell ref="Z9653:AA9653"/>
    <mergeCell ref="AB9653:AC9653"/>
    <mergeCell ref="AD9653:AE9653"/>
    <mergeCell ref="AF9653:AG9653"/>
    <mergeCell ref="AH9653:AJ9653"/>
    <mergeCell ref="D9654:E9654"/>
    <mergeCell ref="F9654:J9654"/>
    <mergeCell ref="K9654:M9654"/>
    <mergeCell ref="N9654:Q9654"/>
    <mergeCell ref="R9654:U9654"/>
    <mergeCell ref="V9654:W9654"/>
    <mergeCell ref="X9654:Y9654"/>
    <mergeCell ref="Z9654:AA9654"/>
    <mergeCell ref="AB9654:AC9654"/>
    <mergeCell ref="AD9654:AE9654"/>
    <mergeCell ref="AF9654:AG9654"/>
    <mergeCell ref="AH9654:AJ9654"/>
    <mergeCell ref="D9655:E9655"/>
    <mergeCell ref="F9655:J9655"/>
    <mergeCell ref="K9655:M9655"/>
    <mergeCell ref="N9655:Q9655"/>
    <mergeCell ref="R9655:U9655"/>
    <mergeCell ref="V9655:W9655"/>
    <mergeCell ref="X9655:Y9655"/>
    <mergeCell ref="Z9655:AA9655"/>
    <mergeCell ref="AB9655:AC9655"/>
    <mergeCell ref="AD9655:AE9655"/>
    <mergeCell ref="AF9655:AG9655"/>
    <mergeCell ref="AH9655:AJ9655"/>
    <mergeCell ref="D9650:E9650"/>
    <mergeCell ref="F9650:J9650"/>
    <mergeCell ref="K9650:M9650"/>
    <mergeCell ref="N9650:Q9650"/>
    <mergeCell ref="R9650:U9650"/>
    <mergeCell ref="V9650:W9650"/>
    <mergeCell ref="X9650:Y9650"/>
    <mergeCell ref="Z9650:AA9650"/>
    <mergeCell ref="AB9650:AC9650"/>
    <mergeCell ref="AD9650:AE9650"/>
    <mergeCell ref="AF9650:AG9650"/>
    <mergeCell ref="AH9650:AJ9650"/>
    <mergeCell ref="D9651:E9651"/>
    <mergeCell ref="F9651:J9651"/>
    <mergeCell ref="K9651:M9651"/>
    <mergeCell ref="N9651:Q9651"/>
    <mergeCell ref="R9651:U9651"/>
    <mergeCell ref="V9651:W9651"/>
    <mergeCell ref="X9651:Y9651"/>
    <mergeCell ref="Z9651:AA9651"/>
    <mergeCell ref="AB9651:AC9651"/>
    <mergeCell ref="AD9651:AE9651"/>
    <mergeCell ref="AF9651:AG9651"/>
    <mergeCell ref="AH9651:AJ9651"/>
    <mergeCell ref="D9652:E9652"/>
    <mergeCell ref="F9652:J9652"/>
    <mergeCell ref="K9652:M9652"/>
    <mergeCell ref="N9652:Q9652"/>
    <mergeCell ref="R9652:U9652"/>
    <mergeCell ref="V9652:W9652"/>
    <mergeCell ref="X9652:Y9652"/>
    <mergeCell ref="Z9652:AA9652"/>
    <mergeCell ref="AB9652:AC9652"/>
    <mergeCell ref="AD9652:AE9652"/>
    <mergeCell ref="AF9652:AG9652"/>
    <mergeCell ref="AH9652:AJ9652"/>
    <mergeCell ref="D9647:E9647"/>
    <mergeCell ref="F9647:J9647"/>
    <mergeCell ref="K9647:M9647"/>
    <mergeCell ref="N9647:Q9647"/>
    <mergeCell ref="R9647:U9647"/>
    <mergeCell ref="V9647:W9647"/>
    <mergeCell ref="X9647:Y9647"/>
    <mergeCell ref="Z9647:AA9647"/>
    <mergeCell ref="AB9647:AC9647"/>
    <mergeCell ref="AD9647:AE9647"/>
    <mergeCell ref="AF9647:AG9647"/>
    <mergeCell ref="AH9647:AJ9647"/>
    <mergeCell ref="D9648:E9648"/>
    <mergeCell ref="F9648:J9648"/>
    <mergeCell ref="K9648:M9648"/>
    <mergeCell ref="N9648:Q9648"/>
    <mergeCell ref="R9648:U9648"/>
    <mergeCell ref="V9648:W9648"/>
    <mergeCell ref="X9648:Y9648"/>
    <mergeCell ref="Z9648:AA9648"/>
    <mergeCell ref="AB9648:AC9648"/>
    <mergeCell ref="AD9648:AE9648"/>
    <mergeCell ref="AF9648:AG9648"/>
    <mergeCell ref="AH9648:AJ9648"/>
    <mergeCell ref="D9649:E9649"/>
    <mergeCell ref="F9649:J9649"/>
    <mergeCell ref="K9649:M9649"/>
    <mergeCell ref="N9649:Q9649"/>
    <mergeCell ref="R9649:U9649"/>
    <mergeCell ref="V9649:W9649"/>
    <mergeCell ref="X9649:Y9649"/>
    <mergeCell ref="Z9649:AA9649"/>
    <mergeCell ref="AB9649:AC9649"/>
    <mergeCell ref="AD9649:AE9649"/>
    <mergeCell ref="AF9649:AG9649"/>
    <mergeCell ref="AH9649:AJ9649"/>
    <mergeCell ref="D9644:E9644"/>
    <mergeCell ref="F9644:J9644"/>
    <mergeCell ref="K9644:M9644"/>
    <mergeCell ref="N9644:Q9644"/>
    <mergeCell ref="R9644:U9644"/>
    <mergeCell ref="V9644:W9644"/>
    <mergeCell ref="X9644:Y9644"/>
    <mergeCell ref="Z9644:AA9644"/>
    <mergeCell ref="AB9644:AC9644"/>
    <mergeCell ref="AD9644:AE9644"/>
    <mergeCell ref="AF9644:AG9644"/>
    <mergeCell ref="AH9644:AJ9644"/>
    <mergeCell ref="D9645:E9645"/>
    <mergeCell ref="F9645:J9645"/>
    <mergeCell ref="K9645:M9645"/>
    <mergeCell ref="N9645:Q9645"/>
    <mergeCell ref="R9645:U9645"/>
    <mergeCell ref="V9645:W9645"/>
    <mergeCell ref="X9645:Y9645"/>
    <mergeCell ref="Z9645:AA9645"/>
    <mergeCell ref="AB9645:AC9645"/>
    <mergeCell ref="AD9645:AE9645"/>
    <mergeCell ref="AF9645:AG9645"/>
    <mergeCell ref="AH9645:AJ9645"/>
    <mergeCell ref="D9646:E9646"/>
    <mergeCell ref="F9646:J9646"/>
    <mergeCell ref="K9646:M9646"/>
    <mergeCell ref="N9646:Q9646"/>
    <mergeCell ref="R9646:U9646"/>
    <mergeCell ref="V9646:W9646"/>
    <mergeCell ref="X9646:Y9646"/>
    <mergeCell ref="Z9646:AA9646"/>
    <mergeCell ref="AB9646:AC9646"/>
    <mergeCell ref="AD9646:AE9646"/>
    <mergeCell ref="AF9646:AG9646"/>
    <mergeCell ref="AH9646:AJ9646"/>
    <mergeCell ref="D9641:E9641"/>
    <mergeCell ref="F9641:J9641"/>
    <mergeCell ref="K9641:M9641"/>
    <mergeCell ref="N9641:Q9641"/>
    <mergeCell ref="R9641:U9641"/>
    <mergeCell ref="V9641:W9641"/>
    <mergeCell ref="X9641:Y9641"/>
    <mergeCell ref="Z9641:AA9641"/>
    <mergeCell ref="AB9641:AC9641"/>
    <mergeCell ref="AD9641:AE9641"/>
    <mergeCell ref="AF9641:AG9641"/>
    <mergeCell ref="AH9641:AJ9641"/>
    <mergeCell ref="D9642:E9642"/>
    <mergeCell ref="F9642:J9642"/>
    <mergeCell ref="K9642:M9642"/>
    <mergeCell ref="N9642:Q9642"/>
    <mergeCell ref="R9642:U9642"/>
    <mergeCell ref="V9642:W9642"/>
    <mergeCell ref="X9642:Y9642"/>
    <mergeCell ref="Z9642:AA9642"/>
    <mergeCell ref="AB9642:AC9642"/>
    <mergeCell ref="AD9642:AE9642"/>
    <mergeCell ref="AF9642:AG9642"/>
    <mergeCell ref="AH9642:AJ9642"/>
    <mergeCell ref="D9643:E9643"/>
    <mergeCell ref="F9643:J9643"/>
    <mergeCell ref="K9643:M9643"/>
    <mergeCell ref="N9643:Q9643"/>
    <mergeCell ref="R9643:U9643"/>
    <mergeCell ref="V9643:W9643"/>
    <mergeCell ref="X9643:Y9643"/>
    <mergeCell ref="Z9643:AA9643"/>
    <mergeCell ref="AB9643:AC9643"/>
    <mergeCell ref="AD9643:AE9643"/>
    <mergeCell ref="AF9643:AG9643"/>
    <mergeCell ref="AH9643:AJ9643"/>
    <mergeCell ref="D9638:E9638"/>
    <mergeCell ref="F9638:J9638"/>
    <mergeCell ref="K9638:M9638"/>
    <mergeCell ref="N9638:Q9638"/>
    <mergeCell ref="R9638:U9638"/>
    <mergeCell ref="V9638:W9638"/>
    <mergeCell ref="X9638:Y9638"/>
    <mergeCell ref="Z9638:AA9638"/>
    <mergeCell ref="AB9638:AC9638"/>
    <mergeCell ref="AD9638:AE9638"/>
    <mergeCell ref="AF9638:AG9638"/>
    <mergeCell ref="AH9638:AJ9638"/>
    <mergeCell ref="D9639:E9639"/>
    <mergeCell ref="F9639:J9639"/>
    <mergeCell ref="K9639:M9639"/>
    <mergeCell ref="N9639:Q9639"/>
    <mergeCell ref="R9639:U9639"/>
    <mergeCell ref="V9639:W9639"/>
    <mergeCell ref="X9639:Y9639"/>
    <mergeCell ref="Z9639:AA9639"/>
    <mergeCell ref="AB9639:AC9639"/>
    <mergeCell ref="AD9639:AE9639"/>
    <mergeCell ref="AF9639:AG9639"/>
    <mergeCell ref="AH9639:AJ9639"/>
    <mergeCell ref="D9640:E9640"/>
    <mergeCell ref="F9640:J9640"/>
    <mergeCell ref="K9640:M9640"/>
    <mergeCell ref="N9640:Q9640"/>
    <mergeCell ref="R9640:U9640"/>
    <mergeCell ref="V9640:W9640"/>
    <mergeCell ref="X9640:Y9640"/>
    <mergeCell ref="Z9640:AA9640"/>
    <mergeCell ref="AB9640:AC9640"/>
    <mergeCell ref="AD9640:AE9640"/>
    <mergeCell ref="AF9640:AG9640"/>
    <mergeCell ref="AH9640:AJ9640"/>
    <mergeCell ref="D9635:E9635"/>
    <mergeCell ref="F9635:J9635"/>
    <mergeCell ref="K9635:M9635"/>
    <mergeCell ref="N9635:Q9635"/>
    <mergeCell ref="R9635:U9635"/>
    <mergeCell ref="V9635:W9635"/>
    <mergeCell ref="X9635:Y9635"/>
    <mergeCell ref="Z9635:AA9635"/>
    <mergeCell ref="AB9635:AC9635"/>
    <mergeCell ref="AD9635:AE9635"/>
    <mergeCell ref="AF9635:AG9635"/>
    <mergeCell ref="AH9635:AJ9635"/>
    <mergeCell ref="D9636:E9636"/>
    <mergeCell ref="F9636:J9636"/>
    <mergeCell ref="K9636:M9636"/>
    <mergeCell ref="N9636:Q9636"/>
    <mergeCell ref="R9636:U9636"/>
    <mergeCell ref="V9636:W9636"/>
    <mergeCell ref="X9636:Y9636"/>
    <mergeCell ref="Z9636:AA9636"/>
    <mergeCell ref="AB9636:AC9636"/>
    <mergeCell ref="AD9636:AE9636"/>
    <mergeCell ref="AF9636:AG9636"/>
    <mergeCell ref="AH9636:AJ9636"/>
    <mergeCell ref="D9637:E9637"/>
    <mergeCell ref="F9637:J9637"/>
    <mergeCell ref="K9637:M9637"/>
    <mergeCell ref="N9637:Q9637"/>
    <mergeCell ref="R9637:U9637"/>
    <mergeCell ref="V9637:W9637"/>
    <mergeCell ref="X9637:Y9637"/>
    <mergeCell ref="Z9637:AA9637"/>
    <mergeCell ref="AB9637:AC9637"/>
    <mergeCell ref="AD9637:AE9637"/>
    <mergeCell ref="AF9637:AG9637"/>
    <mergeCell ref="AH9637:AJ9637"/>
    <mergeCell ref="D9632:E9632"/>
    <mergeCell ref="F9632:J9632"/>
    <mergeCell ref="K9632:M9632"/>
    <mergeCell ref="N9632:Q9632"/>
    <mergeCell ref="R9632:U9632"/>
    <mergeCell ref="V9632:W9632"/>
    <mergeCell ref="X9632:Y9632"/>
    <mergeCell ref="Z9632:AA9632"/>
    <mergeCell ref="AB9632:AC9632"/>
    <mergeCell ref="AD9632:AE9632"/>
    <mergeCell ref="AF9632:AG9632"/>
    <mergeCell ref="AH9632:AJ9632"/>
    <mergeCell ref="D9633:E9633"/>
    <mergeCell ref="F9633:J9633"/>
    <mergeCell ref="K9633:M9633"/>
    <mergeCell ref="N9633:Q9633"/>
    <mergeCell ref="R9633:U9633"/>
    <mergeCell ref="V9633:W9633"/>
    <mergeCell ref="X9633:Y9633"/>
    <mergeCell ref="Z9633:AA9633"/>
    <mergeCell ref="AB9633:AC9633"/>
    <mergeCell ref="AD9633:AE9633"/>
    <mergeCell ref="AF9633:AG9633"/>
    <mergeCell ref="AH9633:AJ9633"/>
    <mergeCell ref="D9634:E9634"/>
    <mergeCell ref="F9634:J9634"/>
    <mergeCell ref="K9634:M9634"/>
    <mergeCell ref="N9634:Q9634"/>
    <mergeCell ref="R9634:U9634"/>
    <mergeCell ref="V9634:W9634"/>
    <mergeCell ref="X9634:Y9634"/>
    <mergeCell ref="Z9634:AA9634"/>
    <mergeCell ref="AB9634:AC9634"/>
    <mergeCell ref="AD9634:AE9634"/>
    <mergeCell ref="AF9634:AG9634"/>
    <mergeCell ref="AH9634:AJ9634"/>
    <mergeCell ref="D9629:E9629"/>
    <mergeCell ref="F9629:J9629"/>
    <mergeCell ref="K9629:M9629"/>
    <mergeCell ref="N9629:Q9629"/>
    <mergeCell ref="R9629:U9629"/>
    <mergeCell ref="V9629:W9629"/>
    <mergeCell ref="X9629:Y9629"/>
    <mergeCell ref="Z9629:AA9629"/>
    <mergeCell ref="AB9629:AC9629"/>
    <mergeCell ref="AD9629:AE9629"/>
    <mergeCell ref="AF9629:AG9629"/>
    <mergeCell ref="AH9629:AJ9629"/>
    <mergeCell ref="D9630:E9630"/>
    <mergeCell ref="F9630:J9630"/>
    <mergeCell ref="K9630:M9630"/>
    <mergeCell ref="N9630:Q9630"/>
    <mergeCell ref="R9630:U9630"/>
    <mergeCell ref="V9630:W9630"/>
    <mergeCell ref="X9630:Y9630"/>
    <mergeCell ref="Z9630:AA9630"/>
    <mergeCell ref="AB9630:AC9630"/>
    <mergeCell ref="AD9630:AE9630"/>
    <mergeCell ref="AF9630:AG9630"/>
    <mergeCell ref="AH9630:AJ9630"/>
    <mergeCell ref="D9631:E9631"/>
    <mergeCell ref="F9631:J9631"/>
    <mergeCell ref="K9631:M9631"/>
    <mergeCell ref="N9631:Q9631"/>
    <mergeCell ref="R9631:U9631"/>
    <mergeCell ref="V9631:W9631"/>
    <mergeCell ref="X9631:Y9631"/>
    <mergeCell ref="Z9631:AA9631"/>
    <mergeCell ref="AB9631:AC9631"/>
    <mergeCell ref="AD9631:AE9631"/>
    <mergeCell ref="AF9631:AG9631"/>
    <mergeCell ref="AH9631:AJ9631"/>
    <mergeCell ref="D9626:E9626"/>
    <mergeCell ref="F9626:J9626"/>
    <mergeCell ref="K9626:M9626"/>
    <mergeCell ref="N9626:Q9626"/>
    <mergeCell ref="R9626:U9626"/>
    <mergeCell ref="V9626:W9626"/>
    <mergeCell ref="X9626:Y9626"/>
    <mergeCell ref="Z9626:AA9626"/>
    <mergeCell ref="AB9626:AC9626"/>
    <mergeCell ref="AD9626:AE9626"/>
    <mergeCell ref="AF9626:AG9626"/>
    <mergeCell ref="AH9626:AJ9626"/>
    <mergeCell ref="D9627:E9627"/>
    <mergeCell ref="F9627:J9627"/>
    <mergeCell ref="K9627:M9627"/>
    <mergeCell ref="N9627:Q9627"/>
    <mergeCell ref="R9627:U9627"/>
    <mergeCell ref="V9627:W9627"/>
    <mergeCell ref="X9627:Y9627"/>
    <mergeCell ref="Z9627:AA9627"/>
    <mergeCell ref="AB9627:AC9627"/>
    <mergeCell ref="AD9627:AE9627"/>
    <mergeCell ref="AF9627:AG9627"/>
    <mergeCell ref="AH9627:AJ9627"/>
    <mergeCell ref="D9628:E9628"/>
    <mergeCell ref="F9628:J9628"/>
    <mergeCell ref="K9628:M9628"/>
    <mergeCell ref="N9628:Q9628"/>
    <mergeCell ref="R9628:U9628"/>
    <mergeCell ref="V9628:W9628"/>
    <mergeCell ref="X9628:Y9628"/>
    <mergeCell ref="Z9628:AA9628"/>
    <mergeCell ref="AB9628:AC9628"/>
    <mergeCell ref="AD9628:AE9628"/>
    <mergeCell ref="AF9628:AG9628"/>
    <mergeCell ref="AH9628:AJ9628"/>
    <mergeCell ref="D9623:E9623"/>
    <mergeCell ref="F9623:J9623"/>
    <mergeCell ref="K9623:M9623"/>
    <mergeCell ref="N9623:Q9623"/>
    <mergeCell ref="R9623:U9623"/>
    <mergeCell ref="V9623:W9623"/>
    <mergeCell ref="X9623:Y9623"/>
    <mergeCell ref="Z9623:AA9623"/>
    <mergeCell ref="AB9623:AC9623"/>
    <mergeCell ref="AD9623:AE9623"/>
    <mergeCell ref="AF9623:AG9623"/>
    <mergeCell ref="AH9623:AJ9623"/>
    <mergeCell ref="D9624:E9624"/>
    <mergeCell ref="F9624:J9624"/>
    <mergeCell ref="K9624:M9624"/>
    <mergeCell ref="N9624:Q9624"/>
    <mergeCell ref="R9624:U9624"/>
    <mergeCell ref="V9624:W9624"/>
    <mergeCell ref="X9624:Y9624"/>
    <mergeCell ref="Z9624:AA9624"/>
    <mergeCell ref="AB9624:AC9624"/>
    <mergeCell ref="AD9624:AE9624"/>
    <mergeCell ref="AF9624:AG9624"/>
    <mergeCell ref="AH9624:AJ9624"/>
    <mergeCell ref="D9625:E9625"/>
    <mergeCell ref="F9625:J9625"/>
    <mergeCell ref="K9625:M9625"/>
    <mergeCell ref="N9625:Q9625"/>
    <mergeCell ref="R9625:U9625"/>
    <mergeCell ref="V9625:W9625"/>
    <mergeCell ref="X9625:Y9625"/>
    <mergeCell ref="Z9625:AA9625"/>
    <mergeCell ref="AB9625:AC9625"/>
    <mergeCell ref="AD9625:AE9625"/>
    <mergeCell ref="AF9625:AG9625"/>
    <mergeCell ref="AH9625:AJ9625"/>
    <mergeCell ref="D9620:E9620"/>
    <mergeCell ref="F9620:J9620"/>
    <mergeCell ref="K9620:M9620"/>
    <mergeCell ref="N9620:Q9620"/>
    <mergeCell ref="R9620:U9620"/>
    <mergeCell ref="V9620:W9620"/>
    <mergeCell ref="X9620:Y9620"/>
    <mergeCell ref="Z9620:AA9620"/>
    <mergeCell ref="AB9620:AC9620"/>
    <mergeCell ref="AD9620:AE9620"/>
    <mergeCell ref="AF9620:AG9620"/>
    <mergeCell ref="AH9620:AJ9620"/>
    <mergeCell ref="D9621:E9621"/>
    <mergeCell ref="F9621:J9621"/>
    <mergeCell ref="K9621:M9621"/>
    <mergeCell ref="N9621:Q9621"/>
    <mergeCell ref="R9621:U9621"/>
    <mergeCell ref="V9621:W9621"/>
    <mergeCell ref="X9621:Y9621"/>
    <mergeCell ref="Z9621:AA9621"/>
    <mergeCell ref="AB9621:AC9621"/>
    <mergeCell ref="AD9621:AE9621"/>
    <mergeCell ref="AF9621:AG9621"/>
    <mergeCell ref="AH9621:AJ9621"/>
    <mergeCell ref="D9622:E9622"/>
    <mergeCell ref="F9622:J9622"/>
    <mergeCell ref="K9622:M9622"/>
    <mergeCell ref="N9622:Q9622"/>
    <mergeCell ref="R9622:U9622"/>
    <mergeCell ref="V9622:W9622"/>
    <mergeCell ref="X9622:Y9622"/>
    <mergeCell ref="Z9622:AA9622"/>
    <mergeCell ref="AB9622:AC9622"/>
    <mergeCell ref="AD9622:AE9622"/>
    <mergeCell ref="AF9622:AG9622"/>
    <mergeCell ref="AH9622:AJ9622"/>
    <mergeCell ref="B9610:F9610"/>
    <mergeCell ref="H9610:R9610"/>
    <mergeCell ref="AB9611:AG9615"/>
    <mergeCell ref="B9612:E9612"/>
    <mergeCell ref="H9612:N9612"/>
    <mergeCell ref="O9612:R9612"/>
    <mergeCell ref="T9612:AA9612"/>
    <mergeCell ref="B9617:B9618"/>
    <mergeCell ref="D9617:E9618"/>
    <mergeCell ref="G9617:H9618"/>
    <mergeCell ref="J9617:M9618"/>
    <mergeCell ref="N9617:O9618"/>
    <mergeCell ref="Q9617:S9618"/>
    <mergeCell ref="T9617:U9618"/>
    <mergeCell ref="X9617:Y9618"/>
    <mergeCell ref="Z9617:AA9618"/>
    <mergeCell ref="AB9617:AB9618"/>
    <mergeCell ref="AC9617:AC9618"/>
    <mergeCell ref="AE9617:AE9618"/>
    <mergeCell ref="AF9617:AF9618"/>
    <mergeCell ref="AG9617:AH9618"/>
    <mergeCell ref="D9619:E9619"/>
    <mergeCell ref="F9619:J9619"/>
    <mergeCell ref="K9619:M9619"/>
    <mergeCell ref="N9619:Q9619"/>
    <mergeCell ref="R9619:U9619"/>
    <mergeCell ref="V9619:W9619"/>
    <mergeCell ref="X9619:Y9619"/>
    <mergeCell ref="Z9619:AA9619"/>
    <mergeCell ref="AB9619:AC9619"/>
    <mergeCell ref="AD9619:AE9619"/>
    <mergeCell ref="AF9619:AG9619"/>
    <mergeCell ref="AH9619:AJ9619"/>
    <mergeCell ref="D9601:E9601"/>
    <mergeCell ref="F9601:J9601"/>
    <mergeCell ref="K9601:M9601"/>
    <mergeCell ref="N9601:Q9601"/>
    <mergeCell ref="R9601:U9601"/>
    <mergeCell ref="V9601:W9601"/>
    <mergeCell ref="D9602:E9602"/>
    <mergeCell ref="F9602:J9602"/>
    <mergeCell ref="K9602:M9602"/>
    <mergeCell ref="N9602:Q9602"/>
    <mergeCell ref="R9602:U9602"/>
    <mergeCell ref="V9602:W9602"/>
    <mergeCell ref="D9603:E9603"/>
    <mergeCell ref="F9603:J9603"/>
    <mergeCell ref="K9603:M9603"/>
    <mergeCell ref="N9603:Q9603"/>
    <mergeCell ref="R9603:U9603"/>
    <mergeCell ref="V9603:W9603"/>
    <mergeCell ref="D9604:E9604"/>
    <mergeCell ref="F9604:J9604"/>
    <mergeCell ref="K9604:M9604"/>
    <mergeCell ref="N9604:Q9604"/>
    <mergeCell ref="R9604:U9604"/>
    <mergeCell ref="V9604:W9604"/>
    <mergeCell ref="D9605:E9605"/>
    <mergeCell ref="F9605:J9605"/>
    <mergeCell ref="K9605:M9605"/>
    <mergeCell ref="N9605:Q9605"/>
    <mergeCell ref="R9605:U9605"/>
    <mergeCell ref="V9605:W9605"/>
    <mergeCell ref="D9606:E9606"/>
    <mergeCell ref="F9606:J9606"/>
    <mergeCell ref="K9606:M9606"/>
    <mergeCell ref="N9606:Q9606"/>
    <mergeCell ref="R9606:U9606"/>
    <mergeCell ref="V9606:W9606"/>
    <mergeCell ref="D9595:E9595"/>
    <mergeCell ref="F9595:J9595"/>
    <mergeCell ref="K9595:M9595"/>
    <mergeCell ref="N9595:Q9595"/>
    <mergeCell ref="R9595:U9595"/>
    <mergeCell ref="V9595:W9595"/>
    <mergeCell ref="D9596:E9596"/>
    <mergeCell ref="F9596:J9596"/>
    <mergeCell ref="K9596:M9596"/>
    <mergeCell ref="N9596:Q9596"/>
    <mergeCell ref="R9596:U9596"/>
    <mergeCell ref="V9596:W9596"/>
    <mergeCell ref="D9597:E9597"/>
    <mergeCell ref="F9597:J9597"/>
    <mergeCell ref="K9597:M9597"/>
    <mergeCell ref="N9597:Q9597"/>
    <mergeCell ref="R9597:U9597"/>
    <mergeCell ref="V9597:W9597"/>
    <mergeCell ref="D9598:E9598"/>
    <mergeCell ref="F9598:J9598"/>
    <mergeCell ref="K9598:M9598"/>
    <mergeCell ref="N9598:Q9598"/>
    <mergeCell ref="R9598:U9598"/>
    <mergeCell ref="V9598:W9598"/>
    <mergeCell ref="D9599:E9599"/>
    <mergeCell ref="F9599:J9599"/>
    <mergeCell ref="K9599:M9599"/>
    <mergeCell ref="N9599:Q9599"/>
    <mergeCell ref="R9599:U9599"/>
    <mergeCell ref="V9599:W9599"/>
    <mergeCell ref="D9600:E9600"/>
    <mergeCell ref="F9600:J9600"/>
    <mergeCell ref="K9600:M9600"/>
    <mergeCell ref="N9600:Q9600"/>
    <mergeCell ref="R9600:U9600"/>
    <mergeCell ref="V9600:W9600"/>
    <mergeCell ref="D9589:E9589"/>
    <mergeCell ref="F9589:J9589"/>
    <mergeCell ref="K9589:M9589"/>
    <mergeCell ref="N9589:Q9589"/>
    <mergeCell ref="R9589:U9589"/>
    <mergeCell ref="V9589:W9589"/>
    <mergeCell ref="D9590:E9590"/>
    <mergeCell ref="F9590:J9590"/>
    <mergeCell ref="K9590:M9590"/>
    <mergeCell ref="N9590:Q9590"/>
    <mergeCell ref="R9590:U9590"/>
    <mergeCell ref="V9590:W9590"/>
    <mergeCell ref="D9591:E9591"/>
    <mergeCell ref="F9591:J9591"/>
    <mergeCell ref="K9591:M9591"/>
    <mergeCell ref="N9591:Q9591"/>
    <mergeCell ref="R9591:U9591"/>
    <mergeCell ref="V9591:W9591"/>
    <mergeCell ref="D9592:E9592"/>
    <mergeCell ref="F9592:J9592"/>
    <mergeCell ref="K9592:M9592"/>
    <mergeCell ref="N9592:Q9592"/>
    <mergeCell ref="R9592:U9592"/>
    <mergeCell ref="V9592:W9592"/>
    <mergeCell ref="D9593:E9593"/>
    <mergeCell ref="F9593:J9593"/>
    <mergeCell ref="K9593:M9593"/>
    <mergeCell ref="N9593:Q9593"/>
    <mergeCell ref="R9593:U9593"/>
    <mergeCell ref="V9593:W9593"/>
    <mergeCell ref="D9594:E9594"/>
    <mergeCell ref="F9594:J9594"/>
    <mergeCell ref="K9594:M9594"/>
    <mergeCell ref="N9594:Q9594"/>
    <mergeCell ref="R9594:U9594"/>
    <mergeCell ref="V9594:W9594"/>
    <mergeCell ref="D9583:E9583"/>
    <mergeCell ref="F9583:J9583"/>
    <mergeCell ref="K9583:M9583"/>
    <mergeCell ref="N9583:Q9583"/>
    <mergeCell ref="R9583:U9583"/>
    <mergeCell ref="V9583:W9583"/>
    <mergeCell ref="T9581:U9582"/>
    <mergeCell ref="X9581:Y9582"/>
    <mergeCell ref="D9584:E9584"/>
    <mergeCell ref="F9584:J9584"/>
    <mergeCell ref="K9584:M9584"/>
    <mergeCell ref="N9584:Q9584"/>
    <mergeCell ref="R9584:U9584"/>
    <mergeCell ref="V9584:W9584"/>
    <mergeCell ref="D9585:E9585"/>
    <mergeCell ref="F9585:J9585"/>
    <mergeCell ref="K9585:M9585"/>
    <mergeCell ref="N9585:Q9585"/>
    <mergeCell ref="R9585:U9585"/>
    <mergeCell ref="V9585:W9585"/>
    <mergeCell ref="D9586:E9586"/>
    <mergeCell ref="F9586:J9586"/>
    <mergeCell ref="K9586:M9586"/>
    <mergeCell ref="N9586:Q9586"/>
    <mergeCell ref="R9586:U9586"/>
    <mergeCell ref="V9586:W9586"/>
    <mergeCell ref="D9587:E9587"/>
    <mergeCell ref="F9587:J9587"/>
    <mergeCell ref="K9587:M9587"/>
    <mergeCell ref="N9587:Q9587"/>
    <mergeCell ref="R9587:U9587"/>
    <mergeCell ref="V9587:W9587"/>
    <mergeCell ref="D9588:E9588"/>
    <mergeCell ref="F9588:J9588"/>
    <mergeCell ref="K9588:M9588"/>
    <mergeCell ref="N9588:Q9588"/>
    <mergeCell ref="R9588:U9588"/>
    <mergeCell ref="V9588:W9588"/>
    <mergeCell ref="D9571:E9571"/>
    <mergeCell ref="F9571:J9571"/>
    <mergeCell ref="K9571:M9571"/>
    <mergeCell ref="N9571:Q9571"/>
    <mergeCell ref="R9571:U9571"/>
    <mergeCell ref="V9571:W9571"/>
    <mergeCell ref="X9571:Y9571"/>
    <mergeCell ref="Z9571:AA9571"/>
    <mergeCell ref="AB9571:AC9571"/>
    <mergeCell ref="AD9571:AE9571"/>
    <mergeCell ref="AF9571:AG9571"/>
    <mergeCell ref="AH9571:AJ9571"/>
    <mergeCell ref="D9572:E9572"/>
    <mergeCell ref="F9572:J9572"/>
    <mergeCell ref="K9572:M9572"/>
    <mergeCell ref="N9572:Q9572"/>
    <mergeCell ref="R9572:U9572"/>
    <mergeCell ref="V9572:W9572"/>
    <mergeCell ref="X9572:Y9572"/>
    <mergeCell ref="Z9572:AA9572"/>
    <mergeCell ref="AB9572:AC9572"/>
    <mergeCell ref="AD9572:AE9572"/>
    <mergeCell ref="AF9572:AG9572"/>
    <mergeCell ref="AH9572:AJ9572"/>
    <mergeCell ref="B9573:E9573"/>
    <mergeCell ref="B9574:F9574"/>
    <mergeCell ref="H9574:R9574"/>
    <mergeCell ref="AB9575:AG9579"/>
    <mergeCell ref="B9576:E9576"/>
    <mergeCell ref="H9576:N9576"/>
    <mergeCell ref="O9576:R9576"/>
    <mergeCell ref="T9576:AA9576"/>
    <mergeCell ref="Z9581:AA9582"/>
    <mergeCell ref="AB9581:AB9582"/>
    <mergeCell ref="AC9581:AC9582"/>
    <mergeCell ref="AE9581:AE9582"/>
    <mergeCell ref="B9581:B9582"/>
    <mergeCell ref="D9581:E9582"/>
    <mergeCell ref="G9581:H9582"/>
    <mergeCell ref="J9581:M9582"/>
    <mergeCell ref="N9581:O9582"/>
    <mergeCell ref="Q9581:S9582"/>
    <mergeCell ref="AF9581:AF9582"/>
    <mergeCell ref="AG9581:AH9582"/>
    <mergeCell ref="D9568:E9568"/>
    <mergeCell ref="F9568:J9568"/>
    <mergeCell ref="K9568:M9568"/>
    <mergeCell ref="N9568:Q9568"/>
    <mergeCell ref="R9568:U9568"/>
    <mergeCell ref="V9568:W9568"/>
    <mergeCell ref="X9568:Y9568"/>
    <mergeCell ref="Z9568:AA9568"/>
    <mergeCell ref="AB9568:AC9568"/>
    <mergeCell ref="AD9568:AE9568"/>
    <mergeCell ref="AF9568:AG9568"/>
    <mergeCell ref="AH9568:AJ9568"/>
    <mergeCell ref="D9569:E9569"/>
    <mergeCell ref="F9569:J9569"/>
    <mergeCell ref="K9569:M9569"/>
    <mergeCell ref="N9569:Q9569"/>
    <mergeCell ref="R9569:U9569"/>
    <mergeCell ref="V9569:W9569"/>
    <mergeCell ref="X9569:Y9569"/>
    <mergeCell ref="Z9569:AA9569"/>
    <mergeCell ref="AB9569:AC9569"/>
    <mergeCell ref="AD9569:AE9569"/>
    <mergeCell ref="AF9569:AG9569"/>
    <mergeCell ref="AH9569:AJ9569"/>
    <mergeCell ref="D9570:E9570"/>
    <mergeCell ref="F9570:J9570"/>
    <mergeCell ref="K9570:M9570"/>
    <mergeCell ref="N9570:Q9570"/>
    <mergeCell ref="R9570:U9570"/>
    <mergeCell ref="V9570:W9570"/>
    <mergeCell ref="X9570:Y9570"/>
    <mergeCell ref="Z9570:AA9570"/>
    <mergeCell ref="AB9570:AC9570"/>
    <mergeCell ref="AD9570:AE9570"/>
    <mergeCell ref="AF9570:AG9570"/>
    <mergeCell ref="AH9570:AJ9570"/>
    <mergeCell ref="D9565:E9565"/>
    <mergeCell ref="F9565:J9565"/>
    <mergeCell ref="K9565:M9565"/>
    <mergeCell ref="N9565:Q9565"/>
    <mergeCell ref="R9565:U9565"/>
    <mergeCell ref="V9565:W9565"/>
    <mergeCell ref="X9565:Y9565"/>
    <mergeCell ref="Z9565:AA9565"/>
    <mergeCell ref="AB9565:AC9565"/>
    <mergeCell ref="AD9565:AE9565"/>
    <mergeCell ref="AF9565:AG9565"/>
    <mergeCell ref="AH9565:AJ9565"/>
    <mergeCell ref="D9566:E9566"/>
    <mergeCell ref="F9566:J9566"/>
    <mergeCell ref="K9566:M9566"/>
    <mergeCell ref="N9566:Q9566"/>
    <mergeCell ref="R9566:U9566"/>
    <mergeCell ref="V9566:W9566"/>
    <mergeCell ref="X9566:Y9566"/>
    <mergeCell ref="Z9566:AA9566"/>
    <mergeCell ref="AB9566:AC9566"/>
    <mergeCell ref="AD9566:AE9566"/>
    <mergeCell ref="AF9566:AG9566"/>
    <mergeCell ref="AH9566:AJ9566"/>
    <mergeCell ref="D9567:E9567"/>
    <mergeCell ref="F9567:J9567"/>
    <mergeCell ref="K9567:M9567"/>
    <mergeCell ref="N9567:Q9567"/>
    <mergeCell ref="R9567:U9567"/>
    <mergeCell ref="V9567:W9567"/>
    <mergeCell ref="X9567:Y9567"/>
    <mergeCell ref="Z9567:AA9567"/>
    <mergeCell ref="AB9567:AC9567"/>
    <mergeCell ref="AD9567:AE9567"/>
    <mergeCell ref="AF9567:AG9567"/>
    <mergeCell ref="AH9567:AJ9567"/>
    <mergeCell ref="D9562:E9562"/>
    <mergeCell ref="F9562:J9562"/>
    <mergeCell ref="K9562:M9562"/>
    <mergeCell ref="N9562:Q9562"/>
    <mergeCell ref="R9562:U9562"/>
    <mergeCell ref="V9562:W9562"/>
    <mergeCell ref="X9562:Y9562"/>
    <mergeCell ref="Z9562:AA9562"/>
    <mergeCell ref="AB9562:AC9562"/>
    <mergeCell ref="AD9562:AE9562"/>
    <mergeCell ref="AF9562:AG9562"/>
    <mergeCell ref="AH9562:AJ9562"/>
    <mergeCell ref="D9563:E9563"/>
    <mergeCell ref="F9563:J9563"/>
    <mergeCell ref="K9563:M9563"/>
    <mergeCell ref="N9563:Q9563"/>
    <mergeCell ref="R9563:U9563"/>
    <mergeCell ref="V9563:W9563"/>
    <mergeCell ref="X9563:Y9563"/>
    <mergeCell ref="Z9563:AA9563"/>
    <mergeCell ref="AB9563:AC9563"/>
    <mergeCell ref="AD9563:AE9563"/>
    <mergeCell ref="AF9563:AG9563"/>
    <mergeCell ref="AH9563:AJ9563"/>
    <mergeCell ref="D9564:E9564"/>
    <mergeCell ref="F9564:J9564"/>
    <mergeCell ref="K9564:M9564"/>
    <mergeCell ref="N9564:Q9564"/>
    <mergeCell ref="R9564:U9564"/>
    <mergeCell ref="V9564:W9564"/>
    <mergeCell ref="X9564:Y9564"/>
    <mergeCell ref="Z9564:AA9564"/>
    <mergeCell ref="AB9564:AC9564"/>
    <mergeCell ref="AD9564:AE9564"/>
    <mergeCell ref="AF9564:AG9564"/>
    <mergeCell ref="AH9564:AJ9564"/>
    <mergeCell ref="D9559:E9559"/>
    <mergeCell ref="F9559:J9559"/>
    <mergeCell ref="K9559:M9559"/>
    <mergeCell ref="N9559:Q9559"/>
    <mergeCell ref="R9559:U9559"/>
    <mergeCell ref="V9559:W9559"/>
    <mergeCell ref="X9559:Y9559"/>
    <mergeCell ref="Z9559:AA9559"/>
    <mergeCell ref="AB9559:AC9559"/>
    <mergeCell ref="AD9559:AE9559"/>
    <mergeCell ref="AF9559:AG9559"/>
    <mergeCell ref="AH9559:AJ9559"/>
    <mergeCell ref="D9560:E9560"/>
    <mergeCell ref="F9560:J9560"/>
    <mergeCell ref="K9560:M9560"/>
    <mergeCell ref="N9560:Q9560"/>
    <mergeCell ref="R9560:U9560"/>
    <mergeCell ref="V9560:W9560"/>
    <mergeCell ref="X9560:Y9560"/>
    <mergeCell ref="Z9560:AA9560"/>
    <mergeCell ref="AB9560:AC9560"/>
    <mergeCell ref="AD9560:AE9560"/>
    <mergeCell ref="AF9560:AG9560"/>
    <mergeCell ref="AH9560:AJ9560"/>
    <mergeCell ref="D9561:E9561"/>
    <mergeCell ref="F9561:J9561"/>
    <mergeCell ref="K9561:M9561"/>
    <mergeCell ref="N9561:Q9561"/>
    <mergeCell ref="R9561:U9561"/>
    <mergeCell ref="V9561:W9561"/>
    <mergeCell ref="X9561:Y9561"/>
    <mergeCell ref="Z9561:AA9561"/>
    <mergeCell ref="AB9561:AC9561"/>
    <mergeCell ref="AD9561:AE9561"/>
    <mergeCell ref="AF9561:AG9561"/>
    <mergeCell ref="AH9561:AJ9561"/>
    <mergeCell ref="D9556:E9556"/>
    <mergeCell ref="F9556:J9556"/>
    <mergeCell ref="K9556:M9556"/>
    <mergeCell ref="N9556:Q9556"/>
    <mergeCell ref="R9556:U9556"/>
    <mergeCell ref="V9556:W9556"/>
    <mergeCell ref="X9556:Y9556"/>
    <mergeCell ref="Z9556:AA9556"/>
    <mergeCell ref="AB9556:AC9556"/>
    <mergeCell ref="AD9556:AE9556"/>
    <mergeCell ref="AF9556:AG9556"/>
    <mergeCell ref="AH9556:AJ9556"/>
    <mergeCell ref="D9557:E9557"/>
    <mergeCell ref="F9557:J9557"/>
    <mergeCell ref="K9557:M9557"/>
    <mergeCell ref="N9557:Q9557"/>
    <mergeCell ref="R9557:U9557"/>
    <mergeCell ref="V9557:W9557"/>
    <mergeCell ref="X9557:Y9557"/>
    <mergeCell ref="Z9557:AA9557"/>
    <mergeCell ref="AB9557:AC9557"/>
    <mergeCell ref="AD9557:AE9557"/>
    <mergeCell ref="AF9557:AG9557"/>
    <mergeCell ref="AH9557:AJ9557"/>
    <mergeCell ref="D9558:E9558"/>
    <mergeCell ref="F9558:J9558"/>
    <mergeCell ref="K9558:M9558"/>
    <mergeCell ref="N9558:Q9558"/>
    <mergeCell ref="R9558:U9558"/>
    <mergeCell ref="V9558:W9558"/>
    <mergeCell ref="X9558:Y9558"/>
    <mergeCell ref="Z9558:AA9558"/>
    <mergeCell ref="AB9558:AC9558"/>
    <mergeCell ref="AD9558:AE9558"/>
    <mergeCell ref="AF9558:AG9558"/>
    <mergeCell ref="AH9558:AJ9558"/>
    <mergeCell ref="D9553:E9553"/>
    <mergeCell ref="F9553:J9553"/>
    <mergeCell ref="K9553:M9553"/>
    <mergeCell ref="N9553:Q9553"/>
    <mergeCell ref="R9553:U9553"/>
    <mergeCell ref="V9553:W9553"/>
    <mergeCell ref="X9553:Y9553"/>
    <mergeCell ref="Z9553:AA9553"/>
    <mergeCell ref="AB9553:AC9553"/>
    <mergeCell ref="AD9553:AE9553"/>
    <mergeCell ref="AF9553:AG9553"/>
    <mergeCell ref="AH9553:AJ9553"/>
    <mergeCell ref="D9554:E9554"/>
    <mergeCell ref="F9554:J9554"/>
    <mergeCell ref="K9554:M9554"/>
    <mergeCell ref="N9554:Q9554"/>
    <mergeCell ref="R9554:U9554"/>
    <mergeCell ref="V9554:W9554"/>
    <mergeCell ref="X9554:Y9554"/>
    <mergeCell ref="Z9554:AA9554"/>
    <mergeCell ref="AB9554:AC9554"/>
    <mergeCell ref="AD9554:AE9554"/>
    <mergeCell ref="AF9554:AG9554"/>
    <mergeCell ref="AH9554:AJ9554"/>
    <mergeCell ref="D9555:E9555"/>
    <mergeCell ref="F9555:J9555"/>
    <mergeCell ref="K9555:M9555"/>
    <mergeCell ref="N9555:Q9555"/>
    <mergeCell ref="R9555:U9555"/>
    <mergeCell ref="V9555:W9555"/>
    <mergeCell ref="X9555:Y9555"/>
    <mergeCell ref="Z9555:AA9555"/>
    <mergeCell ref="AB9555:AC9555"/>
    <mergeCell ref="AD9555:AE9555"/>
    <mergeCell ref="AF9555:AG9555"/>
    <mergeCell ref="AH9555:AJ9555"/>
    <mergeCell ref="D9550:E9550"/>
    <mergeCell ref="F9550:J9550"/>
    <mergeCell ref="K9550:M9550"/>
    <mergeCell ref="N9550:Q9550"/>
    <mergeCell ref="R9550:U9550"/>
    <mergeCell ref="V9550:W9550"/>
    <mergeCell ref="X9550:Y9550"/>
    <mergeCell ref="Z9550:AA9550"/>
    <mergeCell ref="AB9550:AC9550"/>
    <mergeCell ref="AD9550:AE9550"/>
    <mergeCell ref="AF9550:AG9550"/>
    <mergeCell ref="AH9550:AJ9550"/>
    <mergeCell ref="D9551:E9551"/>
    <mergeCell ref="F9551:J9551"/>
    <mergeCell ref="K9551:M9551"/>
    <mergeCell ref="N9551:Q9551"/>
    <mergeCell ref="R9551:U9551"/>
    <mergeCell ref="V9551:W9551"/>
    <mergeCell ref="X9551:Y9551"/>
    <mergeCell ref="Z9551:AA9551"/>
    <mergeCell ref="AB9551:AC9551"/>
    <mergeCell ref="AD9551:AE9551"/>
    <mergeCell ref="AF9551:AG9551"/>
    <mergeCell ref="AH9551:AJ9551"/>
    <mergeCell ref="D9552:E9552"/>
    <mergeCell ref="F9552:J9552"/>
    <mergeCell ref="K9552:M9552"/>
    <mergeCell ref="N9552:Q9552"/>
    <mergeCell ref="R9552:U9552"/>
    <mergeCell ref="V9552:W9552"/>
    <mergeCell ref="X9552:Y9552"/>
    <mergeCell ref="Z9552:AA9552"/>
    <mergeCell ref="AB9552:AC9552"/>
    <mergeCell ref="AD9552:AE9552"/>
    <mergeCell ref="AF9552:AG9552"/>
    <mergeCell ref="AH9552:AJ9552"/>
    <mergeCell ref="D9547:E9547"/>
    <mergeCell ref="F9547:J9547"/>
    <mergeCell ref="K9547:M9547"/>
    <mergeCell ref="N9547:Q9547"/>
    <mergeCell ref="R9547:U9547"/>
    <mergeCell ref="V9547:W9547"/>
    <mergeCell ref="X9547:Y9547"/>
    <mergeCell ref="Z9547:AA9547"/>
    <mergeCell ref="AB9547:AC9547"/>
    <mergeCell ref="AD9547:AE9547"/>
    <mergeCell ref="AF9547:AG9547"/>
    <mergeCell ref="AH9547:AJ9547"/>
    <mergeCell ref="D9548:E9548"/>
    <mergeCell ref="F9548:J9548"/>
    <mergeCell ref="K9548:M9548"/>
    <mergeCell ref="N9548:Q9548"/>
    <mergeCell ref="R9548:U9548"/>
    <mergeCell ref="V9548:W9548"/>
    <mergeCell ref="X9548:Y9548"/>
    <mergeCell ref="Z9548:AA9548"/>
    <mergeCell ref="AB9548:AC9548"/>
    <mergeCell ref="AD9548:AE9548"/>
    <mergeCell ref="AF9548:AG9548"/>
    <mergeCell ref="AH9548:AJ9548"/>
    <mergeCell ref="D9549:E9549"/>
    <mergeCell ref="F9549:J9549"/>
    <mergeCell ref="K9549:M9549"/>
    <mergeCell ref="N9549:Q9549"/>
    <mergeCell ref="R9549:U9549"/>
    <mergeCell ref="V9549:W9549"/>
    <mergeCell ref="X9549:Y9549"/>
    <mergeCell ref="Z9549:AA9549"/>
    <mergeCell ref="AB9549:AC9549"/>
    <mergeCell ref="AD9549:AE9549"/>
    <mergeCell ref="AF9549:AG9549"/>
    <mergeCell ref="AH9549:AJ9549"/>
    <mergeCell ref="D9544:E9544"/>
    <mergeCell ref="F9544:J9544"/>
    <mergeCell ref="K9544:M9544"/>
    <mergeCell ref="N9544:Q9544"/>
    <mergeCell ref="R9544:U9544"/>
    <mergeCell ref="V9544:W9544"/>
    <mergeCell ref="X9544:Y9544"/>
    <mergeCell ref="Z9544:AA9544"/>
    <mergeCell ref="AB9544:AC9544"/>
    <mergeCell ref="AD9544:AE9544"/>
    <mergeCell ref="AF9544:AG9544"/>
    <mergeCell ref="AH9544:AJ9544"/>
    <mergeCell ref="D9545:E9545"/>
    <mergeCell ref="F9545:J9545"/>
    <mergeCell ref="K9545:M9545"/>
    <mergeCell ref="N9545:Q9545"/>
    <mergeCell ref="R9545:U9545"/>
    <mergeCell ref="V9545:W9545"/>
    <mergeCell ref="X9545:Y9545"/>
    <mergeCell ref="Z9545:AA9545"/>
    <mergeCell ref="AB9545:AC9545"/>
    <mergeCell ref="AD9545:AE9545"/>
    <mergeCell ref="AF9545:AG9545"/>
    <mergeCell ref="AH9545:AJ9545"/>
    <mergeCell ref="D9546:E9546"/>
    <mergeCell ref="F9546:J9546"/>
    <mergeCell ref="K9546:M9546"/>
    <mergeCell ref="N9546:Q9546"/>
    <mergeCell ref="R9546:U9546"/>
    <mergeCell ref="V9546:W9546"/>
    <mergeCell ref="X9546:Y9546"/>
    <mergeCell ref="Z9546:AA9546"/>
    <mergeCell ref="AB9546:AC9546"/>
    <mergeCell ref="AD9546:AE9546"/>
    <mergeCell ref="AF9546:AG9546"/>
    <mergeCell ref="AH9546:AJ9546"/>
    <mergeCell ref="D9541:E9541"/>
    <mergeCell ref="F9541:J9541"/>
    <mergeCell ref="K9541:M9541"/>
    <mergeCell ref="N9541:Q9541"/>
    <mergeCell ref="R9541:U9541"/>
    <mergeCell ref="V9541:W9541"/>
    <mergeCell ref="X9541:Y9541"/>
    <mergeCell ref="Z9541:AA9541"/>
    <mergeCell ref="AB9541:AC9541"/>
    <mergeCell ref="AD9541:AE9541"/>
    <mergeCell ref="AF9541:AG9541"/>
    <mergeCell ref="AH9541:AJ9541"/>
    <mergeCell ref="D9542:E9542"/>
    <mergeCell ref="F9542:J9542"/>
    <mergeCell ref="K9542:M9542"/>
    <mergeCell ref="N9542:Q9542"/>
    <mergeCell ref="R9542:U9542"/>
    <mergeCell ref="V9542:W9542"/>
    <mergeCell ref="X9542:Y9542"/>
    <mergeCell ref="Z9542:AA9542"/>
    <mergeCell ref="AB9542:AC9542"/>
    <mergeCell ref="AD9542:AE9542"/>
    <mergeCell ref="AF9542:AG9542"/>
    <mergeCell ref="AH9542:AJ9542"/>
    <mergeCell ref="D9543:E9543"/>
    <mergeCell ref="F9543:J9543"/>
    <mergeCell ref="K9543:M9543"/>
    <mergeCell ref="N9543:Q9543"/>
    <mergeCell ref="R9543:U9543"/>
    <mergeCell ref="V9543:W9543"/>
    <mergeCell ref="X9543:Y9543"/>
    <mergeCell ref="Z9543:AA9543"/>
    <mergeCell ref="AB9543:AC9543"/>
    <mergeCell ref="AD9543:AE9543"/>
    <mergeCell ref="AF9543:AG9543"/>
    <mergeCell ref="AH9543:AJ9543"/>
    <mergeCell ref="D9538:E9538"/>
    <mergeCell ref="F9538:J9538"/>
    <mergeCell ref="K9538:M9538"/>
    <mergeCell ref="N9538:Q9538"/>
    <mergeCell ref="R9538:U9538"/>
    <mergeCell ref="V9538:W9538"/>
    <mergeCell ref="X9538:Y9538"/>
    <mergeCell ref="Z9538:AA9538"/>
    <mergeCell ref="AB9538:AC9538"/>
    <mergeCell ref="AD9538:AE9538"/>
    <mergeCell ref="AF9538:AG9538"/>
    <mergeCell ref="AH9538:AJ9538"/>
    <mergeCell ref="D9539:E9539"/>
    <mergeCell ref="F9539:J9539"/>
    <mergeCell ref="K9539:M9539"/>
    <mergeCell ref="N9539:Q9539"/>
    <mergeCell ref="R9539:U9539"/>
    <mergeCell ref="V9539:W9539"/>
    <mergeCell ref="X9539:Y9539"/>
    <mergeCell ref="Z9539:AA9539"/>
    <mergeCell ref="AB9539:AC9539"/>
    <mergeCell ref="AD9539:AE9539"/>
    <mergeCell ref="AF9539:AG9539"/>
    <mergeCell ref="AH9539:AJ9539"/>
    <mergeCell ref="D9540:E9540"/>
    <mergeCell ref="F9540:J9540"/>
    <mergeCell ref="K9540:M9540"/>
    <mergeCell ref="N9540:Q9540"/>
    <mergeCell ref="R9540:U9540"/>
    <mergeCell ref="V9540:W9540"/>
    <mergeCell ref="X9540:Y9540"/>
    <mergeCell ref="Z9540:AA9540"/>
    <mergeCell ref="AB9540:AC9540"/>
    <mergeCell ref="AD9540:AE9540"/>
    <mergeCell ref="AF9540:AG9540"/>
    <mergeCell ref="AH9540:AJ9540"/>
    <mergeCell ref="D9535:E9535"/>
    <mergeCell ref="F9535:J9535"/>
    <mergeCell ref="K9535:M9535"/>
    <mergeCell ref="N9535:Q9535"/>
    <mergeCell ref="R9535:U9535"/>
    <mergeCell ref="V9535:W9535"/>
    <mergeCell ref="X9535:Y9535"/>
    <mergeCell ref="Z9535:AA9535"/>
    <mergeCell ref="AB9535:AC9535"/>
    <mergeCell ref="AD9535:AE9535"/>
    <mergeCell ref="AF9535:AG9535"/>
    <mergeCell ref="AH9535:AJ9535"/>
    <mergeCell ref="D9536:E9536"/>
    <mergeCell ref="F9536:J9536"/>
    <mergeCell ref="K9536:M9536"/>
    <mergeCell ref="N9536:Q9536"/>
    <mergeCell ref="R9536:U9536"/>
    <mergeCell ref="V9536:W9536"/>
    <mergeCell ref="X9536:Y9536"/>
    <mergeCell ref="Z9536:AA9536"/>
    <mergeCell ref="AB9536:AC9536"/>
    <mergeCell ref="AD9536:AE9536"/>
    <mergeCell ref="AF9536:AG9536"/>
    <mergeCell ref="AH9536:AJ9536"/>
    <mergeCell ref="D9537:E9537"/>
    <mergeCell ref="F9537:J9537"/>
    <mergeCell ref="K9537:M9537"/>
    <mergeCell ref="N9537:Q9537"/>
    <mergeCell ref="R9537:U9537"/>
    <mergeCell ref="V9537:W9537"/>
    <mergeCell ref="X9537:Y9537"/>
    <mergeCell ref="Z9537:AA9537"/>
    <mergeCell ref="AB9537:AC9537"/>
    <mergeCell ref="AD9537:AE9537"/>
    <mergeCell ref="AF9537:AG9537"/>
    <mergeCell ref="AH9537:AJ9537"/>
    <mergeCell ref="B9525:F9525"/>
    <mergeCell ref="H9525:R9525"/>
    <mergeCell ref="AB9526:AG9530"/>
    <mergeCell ref="B9527:E9527"/>
    <mergeCell ref="H9527:N9527"/>
    <mergeCell ref="O9527:R9527"/>
    <mergeCell ref="T9527:AA9527"/>
    <mergeCell ref="B9532:B9533"/>
    <mergeCell ref="D9532:E9533"/>
    <mergeCell ref="G9532:H9533"/>
    <mergeCell ref="J9532:M9533"/>
    <mergeCell ref="N9532:O9533"/>
    <mergeCell ref="Q9532:S9533"/>
    <mergeCell ref="T9532:U9533"/>
    <mergeCell ref="X9532:Y9533"/>
    <mergeCell ref="Z9532:AA9533"/>
    <mergeCell ref="AB9532:AB9533"/>
    <mergeCell ref="AC9532:AC9533"/>
    <mergeCell ref="AE9532:AE9533"/>
    <mergeCell ref="AF9532:AF9533"/>
    <mergeCell ref="AG9532:AH9533"/>
    <mergeCell ref="D9534:E9534"/>
    <mergeCell ref="F9534:J9534"/>
    <mergeCell ref="K9534:M9534"/>
    <mergeCell ref="N9534:Q9534"/>
    <mergeCell ref="R9534:U9534"/>
    <mergeCell ref="V9534:W9534"/>
    <mergeCell ref="X9534:Y9534"/>
    <mergeCell ref="Z9534:AA9534"/>
    <mergeCell ref="AB9534:AC9534"/>
    <mergeCell ref="AD9534:AE9534"/>
    <mergeCell ref="AF9534:AG9534"/>
    <mergeCell ref="AH9534:AJ9534"/>
    <mergeCell ref="D9516:E9516"/>
    <mergeCell ref="F9516:J9516"/>
    <mergeCell ref="K9516:M9516"/>
    <mergeCell ref="N9516:Q9516"/>
    <mergeCell ref="R9516:U9516"/>
    <mergeCell ref="V9516:W9516"/>
    <mergeCell ref="D9517:E9517"/>
    <mergeCell ref="F9517:J9517"/>
    <mergeCell ref="K9517:M9517"/>
    <mergeCell ref="N9517:Q9517"/>
    <mergeCell ref="R9517:U9517"/>
    <mergeCell ref="V9517:W9517"/>
    <mergeCell ref="D9518:E9518"/>
    <mergeCell ref="F9518:J9518"/>
    <mergeCell ref="K9518:M9518"/>
    <mergeCell ref="N9518:Q9518"/>
    <mergeCell ref="R9518:U9518"/>
    <mergeCell ref="V9518:W9518"/>
    <mergeCell ref="D9519:E9519"/>
    <mergeCell ref="F9519:J9519"/>
    <mergeCell ref="K9519:M9519"/>
    <mergeCell ref="N9519:Q9519"/>
    <mergeCell ref="R9519:U9519"/>
    <mergeCell ref="V9519:W9519"/>
    <mergeCell ref="D9520:E9520"/>
    <mergeCell ref="F9520:J9520"/>
    <mergeCell ref="K9520:M9520"/>
    <mergeCell ref="N9520:Q9520"/>
    <mergeCell ref="R9520:U9520"/>
    <mergeCell ref="V9520:W9520"/>
    <mergeCell ref="D9521:E9521"/>
    <mergeCell ref="F9521:J9521"/>
    <mergeCell ref="K9521:M9521"/>
    <mergeCell ref="N9521:Q9521"/>
    <mergeCell ref="R9521:U9521"/>
    <mergeCell ref="V9521:W9521"/>
    <mergeCell ref="D9510:E9510"/>
    <mergeCell ref="F9510:J9510"/>
    <mergeCell ref="K9510:M9510"/>
    <mergeCell ref="N9510:Q9510"/>
    <mergeCell ref="R9510:U9510"/>
    <mergeCell ref="V9510:W9510"/>
    <mergeCell ref="D9511:E9511"/>
    <mergeCell ref="F9511:J9511"/>
    <mergeCell ref="K9511:M9511"/>
    <mergeCell ref="N9511:Q9511"/>
    <mergeCell ref="R9511:U9511"/>
    <mergeCell ref="V9511:W9511"/>
    <mergeCell ref="D9512:E9512"/>
    <mergeCell ref="F9512:J9512"/>
    <mergeCell ref="K9512:M9512"/>
    <mergeCell ref="N9512:Q9512"/>
    <mergeCell ref="R9512:U9512"/>
    <mergeCell ref="V9512:W9512"/>
    <mergeCell ref="D9513:E9513"/>
    <mergeCell ref="F9513:J9513"/>
    <mergeCell ref="K9513:M9513"/>
    <mergeCell ref="N9513:Q9513"/>
    <mergeCell ref="R9513:U9513"/>
    <mergeCell ref="V9513:W9513"/>
    <mergeCell ref="D9514:E9514"/>
    <mergeCell ref="F9514:J9514"/>
    <mergeCell ref="K9514:M9514"/>
    <mergeCell ref="N9514:Q9514"/>
    <mergeCell ref="R9514:U9514"/>
    <mergeCell ref="V9514:W9514"/>
    <mergeCell ref="D9515:E9515"/>
    <mergeCell ref="F9515:J9515"/>
    <mergeCell ref="K9515:M9515"/>
    <mergeCell ref="N9515:Q9515"/>
    <mergeCell ref="R9515:U9515"/>
    <mergeCell ref="V9515:W9515"/>
    <mergeCell ref="D9504:E9504"/>
    <mergeCell ref="F9504:J9504"/>
    <mergeCell ref="K9504:M9504"/>
    <mergeCell ref="N9504:Q9504"/>
    <mergeCell ref="R9504:U9504"/>
    <mergeCell ref="V9504:W9504"/>
    <mergeCell ref="D9505:E9505"/>
    <mergeCell ref="F9505:J9505"/>
    <mergeCell ref="K9505:M9505"/>
    <mergeCell ref="N9505:Q9505"/>
    <mergeCell ref="R9505:U9505"/>
    <mergeCell ref="V9505:W9505"/>
    <mergeCell ref="D9506:E9506"/>
    <mergeCell ref="F9506:J9506"/>
    <mergeCell ref="K9506:M9506"/>
    <mergeCell ref="N9506:Q9506"/>
    <mergeCell ref="R9506:U9506"/>
    <mergeCell ref="V9506:W9506"/>
    <mergeCell ref="D9507:E9507"/>
    <mergeCell ref="F9507:J9507"/>
    <mergeCell ref="K9507:M9507"/>
    <mergeCell ref="N9507:Q9507"/>
    <mergeCell ref="R9507:U9507"/>
    <mergeCell ref="V9507:W9507"/>
    <mergeCell ref="D9508:E9508"/>
    <mergeCell ref="F9508:J9508"/>
    <mergeCell ref="K9508:M9508"/>
    <mergeCell ref="N9508:Q9508"/>
    <mergeCell ref="R9508:U9508"/>
    <mergeCell ref="V9508:W9508"/>
    <mergeCell ref="D9509:E9509"/>
    <mergeCell ref="F9509:J9509"/>
    <mergeCell ref="K9509:M9509"/>
    <mergeCell ref="N9509:Q9509"/>
    <mergeCell ref="R9509:U9509"/>
    <mergeCell ref="V9509:W9509"/>
    <mergeCell ref="D9498:E9498"/>
    <mergeCell ref="F9498:J9498"/>
    <mergeCell ref="K9498:M9498"/>
    <mergeCell ref="N9498:Q9498"/>
    <mergeCell ref="R9498:U9498"/>
    <mergeCell ref="V9498:W9498"/>
    <mergeCell ref="T9496:U9497"/>
    <mergeCell ref="X9496:Y9497"/>
    <mergeCell ref="D9499:E9499"/>
    <mergeCell ref="F9499:J9499"/>
    <mergeCell ref="K9499:M9499"/>
    <mergeCell ref="N9499:Q9499"/>
    <mergeCell ref="R9499:U9499"/>
    <mergeCell ref="V9499:W9499"/>
    <mergeCell ref="D9500:E9500"/>
    <mergeCell ref="F9500:J9500"/>
    <mergeCell ref="K9500:M9500"/>
    <mergeCell ref="N9500:Q9500"/>
    <mergeCell ref="R9500:U9500"/>
    <mergeCell ref="V9500:W9500"/>
    <mergeCell ref="D9501:E9501"/>
    <mergeCell ref="F9501:J9501"/>
    <mergeCell ref="K9501:M9501"/>
    <mergeCell ref="N9501:Q9501"/>
    <mergeCell ref="R9501:U9501"/>
    <mergeCell ref="V9501:W9501"/>
    <mergeCell ref="D9502:E9502"/>
    <mergeCell ref="F9502:J9502"/>
    <mergeCell ref="K9502:M9502"/>
    <mergeCell ref="N9502:Q9502"/>
    <mergeCell ref="R9502:U9502"/>
    <mergeCell ref="V9502:W9502"/>
    <mergeCell ref="D9503:E9503"/>
    <mergeCell ref="F9503:J9503"/>
    <mergeCell ref="K9503:M9503"/>
    <mergeCell ref="N9503:Q9503"/>
    <mergeCell ref="R9503:U9503"/>
    <mergeCell ref="V9503:W9503"/>
    <mergeCell ref="D9486:E9486"/>
    <mergeCell ref="F9486:J9486"/>
    <mergeCell ref="K9486:M9486"/>
    <mergeCell ref="N9486:Q9486"/>
    <mergeCell ref="R9486:U9486"/>
    <mergeCell ref="V9486:W9486"/>
    <mergeCell ref="X9486:Y9486"/>
    <mergeCell ref="Z9486:AA9486"/>
    <mergeCell ref="AB9486:AC9486"/>
    <mergeCell ref="AD9486:AE9486"/>
    <mergeCell ref="AF9486:AG9486"/>
    <mergeCell ref="AH9486:AJ9486"/>
    <mergeCell ref="D9487:E9487"/>
    <mergeCell ref="F9487:J9487"/>
    <mergeCell ref="K9487:M9487"/>
    <mergeCell ref="N9487:Q9487"/>
    <mergeCell ref="R9487:U9487"/>
    <mergeCell ref="V9487:W9487"/>
    <mergeCell ref="X9487:Y9487"/>
    <mergeCell ref="Z9487:AA9487"/>
    <mergeCell ref="AB9487:AC9487"/>
    <mergeCell ref="AD9487:AE9487"/>
    <mergeCell ref="AF9487:AG9487"/>
    <mergeCell ref="AH9487:AJ9487"/>
    <mergeCell ref="B9488:E9488"/>
    <mergeCell ref="B9489:F9489"/>
    <mergeCell ref="H9489:R9489"/>
    <mergeCell ref="AB9490:AG9494"/>
    <mergeCell ref="B9491:E9491"/>
    <mergeCell ref="H9491:N9491"/>
    <mergeCell ref="O9491:R9491"/>
    <mergeCell ref="T9491:AA9491"/>
    <mergeCell ref="Z9496:AA9497"/>
    <mergeCell ref="AB9496:AB9497"/>
    <mergeCell ref="AC9496:AC9497"/>
    <mergeCell ref="AE9496:AE9497"/>
    <mergeCell ref="B9496:B9497"/>
    <mergeCell ref="D9496:E9497"/>
    <mergeCell ref="G9496:H9497"/>
    <mergeCell ref="J9496:M9497"/>
    <mergeCell ref="N9496:O9497"/>
    <mergeCell ref="Q9496:S9497"/>
    <mergeCell ref="AF9496:AF9497"/>
    <mergeCell ref="AG9496:AH9497"/>
    <mergeCell ref="D9483:E9483"/>
    <mergeCell ref="F9483:J9483"/>
    <mergeCell ref="K9483:M9483"/>
    <mergeCell ref="N9483:Q9483"/>
    <mergeCell ref="R9483:U9483"/>
    <mergeCell ref="V9483:W9483"/>
    <mergeCell ref="X9483:Y9483"/>
    <mergeCell ref="Z9483:AA9483"/>
    <mergeCell ref="AB9483:AC9483"/>
    <mergeCell ref="AD9483:AE9483"/>
    <mergeCell ref="AF9483:AG9483"/>
    <mergeCell ref="AH9483:AJ9483"/>
    <mergeCell ref="D9484:E9484"/>
    <mergeCell ref="F9484:J9484"/>
    <mergeCell ref="K9484:M9484"/>
    <mergeCell ref="N9484:Q9484"/>
    <mergeCell ref="R9484:U9484"/>
    <mergeCell ref="V9484:W9484"/>
    <mergeCell ref="X9484:Y9484"/>
    <mergeCell ref="Z9484:AA9484"/>
    <mergeCell ref="AB9484:AC9484"/>
    <mergeCell ref="AD9484:AE9484"/>
    <mergeCell ref="AF9484:AG9484"/>
    <mergeCell ref="AH9484:AJ9484"/>
    <mergeCell ref="D9485:E9485"/>
    <mergeCell ref="F9485:J9485"/>
    <mergeCell ref="K9485:M9485"/>
    <mergeCell ref="N9485:Q9485"/>
    <mergeCell ref="R9485:U9485"/>
    <mergeCell ref="V9485:W9485"/>
    <mergeCell ref="X9485:Y9485"/>
    <mergeCell ref="Z9485:AA9485"/>
    <mergeCell ref="AB9485:AC9485"/>
    <mergeCell ref="AD9485:AE9485"/>
    <mergeCell ref="AF9485:AG9485"/>
    <mergeCell ref="AH9485:AJ9485"/>
    <mergeCell ref="D9480:E9480"/>
    <mergeCell ref="F9480:J9480"/>
    <mergeCell ref="K9480:M9480"/>
    <mergeCell ref="N9480:Q9480"/>
    <mergeCell ref="R9480:U9480"/>
    <mergeCell ref="V9480:W9480"/>
    <mergeCell ref="X9480:Y9480"/>
    <mergeCell ref="Z9480:AA9480"/>
    <mergeCell ref="AB9480:AC9480"/>
    <mergeCell ref="AD9480:AE9480"/>
    <mergeCell ref="AF9480:AG9480"/>
    <mergeCell ref="AH9480:AJ9480"/>
    <mergeCell ref="D9481:E9481"/>
    <mergeCell ref="F9481:J9481"/>
    <mergeCell ref="K9481:M9481"/>
    <mergeCell ref="N9481:Q9481"/>
    <mergeCell ref="R9481:U9481"/>
    <mergeCell ref="V9481:W9481"/>
    <mergeCell ref="X9481:Y9481"/>
    <mergeCell ref="Z9481:AA9481"/>
    <mergeCell ref="AB9481:AC9481"/>
    <mergeCell ref="AD9481:AE9481"/>
    <mergeCell ref="AF9481:AG9481"/>
    <mergeCell ref="AH9481:AJ9481"/>
    <mergeCell ref="D9482:E9482"/>
    <mergeCell ref="F9482:J9482"/>
    <mergeCell ref="K9482:M9482"/>
    <mergeCell ref="N9482:Q9482"/>
    <mergeCell ref="R9482:U9482"/>
    <mergeCell ref="V9482:W9482"/>
    <mergeCell ref="X9482:Y9482"/>
    <mergeCell ref="Z9482:AA9482"/>
    <mergeCell ref="AB9482:AC9482"/>
    <mergeCell ref="AD9482:AE9482"/>
    <mergeCell ref="AF9482:AG9482"/>
    <mergeCell ref="AH9482:AJ9482"/>
    <mergeCell ref="D9477:E9477"/>
    <mergeCell ref="F9477:J9477"/>
    <mergeCell ref="K9477:M9477"/>
    <mergeCell ref="N9477:Q9477"/>
    <mergeCell ref="R9477:U9477"/>
    <mergeCell ref="V9477:W9477"/>
    <mergeCell ref="X9477:Y9477"/>
    <mergeCell ref="Z9477:AA9477"/>
    <mergeCell ref="AB9477:AC9477"/>
    <mergeCell ref="AD9477:AE9477"/>
    <mergeCell ref="AF9477:AG9477"/>
    <mergeCell ref="AH9477:AJ9477"/>
    <mergeCell ref="D9478:E9478"/>
    <mergeCell ref="F9478:J9478"/>
    <mergeCell ref="K9478:M9478"/>
    <mergeCell ref="N9478:Q9478"/>
    <mergeCell ref="R9478:U9478"/>
    <mergeCell ref="V9478:W9478"/>
    <mergeCell ref="X9478:Y9478"/>
    <mergeCell ref="Z9478:AA9478"/>
    <mergeCell ref="AB9478:AC9478"/>
    <mergeCell ref="AD9478:AE9478"/>
    <mergeCell ref="AF9478:AG9478"/>
    <mergeCell ref="AH9478:AJ9478"/>
    <mergeCell ref="D9479:E9479"/>
    <mergeCell ref="F9479:J9479"/>
    <mergeCell ref="K9479:M9479"/>
    <mergeCell ref="N9479:Q9479"/>
    <mergeCell ref="R9479:U9479"/>
    <mergeCell ref="V9479:W9479"/>
    <mergeCell ref="X9479:Y9479"/>
    <mergeCell ref="Z9479:AA9479"/>
    <mergeCell ref="AB9479:AC9479"/>
    <mergeCell ref="AD9479:AE9479"/>
    <mergeCell ref="AF9479:AG9479"/>
    <mergeCell ref="AH9479:AJ9479"/>
    <mergeCell ref="D9474:E9474"/>
    <mergeCell ref="F9474:J9474"/>
    <mergeCell ref="K9474:M9474"/>
    <mergeCell ref="N9474:Q9474"/>
    <mergeCell ref="R9474:U9474"/>
    <mergeCell ref="V9474:W9474"/>
    <mergeCell ref="X9474:Y9474"/>
    <mergeCell ref="Z9474:AA9474"/>
    <mergeCell ref="AB9474:AC9474"/>
    <mergeCell ref="AD9474:AE9474"/>
    <mergeCell ref="AF9474:AG9474"/>
    <mergeCell ref="AH9474:AJ9474"/>
    <mergeCell ref="D9475:E9475"/>
    <mergeCell ref="F9475:J9475"/>
    <mergeCell ref="K9475:M9475"/>
    <mergeCell ref="N9475:Q9475"/>
    <mergeCell ref="R9475:U9475"/>
    <mergeCell ref="V9475:W9475"/>
    <mergeCell ref="X9475:Y9475"/>
    <mergeCell ref="Z9475:AA9475"/>
    <mergeCell ref="AB9475:AC9475"/>
    <mergeCell ref="AD9475:AE9475"/>
    <mergeCell ref="AF9475:AG9475"/>
    <mergeCell ref="AH9475:AJ9475"/>
    <mergeCell ref="D9476:E9476"/>
    <mergeCell ref="F9476:J9476"/>
    <mergeCell ref="K9476:M9476"/>
    <mergeCell ref="N9476:Q9476"/>
    <mergeCell ref="R9476:U9476"/>
    <mergeCell ref="V9476:W9476"/>
    <mergeCell ref="X9476:Y9476"/>
    <mergeCell ref="Z9476:AA9476"/>
    <mergeCell ref="AB9476:AC9476"/>
    <mergeCell ref="AD9476:AE9476"/>
    <mergeCell ref="AF9476:AG9476"/>
    <mergeCell ref="AH9476:AJ9476"/>
    <mergeCell ref="D9471:E9471"/>
    <mergeCell ref="F9471:J9471"/>
    <mergeCell ref="K9471:M9471"/>
    <mergeCell ref="N9471:Q9471"/>
    <mergeCell ref="R9471:U9471"/>
    <mergeCell ref="V9471:W9471"/>
    <mergeCell ref="X9471:Y9471"/>
    <mergeCell ref="Z9471:AA9471"/>
    <mergeCell ref="AB9471:AC9471"/>
    <mergeCell ref="AD9471:AE9471"/>
    <mergeCell ref="AF9471:AG9471"/>
    <mergeCell ref="AH9471:AJ9471"/>
    <mergeCell ref="D9472:E9472"/>
    <mergeCell ref="F9472:J9472"/>
    <mergeCell ref="K9472:M9472"/>
    <mergeCell ref="N9472:Q9472"/>
    <mergeCell ref="R9472:U9472"/>
    <mergeCell ref="V9472:W9472"/>
    <mergeCell ref="X9472:Y9472"/>
    <mergeCell ref="Z9472:AA9472"/>
    <mergeCell ref="AB9472:AC9472"/>
    <mergeCell ref="AD9472:AE9472"/>
    <mergeCell ref="AF9472:AG9472"/>
    <mergeCell ref="AH9472:AJ9472"/>
    <mergeCell ref="D9473:E9473"/>
    <mergeCell ref="F9473:J9473"/>
    <mergeCell ref="K9473:M9473"/>
    <mergeCell ref="N9473:Q9473"/>
    <mergeCell ref="R9473:U9473"/>
    <mergeCell ref="V9473:W9473"/>
    <mergeCell ref="X9473:Y9473"/>
    <mergeCell ref="Z9473:AA9473"/>
    <mergeCell ref="AB9473:AC9473"/>
    <mergeCell ref="AD9473:AE9473"/>
    <mergeCell ref="AF9473:AG9473"/>
    <mergeCell ref="AH9473:AJ9473"/>
    <mergeCell ref="D9468:E9468"/>
    <mergeCell ref="F9468:J9468"/>
    <mergeCell ref="K9468:M9468"/>
    <mergeCell ref="N9468:Q9468"/>
    <mergeCell ref="R9468:U9468"/>
    <mergeCell ref="V9468:W9468"/>
    <mergeCell ref="X9468:Y9468"/>
    <mergeCell ref="Z9468:AA9468"/>
    <mergeCell ref="AB9468:AC9468"/>
    <mergeCell ref="AD9468:AE9468"/>
    <mergeCell ref="AF9468:AG9468"/>
    <mergeCell ref="AH9468:AJ9468"/>
    <mergeCell ref="D9469:E9469"/>
    <mergeCell ref="F9469:J9469"/>
    <mergeCell ref="K9469:M9469"/>
    <mergeCell ref="N9469:Q9469"/>
    <mergeCell ref="R9469:U9469"/>
    <mergeCell ref="V9469:W9469"/>
    <mergeCell ref="X9469:Y9469"/>
    <mergeCell ref="Z9469:AA9469"/>
    <mergeCell ref="AB9469:AC9469"/>
    <mergeCell ref="AD9469:AE9469"/>
    <mergeCell ref="AF9469:AG9469"/>
    <mergeCell ref="AH9469:AJ9469"/>
    <mergeCell ref="D9470:E9470"/>
    <mergeCell ref="F9470:J9470"/>
    <mergeCell ref="K9470:M9470"/>
    <mergeCell ref="N9470:Q9470"/>
    <mergeCell ref="R9470:U9470"/>
    <mergeCell ref="V9470:W9470"/>
    <mergeCell ref="X9470:Y9470"/>
    <mergeCell ref="Z9470:AA9470"/>
    <mergeCell ref="AB9470:AC9470"/>
    <mergeCell ref="AD9470:AE9470"/>
    <mergeCell ref="AF9470:AG9470"/>
    <mergeCell ref="AH9470:AJ9470"/>
    <mergeCell ref="D9465:E9465"/>
    <mergeCell ref="F9465:J9465"/>
    <mergeCell ref="K9465:M9465"/>
    <mergeCell ref="N9465:Q9465"/>
    <mergeCell ref="R9465:U9465"/>
    <mergeCell ref="V9465:W9465"/>
    <mergeCell ref="X9465:Y9465"/>
    <mergeCell ref="Z9465:AA9465"/>
    <mergeCell ref="AB9465:AC9465"/>
    <mergeCell ref="AD9465:AE9465"/>
    <mergeCell ref="AF9465:AG9465"/>
    <mergeCell ref="AH9465:AJ9465"/>
    <mergeCell ref="D9466:E9466"/>
    <mergeCell ref="F9466:J9466"/>
    <mergeCell ref="K9466:M9466"/>
    <mergeCell ref="N9466:Q9466"/>
    <mergeCell ref="R9466:U9466"/>
    <mergeCell ref="V9466:W9466"/>
    <mergeCell ref="X9466:Y9466"/>
    <mergeCell ref="Z9466:AA9466"/>
    <mergeCell ref="AB9466:AC9466"/>
    <mergeCell ref="AD9466:AE9466"/>
    <mergeCell ref="AF9466:AG9466"/>
    <mergeCell ref="AH9466:AJ9466"/>
    <mergeCell ref="D9467:E9467"/>
    <mergeCell ref="F9467:J9467"/>
    <mergeCell ref="K9467:M9467"/>
    <mergeCell ref="N9467:Q9467"/>
    <mergeCell ref="R9467:U9467"/>
    <mergeCell ref="V9467:W9467"/>
    <mergeCell ref="X9467:Y9467"/>
    <mergeCell ref="Z9467:AA9467"/>
    <mergeCell ref="AB9467:AC9467"/>
    <mergeCell ref="AD9467:AE9467"/>
    <mergeCell ref="AF9467:AG9467"/>
    <mergeCell ref="AH9467:AJ9467"/>
    <mergeCell ref="D9462:E9462"/>
    <mergeCell ref="F9462:J9462"/>
    <mergeCell ref="K9462:M9462"/>
    <mergeCell ref="N9462:Q9462"/>
    <mergeCell ref="R9462:U9462"/>
    <mergeCell ref="V9462:W9462"/>
    <mergeCell ref="X9462:Y9462"/>
    <mergeCell ref="Z9462:AA9462"/>
    <mergeCell ref="AB9462:AC9462"/>
    <mergeCell ref="AD9462:AE9462"/>
    <mergeCell ref="AF9462:AG9462"/>
    <mergeCell ref="AH9462:AJ9462"/>
    <mergeCell ref="D9463:E9463"/>
    <mergeCell ref="F9463:J9463"/>
    <mergeCell ref="K9463:M9463"/>
    <mergeCell ref="N9463:Q9463"/>
    <mergeCell ref="R9463:U9463"/>
    <mergeCell ref="V9463:W9463"/>
    <mergeCell ref="X9463:Y9463"/>
    <mergeCell ref="Z9463:AA9463"/>
    <mergeCell ref="AB9463:AC9463"/>
    <mergeCell ref="AD9463:AE9463"/>
    <mergeCell ref="AF9463:AG9463"/>
    <mergeCell ref="AH9463:AJ9463"/>
    <mergeCell ref="D9464:E9464"/>
    <mergeCell ref="F9464:J9464"/>
    <mergeCell ref="K9464:M9464"/>
    <mergeCell ref="N9464:Q9464"/>
    <mergeCell ref="R9464:U9464"/>
    <mergeCell ref="V9464:W9464"/>
    <mergeCell ref="X9464:Y9464"/>
    <mergeCell ref="Z9464:AA9464"/>
    <mergeCell ref="AB9464:AC9464"/>
    <mergeCell ref="AD9464:AE9464"/>
    <mergeCell ref="AF9464:AG9464"/>
    <mergeCell ref="AH9464:AJ9464"/>
    <mergeCell ref="D9459:E9459"/>
    <mergeCell ref="F9459:J9459"/>
    <mergeCell ref="K9459:M9459"/>
    <mergeCell ref="N9459:Q9459"/>
    <mergeCell ref="R9459:U9459"/>
    <mergeCell ref="V9459:W9459"/>
    <mergeCell ref="X9459:Y9459"/>
    <mergeCell ref="Z9459:AA9459"/>
    <mergeCell ref="AB9459:AC9459"/>
    <mergeCell ref="AD9459:AE9459"/>
    <mergeCell ref="AF9459:AG9459"/>
    <mergeCell ref="AH9459:AJ9459"/>
    <mergeCell ref="D9460:E9460"/>
    <mergeCell ref="F9460:J9460"/>
    <mergeCell ref="K9460:M9460"/>
    <mergeCell ref="N9460:Q9460"/>
    <mergeCell ref="R9460:U9460"/>
    <mergeCell ref="V9460:W9460"/>
    <mergeCell ref="X9460:Y9460"/>
    <mergeCell ref="Z9460:AA9460"/>
    <mergeCell ref="AB9460:AC9460"/>
    <mergeCell ref="AD9460:AE9460"/>
    <mergeCell ref="AF9460:AG9460"/>
    <mergeCell ref="AH9460:AJ9460"/>
    <mergeCell ref="D9461:E9461"/>
    <mergeCell ref="F9461:J9461"/>
    <mergeCell ref="K9461:M9461"/>
    <mergeCell ref="N9461:Q9461"/>
    <mergeCell ref="R9461:U9461"/>
    <mergeCell ref="V9461:W9461"/>
    <mergeCell ref="X9461:Y9461"/>
    <mergeCell ref="Z9461:AA9461"/>
    <mergeCell ref="AB9461:AC9461"/>
    <mergeCell ref="AD9461:AE9461"/>
    <mergeCell ref="AF9461:AG9461"/>
    <mergeCell ref="AH9461:AJ9461"/>
    <mergeCell ref="D9456:E9456"/>
    <mergeCell ref="F9456:J9456"/>
    <mergeCell ref="K9456:M9456"/>
    <mergeCell ref="N9456:Q9456"/>
    <mergeCell ref="R9456:U9456"/>
    <mergeCell ref="V9456:W9456"/>
    <mergeCell ref="X9456:Y9456"/>
    <mergeCell ref="Z9456:AA9456"/>
    <mergeCell ref="AB9456:AC9456"/>
    <mergeCell ref="AD9456:AE9456"/>
    <mergeCell ref="AF9456:AG9456"/>
    <mergeCell ref="AH9456:AJ9456"/>
    <mergeCell ref="D9457:E9457"/>
    <mergeCell ref="F9457:J9457"/>
    <mergeCell ref="K9457:M9457"/>
    <mergeCell ref="N9457:Q9457"/>
    <mergeCell ref="R9457:U9457"/>
    <mergeCell ref="V9457:W9457"/>
    <mergeCell ref="X9457:Y9457"/>
    <mergeCell ref="Z9457:AA9457"/>
    <mergeCell ref="AB9457:AC9457"/>
    <mergeCell ref="AD9457:AE9457"/>
    <mergeCell ref="AF9457:AG9457"/>
    <mergeCell ref="AH9457:AJ9457"/>
    <mergeCell ref="D9458:E9458"/>
    <mergeCell ref="F9458:J9458"/>
    <mergeCell ref="K9458:M9458"/>
    <mergeCell ref="N9458:Q9458"/>
    <mergeCell ref="R9458:U9458"/>
    <mergeCell ref="V9458:W9458"/>
    <mergeCell ref="X9458:Y9458"/>
    <mergeCell ref="Z9458:AA9458"/>
    <mergeCell ref="AB9458:AC9458"/>
    <mergeCell ref="AD9458:AE9458"/>
    <mergeCell ref="AF9458:AG9458"/>
    <mergeCell ref="AH9458:AJ9458"/>
    <mergeCell ref="D9453:E9453"/>
    <mergeCell ref="F9453:J9453"/>
    <mergeCell ref="K9453:M9453"/>
    <mergeCell ref="N9453:Q9453"/>
    <mergeCell ref="R9453:U9453"/>
    <mergeCell ref="V9453:W9453"/>
    <mergeCell ref="X9453:Y9453"/>
    <mergeCell ref="Z9453:AA9453"/>
    <mergeCell ref="AB9453:AC9453"/>
    <mergeCell ref="AD9453:AE9453"/>
    <mergeCell ref="AF9453:AG9453"/>
    <mergeCell ref="AH9453:AJ9453"/>
    <mergeCell ref="D9454:E9454"/>
    <mergeCell ref="F9454:J9454"/>
    <mergeCell ref="K9454:M9454"/>
    <mergeCell ref="N9454:Q9454"/>
    <mergeCell ref="R9454:U9454"/>
    <mergeCell ref="V9454:W9454"/>
    <mergeCell ref="X9454:Y9454"/>
    <mergeCell ref="Z9454:AA9454"/>
    <mergeCell ref="AB9454:AC9454"/>
    <mergeCell ref="AD9454:AE9454"/>
    <mergeCell ref="AF9454:AG9454"/>
    <mergeCell ref="AH9454:AJ9454"/>
    <mergeCell ref="D9455:E9455"/>
    <mergeCell ref="F9455:J9455"/>
    <mergeCell ref="K9455:M9455"/>
    <mergeCell ref="N9455:Q9455"/>
    <mergeCell ref="R9455:U9455"/>
    <mergeCell ref="V9455:W9455"/>
    <mergeCell ref="X9455:Y9455"/>
    <mergeCell ref="Z9455:AA9455"/>
    <mergeCell ref="AB9455:AC9455"/>
    <mergeCell ref="AD9455:AE9455"/>
    <mergeCell ref="AF9455:AG9455"/>
    <mergeCell ref="AH9455:AJ9455"/>
    <mergeCell ref="D9450:E9450"/>
    <mergeCell ref="F9450:J9450"/>
    <mergeCell ref="K9450:M9450"/>
    <mergeCell ref="N9450:Q9450"/>
    <mergeCell ref="R9450:U9450"/>
    <mergeCell ref="V9450:W9450"/>
    <mergeCell ref="X9450:Y9450"/>
    <mergeCell ref="Z9450:AA9450"/>
    <mergeCell ref="AB9450:AC9450"/>
    <mergeCell ref="AD9450:AE9450"/>
    <mergeCell ref="AF9450:AG9450"/>
    <mergeCell ref="AH9450:AJ9450"/>
    <mergeCell ref="D9451:E9451"/>
    <mergeCell ref="F9451:J9451"/>
    <mergeCell ref="K9451:M9451"/>
    <mergeCell ref="N9451:Q9451"/>
    <mergeCell ref="R9451:U9451"/>
    <mergeCell ref="V9451:W9451"/>
    <mergeCell ref="X9451:Y9451"/>
    <mergeCell ref="Z9451:AA9451"/>
    <mergeCell ref="AB9451:AC9451"/>
    <mergeCell ref="AD9451:AE9451"/>
    <mergeCell ref="AF9451:AG9451"/>
    <mergeCell ref="AH9451:AJ9451"/>
    <mergeCell ref="D9452:E9452"/>
    <mergeCell ref="F9452:J9452"/>
    <mergeCell ref="K9452:M9452"/>
    <mergeCell ref="N9452:Q9452"/>
    <mergeCell ref="R9452:U9452"/>
    <mergeCell ref="V9452:W9452"/>
    <mergeCell ref="X9452:Y9452"/>
    <mergeCell ref="Z9452:AA9452"/>
    <mergeCell ref="AB9452:AC9452"/>
    <mergeCell ref="AD9452:AE9452"/>
    <mergeCell ref="AF9452:AG9452"/>
    <mergeCell ref="AH9452:AJ9452"/>
    <mergeCell ref="B9440:F9440"/>
    <mergeCell ref="H9440:R9440"/>
    <mergeCell ref="AB9441:AG9445"/>
    <mergeCell ref="B9442:E9442"/>
    <mergeCell ref="H9442:N9442"/>
    <mergeCell ref="O9442:R9442"/>
    <mergeCell ref="T9442:AA9442"/>
    <mergeCell ref="B9447:B9448"/>
    <mergeCell ref="D9447:E9448"/>
    <mergeCell ref="G9447:H9448"/>
    <mergeCell ref="J9447:M9448"/>
    <mergeCell ref="N9447:O9448"/>
    <mergeCell ref="Q9447:S9448"/>
    <mergeCell ref="T9447:U9448"/>
    <mergeCell ref="X9447:Y9448"/>
    <mergeCell ref="Z9447:AA9448"/>
    <mergeCell ref="AB9447:AB9448"/>
    <mergeCell ref="AC9447:AC9448"/>
    <mergeCell ref="AE9447:AE9448"/>
    <mergeCell ref="AF9447:AF9448"/>
    <mergeCell ref="AG9447:AH9448"/>
    <mergeCell ref="D9449:E9449"/>
    <mergeCell ref="F9449:J9449"/>
    <mergeCell ref="K9449:M9449"/>
    <mergeCell ref="N9449:Q9449"/>
    <mergeCell ref="R9449:U9449"/>
    <mergeCell ref="V9449:W9449"/>
    <mergeCell ref="X9449:Y9449"/>
    <mergeCell ref="Z9449:AA9449"/>
    <mergeCell ref="AB9449:AC9449"/>
    <mergeCell ref="AD9449:AE9449"/>
    <mergeCell ref="AF9449:AG9449"/>
    <mergeCell ref="AH9449:AJ9449"/>
    <mergeCell ref="D9431:E9431"/>
    <mergeCell ref="F9431:J9431"/>
    <mergeCell ref="K9431:M9431"/>
    <mergeCell ref="N9431:Q9431"/>
    <mergeCell ref="R9431:U9431"/>
    <mergeCell ref="V9431:W9431"/>
    <mergeCell ref="D9432:E9432"/>
    <mergeCell ref="F9432:J9432"/>
    <mergeCell ref="K9432:M9432"/>
    <mergeCell ref="N9432:Q9432"/>
    <mergeCell ref="R9432:U9432"/>
    <mergeCell ref="V9432:W9432"/>
    <mergeCell ref="D9433:E9433"/>
    <mergeCell ref="F9433:J9433"/>
    <mergeCell ref="K9433:M9433"/>
    <mergeCell ref="N9433:Q9433"/>
    <mergeCell ref="R9433:U9433"/>
    <mergeCell ref="V9433:W9433"/>
    <mergeCell ref="D9434:E9434"/>
    <mergeCell ref="F9434:J9434"/>
    <mergeCell ref="K9434:M9434"/>
    <mergeCell ref="N9434:Q9434"/>
    <mergeCell ref="R9434:U9434"/>
    <mergeCell ref="V9434:W9434"/>
    <mergeCell ref="D9435:E9435"/>
    <mergeCell ref="F9435:J9435"/>
    <mergeCell ref="K9435:M9435"/>
    <mergeCell ref="N9435:Q9435"/>
    <mergeCell ref="R9435:U9435"/>
    <mergeCell ref="V9435:W9435"/>
    <mergeCell ref="D9436:E9436"/>
    <mergeCell ref="F9436:J9436"/>
    <mergeCell ref="K9436:M9436"/>
    <mergeCell ref="N9436:Q9436"/>
    <mergeCell ref="R9436:U9436"/>
    <mergeCell ref="V9436:W9436"/>
    <mergeCell ref="D9425:E9425"/>
    <mergeCell ref="F9425:J9425"/>
    <mergeCell ref="K9425:M9425"/>
    <mergeCell ref="N9425:Q9425"/>
    <mergeCell ref="R9425:U9425"/>
    <mergeCell ref="V9425:W9425"/>
    <mergeCell ref="D9426:E9426"/>
    <mergeCell ref="F9426:J9426"/>
    <mergeCell ref="K9426:M9426"/>
    <mergeCell ref="N9426:Q9426"/>
    <mergeCell ref="R9426:U9426"/>
    <mergeCell ref="V9426:W9426"/>
    <mergeCell ref="D9427:E9427"/>
    <mergeCell ref="F9427:J9427"/>
    <mergeCell ref="K9427:M9427"/>
    <mergeCell ref="N9427:Q9427"/>
    <mergeCell ref="R9427:U9427"/>
    <mergeCell ref="V9427:W9427"/>
    <mergeCell ref="D9428:E9428"/>
    <mergeCell ref="F9428:J9428"/>
    <mergeCell ref="K9428:M9428"/>
    <mergeCell ref="N9428:Q9428"/>
    <mergeCell ref="R9428:U9428"/>
    <mergeCell ref="V9428:W9428"/>
    <mergeCell ref="D9429:E9429"/>
    <mergeCell ref="F9429:J9429"/>
    <mergeCell ref="K9429:M9429"/>
    <mergeCell ref="N9429:Q9429"/>
    <mergeCell ref="R9429:U9429"/>
    <mergeCell ref="V9429:W9429"/>
    <mergeCell ref="D9430:E9430"/>
    <mergeCell ref="F9430:J9430"/>
    <mergeCell ref="K9430:M9430"/>
    <mergeCell ref="N9430:Q9430"/>
    <mergeCell ref="R9430:U9430"/>
    <mergeCell ref="V9430:W9430"/>
    <mergeCell ref="D9419:E9419"/>
    <mergeCell ref="F9419:J9419"/>
    <mergeCell ref="K9419:M9419"/>
    <mergeCell ref="N9419:Q9419"/>
    <mergeCell ref="R9419:U9419"/>
    <mergeCell ref="V9419:W9419"/>
    <mergeCell ref="D9420:E9420"/>
    <mergeCell ref="F9420:J9420"/>
    <mergeCell ref="K9420:M9420"/>
    <mergeCell ref="N9420:Q9420"/>
    <mergeCell ref="R9420:U9420"/>
    <mergeCell ref="V9420:W9420"/>
    <mergeCell ref="D9421:E9421"/>
    <mergeCell ref="F9421:J9421"/>
    <mergeCell ref="K9421:M9421"/>
    <mergeCell ref="N9421:Q9421"/>
    <mergeCell ref="R9421:U9421"/>
    <mergeCell ref="V9421:W9421"/>
    <mergeCell ref="D9422:E9422"/>
    <mergeCell ref="F9422:J9422"/>
    <mergeCell ref="K9422:M9422"/>
    <mergeCell ref="N9422:Q9422"/>
    <mergeCell ref="R9422:U9422"/>
    <mergeCell ref="V9422:W9422"/>
    <mergeCell ref="D9423:E9423"/>
    <mergeCell ref="F9423:J9423"/>
    <mergeCell ref="K9423:M9423"/>
    <mergeCell ref="N9423:Q9423"/>
    <mergeCell ref="R9423:U9423"/>
    <mergeCell ref="V9423:W9423"/>
    <mergeCell ref="D9424:E9424"/>
    <mergeCell ref="F9424:J9424"/>
    <mergeCell ref="K9424:M9424"/>
    <mergeCell ref="N9424:Q9424"/>
    <mergeCell ref="R9424:U9424"/>
    <mergeCell ref="V9424:W9424"/>
    <mergeCell ref="D9413:E9413"/>
    <mergeCell ref="F9413:J9413"/>
    <mergeCell ref="K9413:M9413"/>
    <mergeCell ref="N9413:Q9413"/>
    <mergeCell ref="R9413:U9413"/>
    <mergeCell ref="V9413:W9413"/>
    <mergeCell ref="T9411:U9412"/>
    <mergeCell ref="X9411:Y9412"/>
    <mergeCell ref="D9414:E9414"/>
    <mergeCell ref="F9414:J9414"/>
    <mergeCell ref="K9414:M9414"/>
    <mergeCell ref="N9414:Q9414"/>
    <mergeCell ref="R9414:U9414"/>
    <mergeCell ref="V9414:W9414"/>
    <mergeCell ref="D9415:E9415"/>
    <mergeCell ref="F9415:J9415"/>
    <mergeCell ref="K9415:M9415"/>
    <mergeCell ref="N9415:Q9415"/>
    <mergeCell ref="R9415:U9415"/>
    <mergeCell ref="V9415:W9415"/>
    <mergeCell ref="D9416:E9416"/>
    <mergeCell ref="F9416:J9416"/>
    <mergeCell ref="K9416:M9416"/>
    <mergeCell ref="N9416:Q9416"/>
    <mergeCell ref="R9416:U9416"/>
    <mergeCell ref="V9416:W9416"/>
    <mergeCell ref="D9417:E9417"/>
    <mergeCell ref="F9417:J9417"/>
    <mergeCell ref="K9417:M9417"/>
    <mergeCell ref="N9417:Q9417"/>
    <mergeCell ref="R9417:U9417"/>
    <mergeCell ref="V9417:W9417"/>
    <mergeCell ref="D9418:E9418"/>
    <mergeCell ref="F9418:J9418"/>
    <mergeCell ref="K9418:M9418"/>
    <mergeCell ref="N9418:Q9418"/>
    <mergeCell ref="R9418:U9418"/>
    <mergeCell ref="V9418:W9418"/>
    <mergeCell ref="D9401:E9401"/>
    <mergeCell ref="F9401:J9401"/>
    <mergeCell ref="K9401:M9401"/>
    <mergeCell ref="N9401:Q9401"/>
    <mergeCell ref="R9401:U9401"/>
    <mergeCell ref="V9401:W9401"/>
    <mergeCell ref="X9401:Y9401"/>
    <mergeCell ref="Z9401:AA9401"/>
    <mergeCell ref="AB9401:AC9401"/>
    <mergeCell ref="AD9401:AE9401"/>
    <mergeCell ref="AF9401:AG9401"/>
    <mergeCell ref="AH9401:AJ9401"/>
    <mergeCell ref="D9402:E9402"/>
    <mergeCell ref="F9402:J9402"/>
    <mergeCell ref="K9402:M9402"/>
    <mergeCell ref="N9402:Q9402"/>
    <mergeCell ref="R9402:U9402"/>
    <mergeCell ref="V9402:W9402"/>
    <mergeCell ref="X9402:Y9402"/>
    <mergeCell ref="Z9402:AA9402"/>
    <mergeCell ref="AB9402:AC9402"/>
    <mergeCell ref="AD9402:AE9402"/>
    <mergeCell ref="AF9402:AG9402"/>
    <mergeCell ref="AH9402:AJ9402"/>
    <mergeCell ref="B9403:E9403"/>
    <mergeCell ref="B9404:F9404"/>
    <mergeCell ref="H9404:R9404"/>
    <mergeCell ref="AB9405:AG9409"/>
    <mergeCell ref="B9406:E9406"/>
    <mergeCell ref="H9406:N9406"/>
    <mergeCell ref="O9406:R9406"/>
    <mergeCell ref="T9406:AA9406"/>
    <mergeCell ref="Z9411:AA9412"/>
    <mergeCell ref="AB9411:AB9412"/>
    <mergeCell ref="AC9411:AC9412"/>
    <mergeCell ref="AE9411:AE9412"/>
    <mergeCell ref="B9411:B9412"/>
    <mergeCell ref="D9411:E9412"/>
    <mergeCell ref="G9411:H9412"/>
    <mergeCell ref="J9411:M9412"/>
    <mergeCell ref="N9411:O9412"/>
    <mergeCell ref="Q9411:S9412"/>
    <mergeCell ref="AF9411:AF9412"/>
    <mergeCell ref="AG9411:AH9412"/>
    <mergeCell ref="D9398:E9398"/>
    <mergeCell ref="F9398:J9398"/>
    <mergeCell ref="K9398:M9398"/>
    <mergeCell ref="N9398:Q9398"/>
    <mergeCell ref="R9398:U9398"/>
    <mergeCell ref="V9398:W9398"/>
    <mergeCell ref="X9398:Y9398"/>
    <mergeCell ref="Z9398:AA9398"/>
    <mergeCell ref="AB9398:AC9398"/>
    <mergeCell ref="AD9398:AE9398"/>
    <mergeCell ref="AF9398:AG9398"/>
    <mergeCell ref="AH9398:AJ9398"/>
    <mergeCell ref="D9399:E9399"/>
    <mergeCell ref="F9399:J9399"/>
    <mergeCell ref="K9399:M9399"/>
    <mergeCell ref="N9399:Q9399"/>
    <mergeCell ref="R9399:U9399"/>
    <mergeCell ref="V9399:W9399"/>
    <mergeCell ref="X9399:Y9399"/>
    <mergeCell ref="Z9399:AA9399"/>
    <mergeCell ref="AB9399:AC9399"/>
    <mergeCell ref="AD9399:AE9399"/>
    <mergeCell ref="AF9399:AG9399"/>
    <mergeCell ref="AH9399:AJ9399"/>
    <mergeCell ref="D9400:E9400"/>
    <mergeCell ref="F9400:J9400"/>
    <mergeCell ref="K9400:M9400"/>
    <mergeCell ref="N9400:Q9400"/>
    <mergeCell ref="R9400:U9400"/>
    <mergeCell ref="V9400:W9400"/>
    <mergeCell ref="X9400:Y9400"/>
    <mergeCell ref="Z9400:AA9400"/>
    <mergeCell ref="AB9400:AC9400"/>
    <mergeCell ref="AD9400:AE9400"/>
    <mergeCell ref="AF9400:AG9400"/>
    <mergeCell ref="AH9400:AJ9400"/>
    <mergeCell ref="D9395:E9395"/>
    <mergeCell ref="F9395:J9395"/>
    <mergeCell ref="K9395:M9395"/>
    <mergeCell ref="N9395:Q9395"/>
    <mergeCell ref="R9395:U9395"/>
    <mergeCell ref="V9395:W9395"/>
    <mergeCell ref="X9395:Y9395"/>
    <mergeCell ref="Z9395:AA9395"/>
    <mergeCell ref="AB9395:AC9395"/>
    <mergeCell ref="AD9395:AE9395"/>
    <mergeCell ref="AF9395:AG9395"/>
    <mergeCell ref="AH9395:AJ9395"/>
    <mergeCell ref="D9396:E9396"/>
    <mergeCell ref="F9396:J9396"/>
    <mergeCell ref="K9396:M9396"/>
    <mergeCell ref="N9396:Q9396"/>
    <mergeCell ref="R9396:U9396"/>
    <mergeCell ref="V9396:W9396"/>
    <mergeCell ref="X9396:Y9396"/>
    <mergeCell ref="Z9396:AA9396"/>
    <mergeCell ref="AB9396:AC9396"/>
    <mergeCell ref="AD9396:AE9396"/>
    <mergeCell ref="AF9396:AG9396"/>
    <mergeCell ref="AH9396:AJ9396"/>
    <mergeCell ref="D9397:E9397"/>
    <mergeCell ref="F9397:J9397"/>
    <mergeCell ref="K9397:M9397"/>
    <mergeCell ref="N9397:Q9397"/>
    <mergeCell ref="R9397:U9397"/>
    <mergeCell ref="V9397:W9397"/>
    <mergeCell ref="X9397:Y9397"/>
    <mergeCell ref="Z9397:AA9397"/>
    <mergeCell ref="AB9397:AC9397"/>
    <mergeCell ref="AD9397:AE9397"/>
    <mergeCell ref="AF9397:AG9397"/>
    <mergeCell ref="AH9397:AJ9397"/>
    <mergeCell ref="D9392:E9392"/>
    <mergeCell ref="F9392:J9392"/>
    <mergeCell ref="K9392:M9392"/>
    <mergeCell ref="N9392:Q9392"/>
    <mergeCell ref="R9392:U9392"/>
    <mergeCell ref="V9392:W9392"/>
    <mergeCell ref="X9392:Y9392"/>
    <mergeCell ref="Z9392:AA9392"/>
    <mergeCell ref="AB9392:AC9392"/>
    <mergeCell ref="AD9392:AE9392"/>
    <mergeCell ref="AF9392:AG9392"/>
    <mergeCell ref="AH9392:AJ9392"/>
    <mergeCell ref="D9393:E9393"/>
    <mergeCell ref="F9393:J9393"/>
    <mergeCell ref="K9393:M9393"/>
    <mergeCell ref="N9393:Q9393"/>
    <mergeCell ref="R9393:U9393"/>
    <mergeCell ref="V9393:W9393"/>
    <mergeCell ref="X9393:Y9393"/>
    <mergeCell ref="Z9393:AA9393"/>
    <mergeCell ref="AB9393:AC9393"/>
    <mergeCell ref="AD9393:AE9393"/>
    <mergeCell ref="AF9393:AG9393"/>
    <mergeCell ref="AH9393:AJ9393"/>
    <mergeCell ref="D9394:E9394"/>
    <mergeCell ref="F9394:J9394"/>
    <mergeCell ref="K9394:M9394"/>
    <mergeCell ref="N9394:Q9394"/>
    <mergeCell ref="R9394:U9394"/>
    <mergeCell ref="V9394:W9394"/>
    <mergeCell ref="X9394:Y9394"/>
    <mergeCell ref="Z9394:AA9394"/>
    <mergeCell ref="AB9394:AC9394"/>
    <mergeCell ref="AD9394:AE9394"/>
    <mergeCell ref="AF9394:AG9394"/>
    <mergeCell ref="AH9394:AJ9394"/>
    <mergeCell ref="D9389:E9389"/>
    <mergeCell ref="F9389:J9389"/>
    <mergeCell ref="K9389:M9389"/>
    <mergeCell ref="N9389:Q9389"/>
    <mergeCell ref="R9389:U9389"/>
    <mergeCell ref="V9389:W9389"/>
    <mergeCell ref="X9389:Y9389"/>
    <mergeCell ref="Z9389:AA9389"/>
    <mergeCell ref="AB9389:AC9389"/>
    <mergeCell ref="AD9389:AE9389"/>
    <mergeCell ref="AF9389:AG9389"/>
    <mergeCell ref="AH9389:AJ9389"/>
    <mergeCell ref="D9390:E9390"/>
    <mergeCell ref="F9390:J9390"/>
    <mergeCell ref="K9390:M9390"/>
    <mergeCell ref="N9390:Q9390"/>
    <mergeCell ref="R9390:U9390"/>
    <mergeCell ref="V9390:W9390"/>
    <mergeCell ref="X9390:Y9390"/>
    <mergeCell ref="Z9390:AA9390"/>
    <mergeCell ref="AB9390:AC9390"/>
    <mergeCell ref="AD9390:AE9390"/>
    <mergeCell ref="AF9390:AG9390"/>
    <mergeCell ref="AH9390:AJ9390"/>
    <mergeCell ref="D9391:E9391"/>
    <mergeCell ref="F9391:J9391"/>
    <mergeCell ref="K9391:M9391"/>
    <mergeCell ref="N9391:Q9391"/>
    <mergeCell ref="R9391:U9391"/>
    <mergeCell ref="V9391:W9391"/>
    <mergeCell ref="X9391:Y9391"/>
    <mergeCell ref="Z9391:AA9391"/>
    <mergeCell ref="AB9391:AC9391"/>
    <mergeCell ref="AD9391:AE9391"/>
    <mergeCell ref="AF9391:AG9391"/>
    <mergeCell ref="AH9391:AJ9391"/>
    <mergeCell ref="D9386:E9386"/>
    <mergeCell ref="F9386:J9386"/>
    <mergeCell ref="K9386:M9386"/>
    <mergeCell ref="N9386:Q9386"/>
    <mergeCell ref="R9386:U9386"/>
    <mergeCell ref="V9386:W9386"/>
    <mergeCell ref="X9386:Y9386"/>
    <mergeCell ref="Z9386:AA9386"/>
    <mergeCell ref="AB9386:AC9386"/>
    <mergeCell ref="AD9386:AE9386"/>
    <mergeCell ref="AF9386:AG9386"/>
    <mergeCell ref="AH9386:AJ9386"/>
    <mergeCell ref="D9387:E9387"/>
    <mergeCell ref="F9387:J9387"/>
    <mergeCell ref="K9387:M9387"/>
    <mergeCell ref="N9387:Q9387"/>
    <mergeCell ref="R9387:U9387"/>
    <mergeCell ref="V9387:W9387"/>
    <mergeCell ref="X9387:Y9387"/>
    <mergeCell ref="Z9387:AA9387"/>
    <mergeCell ref="AB9387:AC9387"/>
    <mergeCell ref="AD9387:AE9387"/>
    <mergeCell ref="AF9387:AG9387"/>
    <mergeCell ref="AH9387:AJ9387"/>
    <mergeCell ref="D9388:E9388"/>
    <mergeCell ref="F9388:J9388"/>
    <mergeCell ref="K9388:M9388"/>
    <mergeCell ref="N9388:Q9388"/>
    <mergeCell ref="R9388:U9388"/>
    <mergeCell ref="V9388:W9388"/>
    <mergeCell ref="X9388:Y9388"/>
    <mergeCell ref="Z9388:AA9388"/>
    <mergeCell ref="AB9388:AC9388"/>
    <mergeCell ref="AD9388:AE9388"/>
    <mergeCell ref="AF9388:AG9388"/>
    <mergeCell ref="AH9388:AJ9388"/>
    <mergeCell ref="D9383:E9383"/>
    <mergeCell ref="F9383:J9383"/>
    <mergeCell ref="K9383:M9383"/>
    <mergeCell ref="N9383:Q9383"/>
    <mergeCell ref="R9383:U9383"/>
    <mergeCell ref="V9383:W9383"/>
    <mergeCell ref="X9383:Y9383"/>
    <mergeCell ref="Z9383:AA9383"/>
    <mergeCell ref="AB9383:AC9383"/>
    <mergeCell ref="AD9383:AE9383"/>
    <mergeCell ref="AF9383:AG9383"/>
    <mergeCell ref="AH9383:AJ9383"/>
    <mergeCell ref="D9384:E9384"/>
    <mergeCell ref="F9384:J9384"/>
    <mergeCell ref="K9384:M9384"/>
    <mergeCell ref="N9384:Q9384"/>
    <mergeCell ref="R9384:U9384"/>
    <mergeCell ref="V9384:W9384"/>
    <mergeCell ref="X9384:Y9384"/>
    <mergeCell ref="Z9384:AA9384"/>
    <mergeCell ref="AB9384:AC9384"/>
    <mergeCell ref="AD9384:AE9384"/>
    <mergeCell ref="AF9384:AG9384"/>
    <mergeCell ref="AH9384:AJ9384"/>
    <mergeCell ref="D9385:E9385"/>
    <mergeCell ref="F9385:J9385"/>
    <mergeCell ref="K9385:M9385"/>
    <mergeCell ref="N9385:Q9385"/>
    <mergeCell ref="R9385:U9385"/>
    <mergeCell ref="V9385:W9385"/>
    <mergeCell ref="X9385:Y9385"/>
    <mergeCell ref="Z9385:AA9385"/>
    <mergeCell ref="AB9385:AC9385"/>
    <mergeCell ref="AD9385:AE9385"/>
    <mergeCell ref="AF9385:AG9385"/>
    <mergeCell ref="AH9385:AJ9385"/>
    <mergeCell ref="D9380:E9380"/>
    <mergeCell ref="F9380:J9380"/>
    <mergeCell ref="K9380:M9380"/>
    <mergeCell ref="N9380:Q9380"/>
    <mergeCell ref="R9380:U9380"/>
    <mergeCell ref="V9380:W9380"/>
    <mergeCell ref="X9380:Y9380"/>
    <mergeCell ref="Z9380:AA9380"/>
    <mergeCell ref="AB9380:AC9380"/>
    <mergeCell ref="AD9380:AE9380"/>
    <mergeCell ref="AF9380:AG9380"/>
    <mergeCell ref="AH9380:AJ9380"/>
    <mergeCell ref="D9381:E9381"/>
    <mergeCell ref="F9381:J9381"/>
    <mergeCell ref="K9381:M9381"/>
    <mergeCell ref="N9381:Q9381"/>
    <mergeCell ref="R9381:U9381"/>
    <mergeCell ref="V9381:W9381"/>
    <mergeCell ref="X9381:Y9381"/>
    <mergeCell ref="Z9381:AA9381"/>
    <mergeCell ref="AB9381:AC9381"/>
    <mergeCell ref="AD9381:AE9381"/>
    <mergeCell ref="AF9381:AG9381"/>
    <mergeCell ref="AH9381:AJ9381"/>
    <mergeCell ref="D9382:E9382"/>
    <mergeCell ref="F9382:J9382"/>
    <mergeCell ref="K9382:M9382"/>
    <mergeCell ref="N9382:Q9382"/>
    <mergeCell ref="R9382:U9382"/>
    <mergeCell ref="V9382:W9382"/>
    <mergeCell ref="X9382:Y9382"/>
    <mergeCell ref="Z9382:AA9382"/>
    <mergeCell ref="AB9382:AC9382"/>
    <mergeCell ref="AD9382:AE9382"/>
    <mergeCell ref="AF9382:AG9382"/>
    <mergeCell ref="AH9382:AJ9382"/>
    <mergeCell ref="D9377:E9377"/>
    <mergeCell ref="F9377:J9377"/>
    <mergeCell ref="K9377:M9377"/>
    <mergeCell ref="N9377:Q9377"/>
    <mergeCell ref="R9377:U9377"/>
    <mergeCell ref="V9377:W9377"/>
    <mergeCell ref="X9377:Y9377"/>
    <mergeCell ref="Z9377:AA9377"/>
    <mergeCell ref="AB9377:AC9377"/>
    <mergeCell ref="AD9377:AE9377"/>
    <mergeCell ref="AF9377:AG9377"/>
    <mergeCell ref="AH9377:AJ9377"/>
    <mergeCell ref="D9378:E9378"/>
    <mergeCell ref="F9378:J9378"/>
    <mergeCell ref="K9378:M9378"/>
    <mergeCell ref="N9378:Q9378"/>
    <mergeCell ref="R9378:U9378"/>
    <mergeCell ref="V9378:W9378"/>
    <mergeCell ref="X9378:Y9378"/>
    <mergeCell ref="Z9378:AA9378"/>
    <mergeCell ref="AB9378:AC9378"/>
    <mergeCell ref="AD9378:AE9378"/>
    <mergeCell ref="AF9378:AG9378"/>
    <mergeCell ref="AH9378:AJ9378"/>
    <mergeCell ref="D9379:E9379"/>
    <mergeCell ref="F9379:J9379"/>
    <mergeCell ref="K9379:M9379"/>
    <mergeCell ref="N9379:Q9379"/>
    <mergeCell ref="R9379:U9379"/>
    <mergeCell ref="V9379:W9379"/>
    <mergeCell ref="X9379:Y9379"/>
    <mergeCell ref="Z9379:AA9379"/>
    <mergeCell ref="AB9379:AC9379"/>
    <mergeCell ref="AD9379:AE9379"/>
    <mergeCell ref="AF9379:AG9379"/>
    <mergeCell ref="AH9379:AJ9379"/>
    <mergeCell ref="D9374:E9374"/>
    <mergeCell ref="F9374:J9374"/>
    <mergeCell ref="K9374:M9374"/>
    <mergeCell ref="N9374:Q9374"/>
    <mergeCell ref="R9374:U9374"/>
    <mergeCell ref="V9374:W9374"/>
    <mergeCell ref="X9374:Y9374"/>
    <mergeCell ref="Z9374:AA9374"/>
    <mergeCell ref="AB9374:AC9374"/>
    <mergeCell ref="AD9374:AE9374"/>
    <mergeCell ref="AF9374:AG9374"/>
    <mergeCell ref="AH9374:AJ9374"/>
    <mergeCell ref="D9375:E9375"/>
    <mergeCell ref="F9375:J9375"/>
    <mergeCell ref="K9375:M9375"/>
    <mergeCell ref="N9375:Q9375"/>
    <mergeCell ref="R9375:U9375"/>
    <mergeCell ref="V9375:W9375"/>
    <mergeCell ref="X9375:Y9375"/>
    <mergeCell ref="Z9375:AA9375"/>
    <mergeCell ref="AB9375:AC9375"/>
    <mergeCell ref="AD9375:AE9375"/>
    <mergeCell ref="AF9375:AG9375"/>
    <mergeCell ref="AH9375:AJ9375"/>
    <mergeCell ref="D9376:E9376"/>
    <mergeCell ref="F9376:J9376"/>
    <mergeCell ref="K9376:M9376"/>
    <mergeCell ref="N9376:Q9376"/>
    <mergeCell ref="R9376:U9376"/>
    <mergeCell ref="V9376:W9376"/>
    <mergeCell ref="X9376:Y9376"/>
    <mergeCell ref="Z9376:AA9376"/>
    <mergeCell ref="AB9376:AC9376"/>
    <mergeCell ref="AD9376:AE9376"/>
    <mergeCell ref="AF9376:AG9376"/>
    <mergeCell ref="AH9376:AJ9376"/>
    <mergeCell ref="D9371:E9371"/>
    <mergeCell ref="F9371:J9371"/>
    <mergeCell ref="K9371:M9371"/>
    <mergeCell ref="N9371:Q9371"/>
    <mergeCell ref="R9371:U9371"/>
    <mergeCell ref="V9371:W9371"/>
    <mergeCell ref="X9371:Y9371"/>
    <mergeCell ref="Z9371:AA9371"/>
    <mergeCell ref="AB9371:AC9371"/>
    <mergeCell ref="AD9371:AE9371"/>
    <mergeCell ref="AF9371:AG9371"/>
    <mergeCell ref="AH9371:AJ9371"/>
    <mergeCell ref="D9372:E9372"/>
    <mergeCell ref="F9372:J9372"/>
    <mergeCell ref="K9372:M9372"/>
    <mergeCell ref="N9372:Q9372"/>
    <mergeCell ref="R9372:U9372"/>
    <mergeCell ref="V9372:W9372"/>
    <mergeCell ref="X9372:Y9372"/>
    <mergeCell ref="Z9372:AA9372"/>
    <mergeCell ref="AB9372:AC9372"/>
    <mergeCell ref="AD9372:AE9372"/>
    <mergeCell ref="AF9372:AG9372"/>
    <mergeCell ref="AH9372:AJ9372"/>
    <mergeCell ref="D9373:E9373"/>
    <mergeCell ref="F9373:J9373"/>
    <mergeCell ref="K9373:M9373"/>
    <mergeCell ref="N9373:Q9373"/>
    <mergeCell ref="R9373:U9373"/>
    <mergeCell ref="V9373:W9373"/>
    <mergeCell ref="X9373:Y9373"/>
    <mergeCell ref="Z9373:AA9373"/>
    <mergeCell ref="AB9373:AC9373"/>
    <mergeCell ref="AD9373:AE9373"/>
    <mergeCell ref="AF9373:AG9373"/>
    <mergeCell ref="AH9373:AJ9373"/>
    <mergeCell ref="D9368:E9368"/>
    <mergeCell ref="F9368:J9368"/>
    <mergeCell ref="K9368:M9368"/>
    <mergeCell ref="N9368:Q9368"/>
    <mergeCell ref="R9368:U9368"/>
    <mergeCell ref="V9368:W9368"/>
    <mergeCell ref="X9368:Y9368"/>
    <mergeCell ref="Z9368:AA9368"/>
    <mergeCell ref="AB9368:AC9368"/>
    <mergeCell ref="AD9368:AE9368"/>
    <mergeCell ref="AF9368:AG9368"/>
    <mergeCell ref="AH9368:AJ9368"/>
    <mergeCell ref="D9369:E9369"/>
    <mergeCell ref="F9369:J9369"/>
    <mergeCell ref="K9369:M9369"/>
    <mergeCell ref="N9369:Q9369"/>
    <mergeCell ref="R9369:U9369"/>
    <mergeCell ref="V9369:W9369"/>
    <mergeCell ref="X9369:Y9369"/>
    <mergeCell ref="Z9369:AA9369"/>
    <mergeCell ref="AB9369:AC9369"/>
    <mergeCell ref="AD9369:AE9369"/>
    <mergeCell ref="AF9369:AG9369"/>
    <mergeCell ref="AH9369:AJ9369"/>
    <mergeCell ref="D9370:E9370"/>
    <mergeCell ref="F9370:J9370"/>
    <mergeCell ref="K9370:M9370"/>
    <mergeCell ref="N9370:Q9370"/>
    <mergeCell ref="R9370:U9370"/>
    <mergeCell ref="V9370:W9370"/>
    <mergeCell ref="X9370:Y9370"/>
    <mergeCell ref="Z9370:AA9370"/>
    <mergeCell ref="AB9370:AC9370"/>
    <mergeCell ref="AD9370:AE9370"/>
    <mergeCell ref="AF9370:AG9370"/>
    <mergeCell ref="AH9370:AJ9370"/>
    <mergeCell ref="D9365:E9365"/>
    <mergeCell ref="F9365:J9365"/>
    <mergeCell ref="K9365:M9365"/>
    <mergeCell ref="N9365:Q9365"/>
    <mergeCell ref="R9365:U9365"/>
    <mergeCell ref="V9365:W9365"/>
    <mergeCell ref="X9365:Y9365"/>
    <mergeCell ref="Z9365:AA9365"/>
    <mergeCell ref="AB9365:AC9365"/>
    <mergeCell ref="AD9365:AE9365"/>
    <mergeCell ref="AF9365:AG9365"/>
    <mergeCell ref="AH9365:AJ9365"/>
    <mergeCell ref="D9366:E9366"/>
    <mergeCell ref="F9366:J9366"/>
    <mergeCell ref="K9366:M9366"/>
    <mergeCell ref="N9366:Q9366"/>
    <mergeCell ref="R9366:U9366"/>
    <mergeCell ref="V9366:W9366"/>
    <mergeCell ref="X9366:Y9366"/>
    <mergeCell ref="Z9366:AA9366"/>
    <mergeCell ref="AB9366:AC9366"/>
    <mergeCell ref="AD9366:AE9366"/>
    <mergeCell ref="AF9366:AG9366"/>
    <mergeCell ref="AH9366:AJ9366"/>
    <mergeCell ref="D9367:E9367"/>
    <mergeCell ref="F9367:J9367"/>
    <mergeCell ref="K9367:M9367"/>
    <mergeCell ref="N9367:Q9367"/>
    <mergeCell ref="R9367:U9367"/>
    <mergeCell ref="V9367:W9367"/>
    <mergeCell ref="X9367:Y9367"/>
    <mergeCell ref="Z9367:AA9367"/>
    <mergeCell ref="AB9367:AC9367"/>
    <mergeCell ref="AD9367:AE9367"/>
    <mergeCell ref="AF9367:AG9367"/>
    <mergeCell ref="AH9367:AJ9367"/>
    <mergeCell ref="B9355:F9355"/>
    <mergeCell ref="H9355:R9355"/>
    <mergeCell ref="AB9356:AG9360"/>
    <mergeCell ref="B9357:E9357"/>
    <mergeCell ref="H9357:N9357"/>
    <mergeCell ref="O9357:R9357"/>
    <mergeCell ref="T9357:AA9357"/>
    <mergeCell ref="B9362:B9363"/>
    <mergeCell ref="D9362:E9363"/>
    <mergeCell ref="G9362:H9363"/>
    <mergeCell ref="J9362:M9363"/>
    <mergeCell ref="N9362:O9363"/>
    <mergeCell ref="Q9362:S9363"/>
    <mergeCell ref="T9362:U9363"/>
    <mergeCell ref="X9362:Y9363"/>
    <mergeCell ref="Z9362:AA9363"/>
    <mergeCell ref="AB9362:AB9363"/>
    <mergeCell ref="AC9362:AC9363"/>
    <mergeCell ref="AE9362:AE9363"/>
    <mergeCell ref="AF9362:AF9363"/>
    <mergeCell ref="AG9362:AH9363"/>
    <mergeCell ref="D9364:E9364"/>
    <mergeCell ref="F9364:J9364"/>
    <mergeCell ref="K9364:M9364"/>
    <mergeCell ref="N9364:Q9364"/>
    <mergeCell ref="R9364:U9364"/>
    <mergeCell ref="V9364:W9364"/>
    <mergeCell ref="X9364:Y9364"/>
    <mergeCell ref="Z9364:AA9364"/>
    <mergeCell ref="AB9364:AC9364"/>
    <mergeCell ref="AD9364:AE9364"/>
    <mergeCell ref="AF9364:AG9364"/>
    <mergeCell ref="AH9364:AJ9364"/>
    <mergeCell ref="D9346:E9346"/>
    <mergeCell ref="F9346:J9346"/>
    <mergeCell ref="K9346:M9346"/>
    <mergeCell ref="N9346:Q9346"/>
    <mergeCell ref="R9346:U9346"/>
    <mergeCell ref="V9346:W9346"/>
    <mergeCell ref="D9347:E9347"/>
    <mergeCell ref="F9347:J9347"/>
    <mergeCell ref="K9347:M9347"/>
    <mergeCell ref="N9347:Q9347"/>
    <mergeCell ref="R9347:U9347"/>
    <mergeCell ref="V9347:W9347"/>
    <mergeCell ref="D9348:E9348"/>
    <mergeCell ref="F9348:J9348"/>
    <mergeCell ref="K9348:M9348"/>
    <mergeCell ref="N9348:Q9348"/>
    <mergeCell ref="R9348:U9348"/>
    <mergeCell ref="V9348:W9348"/>
    <mergeCell ref="D9349:E9349"/>
    <mergeCell ref="F9349:J9349"/>
    <mergeCell ref="K9349:M9349"/>
    <mergeCell ref="N9349:Q9349"/>
    <mergeCell ref="R9349:U9349"/>
    <mergeCell ref="V9349:W9349"/>
    <mergeCell ref="D9350:E9350"/>
    <mergeCell ref="F9350:J9350"/>
    <mergeCell ref="K9350:M9350"/>
    <mergeCell ref="N9350:Q9350"/>
    <mergeCell ref="R9350:U9350"/>
    <mergeCell ref="V9350:W9350"/>
    <mergeCell ref="D9351:E9351"/>
    <mergeCell ref="F9351:J9351"/>
    <mergeCell ref="K9351:M9351"/>
    <mergeCell ref="N9351:Q9351"/>
    <mergeCell ref="R9351:U9351"/>
    <mergeCell ref="V9351:W9351"/>
    <mergeCell ref="D9340:E9340"/>
    <mergeCell ref="F9340:J9340"/>
    <mergeCell ref="K9340:M9340"/>
    <mergeCell ref="N9340:Q9340"/>
    <mergeCell ref="R9340:U9340"/>
    <mergeCell ref="V9340:W9340"/>
    <mergeCell ref="D9341:E9341"/>
    <mergeCell ref="F9341:J9341"/>
    <mergeCell ref="K9341:M9341"/>
    <mergeCell ref="N9341:Q9341"/>
    <mergeCell ref="R9341:U9341"/>
    <mergeCell ref="V9341:W9341"/>
    <mergeCell ref="D9342:E9342"/>
    <mergeCell ref="F9342:J9342"/>
    <mergeCell ref="K9342:M9342"/>
    <mergeCell ref="N9342:Q9342"/>
    <mergeCell ref="R9342:U9342"/>
    <mergeCell ref="V9342:W9342"/>
    <mergeCell ref="D9343:E9343"/>
    <mergeCell ref="F9343:J9343"/>
    <mergeCell ref="K9343:M9343"/>
    <mergeCell ref="N9343:Q9343"/>
    <mergeCell ref="R9343:U9343"/>
    <mergeCell ref="V9343:W9343"/>
    <mergeCell ref="D9344:E9344"/>
    <mergeCell ref="F9344:J9344"/>
    <mergeCell ref="K9344:M9344"/>
    <mergeCell ref="N9344:Q9344"/>
    <mergeCell ref="R9344:U9344"/>
    <mergeCell ref="V9344:W9344"/>
    <mergeCell ref="D9345:E9345"/>
    <mergeCell ref="F9345:J9345"/>
    <mergeCell ref="K9345:M9345"/>
    <mergeCell ref="N9345:Q9345"/>
    <mergeCell ref="R9345:U9345"/>
    <mergeCell ref="V9345:W9345"/>
    <mergeCell ref="D9334:E9334"/>
    <mergeCell ref="F9334:J9334"/>
    <mergeCell ref="K9334:M9334"/>
    <mergeCell ref="N9334:Q9334"/>
    <mergeCell ref="R9334:U9334"/>
    <mergeCell ref="V9334:W9334"/>
    <mergeCell ref="D9335:E9335"/>
    <mergeCell ref="F9335:J9335"/>
    <mergeCell ref="K9335:M9335"/>
    <mergeCell ref="N9335:Q9335"/>
    <mergeCell ref="R9335:U9335"/>
    <mergeCell ref="V9335:W9335"/>
    <mergeCell ref="D9336:E9336"/>
    <mergeCell ref="F9336:J9336"/>
    <mergeCell ref="K9336:M9336"/>
    <mergeCell ref="N9336:Q9336"/>
    <mergeCell ref="R9336:U9336"/>
    <mergeCell ref="V9336:W9336"/>
    <mergeCell ref="D9337:E9337"/>
    <mergeCell ref="F9337:J9337"/>
    <mergeCell ref="K9337:M9337"/>
    <mergeCell ref="N9337:Q9337"/>
    <mergeCell ref="R9337:U9337"/>
    <mergeCell ref="V9337:W9337"/>
    <mergeCell ref="D9338:E9338"/>
    <mergeCell ref="F9338:J9338"/>
    <mergeCell ref="K9338:M9338"/>
    <mergeCell ref="N9338:Q9338"/>
    <mergeCell ref="R9338:U9338"/>
    <mergeCell ref="V9338:W9338"/>
    <mergeCell ref="D9339:E9339"/>
    <mergeCell ref="F9339:J9339"/>
    <mergeCell ref="K9339:M9339"/>
    <mergeCell ref="N9339:Q9339"/>
    <mergeCell ref="R9339:U9339"/>
    <mergeCell ref="V9339:W9339"/>
    <mergeCell ref="D9328:E9328"/>
    <mergeCell ref="F9328:J9328"/>
    <mergeCell ref="K9328:M9328"/>
    <mergeCell ref="N9328:Q9328"/>
    <mergeCell ref="R9328:U9328"/>
    <mergeCell ref="V9328:W9328"/>
    <mergeCell ref="T9326:U9327"/>
    <mergeCell ref="X9326:Y9327"/>
    <mergeCell ref="D9329:E9329"/>
    <mergeCell ref="F9329:J9329"/>
    <mergeCell ref="K9329:M9329"/>
    <mergeCell ref="N9329:Q9329"/>
    <mergeCell ref="R9329:U9329"/>
    <mergeCell ref="V9329:W9329"/>
    <mergeCell ref="D9330:E9330"/>
    <mergeCell ref="F9330:J9330"/>
    <mergeCell ref="K9330:M9330"/>
    <mergeCell ref="N9330:Q9330"/>
    <mergeCell ref="R9330:U9330"/>
    <mergeCell ref="V9330:W9330"/>
    <mergeCell ref="D9331:E9331"/>
    <mergeCell ref="F9331:J9331"/>
    <mergeCell ref="K9331:M9331"/>
    <mergeCell ref="N9331:Q9331"/>
    <mergeCell ref="R9331:U9331"/>
    <mergeCell ref="V9331:W9331"/>
    <mergeCell ref="D9332:E9332"/>
    <mergeCell ref="F9332:J9332"/>
    <mergeCell ref="K9332:M9332"/>
    <mergeCell ref="N9332:Q9332"/>
    <mergeCell ref="R9332:U9332"/>
    <mergeCell ref="V9332:W9332"/>
    <mergeCell ref="D9333:E9333"/>
    <mergeCell ref="F9333:J9333"/>
    <mergeCell ref="K9333:M9333"/>
    <mergeCell ref="N9333:Q9333"/>
    <mergeCell ref="R9333:U9333"/>
    <mergeCell ref="V9333:W9333"/>
    <mergeCell ref="D9316:E9316"/>
    <mergeCell ref="F9316:J9316"/>
    <mergeCell ref="K9316:M9316"/>
    <mergeCell ref="N9316:Q9316"/>
    <mergeCell ref="R9316:U9316"/>
    <mergeCell ref="V9316:W9316"/>
    <mergeCell ref="X9316:Y9316"/>
    <mergeCell ref="Z9316:AA9316"/>
    <mergeCell ref="AB9316:AC9316"/>
    <mergeCell ref="AD9316:AE9316"/>
    <mergeCell ref="AF9316:AG9316"/>
    <mergeCell ref="AH9316:AJ9316"/>
    <mergeCell ref="D9317:E9317"/>
    <mergeCell ref="F9317:J9317"/>
    <mergeCell ref="K9317:M9317"/>
    <mergeCell ref="N9317:Q9317"/>
    <mergeCell ref="R9317:U9317"/>
    <mergeCell ref="V9317:W9317"/>
    <mergeCell ref="X9317:Y9317"/>
    <mergeCell ref="Z9317:AA9317"/>
    <mergeCell ref="AB9317:AC9317"/>
    <mergeCell ref="AD9317:AE9317"/>
    <mergeCell ref="AF9317:AG9317"/>
    <mergeCell ref="AH9317:AJ9317"/>
    <mergeCell ref="B9318:E9318"/>
    <mergeCell ref="B9319:F9319"/>
    <mergeCell ref="H9319:R9319"/>
    <mergeCell ref="AB9320:AG9324"/>
    <mergeCell ref="B9321:E9321"/>
    <mergeCell ref="H9321:N9321"/>
    <mergeCell ref="O9321:R9321"/>
    <mergeCell ref="T9321:AA9321"/>
    <mergeCell ref="Z9326:AA9327"/>
    <mergeCell ref="AB9326:AB9327"/>
    <mergeCell ref="AC9326:AC9327"/>
    <mergeCell ref="AE9326:AE9327"/>
    <mergeCell ref="B9326:B9327"/>
    <mergeCell ref="D9326:E9327"/>
    <mergeCell ref="G9326:H9327"/>
    <mergeCell ref="J9326:M9327"/>
    <mergeCell ref="N9326:O9327"/>
    <mergeCell ref="Q9326:S9327"/>
    <mergeCell ref="AF9326:AF9327"/>
    <mergeCell ref="AG9326:AH9327"/>
    <mergeCell ref="D9313:E9313"/>
    <mergeCell ref="F9313:J9313"/>
    <mergeCell ref="K9313:M9313"/>
    <mergeCell ref="N9313:Q9313"/>
    <mergeCell ref="R9313:U9313"/>
    <mergeCell ref="V9313:W9313"/>
    <mergeCell ref="X9313:Y9313"/>
    <mergeCell ref="Z9313:AA9313"/>
    <mergeCell ref="AB9313:AC9313"/>
    <mergeCell ref="AD9313:AE9313"/>
    <mergeCell ref="AF9313:AG9313"/>
    <mergeCell ref="AH9313:AJ9313"/>
    <mergeCell ref="D9314:E9314"/>
    <mergeCell ref="F9314:J9314"/>
    <mergeCell ref="K9314:M9314"/>
    <mergeCell ref="N9314:Q9314"/>
    <mergeCell ref="R9314:U9314"/>
    <mergeCell ref="V9314:W9314"/>
    <mergeCell ref="X9314:Y9314"/>
    <mergeCell ref="Z9314:AA9314"/>
    <mergeCell ref="AB9314:AC9314"/>
    <mergeCell ref="AD9314:AE9314"/>
    <mergeCell ref="AF9314:AG9314"/>
    <mergeCell ref="AH9314:AJ9314"/>
    <mergeCell ref="D9315:E9315"/>
    <mergeCell ref="F9315:J9315"/>
    <mergeCell ref="K9315:M9315"/>
    <mergeCell ref="N9315:Q9315"/>
    <mergeCell ref="R9315:U9315"/>
    <mergeCell ref="V9315:W9315"/>
    <mergeCell ref="X9315:Y9315"/>
    <mergeCell ref="Z9315:AA9315"/>
    <mergeCell ref="AB9315:AC9315"/>
    <mergeCell ref="AD9315:AE9315"/>
    <mergeCell ref="AF9315:AG9315"/>
    <mergeCell ref="AH9315:AJ9315"/>
    <mergeCell ref="D9310:E9310"/>
    <mergeCell ref="F9310:J9310"/>
    <mergeCell ref="K9310:M9310"/>
    <mergeCell ref="N9310:Q9310"/>
    <mergeCell ref="R9310:U9310"/>
    <mergeCell ref="V9310:W9310"/>
    <mergeCell ref="X9310:Y9310"/>
    <mergeCell ref="Z9310:AA9310"/>
    <mergeCell ref="AB9310:AC9310"/>
    <mergeCell ref="AD9310:AE9310"/>
    <mergeCell ref="AF9310:AG9310"/>
    <mergeCell ref="AH9310:AJ9310"/>
    <mergeCell ref="D9311:E9311"/>
    <mergeCell ref="F9311:J9311"/>
    <mergeCell ref="K9311:M9311"/>
    <mergeCell ref="N9311:Q9311"/>
    <mergeCell ref="R9311:U9311"/>
    <mergeCell ref="V9311:W9311"/>
    <mergeCell ref="X9311:Y9311"/>
    <mergeCell ref="Z9311:AA9311"/>
    <mergeCell ref="AB9311:AC9311"/>
    <mergeCell ref="AD9311:AE9311"/>
    <mergeCell ref="AF9311:AG9311"/>
    <mergeCell ref="AH9311:AJ9311"/>
    <mergeCell ref="D9312:E9312"/>
    <mergeCell ref="F9312:J9312"/>
    <mergeCell ref="K9312:M9312"/>
    <mergeCell ref="N9312:Q9312"/>
    <mergeCell ref="R9312:U9312"/>
    <mergeCell ref="V9312:W9312"/>
    <mergeCell ref="X9312:Y9312"/>
    <mergeCell ref="Z9312:AA9312"/>
    <mergeCell ref="AB9312:AC9312"/>
    <mergeCell ref="AD9312:AE9312"/>
    <mergeCell ref="AF9312:AG9312"/>
    <mergeCell ref="AH9312:AJ9312"/>
    <mergeCell ref="D9307:E9307"/>
    <mergeCell ref="F9307:J9307"/>
    <mergeCell ref="K9307:M9307"/>
    <mergeCell ref="N9307:Q9307"/>
    <mergeCell ref="R9307:U9307"/>
    <mergeCell ref="V9307:W9307"/>
    <mergeCell ref="X9307:Y9307"/>
    <mergeCell ref="Z9307:AA9307"/>
    <mergeCell ref="AB9307:AC9307"/>
    <mergeCell ref="AD9307:AE9307"/>
    <mergeCell ref="AF9307:AG9307"/>
    <mergeCell ref="AH9307:AJ9307"/>
    <mergeCell ref="D9308:E9308"/>
    <mergeCell ref="F9308:J9308"/>
    <mergeCell ref="K9308:M9308"/>
    <mergeCell ref="N9308:Q9308"/>
    <mergeCell ref="R9308:U9308"/>
    <mergeCell ref="V9308:W9308"/>
    <mergeCell ref="X9308:Y9308"/>
    <mergeCell ref="Z9308:AA9308"/>
    <mergeCell ref="AB9308:AC9308"/>
    <mergeCell ref="AD9308:AE9308"/>
    <mergeCell ref="AF9308:AG9308"/>
    <mergeCell ref="AH9308:AJ9308"/>
    <mergeCell ref="D9309:E9309"/>
    <mergeCell ref="F9309:J9309"/>
    <mergeCell ref="K9309:M9309"/>
    <mergeCell ref="N9309:Q9309"/>
    <mergeCell ref="R9309:U9309"/>
    <mergeCell ref="V9309:W9309"/>
    <mergeCell ref="X9309:Y9309"/>
    <mergeCell ref="Z9309:AA9309"/>
    <mergeCell ref="AB9309:AC9309"/>
    <mergeCell ref="AD9309:AE9309"/>
    <mergeCell ref="AF9309:AG9309"/>
    <mergeCell ref="AH9309:AJ9309"/>
    <mergeCell ref="D9304:E9304"/>
    <mergeCell ref="F9304:J9304"/>
    <mergeCell ref="K9304:M9304"/>
    <mergeCell ref="N9304:Q9304"/>
    <mergeCell ref="R9304:U9304"/>
    <mergeCell ref="V9304:W9304"/>
    <mergeCell ref="X9304:Y9304"/>
    <mergeCell ref="Z9304:AA9304"/>
    <mergeCell ref="AB9304:AC9304"/>
    <mergeCell ref="AD9304:AE9304"/>
    <mergeCell ref="AF9304:AG9304"/>
    <mergeCell ref="AH9304:AJ9304"/>
    <mergeCell ref="D9305:E9305"/>
    <mergeCell ref="F9305:J9305"/>
    <mergeCell ref="K9305:M9305"/>
    <mergeCell ref="N9305:Q9305"/>
    <mergeCell ref="R9305:U9305"/>
    <mergeCell ref="V9305:W9305"/>
    <mergeCell ref="X9305:Y9305"/>
    <mergeCell ref="Z9305:AA9305"/>
    <mergeCell ref="AB9305:AC9305"/>
    <mergeCell ref="AD9305:AE9305"/>
    <mergeCell ref="AF9305:AG9305"/>
    <mergeCell ref="AH9305:AJ9305"/>
    <mergeCell ref="D9306:E9306"/>
    <mergeCell ref="F9306:J9306"/>
    <mergeCell ref="K9306:M9306"/>
    <mergeCell ref="N9306:Q9306"/>
    <mergeCell ref="R9306:U9306"/>
    <mergeCell ref="V9306:W9306"/>
    <mergeCell ref="X9306:Y9306"/>
    <mergeCell ref="Z9306:AA9306"/>
    <mergeCell ref="AB9306:AC9306"/>
    <mergeCell ref="AD9306:AE9306"/>
    <mergeCell ref="AF9306:AG9306"/>
    <mergeCell ref="AH9306:AJ9306"/>
    <mergeCell ref="D9301:E9301"/>
    <mergeCell ref="F9301:J9301"/>
    <mergeCell ref="K9301:M9301"/>
    <mergeCell ref="N9301:Q9301"/>
    <mergeCell ref="R9301:U9301"/>
    <mergeCell ref="V9301:W9301"/>
    <mergeCell ref="X9301:Y9301"/>
    <mergeCell ref="Z9301:AA9301"/>
    <mergeCell ref="AB9301:AC9301"/>
    <mergeCell ref="AD9301:AE9301"/>
    <mergeCell ref="AF9301:AG9301"/>
    <mergeCell ref="AH9301:AJ9301"/>
    <mergeCell ref="D9302:E9302"/>
    <mergeCell ref="F9302:J9302"/>
    <mergeCell ref="K9302:M9302"/>
    <mergeCell ref="N9302:Q9302"/>
    <mergeCell ref="R9302:U9302"/>
    <mergeCell ref="V9302:W9302"/>
    <mergeCell ref="X9302:Y9302"/>
    <mergeCell ref="Z9302:AA9302"/>
    <mergeCell ref="AB9302:AC9302"/>
    <mergeCell ref="AD9302:AE9302"/>
    <mergeCell ref="AF9302:AG9302"/>
    <mergeCell ref="AH9302:AJ9302"/>
    <mergeCell ref="D9303:E9303"/>
    <mergeCell ref="F9303:J9303"/>
    <mergeCell ref="K9303:M9303"/>
    <mergeCell ref="N9303:Q9303"/>
    <mergeCell ref="R9303:U9303"/>
    <mergeCell ref="V9303:W9303"/>
    <mergeCell ref="X9303:Y9303"/>
    <mergeCell ref="Z9303:AA9303"/>
    <mergeCell ref="AB9303:AC9303"/>
    <mergeCell ref="AD9303:AE9303"/>
    <mergeCell ref="AF9303:AG9303"/>
    <mergeCell ref="AH9303:AJ9303"/>
    <mergeCell ref="D9298:E9298"/>
    <mergeCell ref="F9298:J9298"/>
    <mergeCell ref="K9298:M9298"/>
    <mergeCell ref="N9298:Q9298"/>
    <mergeCell ref="R9298:U9298"/>
    <mergeCell ref="V9298:W9298"/>
    <mergeCell ref="X9298:Y9298"/>
    <mergeCell ref="Z9298:AA9298"/>
    <mergeCell ref="AB9298:AC9298"/>
    <mergeCell ref="AD9298:AE9298"/>
    <mergeCell ref="AF9298:AG9298"/>
    <mergeCell ref="AH9298:AJ9298"/>
    <mergeCell ref="D9299:E9299"/>
    <mergeCell ref="F9299:J9299"/>
    <mergeCell ref="K9299:M9299"/>
    <mergeCell ref="N9299:Q9299"/>
    <mergeCell ref="R9299:U9299"/>
    <mergeCell ref="V9299:W9299"/>
    <mergeCell ref="X9299:Y9299"/>
    <mergeCell ref="Z9299:AA9299"/>
    <mergeCell ref="AB9299:AC9299"/>
    <mergeCell ref="AD9299:AE9299"/>
    <mergeCell ref="AF9299:AG9299"/>
    <mergeCell ref="AH9299:AJ9299"/>
    <mergeCell ref="D9300:E9300"/>
    <mergeCell ref="F9300:J9300"/>
    <mergeCell ref="K9300:M9300"/>
    <mergeCell ref="N9300:Q9300"/>
    <mergeCell ref="R9300:U9300"/>
    <mergeCell ref="V9300:W9300"/>
    <mergeCell ref="X9300:Y9300"/>
    <mergeCell ref="Z9300:AA9300"/>
    <mergeCell ref="AB9300:AC9300"/>
    <mergeCell ref="AD9300:AE9300"/>
    <mergeCell ref="AF9300:AG9300"/>
    <mergeCell ref="AH9300:AJ9300"/>
    <mergeCell ref="D9295:E9295"/>
    <mergeCell ref="F9295:J9295"/>
    <mergeCell ref="K9295:M9295"/>
    <mergeCell ref="N9295:Q9295"/>
    <mergeCell ref="R9295:U9295"/>
    <mergeCell ref="V9295:W9295"/>
    <mergeCell ref="X9295:Y9295"/>
    <mergeCell ref="Z9295:AA9295"/>
    <mergeCell ref="AB9295:AC9295"/>
    <mergeCell ref="AD9295:AE9295"/>
    <mergeCell ref="AF9295:AG9295"/>
    <mergeCell ref="AH9295:AJ9295"/>
    <mergeCell ref="D9296:E9296"/>
    <mergeCell ref="F9296:J9296"/>
    <mergeCell ref="K9296:M9296"/>
    <mergeCell ref="N9296:Q9296"/>
    <mergeCell ref="R9296:U9296"/>
    <mergeCell ref="V9296:W9296"/>
    <mergeCell ref="X9296:Y9296"/>
    <mergeCell ref="Z9296:AA9296"/>
    <mergeCell ref="AB9296:AC9296"/>
    <mergeCell ref="AD9296:AE9296"/>
    <mergeCell ref="AF9296:AG9296"/>
    <mergeCell ref="AH9296:AJ9296"/>
    <mergeCell ref="D9297:E9297"/>
    <mergeCell ref="F9297:J9297"/>
    <mergeCell ref="K9297:M9297"/>
    <mergeCell ref="N9297:Q9297"/>
    <mergeCell ref="R9297:U9297"/>
    <mergeCell ref="V9297:W9297"/>
    <mergeCell ref="X9297:Y9297"/>
    <mergeCell ref="Z9297:AA9297"/>
    <mergeCell ref="AB9297:AC9297"/>
    <mergeCell ref="AD9297:AE9297"/>
    <mergeCell ref="AF9297:AG9297"/>
    <mergeCell ref="AH9297:AJ9297"/>
    <mergeCell ref="D9292:E9292"/>
    <mergeCell ref="F9292:J9292"/>
    <mergeCell ref="K9292:M9292"/>
    <mergeCell ref="N9292:Q9292"/>
    <mergeCell ref="R9292:U9292"/>
    <mergeCell ref="V9292:W9292"/>
    <mergeCell ref="X9292:Y9292"/>
    <mergeCell ref="Z9292:AA9292"/>
    <mergeCell ref="AB9292:AC9292"/>
    <mergeCell ref="AD9292:AE9292"/>
    <mergeCell ref="AF9292:AG9292"/>
    <mergeCell ref="AH9292:AJ9292"/>
    <mergeCell ref="D9293:E9293"/>
    <mergeCell ref="F9293:J9293"/>
    <mergeCell ref="K9293:M9293"/>
    <mergeCell ref="N9293:Q9293"/>
    <mergeCell ref="R9293:U9293"/>
    <mergeCell ref="V9293:W9293"/>
    <mergeCell ref="X9293:Y9293"/>
    <mergeCell ref="Z9293:AA9293"/>
    <mergeCell ref="AB9293:AC9293"/>
    <mergeCell ref="AD9293:AE9293"/>
    <mergeCell ref="AF9293:AG9293"/>
    <mergeCell ref="AH9293:AJ9293"/>
    <mergeCell ref="D9294:E9294"/>
    <mergeCell ref="F9294:J9294"/>
    <mergeCell ref="K9294:M9294"/>
    <mergeCell ref="N9294:Q9294"/>
    <mergeCell ref="R9294:U9294"/>
    <mergeCell ref="V9294:W9294"/>
    <mergeCell ref="X9294:Y9294"/>
    <mergeCell ref="Z9294:AA9294"/>
    <mergeCell ref="AB9294:AC9294"/>
    <mergeCell ref="AD9294:AE9294"/>
    <mergeCell ref="AF9294:AG9294"/>
    <mergeCell ref="AH9294:AJ9294"/>
    <mergeCell ref="D9289:E9289"/>
    <mergeCell ref="F9289:J9289"/>
    <mergeCell ref="K9289:M9289"/>
    <mergeCell ref="N9289:Q9289"/>
    <mergeCell ref="R9289:U9289"/>
    <mergeCell ref="V9289:W9289"/>
    <mergeCell ref="X9289:Y9289"/>
    <mergeCell ref="Z9289:AA9289"/>
    <mergeCell ref="AB9289:AC9289"/>
    <mergeCell ref="AD9289:AE9289"/>
    <mergeCell ref="AF9289:AG9289"/>
    <mergeCell ref="AH9289:AJ9289"/>
    <mergeCell ref="D9290:E9290"/>
    <mergeCell ref="F9290:J9290"/>
    <mergeCell ref="K9290:M9290"/>
    <mergeCell ref="N9290:Q9290"/>
    <mergeCell ref="R9290:U9290"/>
    <mergeCell ref="V9290:W9290"/>
    <mergeCell ref="X9290:Y9290"/>
    <mergeCell ref="Z9290:AA9290"/>
    <mergeCell ref="AB9290:AC9290"/>
    <mergeCell ref="AD9290:AE9290"/>
    <mergeCell ref="AF9290:AG9290"/>
    <mergeCell ref="AH9290:AJ9290"/>
    <mergeCell ref="D9291:E9291"/>
    <mergeCell ref="F9291:J9291"/>
    <mergeCell ref="K9291:M9291"/>
    <mergeCell ref="N9291:Q9291"/>
    <mergeCell ref="R9291:U9291"/>
    <mergeCell ref="V9291:W9291"/>
    <mergeCell ref="X9291:Y9291"/>
    <mergeCell ref="Z9291:AA9291"/>
    <mergeCell ref="AB9291:AC9291"/>
    <mergeCell ref="AD9291:AE9291"/>
    <mergeCell ref="AF9291:AG9291"/>
    <mergeCell ref="AH9291:AJ9291"/>
    <mergeCell ref="D9286:E9286"/>
    <mergeCell ref="F9286:J9286"/>
    <mergeCell ref="K9286:M9286"/>
    <mergeCell ref="N9286:Q9286"/>
    <mergeCell ref="R9286:U9286"/>
    <mergeCell ref="V9286:W9286"/>
    <mergeCell ref="X9286:Y9286"/>
    <mergeCell ref="Z9286:AA9286"/>
    <mergeCell ref="AB9286:AC9286"/>
    <mergeCell ref="AD9286:AE9286"/>
    <mergeCell ref="AF9286:AG9286"/>
    <mergeCell ref="AH9286:AJ9286"/>
    <mergeCell ref="D9287:E9287"/>
    <mergeCell ref="F9287:J9287"/>
    <mergeCell ref="K9287:M9287"/>
    <mergeCell ref="N9287:Q9287"/>
    <mergeCell ref="R9287:U9287"/>
    <mergeCell ref="V9287:W9287"/>
    <mergeCell ref="X9287:Y9287"/>
    <mergeCell ref="Z9287:AA9287"/>
    <mergeCell ref="AB9287:AC9287"/>
    <mergeCell ref="AD9287:AE9287"/>
    <mergeCell ref="AF9287:AG9287"/>
    <mergeCell ref="AH9287:AJ9287"/>
    <mergeCell ref="D9288:E9288"/>
    <mergeCell ref="F9288:J9288"/>
    <mergeCell ref="K9288:M9288"/>
    <mergeCell ref="N9288:Q9288"/>
    <mergeCell ref="R9288:U9288"/>
    <mergeCell ref="V9288:W9288"/>
    <mergeCell ref="X9288:Y9288"/>
    <mergeCell ref="Z9288:AA9288"/>
    <mergeCell ref="AB9288:AC9288"/>
    <mergeCell ref="AD9288:AE9288"/>
    <mergeCell ref="AF9288:AG9288"/>
    <mergeCell ref="AH9288:AJ9288"/>
    <mergeCell ref="D9283:E9283"/>
    <mergeCell ref="F9283:J9283"/>
    <mergeCell ref="K9283:M9283"/>
    <mergeCell ref="N9283:Q9283"/>
    <mergeCell ref="R9283:U9283"/>
    <mergeCell ref="V9283:W9283"/>
    <mergeCell ref="X9283:Y9283"/>
    <mergeCell ref="Z9283:AA9283"/>
    <mergeCell ref="AB9283:AC9283"/>
    <mergeCell ref="AD9283:AE9283"/>
    <mergeCell ref="AF9283:AG9283"/>
    <mergeCell ref="AH9283:AJ9283"/>
    <mergeCell ref="D9284:E9284"/>
    <mergeCell ref="F9284:J9284"/>
    <mergeCell ref="K9284:M9284"/>
    <mergeCell ref="N9284:Q9284"/>
    <mergeCell ref="R9284:U9284"/>
    <mergeCell ref="V9284:W9284"/>
    <mergeCell ref="X9284:Y9284"/>
    <mergeCell ref="Z9284:AA9284"/>
    <mergeCell ref="AB9284:AC9284"/>
    <mergeCell ref="AD9284:AE9284"/>
    <mergeCell ref="AF9284:AG9284"/>
    <mergeCell ref="AH9284:AJ9284"/>
    <mergeCell ref="D9285:E9285"/>
    <mergeCell ref="F9285:J9285"/>
    <mergeCell ref="K9285:M9285"/>
    <mergeCell ref="N9285:Q9285"/>
    <mergeCell ref="R9285:U9285"/>
    <mergeCell ref="V9285:W9285"/>
    <mergeCell ref="X9285:Y9285"/>
    <mergeCell ref="Z9285:AA9285"/>
    <mergeCell ref="AB9285:AC9285"/>
    <mergeCell ref="AD9285:AE9285"/>
    <mergeCell ref="AF9285:AG9285"/>
    <mergeCell ref="AH9285:AJ9285"/>
    <mergeCell ref="D9280:E9280"/>
    <mergeCell ref="F9280:J9280"/>
    <mergeCell ref="K9280:M9280"/>
    <mergeCell ref="N9280:Q9280"/>
    <mergeCell ref="R9280:U9280"/>
    <mergeCell ref="V9280:W9280"/>
    <mergeCell ref="X9280:Y9280"/>
    <mergeCell ref="Z9280:AA9280"/>
    <mergeCell ref="AB9280:AC9280"/>
    <mergeCell ref="AD9280:AE9280"/>
    <mergeCell ref="AF9280:AG9280"/>
    <mergeCell ref="AH9280:AJ9280"/>
    <mergeCell ref="D9281:E9281"/>
    <mergeCell ref="F9281:J9281"/>
    <mergeCell ref="K9281:M9281"/>
    <mergeCell ref="N9281:Q9281"/>
    <mergeCell ref="R9281:U9281"/>
    <mergeCell ref="V9281:W9281"/>
    <mergeCell ref="X9281:Y9281"/>
    <mergeCell ref="Z9281:AA9281"/>
    <mergeCell ref="AB9281:AC9281"/>
    <mergeCell ref="AD9281:AE9281"/>
    <mergeCell ref="AF9281:AG9281"/>
    <mergeCell ref="AH9281:AJ9281"/>
    <mergeCell ref="D9282:E9282"/>
    <mergeCell ref="F9282:J9282"/>
    <mergeCell ref="K9282:M9282"/>
    <mergeCell ref="N9282:Q9282"/>
    <mergeCell ref="R9282:U9282"/>
    <mergeCell ref="V9282:W9282"/>
    <mergeCell ref="X9282:Y9282"/>
    <mergeCell ref="Z9282:AA9282"/>
    <mergeCell ref="AB9282:AC9282"/>
    <mergeCell ref="AD9282:AE9282"/>
    <mergeCell ref="AF9282:AG9282"/>
    <mergeCell ref="AH9282:AJ9282"/>
    <mergeCell ref="B9270:F9270"/>
    <mergeCell ref="H9270:R9270"/>
    <mergeCell ref="AB9271:AG9275"/>
    <mergeCell ref="B9272:E9272"/>
    <mergeCell ref="H9272:N9272"/>
    <mergeCell ref="O9272:R9272"/>
    <mergeCell ref="T9272:AA9272"/>
    <mergeCell ref="B9277:B9278"/>
    <mergeCell ref="D9277:E9278"/>
    <mergeCell ref="G9277:H9278"/>
    <mergeCell ref="J9277:M9278"/>
    <mergeCell ref="N9277:O9278"/>
    <mergeCell ref="Q9277:S9278"/>
    <mergeCell ref="T9277:U9278"/>
    <mergeCell ref="X9277:Y9278"/>
    <mergeCell ref="Z9277:AA9278"/>
    <mergeCell ref="AB9277:AB9278"/>
    <mergeCell ref="AC9277:AC9278"/>
    <mergeCell ref="AE9277:AE9278"/>
    <mergeCell ref="AF9277:AF9278"/>
    <mergeCell ref="AG9277:AH9278"/>
    <mergeCell ref="D9279:E9279"/>
    <mergeCell ref="F9279:J9279"/>
    <mergeCell ref="K9279:M9279"/>
    <mergeCell ref="N9279:Q9279"/>
    <mergeCell ref="R9279:U9279"/>
    <mergeCell ref="V9279:W9279"/>
    <mergeCell ref="X9279:Y9279"/>
    <mergeCell ref="Z9279:AA9279"/>
    <mergeCell ref="AB9279:AC9279"/>
    <mergeCell ref="AD9279:AE9279"/>
    <mergeCell ref="AF9279:AG9279"/>
    <mergeCell ref="AH9279:AJ9279"/>
    <mergeCell ref="D9261:E9261"/>
    <mergeCell ref="F9261:J9261"/>
    <mergeCell ref="K9261:M9261"/>
    <mergeCell ref="N9261:Q9261"/>
    <mergeCell ref="R9261:U9261"/>
    <mergeCell ref="V9261:W9261"/>
    <mergeCell ref="D9262:E9262"/>
    <mergeCell ref="F9262:J9262"/>
    <mergeCell ref="K9262:M9262"/>
    <mergeCell ref="N9262:Q9262"/>
    <mergeCell ref="R9262:U9262"/>
    <mergeCell ref="V9262:W9262"/>
    <mergeCell ref="D9263:E9263"/>
    <mergeCell ref="F9263:J9263"/>
    <mergeCell ref="K9263:M9263"/>
    <mergeCell ref="N9263:Q9263"/>
    <mergeCell ref="R9263:U9263"/>
    <mergeCell ref="V9263:W9263"/>
    <mergeCell ref="D9264:E9264"/>
    <mergeCell ref="F9264:J9264"/>
    <mergeCell ref="K9264:M9264"/>
    <mergeCell ref="N9264:Q9264"/>
    <mergeCell ref="R9264:U9264"/>
    <mergeCell ref="V9264:W9264"/>
    <mergeCell ref="D9265:E9265"/>
    <mergeCell ref="F9265:J9265"/>
    <mergeCell ref="K9265:M9265"/>
    <mergeCell ref="N9265:Q9265"/>
    <mergeCell ref="R9265:U9265"/>
    <mergeCell ref="V9265:W9265"/>
    <mergeCell ref="D9266:E9266"/>
    <mergeCell ref="F9266:J9266"/>
    <mergeCell ref="K9266:M9266"/>
    <mergeCell ref="N9266:Q9266"/>
    <mergeCell ref="R9266:U9266"/>
    <mergeCell ref="V9266:W9266"/>
    <mergeCell ref="D9255:E9255"/>
    <mergeCell ref="F9255:J9255"/>
    <mergeCell ref="K9255:M9255"/>
    <mergeCell ref="N9255:Q9255"/>
    <mergeCell ref="R9255:U9255"/>
    <mergeCell ref="V9255:W9255"/>
    <mergeCell ref="D9256:E9256"/>
    <mergeCell ref="F9256:J9256"/>
    <mergeCell ref="K9256:M9256"/>
    <mergeCell ref="N9256:Q9256"/>
    <mergeCell ref="R9256:U9256"/>
    <mergeCell ref="V9256:W9256"/>
    <mergeCell ref="D9257:E9257"/>
    <mergeCell ref="F9257:J9257"/>
    <mergeCell ref="K9257:M9257"/>
    <mergeCell ref="N9257:Q9257"/>
    <mergeCell ref="R9257:U9257"/>
    <mergeCell ref="V9257:W9257"/>
    <mergeCell ref="D9258:E9258"/>
    <mergeCell ref="F9258:J9258"/>
    <mergeCell ref="K9258:M9258"/>
    <mergeCell ref="N9258:Q9258"/>
    <mergeCell ref="R9258:U9258"/>
    <mergeCell ref="V9258:W9258"/>
    <mergeCell ref="D9259:E9259"/>
    <mergeCell ref="F9259:J9259"/>
    <mergeCell ref="K9259:M9259"/>
    <mergeCell ref="N9259:Q9259"/>
    <mergeCell ref="R9259:U9259"/>
    <mergeCell ref="V9259:W9259"/>
    <mergeCell ref="D9260:E9260"/>
    <mergeCell ref="F9260:J9260"/>
    <mergeCell ref="K9260:M9260"/>
    <mergeCell ref="N9260:Q9260"/>
    <mergeCell ref="R9260:U9260"/>
    <mergeCell ref="V9260:W9260"/>
    <mergeCell ref="D9249:E9249"/>
    <mergeCell ref="F9249:J9249"/>
    <mergeCell ref="K9249:M9249"/>
    <mergeCell ref="N9249:Q9249"/>
    <mergeCell ref="R9249:U9249"/>
    <mergeCell ref="V9249:W9249"/>
    <mergeCell ref="D9250:E9250"/>
    <mergeCell ref="F9250:J9250"/>
    <mergeCell ref="K9250:M9250"/>
    <mergeCell ref="N9250:Q9250"/>
    <mergeCell ref="R9250:U9250"/>
    <mergeCell ref="V9250:W9250"/>
    <mergeCell ref="D9251:E9251"/>
    <mergeCell ref="F9251:J9251"/>
    <mergeCell ref="K9251:M9251"/>
    <mergeCell ref="N9251:Q9251"/>
    <mergeCell ref="R9251:U9251"/>
    <mergeCell ref="V9251:W9251"/>
    <mergeCell ref="D9252:E9252"/>
    <mergeCell ref="F9252:J9252"/>
    <mergeCell ref="K9252:M9252"/>
    <mergeCell ref="N9252:Q9252"/>
    <mergeCell ref="R9252:U9252"/>
    <mergeCell ref="V9252:W9252"/>
    <mergeCell ref="D9253:E9253"/>
    <mergeCell ref="F9253:J9253"/>
    <mergeCell ref="K9253:M9253"/>
    <mergeCell ref="N9253:Q9253"/>
    <mergeCell ref="R9253:U9253"/>
    <mergeCell ref="V9253:W9253"/>
    <mergeCell ref="D9254:E9254"/>
    <mergeCell ref="F9254:J9254"/>
    <mergeCell ref="K9254:M9254"/>
    <mergeCell ref="N9254:Q9254"/>
    <mergeCell ref="R9254:U9254"/>
    <mergeCell ref="V9254:W9254"/>
    <mergeCell ref="D9243:E9243"/>
    <mergeCell ref="F9243:J9243"/>
    <mergeCell ref="K9243:M9243"/>
    <mergeCell ref="N9243:Q9243"/>
    <mergeCell ref="R9243:U9243"/>
    <mergeCell ref="V9243:W9243"/>
    <mergeCell ref="T9241:U9242"/>
    <mergeCell ref="X9241:Y9242"/>
    <mergeCell ref="D9244:E9244"/>
    <mergeCell ref="F9244:J9244"/>
    <mergeCell ref="K9244:M9244"/>
    <mergeCell ref="N9244:Q9244"/>
    <mergeCell ref="R9244:U9244"/>
    <mergeCell ref="V9244:W9244"/>
    <mergeCell ref="D9245:E9245"/>
    <mergeCell ref="F9245:J9245"/>
    <mergeCell ref="K9245:M9245"/>
    <mergeCell ref="N9245:Q9245"/>
    <mergeCell ref="R9245:U9245"/>
    <mergeCell ref="V9245:W9245"/>
    <mergeCell ref="D9246:E9246"/>
    <mergeCell ref="F9246:J9246"/>
    <mergeCell ref="K9246:M9246"/>
    <mergeCell ref="N9246:Q9246"/>
    <mergeCell ref="R9246:U9246"/>
    <mergeCell ref="V9246:W9246"/>
    <mergeCell ref="D9247:E9247"/>
    <mergeCell ref="F9247:J9247"/>
    <mergeCell ref="K9247:M9247"/>
    <mergeCell ref="N9247:Q9247"/>
    <mergeCell ref="R9247:U9247"/>
    <mergeCell ref="V9247:W9247"/>
    <mergeCell ref="D9248:E9248"/>
    <mergeCell ref="F9248:J9248"/>
    <mergeCell ref="K9248:M9248"/>
    <mergeCell ref="N9248:Q9248"/>
    <mergeCell ref="R9248:U9248"/>
    <mergeCell ref="V9248:W9248"/>
    <mergeCell ref="D9231:E9231"/>
    <mergeCell ref="F9231:J9231"/>
    <mergeCell ref="K9231:M9231"/>
    <mergeCell ref="N9231:Q9231"/>
    <mergeCell ref="R9231:U9231"/>
    <mergeCell ref="V9231:W9231"/>
    <mergeCell ref="X9231:Y9231"/>
    <mergeCell ref="Z9231:AA9231"/>
    <mergeCell ref="AB9231:AC9231"/>
    <mergeCell ref="AD9231:AE9231"/>
    <mergeCell ref="AF9231:AG9231"/>
    <mergeCell ref="AH9231:AJ9231"/>
    <mergeCell ref="D9232:E9232"/>
    <mergeCell ref="F9232:J9232"/>
    <mergeCell ref="K9232:M9232"/>
    <mergeCell ref="N9232:Q9232"/>
    <mergeCell ref="R9232:U9232"/>
    <mergeCell ref="V9232:W9232"/>
    <mergeCell ref="X9232:Y9232"/>
    <mergeCell ref="Z9232:AA9232"/>
    <mergeCell ref="AB9232:AC9232"/>
    <mergeCell ref="AD9232:AE9232"/>
    <mergeCell ref="AF9232:AG9232"/>
    <mergeCell ref="AH9232:AJ9232"/>
    <mergeCell ref="B9233:E9233"/>
    <mergeCell ref="B9234:F9234"/>
    <mergeCell ref="H9234:R9234"/>
    <mergeCell ref="AB9235:AG9239"/>
    <mergeCell ref="B9236:E9236"/>
    <mergeCell ref="H9236:N9236"/>
    <mergeCell ref="O9236:R9236"/>
    <mergeCell ref="T9236:AA9236"/>
    <mergeCell ref="Z9241:AA9242"/>
    <mergeCell ref="AB9241:AB9242"/>
    <mergeCell ref="AC9241:AC9242"/>
    <mergeCell ref="AE9241:AE9242"/>
    <mergeCell ref="B9241:B9242"/>
    <mergeCell ref="D9241:E9242"/>
    <mergeCell ref="G9241:H9242"/>
    <mergeCell ref="J9241:M9242"/>
    <mergeCell ref="N9241:O9242"/>
    <mergeCell ref="Q9241:S9242"/>
    <mergeCell ref="AF9241:AF9242"/>
    <mergeCell ref="AG9241:AH9242"/>
    <mergeCell ref="D9228:E9228"/>
    <mergeCell ref="F9228:J9228"/>
    <mergeCell ref="K9228:M9228"/>
    <mergeCell ref="N9228:Q9228"/>
    <mergeCell ref="R9228:U9228"/>
    <mergeCell ref="V9228:W9228"/>
    <mergeCell ref="X9228:Y9228"/>
    <mergeCell ref="Z9228:AA9228"/>
    <mergeCell ref="AB9228:AC9228"/>
    <mergeCell ref="AD9228:AE9228"/>
    <mergeCell ref="AF9228:AG9228"/>
    <mergeCell ref="AH9228:AJ9228"/>
    <mergeCell ref="D9229:E9229"/>
    <mergeCell ref="F9229:J9229"/>
    <mergeCell ref="K9229:M9229"/>
    <mergeCell ref="N9229:Q9229"/>
    <mergeCell ref="R9229:U9229"/>
    <mergeCell ref="V9229:W9229"/>
    <mergeCell ref="X9229:Y9229"/>
    <mergeCell ref="Z9229:AA9229"/>
    <mergeCell ref="AB9229:AC9229"/>
    <mergeCell ref="AD9229:AE9229"/>
    <mergeCell ref="AF9229:AG9229"/>
    <mergeCell ref="AH9229:AJ9229"/>
    <mergeCell ref="D9230:E9230"/>
    <mergeCell ref="F9230:J9230"/>
    <mergeCell ref="K9230:M9230"/>
    <mergeCell ref="N9230:Q9230"/>
    <mergeCell ref="R9230:U9230"/>
    <mergeCell ref="V9230:W9230"/>
    <mergeCell ref="X9230:Y9230"/>
    <mergeCell ref="Z9230:AA9230"/>
    <mergeCell ref="AB9230:AC9230"/>
    <mergeCell ref="AD9230:AE9230"/>
    <mergeCell ref="AF9230:AG9230"/>
    <mergeCell ref="AH9230:AJ9230"/>
    <mergeCell ref="D9225:E9225"/>
    <mergeCell ref="F9225:J9225"/>
    <mergeCell ref="K9225:M9225"/>
    <mergeCell ref="N9225:Q9225"/>
    <mergeCell ref="R9225:U9225"/>
    <mergeCell ref="V9225:W9225"/>
    <mergeCell ref="X9225:Y9225"/>
    <mergeCell ref="Z9225:AA9225"/>
    <mergeCell ref="AB9225:AC9225"/>
    <mergeCell ref="AD9225:AE9225"/>
    <mergeCell ref="AF9225:AG9225"/>
    <mergeCell ref="AH9225:AJ9225"/>
    <mergeCell ref="D9226:E9226"/>
    <mergeCell ref="F9226:J9226"/>
    <mergeCell ref="K9226:M9226"/>
    <mergeCell ref="N9226:Q9226"/>
    <mergeCell ref="R9226:U9226"/>
    <mergeCell ref="V9226:W9226"/>
    <mergeCell ref="X9226:Y9226"/>
    <mergeCell ref="Z9226:AA9226"/>
    <mergeCell ref="AB9226:AC9226"/>
    <mergeCell ref="AD9226:AE9226"/>
    <mergeCell ref="AF9226:AG9226"/>
    <mergeCell ref="AH9226:AJ9226"/>
    <mergeCell ref="D9227:E9227"/>
    <mergeCell ref="F9227:J9227"/>
    <mergeCell ref="K9227:M9227"/>
    <mergeCell ref="N9227:Q9227"/>
    <mergeCell ref="R9227:U9227"/>
    <mergeCell ref="V9227:W9227"/>
    <mergeCell ref="X9227:Y9227"/>
    <mergeCell ref="Z9227:AA9227"/>
    <mergeCell ref="AB9227:AC9227"/>
    <mergeCell ref="AD9227:AE9227"/>
    <mergeCell ref="AF9227:AG9227"/>
    <mergeCell ref="AH9227:AJ9227"/>
    <mergeCell ref="D9222:E9222"/>
    <mergeCell ref="F9222:J9222"/>
    <mergeCell ref="K9222:M9222"/>
    <mergeCell ref="N9222:Q9222"/>
    <mergeCell ref="R9222:U9222"/>
    <mergeCell ref="V9222:W9222"/>
    <mergeCell ref="X9222:Y9222"/>
    <mergeCell ref="Z9222:AA9222"/>
    <mergeCell ref="AB9222:AC9222"/>
    <mergeCell ref="AD9222:AE9222"/>
    <mergeCell ref="AF9222:AG9222"/>
    <mergeCell ref="AH9222:AJ9222"/>
    <mergeCell ref="D9223:E9223"/>
    <mergeCell ref="F9223:J9223"/>
    <mergeCell ref="K9223:M9223"/>
    <mergeCell ref="N9223:Q9223"/>
    <mergeCell ref="R9223:U9223"/>
    <mergeCell ref="V9223:W9223"/>
    <mergeCell ref="X9223:Y9223"/>
    <mergeCell ref="Z9223:AA9223"/>
    <mergeCell ref="AB9223:AC9223"/>
    <mergeCell ref="AD9223:AE9223"/>
    <mergeCell ref="AF9223:AG9223"/>
    <mergeCell ref="AH9223:AJ9223"/>
    <mergeCell ref="D9224:E9224"/>
    <mergeCell ref="F9224:J9224"/>
    <mergeCell ref="K9224:M9224"/>
    <mergeCell ref="N9224:Q9224"/>
    <mergeCell ref="R9224:U9224"/>
    <mergeCell ref="V9224:W9224"/>
    <mergeCell ref="X9224:Y9224"/>
    <mergeCell ref="Z9224:AA9224"/>
    <mergeCell ref="AB9224:AC9224"/>
    <mergeCell ref="AD9224:AE9224"/>
    <mergeCell ref="AF9224:AG9224"/>
    <mergeCell ref="AH9224:AJ9224"/>
    <mergeCell ref="D9219:E9219"/>
    <mergeCell ref="F9219:J9219"/>
    <mergeCell ref="K9219:M9219"/>
    <mergeCell ref="N9219:Q9219"/>
    <mergeCell ref="R9219:U9219"/>
    <mergeCell ref="V9219:W9219"/>
    <mergeCell ref="X9219:Y9219"/>
    <mergeCell ref="Z9219:AA9219"/>
    <mergeCell ref="AB9219:AC9219"/>
    <mergeCell ref="AD9219:AE9219"/>
    <mergeCell ref="AF9219:AG9219"/>
    <mergeCell ref="AH9219:AJ9219"/>
    <mergeCell ref="D9220:E9220"/>
    <mergeCell ref="F9220:J9220"/>
    <mergeCell ref="K9220:M9220"/>
    <mergeCell ref="N9220:Q9220"/>
    <mergeCell ref="R9220:U9220"/>
    <mergeCell ref="V9220:W9220"/>
    <mergeCell ref="X9220:Y9220"/>
    <mergeCell ref="Z9220:AA9220"/>
    <mergeCell ref="AB9220:AC9220"/>
    <mergeCell ref="AD9220:AE9220"/>
    <mergeCell ref="AF9220:AG9220"/>
    <mergeCell ref="AH9220:AJ9220"/>
    <mergeCell ref="D9221:E9221"/>
    <mergeCell ref="F9221:J9221"/>
    <mergeCell ref="K9221:M9221"/>
    <mergeCell ref="N9221:Q9221"/>
    <mergeCell ref="R9221:U9221"/>
    <mergeCell ref="V9221:W9221"/>
    <mergeCell ref="X9221:Y9221"/>
    <mergeCell ref="Z9221:AA9221"/>
    <mergeCell ref="AB9221:AC9221"/>
    <mergeCell ref="AD9221:AE9221"/>
    <mergeCell ref="AF9221:AG9221"/>
    <mergeCell ref="AH9221:AJ9221"/>
    <mergeCell ref="D9216:E9216"/>
    <mergeCell ref="F9216:J9216"/>
    <mergeCell ref="K9216:M9216"/>
    <mergeCell ref="N9216:Q9216"/>
    <mergeCell ref="R9216:U9216"/>
    <mergeCell ref="V9216:W9216"/>
    <mergeCell ref="X9216:Y9216"/>
    <mergeCell ref="Z9216:AA9216"/>
    <mergeCell ref="AB9216:AC9216"/>
    <mergeCell ref="AD9216:AE9216"/>
    <mergeCell ref="AF9216:AG9216"/>
    <mergeCell ref="AH9216:AJ9216"/>
    <mergeCell ref="D9217:E9217"/>
    <mergeCell ref="F9217:J9217"/>
    <mergeCell ref="K9217:M9217"/>
    <mergeCell ref="N9217:Q9217"/>
    <mergeCell ref="R9217:U9217"/>
    <mergeCell ref="V9217:W9217"/>
    <mergeCell ref="X9217:Y9217"/>
    <mergeCell ref="Z9217:AA9217"/>
    <mergeCell ref="AB9217:AC9217"/>
    <mergeCell ref="AD9217:AE9217"/>
    <mergeCell ref="AF9217:AG9217"/>
    <mergeCell ref="AH9217:AJ9217"/>
    <mergeCell ref="D9218:E9218"/>
    <mergeCell ref="F9218:J9218"/>
    <mergeCell ref="K9218:M9218"/>
    <mergeCell ref="N9218:Q9218"/>
    <mergeCell ref="R9218:U9218"/>
    <mergeCell ref="V9218:W9218"/>
    <mergeCell ref="X9218:Y9218"/>
    <mergeCell ref="Z9218:AA9218"/>
    <mergeCell ref="AB9218:AC9218"/>
    <mergeCell ref="AD9218:AE9218"/>
    <mergeCell ref="AF9218:AG9218"/>
    <mergeCell ref="AH9218:AJ9218"/>
    <mergeCell ref="D9213:E9213"/>
    <mergeCell ref="F9213:J9213"/>
    <mergeCell ref="K9213:M9213"/>
    <mergeCell ref="N9213:Q9213"/>
    <mergeCell ref="R9213:U9213"/>
    <mergeCell ref="V9213:W9213"/>
    <mergeCell ref="X9213:Y9213"/>
    <mergeCell ref="Z9213:AA9213"/>
    <mergeCell ref="AB9213:AC9213"/>
    <mergeCell ref="AD9213:AE9213"/>
    <mergeCell ref="AF9213:AG9213"/>
    <mergeCell ref="AH9213:AJ9213"/>
    <mergeCell ref="D9214:E9214"/>
    <mergeCell ref="F9214:J9214"/>
    <mergeCell ref="K9214:M9214"/>
    <mergeCell ref="N9214:Q9214"/>
    <mergeCell ref="R9214:U9214"/>
    <mergeCell ref="V9214:W9214"/>
    <mergeCell ref="X9214:Y9214"/>
    <mergeCell ref="Z9214:AA9214"/>
    <mergeCell ref="AB9214:AC9214"/>
    <mergeCell ref="AD9214:AE9214"/>
    <mergeCell ref="AF9214:AG9214"/>
    <mergeCell ref="AH9214:AJ9214"/>
    <mergeCell ref="D9215:E9215"/>
    <mergeCell ref="F9215:J9215"/>
    <mergeCell ref="K9215:M9215"/>
    <mergeCell ref="N9215:Q9215"/>
    <mergeCell ref="R9215:U9215"/>
    <mergeCell ref="V9215:W9215"/>
    <mergeCell ref="X9215:Y9215"/>
    <mergeCell ref="Z9215:AA9215"/>
    <mergeCell ref="AB9215:AC9215"/>
    <mergeCell ref="AD9215:AE9215"/>
    <mergeCell ref="AF9215:AG9215"/>
    <mergeCell ref="AH9215:AJ9215"/>
    <mergeCell ref="D9210:E9210"/>
    <mergeCell ref="F9210:J9210"/>
    <mergeCell ref="K9210:M9210"/>
    <mergeCell ref="N9210:Q9210"/>
    <mergeCell ref="R9210:U9210"/>
    <mergeCell ref="V9210:W9210"/>
    <mergeCell ref="X9210:Y9210"/>
    <mergeCell ref="Z9210:AA9210"/>
    <mergeCell ref="AB9210:AC9210"/>
    <mergeCell ref="AD9210:AE9210"/>
    <mergeCell ref="AF9210:AG9210"/>
    <mergeCell ref="AH9210:AJ9210"/>
    <mergeCell ref="D9211:E9211"/>
    <mergeCell ref="F9211:J9211"/>
    <mergeCell ref="K9211:M9211"/>
    <mergeCell ref="N9211:Q9211"/>
    <mergeCell ref="R9211:U9211"/>
    <mergeCell ref="V9211:W9211"/>
    <mergeCell ref="X9211:Y9211"/>
    <mergeCell ref="Z9211:AA9211"/>
    <mergeCell ref="AB9211:AC9211"/>
    <mergeCell ref="AD9211:AE9211"/>
    <mergeCell ref="AF9211:AG9211"/>
    <mergeCell ref="AH9211:AJ9211"/>
    <mergeCell ref="D9212:E9212"/>
    <mergeCell ref="F9212:J9212"/>
    <mergeCell ref="K9212:M9212"/>
    <mergeCell ref="N9212:Q9212"/>
    <mergeCell ref="R9212:U9212"/>
    <mergeCell ref="V9212:W9212"/>
    <mergeCell ref="X9212:Y9212"/>
    <mergeCell ref="Z9212:AA9212"/>
    <mergeCell ref="AB9212:AC9212"/>
    <mergeCell ref="AD9212:AE9212"/>
    <mergeCell ref="AF9212:AG9212"/>
    <mergeCell ref="AH9212:AJ9212"/>
    <mergeCell ref="D9207:E9207"/>
    <mergeCell ref="F9207:J9207"/>
    <mergeCell ref="K9207:M9207"/>
    <mergeCell ref="N9207:Q9207"/>
    <mergeCell ref="R9207:U9207"/>
    <mergeCell ref="V9207:W9207"/>
    <mergeCell ref="X9207:Y9207"/>
    <mergeCell ref="Z9207:AA9207"/>
    <mergeCell ref="AB9207:AC9207"/>
    <mergeCell ref="AD9207:AE9207"/>
    <mergeCell ref="AF9207:AG9207"/>
    <mergeCell ref="AH9207:AJ9207"/>
    <mergeCell ref="D9208:E9208"/>
    <mergeCell ref="F9208:J9208"/>
    <mergeCell ref="K9208:M9208"/>
    <mergeCell ref="N9208:Q9208"/>
    <mergeCell ref="R9208:U9208"/>
    <mergeCell ref="V9208:W9208"/>
    <mergeCell ref="X9208:Y9208"/>
    <mergeCell ref="Z9208:AA9208"/>
    <mergeCell ref="AB9208:AC9208"/>
    <mergeCell ref="AD9208:AE9208"/>
    <mergeCell ref="AF9208:AG9208"/>
    <mergeCell ref="AH9208:AJ9208"/>
    <mergeCell ref="D9209:E9209"/>
    <mergeCell ref="F9209:J9209"/>
    <mergeCell ref="K9209:M9209"/>
    <mergeCell ref="N9209:Q9209"/>
    <mergeCell ref="R9209:U9209"/>
    <mergeCell ref="V9209:W9209"/>
    <mergeCell ref="X9209:Y9209"/>
    <mergeCell ref="Z9209:AA9209"/>
    <mergeCell ref="AB9209:AC9209"/>
    <mergeCell ref="AD9209:AE9209"/>
    <mergeCell ref="AF9209:AG9209"/>
    <mergeCell ref="AH9209:AJ9209"/>
    <mergeCell ref="D9204:E9204"/>
    <mergeCell ref="F9204:J9204"/>
    <mergeCell ref="K9204:M9204"/>
    <mergeCell ref="N9204:Q9204"/>
    <mergeCell ref="R9204:U9204"/>
    <mergeCell ref="V9204:W9204"/>
    <mergeCell ref="X9204:Y9204"/>
    <mergeCell ref="Z9204:AA9204"/>
    <mergeCell ref="AB9204:AC9204"/>
    <mergeCell ref="AD9204:AE9204"/>
    <mergeCell ref="AF9204:AG9204"/>
    <mergeCell ref="AH9204:AJ9204"/>
    <mergeCell ref="D9205:E9205"/>
    <mergeCell ref="F9205:J9205"/>
    <mergeCell ref="K9205:M9205"/>
    <mergeCell ref="N9205:Q9205"/>
    <mergeCell ref="R9205:U9205"/>
    <mergeCell ref="V9205:W9205"/>
    <mergeCell ref="X9205:Y9205"/>
    <mergeCell ref="Z9205:AA9205"/>
    <mergeCell ref="AB9205:AC9205"/>
    <mergeCell ref="AD9205:AE9205"/>
    <mergeCell ref="AF9205:AG9205"/>
    <mergeCell ref="AH9205:AJ9205"/>
    <mergeCell ref="D9206:E9206"/>
    <mergeCell ref="F9206:J9206"/>
    <mergeCell ref="K9206:M9206"/>
    <mergeCell ref="N9206:Q9206"/>
    <mergeCell ref="R9206:U9206"/>
    <mergeCell ref="V9206:W9206"/>
    <mergeCell ref="X9206:Y9206"/>
    <mergeCell ref="Z9206:AA9206"/>
    <mergeCell ref="AB9206:AC9206"/>
    <mergeCell ref="AD9206:AE9206"/>
    <mergeCell ref="AF9206:AG9206"/>
    <mergeCell ref="AH9206:AJ9206"/>
    <mergeCell ref="D9201:E9201"/>
    <mergeCell ref="F9201:J9201"/>
    <mergeCell ref="K9201:M9201"/>
    <mergeCell ref="N9201:Q9201"/>
    <mergeCell ref="R9201:U9201"/>
    <mergeCell ref="V9201:W9201"/>
    <mergeCell ref="X9201:Y9201"/>
    <mergeCell ref="Z9201:AA9201"/>
    <mergeCell ref="AB9201:AC9201"/>
    <mergeCell ref="AD9201:AE9201"/>
    <mergeCell ref="AF9201:AG9201"/>
    <mergeCell ref="AH9201:AJ9201"/>
    <mergeCell ref="D9202:E9202"/>
    <mergeCell ref="F9202:J9202"/>
    <mergeCell ref="K9202:M9202"/>
    <mergeCell ref="N9202:Q9202"/>
    <mergeCell ref="R9202:U9202"/>
    <mergeCell ref="V9202:W9202"/>
    <mergeCell ref="X9202:Y9202"/>
    <mergeCell ref="Z9202:AA9202"/>
    <mergeCell ref="AB9202:AC9202"/>
    <mergeCell ref="AD9202:AE9202"/>
    <mergeCell ref="AF9202:AG9202"/>
    <mergeCell ref="AH9202:AJ9202"/>
    <mergeCell ref="D9203:E9203"/>
    <mergeCell ref="F9203:J9203"/>
    <mergeCell ref="K9203:M9203"/>
    <mergeCell ref="N9203:Q9203"/>
    <mergeCell ref="R9203:U9203"/>
    <mergeCell ref="V9203:W9203"/>
    <mergeCell ref="X9203:Y9203"/>
    <mergeCell ref="Z9203:AA9203"/>
    <mergeCell ref="AB9203:AC9203"/>
    <mergeCell ref="AD9203:AE9203"/>
    <mergeCell ref="AF9203:AG9203"/>
    <mergeCell ref="AH9203:AJ9203"/>
    <mergeCell ref="D9198:E9198"/>
    <mergeCell ref="F9198:J9198"/>
    <mergeCell ref="K9198:M9198"/>
    <mergeCell ref="N9198:Q9198"/>
    <mergeCell ref="R9198:U9198"/>
    <mergeCell ref="V9198:W9198"/>
    <mergeCell ref="X9198:Y9198"/>
    <mergeCell ref="Z9198:AA9198"/>
    <mergeCell ref="AB9198:AC9198"/>
    <mergeCell ref="AD9198:AE9198"/>
    <mergeCell ref="AF9198:AG9198"/>
    <mergeCell ref="AH9198:AJ9198"/>
    <mergeCell ref="D9199:E9199"/>
    <mergeCell ref="F9199:J9199"/>
    <mergeCell ref="K9199:M9199"/>
    <mergeCell ref="N9199:Q9199"/>
    <mergeCell ref="R9199:U9199"/>
    <mergeCell ref="V9199:W9199"/>
    <mergeCell ref="X9199:Y9199"/>
    <mergeCell ref="Z9199:AA9199"/>
    <mergeCell ref="AB9199:AC9199"/>
    <mergeCell ref="AD9199:AE9199"/>
    <mergeCell ref="AF9199:AG9199"/>
    <mergeCell ref="AH9199:AJ9199"/>
    <mergeCell ref="D9200:E9200"/>
    <mergeCell ref="F9200:J9200"/>
    <mergeCell ref="K9200:M9200"/>
    <mergeCell ref="N9200:Q9200"/>
    <mergeCell ref="R9200:U9200"/>
    <mergeCell ref="V9200:W9200"/>
    <mergeCell ref="X9200:Y9200"/>
    <mergeCell ref="Z9200:AA9200"/>
    <mergeCell ref="AB9200:AC9200"/>
    <mergeCell ref="AD9200:AE9200"/>
    <mergeCell ref="AF9200:AG9200"/>
    <mergeCell ref="AH9200:AJ9200"/>
    <mergeCell ref="D9195:E9195"/>
    <mergeCell ref="F9195:J9195"/>
    <mergeCell ref="K9195:M9195"/>
    <mergeCell ref="N9195:Q9195"/>
    <mergeCell ref="R9195:U9195"/>
    <mergeCell ref="V9195:W9195"/>
    <mergeCell ref="X9195:Y9195"/>
    <mergeCell ref="Z9195:AA9195"/>
    <mergeCell ref="AB9195:AC9195"/>
    <mergeCell ref="AD9195:AE9195"/>
    <mergeCell ref="AF9195:AG9195"/>
    <mergeCell ref="AH9195:AJ9195"/>
    <mergeCell ref="D9196:E9196"/>
    <mergeCell ref="F9196:J9196"/>
    <mergeCell ref="K9196:M9196"/>
    <mergeCell ref="N9196:Q9196"/>
    <mergeCell ref="R9196:U9196"/>
    <mergeCell ref="V9196:W9196"/>
    <mergeCell ref="X9196:Y9196"/>
    <mergeCell ref="Z9196:AA9196"/>
    <mergeCell ref="AB9196:AC9196"/>
    <mergeCell ref="AD9196:AE9196"/>
    <mergeCell ref="AF9196:AG9196"/>
    <mergeCell ref="AH9196:AJ9196"/>
    <mergeCell ref="D9197:E9197"/>
    <mergeCell ref="F9197:J9197"/>
    <mergeCell ref="K9197:M9197"/>
    <mergeCell ref="N9197:Q9197"/>
    <mergeCell ref="R9197:U9197"/>
    <mergeCell ref="V9197:W9197"/>
    <mergeCell ref="X9197:Y9197"/>
    <mergeCell ref="Z9197:AA9197"/>
    <mergeCell ref="AB9197:AC9197"/>
    <mergeCell ref="AD9197:AE9197"/>
    <mergeCell ref="AF9197:AG9197"/>
    <mergeCell ref="AH9197:AJ9197"/>
    <mergeCell ref="B9185:F9185"/>
    <mergeCell ref="H9185:R9185"/>
    <mergeCell ref="AB9186:AG9190"/>
    <mergeCell ref="B9187:E9187"/>
    <mergeCell ref="H9187:N9187"/>
    <mergeCell ref="O9187:R9187"/>
    <mergeCell ref="T9187:AA9187"/>
    <mergeCell ref="B9192:B9193"/>
    <mergeCell ref="D9192:E9193"/>
    <mergeCell ref="G9192:H9193"/>
    <mergeCell ref="J9192:M9193"/>
    <mergeCell ref="N9192:O9193"/>
    <mergeCell ref="Q9192:S9193"/>
    <mergeCell ref="T9192:U9193"/>
    <mergeCell ref="X9192:Y9193"/>
    <mergeCell ref="Z9192:AA9193"/>
    <mergeCell ref="AB9192:AB9193"/>
    <mergeCell ref="AC9192:AC9193"/>
    <mergeCell ref="AE9192:AE9193"/>
    <mergeCell ref="AF9192:AF9193"/>
    <mergeCell ref="AG9192:AH9193"/>
    <mergeCell ref="D9194:E9194"/>
    <mergeCell ref="F9194:J9194"/>
    <mergeCell ref="K9194:M9194"/>
    <mergeCell ref="N9194:Q9194"/>
    <mergeCell ref="R9194:U9194"/>
    <mergeCell ref="V9194:W9194"/>
    <mergeCell ref="X9194:Y9194"/>
    <mergeCell ref="Z9194:AA9194"/>
    <mergeCell ref="AB9194:AC9194"/>
    <mergeCell ref="AD9194:AE9194"/>
    <mergeCell ref="AF9194:AG9194"/>
    <mergeCell ref="AH9194:AJ9194"/>
    <mergeCell ref="D9176:E9176"/>
    <mergeCell ref="F9176:J9176"/>
    <mergeCell ref="K9176:M9176"/>
    <mergeCell ref="N9176:Q9176"/>
    <mergeCell ref="R9176:U9176"/>
    <mergeCell ref="V9176:W9176"/>
    <mergeCell ref="D9177:E9177"/>
    <mergeCell ref="F9177:J9177"/>
    <mergeCell ref="K9177:M9177"/>
    <mergeCell ref="N9177:Q9177"/>
    <mergeCell ref="R9177:U9177"/>
    <mergeCell ref="V9177:W9177"/>
    <mergeCell ref="D9178:E9178"/>
    <mergeCell ref="F9178:J9178"/>
    <mergeCell ref="K9178:M9178"/>
    <mergeCell ref="N9178:Q9178"/>
    <mergeCell ref="R9178:U9178"/>
    <mergeCell ref="V9178:W9178"/>
    <mergeCell ref="D9179:E9179"/>
    <mergeCell ref="F9179:J9179"/>
    <mergeCell ref="K9179:M9179"/>
    <mergeCell ref="N9179:Q9179"/>
    <mergeCell ref="R9179:U9179"/>
    <mergeCell ref="V9179:W9179"/>
    <mergeCell ref="D9180:E9180"/>
    <mergeCell ref="F9180:J9180"/>
    <mergeCell ref="K9180:M9180"/>
    <mergeCell ref="N9180:Q9180"/>
    <mergeCell ref="R9180:U9180"/>
    <mergeCell ref="V9180:W9180"/>
    <mergeCell ref="D9181:E9181"/>
    <mergeCell ref="F9181:J9181"/>
    <mergeCell ref="K9181:M9181"/>
    <mergeCell ref="N9181:Q9181"/>
    <mergeCell ref="R9181:U9181"/>
    <mergeCell ref="V9181:W9181"/>
    <mergeCell ref="D9170:E9170"/>
    <mergeCell ref="F9170:J9170"/>
    <mergeCell ref="K9170:M9170"/>
    <mergeCell ref="N9170:Q9170"/>
    <mergeCell ref="R9170:U9170"/>
    <mergeCell ref="V9170:W9170"/>
    <mergeCell ref="D9171:E9171"/>
    <mergeCell ref="F9171:J9171"/>
    <mergeCell ref="K9171:M9171"/>
    <mergeCell ref="N9171:Q9171"/>
    <mergeCell ref="R9171:U9171"/>
    <mergeCell ref="V9171:W9171"/>
    <mergeCell ref="D9172:E9172"/>
    <mergeCell ref="F9172:J9172"/>
    <mergeCell ref="K9172:M9172"/>
    <mergeCell ref="N9172:Q9172"/>
    <mergeCell ref="R9172:U9172"/>
    <mergeCell ref="V9172:W9172"/>
    <mergeCell ref="D9173:E9173"/>
    <mergeCell ref="F9173:J9173"/>
    <mergeCell ref="K9173:M9173"/>
    <mergeCell ref="N9173:Q9173"/>
    <mergeCell ref="R9173:U9173"/>
    <mergeCell ref="V9173:W9173"/>
    <mergeCell ref="D9174:E9174"/>
    <mergeCell ref="F9174:J9174"/>
    <mergeCell ref="K9174:M9174"/>
    <mergeCell ref="N9174:Q9174"/>
    <mergeCell ref="R9174:U9174"/>
    <mergeCell ref="V9174:W9174"/>
    <mergeCell ref="D9175:E9175"/>
    <mergeCell ref="F9175:J9175"/>
    <mergeCell ref="K9175:M9175"/>
    <mergeCell ref="N9175:Q9175"/>
    <mergeCell ref="R9175:U9175"/>
    <mergeCell ref="V9175:W9175"/>
    <mergeCell ref="D9164:E9164"/>
    <mergeCell ref="F9164:J9164"/>
    <mergeCell ref="K9164:M9164"/>
    <mergeCell ref="N9164:Q9164"/>
    <mergeCell ref="R9164:U9164"/>
    <mergeCell ref="V9164:W9164"/>
    <mergeCell ref="D9165:E9165"/>
    <mergeCell ref="F9165:J9165"/>
    <mergeCell ref="K9165:M9165"/>
    <mergeCell ref="N9165:Q9165"/>
    <mergeCell ref="R9165:U9165"/>
    <mergeCell ref="V9165:W9165"/>
    <mergeCell ref="D9166:E9166"/>
    <mergeCell ref="F9166:J9166"/>
    <mergeCell ref="K9166:M9166"/>
    <mergeCell ref="N9166:Q9166"/>
    <mergeCell ref="R9166:U9166"/>
    <mergeCell ref="V9166:W9166"/>
    <mergeCell ref="D9167:E9167"/>
    <mergeCell ref="F9167:J9167"/>
    <mergeCell ref="K9167:M9167"/>
    <mergeCell ref="N9167:Q9167"/>
    <mergeCell ref="R9167:U9167"/>
    <mergeCell ref="V9167:W9167"/>
    <mergeCell ref="D9168:E9168"/>
    <mergeCell ref="F9168:J9168"/>
    <mergeCell ref="K9168:M9168"/>
    <mergeCell ref="N9168:Q9168"/>
    <mergeCell ref="R9168:U9168"/>
    <mergeCell ref="V9168:W9168"/>
    <mergeCell ref="D9169:E9169"/>
    <mergeCell ref="F9169:J9169"/>
    <mergeCell ref="K9169:M9169"/>
    <mergeCell ref="N9169:Q9169"/>
    <mergeCell ref="R9169:U9169"/>
    <mergeCell ref="V9169:W9169"/>
    <mergeCell ref="D9158:E9158"/>
    <mergeCell ref="F9158:J9158"/>
    <mergeCell ref="K9158:M9158"/>
    <mergeCell ref="N9158:Q9158"/>
    <mergeCell ref="R9158:U9158"/>
    <mergeCell ref="V9158:W9158"/>
    <mergeCell ref="T9156:U9157"/>
    <mergeCell ref="X9156:Y9157"/>
    <mergeCell ref="D9159:E9159"/>
    <mergeCell ref="F9159:J9159"/>
    <mergeCell ref="K9159:M9159"/>
    <mergeCell ref="N9159:Q9159"/>
    <mergeCell ref="R9159:U9159"/>
    <mergeCell ref="V9159:W9159"/>
    <mergeCell ref="D9160:E9160"/>
    <mergeCell ref="F9160:J9160"/>
    <mergeCell ref="K9160:M9160"/>
    <mergeCell ref="N9160:Q9160"/>
    <mergeCell ref="R9160:U9160"/>
    <mergeCell ref="V9160:W9160"/>
    <mergeCell ref="D9161:E9161"/>
    <mergeCell ref="F9161:J9161"/>
    <mergeCell ref="K9161:M9161"/>
    <mergeCell ref="N9161:Q9161"/>
    <mergeCell ref="R9161:U9161"/>
    <mergeCell ref="V9161:W9161"/>
    <mergeCell ref="D9162:E9162"/>
    <mergeCell ref="F9162:J9162"/>
    <mergeCell ref="K9162:M9162"/>
    <mergeCell ref="N9162:Q9162"/>
    <mergeCell ref="R9162:U9162"/>
    <mergeCell ref="V9162:W9162"/>
    <mergeCell ref="D9163:E9163"/>
    <mergeCell ref="F9163:J9163"/>
    <mergeCell ref="K9163:M9163"/>
    <mergeCell ref="N9163:Q9163"/>
    <mergeCell ref="R9163:U9163"/>
    <mergeCell ref="V9163:W9163"/>
    <mergeCell ref="D9146:E9146"/>
    <mergeCell ref="F9146:J9146"/>
    <mergeCell ref="K9146:M9146"/>
    <mergeCell ref="N9146:Q9146"/>
    <mergeCell ref="R9146:U9146"/>
    <mergeCell ref="V9146:W9146"/>
    <mergeCell ref="X9146:Y9146"/>
    <mergeCell ref="Z9146:AA9146"/>
    <mergeCell ref="AB9146:AC9146"/>
    <mergeCell ref="AD9146:AE9146"/>
    <mergeCell ref="AF9146:AG9146"/>
    <mergeCell ref="AH9146:AJ9146"/>
    <mergeCell ref="D9147:E9147"/>
    <mergeCell ref="F9147:J9147"/>
    <mergeCell ref="K9147:M9147"/>
    <mergeCell ref="N9147:Q9147"/>
    <mergeCell ref="R9147:U9147"/>
    <mergeCell ref="V9147:W9147"/>
    <mergeCell ref="X9147:Y9147"/>
    <mergeCell ref="Z9147:AA9147"/>
    <mergeCell ref="AB9147:AC9147"/>
    <mergeCell ref="AD9147:AE9147"/>
    <mergeCell ref="AF9147:AG9147"/>
    <mergeCell ref="AH9147:AJ9147"/>
    <mergeCell ref="B9148:E9148"/>
    <mergeCell ref="B9149:F9149"/>
    <mergeCell ref="H9149:R9149"/>
    <mergeCell ref="AB9150:AG9154"/>
    <mergeCell ref="B9151:E9151"/>
    <mergeCell ref="H9151:N9151"/>
    <mergeCell ref="O9151:R9151"/>
    <mergeCell ref="T9151:AA9151"/>
    <mergeCell ref="Z9156:AA9157"/>
    <mergeCell ref="AB9156:AB9157"/>
    <mergeCell ref="AC9156:AC9157"/>
    <mergeCell ref="AE9156:AE9157"/>
    <mergeCell ref="B9156:B9157"/>
    <mergeCell ref="D9156:E9157"/>
    <mergeCell ref="G9156:H9157"/>
    <mergeCell ref="J9156:M9157"/>
    <mergeCell ref="N9156:O9157"/>
    <mergeCell ref="Q9156:S9157"/>
    <mergeCell ref="AF9156:AF9157"/>
    <mergeCell ref="AG9156:AH9157"/>
    <mergeCell ref="D9143:E9143"/>
    <mergeCell ref="F9143:J9143"/>
    <mergeCell ref="K9143:M9143"/>
    <mergeCell ref="N9143:Q9143"/>
    <mergeCell ref="R9143:U9143"/>
    <mergeCell ref="V9143:W9143"/>
    <mergeCell ref="X9143:Y9143"/>
    <mergeCell ref="Z9143:AA9143"/>
    <mergeCell ref="AB9143:AC9143"/>
    <mergeCell ref="AD9143:AE9143"/>
    <mergeCell ref="AF9143:AG9143"/>
    <mergeCell ref="AH9143:AJ9143"/>
    <mergeCell ref="D9144:E9144"/>
    <mergeCell ref="F9144:J9144"/>
    <mergeCell ref="K9144:M9144"/>
    <mergeCell ref="N9144:Q9144"/>
    <mergeCell ref="R9144:U9144"/>
    <mergeCell ref="V9144:W9144"/>
    <mergeCell ref="X9144:Y9144"/>
    <mergeCell ref="Z9144:AA9144"/>
    <mergeCell ref="AB9144:AC9144"/>
    <mergeCell ref="AD9144:AE9144"/>
    <mergeCell ref="AF9144:AG9144"/>
    <mergeCell ref="AH9144:AJ9144"/>
    <mergeCell ref="D9145:E9145"/>
    <mergeCell ref="F9145:J9145"/>
    <mergeCell ref="K9145:M9145"/>
    <mergeCell ref="N9145:Q9145"/>
    <mergeCell ref="R9145:U9145"/>
    <mergeCell ref="V9145:W9145"/>
    <mergeCell ref="X9145:Y9145"/>
    <mergeCell ref="Z9145:AA9145"/>
    <mergeCell ref="AB9145:AC9145"/>
    <mergeCell ref="AD9145:AE9145"/>
    <mergeCell ref="AF9145:AG9145"/>
    <mergeCell ref="AH9145:AJ9145"/>
    <mergeCell ref="D9140:E9140"/>
    <mergeCell ref="F9140:J9140"/>
    <mergeCell ref="K9140:M9140"/>
    <mergeCell ref="N9140:Q9140"/>
    <mergeCell ref="R9140:U9140"/>
    <mergeCell ref="V9140:W9140"/>
    <mergeCell ref="X9140:Y9140"/>
    <mergeCell ref="Z9140:AA9140"/>
    <mergeCell ref="AB9140:AC9140"/>
    <mergeCell ref="AD9140:AE9140"/>
    <mergeCell ref="AF9140:AG9140"/>
    <mergeCell ref="AH9140:AJ9140"/>
    <mergeCell ref="D9141:E9141"/>
    <mergeCell ref="F9141:J9141"/>
    <mergeCell ref="K9141:M9141"/>
    <mergeCell ref="N9141:Q9141"/>
    <mergeCell ref="R9141:U9141"/>
    <mergeCell ref="V9141:W9141"/>
    <mergeCell ref="X9141:Y9141"/>
    <mergeCell ref="Z9141:AA9141"/>
    <mergeCell ref="AB9141:AC9141"/>
    <mergeCell ref="AD9141:AE9141"/>
    <mergeCell ref="AF9141:AG9141"/>
    <mergeCell ref="AH9141:AJ9141"/>
    <mergeCell ref="D9142:E9142"/>
    <mergeCell ref="F9142:J9142"/>
    <mergeCell ref="K9142:M9142"/>
    <mergeCell ref="N9142:Q9142"/>
    <mergeCell ref="R9142:U9142"/>
    <mergeCell ref="V9142:W9142"/>
    <mergeCell ref="X9142:Y9142"/>
    <mergeCell ref="Z9142:AA9142"/>
    <mergeCell ref="AB9142:AC9142"/>
    <mergeCell ref="AD9142:AE9142"/>
    <mergeCell ref="AF9142:AG9142"/>
    <mergeCell ref="AH9142:AJ9142"/>
    <mergeCell ref="D9137:E9137"/>
    <mergeCell ref="F9137:J9137"/>
    <mergeCell ref="K9137:M9137"/>
    <mergeCell ref="N9137:Q9137"/>
    <mergeCell ref="R9137:U9137"/>
    <mergeCell ref="V9137:W9137"/>
    <mergeCell ref="X9137:Y9137"/>
    <mergeCell ref="Z9137:AA9137"/>
    <mergeCell ref="AB9137:AC9137"/>
    <mergeCell ref="AD9137:AE9137"/>
    <mergeCell ref="AF9137:AG9137"/>
    <mergeCell ref="AH9137:AJ9137"/>
    <mergeCell ref="D9138:E9138"/>
    <mergeCell ref="F9138:J9138"/>
    <mergeCell ref="K9138:M9138"/>
    <mergeCell ref="N9138:Q9138"/>
    <mergeCell ref="R9138:U9138"/>
    <mergeCell ref="V9138:W9138"/>
    <mergeCell ref="X9138:Y9138"/>
    <mergeCell ref="Z9138:AA9138"/>
    <mergeCell ref="AB9138:AC9138"/>
    <mergeCell ref="AD9138:AE9138"/>
    <mergeCell ref="AF9138:AG9138"/>
    <mergeCell ref="AH9138:AJ9138"/>
    <mergeCell ref="D9139:E9139"/>
    <mergeCell ref="F9139:J9139"/>
    <mergeCell ref="K9139:M9139"/>
    <mergeCell ref="N9139:Q9139"/>
    <mergeCell ref="R9139:U9139"/>
    <mergeCell ref="V9139:W9139"/>
    <mergeCell ref="X9139:Y9139"/>
    <mergeCell ref="Z9139:AA9139"/>
    <mergeCell ref="AB9139:AC9139"/>
    <mergeCell ref="AD9139:AE9139"/>
    <mergeCell ref="AF9139:AG9139"/>
    <mergeCell ref="AH9139:AJ9139"/>
    <mergeCell ref="D9134:E9134"/>
    <mergeCell ref="F9134:J9134"/>
    <mergeCell ref="K9134:M9134"/>
    <mergeCell ref="N9134:Q9134"/>
    <mergeCell ref="R9134:U9134"/>
    <mergeCell ref="V9134:W9134"/>
    <mergeCell ref="X9134:Y9134"/>
    <mergeCell ref="Z9134:AA9134"/>
    <mergeCell ref="AB9134:AC9134"/>
    <mergeCell ref="AD9134:AE9134"/>
    <mergeCell ref="AF9134:AG9134"/>
    <mergeCell ref="AH9134:AJ9134"/>
    <mergeCell ref="D9135:E9135"/>
    <mergeCell ref="F9135:J9135"/>
    <mergeCell ref="K9135:M9135"/>
    <mergeCell ref="N9135:Q9135"/>
    <mergeCell ref="R9135:U9135"/>
    <mergeCell ref="V9135:W9135"/>
    <mergeCell ref="X9135:Y9135"/>
    <mergeCell ref="Z9135:AA9135"/>
    <mergeCell ref="AB9135:AC9135"/>
    <mergeCell ref="AD9135:AE9135"/>
    <mergeCell ref="AF9135:AG9135"/>
    <mergeCell ref="AH9135:AJ9135"/>
    <mergeCell ref="D9136:E9136"/>
    <mergeCell ref="F9136:J9136"/>
    <mergeCell ref="K9136:M9136"/>
    <mergeCell ref="N9136:Q9136"/>
    <mergeCell ref="R9136:U9136"/>
    <mergeCell ref="V9136:W9136"/>
    <mergeCell ref="X9136:Y9136"/>
    <mergeCell ref="Z9136:AA9136"/>
    <mergeCell ref="AB9136:AC9136"/>
    <mergeCell ref="AD9136:AE9136"/>
    <mergeCell ref="AF9136:AG9136"/>
    <mergeCell ref="AH9136:AJ9136"/>
    <mergeCell ref="D9131:E9131"/>
    <mergeCell ref="F9131:J9131"/>
    <mergeCell ref="K9131:M9131"/>
    <mergeCell ref="N9131:Q9131"/>
    <mergeCell ref="R9131:U9131"/>
    <mergeCell ref="V9131:W9131"/>
    <mergeCell ref="X9131:Y9131"/>
    <mergeCell ref="Z9131:AA9131"/>
    <mergeCell ref="AB9131:AC9131"/>
    <mergeCell ref="AD9131:AE9131"/>
    <mergeCell ref="AF9131:AG9131"/>
    <mergeCell ref="AH9131:AJ9131"/>
    <mergeCell ref="D9132:E9132"/>
    <mergeCell ref="F9132:J9132"/>
    <mergeCell ref="K9132:M9132"/>
    <mergeCell ref="N9132:Q9132"/>
    <mergeCell ref="R9132:U9132"/>
    <mergeCell ref="V9132:W9132"/>
    <mergeCell ref="X9132:Y9132"/>
    <mergeCell ref="Z9132:AA9132"/>
    <mergeCell ref="AB9132:AC9132"/>
    <mergeCell ref="AD9132:AE9132"/>
    <mergeCell ref="AF9132:AG9132"/>
    <mergeCell ref="AH9132:AJ9132"/>
    <mergeCell ref="D9133:E9133"/>
    <mergeCell ref="F9133:J9133"/>
    <mergeCell ref="K9133:M9133"/>
    <mergeCell ref="N9133:Q9133"/>
    <mergeCell ref="R9133:U9133"/>
    <mergeCell ref="V9133:W9133"/>
    <mergeCell ref="X9133:Y9133"/>
    <mergeCell ref="Z9133:AA9133"/>
    <mergeCell ref="AB9133:AC9133"/>
    <mergeCell ref="AD9133:AE9133"/>
    <mergeCell ref="AF9133:AG9133"/>
    <mergeCell ref="AH9133:AJ9133"/>
    <mergeCell ref="D9128:E9128"/>
    <mergeCell ref="F9128:J9128"/>
    <mergeCell ref="K9128:M9128"/>
    <mergeCell ref="N9128:Q9128"/>
    <mergeCell ref="R9128:U9128"/>
    <mergeCell ref="V9128:W9128"/>
    <mergeCell ref="X9128:Y9128"/>
    <mergeCell ref="Z9128:AA9128"/>
    <mergeCell ref="AB9128:AC9128"/>
    <mergeCell ref="AD9128:AE9128"/>
    <mergeCell ref="AF9128:AG9128"/>
    <mergeCell ref="AH9128:AJ9128"/>
    <mergeCell ref="D9129:E9129"/>
    <mergeCell ref="F9129:J9129"/>
    <mergeCell ref="K9129:M9129"/>
    <mergeCell ref="N9129:Q9129"/>
    <mergeCell ref="R9129:U9129"/>
    <mergeCell ref="V9129:W9129"/>
    <mergeCell ref="X9129:Y9129"/>
    <mergeCell ref="Z9129:AA9129"/>
    <mergeCell ref="AB9129:AC9129"/>
    <mergeCell ref="AD9129:AE9129"/>
    <mergeCell ref="AF9129:AG9129"/>
    <mergeCell ref="AH9129:AJ9129"/>
    <mergeCell ref="D9130:E9130"/>
    <mergeCell ref="F9130:J9130"/>
    <mergeCell ref="K9130:M9130"/>
    <mergeCell ref="N9130:Q9130"/>
    <mergeCell ref="R9130:U9130"/>
    <mergeCell ref="V9130:W9130"/>
    <mergeCell ref="X9130:Y9130"/>
    <mergeCell ref="Z9130:AA9130"/>
    <mergeCell ref="AB9130:AC9130"/>
    <mergeCell ref="AD9130:AE9130"/>
    <mergeCell ref="AF9130:AG9130"/>
    <mergeCell ref="AH9130:AJ9130"/>
    <mergeCell ref="D9125:E9125"/>
    <mergeCell ref="F9125:J9125"/>
    <mergeCell ref="K9125:M9125"/>
    <mergeCell ref="N9125:Q9125"/>
    <mergeCell ref="R9125:U9125"/>
    <mergeCell ref="V9125:W9125"/>
    <mergeCell ref="X9125:Y9125"/>
    <mergeCell ref="Z9125:AA9125"/>
    <mergeCell ref="AB9125:AC9125"/>
    <mergeCell ref="AD9125:AE9125"/>
    <mergeCell ref="AF9125:AG9125"/>
    <mergeCell ref="AH9125:AJ9125"/>
    <mergeCell ref="D9126:E9126"/>
    <mergeCell ref="F9126:J9126"/>
    <mergeCell ref="K9126:M9126"/>
    <mergeCell ref="N9126:Q9126"/>
    <mergeCell ref="R9126:U9126"/>
    <mergeCell ref="V9126:W9126"/>
    <mergeCell ref="X9126:Y9126"/>
    <mergeCell ref="Z9126:AA9126"/>
    <mergeCell ref="AB9126:AC9126"/>
    <mergeCell ref="AD9126:AE9126"/>
    <mergeCell ref="AF9126:AG9126"/>
    <mergeCell ref="AH9126:AJ9126"/>
    <mergeCell ref="D9127:E9127"/>
    <mergeCell ref="F9127:J9127"/>
    <mergeCell ref="K9127:M9127"/>
    <mergeCell ref="N9127:Q9127"/>
    <mergeCell ref="R9127:U9127"/>
    <mergeCell ref="V9127:W9127"/>
    <mergeCell ref="X9127:Y9127"/>
    <mergeCell ref="Z9127:AA9127"/>
    <mergeCell ref="AB9127:AC9127"/>
    <mergeCell ref="AD9127:AE9127"/>
    <mergeCell ref="AF9127:AG9127"/>
    <mergeCell ref="AH9127:AJ9127"/>
    <mergeCell ref="D9122:E9122"/>
    <mergeCell ref="F9122:J9122"/>
    <mergeCell ref="K9122:M9122"/>
    <mergeCell ref="N9122:Q9122"/>
    <mergeCell ref="R9122:U9122"/>
    <mergeCell ref="V9122:W9122"/>
    <mergeCell ref="X9122:Y9122"/>
    <mergeCell ref="Z9122:AA9122"/>
    <mergeCell ref="AB9122:AC9122"/>
    <mergeCell ref="AD9122:AE9122"/>
    <mergeCell ref="AF9122:AG9122"/>
    <mergeCell ref="AH9122:AJ9122"/>
    <mergeCell ref="D9123:E9123"/>
    <mergeCell ref="F9123:J9123"/>
    <mergeCell ref="K9123:M9123"/>
    <mergeCell ref="N9123:Q9123"/>
    <mergeCell ref="R9123:U9123"/>
    <mergeCell ref="V9123:W9123"/>
    <mergeCell ref="X9123:Y9123"/>
    <mergeCell ref="Z9123:AA9123"/>
    <mergeCell ref="AB9123:AC9123"/>
    <mergeCell ref="AD9123:AE9123"/>
    <mergeCell ref="AF9123:AG9123"/>
    <mergeCell ref="AH9123:AJ9123"/>
    <mergeCell ref="D9124:E9124"/>
    <mergeCell ref="F9124:J9124"/>
    <mergeCell ref="K9124:M9124"/>
    <mergeCell ref="N9124:Q9124"/>
    <mergeCell ref="R9124:U9124"/>
    <mergeCell ref="V9124:W9124"/>
    <mergeCell ref="X9124:Y9124"/>
    <mergeCell ref="Z9124:AA9124"/>
    <mergeCell ref="AB9124:AC9124"/>
    <mergeCell ref="AD9124:AE9124"/>
    <mergeCell ref="AF9124:AG9124"/>
    <mergeCell ref="AH9124:AJ9124"/>
    <mergeCell ref="D9119:E9119"/>
    <mergeCell ref="F9119:J9119"/>
    <mergeCell ref="K9119:M9119"/>
    <mergeCell ref="N9119:Q9119"/>
    <mergeCell ref="R9119:U9119"/>
    <mergeCell ref="V9119:W9119"/>
    <mergeCell ref="X9119:Y9119"/>
    <mergeCell ref="Z9119:AA9119"/>
    <mergeCell ref="AB9119:AC9119"/>
    <mergeCell ref="AD9119:AE9119"/>
    <mergeCell ref="AF9119:AG9119"/>
    <mergeCell ref="AH9119:AJ9119"/>
    <mergeCell ref="D9120:E9120"/>
    <mergeCell ref="F9120:J9120"/>
    <mergeCell ref="K9120:M9120"/>
    <mergeCell ref="N9120:Q9120"/>
    <mergeCell ref="R9120:U9120"/>
    <mergeCell ref="V9120:W9120"/>
    <mergeCell ref="X9120:Y9120"/>
    <mergeCell ref="Z9120:AA9120"/>
    <mergeCell ref="AB9120:AC9120"/>
    <mergeCell ref="AD9120:AE9120"/>
    <mergeCell ref="AF9120:AG9120"/>
    <mergeCell ref="AH9120:AJ9120"/>
    <mergeCell ref="D9121:E9121"/>
    <mergeCell ref="F9121:J9121"/>
    <mergeCell ref="K9121:M9121"/>
    <mergeCell ref="N9121:Q9121"/>
    <mergeCell ref="R9121:U9121"/>
    <mergeCell ref="V9121:W9121"/>
    <mergeCell ref="X9121:Y9121"/>
    <mergeCell ref="Z9121:AA9121"/>
    <mergeCell ref="AB9121:AC9121"/>
    <mergeCell ref="AD9121:AE9121"/>
    <mergeCell ref="AF9121:AG9121"/>
    <mergeCell ref="AH9121:AJ9121"/>
    <mergeCell ref="D9116:E9116"/>
    <mergeCell ref="F9116:J9116"/>
    <mergeCell ref="K9116:M9116"/>
    <mergeCell ref="N9116:Q9116"/>
    <mergeCell ref="R9116:U9116"/>
    <mergeCell ref="V9116:W9116"/>
    <mergeCell ref="X9116:Y9116"/>
    <mergeCell ref="Z9116:AA9116"/>
    <mergeCell ref="AB9116:AC9116"/>
    <mergeCell ref="AD9116:AE9116"/>
    <mergeCell ref="AF9116:AG9116"/>
    <mergeCell ref="AH9116:AJ9116"/>
    <mergeCell ref="D9117:E9117"/>
    <mergeCell ref="F9117:J9117"/>
    <mergeCell ref="K9117:M9117"/>
    <mergeCell ref="N9117:Q9117"/>
    <mergeCell ref="R9117:U9117"/>
    <mergeCell ref="V9117:W9117"/>
    <mergeCell ref="X9117:Y9117"/>
    <mergeCell ref="Z9117:AA9117"/>
    <mergeCell ref="AB9117:AC9117"/>
    <mergeCell ref="AD9117:AE9117"/>
    <mergeCell ref="AF9117:AG9117"/>
    <mergeCell ref="AH9117:AJ9117"/>
    <mergeCell ref="D9118:E9118"/>
    <mergeCell ref="F9118:J9118"/>
    <mergeCell ref="K9118:M9118"/>
    <mergeCell ref="N9118:Q9118"/>
    <mergeCell ref="R9118:U9118"/>
    <mergeCell ref="V9118:W9118"/>
    <mergeCell ref="X9118:Y9118"/>
    <mergeCell ref="Z9118:AA9118"/>
    <mergeCell ref="AB9118:AC9118"/>
    <mergeCell ref="AD9118:AE9118"/>
    <mergeCell ref="AF9118:AG9118"/>
    <mergeCell ref="AH9118:AJ9118"/>
    <mergeCell ref="D9113:E9113"/>
    <mergeCell ref="F9113:J9113"/>
    <mergeCell ref="K9113:M9113"/>
    <mergeCell ref="N9113:Q9113"/>
    <mergeCell ref="R9113:U9113"/>
    <mergeCell ref="V9113:W9113"/>
    <mergeCell ref="X9113:Y9113"/>
    <mergeCell ref="Z9113:AA9113"/>
    <mergeCell ref="AB9113:AC9113"/>
    <mergeCell ref="AD9113:AE9113"/>
    <mergeCell ref="AF9113:AG9113"/>
    <mergeCell ref="AH9113:AJ9113"/>
    <mergeCell ref="D9114:E9114"/>
    <mergeCell ref="F9114:J9114"/>
    <mergeCell ref="K9114:M9114"/>
    <mergeCell ref="N9114:Q9114"/>
    <mergeCell ref="R9114:U9114"/>
    <mergeCell ref="V9114:W9114"/>
    <mergeCell ref="X9114:Y9114"/>
    <mergeCell ref="Z9114:AA9114"/>
    <mergeCell ref="AB9114:AC9114"/>
    <mergeCell ref="AD9114:AE9114"/>
    <mergeCell ref="AF9114:AG9114"/>
    <mergeCell ref="AH9114:AJ9114"/>
    <mergeCell ref="D9115:E9115"/>
    <mergeCell ref="F9115:J9115"/>
    <mergeCell ref="K9115:M9115"/>
    <mergeCell ref="N9115:Q9115"/>
    <mergeCell ref="R9115:U9115"/>
    <mergeCell ref="V9115:W9115"/>
    <mergeCell ref="X9115:Y9115"/>
    <mergeCell ref="Z9115:AA9115"/>
    <mergeCell ref="AB9115:AC9115"/>
    <mergeCell ref="AD9115:AE9115"/>
    <mergeCell ref="AF9115:AG9115"/>
    <mergeCell ref="AH9115:AJ9115"/>
    <mergeCell ref="D9110:E9110"/>
    <mergeCell ref="F9110:J9110"/>
    <mergeCell ref="K9110:M9110"/>
    <mergeCell ref="N9110:Q9110"/>
    <mergeCell ref="R9110:U9110"/>
    <mergeCell ref="V9110:W9110"/>
    <mergeCell ref="X9110:Y9110"/>
    <mergeCell ref="Z9110:AA9110"/>
    <mergeCell ref="AB9110:AC9110"/>
    <mergeCell ref="AD9110:AE9110"/>
    <mergeCell ref="AF9110:AG9110"/>
    <mergeCell ref="AH9110:AJ9110"/>
    <mergeCell ref="D9111:E9111"/>
    <mergeCell ref="F9111:J9111"/>
    <mergeCell ref="K9111:M9111"/>
    <mergeCell ref="N9111:Q9111"/>
    <mergeCell ref="R9111:U9111"/>
    <mergeCell ref="V9111:W9111"/>
    <mergeCell ref="X9111:Y9111"/>
    <mergeCell ref="Z9111:AA9111"/>
    <mergeCell ref="AB9111:AC9111"/>
    <mergeCell ref="AD9111:AE9111"/>
    <mergeCell ref="AF9111:AG9111"/>
    <mergeCell ref="AH9111:AJ9111"/>
    <mergeCell ref="D9112:E9112"/>
    <mergeCell ref="F9112:J9112"/>
    <mergeCell ref="K9112:M9112"/>
    <mergeCell ref="N9112:Q9112"/>
    <mergeCell ref="R9112:U9112"/>
    <mergeCell ref="V9112:W9112"/>
    <mergeCell ref="X9112:Y9112"/>
    <mergeCell ref="Z9112:AA9112"/>
    <mergeCell ref="AB9112:AC9112"/>
    <mergeCell ref="AD9112:AE9112"/>
    <mergeCell ref="AF9112:AG9112"/>
    <mergeCell ref="AH9112:AJ9112"/>
    <mergeCell ref="B9100:F9100"/>
    <mergeCell ref="H9100:R9100"/>
    <mergeCell ref="AB9101:AG9105"/>
    <mergeCell ref="B9102:E9102"/>
    <mergeCell ref="H9102:N9102"/>
    <mergeCell ref="O9102:R9102"/>
    <mergeCell ref="T9102:AA9102"/>
    <mergeCell ref="B9107:B9108"/>
    <mergeCell ref="D9107:E9108"/>
    <mergeCell ref="G9107:H9108"/>
    <mergeCell ref="J9107:M9108"/>
    <mergeCell ref="N9107:O9108"/>
    <mergeCell ref="Q9107:S9108"/>
    <mergeCell ref="T9107:U9108"/>
    <mergeCell ref="X9107:Y9108"/>
    <mergeCell ref="Z9107:AA9108"/>
    <mergeCell ref="AB9107:AB9108"/>
    <mergeCell ref="AC9107:AC9108"/>
    <mergeCell ref="AE9107:AE9108"/>
    <mergeCell ref="AF9107:AF9108"/>
    <mergeCell ref="AG9107:AH9108"/>
    <mergeCell ref="D9109:E9109"/>
    <mergeCell ref="F9109:J9109"/>
    <mergeCell ref="K9109:M9109"/>
    <mergeCell ref="N9109:Q9109"/>
    <mergeCell ref="R9109:U9109"/>
    <mergeCell ref="V9109:W9109"/>
    <mergeCell ref="X9109:Y9109"/>
    <mergeCell ref="Z9109:AA9109"/>
    <mergeCell ref="AB9109:AC9109"/>
    <mergeCell ref="AD9109:AE9109"/>
    <mergeCell ref="AF9109:AG9109"/>
    <mergeCell ref="AH9109:AJ9109"/>
    <mergeCell ref="D9091:E9091"/>
    <mergeCell ref="F9091:J9091"/>
    <mergeCell ref="K9091:M9091"/>
    <mergeCell ref="N9091:Q9091"/>
    <mergeCell ref="R9091:U9091"/>
    <mergeCell ref="V9091:W9091"/>
    <mergeCell ref="D9092:E9092"/>
    <mergeCell ref="F9092:J9092"/>
    <mergeCell ref="K9092:M9092"/>
    <mergeCell ref="N9092:Q9092"/>
    <mergeCell ref="R9092:U9092"/>
    <mergeCell ref="V9092:W9092"/>
    <mergeCell ref="D9093:E9093"/>
    <mergeCell ref="F9093:J9093"/>
    <mergeCell ref="K9093:M9093"/>
    <mergeCell ref="N9093:Q9093"/>
    <mergeCell ref="R9093:U9093"/>
    <mergeCell ref="V9093:W9093"/>
    <mergeCell ref="D9094:E9094"/>
    <mergeCell ref="F9094:J9094"/>
    <mergeCell ref="K9094:M9094"/>
    <mergeCell ref="N9094:Q9094"/>
    <mergeCell ref="R9094:U9094"/>
    <mergeCell ref="V9094:W9094"/>
    <mergeCell ref="D9095:E9095"/>
    <mergeCell ref="F9095:J9095"/>
    <mergeCell ref="K9095:M9095"/>
    <mergeCell ref="N9095:Q9095"/>
    <mergeCell ref="R9095:U9095"/>
    <mergeCell ref="V9095:W9095"/>
    <mergeCell ref="D9096:E9096"/>
    <mergeCell ref="F9096:J9096"/>
    <mergeCell ref="K9096:M9096"/>
    <mergeCell ref="N9096:Q9096"/>
    <mergeCell ref="R9096:U9096"/>
    <mergeCell ref="V9096:W9096"/>
    <mergeCell ref="D9085:E9085"/>
    <mergeCell ref="F9085:J9085"/>
    <mergeCell ref="K9085:M9085"/>
    <mergeCell ref="N9085:Q9085"/>
    <mergeCell ref="R9085:U9085"/>
    <mergeCell ref="V9085:W9085"/>
    <mergeCell ref="D9086:E9086"/>
    <mergeCell ref="F9086:J9086"/>
    <mergeCell ref="K9086:M9086"/>
    <mergeCell ref="N9086:Q9086"/>
    <mergeCell ref="R9086:U9086"/>
    <mergeCell ref="V9086:W9086"/>
    <mergeCell ref="D9087:E9087"/>
    <mergeCell ref="F9087:J9087"/>
    <mergeCell ref="K9087:M9087"/>
    <mergeCell ref="N9087:Q9087"/>
    <mergeCell ref="R9087:U9087"/>
    <mergeCell ref="V9087:W9087"/>
    <mergeCell ref="D9088:E9088"/>
    <mergeCell ref="F9088:J9088"/>
    <mergeCell ref="K9088:M9088"/>
    <mergeCell ref="N9088:Q9088"/>
    <mergeCell ref="R9088:U9088"/>
    <mergeCell ref="V9088:W9088"/>
    <mergeCell ref="D9089:E9089"/>
    <mergeCell ref="F9089:J9089"/>
    <mergeCell ref="K9089:M9089"/>
    <mergeCell ref="N9089:Q9089"/>
    <mergeCell ref="R9089:U9089"/>
    <mergeCell ref="V9089:W9089"/>
    <mergeCell ref="D9090:E9090"/>
    <mergeCell ref="F9090:J9090"/>
    <mergeCell ref="K9090:M9090"/>
    <mergeCell ref="N9090:Q9090"/>
    <mergeCell ref="R9090:U9090"/>
    <mergeCell ref="V9090:W9090"/>
    <mergeCell ref="D9079:E9079"/>
    <mergeCell ref="F9079:J9079"/>
    <mergeCell ref="K9079:M9079"/>
    <mergeCell ref="N9079:Q9079"/>
    <mergeCell ref="R9079:U9079"/>
    <mergeCell ref="V9079:W9079"/>
    <mergeCell ref="D9080:E9080"/>
    <mergeCell ref="F9080:J9080"/>
    <mergeCell ref="K9080:M9080"/>
    <mergeCell ref="N9080:Q9080"/>
    <mergeCell ref="R9080:U9080"/>
    <mergeCell ref="V9080:W9080"/>
    <mergeCell ref="D9081:E9081"/>
    <mergeCell ref="F9081:J9081"/>
    <mergeCell ref="K9081:M9081"/>
    <mergeCell ref="N9081:Q9081"/>
    <mergeCell ref="R9081:U9081"/>
    <mergeCell ref="V9081:W9081"/>
    <mergeCell ref="D9082:E9082"/>
    <mergeCell ref="F9082:J9082"/>
    <mergeCell ref="K9082:M9082"/>
    <mergeCell ref="N9082:Q9082"/>
    <mergeCell ref="R9082:U9082"/>
    <mergeCell ref="V9082:W9082"/>
    <mergeCell ref="D9083:E9083"/>
    <mergeCell ref="F9083:J9083"/>
    <mergeCell ref="K9083:M9083"/>
    <mergeCell ref="N9083:Q9083"/>
    <mergeCell ref="R9083:U9083"/>
    <mergeCell ref="V9083:W9083"/>
    <mergeCell ref="D9084:E9084"/>
    <mergeCell ref="F9084:J9084"/>
    <mergeCell ref="K9084:M9084"/>
    <mergeCell ref="N9084:Q9084"/>
    <mergeCell ref="R9084:U9084"/>
    <mergeCell ref="V9084:W9084"/>
    <mergeCell ref="D9073:E9073"/>
    <mergeCell ref="F9073:J9073"/>
    <mergeCell ref="K9073:M9073"/>
    <mergeCell ref="N9073:Q9073"/>
    <mergeCell ref="R9073:U9073"/>
    <mergeCell ref="V9073:W9073"/>
    <mergeCell ref="T9071:U9072"/>
    <mergeCell ref="X9071:Y9072"/>
    <mergeCell ref="D9074:E9074"/>
    <mergeCell ref="F9074:J9074"/>
    <mergeCell ref="K9074:M9074"/>
    <mergeCell ref="N9074:Q9074"/>
    <mergeCell ref="R9074:U9074"/>
    <mergeCell ref="V9074:W9074"/>
    <mergeCell ref="D9075:E9075"/>
    <mergeCell ref="F9075:J9075"/>
    <mergeCell ref="K9075:M9075"/>
    <mergeCell ref="N9075:Q9075"/>
    <mergeCell ref="R9075:U9075"/>
    <mergeCell ref="V9075:W9075"/>
    <mergeCell ref="D9076:E9076"/>
    <mergeCell ref="F9076:J9076"/>
    <mergeCell ref="K9076:M9076"/>
    <mergeCell ref="N9076:Q9076"/>
    <mergeCell ref="R9076:U9076"/>
    <mergeCell ref="V9076:W9076"/>
    <mergeCell ref="D9077:E9077"/>
    <mergeCell ref="F9077:J9077"/>
    <mergeCell ref="K9077:M9077"/>
    <mergeCell ref="N9077:Q9077"/>
    <mergeCell ref="R9077:U9077"/>
    <mergeCell ref="V9077:W9077"/>
    <mergeCell ref="D9078:E9078"/>
    <mergeCell ref="F9078:J9078"/>
    <mergeCell ref="K9078:M9078"/>
    <mergeCell ref="N9078:Q9078"/>
    <mergeCell ref="R9078:U9078"/>
    <mergeCell ref="V9078:W9078"/>
    <mergeCell ref="D9061:E9061"/>
    <mergeCell ref="F9061:J9061"/>
    <mergeCell ref="K9061:M9061"/>
    <mergeCell ref="N9061:Q9061"/>
    <mergeCell ref="R9061:U9061"/>
    <mergeCell ref="V9061:W9061"/>
    <mergeCell ref="X9061:Y9061"/>
    <mergeCell ref="Z9061:AA9061"/>
    <mergeCell ref="AB9061:AC9061"/>
    <mergeCell ref="AD9061:AE9061"/>
    <mergeCell ref="AF9061:AG9061"/>
    <mergeCell ref="AH9061:AJ9061"/>
    <mergeCell ref="D9062:E9062"/>
    <mergeCell ref="F9062:J9062"/>
    <mergeCell ref="K9062:M9062"/>
    <mergeCell ref="N9062:Q9062"/>
    <mergeCell ref="R9062:U9062"/>
    <mergeCell ref="V9062:W9062"/>
    <mergeCell ref="X9062:Y9062"/>
    <mergeCell ref="Z9062:AA9062"/>
    <mergeCell ref="AB9062:AC9062"/>
    <mergeCell ref="AD9062:AE9062"/>
    <mergeCell ref="AF9062:AG9062"/>
    <mergeCell ref="AH9062:AJ9062"/>
    <mergeCell ref="B9063:E9063"/>
    <mergeCell ref="B9064:F9064"/>
    <mergeCell ref="H9064:R9064"/>
    <mergeCell ref="AB9065:AG9069"/>
    <mergeCell ref="B9066:E9066"/>
    <mergeCell ref="H9066:N9066"/>
    <mergeCell ref="O9066:R9066"/>
    <mergeCell ref="T9066:AA9066"/>
    <mergeCell ref="Z9071:AA9072"/>
    <mergeCell ref="AB9071:AB9072"/>
    <mergeCell ref="AC9071:AC9072"/>
    <mergeCell ref="AE9071:AE9072"/>
    <mergeCell ref="B9071:B9072"/>
    <mergeCell ref="D9071:E9072"/>
    <mergeCell ref="G9071:H9072"/>
    <mergeCell ref="J9071:M9072"/>
    <mergeCell ref="N9071:O9072"/>
    <mergeCell ref="Q9071:S9072"/>
    <mergeCell ref="AF9071:AF9072"/>
    <mergeCell ref="AG9071:AH9072"/>
    <mergeCell ref="D9058:E9058"/>
    <mergeCell ref="F9058:J9058"/>
    <mergeCell ref="K9058:M9058"/>
    <mergeCell ref="N9058:Q9058"/>
    <mergeCell ref="R9058:U9058"/>
    <mergeCell ref="V9058:W9058"/>
    <mergeCell ref="X9058:Y9058"/>
    <mergeCell ref="Z9058:AA9058"/>
    <mergeCell ref="AB9058:AC9058"/>
    <mergeCell ref="AD9058:AE9058"/>
    <mergeCell ref="AF9058:AG9058"/>
    <mergeCell ref="AH9058:AJ9058"/>
    <mergeCell ref="D9059:E9059"/>
    <mergeCell ref="F9059:J9059"/>
    <mergeCell ref="K9059:M9059"/>
    <mergeCell ref="N9059:Q9059"/>
    <mergeCell ref="R9059:U9059"/>
    <mergeCell ref="V9059:W9059"/>
    <mergeCell ref="X9059:Y9059"/>
    <mergeCell ref="Z9059:AA9059"/>
    <mergeCell ref="AB9059:AC9059"/>
    <mergeCell ref="AD9059:AE9059"/>
    <mergeCell ref="AF9059:AG9059"/>
    <mergeCell ref="AH9059:AJ9059"/>
    <mergeCell ref="D9060:E9060"/>
    <mergeCell ref="F9060:J9060"/>
    <mergeCell ref="K9060:M9060"/>
    <mergeCell ref="N9060:Q9060"/>
    <mergeCell ref="R9060:U9060"/>
    <mergeCell ref="V9060:W9060"/>
    <mergeCell ref="X9060:Y9060"/>
    <mergeCell ref="Z9060:AA9060"/>
    <mergeCell ref="AB9060:AC9060"/>
    <mergeCell ref="AD9060:AE9060"/>
    <mergeCell ref="AF9060:AG9060"/>
    <mergeCell ref="AH9060:AJ9060"/>
    <mergeCell ref="D9055:E9055"/>
    <mergeCell ref="F9055:J9055"/>
    <mergeCell ref="K9055:M9055"/>
    <mergeCell ref="N9055:Q9055"/>
    <mergeCell ref="R9055:U9055"/>
    <mergeCell ref="V9055:W9055"/>
    <mergeCell ref="X9055:Y9055"/>
    <mergeCell ref="Z9055:AA9055"/>
    <mergeCell ref="AB9055:AC9055"/>
    <mergeCell ref="AD9055:AE9055"/>
    <mergeCell ref="AF9055:AG9055"/>
    <mergeCell ref="AH9055:AJ9055"/>
    <mergeCell ref="D9056:E9056"/>
    <mergeCell ref="F9056:J9056"/>
    <mergeCell ref="K9056:M9056"/>
    <mergeCell ref="N9056:Q9056"/>
    <mergeCell ref="R9056:U9056"/>
    <mergeCell ref="V9056:W9056"/>
    <mergeCell ref="X9056:Y9056"/>
    <mergeCell ref="Z9056:AA9056"/>
    <mergeCell ref="AB9056:AC9056"/>
    <mergeCell ref="AD9056:AE9056"/>
    <mergeCell ref="AF9056:AG9056"/>
    <mergeCell ref="AH9056:AJ9056"/>
    <mergeCell ref="D9057:E9057"/>
    <mergeCell ref="F9057:J9057"/>
    <mergeCell ref="K9057:M9057"/>
    <mergeCell ref="N9057:Q9057"/>
    <mergeCell ref="R9057:U9057"/>
    <mergeCell ref="V9057:W9057"/>
    <mergeCell ref="X9057:Y9057"/>
    <mergeCell ref="Z9057:AA9057"/>
    <mergeCell ref="AB9057:AC9057"/>
    <mergeCell ref="AD9057:AE9057"/>
    <mergeCell ref="AF9057:AG9057"/>
    <mergeCell ref="AH9057:AJ9057"/>
    <mergeCell ref="D9052:E9052"/>
    <mergeCell ref="F9052:J9052"/>
    <mergeCell ref="K9052:M9052"/>
    <mergeCell ref="N9052:Q9052"/>
    <mergeCell ref="R9052:U9052"/>
    <mergeCell ref="V9052:W9052"/>
    <mergeCell ref="X9052:Y9052"/>
    <mergeCell ref="Z9052:AA9052"/>
    <mergeCell ref="AB9052:AC9052"/>
    <mergeCell ref="AD9052:AE9052"/>
    <mergeCell ref="AF9052:AG9052"/>
    <mergeCell ref="AH9052:AJ9052"/>
    <mergeCell ref="D9053:E9053"/>
    <mergeCell ref="F9053:J9053"/>
    <mergeCell ref="K9053:M9053"/>
    <mergeCell ref="N9053:Q9053"/>
    <mergeCell ref="R9053:U9053"/>
    <mergeCell ref="V9053:W9053"/>
    <mergeCell ref="X9053:Y9053"/>
    <mergeCell ref="Z9053:AA9053"/>
    <mergeCell ref="AB9053:AC9053"/>
    <mergeCell ref="AD9053:AE9053"/>
    <mergeCell ref="AF9053:AG9053"/>
    <mergeCell ref="AH9053:AJ9053"/>
    <mergeCell ref="D9054:E9054"/>
    <mergeCell ref="F9054:J9054"/>
    <mergeCell ref="K9054:M9054"/>
    <mergeCell ref="N9054:Q9054"/>
    <mergeCell ref="R9054:U9054"/>
    <mergeCell ref="V9054:W9054"/>
    <mergeCell ref="X9054:Y9054"/>
    <mergeCell ref="Z9054:AA9054"/>
    <mergeCell ref="AB9054:AC9054"/>
    <mergeCell ref="AD9054:AE9054"/>
    <mergeCell ref="AF9054:AG9054"/>
    <mergeCell ref="AH9054:AJ9054"/>
    <mergeCell ref="D9049:E9049"/>
    <mergeCell ref="F9049:J9049"/>
    <mergeCell ref="K9049:M9049"/>
    <mergeCell ref="N9049:Q9049"/>
    <mergeCell ref="R9049:U9049"/>
    <mergeCell ref="V9049:W9049"/>
    <mergeCell ref="X9049:Y9049"/>
    <mergeCell ref="Z9049:AA9049"/>
    <mergeCell ref="AB9049:AC9049"/>
    <mergeCell ref="AD9049:AE9049"/>
    <mergeCell ref="AF9049:AG9049"/>
    <mergeCell ref="AH9049:AJ9049"/>
    <mergeCell ref="D9050:E9050"/>
    <mergeCell ref="F9050:J9050"/>
    <mergeCell ref="K9050:M9050"/>
    <mergeCell ref="N9050:Q9050"/>
    <mergeCell ref="R9050:U9050"/>
    <mergeCell ref="V9050:W9050"/>
    <mergeCell ref="X9050:Y9050"/>
    <mergeCell ref="Z9050:AA9050"/>
    <mergeCell ref="AB9050:AC9050"/>
    <mergeCell ref="AD9050:AE9050"/>
    <mergeCell ref="AF9050:AG9050"/>
    <mergeCell ref="AH9050:AJ9050"/>
    <mergeCell ref="D9051:E9051"/>
    <mergeCell ref="F9051:J9051"/>
    <mergeCell ref="K9051:M9051"/>
    <mergeCell ref="N9051:Q9051"/>
    <mergeCell ref="R9051:U9051"/>
    <mergeCell ref="V9051:W9051"/>
    <mergeCell ref="X9051:Y9051"/>
    <mergeCell ref="Z9051:AA9051"/>
    <mergeCell ref="AB9051:AC9051"/>
    <mergeCell ref="AD9051:AE9051"/>
    <mergeCell ref="AF9051:AG9051"/>
    <mergeCell ref="AH9051:AJ9051"/>
    <mergeCell ref="D9046:E9046"/>
    <mergeCell ref="F9046:J9046"/>
    <mergeCell ref="K9046:M9046"/>
    <mergeCell ref="N9046:Q9046"/>
    <mergeCell ref="R9046:U9046"/>
    <mergeCell ref="V9046:W9046"/>
    <mergeCell ref="X9046:Y9046"/>
    <mergeCell ref="Z9046:AA9046"/>
    <mergeCell ref="AB9046:AC9046"/>
    <mergeCell ref="AD9046:AE9046"/>
    <mergeCell ref="AF9046:AG9046"/>
    <mergeCell ref="AH9046:AJ9046"/>
    <mergeCell ref="D9047:E9047"/>
    <mergeCell ref="F9047:J9047"/>
    <mergeCell ref="K9047:M9047"/>
    <mergeCell ref="N9047:Q9047"/>
    <mergeCell ref="R9047:U9047"/>
    <mergeCell ref="V9047:W9047"/>
    <mergeCell ref="X9047:Y9047"/>
    <mergeCell ref="Z9047:AA9047"/>
    <mergeCell ref="AB9047:AC9047"/>
    <mergeCell ref="AD9047:AE9047"/>
    <mergeCell ref="AF9047:AG9047"/>
    <mergeCell ref="AH9047:AJ9047"/>
    <mergeCell ref="D9048:E9048"/>
    <mergeCell ref="F9048:J9048"/>
    <mergeCell ref="K9048:M9048"/>
    <mergeCell ref="N9048:Q9048"/>
    <mergeCell ref="R9048:U9048"/>
    <mergeCell ref="V9048:W9048"/>
    <mergeCell ref="X9048:Y9048"/>
    <mergeCell ref="Z9048:AA9048"/>
    <mergeCell ref="AB9048:AC9048"/>
    <mergeCell ref="AD9048:AE9048"/>
    <mergeCell ref="AF9048:AG9048"/>
    <mergeCell ref="AH9048:AJ9048"/>
    <mergeCell ref="D9043:E9043"/>
    <mergeCell ref="F9043:J9043"/>
    <mergeCell ref="K9043:M9043"/>
    <mergeCell ref="N9043:Q9043"/>
    <mergeCell ref="R9043:U9043"/>
    <mergeCell ref="V9043:W9043"/>
    <mergeCell ref="X9043:Y9043"/>
    <mergeCell ref="Z9043:AA9043"/>
    <mergeCell ref="AB9043:AC9043"/>
    <mergeCell ref="AD9043:AE9043"/>
    <mergeCell ref="AF9043:AG9043"/>
    <mergeCell ref="AH9043:AJ9043"/>
    <mergeCell ref="D9044:E9044"/>
    <mergeCell ref="F9044:J9044"/>
    <mergeCell ref="K9044:M9044"/>
    <mergeCell ref="N9044:Q9044"/>
    <mergeCell ref="R9044:U9044"/>
    <mergeCell ref="V9044:W9044"/>
    <mergeCell ref="X9044:Y9044"/>
    <mergeCell ref="Z9044:AA9044"/>
    <mergeCell ref="AB9044:AC9044"/>
    <mergeCell ref="AD9044:AE9044"/>
    <mergeCell ref="AF9044:AG9044"/>
    <mergeCell ref="AH9044:AJ9044"/>
    <mergeCell ref="D9045:E9045"/>
    <mergeCell ref="F9045:J9045"/>
    <mergeCell ref="K9045:M9045"/>
    <mergeCell ref="N9045:Q9045"/>
    <mergeCell ref="R9045:U9045"/>
    <mergeCell ref="V9045:W9045"/>
    <mergeCell ref="X9045:Y9045"/>
    <mergeCell ref="Z9045:AA9045"/>
    <mergeCell ref="AB9045:AC9045"/>
    <mergeCell ref="AD9045:AE9045"/>
    <mergeCell ref="AF9045:AG9045"/>
    <mergeCell ref="AH9045:AJ9045"/>
    <mergeCell ref="D9040:E9040"/>
    <mergeCell ref="F9040:J9040"/>
    <mergeCell ref="K9040:M9040"/>
    <mergeCell ref="N9040:Q9040"/>
    <mergeCell ref="R9040:U9040"/>
    <mergeCell ref="V9040:W9040"/>
    <mergeCell ref="X9040:Y9040"/>
    <mergeCell ref="Z9040:AA9040"/>
    <mergeCell ref="AB9040:AC9040"/>
    <mergeCell ref="AD9040:AE9040"/>
    <mergeCell ref="AF9040:AG9040"/>
    <mergeCell ref="AH9040:AJ9040"/>
    <mergeCell ref="D9041:E9041"/>
    <mergeCell ref="F9041:J9041"/>
    <mergeCell ref="K9041:M9041"/>
    <mergeCell ref="N9041:Q9041"/>
    <mergeCell ref="R9041:U9041"/>
    <mergeCell ref="V9041:W9041"/>
    <mergeCell ref="X9041:Y9041"/>
    <mergeCell ref="Z9041:AA9041"/>
    <mergeCell ref="AB9041:AC9041"/>
    <mergeCell ref="AD9041:AE9041"/>
    <mergeCell ref="AF9041:AG9041"/>
    <mergeCell ref="AH9041:AJ9041"/>
    <mergeCell ref="D9042:E9042"/>
    <mergeCell ref="F9042:J9042"/>
    <mergeCell ref="K9042:M9042"/>
    <mergeCell ref="N9042:Q9042"/>
    <mergeCell ref="R9042:U9042"/>
    <mergeCell ref="V9042:W9042"/>
    <mergeCell ref="X9042:Y9042"/>
    <mergeCell ref="Z9042:AA9042"/>
    <mergeCell ref="AB9042:AC9042"/>
    <mergeCell ref="AD9042:AE9042"/>
    <mergeCell ref="AF9042:AG9042"/>
    <mergeCell ref="AH9042:AJ9042"/>
    <mergeCell ref="D9037:E9037"/>
    <mergeCell ref="F9037:J9037"/>
    <mergeCell ref="K9037:M9037"/>
    <mergeCell ref="N9037:Q9037"/>
    <mergeCell ref="R9037:U9037"/>
    <mergeCell ref="V9037:W9037"/>
    <mergeCell ref="X9037:Y9037"/>
    <mergeCell ref="Z9037:AA9037"/>
    <mergeCell ref="AB9037:AC9037"/>
    <mergeCell ref="AD9037:AE9037"/>
    <mergeCell ref="AF9037:AG9037"/>
    <mergeCell ref="AH9037:AJ9037"/>
    <mergeCell ref="D9038:E9038"/>
    <mergeCell ref="F9038:J9038"/>
    <mergeCell ref="K9038:M9038"/>
    <mergeCell ref="N9038:Q9038"/>
    <mergeCell ref="R9038:U9038"/>
    <mergeCell ref="V9038:W9038"/>
    <mergeCell ref="X9038:Y9038"/>
    <mergeCell ref="Z9038:AA9038"/>
    <mergeCell ref="AB9038:AC9038"/>
    <mergeCell ref="AD9038:AE9038"/>
    <mergeCell ref="AF9038:AG9038"/>
    <mergeCell ref="AH9038:AJ9038"/>
    <mergeCell ref="D9039:E9039"/>
    <mergeCell ref="F9039:J9039"/>
    <mergeCell ref="K9039:M9039"/>
    <mergeCell ref="N9039:Q9039"/>
    <mergeCell ref="R9039:U9039"/>
    <mergeCell ref="V9039:W9039"/>
    <mergeCell ref="X9039:Y9039"/>
    <mergeCell ref="Z9039:AA9039"/>
    <mergeCell ref="AB9039:AC9039"/>
    <mergeCell ref="AD9039:AE9039"/>
    <mergeCell ref="AF9039:AG9039"/>
    <mergeCell ref="AH9039:AJ9039"/>
    <mergeCell ref="D9034:E9034"/>
    <mergeCell ref="F9034:J9034"/>
    <mergeCell ref="K9034:M9034"/>
    <mergeCell ref="N9034:Q9034"/>
    <mergeCell ref="R9034:U9034"/>
    <mergeCell ref="V9034:W9034"/>
    <mergeCell ref="X9034:Y9034"/>
    <mergeCell ref="Z9034:AA9034"/>
    <mergeCell ref="AB9034:AC9034"/>
    <mergeCell ref="AD9034:AE9034"/>
    <mergeCell ref="AF9034:AG9034"/>
    <mergeCell ref="AH9034:AJ9034"/>
    <mergeCell ref="D9035:E9035"/>
    <mergeCell ref="F9035:J9035"/>
    <mergeCell ref="K9035:M9035"/>
    <mergeCell ref="N9035:Q9035"/>
    <mergeCell ref="R9035:U9035"/>
    <mergeCell ref="V9035:W9035"/>
    <mergeCell ref="X9035:Y9035"/>
    <mergeCell ref="Z9035:AA9035"/>
    <mergeCell ref="AB9035:AC9035"/>
    <mergeCell ref="AD9035:AE9035"/>
    <mergeCell ref="AF9035:AG9035"/>
    <mergeCell ref="AH9035:AJ9035"/>
    <mergeCell ref="D9036:E9036"/>
    <mergeCell ref="F9036:J9036"/>
    <mergeCell ref="K9036:M9036"/>
    <mergeCell ref="N9036:Q9036"/>
    <mergeCell ref="R9036:U9036"/>
    <mergeCell ref="V9036:W9036"/>
    <mergeCell ref="X9036:Y9036"/>
    <mergeCell ref="Z9036:AA9036"/>
    <mergeCell ref="AB9036:AC9036"/>
    <mergeCell ref="AD9036:AE9036"/>
    <mergeCell ref="AF9036:AG9036"/>
    <mergeCell ref="AH9036:AJ9036"/>
    <mergeCell ref="D9031:E9031"/>
    <mergeCell ref="F9031:J9031"/>
    <mergeCell ref="K9031:M9031"/>
    <mergeCell ref="N9031:Q9031"/>
    <mergeCell ref="R9031:U9031"/>
    <mergeCell ref="V9031:W9031"/>
    <mergeCell ref="X9031:Y9031"/>
    <mergeCell ref="Z9031:AA9031"/>
    <mergeCell ref="AB9031:AC9031"/>
    <mergeCell ref="AD9031:AE9031"/>
    <mergeCell ref="AF9031:AG9031"/>
    <mergeCell ref="AH9031:AJ9031"/>
    <mergeCell ref="D9032:E9032"/>
    <mergeCell ref="F9032:J9032"/>
    <mergeCell ref="K9032:M9032"/>
    <mergeCell ref="N9032:Q9032"/>
    <mergeCell ref="R9032:U9032"/>
    <mergeCell ref="V9032:W9032"/>
    <mergeCell ref="X9032:Y9032"/>
    <mergeCell ref="Z9032:AA9032"/>
    <mergeCell ref="AB9032:AC9032"/>
    <mergeCell ref="AD9032:AE9032"/>
    <mergeCell ref="AF9032:AG9032"/>
    <mergeCell ref="AH9032:AJ9032"/>
    <mergeCell ref="D9033:E9033"/>
    <mergeCell ref="F9033:J9033"/>
    <mergeCell ref="K9033:M9033"/>
    <mergeCell ref="N9033:Q9033"/>
    <mergeCell ref="R9033:U9033"/>
    <mergeCell ref="V9033:W9033"/>
    <mergeCell ref="X9033:Y9033"/>
    <mergeCell ref="Z9033:AA9033"/>
    <mergeCell ref="AB9033:AC9033"/>
    <mergeCell ref="AD9033:AE9033"/>
    <mergeCell ref="AF9033:AG9033"/>
    <mergeCell ref="AH9033:AJ9033"/>
    <mergeCell ref="D9028:E9028"/>
    <mergeCell ref="F9028:J9028"/>
    <mergeCell ref="K9028:M9028"/>
    <mergeCell ref="N9028:Q9028"/>
    <mergeCell ref="R9028:U9028"/>
    <mergeCell ref="V9028:W9028"/>
    <mergeCell ref="X9028:Y9028"/>
    <mergeCell ref="Z9028:AA9028"/>
    <mergeCell ref="AB9028:AC9028"/>
    <mergeCell ref="AD9028:AE9028"/>
    <mergeCell ref="AF9028:AG9028"/>
    <mergeCell ref="AH9028:AJ9028"/>
    <mergeCell ref="D9029:E9029"/>
    <mergeCell ref="F9029:J9029"/>
    <mergeCell ref="K9029:M9029"/>
    <mergeCell ref="N9029:Q9029"/>
    <mergeCell ref="R9029:U9029"/>
    <mergeCell ref="V9029:W9029"/>
    <mergeCell ref="X9029:Y9029"/>
    <mergeCell ref="Z9029:AA9029"/>
    <mergeCell ref="AB9029:AC9029"/>
    <mergeCell ref="AD9029:AE9029"/>
    <mergeCell ref="AF9029:AG9029"/>
    <mergeCell ref="AH9029:AJ9029"/>
    <mergeCell ref="D9030:E9030"/>
    <mergeCell ref="F9030:J9030"/>
    <mergeCell ref="K9030:M9030"/>
    <mergeCell ref="N9030:Q9030"/>
    <mergeCell ref="R9030:U9030"/>
    <mergeCell ref="V9030:W9030"/>
    <mergeCell ref="X9030:Y9030"/>
    <mergeCell ref="Z9030:AA9030"/>
    <mergeCell ref="AB9030:AC9030"/>
    <mergeCell ref="AD9030:AE9030"/>
    <mergeCell ref="AF9030:AG9030"/>
    <mergeCell ref="AH9030:AJ9030"/>
    <mergeCell ref="D9025:E9025"/>
    <mergeCell ref="F9025:J9025"/>
    <mergeCell ref="K9025:M9025"/>
    <mergeCell ref="N9025:Q9025"/>
    <mergeCell ref="R9025:U9025"/>
    <mergeCell ref="V9025:W9025"/>
    <mergeCell ref="X9025:Y9025"/>
    <mergeCell ref="Z9025:AA9025"/>
    <mergeCell ref="AB9025:AC9025"/>
    <mergeCell ref="AD9025:AE9025"/>
    <mergeCell ref="AF9025:AG9025"/>
    <mergeCell ref="AH9025:AJ9025"/>
    <mergeCell ref="D9026:E9026"/>
    <mergeCell ref="F9026:J9026"/>
    <mergeCell ref="K9026:M9026"/>
    <mergeCell ref="N9026:Q9026"/>
    <mergeCell ref="R9026:U9026"/>
    <mergeCell ref="V9026:W9026"/>
    <mergeCell ref="X9026:Y9026"/>
    <mergeCell ref="Z9026:AA9026"/>
    <mergeCell ref="AB9026:AC9026"/>
    <mergeCell ref="AD9026:AE9026"/>
    <mergeCell ref="AF9026:AG9026"/>
    <mergeCell ref="AH9026:AJ9026"/>
    <mergeCell ref="D9027:E9027"/>
    <mergeCell ref="F9027:J9027"/>
    <mergeCell ref="K9027:M9027"/>
    <mergeCell ref="N9027:Q9027"/>
    <mergeCell ref="R9027:U9027"/>
    <mergeCell ref="V9027:W9027"/>
    <mergeCell ref="X9027:Y9027"/>
    <mergeCell ref="Z9027:AA9027"/>
    <mergeCell ref="AB9027:AC9027"/>
    <mergeCell ref="AD9027:AE9027"/>
    <mergeCell ref="AF9027:AG9027"/>
    <mergeCell ref="AH9027:AJ9027"/>
    <mergeCell ref="B9015:F9015"/>
    <mergeCell ref="H9015:R9015"/>
    <mergeCell ref="AB9016:AG9020"/>
    <mergeCell ref="B9017:E9017"/>
    <mergeCell ref="H9017:N9017"/>
    <mergeCell ref="O9017:R9017"/>
    <mergeCell ref="T9017:AA9017"/>
    <mergeCell ref="B9022:B9023"/>
    <mergeCell ref="D9022:E9023"/>
    <mergeCell ref="G9022:H9023"/>
    <mergeCell ref="J9022:M9023"/>
    <mergeCell ref="N9022:O9023"/>
    <mergeCell ref="Q9022:S9023"/>
    <mergeCell ref="T9022:U9023"/>
    <mergeCell ref="X9022:Y9023"/>
    <mergeCell ref="Z9022:AA9023"/>
    <mergeCell ref="AB9022:AB9023"/>
    <mergeCell ref="AC9022:AC9023"/>
    <mergeCell ref="AE9022:AE9023"/>
    <mergeCell ref="AF9022:AF9023"/>
    <mergeCell ref="AG9022:AH9023"/>
    <mergeCell ref="D9024:E9024"/>
    <mergeCell ref="F9024:J9024"/>
    <mergeCell ref="K9024:M9024"/>
    <mergeCell ref="N9024:Q9024"/>
    <mergeCell ref="R9024:U9024"/>
    <mergeCell ref="V9024:W9024"/>
    <mergeCell ref="X9024:Y9024"/>
    <mergeCell ref="Z9024:AA9024"/>
    <mergeCell ref="AB9024:AC9024"/>
    <mergeCell ref="AD9024:AE9024"/>
    <mergeCell ref="AF9024:AG9024"/>
    <mergeCell ref="AH9024:AJ9024"/>
    <mergeCell ref="D9006:E9006"/>
    <mergeCell ref="F9006:J9006"/>
    <mergeCell ref="K9006:M9006"/>
    <mergeCell ref="N9006:Q9006"/>
    <mergeCell ref="R9006:U9006"/>
    <mergeCell ref="V9006:W9006"/>
    <mergeCell ref="D9007:E9007"/>
    <mergeCell ref="F9007:J9007"/>
    <mergeCell ref="K9007:M9007"/>
    <mergeCell ref="N9007:Q9007"/>
    <mergeCell ref="R9007:U9007"/>
    <mergeCell ref="V9007:W9007"/>
    <mergeCell ref="D9008:E9008"/>
    <mergeCell ref="F9008:J9008"/>
    <mergeCell ref="K9008:M9008"/>
    <mergeCell ref="N9008:Q9008"/>
    <mergeCell ref="R9008:U9008"/>
    <mergeCell ref="V9008:W9008"/>
    <mergeCell ref="D9009:E9009"/>
    <mergeCell ref="F9009:J9009"/>
    <mergeCell ref="K9009:M9009"/>
    <mergeCell ref="N9009:Q9009"/>
    <mergeCell ref="R9009:U9009"/>
    <mergeCell ref="V9009:W9009"/>
    <mergeCell ref="D9010:E9010"/>
    <mergeCell ref="F9010:J9010"/>
    <mergeCell ref="K9010:M9010"/>
    <mergeCell ref="N9010:Q9010"/>
    <mergeCell ref="R9010:U9010"/>
    <mergeCell ref="V9010:W9010"/>
    <mergeCell ref="D9011:E9011"/>
    <mergeCell ref="F9011:J9011"/>
    <mergeCell ref="K9011:M9011"/>
    <mergeCell ref="N9011:Q9011"/>
    <mergeCell ref="R9011:U9011"/>
    <mergeCell ref="V9011:W9011"/>
    <mergeCell ref="D9000:E9000"/>
    <mergeCell ref="F9000:J9000"/>
    <mergeCell ref="K9000:M9000"/>
    <mergeCell ref="N9000:Q9000"/>
    <mergeCell ref="R9000:U9000"/>
    <mergeCell ref="V9000:W9000"/>
    <mergeCell ref="D9001:E9001"/>
    <mergeCell ref="F9001:J9001"/>
    <mergeCell ref="K9001:M9001"/>
    <mergeCell ref="N9001:Q9001"/>
    <mergeCell ref="R9001:U9001"/>
    <mergeCell ref="V9001:W9001"/>
    <mergeCell ref="D9002:E9002"/>
    <mergeCell ref="F9002:J9002"/>
    <mergeCell ref="K9002:M9002"/>
    <mergeCell ref="N9002:Q9002"/>
    <mergeCell ref="R9002:U9002"/>
    <mergeCell ref="V9002:W9002"/>
    <mergeCell ref="D9003:E9003"/>
    <mergeCell ref="F9003:J9003"/>
    <mergeCell ref="K9003:M9003"/>
    <mergeCell ref="N9003:Q9003"/>
    <mergeCell ref="R9003:U9003"/>
    <mergeCell ref="V9003:W9003"/>
    <mergeCell ref="D9004:E9004"/>
    <mergeCell ref="F9004:J9004"/>
    <mergeCell ref="K9004:M9004"/>
    <mergeCell ref="N9004:Q9004"/>
    <mergeCell ref="R9004:U9004"/>
    <mergeCell ref="V9004:W9004"/>
    <mergeCell ref="D9005:E9005"/>
    <mergeCell ref="F9005:J9005"/>
    <mergeCell ref="K9005:M9005"/>
    <mergeCell ref="N9005:Q9005"/>
    <mergeCell ref="R9005:U9005"/>
    <mergeCell ref="V9005:W9005"/>
    <mergeCell ref="D8994:E8994"/>
    <mergeCell ref="F8994:J8994"/>
    <mergeCell ref="K8994:M8994"/>
    <mergeCell ref="N8994:Q8994"/>
    <mergeCell ref="R8994:U8994"/>
    <mergeCell ref="V8994:W8994"/>
    <mergeCell ref="D8995:E8995"/>
    <mergeCell ref="F8995:J8995"/>
    <mergeCell ref="K8995:M8995"/>
    <mergeCell ref="N8995:Q8995"/>
    <mergeCell ref="R8995:U8995"/>
    <mergeCell ref="V8995:W8995"/>
    <mergeCell ref="D8996:E8996"/>
    <mergeCell ref="F8996:J8996"/>
    <mergeCell ref="K8996:M8996"/>
    <mergeCell ref="N8996:Q8996"/>
    <mergeCell ref="R8996:U8996"/>
    <mergeCell ref="V8996:W8996"/>
    <mergeCell ref="D8997:E8997"/>
    <mergeCell ref="F8997:J8997"/>
    <mergeCell ref="K8997:M8997"/>
    <mergeCell ref="N8997:Q8997"/>
    <mergeCell ref="R8997:U8997"/>
    <mergeCell ref="V8997:W8997"/>
    <mergeCell ref="D8998:E8998"/>
    <mergeCell ref="F8998:J8998"/>
    <mergeCell ref="K8998:M8998"/>
    <mergeCell ref="N8998:Q8998"/>
    <mergeCell ref="R8998:U8998"/>
    <mergeCell ref="V8998:W8998"/>
    <mergeCell ref="D8999:E8999"/>
    <mergeCell ref="F8999:J8999"/>
    <mergeCell ref="K8999:M8999"/>
    <mergeCell ref="N8999:Q8999"/>
    <mergeCell ref="R8999:U8999"/>
    <mergeCell ref="V8999:W8999"/>
    <mergeCell ref="D8988:E8988"/>
    <mergeCell ref="F8988:J8988"/>
    <mergeCell ref="K8988:M8988"/>
    <mergeCell ref="N8988:Q8988"/>
    <mergeCell ref="R8988:U8988"/>
    <mergeCell ref="V8988:W8988"/>
    <mergeCell ref="T8986:U8987"/>
    <mergeCell ref="X8986:Y8987"/>
    <mergeCell ref="D8989:E8989"/>
    <mergeCell ref="F8989:J8989"/>
    <mergeCell ref="K8989:M8989"/>
    <mergeCell ref="N8989:Q8989"/>
    <mergeCell ref="R8989:U8989"/>
    <mergeCell ref="V8989:W8989"/>
    <mergeCell ref="D8990:E8990"/>
    <mergeCell ref="F8990:J8990"/>
    <mergeCell ref="K8990:M8990"/>
    <mergeCell ref="N8990:Q8990"/>
    <mergeCell ref="R8990:U8990"/>
    <mergeCell ref="V8990:W8990"/>
    <mergeCell ref="D8991:E8991"/>
    <mergeCell ref="F8991:J8991"/>
    <mergeCell ref="K8991:M8991"/>
    <mergeCell ref="N8991:Q8991"/>
    <mergeCell ref="R8991:U8991"/>
    <mergeCell ref="V8991:W8991"/>
    <mergeCell ref="D8992:E8992"/>
    <mergeCell ref="F8992:J8992"/>
    <mergeCell ref="K8992:M8992"/>
    <mergeCell ref="N8992:Q8992"/>
    <mergeCell ref="R8992:U8992"/>
    <mergeCell ref="V8992:W8992"/>
    <mergeCell ref="D8993:E8993"/>
    <mergeCell ref="F8993:J8993"/>
    <mergeCell ref="K8993:M8993"/>
    <mergeCell ref="N8993:Q8993"/>
    <mergeCell ref="R8993:U8993"/>
    <mergeCell ref="V8993:W8993"/>
    <mergeCell ref="D8976:E8976"/>
    <mergeCell ref="F8976:J8976"/>
    <mergeCell ref="K8976:M8976"/>
    <mergeCell ref="N8976:Q8976"/>
    <mergeCell ref="R8976:U8976"/>
    <mergeCell ref="V8976:W8976"/>
    <mergeCell ref="X8976:Y8976"/>
    <mergeCell ref="Z8976:AA8976"/>
    <mergeCell ref="AB8976:AC8976"/>
    <mergeCell ref="AD8976:AE8976"/>
    <mergeCell ref="AF8976:AG8976"/>
    <mergeCell ref="AH8976:AJ8976"/>
    <mergeCell ref="D8977:E8977"/>
    <mergeCell ref="F8977:J8977"/>
    <mergeCell ref="K8977:M8977"/>
    <mergeCell ref="N8977:Q8977"/>
    <mergeCell ref="R8977:U8977"/>
    <mergeCell ref="V8977:W8977"/>
    <mergeCell ref="X8977:Y8977"/>
    <mergeCell ref="Z8977:AA8977"/>
    <mergeCell ref="AB8977:AC8977"/>
    <mergeCell ref="AD8977:AE8977"/>
    <mergeCell ref="AF8977:AG8977"/>
    <mergeCell ref="AH8977:AJ8977"/>
    <mergeCell ref="B8978:E8978"/>
    <mergeCell ref="B8979:F8979"/>
    <mergeCell ref="H8979:R8979"/>
    <mergeCell ref="AB8980:AG8984"/>
    <mergeCell ref="B8981:E8981"/>
    <mergeCell ref="H8981:N8981"/>
    <mergeCell ref="O8981:R8981"/>
    <mergeCell ref="T8981:AA8981"/>
    <mergeCell ref="Z8986:AA8987"/>
    <mergeCell ref="AB8986:AB8987"/>
    <mergeCell ref="AC8986:AC8987"/>
    <mergeCell ref="AE8986:AE8987"/>
    <mergeCell ref="B8986:B8987"/>
    <mergeCell ref="D8986:E8987"/>
    <mergeCell ref="G8986:H8987"/>
    <mergeCell ref="J8986:M8987"/>
    <mergeCell ref="N8986:O8987"/>
    <mergeCell ref="Q8986:S8987"/>
    <mergeCell ref="AF8986:AF8987"/>
    <mergeCell ref="AG8986:AH8987"/>
    <mergeCell ref="D8973:E8973"/>
    <mergeCell ref="F8973:J8973"/>
    <mergeCell ref="K8973:M8973"/>
    <mergeCell ref="N8973:Q8973"/>
    <mergeCell ref="R8973:U8973"/>
    <mergeCell ref="V8973:W8973"/>
    <mergeCell ref="X8973:Y8973"/>
    <mergeCell ref="Z8973:AA8973"/>
    <mergeCell ref="AB8973:AC8973"/>
    <mergeCell ref="AD8973:AE8973"/>
    <mergeCell ref="AF8973:AG8973"/>
    <mergeCell ref="AH8973:AJ8973"/>
    <mergeCell ref="D8974:E8974"/>
    <mergeCell ref="F8974:J8974"/>
    <mergeCell ref="K8974:M8974"/>
    <mergeCell ref="N8974:Q8974"/>
    <mergeCell ref="R8974:U8974"/>
    <mergeCell ref="V8974:W8974"/>
    <mergeCell ref="X8974:Y8974"/>
    <mergeCell ref="Z8974:AA8974"/>
    <mergeCell ref="AB8974:AC8974"/>
    <mergeCell ref="AD8974:AE8974"/>
    <mergeCell ref="AF8974:AG8974"/>
    <mergeCell ref="AH8974:AJ8974"/>
    <mergeCell ref="D8975:E8975"/>
    <mergeCell ref="F8975:J8975"/>
    <mergeCell ref="K8975:M8975"/>
    <mergeCell ref="N8975:Q8975"/>
    <mergeCell ref="R8975:U8975"/>
    <mergeCell ref="V8975:W8975"/>
    <mergeCell ref="X8975:Y8975"/>
    <mergeCell ref="Z8975:AA8975"/>
    <mergeCell ref="AB8975:AC8975"/>
    <mergeCell ref="AD8975:AE8975"/>
    <mergeCell ref="AF8975:AG8975"/>
    <mergeCell ref="AH8975:AJ8975"/>
    <mergeCell ref="D8970:E8970"/>
    <mergeCell ref="F8970:J8970"/>
    <mergeCell ref="K8970:M8970"/>
    <mergeCell ref="N8970:Q8970"/>
    <mergeCell ref="R8970:U8970"/>
    <mergeCell ref="V8970:W8970"/>
    <mergeCell ref="X8970:Y8970"/>
    <mergeCell ref="Z8970:AA8970"/>
    <mergeCell ref="AB8970:AC8970"/>
    <mergeCell ref="AD8970:AE8970"/>
    <mergeCell ref="AF8970:AG8970"/>
    <mergeCell ref="AH8970:AJ8970"/>
    <mergeCell ref="D8971:E8971"/>
    <mergeCell ref="F8971:J8971"/>
    <mergeCell ref="K8971:M8971"/>
    <mergeCell ref="N8971:Q8971"/>
    <mergeCell ref="R8971:U8971"/>
    <mergeCell ref="V8971:W8971"/>
    <mergeCell ref="X8971:Y8971"/>
    <mergeCell ref="Z8971:AA8971"/>
    <mergeCell ref="AB8971:AC8971"/>
    <mergeCell ref="AD8971:AE8971"/>
    <mergeCell ref="AF8971:AG8971"/>
    <mergeCell ref="AH8971:AJ8971"/>
    <mergeCell ref="D8972:E8972"/>
    <mergeCell ref="F8972:J8972"/>
    <mergeCell ref="K8972:M8972"/>
    <mergeCell ref="N8972:Q8972"/>
    <mergeCell ref="R8972:U8972"/>
    <mergeCell ref="V8972:W8972"/>
    <mergeCell ref="X8972:Y8972"/>
    <mergeCell ref="Z8972:AA8972"/>
    <mergeCell ref="AB8972:AC8972"/>
    <mergeCell ref="AD8972:AE8972"/>
    <mergeCell ref="AF8972:AG8972"/>
    <mergeCell ref="AH8972:AJ8972"/>
    <mergeCell ref="D8967:E8967"/>
    <mergeCell ref="F8967:J8967"/>
    <mergeCell ref="K8967:M8967"/>
    <mergeCell ref="N8967:Q8967"/>
    <mergeCell ref="R8967:U8967"/>
    <mergeCell ref="V8967:W8967"/>
    <mergeCell ref="X8967:Y8967"/>
    <mergeCell ref="Z8967:AA8967"/>
    <mergeCell ref="AB8967:AC8967"/>
    <mergeCell ref="AD8967:AE8967"/>
    <mergeCell ref="AF8967:AG8967"/>
    <mergeCell ref="AH8967:AJ8967"/>
    <mergeCell ref="D8968:E8968"/>
    <mergeCell ref="F8968:J8968"/>
    <mergeCell ref="K8968:M8968"/>
    <mergeCell ref="N8968:Q8968"/>
    <mergeCell ref="R8968:U8968"/>
    <mergeCell ref="V8968:W8968"/>
    <mergeCell ref="X8968:Y8968"/>
    <mergeCell ref="Z8968:AA8968"/>
    <mergeCell ref="AB8968:AC8968"/>
    <mergeCell ref="AD8968:AE8968"/>
    <mergeCell ref="AF8968:AG8968"/>
    <mergeCell ref="AH8968:AJ8968"/>
    <mergeCell ref="D8969:E8969"/>
    <mergeCell ref="F8969:J8969"/>
    <mergeCell ref="K8969:M8969"/>
    <mergeCell ref="N8969:Q8969"/>
    <mergeCell ref="R8969:U8969"/>
    <mergeCell ref="V8969:W8969"/>
    <mergeCell ref="X8969:Y8969"/>
    <mergeCell ref="Z8969:AA8969"/>
    <mergeCell ref="AB8969:AC8969"/>
    <mergeCell ref="AD8969:AE8969"/>
    <mergeCell ref="AF8969:AG8969"/>
    <mergeCell ref="AH8969:AJ8969"/>
    <mergeCell ref="D8964:E8964"/>
    <mergeCell ref="F8964:J8964"/>
    <mergeCell ref="K8964:M8964"/>
    <mergeCell ref="N8964:Q8964"/>
    <mergeCell ref="R8964:U8964"/>
    <mergeCell ref="V8964:W8964"/>
    <mergeCell ref="X8964:Y8964"/>
    <mergeCell ref="Z8964:AA8964"/>
    <mergeCell ref="AB8964:AC8964"/>
    <mergeCell ref="AD8964:AE8964"/>
    <mergeCell ref="AF8964:AG8964"/>
    <mergeCell ref="AH8964:AJ8964"/>
    <mergeCell ref="D8965:E8965"/>
    <mergeCell ref="F8965:J8965"/>
    <mergeCell ref="K8965:M8965"/>
    <mergeCell ref="N8965:Q8965"/>
    <mergeCell ref="R8965:U8965"/>
    <mergeCell ref="V8965:W8965"/>
    <mergeCell ref="X8965:Y8965"/>
    <mergeCell ref="Z8965:AA8965"/>
    <mergeCell ref="AB8965:AC8965"/>
    <mergeCell ref="AD8965:AE8965"/>
    <mergeCell ref="AF8965:AG8965"/>
    <mergeCell ref="AH8965:AJ8965"/>
    <mergeCell ref="D8966:E8966"/>
    <mergeCell ref="F8966:J8966"/>
    <mergeCell ref="K8966:M8966"/>
    <mergeCell ref="N8966:Q8966"/>
    <mergeCell ref="R8966:U8966"/>
    <mergeCell ref="V8966:W8966"/>
    <mergeCell ref="X8966:Y8966"/>
    <mergeCell ref="Z8966:AA8966"/>
    <mergeCell ref="AB8966:AC8966"/>
    <mergeCell ref="AD8966:AE8966"/>
    <mergeCell ref="AF8966:AG8966"/>
    <mergeCell ref="AH8966:AJ8966"/>
    <mergeCell ref="D8961:E8961"/>
    <mergeCell ref="F8961:J8961"/>
    <mergeCell ref="K8961:M8961"/>
    <mergeCell ref="N8961:Q8961"/>
    <mergeCell ref="R8961:U8961"/>
    <mergeCell ref="V8961:W8961"/>
    <mergeCell ref="X8961:Y8961"/>
    <mergeCell ref="Z8961:AA8961"/>
    <mergeCell ref="AB8961:AC8961"/>
    <mergeCell ref="AD8961:AE8961"/>
    <mergeCell ref="AF8961:AG8961"/>
    <mergeCell ref="AH8961:AJ8961"/>
    <mergeCell ref="D8962:E8962"/>
    <mergeCell ref="F8962:J8962"/>
    <mergeCell ref="K8962:M8962"/>
    <mergeCell ref="N8962:Q8962"/>
    <mergeCell ref="R8962:U8962"/>
    <mergeCell ref="V8962:W8962"/>
    <mergeCell ref="X8962:Y8962"/>
    <mergeCell ref="Z8962:AA8962"/>
    <mergeCell ref="AB8962:AC8962"/>
    <mergeCell ref="AD8962:AE8962"/>
    <mergeCell ref="AF8962:AG8962"/>
    <mergeCell ref="AH8962:AJ8962"/>
    <mergeCell ref="D8963:E8963"/>
    <mergeCell ref="F8963:J8963"/>
    <mergeCell ref="K8963:M8963"/>
    <mergeCell ref="N8963:Q8963"/>
    <mergeCell ref="R8963:U8963"/>
    <mergeCell ref="V8963:W8963"/>
    <mergeCell ref="X8963:Y8963"/>
    <mergeCell ref="Z8963:AA8963"/>
    <mergeCell ref="AB8963:AC8963"/>
    <mergeCell ref="AD8963:AE8963"/>
    <mergeCell ref="AF8963:AG8963"/>
    <mergeCell ref="AH8963:AJ8963"/>
    <mergeCell ref="D8958:E8958"/>
    <mergeCell ref="F8958:J8958"/>
    <mergeCell ref="K8958:M8958"/>
    <mergeCell ref="N8958:Q8958"/>
    <mergeCell ref="R8958:U8958"/>
    <mergeCell ref="V8958:W8958"/>
    <mergeCell ref="X8958:Y8958"/>
    <mergeCell ref="Z8958:AA8958"/>
    <mergeCell ref="AB8958:AC8958"/>
    <mergeCell ref="AD8958:AE8958"/>
    <mergeCell ref="AF8958:AG8958"/>
    <mergeCell ref="AH8958:AJ8958"/>
    <mergeCell ref="D8959:E8959"/>
    <mergeCell ref="F8959:J8959"/>
    <mergeCell ref="K8959:M8959"/>
    <mergeCell ref="N8959:Q8959"/>
    <mergeCell ref="R8959:U8959"/>
    <mergeCell ref="V8959:W8959"/>
    <mergeCell ref="X8959:Y8959"/>
    <mergeCell ref="Z8959:AA8959"/>
    <mergeCell ref="AB8959:AC8959"/>
    <mergeCell ref="AD8959:AE8959"/>
    <mergeCell ref="AF8959:AG8959"/>
    <mergeCell ref="AH8959:AJ8959"/>
    <mergeCell ref="D8960:E8960"/>
    <mergeCell ref="F8960:J8960"/>
    <mergeCell ref="K8960:M8960"/>
    <mergeCell ref="N8960:Q8960"/>
    <mergeCell ref="R8960:U8960"/>
    <mergeCell ref="V8960:W8960"/>
    <mergeCell ref="X8960:Y8960"/>
    <mergeCell ref="Z8960:AA8960"/>
    <mergeCell ref="AB8960:AC8960"/>
    <mergeCell ref="AD8960:AE8960"/>
    <mergeCell ref="AF8960:AG8960"/>
    <mergeCell ref="AH8960:AJ8960"/>
    <mergeCell ref="D8955:E8955"/>
    <mergeCell ref="F8955:J8955"/>
    <mergeCell ref="K8955:M8955"/>
    <mergeCell ref="N8955:Q8955"/>
    <mergeCell ref="R8955:U8955"/>
    <mergeCell ref="V8955:W8955"/>
    <mergeCell ref="X8955:Y8955"/>
    <mergeCell ref="Z8955:AA8955"/>
    <mergeCell ref="AB8955:AC8955"/>
    <mergeCell ref="AD8955:AE8955"/>
    <mergeCell ref="AF8955:AG8955"/>
    <mergeCell ref="AH8955:AJ8955"/>
    <mergeCell ref="D8956:E8956"/>
    <mergeCell ref="F8956:J8956"/>
    <mergeCell ref="K8956:M8956"/>
    <mergeCell ref="N8956:Q8956"/>
    <mergeCell ref="R8956:U8956"/>
    <mergeCell ref="V8956:W8956"/>
    <mergeCell ref="X8956:Y8956"/>
    <mergeCell ref="Z8956:AA8956"/>
    <mergeCell ref="AB8956:AC8956"/>
    <mergeCell ref="AD8956:AE8956"/>
    <mergeCell ref="AF8956:AG8956"/>
    <mergeCell ref="AH8956:AJ8956"/>
    <mergeCell ref="D8957:E8957"/>
    <mergeCell ref="F8957:J8957"/>
    <mergeCell ref="K8957:M8957"/>
    <mergeCell ref="N8957:Q8957"/>
    <mergeCell ref="R8957:U8957"/>
    <mergeCell ref="V8957:W8957"/>
    <mergeCell ref="X8957:Y8957"/>
    <mergeCell ref="Z8957:AA8957"/>
    <mergeCell ref="AB8957:AC8957"/>
    <mergeCell ref="AD8957:AE8957"/>
    <mergeCell ref="AF8957:AG8957"/>
    <mergeCell ref="AH8957:AJ8957"/>
    <mergeCell ref="D8952:E8952"/>
    <mergeCell ref="F8952:J8952"/>
    <mergeCell ref="K8952:M8952"/>
    <mergeCell ref="N8952:Q8952"/>
    <mergeCell ref="R8952:U8952"/>
    <mergeCell ref="V8952:W8952"/>
    <mergeCell ref="X8952:Y8952"/>
    <mergeCell ref="Z8952:AA8952"/>
    <mergeCell ref="AB8952:AC8952"/>
    <mergeCell ref="AD8952:AE8952"/>
    <mergeCell ref="AF8952:AG8952"/>
    <mergeCell ref="AH8952:AJ8952"/>
    <mergeCell ref="D8953:E8953"/>
    <mergeCell ref="F8953:J8953"/>
    <mergeCell ref="K8953:M8953"/>
    <mergeCell ref="N8953:Q8953"/>
    <mergeCell ref="R8953:U8953"/>
    <mergeCell ref="V8953:W8953"/>
    <mergeCell ref="X8953:Y8953"/>
    <mergeCell ref="Z8953:AA8953"/>
    <mergeCell ref="AB8953:AC8953"/>
    <mergeCell ref="AD8953:AE8953"/>
    <mergeCell ref="AF8953:AG8953"/>
    <mergeCell ref="AH8953:AJ8953"/>
    <mergeCell ref="D8954:E8954"/>
    <mergeCell ref="F8954:J8954"/>
    <mergeCell ref="K8954:M8954"/>
    <mergeCell ref="N8954:Q8954"/>
    <mergeCell ref="R8954:U8954"/>
    <mergeCell ref="V8954:W8954"/>
    <mergeCell ref="X8954:Y8954"/>
    <mergeCell ref="Z8954:AA8954"/>
    <mergeCell ref="AB8954:AC8954"/>
    <mergeCell ref="AD8954:AE8954"/>
    <mergeCell ref="AF8954:AG8954"/>
    <mergeCell ref="AH8954:AJ8954"/>
    <mergeCell ref="D8949:E8949"/>
    <mergeCell ref="F8949:J8949"/>
    <mergeCell ref="K8949:M8949"/>
    <mergeCell ref="N8949:Q8949"/>
    <mergeCell ref="R8949:U8949"/>
    <mergeCell ref="V8949:W8949"/>
    <mergeCell ref="X8949:Y8949"/>
    <mergeCell ref="Z8949:AA8949"/>
    <mergeCell ref="AB8949:AC8949"/>
    <mergeCell ref="AD8949:AE8949"/>
    <mergeCell ref="AF8949:AG8949"/>
    <mergeCell ref="AH8949:AJ8949"/>
    <mergeCell ref="D8950:E8950"/>
    <mergeCell ref="F8950:J8950"/>
    <mergeCell ref="K8950:M8950"/>
    <mergeCell ref="N8950:Q8950"/>
    <mergeCell ref="R8950:U8950"/>
    <mergeCell ref="V8950:W8950"/>
    <mergeCell ref="X8950:Y8950"/>
    <mergeCell ref="Z8950:AA8950"/>
    <mergeCell ref="AB8950:AC8950"/>
    <mergeCell ref="AD8950:AE8950"/>
    <mergeCell ref="AF8950:AG8950"/>
    <mergeCell ref="AH8950:AJ8950"/>
    <mergeCell ref="D8951:E8951"/>
    <mergeCell ref="F8951:J8951"/>
    <mergeCell ref="K8951:M8951"/>
    <mergeCell ref="N8951:Q8951"/>
    <mergeCell ref="R8951:U8951"/>
    <mergeCell ref="V8951:W8951"/>
    <mergeCell ref="X8951:Y8951"/>
    <mergeCell ref="Z8951:AA8951"/>
    <mergeCell ref="AB8951:AC8951"/>
    <mergeCell ref="AD8951:AE8951"/>
    <mergeCell ref="AF8951:AG8951"/>
    <mergeCell ref="AH8951:AJ8951"/>
    <mergeCell ref="D8946:E8946"/>
    <mergeCell ref="F8946:J8946"/>
    <mergeCell ref="K8946:M8946"/>
    <mergeCell ref="N8946:Q8946"/>
    <mergeCell ref="R8946:U8946"/>
    <mergeCell ref="V8946:W8946"/>
    <mergeCell ref="X8946:Y8946"/>
    <mergeCell ref="Z8946:AA8946"/>
    <mergeCell ref="AB8946:AC8946"/>
    <mergeCell ref="AD8946:AE8946"/>
    <mergeCell ref="AF8946:AG8946"/>
    <mergeCell ref="AH8946:AJ8946"/>
    <mergeCell ref="D8947:E8947"/>
    <mergeCell ref="F8947:J8947"/>
    <mergeCell ref="K8947:M8947"/>
    <mergeCell ref="N8947:Q8947"/>
    <mergeCell ref="R8947:U8947"/>
    <mergeCell ref="V8947:W8947"/>
    <mergeCell ref="X8947:Y8947"/>
    <mergeCell ref="Z8947:AA8947"/>
    <mergeCell ref="AB8947:AC8947"/>
    <mergeCell ref="AD8947:AE8947"/>
    <mergeCell ref="AF8947:AG8947"/>
    <mergeCell ref="AH8947:AJ8947"/>
    <mergeCell ref="D8948:E8948"/>
    <mergeCell ref="F8948:J8948"/>
    <mergeCell ref="K8948:M8948"/>
    <mergeCell ref="N8948:Q8948"/>
    <mergeCell ref="R8948:U8948"/>
    <mergeCell ref="V8948:W8948"/>
    <mergeCell ref="X8948:Y8948"/>
    <mergeCell ref="Z8948:AA8948"/>
    <mergeCell ref="AB8948:AC8948"/>
    <mergeCell ref="AD8948:AE8948"/>
    <mergeCell ref="AF8948:AG8948"/>
    <mergeCell ref="AH8948:AJ8948"/>
    <mergeCell ref="D8943:E8943"/>
    <mergeCell ref="F8943:J8943"/>
    <mergeCell ref="K8943:M8943"/>
    <mergeCell ref="N8943:Q8943"/>
    <mergeCell ref="R8943:U8943"/>
    <mergeCell ref="V8943:W8943"/>
    <mergeCell ref="X8943:Y8943"/>
    <mergeCell ref="Z8943:AA8943"/>
    <mergeCell ref="AB8943:AC8943"/>
    <mergeCell ref="AD8943:AE8943"/>
    <mergeCell ref="AF8943:AG8943"/>
    <mergeCell ref="AH8943:AJ8943"/>
    <mergeCell ref="D8944:E8944"/>
    <mergeCell ref="F8944:J8944"/>
    <mergeCell ref="K8944:M8944"/>
    <mergeCell ref="N8944:Q8944"/>
    <mergeCell ref="R8944:U8944"/>
    <mergeCell ref="V8944:W8944"/>
    <mergeCell ref="X8944:Y8944"/>
    <mergeCell ref="Z8944:AA8944"/>
    <mergeCell ref="AB8944:AC8944"/>
    <mergeCell ref="AD8944:AE8944"/>
    <mergeCell ref="AF8944:AG8944"/>
    <mergeCell ref="AH8944:AJ8944"/>
    <mergeCell ref="D8945:E8945"/>
    <mergeCell ref="F8945:J8945"/>
    <mergeCell ref="K8945:M8945"/>
    <mergeCell ref="N8945:Q8945"/>
    <mergeCell ref="R8945:U8945"/>
    <mergeCell ref="V8945:W8945"/>
    <mergeCell ref="X8945:Y8945"/>
    <mergeCell ref="Z8945:AA8945"/>
    <mergeCell ref="AB8945:AC8945"/>
    <mergeCell ref="AD8945:AE8945"/>
    <mergeCell ref="AF8945:AG8945"/>
    <mergeCell ref="AH8945:AJ8945"/>
    <mergeCell ref="D8940:E8940"/>
    <mergeCell ref="F8940:J8940"/>
    <mergeCell ref="K8940:M8940"/>
    <mergeCell ref="N8940:Q8940"/>
    <mergeCell ref="R8940:U8940"/>
    <mergeCell ref="V8940:W8940"/>
    <mergeCell ref="X8940:Y8940"/>
    <mergeCell ref="Z8940:AA8940"/>
    <mergeCell ref="AB8940:AC8940"/>
    <mergeCell ref="AD8940:AE8940"/>
    <mergeCell ref="AF8940:AG8940"/>
    <mergeCell ref="AH8940:AJ8940"/>
    <mergeCell ref="D8941:E8941"/>
    <mergeCell ref="F8941:J8941"/>
    <mergeCell ref="K8941:M8941"/>
    <mergeCell ref="N8941:Q8941"/>
    <mergeCell ref="R8941:U8941"/>
    <mergeCell ref="V8941:W8941"/>
    <mergeCell ref="X8941:Y8941"/>
    <mergeCell ref="Z8941:AA8941"/>
    <mergeCell ref="AB8941:AC8941"/>
    <mergeCell ref="AD8941:AE8941"/>
    <mergeCell ref="AF8941:AG8941"/>
    <mergeCell ref="AH8941:AJ8941"/>
    <mergeCell ref="D8942:E8942"/>
    <mergeCell ref="F8942:J8942"/>
    <mergeCell ref="K8942:M8942"/>
    <mergeCell ref="N8942:Q8942"/>
    <mergeCell ref="R8942:U8942"/>
    <mergeCell ref="V8942:W8942"/>
    <mergeCell ref="X8942:Y8942"/>
    <mergeCell ref="Z8942:AA8942"/>
    <mergeCell ref="AB8942:AC8942"/>
    <mergeCell ref="AD8942:AE8942"/>
    <mergeCell ref="AF8942:AG8942"/>
    <mergeCell ref="AH8942:AJ8942"/>
    <mergeCell ref="B8930:F8930"/>
    <mergeCell ref="H8930:R8930"/>
    <mergeCell ref="AB8931:AG8935"/>
    <mergeCell ref="B8932:E8932"/>
    <mergeCell ref="H8932:N8932"/>
    <mergeCell ref="O8932:R8932"/>
    <mergeCell ref="T8932:AA8932"/>
    <mergeCell ref="B8937:B8938"/>
    <mergeCell ref="D8937:E8938"/>
    <mergeCell ref="G8937:H8938"/>
    <mergeCell ref="J8937:M8938"/>
    <mergeCell ref="N8937:O8938"/>
    <mergeCell ref="Q8937:S8938"/>
    <mergeCell ref="T8937:U8938"/>
    <mergeCell ref="X8937:Y8938"/>
    <mergeCell ref="Z8937:AA8938"/>
    <mergeCell ref="AB8937:AB8938"/>
    <mergeCell ref="AC8937:AC8938"/>
    <mergeCell ref="AE8937:AE8938"/>
    <mergeCell ref="AF8937:AF8938"/>
    <mergeCell ref="AG8937:AH8938"/>
    <mergeCell ref="D8939:E8939"/>
    <mergeCell ref="F8939:J8939"/>
    <mergeCell ref="K8939:M8939"/>
    <mergeCell ref="N8939:Q8939"/>
    <mergeCell ref="R8939:U8939"/>
    <mergeCell ref="V8939:W8939"/>
    <mergeCell ref="X8939:Y8939"/>
    <mergeCell ref="Z8939:AA8939"/>
    <mergeCell ref="AB8939:AC8939"/>
    <mergeCell ref="AD8939:AE8939"/>
    <mergeCell ref="AF8939:AG8939"/>
    <mergeCell ref="AH8939:AJ8939"/>
    <mergeCell ref="D8921:E8921"/>
    <mergeCell ref="F8921:J8921"/>
    <mergeCell ref="K8921:M8921"/>
    <mergeCell ref="N8921:Q8921"/>
    <mergeCell ref="R8921:U8921"/>
    <mergeCell ref="V8921:W8921"/>
    <mergeCell ref="D8922:E8922"/>
    <mergeCell ref="F8922:J8922"/>
    <mergeCell ref="K8922:M8922"/>
    <mergeCell ref="N8922:Q8922"/>
    <mergeCell ref="R8922:U8922"/>
    <mergeCell ref="V8922:W8922"/>
    <mergeCell ref="D8923:E8923"/>
    <mergeCell ref="F8923:J8923"/>
    <mergeCell ref="K8923:M8923"/>
    <mergeCell ref="N8923:Q8923"/>
    <mergeCell ref="R8923:U8923"/>
    <mergeCell ref="V8923:W8923"/>
    <mergeCell ref="D8924:E8924"/>
    <mergeCell ref="F8924:J8924"/>
    <mergeCell ref="K8924:M8924"/>
    <mergeCell ref="N8924:Q8924"/>
    <mergeCell ref="R8924:U8924"/>
    <mergeCell ref="V8924:W8924"/>
    <mergeCell ref="D8925:E8925"/>
    <mergeCell ref="F8925:J8925"/>
    <mergeCell ref="K8925:M8925"/>
    <mergeCell ref="N8925:Q8925"/>
    <mergeCell ref="R8925:U8925"/>
    <mergeCell ref="V8925:W8925"/>
    <mergeCell ref="D8926:E8926"/>
    <mergeCell ref="F8926:J8926"/>
    <mergeCell ref="K8926:M8926"/>
    <mergeCell ref="N8926:Q8926"/>
    <mergeCell ref="R8926:U8926"/>
    <mergeCell ref="V8926:W8926"/>
    <mergeCell ref="D8915:E8915"/>
    <mergeCell ref="F8915:J8915"/>
    <mergeCell ref="K8915:M8915"/>
    <mergeCell ref="N8915:Q8915"/>
    <mergeCell ref="R8915:U8915"/>
    <mergeCell ref="V8915:W8915"/>
    <mergeCell ref="D8916:E8916"/>
    <mergeCell ref="F8916:J8916"/>
    <mergeCell ref="K8916:M8916"/>
    <mergeCell ref="N8916:Q8916"/>
    <mergeCell ref="R8916:U8916"/>
    <mergeCell ref="V8916:W8916"/>
    <mergeCell ref="D8917:E8917"/>
    <mergeCell ref="F8917:J8917"/>
    <mergeCell ref="K8917:M8917"/>
    <mergeCell ref="N8917:Q8917"/>
    <mergeCell ref="R8917:U8917"/>
    <mergeCell ref="V8917:W8917"/>
    <mergeCell ref="D8918:E8918"/>
    <mergeCell ref="F8918:J8918"/>
    <mergeCell ref="K8918:M8918"/>
    <mergeCell ref="N8918:Q8918"/>
    <mergeCell ref="R8918:U8918"/>
    <mergeCell ref="V8918:W8918"/>
    <mergeCell ref="D8919:E8919"/>
    <mergeCell ref="F8919:J8919"/>
    <mergeCell ref="K8919:M8919"/>
    <mergeCell ref="N8919:Q8919"/>
    <mergeCell ref="R8919:U8919"/>
    <mergeCell ref="V8919:W8919"/>
    <mergeCell ref="D8920:E8920"/>
    <mergeCell ref="F8920:J8920"/>
    <mergeCell ref="K8920:M8920"/>
    <mergeCell ref="N8920:Q8920"/>
    <mergeCell ref="R8920:U8920"/>
    <mergeCell ref="V8920:W8920"/>
    <mergeCell ref="D8909:E8909"/>
    <mergeCell ref="F8909:J8909"/>
    <mergeCell ref="K8909:M8909"/>
    <mergeCell ref="N8909:Q8909"/>
    <mergeCell ref="R8909:U8909"/>
    <mergeCell ref="V8909:W8909"/>
    <mergeCell ref="D8910:E8910"/>
    <mergeCell ref="F8910:J8910"/>
    <mergeCell ref="K8910:M8910"/>
    <mergeCell ref="N8910:Q8910"/>
    <mergeCell ref="R8910:U8910"/>
    <mergeCell ref="V8910:W8910"/>
    <mergeCell ref="D8911:E8911"/>
    <mergeCell ref="F8911:J8911"/>
    <mergeCell ref="K8911:M8911"/>
    <mergeCell ref="N8911:Q8911"/>
    <mergeCell ref="R8911:U8911"/>
    <mergeCell ref="V8911:W8911"/>
    <mergeCell ref="D8912:E8912"/>
    <mergeCell ref="F8912:J8912"/>
    <mergeCell ref="K8912:M8912"/>
    <mergeCell ref="N8912:Q8912"/>
    <mergeCell ref="R8912:U8912"/>
    <mergeCell ref="V8912:W8912"/>
    <mergeCell ref="D8913:E8913"/>
    <mergeCell ref="F8913:J8913"/>
    <mergeCell ref="K8913:M8913"/>
    <mergeCell ref="N8913:Q8913"/>
    <mergeCell ref="R8913:U8913"/>
    <mergeCell ref="V8913:W8913"/>
    <mergeCell ref="D8914:E8914"/>
    <mergeCell ref="F8914:J8914"/>
    <mergeCell ref="K8914:M8914"/>
    <mergeCell ref="N8914:Q8914"/>
    <mergeCell ref="R8914:U8914"/>
    <mergeCell ref="V8914:W8914"/>
    <mergeCell ref="D8903:E8903"/>
    <mergeCell ref="F8903:J8903"/>
    <mergeCell ref="K8903:M8903"/>
    <mergeCell ref="N8903:Q8903"/>
    <mergeCell ref="R8903:U8903"/>
    <mergeCell ref="V8903:W8903"/>
    <mergeCell ref="T8901:U8902"/>
    <mergeCell ref="X8901:Y8902"/>
    <mergeCell ref="D8904:E8904"/>
    <mergeCell ref="F8904:J8904"/>
    <mergeCell ref="K8904:M8904"/>
    <mergeCell ref="N8904:Q8904"/>
    <mergeCell ref="R8904:U8904"/>
    <mergeCell ref="V8904:W8904"/>
    <mergeCell ref="D8905:E8905"/>
    <mergeCell ref="F8905:J8905"/>
    <mergeCell ref="K8905:M8905"/>
    <mergeCell ref="N8905:Q8905"/>
    <mergeCell ref="R8905:U8905"/>
    <mergeCell ref="V8905:W8905"/>
    <mergeCell ref="D8906:E8906"/>
    <mergeCell ref="F8906:J8906"/>
    <mergeCell ref="K8906:M8906"/>
    <mergeCell ref="N8906:Q8906"/>
    <mergeCell ref="R8906:U8906"/>
    <mergeCell ref="V8906:W8906"/>
    <mergeCell ref="D8907:E8907"/>
    <mergeCell ref="F8907:J8907"/>
    <mergeCell ref="K8907:M8907"/>
    <mergeCell ref="N8907:Q8907"/>
    <mergeCell ref="R8907:U8907"/>
    <mergeCell ref="V8907:W8907"/>
    <mergeCell ref="D8908:E8908"/>
    <mergeCell ref="F8908:J8908"/>
    <mergeCell ref="K8908:M8908"/>
    <mergeCell ref="N8908:Q8908"/>
    <mergeCell ref="R8908:U8908"/>
    <mergeCell ref="V8908:W8908"/>
    <mergeCell ref="D8891:E8891"/>
    <mergeCell ref="F8891:J8891"/>
    <mergeCell ref="K8891:M8891"/>
    <mergeCell ref="N8891:Q8891"/>
    <mergeCell ref="R8891:U8891"/>
    <mergeCell ref="V8891:W8891"/>
    <mergeCell ref="X8891:Y8891"/>
    <mergeCell ref="Z8891:AA8891"/>
    <mergeCell ref="AB8891:AC8891"/>
    <mergeCell ref="AD8891:AE8891"/>
    <mergeCell ref="AF8891:AG8891"/>
    <mergeCell ref="AH8891:AJ8891"/>
    <mergeCell ref="D8892:E8892"/>
    <mergeCell ref="F8892:J8892"/>
    <mergeCell ref="K8892:M8892"/>
    <mergeCell ref="N8892:Q8892"/>
    <mergeCell ref="R8892:U8892"/>
    <mergeCell ref="V8892:W8892"/>
    <mergeCell ref="X8892:Y8892"/>
    <mergeCell ref="Z8892:AA8892"/>
    <mergeCell ref="AB8892:AC8892"/>
    <mergeCell ref="AD8892:AE8892"/>
    <mergeCell ref="AF8892:AG8892"/>
    <mergeCell ref="AH8892:AJ8892"/>
    <mergeCell ref="B8893:E8893"/>
    <mergeCell ref="B8894:F8894"/>
    <mergeCell ref="H8894:R8894"/>
    <mergeCell ref="AB8895:AG8899"/>
    <mergeCell ref="B8896:E8896"/>
    <mergeCell ref="H8896:N8896"/>
    <mergeCell ref="O8896:R8896"/>
    <mergeCell ref="T8896:AA8896"/>
    <mergeCell ref="Z8901:AA8902"/>
    <mergeCell ref="AB8901:AB8902"/>
    <mergeCell ref="AC8901:AC8902"/>
    <mergeCell ref="AE8901:AE8902"/>
    <mergeCell ref="B8901:B8902"/>
    <mergeCell ref="D8901:E8902"/>
    <mergeCell ref="G8901:H8902"/>
    <mergeCell ref="J8901:M8902"/>
    <mergeCell ref="N8901:O8902"/>
    <mergeCell ref="Q8901:S8902"/>
    <mergeCell ref="AF8901:AF8902"/>
    <mergeCell ref="AG8901:AH8902"/>
    <mergeCell ref="D8888:E8888"/>
    <mergeCell ref="F8888:J8888"/>
    <mergeCell ref="K8888:M8888"/>
    <mergeCell ref="N8888:Q8888"/>
    <mergeCell ref="R8888:U8888"/>
    <mergeCell ref="V8888:W8888"/>
    <mergeCell ref="X8888:Y8888"/>
    <mergeCell ref="Z8888:AA8888"/>
    <mergeCell ref="AB8888:AC8888"/>
    <mergeCell ref="AD8888:AE8888"/>
    <mergeCell ref="AF8888:AG8888"/>
    <mergeCell ref="AH8888:AJ8888"/>
    <mergeCell ref="D8889:E8889"/>
    <mergeCell ref="F8889:J8889"/>
    <mergeCell ref="K8889:M8889"/>
    <mergeCell ref="N8889:Q8889"/>
    <mergeCell ref="R8889:U8889"/>
    <mergeCell ref="V8889:W8889"/>
    <mergeCell ref="X8889:Y8889"/>
    <mergeCell ref="Z8889:AA8889"/>
    <mergeCell ref="AB8889:AC8889"/>
    <mergeCell ref="AD8889:AE8889"/>
    <mergeCell ref="AF8889:AG8889"/>
    <mergeCell ref="AH8889:AJ8889"/>
    <mergeCell ref="D8890:E8890"/>
    <mergeCell ref="F8890:J8890"/>
    <mergeCell ref="K8890:M8890"/>
    <mergeCell ref="N8890:Q8890"/>
    <mergeCell ref="R8890:U8890"/>
    <mergeCell ref="V8890:W8890"/>
    <mergeCell ref="X8890:Y8890"/>
    <mergeCell ref="Z8890:AA8890"/>
    <mergeCell ref="AB8890:AC8890"/>
    <mergeCell ref="AD8890:AE8890"/>
    <mergeCell ref="AF8890:AG8890"/>
    <mergeCell ref="AH8890:AJ8890"/>
    <mergeCell ref="D8885:E8885"/>
    <mergeCell ref="F8885:J8885"/>
    <mergeCell ref="K8885:M8885"/>
    <mergeCell ref="N8885:Q8885"/>
    <mergeCell ref="R8885:U8885"/>
    <mergeCell ref="V8885:W8885"/>
    <mergeCell ref="X8885:Y8885"/>
    <mergeCell ref="Z8885:AA8885"/>
    <mergeCell ref="AB8885:AC8885"/>
    <mergeCell ref="AD8885:AE8885"/>
    <mergeCell ref="AF8885:AG8885"/>
    <mergeCell ref="AH8885:AJ8885"/>
    <mergeCell ref="D8886:E8886"/>
    <mergeCell ref="F8886:J8886"/>
    <mergeCell ref="K8886:M8886"/>
    <mergeCell ref="N8886:Q8886"/>
    <mergeCell ref="R8886:U8886"/>
    <mergeCell ref="V8886:W8886"/>
    <mergeCell ref="X8886:Y8886"/>
    <mergeCell ref="Z8886:AA8886"/>
    <mergeCell ref="AB8886:AC8886"/>
    <mergeCell ref="AD8886:AE8886"/>
    <mergeCell ref="AF8886:AG8886"/>
    <mergeCell ref="AH8886:AJ8886"/>
    <mergeCell ref="D8887:E8887"/>
    <mergeCell ref="F8887:J8887"/>
    <mergeCell ref="K8887:M8887"/>
    <mergeCell ref="N8887:Q8887"/>
    <mergeCell ref="R8887:U8887"/>
    <mergeCell ref="V8887:W8887"/>
    <mergeCell ref="X8887:Y8887"/>
    <mergeCell ref="Z8887:AA8887"/>
    <mergeCell ref="AB8887:AC8887"/>
    <mergeCell ref="AD8887:AE8887"/>
    <mergeCell ref="AF8887:AG8887"/>
    <mergeCell ref="AH8887:AJ8887"/>
    <mergeCell ref="D8882:E8882"/>
    <mergeCell ref="F8882:J8882"/>
    <mergeCell ref="K8882:M8882"/>
    <mergeCell ref="N8882:Q8882"/>
    <mergeCell ref="R8882:U8882"/>
    <mergeCell ref="V8882:W8882"/>
    <mergeCell ref="X8882:Y8882"/>
    <mergeCell ref="Z8882:AA8882"/>
    <mergeCell ref="AB8882:AC8882"/>
    <mergeCell ref="AD8882:AE8882"/>
    <mergeCell ref="AF8882:AG8882"/>
    <mergeCell ref="AH8882:AJ8882"/>
    <mergeCell ref="D8883:E8883"/>
    <mergeCell ref="F8883:J8883"/>
    <mergeCell ref="K8883:M8883"/>
    <mergeCell ref="N8883:Q8883"/>
    <mergeCell ref="R8883:U8883"/>
    <mergeCell ref="V8883:W8883"/>
    <mergeCell ref="X8883:Y8883"/>
    <mergeCell ref="Z8883:AA8883"/>
    <mergeCell ref="AB8883:AC8883"/>
    <mergeCell ref="AD8883:AE8883"/>
    <mergeCell ref="AF8883:AG8883"/>
    <mergeCell ref="AH8883:AJ8883"/>
    <mergeCell ref="D8884:E8884"/>
    <mergeCell ref="F8884:J8884"/>
    <mergeCell ref="K8884:M8884"/>
    <mergeCell ref="N8884:Q8884"/>
    <mergeCell ref="R8884:U8884"/>
    <mergeCell ref="V8884:W8884"/>
    <mergeCell ref="X8884:Y8884"/>
    <mergeCell ref="Z8884:AA8884"/>
    <mergeCell ref="AB8884:AC8884"/>
    <mergeCell ref="AD8884:AE8884"/>
    <mergeCell ref="AF8884:AG8884"/>
    <mergeCell ref="AH8884:AJ8884"/>
    <mergeCell ref="D8879:E8879"/>
    <mergeCell ref="F8879:J8879"/>
    <mergeCell ref="K8879:M8879"/>
    <mergeCell ref="N8879:Q8879"/>
    <mergeCell ref="R8879:U8879"/>
    <mergeCell ref="V8879:W8879"/>
    <mergeCell ref="X8879:Y8879"/>
    <mergeCell ref="Z8879:AA8879"/>
    <mergeCell ref="AB8879:AC8879"/>
    <mergeCell ref="AD8879:AE8879"/>
    <mergeCell ref="AF8879:AG8879"/>
    <mergeCell ref="AH8879:AJ8879"/>
    <mergeCell ref="D8880:E8880"/>
    <mergeCell ref="F8880:J8880"/>
    <mergeCell ref="K8880:M8880"/>
    <mergeCell ref="N8880:Q8880"/>
    <mergeCell ref="R8880:U8880"/>
    <mergeCell ref="V8880:W8880"/>
    <mergeCell ref="X8880:Y8880"/>
    <mergeCell ref="Z8880:AA8880"/>
    <mergeCell ref="AB8880:AC8880"/>
    <mergeCell ref="AD8880:AE8880"/>
    <mergeCell ref="AF8880:AG8880"/>
    <mergeCell ref="AH8880:AJ8880"/>
    <mergeCell ref="D8881:E8881"/>
    <mergeCell ref="F8881:J8881"/>
    <mergeCell ref="K8881:M8881"/>
    <mergeCell ref="N8881:Q8881"/>
    <mergeCell ref="R8881:U8881"/>
    <mergeCell ref="V8881:W8881"/>
    <mergeCell ref="X8881:Y8881"/>
    <mergeCell ref="Z8881:AA8881"/>
    <mergeCell ref="AB8881:AC8881"/>
    <mergeCell ref="AD8881:AE8881"/>
    <mergeCell ref="AF8881:AG8881"/>
    <mergeCell ref="AH8881:AJ8881"/>
    <mergeCell ref="D8876:E8876"/>
    <mergeCell ref="F8876:J8876"/>
    <mergeCell ref="K8876:M8876"/>
    <mergeCell ref="N8876:Q8876"/>
    <mergeCell ref="R8876:U8876"/>
    <mergeCell ref="V8876:W8876"/>
    <mergeCell ref="X8876:Y8876"/>
    <mergeCell ref="Z8876:AA8876"/>
    <mergeCell ref="AB8876:AC8876"/>
    <mergeCell ref="AD8876:AE8876"/>
    <mergeCell ref="AF8876:AG8876"/>
    <mergeCell ref="AH8876:AJ8876"/>
    <mergeCell ref="D8877:E8877"/>
    <mergeCell ref="F8877:J8877"/>
    <mergeCell ref="K8877:M8877"/>
    <mergeCell ref="N8877:Q8877"/>
    <mergeCell ref="R8877:U8877"/>
    <mergeCell ref="V8877:W8877"/>
    <mergeCell ref="X8877:Y8877"/>
    <mergeCell ref="Z8877:AA8877"/>
    <mergeCell ref="AB8877:AC8877"/>
    <mergeCell ref="AD8877:AE8877"/>
    <mergeCell ref="AF8877:AG8877"/>
    <mergeCell ref="AH8877:AJ8877"/>
    <mergeCell ref="D8878:E8878"/>
    <mergeCell ref="F8878:J8878"/>
    <mergeCell ref="K8878:M8878"/>
    <mergeCell ref="N8878:Q8878"/>
    <mergeCell ref="R8878:U8878"/>
    <mergeCell ref="V8878:W8878"/>
    <mergeCell ref="X8878:Y8878"/>
    <mergeCell ref="Z8878:AA8878"/>
    <mergeCell ref="AB8878:AC8878"/>
    <mergeCell ref="AD8878:AE8878"/>
    <mergeCell ref="AF8878:AG8878"/>
    <mergeCell ref="AH8878:AJ8878"/>
    <mergeCell ref="D8873:E8873"/>
    <mergeCell ref="F8873:J8873"/>
    <mergeCell ref="K8873:M8873"/>
    <mergeCell ref="N8873:Q8873"/>
    <mergeCell ref="R8873:U8873"/>
    <mergeCell ref="V8873:W8873"/>
    <mergeCell ref="X8873:Y8873"/>
    <mergeCell ref="Z8873:AA8873"/>
    <mergeCell ref="AB8873:AC8873"/>
    <mergeCell ref="AD8873:AE8873"/>
    <mergeCell ref="AF8873:AG8873"/>
    <mergeCell ref="AH8873:AJ8873"/>
    <mergeCell ref="D8874:E8874"/>
    <mergeCell ref="F8874:J8874"/>
    <mergeCell ref="K8874:M8874"/>
    <mergeCell ref="N8874:Q8874"/>
    <mergeCell ref="R8874:U8874"/>
    <mergeCell ref="V8874:W8874"/>
    <mergeCell ref="X8874:Y8874"/>
    <mergeCell ref="Z8874:AA8874"/>
    <mergeCell ref="AB8874:AC8874"/>
    <mergeCell ref="AD8874:AE8874"/>
    <mergeCell ref="AF8874:AG8874"/>
    <mergeCell ref="AH8874:AJ8874"/>
    <mergeCell ref="D8875:E8875"/>
    <mergeCell ref="F8875:J8875"/>
    <mergeCell ref="K8875:M8875"/>
    <mergeCell ref="N8875:Q8875"/>
    <mergeCell ref="R8875:U8875"/>
    <mergeCell ref="V8875:W8875"/>
    <mergeCell ref="X8875:Y8875"/>
    <mergeCell ref="Z8875:AA8875"/>
    <mergeCell ref="AB8875:AC8875"/>
    <mergeCell ref="AD8875:AE8875"/>
    <mergeCell ref="AF8875:AG8875"/>
    <mergeCell ref="AH8875:AJ8875"/>
    <mergeCell ref="D8870:E8870"/>
    <mergeCell ref="F8870:J8870"/>
    <mergeCell ref="K8870:M8870"/>
    <mergeCell ref="N8870:Q8870"/>
    <mergeCell ref="R8870:U8870"/>
    <mergeCell ref="V8870:W8870"/>
    <mergeCell ref="X8870:Y8870"/>
    <mergeCell ref="Z8870:AA8870"/>
    <mergeCell ref="AB8870:AC8870"/>
    <mergeCell ref="AD8870:AE8870"/>
    <mergeCell ref="AF8870:AG8870"/>
    <mergeCell ref="AH8870:AJ8870"/>
    <mergeCell ref="D8871:E8871"/>
    <mergeCell ref="F8871:J8871"/>
    <mergeCell ref="K8871:M8871"/>
    <mergeCell ref="N8871:Q8871"/>
    <mergeCell ref="R8871:U8871"/>
    <mergeCell ref="V8871:W8871"/>
    <mergeCell ref="X8871:Y8871"/>
    <mergeCell ref="Z8871:AA8871"/>
    <mergeCell ref="AB8871:AC8871"/>
    <mergeCell ref="AD8871:AE8871"/>
    <mergeCell ref="AF8871:AG8871"/>
    <mergeCell ref="AH8871:AJ8871"/>
    <mergeCell ref="D8872:E8872"/>
    <mergeCell ref="F8872:J8872"/>
    <mergeCell ref="K8872:M8872"/>
    <mergeCell ref="N8872:Q8872"/>
    <mergeCell ref="R8872:U8872"/>
    <mergeCell ref="V8872:W8872"/>
    <mergeCell ref="X8872:Y8872"/>
    <mergeCell ref="Z8872:AA8872"/>
    <mergeCell ref="AB8872:AC8872"/>
    <mergeCell ref="AD8872:AE8872"/>
    <mergeCell ref="AF8872:AG8872"/>
    <mergeCell ref="AH8872:AJ8872"/>
    <mergeCell ref="D8867:E8867"/>
    <mergeCell ref="F8867:J8867"/>
    <mergeCell ref="K8867:M8867"/>
    <mergeCell ref="N8867:Q8867"/>
    <mergeCell ref="R8867:U8867"/>
    <mergeCell ref="V8867:W8867"/>
    <mergeCell ref="X8867:Y8867"/>
    <mergeCell ref="Z8867:AA8867"/>
    <mergeCell ref="AB8867:AC8867"/>
    <mergeCell ref="AD8867:AE8867"/>
    <mergeCell ref="AF8867:AG8867"/>
    <mergeCell ref="AH8867:AJ8867"/>
    <mergeCell ref="D8868:E8868"/>
    <mergeCell ref="F8868:J8868"/>
    <mergeCell ref="K8868:M8868"/>
    <mergeCell ref="N8868:Q8868"/>
    <mergeCell ref="R8868:U8868"/>
    <mergeCell ref="V8868:W8868"/>
    <mergeCell ref="X8868:Y8868"/>
    <mergeCell ref="Z8868:AA8868"/>
    <mergeCell ref="AB8868:AC8868"/>
    <mergeCell ref="AD8868:AE8868"/>
    <mergeCell ref="AF8868:AG8868"/>
    <mergeCell ref="AH8868:AJ8868"/>
    <mergeCell ref="D8869:E8869"/>
    <mergeCell ref="F8869:J8869"/>
    <mergeCell ref="K8869:M8869"/>
    <mergeCell ref="N8869:Q8869"/>
    <mergeCell ref="R8869:U8869"/>
    <mergeCell ref="V8869:W8869"/>
    <mergeCell ref="X8869:Y8869"/>
    <mergeCell ref="Z8869:AA8869"/>
    <mergeCell ref="AB8869:AC8869"/>
    <mergeCell ref="AD8869:AE8869"/>
    <mergeCell ref="AF8869:AG8869"/>
    <mergeCell ref="AH8869:AJ8869"/>
    <mergeCell ref="D8864:E8864"/>
    <mergeCell ref="F8864:J8864"/>
    <mergeCell ref="K8864:M8864"/>
    <mergeCell ref="N8864:Q8864"/>
    <mergeCell ref="R8864:U8864"/>
    <mergeCell ref="V8864:W8864"/>
    <mergeCell ref="X8864:Y8864"/>
    <mergeCell ref="Z8864:AA8864"/>
    <mergeCell ref="AB8864:AC8864"/>
    <mergeCell ref="AD8864:AE8864"/>
    <mergeCell ref="AF8864:AG8864"/>
    <mergeCell ref="AH8864:AJ8864"/>
    <mergeCell ref="D8865:E8865"/>
    <mergeCell ref="F8865:J8865"/>
    <mergeCell ref="K8865:M8865"/>
    <mergeCell ref="N8865:Q8865"/>
    <mergeCell ref="R8865:U8865"/>
    <mergeCell ref="V8865:W8865"/>
    <mergeCell ref="X8865:Y8865"/>
    <mergeCell ref="Z8865:AA8865"/>
    <mergeCell ref="AB8865:AC8865"/>
    <mergeCell ref="AD8865:AE8865"/>
    <mergeCell ref="AF8865:AG8865"/>
    <mergeCell ref="AH8865:AJ8865"/>
    <mergeCell ref="D8866:E8866"/>
    <mergeCell ref="F8866:J8866"/>
    <mergeCell ref="K8866:M8866"/>
    <mergeCell ref="N8866:Q8866"/>
    <mergeCell ref="R8866:U8866"/>
    <mergeCell ref="V8866:W8866"/>
    <mergeCell ref="X8866:Y8866"/>
    <mergeCell ref="Z8866:AA8866"/>
    <mergeCell ref="AB8866:AC8866"/>
    <mergeCell ref="AD8866:AE8866"/>
    <mergeCell ref="AF8866:AG8866"/>
    <mergeCell ref="AH8866:AJ8866"/>
    <mergeCell ref="D8861:E8861"/>
    <mergeCell ref="F8861:J8861"/>
    <mergeCell ref="K8861:M8861"/>
    <mergeCell ref="N8861:Q8861"/>
    <mergeCell ref="R8861:U8861"/>
    <mergeCell ref="V8861:W8861"/>
    <mergeCell ref="X8861:Y8861"/>
    <mergeCell ref="Z8861:AA8861"/>
    <mergeCell ref="AB8861:AC8861"/>
    <mergeCell ref="AD8861:AE8861"/>
    <mergeCell ref="AF8861:AG8861"/>
    <mergeCell ref="AH8861:AJ8861"/>
    <mergeCell ref="D8862:E8862"/>
    <mergeCell ref="F8862:J8862"/>
    <mergeCell ref="K8862:M8862"/>
    <mergeCell ref="N8862:Q8862"/>
    <mergeCell ref="R8862:U8862"/>
    <mergeCell ref="V8862:W8862"/>
    <mergeCell ref="X8862:Y8862"/>
    <mergeCell ref="Z8862:AA8862"/>
    <mergeCell ref="AB8862:AC8862"/>
    <mergeCell ref="AD8862:AE8862"/>
    <mergeCell ref="AF8862:AG8862"/>
    <mergeCell ref="AH8862:AJ8862"/>
    <mergeCell ref="D8863:E8863"/>
    <mergeCell ref="F8863:J8863"/>
    <mergeCell ref="K8863:M8863"/>
    <mergeCell ref="N8863:Q8863"/>
    <mergeCell ref="R8863:U8863"/>
    <mergeCell ref="V8863:W8863"/>
    <mergeCell ref="X8863:Y8863"/>
    <mergeCell ref="Z8863:AA8863"/>
    <mergeCell ref="AB8863:AC8863"/>
    <mergeCell ref="AD8863:AE8863"/>
    <mergeCell ref="AF8863:AG8863"/>
    <mergeCell ref="AH8863:AJ8863"/>
    <mergeCell ref="D8858:E8858"/>
    <mergeCell ref="F8858:J8858"/>
    <mergeCell ref="K8858:M8858"/>
    <mergeCell ref="N8858:Q8858"/>
    <mergeCell ref="R8858:U8858"/>
    <mergeCell ref="V8858:W8858"/>
    <mergeCell ref="X8858:Y8858"/>
    <mergeCell ref="Z8858:AA8858"/>
    <mergeCell ref="AB8858:AC8858"/>
    <mergeCell ref="AD8858:AE8858"/>
    <mergeCell ref="AF8858:AG8858"/>
    <mergeCell ref="AH8858:AJ8858"/>
    <mergeCell ref="D8859:E8859"/>
    <mergeCell ref="F8859:J8859"/>
    <mergeCell ref="K8859:M8859"/>
    <mergeCell ref="N8859:Q8859"/>
    <mergeCell ref="R8859:U8859"/>
    <mergeCell ref="V8859:W8859"/>
    <mergeCell ref="X8859:Y8859"/>
    <mergeCell ref="Z8859:AA8859"/>
    <mergeCell ref="AB8859:AC8859"/>
    <mergeCell ref="AD8859:AE8859"/>
    <mergeCell ref="AF8859:AG8859"/>
    <mergeCell ref="AH8859:AJ8859"/>
    <mergeCell ref="D8860:E8860"/>
    <mergeCell ref="F8860:J8860"/>
    <mergeCell ref="K8860:M8860"/>
    <mergeCell ref="N8860:Q8860"/>
    <mergeCell ref="R8860:U8860"/>
    <mergeCell ref="V8860:W8860"/>
    <mergeCell ref="X8860:Y8860"/>
    <mergeCell ref="Z8860:AA8860"/>
    <mergeCell ref="AB8860:AC8860"/>
    <mergeCell ref="AD8860:AE8860"/>
    <mergeCell ref="AF8860:AG8860"/>
    <mergeCell ref="AH8860:AJ8860"/>
    <mergeCell ref="D8855:E8855"/>
    <mergeCell ref="F8855:J8855"/>
    <mergeCell ref="K8855:M8855"/>
    <mergeCell ref="N8855:Q8855"/>
    <mergeCell ref="R8855:U8855"/>
    <mergeCell ref="V8855:W8855"/>
    <mergeCell ref="X8855:Y8855"/>
    <mergeCell ref="Z8855:AA8855"/>
    <mergeCell ref="AB8855:AC8855"/>
    <mergeCell ref="AD8855:AE8855"/>
    <mergeCell ref="AF8855:AG8855"/>
    <mergeCell ref="AH8855:AJ8855"/>
    <mergeCell ref="D8856:E8856"/>
    <mergeCell ref="F8856:J8856"/>
    <mergeCell ref="K8856:M8856"/>
    <mergeCell ref="N8856:Q8856"/>
    <mergeCell ref="R8856:U8856"/>
    <mergeCell ref="V8856:W8856"/>
    <mergeCell ref="X8856:Y8856"/>
    <mergeCell ref="Z8856:AA8856"/>
    <mergeCell ref="AB8856:AC8856"/>
    <mergeCell ref="AD8856:AE8856"/>
    <mergeCell ref="AF8856:AG8856"/>
    <mergeCell ref="AH8856:AJ8856"/>
    <mergeCell ref="D8857:E8857"/>
    <mergeCell ref="F8857:J8857"/>
    <mergeCell ref="K8857:M8857"/>
    <mergeCell ref="N8857:Q8857"/>
    <mergeCell ref="R8857:U8857"/>
    <mergeCell ref="V8857:W8857"/>
    <mergeCell ref="X8857:Y8857"/>
    <mergeCell ref="Z8857:AA8857"/>
    <mergeCell ref="AB8857:AC8857"/>
    <mergeCell ref="AD8857:AE8857"/>
    <mergeCell ref="AF8857:AG8857"/>
    <mergeCell ref="AH8857:AJ8857"/>
    <mergeCell ref="B8845:F8845"/>
    <mergeCell ref="H8845:R8845"/>
    <mergeCell ref="AB8846:AG8850"/>
    <mergeCell ref="B8847:E8847"/>
    <mergeCell ref="H8847:N8847"/>
    <mergeCell ref="O8847:R8847"/>
    <mergeCell ref="T8847:AA8847"/>
    <mergeCell ref="B8852:B8853"/>
    <mergeCell ref="D8852:E8853"/>
    <mergeCell ref="G8852:H8853"/>
    <mergeCell ref="J8852:M8853"/>
    <mergeCell ref="N8852:O8853"/>
    <mergeCell ref="Q8852:S8853"/>
    <mergeCell ref="T8852:U8853"/>
    <mergeCell ref="X8852:Y8853"/>
    <mergeCell ref="Z8852:AA8853"/>
    <mergeCell ref="AB8852:AB8853"/>
    <mergeCell ref="AC8852:AC8853"/>
    <mergeCell ref="AE8852:AE8853"/>
    <mergeCell ref="AF8852:AF8853"/>
    <mergeCell ref="AG8852:AH8853"/>
    <mergeCell ref="D8854:E8854"/>
    <mergeCell ref="F8854:J8854"/>
    <mergeCell ref="K8854:M8854"/>
    <mergeCell ref="N8854:Q8854"/>
    <mergeCell ref="R8854:U8854"/>
    <mergeCell ref="V8854:W8854"/>
    <mergeCell ref="X8854:Y8854"/>
    <mergeCell ref="Z8854:AA8854"/>
    <mergeCell ref="AB8854:AC8854"/>
    <mergeCell ref="AD8854:AE8854"/>
    <mergeCell ref="AF8854:AG8854"/>
    <mergeCell ref="AH8854:AJ8854"/>
    <mergeCell ref="D8836:E8836"/>
    <mergeCell ref="F8836:J8836"/>
    <mergeCell ref="K8836:M8836"/>
    <mergeCell ref="N8836:Q8836"/>
    <mergeCell ref="R8836:U8836"/>
    <mergeCell ref="V8836:W8836"/>
    <mergeCell ref="D8837:E8837"/>
    <mergeCell ref="F8837:J8837"/>
    <mergeCell ref="K8837:M8837"/>
    <mergeCell ref="N8837:Q8837"/>
    <mergeCell ref="R8837:U8837"/>
    <mergeCell ref="V8837:W8837"/>
    <mergeCell ref="D8838:E8838"/>
    <mergeCell ref="F8838:J8838"/>
    <mergeCell ref="K8838:M8838"/>
    <mergeCell ref="N8838:Q8838"/>
    <mergeCell ref="R8838:U8838"/>
    <mergeCell ref="V8838:W8838"/>
    <mergeCell ref="D8839:E8839"/>
    <mergeCell ref="F8839:J8839"/>
    <mergeCell ref="K8839:M8839"/>
    <mergeCell ref="N8839:Q8839"/>
    <mergeCell ref="R8839:U8839"/>
    <mergeCell ref="V8839:W8839"/>
    <mergeCell ref="D8840:E8840"/>
    <mergeCell ref="F8840:J8840"/>
    <mergeCell ref="K8840:M8840"/>
    <mergeCell ref="N8840:Q8840"/>
    <mergeCell ref="R8840:U8840"/>
    <mergeCell ref="V8840:W8840"/>
    <mergeCell ref="D8841:E8841"/>
    <mergeCell ref="F8841:J8841"/>
    <mergeCell ref="K8841:M8841"/>
    <mergeCell ref="N8841:Q8841"/>
    <mergeCell ref="R8841:U8841"/>
    <mergeCell ref="V8841:W8841"/>
    <mergeCell ref="D8830:E8830"/>
    <mergeCell ref="F8830:J8830"/>
    <mergeCell ref="K8830:M8830"/>
    <mergeCell ref="N8830:Q8830"/>
    <mergeCell ref="R8830:U8830"/>
    <mergeCell ref="V8830:W8830"/>
    <mergeCell ref="D8831:E8831"/>
    <mergeCell ref="F8831:J8831"/>
    <mergeCell ref="K8831:M8831"/>
    <mergeCell ref="N8831:Q8831"/>
    <mergeCell ref="R8831:U8831"/>
    <mergeCell ref="V8831:W8831"/>
    <mergeCell ref="D8832:E8832"/>
    <mergeCell ref="F8832:J8832"/>
    <mergeCell ref="K8832:M8832"/>
    <mergeCell ref="N8832:Q8832"/>
    <mergeCell ref="R8832:U8832"/>
    <mergeCell ref="V8832:W8832"/>
    <mergeCell ref="D8833:E8833"/>
    <mergeCell ref="F8833:J8833"/>
    <mergeCell ref="K8833:M8833"/>
    <mergeCell ref="N8833:Q8833"/>
    <mergeCell ref="R8833:U8833"/>
    <mergeCell ref="V8833:W8833"/>
    <mergeCell ref="D8834:E8834"/>
    <mergeCell ref="F8834:J8834"/>
    <mergeCell ref="K8834:M8834"/>
    <mergeCell ref="N8834:Q8834"/>
    <mergeCell ref="R8834:U8834"/>
    <mergeCell ref="V8834:W8834"/>
    <mergeCell ref="D8835:E8835"/>
    <mergeCell ref="F8835:J8835"/>
    <mergeCell ref="K8835:M8835"/>
    <mergeCell ref="N8835:Q8835"/>
    <mergeCell ref="R8835:U8835"/>
    <mergeCell ref="V8835:W8835"/>
    <mergeCell ref="D8824:E8824"/>
    <mergeCell ref="F8824:J8824"/>
    <mergeCell ref="K8824:M8824"/>
    <mergeCell ref="N8824:Q8824"/>
    <mergeCell ref="R8824:U8824"/>
    <mergeCell ref="V8824:W8824"/>
    <mergeCell ref="D8825:E8825"/>
    <mergeCell ref="F8825:J8825"/>
    <mergeCell ref="K8825:M8825"/>
    <mergeCell ref="N8825:Q8825"/>
    <mergeCell ref="R8825:U8825"/>
    <mergeCell ref="V8825:W8825"/>
    <mergeCell ref="D8826:E8826"/>
    <mergeCell ref="F8826:J8826"/>
    <mergeCell ref="K8826:M8826"/>
    <mergeCell ref="N8826:Q8826"/>
    <mergeCell ref="R8826:U8826"/>
    <mergeCell ref="V8826:W8826"/>
    <mergeCell ref="D8827:E8827"/>
    <mergeCell ref="F8827:J8827"/>
    <mergeCell ref="K8827:M8827"/>
    <mergeCell ref="N8827:Q8827"/>
    <mergeCell ref="R8827:U8827"/>
    <mergeCell ref="V8827:W8827"/>
    <mergeCell ref="D8828:E8828"/>
    <mergeCell ref="F8828:J8828"/>
    <mergeCell ref="K8828:M8828"/>
    <mergeCell ref="N8828:Q8828"/>
    <mergeCell ref="R8828:U8828"/>
    <mergeCell ref="V8828:W8828"/>
    <mergeCell ref="D8829:E8829"/>
    <mergeCell ref="F8829:J8829"/>
    <mergeCell ref="K8829:M8829"/>
    <mergeCell ref="N8829:Q8829"/>
    <mergeCell ref="R8829:U8829"/>
    <mergeCell ref="V8829:W8829"/>
    <mergeCell ref="D8818:E8818"/>
    <mergeCell ref="F8818:J8818"/>
    <mergeCell ref="K8818:M8818"/>
    <mergeCell ref="N8818:Q8818"/>
    <mergeCell ref="R8818:U8818"/>
    <mergeCell ref="V8818:W8818"/>
    <mergeCell ref="T8816:U8817"/>
    <mergeCell ref="X8816:Y8817"/>
    <mergeCell ref="D8819:E8819"/>
    <mergeCell ref="F8819:J8819"/>
    <mergeCell ref="K8819:M8819"/>
    <mergeCell ref="N8819:Q8819"/>
    <mergeCell ref="R8819:U8819"/>
    <mergeCell ref="V8819:W8819"/>
    <mergeCell ref="D8820:E8820"/>
    <mergeCell ref="F8820:J8820"/>
    <mergeCell ref="K8820:M8820"/>
    <mergeCell ref="N8820:Q8820"/>
    <mergeCell ref="R8820:U8820"/>
    <mergeCell ref="V8820:W8820"/>
    <mergeCell ref="D8821:E8821"/>
    <mergeCell ref="F8821:J8821"/>
    <mergeCell ref="K8821:M8821"/>
    <mergeCell ref="N8821:Q8821"/>
    <mergeCell ref="R8821:U8821"/>
    <mergeCell ref="V8821:W8821"/>
    <mergeCell ref="D8822:E8822"/>
    <mergeCell ref="F8822:J8822"/>
    <mergeCell ref="K8822:M8822"/>
    <mergeCell ref="N8822:Q8822"/>
    <mergeCell ref="R8822:U8822"/>
    <mergeCell ref="V8822:W8822"/>
    <mergeCell ref="D8823:E8823"/>
    <mergeCell ref="F8823:J8823"/>
    <mergeCell ref="K8823:M8823"/>
    <mergeCell ref="N8823:Q8823"/>
    <mergeCell ref="R8823:U8823"/>
    <mergeCell ref="V8823:W8823"/>
    <mergeCell ref="D8806:E8806"/>
    <mergeCell ref="F8806:J8806"/>
    <mergeCell ref="K8806:M8806"/>
    <mergeCell ref="N8806:Q8806"/>
    <mergeCell ref="R8806:U8806"/>
    <mergeCell ref="V8806:W8806"/>
    <mergeCell ref="X8806:Y8806"/>
    <mergeCell ref="Z8806:AA8806"/>
    <mergeCell ref="AB8806:AC8806"/>
    <mergeCell ref="AD8806:AE8806"/>
    <mergeCell ref="AF8806:AG8806"/>
    <mergeCell ref="AH8806:AJ8806"/>
    <mergeCell ref="D8807:E8807"/>
    <mergeCell ref="F8807:J8807"/>
    <mergeCell ref="K8807:M8807"/>
    <mergeCell ref="N8807:Q8807"/>
    <mergeCell ref="R8807:U8807"/>
    <mergeCell ref="V8807:W8807"/>
    <mergeCell ref="X8807:Y8807"/>
    <mergeCell ref="Z8807:AA8807"/>
    <mergeCell ref="AB8807:AC8807"/>
    <mergeCell ref="AD8807:AE8807"/>
    <mergeCell ref="AF8807:AG8807"/>
    <mergeCell ref="AH8807:AJ8807"/>
    <mergeCell ref="B8808:E8808"/>
    <mergeCell ref="B8809:F8809"/>
    <mergeCell ref="H8809:R8809"/>
    <mergeCell ref="AB8810:AG8814"/>
    <mergeCell ref="B8811:E8811"/>
    <mergeCell ref="H8811:N8811"/>
    <mergeCell ref="O8811:R8811"/>
    <mergeCell ref="T8811:AA8811"/>
    <mergeCell ref="Z8816:AA8817"/>
    <mergeCell ref="AB8816:AB8817"/>
    <mergeCell ref="AC8816:AC8817"/>
    <mergeCell ref="AE8816:AE8817"/>
    <mergeCell ref="B8816:B8817"/>
    <mergeCell ref="D8816:E8817"/>
    <mergeCell ref="G8816:H8817"/>
    <mergeCell ref="J8816:M8817"/>
    <mergeCell ref="N8816:O8817"/>
    <mergeCell ref="Q8816:S8817"/>
    <mergeCell ref="AF8816:AF8817"/>
    <mergeCell ref="AG8816:AH8817"/>
    <mergeCell ref="D8803:E8803"/>
    <mergeCell ref="F8803:J8803"/>
    <mergeCell ref="K8803:M8803"/>
    <mergeCell ref="N8803:Q8803"/>
    <mergeCell ref="R8803:U8803"/>
    <mergeCell ref="V8803:W8803"/>
    <mergeCell ref="X8803:Y8803"/>
    <mergeCell ref="Z8803:AA8803"/>
    <mergeCell ref="AB8803:AC8803"/>
    <mergeCell ref="AD8803:AE8803"/>
    <mergeCell ref="AF8803:AG8803"/>
    <mergeCell ref="AH8803:AJ8803"/>
    <mergeCell ref="D8804:E8804"/>
    <mergeCell ref="F8804:J8804"/>
    <mergeCell ref="K8804:M8804"/>
    <mergeCell ref="N8804:Q8804"/>
    <mergeCell ref="R8804:U8804"/>
    <mergeCell ref="V8804:W8804"/>
    <mergeCell ref="X8804:Y8804"/>
    <mergeCell ref="Z8804:AA8804"/>
    <mergeCell ref="AB8804:AC8804"/>
    <mergeCell ref="AD8804:AE8804"/>
    <mergeCell ref="AF8804:AG8804"/>
    <mergeCell ref="AH8804:AJ8804"/>
    <mergeCell ref="D8805:E8805"/>
    <mergeCell ref="F8805:J8805"/>
    <mergeCell ref="K8805:M8805"/>
    <mergeCell ref="N8805:Q8805"/>
    <mergeCell ref="R8805:U8805"/>
    <mergeCell ref="V8805:W8805"/>
    <mergeCell ref="X8805:Y8805"/>
    <mergeCell ref="Z8805:AA8805"/>
    <mergeCell ref="AB8805:AC8805"/>
    <mergeCell ref="AD8805:AE8805"/>
    <mergeCell ref="AF8805:AG8805"/>
    <mergeCell ref="AH8805:AJ8805"/>
    <mergeCell ref="D8800:E8800"/>
    <mergeCell ref="F8800:J8800"/>
    <mergeCell ref="K8800:M8800"/>
    <mergeCell ref="N8800:Q8800"/>
    <mergeCell ref="R8800:U8800"/>
    <mergeCell ref="V8800:W8800"/>
    <mergeCell ref="X8800:Y8800"/>
    <mergeCell ref="Z8800:AA8800"/>
    <mergeCell ref="AB8800:AC8800"/>
    <mergeCell ref="AD8800:AE8800"/>
    <mergeCell ref="AF8800:AG8800"/>
    <mergeCell ref="AH8800:AJ8800"/>
    <mergeCell ref="D8801:E8801"/>
    <mergeCell ref="F8801:J8801"/>
    <mergeCell ref="K8801:M8801"/>
    <mergeCell ref="N8801:Q8801"/>
    <mergeCell ref="R8801:U8801"/>
    <mergeCell ref="V8801:W8801"/>
    <mergeCell ref="X8801:Y8801"/>
    <mergeCell ref="Z8801:AA8801"/>
    <mergeCell ref="AB8801:AC8801"/>
    <mergeCell ref="AD8801:AE8801"/>
    <mergeCell ref="AF8801:AG8801"/>
    <mergeCell ref="AH8801:AJ8801"/>
    <mergeCell ref="D8802:E8802"/>
    <mergeCell ref="F8802:J8802"/>
    <mergeCell ref="K8802:M8802"/>
    <mergeCell ref="N8802:Q8802"/>
    <mergeCell ref="R8802:U8802"/>
    <mergeCell ref="V8802:W8802"/>
    <mergeCell ref="X8802:Y8802"/>
    <mergeCell ref="Z8802:AA8802"/>
    <mergeCell ref="AB8802:AC8802"/>
    <mergeCell ref="AD8802:AE8802"/>
    <mergeCell ref="AF8802:AG8802"/>
    <mergeCell ref="AH8802:AJ8802"/>
    <mergeCell ref="D8797:E8797"/>
    <mergeCell ref="F8797:J8797"/>
    <mergeCell ref="K8797:M8797"/>
    <mergeCell ref="N8797:Q8797"/>
    <mergeCell ref="R8797:U8797"/>
    <mergeCell ref="V8797:W8797"/>
    <mergeCell ref="X8797:Y8797"/>
    <mergeCell ref="Z8797:AA8797"/>
    <mergeCell ref="AB8797:AC8797"/>
    <mergeCell ref="AD8797:AE8797"/>
    <mergeCell ref="AF8797:AG8797"/>
    <mergeCell ref="AH8797:AJ8797"/>
    <mergeCell ref="D8798:E8798"/>
    <mergeCell ref="F8798:J8798"/>
    <mergeCell ref="K8798:M8798"/>
    <mergeCell ref="N8798:Q8798"/>
    <mergeCell ref="R8798:U8798"/>
    <mergeCell ref="V8798:W8798"/>
    <mergeCell ref="X8798:Y8798"/>
    <mergeCell ref="Z8798:AA8798"/>
    <mergeCell ref="AB8798:AC8798"/>
    <mergeCell ref="AD8798:AE8798"/>
    <mergeCell ref="AF8798:AG8798"/>
    <mergeCell ref="AH8798:AJ8798"/>
    <mergeCell ref="D8799:E8799"/>
    <mergeCell ref="F8799:J8799"/>
    <mergeCell ref="K8799:M8799"/>
    <mergeCell ref="N8799:Q8799"/>
    <mergeCell ref="R8799:U8799"/>
    <mergeCell ref="V8799:W8799"/>
    <mergeCell ref="X8799:Y8799"/>
    <mergeCell ref="Z8799:AA8799"/>
    <mergeCell ref="AB8799:AC8799"/>
    <mergeCell ref="AD8799:AE8799"/>
    <mergeCell ref="AF8799:AG8799"/>
    <mergeCell ref="AH8799:AJ8799"/>
    <mergeCell ref="D8794:E8794"/>
    <mergeCell ref="F8794:J8794"/>
    <mergeCell ref="K8794:M8794"/>
    <mergeCell ref="N8794:Q8794"/>
    <mergeCell ref="R8794:U8794"/>
    <mergeCell ref="V8794:W8794"/>
    <mergeCell ref="X8794:Y8794"/>
    <mergeCell ref="Z8794:AA8794"/>
    <mergeCell ref="AB8794:AC8794"/>
    <mergeCell ref="AD8794:AE8794"/>
    <mergeCell ref="AF8794:AG8794"/>
    <mergeCell ref="AH8794:AJ8794"/>
    <mergeCell ref="D8795:E8795"/>
    <mergeCell ref="F8795:J8795"/>
    <mergeCell ref="K8795:M8795"/>
    <mergeCell ref="N8795:Q8795"/>
    <mergeCell ref="R8795:U8795"/>
    <mergeCell ref="V8795:W8795"/>
    <mergeCell ref="X8795:Y8795"/>
    <mergeCell ref="Z8795:AA8795"/>
    <mergeCell ref="AB8795:AC8795"/>
    <mergeCell ref="AD8795:AE8795"/>
    <mergeCell ref="AF8795:AG8795"/>
    <mergeCell ref="AH8795:AJ8795"/>
    <mergeCell ref="D8796:E8796"/>
    <mergeCell ref="F8796:J8796"/>
    <mergeCell ref="K8796:M8796"/>
    <mergeCell ref="N8796:Q8796"/>
    <mergeCell ref="R8796:U8796"/>
    <mergeCell ref="V8796:W8796"/>
    <mergeCell ref="X8796:Y8796"/>
    <mergeCell ref="Z8796:AA8796"/>
    <mergeCell ref="AB8796:AC8796"/>
    <mergeCell ref="AD8796:AE8796"/>
    <mergeCell ref="AF8796:AG8796"/>
    <mergeCell ref="AH8796:AJ8796"/>
    <mergeCell ref="D8791:E8791"/>
    <mergeCell ref="F8791:J8791"/>
    <mergeCell ref="K8791:M8791"/>
    <mergeCell ref="N8791:Q8791"/>
    <mergeCell ref="R8791:U8791"/>
    <mergeCell ref="V8791:W8791"/>
    <mergeCell ref="X8791:Y8791"/>
    <mergeCell ref="Z8791:AA8791"/>
    <mergeCell ref="AB8791:AC8791"/>
    <mergeCell ref="AD8791:AE8791"/>
    <mergeCell ref="AF8791:AG8791"/>
    <mergeCell ref="AH8791:AJ8791"/>
    <mergeCell ref="D8792:E8792"/>
    <mergeCell ref="F8792:J8792"/>
    <mergeCell ref="K8792:M8792"/>
    <mergeCell ref="N8792:Q8792"/>
    <mergeCell ref="R8792:U8792"/>
    <mergeCell ref="V8792:W8792"/>
    <mergeCell ref="X8792:Y8792"/>
    <mergeCell ref="Z8792:AA8792"/>
    <mergeCell ref="AB8792:AC8792"/>
    <mergeCell ref="AD8792:AE8792"/>
    <mergeCell ref="AF8792:AG8792"/>
    <mergeCell ref="AH8792:AJ8792"/>
    <mergeCell ref="D8793:E8793"/>
    <mergeCell ref="F8793:J8793"/>
    <mergeCell ref="K8793:M8793"/>
    <mergeCell ref="N8793:Q8793"/>
    <mergeCell ref="R8793:U8793"/>
    <mergeCell ref="V8793:W8793"/>
    <mergeCell ref="X8793:Y8793"/>
    <mergeCell ref="Z8793:AA8793"/>
    <mergeCell ref="AB8793:AC8793"/>
    <mergeCell ref="AD8793:AE8793"/>
    <mergeCell ref="AF8793:AG8793"/>
    <mergeCell ref="AH8793:AJ8793"/>
    <mergeCell ref="D8788:E8788"/>
    <mergeCell ref="F8788:J8788"/>
    <mergeCell ref="K8788:M8788"/>
    <mergeCell ref="N8788:Q8788"/>
    <mergeCell ref="R8788:U8788"/>
    <mergeCell ref="V8788:W8788"/>
    <mergeCell ref="X8788:Y8788"/>
    <mergeCell ref="Z8788:AA8788"/>
    <mergeCell ref="AB8788:AC8788"/>
    <mergeCell ref="AD8788:AE8788"/>
    <mergeCell ref="AF8788:AG8788"/>
    <mergeCell ref="AH8788:AJ8788"/>
    <mergeCell ref="D8789:E8789"/>
    <mergeCell ref="F8789:J8789"/>
    <mergeCell ref="K8789:M8789"/>
    <mergeCell ref="N8789:Q8789"/>
    <mergeCell ref="R8789:U8789"/>
    <mergeCell ref="V8789:W8789"/>
    <mergeCell ref="X8789:Y8789"/>
    <mergeCell ref="Z8789:AA8789"/>
    <mergeCell ref="AB8789:AC8789"/>
    <mergeCell ref="AD8789:AE8789"/>
    <mergeCell ref="AF8789:AG8789"/>
    <mergeCell ref="AH8789:AJ8789"/>
    <mergeCell ref="D8790:E8790"/>
    <mergeCell ref="F8790:J8790"/>
    <mergeCell ref="K8790:M8790"/>
    <mergeCell ref="N8790:Q8790"/>
    <mergeCell ref="R8790:U8790"/>
    <mergeCell ref="V8790:W8790"/>
    <mergeCell ref="X8790:Y8790"/>
    <mergeCell ref="Z8790:AA8790"/>
    <mergeCell ref="AB8790:AC8790"/>
    <mergeCell ref="AD8790:AE8790"/>
    <mergeCell ref="AF8790:AG8790"/>
    <mergeCell ref="AH8790:AJ8790"/>
    <mergeCell ref="D8785:E8785"/>
    <mergeCell ref="F8785:J8785"/>
    <mergeCell ref="K8785:M8785"/>
    <mergeCell ref="N8785:Q8785"/>
    <mergeCell ref="R8785:U8785"/>
    <mergeCell ref="V8785:W8785"/>
    <mergeCell ref="X8785:Y8785"/>
    <mergeCell ref="Z8785:AA8785"/>
    <mergeCell ref="AB8785:AC8785"/>
    <mergeCell ref="AD8785:AE8785"/>
    <mergeCell ref="AF8785:AG8785"/>
    <mergeCell ref="AH8785:AJ8785"/>
    <mergeCell ref="D8786:E8786"/>
    <mergeCell ref="F8786:J8786"/>
    <mergeCell ref="K8786:M8786"/>
    <mergeCell ref="N8786:Q8786"/>
    <mergeCell ref="R8786:U8786"/>
    <mergeCell ref="V8786:W8786"/>
    <mergeCell ref="X8786:Y8786"/>
    <mergeCell ref="Z8786:AA8786"/>
    <mergeCell ref="AB8786:AC8786"/>
    <mergeCell ref="AD8786:AE8786"/>
    <mergeCell ref="AF8786:AG8786"/>
    <mergeCell ref="AH8786:AJ8786"/>
    <mergeCell ref="D8787:E8787"/>
    <mergeCell ref="F8787:J8787"/>
    <mergeCell ref="K8787:M8787"/>
    <mergeCell ref="N8787:Q8787"/>
    <mergeCell ref="R8787:U8787"/>
    <mergeCell ref="V8787:W8787"/>
    <mergeCell ref="X8787:Y8787"/>
    <mergeCell ref="Z8787:AA8787"/>
    <mergeCell ref="AB8787:AC8787"/>
    <mergeCell ref="AD8787:AE8787"/>
    <mergeCell ref="AF8787:AG8787"/>
    <mergeCell ref="AH8787:AJ8787"/>
    <mergeCell ref="D8782:E8782"/>
    <mergeCell ref="F8782:J8782"/>
    <mergeCell ref="K8782:M8782"/>
    <mergeCell ref="N8782:Q8782"/>
    <mergeCell ref="R8782:U8782"/>
    <mergeCell ref="V8782:W8782"/>
    <mergeCell ref="X8782:Y8782"/>
    <mergeCell ref="Z8782:AA8782"/>
    <mergeCell ref="AB8782:AC8782"/>
    <mergeCell ref="AD8782:AE8782"/>
    <mergeCell ref="AF8782:AG8782"/>
    <mergeCell ref="AH8782:AJ8782"/>
    <mergeCell ref="D8783:E8783"/>
    <mergeCell ref="F8783:J8783"/>
    <mergeCell ref="K8783:M8783"/>
    <mergeCell ref="N8783:Q8783"/>
    <mergeCell ref="R8783:U8783"/>
    <mergeCell ref="V8783:W8783"/>
    <mergeCell ref="X8783:Y8783"/>
    <mergeCell ref="Z8783:AA8783"/>
    <mergeCell ref="AB8783:AC8783"/>
    <mergeCell ref="AD8783:AE8783"/>
    <mergeCell ref="AF8783:AG8783"/>
    <mergeCell ref="AH8783:AJ8783"/>
    <mergeCell ref="D8784:E8784"/>
    <mergeCell ref="F8784:J8784"/>
    <mergeCell ref="K8784:M8784"/>
    <mergeCell ref="N8784:Q8784"/>
    <mergeCell ref="R8784:U8784"/>
    <mergeCell ref="V8784:W8784"/>
    <mergeCell ref="X8784:Y8784"/>
    <mergeCell ref="Z8784:AA8784"/>
    <mergeCell ref="AB8784:AC8784"/>
    <mergeCell ref="AD8784:AE8784"/>
    <mergeCell ref="AF8784:AG8784"/>
    <mergeCell ref="AH8784:AJ8784"/>
    <mergeCell ref="D8779:E8779"/>
    <mergeCell ref="F8779:J8779"/>
    <mergeCell ref="K8779:M8779"/>
    <mergeCell ref="N8779:Q8779"/>
    <mergeCell ref="R8779:U8779"/>
    <mergeCell ref="V8779:W8779"/>
    <mergeCell ref="X8779:Y8779"/>
    <mergeCell ref="Z8779:AA8779"/>
    <mergeCell ref="AB8779:AC8779"/>
    <mergeCell ref="AD8779:AE8779"/>
    <mergeCell ref="AF8779:AG8779"/>
    <mergeCell ref="AH8779:AJ8779"/>
    <mergeCell ref="D8780:E8780"/>
    <mergeCell ref="F8780:J8780"/>
    <mergeCell ref="K8780:M8780"/>
    <mergeCell ref="N8780:Q8780"/>
    <mergeCell ref="R8780:U8780"/>
    <mergeCell ref="V8780:W8780"/>
    <mergeCell ref="X8780:Y8780"/>
    <mergeCell ref="Z8780:AA8780"/>
    <mergeCell ref="AB8780:AC8780"/>
    <mergeCell ref="AD8780:AE8780"/>
    <mergeCell ref="AF8780:AG8780"/>
    <mergeCell ref="AH8780:AJ8780"/>
    <mergeCell ref="D8781:E8781"/>
    <mergeCell ref="F8781:J8781"/>
    <mergeCell ref="K8781:M8781"/>
    <mergeCell ref="N8781:Q8781"/>
    <mergeCell ref="R8781:U8781"/>
    <mergeCell ref="V8781:W8781"/>
    <mergeCell ref="X8781:Y8781"/>
    <mergeCell ref="Z8781:AA8781"/>
    <mergeCell ref="AB8781:AC8781"/>
    <mergeCell ref="AD8781:AE8781"/>
    <mergeCell ref="AF8781:AG8781"/>
    <mergeCell ref="AH8781:AJ8781"/>
    <mergeCell ref="D8776:E8776"/>
    <mergeCell ref="F8776:J8776"/>
    <mergeCell ref="K8776:M8776"/>
    <mergeCell ref="N8776:Q8776"/>
    <mergeCell ref="R8776:U8776"/>
    <mergeCell ref="V8776:W8776"/>
    <mergeCell ref="X8776:Y8776"/>
    <mergeCell ref="Z8776:AA8776"/>
    <mergeCell ref="AB8776:AC8776"/>
    <mergeCell ref="AD8776:AE8776"/>
    <mergeCell ref="AF8776:AG8776"/>
    <mergeCell ref="AH8776:AJ8776"/>
    <mergeCell ref="D8777:E8777"/>
    <mergeCell ref="F8777:J8777"/>
    <mergeCell ref="K8777:M8777"/>
    <mergeCell ref="N8777:Q8777"/>
    <mergeCell ref="R8777:U8777"/>
    <mergeCell ref="V8777:W8777"/>
    <mergeCell ref="X8777:Y8777"/>
    <mergeCell ref="Z8777:AA8777"/>
    <mergeCell ref="AB8777:AC8777"/>
    <mergeCell ref="AD8777:AE8777"/>
    <mergeCell ref="AF8777:AG8777"/>
    <mergeCell ref="AH8777:AJ8777"/>
    <mergeCell ref="D8778:E8778"/>
    <mergeCell ref="F8778:J8778"/>
    <mergeCell ref="K8778:M8778"/>
    <mergeCell ref="N8778:Q8778"/>
    <mergeCell ref="R8778:U8778"/>
    <mergeCell ref="V8778:W8778"/>
    <mergeCell ref="X8778:Y8778"/>
    <mergeCell ref="Z8778:AA8778"/>
    <mergeCell ref="AB8778:AC8778"/>
    <mergeCell ref="AD8778:AE8778"/>
    <mergeCell ref="AF8778:AG8778"/>
    <mergeCell ref="AH8778:AJ8778"/>
    <mergeCell ref="D8773:E8773"/>
    <mergeCell ref="F8773:J8773"/>
    <mergeCell ref="K8773:M8773"/>
    <mergeCell ref="N8773:Q8773"/>
    <mergeCell ref="R8773:U8773"/>
    <mergeCell ref="V8773:W8773"/>
    <mergeCell ref="X8773:Y8773"/>
    <mergeCell ref="Z8773:AA8773"/>
    <mergeCell ref="AB8773:AC8773"/>
    <mergeCell ref="AD8773:AE8773"/>
    <mergeCell ref="AF8773:AG8773"/>
    <mergeCell ref="AH8773:AJ8773"/>
    <mergeCell ref="D8774:E8774"/>
    <mergeCell ref="F8774:J8774"/>
    <mergeCell ref="K8774:M8774"/>
    <mergeCell ref="N8774:Q8774"/>
    <mergeCell ref="R8774:U8774"/>
    <mergeCell ref="V8774:W8774"/>
    <mergeCell ref="X8774:Y8774"/>
    <mergeCell ref="Z8774:AA8774"/>
    <mergeCell ref="AB8774:AC8774"/>
    <mergeCell ref="AD8774:AE8774"/>
    <mergeCell ref="AF8774:AG8774"/>
    <mergeCell ref="AH8774:AJ8774"/>
    <mergeCell ref="D8775:E8775"/>
    <mergeCell ref="F8775:J8775"/>
    <mergeCell ref="K8775:M8775"/>
    <mergeCell ref="N8775:Q8775"/>
    <mergeCell ref="R8775:U8775"/>
    <mergeCell ref="V8775:W8775"/>
    <mergeCell ref="X8775:Y8775"/>
    <mergeCell ref="Z8775:AA8775"/>
    <mergeCell ref="AB8775:AC8775"/>
    <mergeCell ref="AD8775:AE8775"/>
    <mergeCell ref="AF8775:AG8775"/>
    <mergeCell ref="AH8775:AJ8775"/>
    <mergeCell ref="D8770:E8770"/>
    <mergeCell ref="F8770:J8770"/>
    <mergeCell ref="K8770:M8770"/>
    <mergeCell ref="N8770:Q8770"/>
    <mergeCell ref="R8770:U8770"/>
    <mergeCell ref="V8770:W8770"/>
    <mergeCell ref="X8770:Y8770"/>
    <mergeCell ref="Z8770:AA8770"/>
    <mergeCell ref="AB8770:AC8770"/>
    <mergeCell ref="AD8770:AE8770"/>
    <mergeCell ref="AF8770:AG8770"/>
    <mergeCell ref="AH8770:AJ8770"/>
    <mergeCell ref="D8771:E8771"/>
    <mergeCell ref="F8771:J8771"/>
    <mergeCell ref="K8771:M8771"/>
    <mergeCell ref="N8771:Q8771"/>
    <mergeCell ref="R8771:U8771"/>
    <mergeCell ref="V8771:W8771"/>
    <mergeCell ref="X8771:Y8771"/>
    <mergeCell ref="Z8771:AA8771"/>
    <mergeCell ref="AB8771:AC8771"/>
    <mergeCell ref="AD8771:AE8771"/>
    <mergeCell ref="AF8771:AG8771"/>
    <mergeCell ref="AH8771:AJ8771"/>
    <mergeCell ref="D8772:E8772"/>
    <mergeCell ref="F8772:J8772"/>
    <mergeCell ref="K8772:M8772"/>
    <mergeCell ref="N8772:Q8772"/>
    <mergeCell ref="R8772:U8772"/>
    <mergeCell ref="V8772:W8772"/>
    <mergeCell ref="X8772:Y8772"/>
    <mergeCell ref="Z8772:AA8772"/>
    <mergeCell ref="AB8772:AC8772"/>
    <mergeCell ref="AD8772:AE8772"/>
    <mergeCell ref="AF8772:AG8772"/>
    <mergeCell ref="AH8772:AJ8772"/>
    <mergeCell ref="B8760:F8760"/>
    <mergeCell ref="H8760:R8760"/>
    <mergeCell ref="AB8761:AG8765"/>
    <mergeCell ref="B8762:E8762"/>
    <mergeCell ref="H8762:N8762"/>
    <mergeCell ref="O8762:R8762"/>
    <mergeCell ref="T8762:AA8762"/>
    <mergeCell ref="B8767:B8768"/>
    <mergeCell ref="D8767:E8768"/>
    <mergeCell ref="G8767:H8768"/>
    <mergeCell ref="J8767:M8768"/>
    <mergeCell ref="N8767:O8768"/>
    <mergeCell ref="Q8767:S8768"/>
    <mergeCell ref="T8767:U8768"/>
    <mergeCell ref="X8767:Y8768"/>
    <mergeCell ref="Z8767:AA8768"/>
    <mergeCell ref="AB8767:AB8768"/>
    <mergeCell ref="AC8767:AC8768"/>
    <mergeCell ref="AE8767:AE8768"/>
    <mergeCell ref="AF8767:AF8768"/>
    <mergeCell ref="AG8767:AH8768"/>
    <mergeCell ref="D8769:E8769"/>
    <mergeCell ref="F8769:J8769"/>
    <mergeCell ref="K8769:M8769"/>
    <mergeCell ref="N8769:Q8769"/>
    <mergeCell ref="R8769:U8769"/>
    <mergeCell ref="V8769:W8769"/>
    <mergeCell ref="X8769:Y8769"/>
    <mergeCell ref="Z8769:AA8769"/>
    <mergeCell ref="AB8769:AC8769"/>
    <mergeCell ref="AD8769:AE8769"/>
    <mergeCell ref="AF8769:AG8769"/>
    <mergeCell ref="AH8769:AJ8769"/>
    <mergeCell ref="D8751:E8751"/>
    <mergeCell ref="F8751:J8751"/>
    <mergeCell ref="K8751:M8751"/>
    <mergeCell ref="N8751:Q8751"/>
    <mergeCell ref="R8751:U8751"/>
    <mergeCell ref="V8751:W8751"/>
    <mergeCell ref="D8752:E8752"/>
    <mergeCell ref="F8752:J8752"/>
    <mergeCell ref="K8752:M8752"/>
    <mergeCell ref="N8752:Q8752"/>
    <mergeCell ref="R8752:U8752"/>
    <mergeCell ref="V8752:W8752"/>
    <mergeCell ref="D8753:E8753"/>
    <mergeCell ref="F8753:J8753"/>
    <mergeCell ref="K8753:M8753"/>
    <mergeCell ref="N8753:Q8753"/>
    <mergeCell ref="R8753:U8753"/>
    <mergeCell ref="V8753:W8753"/>
    <mergeCell ref="D8754:E8754"/>
    <mergeCell ref="F8754:J8754"/>
    <mergeCell ref="K8754:M8754"/>
    <mergeCell ref="N8754:Q8754"/>
    <mergeCell ref="R8754:U8754"/>
    <mergeCell ref="V8754:W8754"/>
    <mergeCell ref="D8755:E8755"/>
    <mergeCell ref="F8755:J8755"/>
    <mergeCell ref="K8755:M8755"/>
    <mergeCell ref="N8755:Q8755"/>
    <mergeCell ref="R8755:U8755"/>
    <mergeCell ref="V8755:W8755"/>
    <mergeCell ref="D8756:E8756"/>
    <mergeCell ref="F8756:J8756"/>
    <mergeCell ref="K8756:M8756"/>
    <mergeCell ref="N8756:Q8756"/>
    <mergeCell ref="R8756:U8756"/>
    <mergeCell ref="V8756:W8756"/>
    <mergeCell ref="D8745:E8745"/>
    <mergeCell ref="F8745:J8745"/>
    <mergeCell ref="K8745:M8745"/>
    <mergeCell ref="N8745:Q8745"/>
    <mergeCell ref="R8745:U8745"/>
    <mergeCell ref="V8745:W8745"/>
    <mergeCell ref="D8746:E8746"/>
    <mergeCell ref="F8746:J8746"/>
    <mergeCell ref="K8746:M8746"/>
    <mergeCell ref="N8746:Q8746"/>
    <mergeCell ref="R8746:U8746"/>
    <mergeCell ref="V8746:W8746"/>
    <mergeCell ref="D8747:E8747"/>
    <mergeCell ref="F8747:J8747"/>
    <mergeCell ref="K8747:M8747"/>
    <mergeCell ref="N8747:Q8747"/>
    <mergeCell ref="R8747:U8747"/>
    <mergeCell ref="V8747:W8747"/>
    <mergeCell ref="D8748:E8748"/>
    <mergeCell ref="F8748:J8748"/>
    <mergeCell ref="K8748:M8748"/>
    <mergeCell ref="N8748:Q8748"/>
    <mergeCell ref="R8748:U8748"/>
    <mergeCell ref="V8748:W8748"/>
    <mergeCell ref="D8749:E8749"/>
    <mergeCell ref="F8749:J8749"/>
    <mergeCell ref="K8749:M8749"/>
    <mergeCell ref="N8749:Q8749"/>
    <mergeCell ref="R8749:U8749"/>
    <mergeCell ref="V8749:W8749"/>
    <mergeCell ref="D8750:E8750"/>
    <mergeCell ref="F8750:J8750"/>
    <mergeCell ref="K8750:M8750"/>
    <mergeCell ref="N8750:Q8750"/>
    <mergeCell ref="R8750:U8750"/>
    <mergeCell ref="V8750:W8750"/>
    <mergeCell ref="D8739:E8739"/>
    <mergeCell ref="F8739:J8739"/>
    <mergeCell ref="K8739:M8739"/>
    <mergeCell ref="N8739:Q8739"/>
    <mergeCell ref="R8739:U8739"/>
    <mergeCell ref="V8739:W8739"/>
    <mergeCell ref="D8740:E8740"/>
    <mergeCell ref="F8740:J8740"/>
    <mergeCell ref="K8740:M8740"/>
    <mergeCell ref="N8740:Q8740"/>
    <mergeCell ref="R8740:U8740"/>
    <mergeCell ref="V8740:W8740"/>
    <mergeCell ref="D8741:E8741"/>
    <mergeCell ref="F8741:J8741"/>
    <mergeCell ref="K8741:M8741"/>
    <mergeCell ref="N8741:Q8741"/>
    <mergeCell ref="R8741:U8741"/>
    <mergeCell ref="V8741:W8741"/>
    <mergeCell ref="D8742:E8742"/>
    <mergeCell ref="F8742:J8742"/>
    <mergeCell ref="K8742:M8742"/>
    <mergeCell ref="N8742:Q8742"/>
    <mergeCell ref="R8742:U8742"/>
    <mergeCell ref="V8742:W8742"/>
    <mergeCell ref="D8743:E8743"/>
    <mergeCell ref="F8743:J8743"/>
    <mergeCell ref="K8743:M8743"/>
    <mergeCell ref="N8743:Q8743"/>
    <mergeCell ref="R8743:U8743"/>
    <mergeCell ref="V8743:W8743"/>
    <mergeCell ref="D8744:E8744"/>
    <mergeCell ref="F8744:J8744"/>
    <mergeCell ref="K8744:M8744"/>
    <mergeCell ref="N8744:Q8744"/>
    <mergeCell ref="R8744:U8744"/>
    <mergeCell ref="V8744:W8744"/>
    <mergeCell ref="D8733:E8733"/>
    <mergeCell ref="F8733:J8733"/>
    <mergeCell ref="K8733:M8733"/>
    <mergeCell ref="N8733:Q8733"/>
    <mergeCell ref="R8733:U8733"/>
    <mergeCell ref="V8733:W8733"/>
    <mergeCell ref="T8731:U8732"/>
    <mergeCell ref="X8731:Y8732"/>
    <mergeCell ref="D8734:E8734"/>
    <mergeCell ref="F8734:J8734"/>
    <mergeCell ref="K8734:M8734"/>
    <mergeCell ref="N8734:Q8734"/>
    <mergeCell ref="R8734:U8734"/>
    <mergeCell ref="V8734:W8734"/>
    <mergeCell ref="D8735:E8735"/>
    <mergeCell ref="F8735:J8735"/>
    <mergeCell ref="K8735:M8735"/>
    <mergeCell ref="N8735:Q8735"/>
    <mergeCell ref="R8735:U8735"/>
    <mergeCell ref="V8735:W8735"/>
    <mergeCell ref="D8736:E8736"/>
    <mergeCell ref="F8736:J8736"/>
    <mergeCell ref="K8736:M8736"/>
    <mergeCell ref="N8736:Q8736"/>
    <mergeCell ref="R8736:U8736"/>
    <mergeCell ref="V8736:W8736"/>
    <mergeCell ref="D8737:E8737"/>
    <mergeCell ref="F8737:J8737"/>
    <mergeCell ref="K8737:M8737"/>
    <mergeCell ref="N8737:Q8737"/>
    <mergeCell ref="R8737:U8737"/>
    <mergeCell ref="V8737:W8737"/>
    <mergeCell ref="D8738:E8738"/>
    <mergeCell ref="F8738:J8738"/>
    <mergeCell ref="K8738:M8738"/>
    <mergeCell ref="N8738:Q8738"/>
    <mergeCell ref="R8738:U8738"/>
    <mergeCell ref="V8738:W8738"/>
    <mergeCell ref="D8721:E8721"/>
    <mergeCell ref="F8721:J8721"/>
    <mergeCell ref="K8721:M8721"/>
    <mergeCell ref="N8721:Q8721"/>
    <mergeCell ref="R8721:U8721"/>
    <mergeCell ref="V8721:W8721"/>
    <mergeCell ref="X8721:Y8721"/>
    <mergeCell ref="Z8721:AA8721"/>
    <mergeCell ref="AB8721:AC8721"/>
    <mergeCell ref="AD8721:AE8721"/>
    <mergeCell ref="AF8721:AG8721"/>
    <mergeCell ref="AH8721:AJ8721"/>
    <mergeCell ref="D8722:E8722"/>
    <mergeCell ref="F8722:J8722"/>
    <mergeCell ref="K8722:M8722"/>
    <mergeCell ref="N8722:Q8722"/>
    <mergeCell ref="R8722:U8722"/>
    <mergeCell ref="V8722:W8722"/>
    <mergeCell ref="X8722:Y8722"/>
    <mergeCell ref="Z8722:AA8722"/>
    <mergeCell ref="AB8722:AC8722"/>
    <mergeCell ref="AD8722:AE8722"/>
    <mergeCell ref="AF8722:AG8722"/>
    <mergeCell ref="AH8722:AJ8722"/>
    <mergeCell ref="B8723:E8723"/>
    <mergeCell ref="B8724:F8724"/>
    <mergeCell ref="H8724:R8724"/>
    <mergeCell ref="AB8725:AG8729"/>
    <mergeCell ref="B8726:E8726"/>
    <mergeCell ref="H8726:N8726"/>
    <mergeCell ref="O8726:R8726"/>
    <mergeCell ref="T8726:AA8726"/>
    <mergeCell ref="Z8731:AA8732"/>
    <mergeCell ref="AB8731:AB8732"/>
    <mergeCell ref="AC8731:AC8732"/>
    <mergeCell ref="AE8731:AE8732"/>
    <mergeCell ref="B8731:B8732"/>
    <mergeCell ref="D8731:E8732"/>
    <mergeCell ref="G8731:H8732"/>
    <mergeCell ref="J8731:M8732"/>
    <mergeCell ref="N8731:O8732"/>
    <mergeCell ref="Q8731:S8732"/>
    <mergeCell ref="AF8731:AF8732"/>
    <mergeCell ref="AG8731:AH8732"/>
    <mergeCell ref="D8718:E8718"/>
    <mergeCell ref="F8718:J8718"/>
    <mergeCell ref="K8718:M8718"/>
    <mergeCell ref="N8718:Q8718"/>
    <mergeCell ref="R8718:U8718"/>
    <mergeCell ref="V8718:W8718"/>
    <mergeCell ref="X8718:Y8718"/>
    <mergeCell ref="Z8718:AA8718"/>
    <mergeCell ref="AB8718:AC8718"/>
    <mergeCell ref="AD8718:AE8718"/>
    <mergeCell ref="AF8718:AG8718"/>
    <mergeCell ref="AH8718:AJ8718"/>
    <mergeCell ref="D8719:E8719"/>
    <mergeCell ref="F8719:J8719"/>
    <mergeCell ref="K8719:M8719"/>
    <mergeCell ref="N8719:Q8719"/>
    <mergeCell ref="R8719:U8719"/>
    <mergeCell ref="V8719:W8719"/>
    <mergeCell ref="X8719:Y8719"/>
    <mergeCell ref="Z8719:AA8719"/>
    <mergeCell ref="AB8719:AC8719"/>
    <mergeCell ref="AD8719:AE8719"/>
    <mergeCell ref="AF8719:AG8719"/>
    <mergeCell ref="AH8719:AJ8719"/>
    <mergeCell ref="D8720:E8720"/>
    <mergeCell ref="F8720:J8720"/>
    <mergeCell ref="K8720:M8720"/>
    <mergeCell ref="N8720:Q8720"/>
    <mergeCell ref="R8720:U8720"/>
    <mergeCell ref="V8720:W8720"/>
    <mergeCell ref="X8720:Y8720"/>
    <mergeCell ref="Z8720:AA8720"/>
    <mergeCell ref="AB8720:AC8720"/>
    <mergeCell ref="AD8720:AE8720"/>
    <mergeCell ref="AF8720:AG8720"/>
    <mergeCell ref="AH8720:AJ8720"/>
    <mergeCell ref="D8715:E8715"/>
    <mergeCell ref="F8715:J8715"/>
    <mergeCell ref="K8715:M8715"/>
    <mergeCell ref="N8715:Q8715"/>
    <mergeCell ref="R8715:U8715"/>
    <mergeCell ref="V8715:W8715"/>
    <mergeCell ref="X8715:Y8715"/>
    <mergeCell ref="Z8715:AA8715"/>
    <mergeCell ref="AB8715:AC8715"/>
    <mergeCell ref="AD8715:AE8715"/>
    <mergeCell ref="AF8715:AG8715"/>
    <mergeCell ref="AH8715:AJ8715"/>
    <mergeCell ref="D8716:E8716"/>
    <mergeCell ref="F8716:J8716"/>
    <mergeCell ref="K8716:M8716"/>
    <mergeCell ref="N8716:Q8716"/>
    <mergeCell ref="R8716:U8716"/>
    <mergeCell ref="V8716:W8716"/>
    <mergeCell ref="X8716:Y8716"/>
    <mergeCell ref="Z8716:AA8716"/>
    <mergeCell ref="AB8716:AC8716"/>
    <mergeCell ref="AD8716:AE8716"/>
    <mergeCell ref="AF8716:AG8716"/>
    <mergeCell ref="AH8716:AJ8716"/>
    <mergeCell ref="D8717:E8717"/>
    <mergeCell ref="F8717:J8717"/>
    <mergeCell ref="K8717:M8717"/>
    <mergeCell ref="N8717:Q8717"/>
    <mergeCell ref="R8717:U8717"/>
    <mergeCell ref="V8717:W8717"/>
    <mergeCell ref="X8717:Y8717"/>
    <mergeCell ref="Z8717:AA8717"/>
    <mergeCell ref="AB8717:AC8717"/>
    <mergeCell ref="AD8717:AE8717"/>
    <mergeCell ref="AF8717:AG8717"/>
    <mergeCell ref="AH8717:AJ8717"/>
    <mergeCell ref="D8712:E8712"/>
    <mergeCell ref="F8712:J8712"/>
    <mergeCell ref="K8712:M8712"/>
    <mergeCell ref="N8712:Q8712"/>
    <mergeCell ref="R8712:U8712"/>
    <mergeCell ref="V8712:W8712"/>
    <mergeCell ref="X8712:Y8712"/>
    <mergeCell ref="Z8712:AA8712"/>
    <mergeCell ref="AB8712:AC8712"/>
    <mergeCell ref="AD8712:AE8712"/>
    <mergeCell ref="AF8712:AG8712"/>
    <mergeCell ref="AH8712:AJ8712"/>
    <mergeCell ref="D8713:E8713"/>
    <mergeCell ref="F8713:J8713"/>
    <mergeCell ref="K8713:M8713"/>
    <mergeCell ref="N8713:Q8713"/>
    <mergeCell ref="R8713:U8713"/>
    <mergeCell ref="V8713:W8713"/>
    <mergeCell ref="X8713:Y8713"/>
    <mergeCell ref="Z8713:AA8713"/>
    <mergeCell ref="AB8713:AC8713"/>
    <mergeCell ref="AD8713:AE8713"/>
    <mergeCell ref="AF8713:AG8713"/>
    <mergeCell ref="AH8713:AJ8713"/>
    <mergeCell ref="D8714:E8714"/>
    <mergeCell ref="F8714:J8714"/>
    <mergeCell ref="K8714:M8714"/>
    <mergeCell ref="N8714:Q8714"/>
    <mergeCell ref="R8714:U8714"/>
    <mergeCell ref="V8714:W8714"/>
    <mergeCell ref="X8714:Y8714"/>
    <mergeCell ref="Z8714:AA8714"/>
    <mergeCell ref="AB8714:AC8714"/>
    <mergeCell ref="AD8714:AE8714"/>
    <mergeCell ref="AF8714:AG8714"/>
    <mergeCell ref="AH8714:AJ8714"/>
    <mergeCell ref="D8709:E8709"/>
    <mergeCell ref="F8709:J8709"/>
    <mergeCell ref="K8709:M8709"/>
    <mergeCell ref="N8709:Q8709"/>
    <mergeCell ref="R8709:U8709"/>
    <mergeCell ref="V8709:W8709"/>
    <mergeCell ref="X8709:Y8709"/>
    <mergeCell ref="Z8709:AA8709"/>
    <mergeCell ref="AB8709:AC8709"/>
    <mergeCell ref="AD8709:AE8709"/>
    <mergeCell ref="AF8709:AG8709"/>
    <mergeCell ref="AH8709:AJ8709"/>
    <mergeCell ref="D8710:E8710"/>
    <mergeCell ref="F8710:J8710"/>
    <mergeCell ref="K8710:M8710"/>
    <mergeCell ref="N8710:Q8710"/>
    <mergeCell ref="R8710:U8710"/>
    <mergeCell ref="V8710:W8710"/>
    <mergeCell ref="X8710:Y8710"/>
    <mergeCell ref="Z8710:AA8710"/>
    <mergeCell ref="AB8710:AC8710"/>
    <mergeCell ref="AD8710:AE8710"/>
    <mergeCell ref="AF8710:AG8710"/>
    <mergeCell ref="AH8710:AJ8710"/>
    <mergeCell ref="D8711:E8711"/>
    <mergeCell ref="F8711:J8711"/>
    <mergeCell ref="K8711:M8711"/>
    <mergeCell ref="N8711:Q8711"/>
    <mergeCell ref="R8711:U8711"/>
    <mergeCell ref="V8711:W8711"/>
    <mergeCell ref="X8711:Y8711"/>
    <mergeCell ref="Z8711:AA8711"/>
    <mergeCell ref="AB8711:AC8711"/>
    <mergeCell ref="AD8711:AE8711"/>
    <mergeCell ref="AF8711:AG8711"/>
    <mergeCell ref="AH8711:AJ8711"/>
    <mergeCell ref="D8706:E8706"/>
    <mergeCell ref="F8706:J8706"/>
    <mergeCell ref="K8706:M8706"/>
    <mergeCell ref="N8706:Q8706"/>
    <mergeCell ref="R8706:U8706"/>
    <mergeCell ref="V8706:W8706"/>
    <mergeCell ref="X8706:Y8706"/>
    <mergeCell ref="Z8706:AA8706"/>
    <mergeCell ref="AB8706:AC8706"/>
    <mergeCell ref="AD8706:AE8706"/>
    <mergeCell ref="AF8706:AG8706"/>
    <mergeCell ref="AH8706:AJ8706"/>
    <mergeCell ref="D8707:E8707"/>
    <mergeCell ref="F8707:J8707"/>
    <mergeCell ref="K8707:M8707"/>
    <mergeCell ref="N8707:Q8707"/>
    <mergeCell ref="R8707:U8707"/>
    <mergeCell ref="V8707:W8707"/>
    <mergeCell ref="X8707:Y8707"/>
    <mergeCell ref="Z8707:AA8707"/>
    <mergeCell ref="AB8707:AC8707"/>
    <mergeCell ref="AD8707:AE8707"/>
    <mergeCell ref="AF8707:AG8707"/>
    <mergeCell ref="AH8707:AJ8707"/>
    <mergeCell ref="D8708:E8708"/>
    <mergeCell ref="F8708:J8708"/>
    <mergeCell ref="K8708:M8708"/>
    <mergeCell ref="N8708:Q8708"/>
    <mergeCell ref="R8708:U8708"/>
    <mergeCell ref="V8708:W8708"/>
    <mergeCell ref="X8708:Y8708"/>
    <mergeCell ref="Z8708:AA8708"/>
    <mergeCell ref="AB8708:AC8708"/>
    <mergeCell ref="AD8708:AE8708"/>
    <mergeCell ref="AF8708:AG8708"/>
    <mergeCell ref="AH8708:AJ8708"/>
    <mergeCell ref="D8703:E8703"/>
    <mergeCell ref="F8703:J8703"/>
    <mergeCell ref="K8703:M8703"/>
    <mergeCell ref="N8703:Q8703"/>
    <mergeCell ref="R8703:U8703"/>
    <mergeCell ref="V8703:W8703"/>
    <mergeCell ref="X8703:Y8703"/>
    <mergeCell ref="Z8703:AA8703"/>
    <mergeCell ref="AB8703:AC8703"/>
    <mergeCell ref="AD8703:AE8703"/>
    <mergeCell ref="AF8703:AG8703"/>
    <mergeCell ref="AH8703:AJ8703"/>
    <mergeCell ref="D8704:E8704"/>
    <mergeCell ref="F8704:J8704"/>
    <mergeCell ref="K8704:M8704"/>
    <mergeCell ref="N8704:Q8704"/>
    <mergeCell ref="R8704:U8704"/>
    <mergeCell ref="V8704:W8704"/>
    <mergeCell ref="X8704:Y8704"/>
    <mergeCell ref="Z8704:AA8704"/>
    <mergeCell ref="AB8704:AC8704"/>
    <mergeCell ref="AD8704:AE8704"/>
    <mergeCell ref="AF8704:AG8704"/>
    <mergeCell ref="AH8704:AJ8704"/>
    <mergeCell ref="D8705:E8705"/>
    <mergeCell ref="F8705:J8705"/>
    <mergeCell ref="K8705:M8705"/>
    <mergeCell ref="N8705:Q8705"/>
    <mergeCell ref="R8705:U8705"/>
    <mergeCell ref="V8705:W8705"/>
    <mergeCell ref="X8705:Y8705"/>
    <mergeCell ref="Z8705:AA8705"/>
    <mergeCell ref="AB8705:AC8705"/>
    <mergeCell ref="AD8705:AE8705"/>
    <mergeCell ref="AF8705:AG8705"/>
    <mergeCell ref="AH8705:AJ8705"/>
    <mergeCell ref="D8700:E8700"/>
    <mergeCell ref="F8700:J8700"/>
    <mergeCell ref="K8700:M8700"/>
    <mergeCell ref="N8700:Q8700"/>
    <mergeCell ref="R8700:U8700"/>
    <mergeCell ref="V8700:W8700"/>
    <mergeCell ref="X8700:Y8700"/>
    <mergeCell ref="Z8700:AA8700"/>
    <mergeCell ref="AB8700:AC8700"/>
    <mergeCell ref="AD8700:AE8700"/>
    <mergeCell ref="AF8700:AG8700"/>
    <mergeCell ref="AH8700:AJ8700"/>
    <mergeCell ref="D8701:E8701"/>
    <mergeCell ref="F8701:J8701"/>
    <mergeCell ref="K8701:M8701"/>
    <mergeCell ref="N8701:Q8701"/>
    <mergeCell ref="R8701:U8701"/>
    <mergeCell ref="V8701:W8701"/>
    <mergeCell ref="X8701:Y8701"/>
    <mergeCell ref="Z8701:AA8701"/>
    <mergeCell ref="AB8701:AC8701"/>
    <mergeCell ref="AD8701:AE8701"/>
    <mergeCell ref="AF8701:AG8701"/>
    <mergeCell ref="AH8701:AJ8701"/>
    <mergeCell ref="D8702:E8702"/>
    <mergeCell ref="F8702:J8702"/>
    <mergeCell ref="K8702:M8702"/>
    <mergeCell ref="N8702:Q8702"/>
    <mergeCell ref="R8702:U8702"/>
    <mergeCell ref="V8702:W8702"/>
    <mergeCell ref="X8702:Y8702"/>
    <mergeCell ref="Z8702:AA8702"/>
    <mergeCell ref="AB8702:AC8702"/>
    <mergeCell ref="AD8702:AE8702"/>
    <mergeCell ref="AF8702:AG8702"/>
    <mergeCell ref="AH8702:AJ8702"/>
    <mergeCell ref="D8697:E8697"/>
    <mergeCell ref="F8697:J8697"/>
    <mergeCell ref="K8697:M8697"/>
    <mergeCell ref="N8697:Q8697"/>
    <mergeCell ref="R8697:U8697"/>
    <mergeCell ref="V8697:W8697"/>
    <mergeCell ref="X8697:Y8697"/>
    <mergeCell ref="Z8697:AA8697"/>
    <mergeCell ref="AB8697:AC8697"/>
    <mergeCell ref="AD8697:AE8697"/>
    <mergeCell ref="AF8697:AG8697"/>
    <mergeCell ref="AH8697:AJ8697"/>
    <mergeCell ref="D8698:E8698"/>
    <mergeCell ref="F8698:J8698"/>
    <mergeCell ref="K8698:M8698"/>
    <mergeCell ref="N8698:Q8698"/>
    <mergeCell ref="R8698:U8698"/>
    <mergeCell ref="V8698:W8698"/>
    <mergeCell ref="X8698:Y8698"/>
    <mergeCell ref="Z8698:AA8698"/>
    <mergeCell ref="AB8698:AC8698"/>
    <mergeCell ref="AD8698:AE8698"/>
    <mergeCell ref="AF8698:AG8698"/>
    <mergeCell ref="AH8698:AJ8698"/>
    <mergeCell ref="D8699:E8699"/>
    <mergeCell ref="F8699:J8699"/>
    <mergeCell ref="K8699:M8699"/>
    <mergeCell ref="N8699:Q8699"/>
    <mergeCell ref="R8699:U8699"/>
    <mergeCell ref="V8699:W8699"/>
    <mergeCell ref="X8699:Y8699"/>
    <mergeCell ref="Z8699:AA8699"/>
    <mergeCell ref="AB8699:AC8699"/>
    <mergeCell ref="AD8699:AE8699"/>
    <mergeCell ref="AF8699:AG8699"/>
    <mergeCell ref="AH8699:AJ8699"/>
    <mergeCell ref="D8694:E8694"/>
    <mergeCell ref="F8694:J8694"/>
    <mergeCell ref="K8694:M8694"/>
    <mergeCell ref="N8694:Q8694"/>
    <mergeCell ref="R8694:U8694"/>
    <mergeCell ref="V8694:W8694"/>
    <mergeCell ref="X8694:Y8694"/>
    <mergeCell ref="Z8694:AA8694"/>
    <mergeCell ref="AB8694:AC8694"/>
    <mergeCell ref="AD8694:AE8694"/>
    <mergeCell ref="AF8694:AG8694"/>
    <mergeCell ref="AH8694:AJ8694"/>
    <mergeCell ref="D8695:E8695"/>
    <mergeCell ref="F8695:J8695"/>
    <mergeCell ref="K8695:M8695"/>
    <mergeCell ref="N8695:Q8695"/>
    <mergeCell ref="R8695:U8695"/>
    <mergeCell ref="V8695:W8695"/>
    <mergeCell ref="X8695:Y8695"/>
    <mergeCell ref="Z8695:AA8695"/>
    <mergeCell ref="AB8695:AC8695"/>
    <mergeCell ref="AD8695:AE8695"/>
    <mergeCell ref="AF8695:AG8695"/>
    <mergeCell ref="AH8695:AJ8695"/>
    <mergeCell ref="D8696:E8696"/>
    <mergeCell ref="F8696:J8696"/>
    <mergeCell ref="K8696:M8696"/>
    <mergeCell ref="N8696:Q8696"/>
    <mergeCell ref="R8696:U8696"/>
    <mergeCell ref="V8696:W8696"/>
    <mergeCell ref="X8696:Y8696"/>
    <mergeCell ref="Z8696:AA8696"/>
    <mergeCell ref="AB8696:AC8696"/>
    <mergeCell ref="AD8696:AE8696"/>
    <mergeCell ref="AF8696:AG8696"/>
    <mergeCell ref="AH8696:AJ8696"/>
    <mergeCell ref="D8691:E8691"/>
    <mergeCell ref="F8691:J8691"/>
    <mergeCell ref="K8691:M8691"/>
    <mergeCell ref="N8691:Q8691"/>
    <mergeCell ref="R8691:U8691"/>
    <mergeCell ref="V8691:W8691"/>
    <mergeCell ref="X8691:Y8691"/>
    <mergeCell ref="Z8691:AA8691"/>
    <mergeCell ref="AB8691:AC8691"/>
    <mergeCell ref="AD8691:AE8691"/>
    <mergeCell ref="AF8691:AG8691"/>
    <mergeCell ref="AH8691:AJ8691"/>
    <mergeCell ref="D8692:E8692"/>
    <mergeCell ref="F8692:J8692"/>
    <mergeCell ref="K8692:M8692"/>
    <mergeCell ref="N8692:Q8692"/>
    <mergeCell ref="R8692:U8692"/>
    <mergeCell ref="V8692:W8692"/>
    <mergeCell ref="X8692:Y8692"/>
    <mergeCell ref="Z8692:AA8692"/>
    <mergeCell ref="AB8692:AC8692"/>
    <mergeCell ref="AD8692:AE8692"/>
    <mergeCell ref="AF8692:AG8692"/>
    <mergeCell ref="AH8692:AJ8692"/>
    <mergeCell ref="D8693:E8693"/>
    <mergeCell ref="F8693:J8693"/>
    <mergeCell ref="K8693:M8693"/>
    <mergeCell ref="N8693:Q8693"/>
    <mergeCell ref="R8693:U8693"/>
    <mergeCell ref="V8693:W8693"/>
    <mergeCell ref="X8693:Y8693"/>
    <mergeCell ref="Z8693:AA8693"/>
    <mergeCell ref="AB8693:AC8693"/>
    <mergeCell ref="AD8693:AE8693"/>
    <mergeCell ref="AF8693:AG8693"/>
    <mergeCell ref="AH8693:AJ8693"/>
    <mergeCell ref="D8688:E8688"/>
    <mergeCell ref="F8688:J8688"/>
    <mergeCell ref="K8688:M8688"/>
    <mergeCell ref="N8688:Q8688"/>
    <mergeCell ref="R8688:U8688"/>
    <mergeCell ref="V8688:W8688"/>
    <mergeCell ref="X8688:Y8688"/>
    <mergeCell ref="Z8688:AA8688"/>
    <mergeCell ref="AB8688:AC8688"/>
    <mergeCell ref="AD8688:AE8688"/>
    <mergeCell ref="AF8688:AG8688"/>
    <mergeCell ref="AH8688:AJ8688"/>
    <mergeCell ref="D8689:E8689"/>
    <mergeCell ref="F8689:J8689"/>
    <mergeCell ref="K8689:M8689"/>
    <mergeCell ref="N8689:Q8689"/>
    <mergeCell ref="R8689:U8689"/>
    <mergeCell ref="V8689:W8689"/>
    <mergeCell ref="X8689:Y8689"/>
    <mergeCell ref="Z8689:AA8689"/>
    <mergeCell ref="AB8689:AC8689"/>
    <mergeCell ref="AD8689:AE8689"/>
    <mergeCell ref="AF8689:AG8689"/>
    <mergeCell ref="AH8689:AJ8689"/>
    <mergeCell ref="D8690:E8690"/>
    <mergeCell ref="F8690:J8690"/>
    <mergeCell ref="K8690:M8690"/>
    <mergeCell ref="N8690:Q8690"/>
    <mergeCell ref="R8690:U8690"/>
    <mergeCell ref="V8690:W8690"/>
    <mergeCell ref="X8690:Y8690"/>
    <mergeCell ref="Z8690:AA8690"/>
    <mergeCell ref="AB8690:AC8690"/>
    <mergeCell ref="AD8690:AE8690"/>
    <mergeCell ref="AF8690:AG8690"/>
    <mergeCell ref="AH8690:AJ8690"/>
    <mergeCell ref="D8685:E8685"/>
    <mergeCell ref="F8685:J8685"/>
    <mergeCell ref="K8685:M8685"/>
    <mergeCell ref="N8685:Q8685"/>
    <mergeCell ref="R8685:U8685"/>
    <mergeCell ref="V8685:W8685"/>
    <mergeCell ref="X8685:Y8685"/>
    <mergeCell ref="Z8685:AA8685"/>
    <mergeCell ref="AB8685:AC8685"/>
    <mergeCell ref="AD8685:AE8685"/>
    <mergeCell ref="AF8685:AG8685"/>
    <mergeCell ref="AH8685:AJ8685"/>
    <mergeCell ref="D8686:E8686"/>
    <mergeCell ref="F8686:J8686"/>
    <mergeCell ref="K8686:M8686"/>
    <mergeCell ref="N8686:Q8686"/>
    <mergeCell ref="R8686:U8686"/>
    <mergeCell ref="V8686:W8686"/>
    <mergeCell ref="X8686:Y8686"/>
    <mergeCell ref="Z8686:AA8686"/>
    <mergeCell ref="AB8686:AC8686"/>
    <mergeCell ref="AD8686:AE8686"/>
    <mergeCell ref="AF8686:AG8686"/>
    <mergeCell ref="AH8686:AJ8686"/>
    <mergeCell ref="D8687:E8687"/>
    <mergeCell ref="F8687:J8687"/>
    <mergeCell ref="K8687:M8687"/>
    <mergeCell ref="N8687:Q8687"/>
    <mergeCell ref="R8687:U8687"/>
    <mergeCell ref="V8687:W8687"/>
    <mergeCell ref="X8687:Y8687"/>
    <mergeCell ref="Z8687:AA8687"/>
    <mergeCell ref="AB8687:AC8687"/>
    <mergeCell ref="AD8687:AE8687"/>
    <mergeCell ref="AF8687:AG8687"/>
    <mergeCell ref="AH8687:AJ8687"/>
    <mergeCell ref="B8675:F8675"/>
    <mergeCell ref="H8675:R8675"/>
    <mergeCell ref="AB8676:AG8680"/>
    <mergeCell ref="B8677:E8677"/>
    <mergeCell ref="H8677:N8677"/>
    <mergeCell ref="O8677:R8677"/>
    <mergeCell ref="T8677:AA8677"/>
    <mergeCell ref="B8682:B8683"/>
    <mergeCell ref="D8682:E8683"/>
    <mergeCell ref="G8682:H8683"/>
    <mergeCell ref="J8682:M8683"/>
    <mergeCell ref="N8682:O8683"/>
    <mergeCell ref="Q8682:S8683"/>
    <mergeCell ref="T8682:U8683"/>
    <mergeCell ref="X8682:Y8683"/>
    <mergeCell ref="Z8682:AA8683"/>
    <mergeCell ref="AB8682:AB8683"/>
    <mergeCell ref="AC8682:AC8683"/>
    <mergeCell ref="AE8682:AE8683"/>
    <mergeCell ref="AF8682:AF8683"/>
    <mergeCell ref="AG8682:AH8683"/>
    <mergeCell ref="D8684:E8684"/>
    <mergeCell ref="F8684:J8684"/>
    <mergeCell ref="K8684:M8684"/>
    <mergeCell ref="N8684:Q8684"/>
    <mergeCell ref="R8684:U8684"/>
    <mergeCell ref="V8684:W8684"/>
    <mergeCell ref="X8684:Y8684"/>
    <mergeCell ref="Z8684:AA8684"/>
    <mergeCell ref="AB8684:AC8684"/>
    <mergeCell ref="AD8684:AE8684"/>
    <mergeCell ref="AF8684:AG8684"/>
    <mergeCell ref="AH8684:AJ8684"/>
    <mergeCell ref="D8666:E8666"/>
    <mergeCell ref="F8666:J8666"/>
    <mergeCell ref="K8666:M8666"/>
    <mergeCell ref="N8666:Q8666"/>
    <mergeCell ref="R8666:U8666"/>
    <mergeCell ref="V8666:W8666"/>
    <mergeCell ref="D8667:E8667"/>
    <mergeCell ref="F8667:J8667"/>
    <mergeCell ref="K8667:M8667"/>
    <mergeCell ref="N8667:Q8667"/>
    <mergeCell ref="R8667:U8667"/>
    <mergeCell ref="V8667:W8667"/>
    <mergeCell ref="D8668:E8668"/>
    <mergeCell ref="F8668:J8668"/>
    <mergeCell ref="K8668:M8668"/>
    <mergeCell ref="N8668:Q8668"/>
    <mergeCell ref="R8668:U8668"/>
    <mergeCell ref="V8668:W8668"/>
    <mergeCell ref="D8669:E8669"/>
    <mergeCell ref="F8669:J8669"/>
    <mergeCell ref="K8669:M8669"/>
    <mergeCell ref="N8669:Q8669"/>
    <mergeCell ref="R8669:U8669"/>
    <mergeCell ref="V8669:W8669"/>
    <mergeCell ref="D8670:E8670"/>
    <mergeCell ref="F8670:J8670"/>
    <mergeCell ref="K8670:M8670"/>
    <mergeCell ref="N8670:Q8670"/>
    <mergeCell ref="R8670:U8670"/>
    <mergeCell ref="V8670:W8670"/>
    <mergeCell ref="D8671:E8671"/>
    <mergeCell ref="F8671:J8671"/>
    <mergeCell ref="K8671:M8671"/>
    <mergeCell ref="N8671:Q8671"/>
    <mergeCell ref="R8671:U8671"/>
    <mergeCell ref="V8671:W8671"/>
    <mergeCell ref="D8660:E8660"/>
    <mergeCell ref="F8660:J8660"/>
    <mergeCell ref="K8660:M8660"/>
    <mergeCell ref="N8660:Q8660"/>
    <mergeCell ref="R8660:U8660"/>
    <mergeCell ref="V8660:W8660"/>
    <mergeCell ref="D8661:E8661"/>
    <mergeCell ref="F8661:J8661"/>
    <mergeCell ref="K8661:M8661"/>
    <mergeCell ref="N8661:Q8661"/>
    <mergeCell ref="R8661:U8661"/>
    <mergeCell ref="V8661:W8661"/>
    <mergeCell ref="D8662:E8662"/>
    <mergeCell ref="F8662:J8662"/>
    <mergeCell ref="K8662:M8662"/>
    <mergeCell ref="N8662:Q8662"/>
    <mergeCell ref="R8662:U8662"/>
    <mergeCell ref="V8662:W8662"/>
    <mergeCell ref="D8663:E8663"/>
    <mergeCell ref="F8663:J8663"/>
    <mergeCell ref="K8663:M8663"/>
    <mergeCell ref="N8663:Q8663"/>
    <mergeCell ref="R8663:U8663"/>
    <mergeCell ref="V8663:W8663"/>
    <mergeCell ref="D8664:E8664"/>
    <mergeCell ref="F8664:J8664"/>
    <mergeCell ref="K8664:M8664"/>
    <mergeCell ref="N8664:Q8664"/>
    <mergeCell ref="R8664:U8664"/>
    <mergeCell ref="V8664:W8664"/>
    <mergeCell ref="D8665:E8665"/>
    <mergeCell ref="F8665:J8665"/>
    <mergeCell ref="K8665:M8665"/>
    <mergeCell ref="N8665:Q8665"/>
    <mergeCell ref="R8665:U8665"/>
    <mergeCell ref="V8665:W8665"/>
    <mergeCell ref="D8654:E8654"/>
    <mergeCell ref="F8654:J8654"/>
    <mergeCell ref="K8654:M8654"/>
    <mergeCell ref="N8654:Q8654"/>
    <mergeCell ref="R8654:U8654"/>
    <mergeCell ref="V8654:W8654"/>
    <mergeCell ref="D8655:E8655"/>
    <mergeCell ref="F8655:J8655"/>
    <mergeCell ref="K8655:M8655"/>
    <mergeCell ref="N8655:Q8655"/>
    <mergeCell ref="R8655:U8655"/>
    <mergeCell ref="V8655:W8655"/>
    <mergeCell ref="D8656:E8656"/>
    <mergeCell ref="F8656:J8656"/>
    <mergeCell ref="K8656:M8656"/>
    <mergeCell ref="N8656:Q8656"/>
    <mergeCell ref="R8656:U8656"/>
    <mergeCell ref="V8656:W8656"/>
    <mergeCell ref="D8657:E8657"/>
    <mergeCell ref="F8657:J8657"/>
    <mergeCell ref="K8657:M8657"/>
    <mergeCell ref="N8657:Q8657"/>
    <mergeCell ref="R8657:U8657"/>
    <mergeCell ref="V8657:W8657"/>
    <mergeCell ref="D8658:E8658"/>
    <mergeCell ref="F8658:J8658"/>
    <mergeCell ref="K8658:M8658"/>
    <mergeCell ref="N8658:Q8658"/>
    <mergeCell ref="R8658:U8658"/>
    <mergeCell ref="V8658:W8658"/>
    <mergeCell ref="D8659:E8659"/>
    <mergeCell ref="F8659:J8659"/>
    <mergeCell ref="K8659:M8659"/>
    <mergeCell ref="N8659:Q8659"/>
    <mergeCell ref="R8659:U8659"/>
    <mergeCell ref="V8659:W8659"/>
    <mergeCell ref="D8648:E8648"/>
    <mergeCell ref="F8648:J8648"/>
    <mergeCell ref="K8648:M8648"/>
    <mergeCell ref="N8648:Q8648"/>
    <mergeCell ref="R8648:U8648"/>
    <mergeCell ref="V8648:W8648"/>
    <mergeCell ref="T8646:U8647"/>
    <mergeCell ref="X8646:Y8647"/>
    <mergeCell ref="D8649:E8649"/>
    <mergeCell ref="F8649:J8649"/>
    <mergeCell ref="K8649:M8649"/>
    <mergeCell ref="N8649:Q8649"/>
    <mergeCell ref="R8649:U8649"/>
    <mergeCell ref="V8649:W8649"/>
    <mergeCell ref="D8650:E8650"/>
    <mergeCell ref="F8650:J8650"/>
    <mergeCell ref="K8650:M8650"/>
    <mergeCell ref="N8650:Q8650"/>
    <mergeCell ref="R8650:U8650"/>
    <mergeCell ref="V8650:W8650"/>
    <mergeCell ref="D8651:E8651"/>
    <mergeCell ref="F8651:J8651"/>
    <mergeCell ref="K8651:M8651"/>
    <mergeCell ref="N8651:Q8651"/>
    <mergeCell ref="R8651:U8651"/>
    <mergeCell ref="V8651:W8651"/>
    <mergeCell ref="D8652:E8652"/>
    <mergeCell ref="F8652:J8652"/>
    <mergeCell ref="K8652:M8652"/>
    <mergeCell ref="N8652:Q8652"/>
    <mergeCell ref="R8652:U8652"/>
    <mergeCell ref="V8652:W8652"/>
    <mergeCell ref="D8653:E8653"/>
    <mergeCell ref="F8653:J8653"/>
    <mergeCell ref="K8653:M8653"/>
    <mergeCell ref="N8653:Q8653"/>
    <mergeCell ref="R8653:U8653"/>
    <mergeCell ref="V8653:W8653"/>
    <mergeCell ref="D8636:E8636"/>
    <mergeCell ref="F8636:J8636"/>
    <mergeCell ref="K8636:M8636"/>
    <mergeCell ref="N8636:Q8636"/>
    <mergeCell ref="R8636:U8636"/>
    <mergeCell ref="V8636:W8636"/>
    <mergeCell ref="X8636:Y8636"/>
    <mergeCell ref="Z8636:AA8636"/>
    <mergeCell ref="AB8636:AC8636"/>
    <mergeCell ref="AD8636:AE8636"/>
    <mergeCell ref="AF8636:AG8636"/>
    <mergeCell ref="AH8636:AJ8636"/>
    <mergeCell ref="D8637:E8637"/>
    <mergeCell ref="F8637:J8637"/>
    <mergeCell ref="K8637:M8637"/>
    <mergeCell ref="N8637:Q8637"/>
    <mergeCell ref="R8637:U8637"/>
    <mergeCell ref="V8637:W8637"/>
    <mergeCell ref="X8637:Y8637"/>
    <mergeCell ref="Z8637:AA8637"/>
    <mergeCell ref="AB8637:AC8637"/>
    <mergeCell ref="AD8637:AE8637"/>
    <mergeCell ref="AF8637:AG8637"/>
    <mergeCell ref="AH8637:AJ8637"/>
    <mergeCell ref="B8638:E8638"/>
    <mergeCell ref="B8639:F8639"/>
    <mergeCell ref="H8639:R8639"/>
    <mergeCell ref="AB8640:AG8644"/>
    <mergeCell ref="B8641:E8641"/>
    <mergeCell ref="H8641:N8641"/>
    <mergeCell ref="O8641:R8641"/>
    <mergeCell ref="T8641:AA8641"/>
    <mergeCell ref="Z8646:AA8647"/>
    <mergeCell ref="AB8646:AB8647"/>
    <mergeCell ref="AC8646:AC8647"/>
    <mergeCell ref="AE8646:AE8647"/>
    <mergeCell ref="B8646:B8647"/>
    <mergeCell ref="D8646:E8647"/>
    <mergeCell ref="G8646:H8647"/>
    <mergeCell ref="J8646:M8647"/>
    <mergeCell ref="N8646:O8647"/>
    <mergeCell ref="Q8646:S8647"/>
    <mergeCell ref="AF8646:AF8647"/>
    <mergeCell ref="AG8646:AH8647"/>
    <mergeCell ref="D8633:E8633"/>
    <mergeCell ref="F8633:J8633"/>
    <mergeCell ref="K8633:M8633"/>
    <mergeCell ref="N8633:Q8633"/>
    <mergeCell ref="R8633:U8633"/>
    <mergeCell ref="V8633:W8633"/>
    <mergeCell ref="X8633:Y8633"/>
    <mergeCell ref="Z8633:AA8633"/>
    <mergeCell ref="AB8633:AC8633"/>
    <mergeCell ref="AD8633:AE8633"/>
    <mergeCell ref="AF8633:AG8633"/>
    <mergeCell ref="AH8633:AJ8633"/>
    <mergeCell ref="D8634:E8634"/>
    <mergeCell ref="F8634:J8634"/>
    <mergeCell ref="K8634:M8634"/>
    <mergeCell ref="N8634:Q8634"/>
    <mergeCell ref="R8634:U8634"/>
    <mergeCell ref="V8634:W8634"/>
    <mergeCell ref="X8634:Y8634"/>
    <mergeCell ref="Z8634:AA8634"/>
    <mergeCell ref="AB8634:AC8634"/>
    <mergeCell ref="AD8634:AE8634"/>
    <mergeCell ref="AF8634:AG8634"/>
    <mergeCell ref="AH8634:AJ8634"/>
    <mergeCell ref="D8635:E8635"/>
    <mergeCell ref="F8635:J8635"/>
    <mergeCell ref="K8635:M8635"/>
    <mergeCell ref="N8635:Q8635"/>
    <mergeCell ref="R8635:U8635"/>
    <mergeCell ref="V8635:W8635"/>
    <mergeCell ref="X8635:Y8635"/>
    <mergeCell ref="Z8635:AA8635"/>
    <mergeCell ref="AB8635:AC8635"/>
    <mergeCell ref="AD8635:AE8635"/>
    <mergeCell ref="AF8635:AG8635"/>
    <mergeCell ref="AH8635:AJ8635"/>
    <mergeCell ref="D8630:E8630"/>
    <mergeCell ref="F8630:J8630"/>
    <mergeCell ref="K8630:M8630"/>
    <mergeCell ref="N8630:Q8630"/>
    <mergeCell ref="R8630:U8630"/>
    <mergeCell ref="V8630:W8630"/>
    <mergeCell ref="X8630:Y8630"/>
    <mergeCell ref="Z8630:AA8630"/>
    <mergeCell ref="AB8630:AC8630"/>
    <mergeCell ref="AD8630:AE8630"/>
    <mergeCell ref="AF8630:AG8630"/>
    <mergeCell ref="AH8630:AJ8630"/>
    <mergeCell ref="D8631:E8631"/>
    <mergeCell ref="F8631:J8631"/>
    <mergeCell ref="K8631:M8631"/>
    <mergeCell ref="N8631:Q8631"/>
    <mergeCell ref="R8631:U8631"/>
    <mergeCell ref="V8631:W8631"/>
    <mergeCell ref="X8631:Y8631"/>
    <mergeCell ref="Z8631:AA8631"/>
    <mergeCell ref="AB8631:AC8631"/>
    <mergeCell ref="AD8631:AE8631"/>
    <mergeCell ref="AF8631:AG8631"/>
    <mergeCell ref="AH8631:AJ8631"/>
    <mergeCell ref="D8632:E8632"/>
    <mergeCell ref="F8632:J8632"/>
    <mergeCell ref="K8632:M8632"/>
    <mergeCell ref="N8632:Q8632"/>
    <mergeCell ref="R8632:U8632"/>
    <mergeCell ref="V8632:W8632"/>
    <mergeCell ref="X8632:Y8632"/>
    <mergeCell ref="Z8632:AA8632"/>
    <mergeCell ref="AB8632:AC8632"/>
    <mergeCell ref="AD8632:AE8632"/>
    <mergeCell ref="AF8632:AG8632"/>
    <mergeCell ref="AH8632:AJ8632"/>
    <mergeCell ref="D8627:E8627"/>
    <mergeCell ref="F8627:J8627"/>
    <mergeCell ref="K8627:M8627"/>
    <mergeCell ref="N8627:Q8627"/>
    <mergeCell ref="R8627:U8627"/>
    <mergeCell ref="V8627:W8627"/>
    <mergeCell ref="X8627:Y8627"/>
    <mergeCell ref="Z8627:AA8627"/>
    <mergeCell ref="AB8627:AC8627"/>
    <mergeCell ref="AD8627:AE8627"/>
    <mergeCell ref="AF8627:AG8627"/>
    <mergeCell ref="AH8627:AJ8627"/>
    <mergeCell ref="D8628:E8628"/>
    <mergeCell ref="F8628:J8628"/>
    <mergeCell ref="K8628:M8628"/>
    <mergeCell ref="N8628:Q8628"/>
    <mergeCell ref="R8628:U8628"/>
    <mergeCell ref="V8628:W8628"/>
    <mergeCell ref="X8628:Y8628"/>
    <mergeCell ref="Z8628:AA8628"/>
    <mergeCell ref="AB8628:AC8628"/>
    <mergeCell ref="AD8628:AE8628"/>
    <mergeCell ref="AF8628:AG8628"/>
    <mergeCell ref="AH8628:AJ8628"/>
    <mergeCell ref="D8629:E8629"/>
    <mergeCell ref="F8629:J8629"/>
    <mergeCell ref="K8629:M8629"/>
    <mergeCell ref="N8629:Q8629"/>
    <mergeCell ref="R8629:U8629"/>
    <mergeCell ref="V8629:W8629"/>
    <mergeCell ref="X8629:Y8629"/>
    <mergeCell ref="Z8629:AA8629"/>
    <mergeCell ref="AB8629:AC8629"/>
    <mergeCell ref="AD8629:AE8629"/>
    <mergeCell ref="AF8629:AG8629"/>
    <mergeCell ref="AH8629:AJ8629"/>
    <mergeCell ref="D8624:E8624"/>
    <mergeCell ref="F8624:J8624"/>
    <mergeCell ref="K8624:M8624"/>
    <mergeCell ref="N8624:Q8624"/>
    <mergeCell ref="R8624:U8624"/>
    <mergeCell ref="V8624:W8624"/>
    <mergeCell ref="X8624:Y8624"/>
    <mergeCell ref="Z8624:AA8624"/>
    <mergeCell ref="AB8624:AC8624"/>
    <mergeCell ref="AD8624:AE8624"/>
    <mergeCell ref="AF8624:AG8624"/>
    <mergeCell ref="AH8624:AJ8624"/>
    <mergeCell ref="D8625:E8625"/>
    <mergeCell ref="F8625:J8625"/>
    <mergeCell ref="K8625:M8625"/>
    <mergeCell ref="N8625:Q8625"/>
    <mergeCell ref="R8625:U8625"/>
    <mergeCell ref="V8625:W8625"/>
    <mergeCell ref="X8625:Y8625"/>
    <mergeCell ref="Z8625:AA8625"/>
    <mergeCell ref="AB8625:AC8625"/>
    <mergeCell ref="AD8625:AE8625"/>
    <mergeCell ref="AF8625:AG8625"/>
    <mergeCell ref="AH8625:AJ8625"/>
    <mergeCell ref="D8626:E8626"/>
    <mergeCell ref="F8626:J8626"/>
    <mergeCell ref="K8626:M8626"/>
    <mergeCell ref="N8626:Q8626"/>
    <mergeCell ref="R8626:U8626"/>
    <mergeCell ref="V8626:W8626"/>
    <mergeCell ref="X8626:Y8626"/>
    <mergeCell ref="Z8626:AA8626"/>
    <mergeCell ref="AB8626:AC8626"/>
    <mergeCell ref="AD8626:AE8626"/>
    <mergeCell ref="AF8626:AG8626"/>
    <mergeCell ref="AH8626:AJ8626"/>
    <mergeCell ref="D8621:E8621"/>
    <mergeCell ref="F8621:J8621"/>
    <mergeCell ref="K8621:M8621"/>
    <mergeCell ref="N8621:Q8621"/>
    <mergeCell ref="R8621:U8621"/>
    <mergeCell ref="V8621:W8621"/>
    <mergeCell ref="X8621:Y8621"/>
    <mergeCell ref="Z8621:AA8621"/>
    <mergeCell ref="AB8621:AC8621"/>
    <mergeCell ref="AD8621:AE8621"/>
    <mergeCell ref="AF8621:AG8621"/>
    <mergeCell ref="AH8621:AJ8621"/>
    <mergeCell ref="D8622:E8622"/>
    <mergeCell ref="F8622:J8622"/>
    <mergeCell ref="K8622:M8622"/>
    <mergeCell ref="N8622:Q8622"/>
    <mergeCell ref="R8622:U8622"/>
    <mergeCell ref="V8622:W8622"/>
    <mergeCell ref="X8622:Y8622"/>
    <mergeCell ref="Z8622:AA8622"/>
    <mergeCell ref="AB8622:AC8622"/>
    <mergeCell ref="AD8622:AE8622"/>
    <mergeCell ref="AF8622:AG8622"/>
    <mergeCell ref="AH8622:AJ8622"/>
    <mergeCell ref="D8623:E8623"/>
    <mergeCell ref="F8623:J8623"/>
    <mergeCell ref="K8623:M8623"/>
    <mergeCell ref="N8623:Q8623"/>
    <mergeCell ref="R8623:U8623"/>
    <mergeCell ref="V8623:W8623"/>
    <mergeCell ref="X8623:Y8623"/>
    <mergeCell ref="Z8623:AA8623"/>
    <mergeCell ref="AB8623:AC8623"/>
    <mergeCell ref="AD8623:AE8623"/>
    <mergeCell ref="AF8623:AG8623"/>
    <mergeCell ref="AH8623:AJ8623"/>
    <mergeCell ref="D8618:E8618"/>
    <mergeCell ref="F8618:J8618"/>
    <mergeCell ref="K8618:M8618"/>
    <mergeCell ref="N8618:Q8618"/>
    <mergeCell ref="R8618:U8618"/>
    <mergeCell ref="V8618:W8618"/>
    <mergeCell ref="X8618:Y8618"/>
    <mergeCell ref="Z8618:AA8618"/>
    <mergeCell ref="AB8618:AC8618"/>
    <mergeCell ref="AD8618:AE8618"/>
    <mergeCell ref="AF8618:AG8618"/>
    <mergeCell ref="AH8618:AJ8618"/>
    <mergeCell ref="D8619:E8619"/>
    <mergeCell ref="F8619:J8619"/>
    <mergeCell ref="K8619:M8619"/>
    <mergeCell ref="N8619:Q8619"/>
    <mergeCell ref="R8619:U8619"/>
    <mergeCell ref="V8619:W8619"/>
    <mergeCell ref="X8619:Y8619"/>
    <mergeCell ref="Z8619:AA8619"/>
    <mergeCell ref="AB8619:AC8619"/>
    <mergeCell ref="AD8619:AE8619"/>
    <mergeCell ref="AF8619:AG8619"/>
    <mergeCell ref="AH8619:AJ8619"/>
    <mergeCell ref="D8620:E8620"/>
    <mergeCell ref="F8620:J8620"/>
    <mergeCell ref="K8620:M8620"/>
    <mergeCell ref="N8620:Q8620"/>
    <mergeCell ref="R8620:U8620"/>
    <mergeCell ref="V8620:W8620"/>
    <mergeCell ref="X8620:Y8620"/>
    <mergeCell ref="Z8620:AA8620"/>
    <mergeCell ref="AB8620:AC8620"/>
    <mergeCell ref="AD8620:AE8620"/>
    <mergeCell ref="AF8620:AG8620"/>
    <mergeCell ref="AH8620:AJ8620"/>
    <mergeCell ref="D8615:E8615"/>
    <mergeCell ref="F8615:J8615"/>
    <mergeCell ref="K8615:M8615"/>
    <mergeCell ref="N8615:Q8615"/>
    <mergeCell ref="R8615:U8615"/>
    <mergeCell ref="V8615:W8615"/>
    <mergeCell ref="X8615:Y8615"/>
    <mergeCell ref="Z8615:AA8615"/>
    <mergeCell ref="AB8615:AC8615"/>
    <mergeCell ref="AD8615:AE8615"/>
    <mergeCell ref="AF8615:AG8615"/>
    <mergeCell ref="AH8615:AJ8615"/>
    <mergeCell ref="D8616:E8616"/>
    <mergeCell ref="F8616:J8616"/>
    <mergeCell ref="K8616:M8616"/>
    <mergeCell ref="N8616:Q8616"/>
    <mergeCell ref="R8616:U8616"/>
    <mergeCell ref="V8616:W8616"/>
    <mergeCell ref="X8616:Y8616"/>
    <mergeCell ref="Z8616:AA8616"/>
    <mergeCell ref="AB8616:AC8616"/>
    <mergeCell ref="AD8616:AE8616"/>
    <mergeCell ref="AF8616:AG8616"/>
    <mergeCell ref="AH8616:AJ8616"/>
    <mergeCell ref="D8617:E8617"/>
    <mergeCell ref="F8617:J8617"/>
    <mergeCell ref="K8617:M8617"/>
    <mergeCell ref="N8617:Q8617"/>
    <mergeCell ref="R8617:U8617"/>
    <mergeCell ref="V8617:W8617"/>
    <mergeCell ref="X8617:Y8617"/>
    <mergeCell ref="Z8617:AA8617"/>
    <mergeCell ref="AB8617:AC8617"/>
    <mergeCell ref="AD8617:AE8617"/>
    <mergeCell ref="AF8617:AG8617"/>
    <mergeCell ref="AH8617:AJ8617"/>
    <mergeCell ref="D8612:E8612"/>
    <mergeCell ref="F8612:J8612"/>
    <mergeCell ref="K8612:M8612"/>
    <mergeCell ref="N8612:Q8612"/>
    <mergeCell ref="R8612:U8612"/>
    <mergeCell ref="V8612:W8612"/>
    <mergeCell ref="X8612:Y8612"/>
    <mergeCell ref="Z8612:AA8612"/>
    <mergeCell ref="AB8612:AC8612"/>
    <mergeCell ref="AD8612:AE8612"/>
    <mergeCell ref="AF8612:AG8612"/>
    <mergeCell ref="AH8612:AJ8612"/>
    <mergeCell ref="D8613:E8613"/>
    <mergeCell ref="F8613:J8613"/>
    <mergeCell ref="K8613:M8613"/>
    <mergeCell ref="N8613:Q8613"/>
    <mergeCell ref="R8613:U8613"/>
    <mergeCell ref="V8613:W8613"/>
    <mergeCell ref="X8613:Y8613"/>
    <mergeCell ref="Z8613:AA8613"/>
    <mergeCell ref="AB8613:AC8613"/>
    <mergeCell ref="AD8613:AE8613"/>
    <mergeCell ref="AF8613:AG8613"/>
    <mergeCell ref="AH8613:AJ8613"/>
    <mergeCell ref="D8614:E8614"/>
    <mergeCell ref="F8614:J8614"/>
    <mergeCell ref="K8614:M8614"/>
    <mergeCell ref="N8614:Q8614"/>
    <mergeCell ref="R8614:U8614"/>
    <mergeCell ref="V8614:W8614"/>
    <mergeCell ref="X8614:Y8614"/>
    <mergeCell ref="Z8614:AA8614"/>
    <mergeCell ref="AB8614:AC8614"/>
    <mergeCell ref="AD8614:AE8614"/>
    <mergeCell ref="AF8614:AG8614"/>
    <mergeCell ref="AH8614:AJ8614"/>
    <mergeCell ref="D8609:E8609"/>
    <mergeCell ref="F8609:J8609"/>
    <mergeCell ref="K8609:M8609"/>
    <mergeCell ref="N8609:Q8609"/>
    <mergeCell ref="R8609:U8609"/>
    <mergeCell ref="V8609:W8609"/>
    <mergeCell ref="X8609:Y8609"/>
    <mergeCell ref="Z8609:AA8609"/>
    <mergeCell ref="AB8609:AC8609"/>
    <mergeCell ref="AD8609:AE8609"/>
    <mergeCell ref="AF8609:AG8609"/>
    <mergeCell ref="AH8609:AJ8609"/>
    <mergeCell ref="D8610:E8610"/>
    <mergeCell ref="F8610:J8610"/>
    <mergeCell ref="K8610:M8610"/>
    <mergeCell ref="N8610:Q8610"/>
    <mergeCell ref="R8610:U8610"/>
    <mergeCell ref="V8610:W8610"/>
    <mergeCell ref="X8610:Y8610"/>
    <mergeCell ref="Z8610:AA8610"/>
    <mergeCell ref="AB8610:AC8610"/>
    <mergeCell ref="AD8610:AE8610"/>
    <mergeCell ref="AF8610:AG8610"/>
    <mergeCell ref="AH8610:AJ8610"/>
    <mergeCell ref="D8611:E8611"/>
    <mergeCell ref="F8611:J8611"/>
    <mergeCell ref="K8611:M8611"/>
    <mergeCell ref="N8611:Q8611"/>
    <mergeCell ref="R8611:U8611"/>
    <mergeCell ref="V8611:W8611"/>
    <mergeCell ref="X8611:Y8611"/>
    <mergeCell ref="Z8611:AA8611"/>
    <mergeCell ref="AB8611:AC8611"/>
    <mergeCell ref="AD8611:AE8611"/>
    <mergeCell ref="AF8611:AG8611"/>
    <mergeCell ref="AH8611:AJ8611"/>
    <mergeCell ref="D8606:E8606"/>
    <mergeCell ref="F8606:J8606"/>
    <mergeCell ref="K8606:M8606"/>
    <mergeCell ref="N8606:Q8606"/>
    <mergeCell ref="R8606:U8606"/>
    <mergeCell ref="V8606:W8606"/>
    <mergeCell ref="X8606:Y8606"/>
    <mergeCell ref="Z8606:AA8606"/>
    <mergeCell ref="AB8606:AC8606"/>
    <mergeCell ref="AD8606:AE8606"/>
    <mergeCell ref="AF8606:AG8606"/>
    <mergeCell ref="AH8606:AJ8606"/>
    <mergeCell ref="D8607:E8607"/>
    <mergeCell ref="F8607:J8607"/>
    <mergeCell ref="K8607:M8607"/>
    <mergeCell ref="N8607:Q8607"/>
    <mergeCell ref="R8607:U8607"/>
    <mergeCell ref="V8607:W8607"/>
    <mergeCell ref="X8607:Y8607"/>
    <mergeCell ref="Z8607:AA8607"/>
    <mergeCell ref="AB8607:AC8607"/>
    <mergeCell ref="AD8607:AE8607"/>
    <mergeCell ref="AF8607:AG8607"/>
    <mergeCell ref="AH8607:AJ8607"/>
    <mergeCell ref="D8608:E8608"/>
    <mergeCell ref="F8608:J8608"/>
    <mergeCell ref="K8608:M8608"/>
    <mergeCell ref="N8608:Q8608"/>
    <mergeCell ref="R8608:U8608"/>
    <mergeCell ref="V8608:W8608"/>
    <mergeCell ref="X8608:Y8608"/>
    <mergeCell ref="Z8608:AA8608"/>
    <mergeCell ref="AB8608:AC8608"/>
    <mergeCell ref="AD8608:AE8608"/>
    <mergeCell ref="AF8608:AG8608"/>
    <mergeCell ref="AH8608:AJ8608"/>
    <mergeCell ref="D8603:E8603"/>
    <mergeCell ref="F8603:J8603"/>
    <mergeCell ref="K8603:M8603"/>
    <mergeCell ref="N8603:Q8603"/>
    <mergeCell ref="R8603:U8603"/>
    <mergeCell ref="V8603:W8603"/>
    <mergeCell ref="X8603:Y8603"/>
    <mergeCell ref="Z8603:AA8603"/>
    <mergeCell ref="AB8603:AC8603"/>
    <mergeCell ref="AD8603:AE8603"/>
    <mergeCell ref="AF8603:AG8603"/>
    <mergeCell ref="AH8603:AJ8603"/>
    <mergeCell ref="D8604:E8604"/>
    <mergeCell ref="F8604:J8604"/>
    <mergeCell ref="K8604:M8604"/>
    <mergeCell ref="N8604:Q8604"/>
    <mergeCell ref="R8604:U8604"/>
    <mergeCell ref="V8604:W8604"/>
    <mergeCell ref="X8604:Y8604"/>
    <mergeCell ref="Z8604:AA8604"/>
    <mergeCell ref="AB8604:AC8604"/>
    <mergeCell ref="AD8604:AE8604"/>
    <mergeCell ref="AF8604:AG8604"/>
    <mergeCell ref="AH8604:AJ8604"/>
    <mergeCell ref="D8605:E8605"/>
    <mergeCell ref="F8605:J8605"/>
    <mergeCell ref="K8605:M8605"/>
    <mergeCell ref="N8605:Q8605"/>
    <mergeCell ref="R8605:U8605"/>
    <mergeCell ref="V8605:W8605"/>
    <mergeCell ref="X8605:Y8605"/>
    <mergeCell ref="Z8605:AA8605"/>
    <mergeCell ref="AB8605:AC8605"/>
    <mergeCell ref="AD8605:AE8605"/>
    <mergeCell ref="AF8605:AG8605"/>
    <mergeCell ref="AH8605:AJ8605"/>
    <mergeCell ref="D8600:E8600"/>
    <mergeCell ref="F8600:J8600"/>
    <mergeCell ref="K8600:M8600"/>
    <mergeCell ref="N8600:Q8600"/>
    <mergeCell ref="R8600:U8600"/>
    <mergeCell ref="V8600:W8600"/>
    <mergeCell ref="X8600:Y8600"/>
    <mergeCell ref="Z8600:AA8600"/>
    <mergeCell ref="AB8600:AC8600"/>
    <mergeCell ref="AD8600:AE8600"/>
    <mergeCell ref="AF8600:AG8600"/>
    <mergeCell ref="AH8600:AJ8600"/>
    <mergeCell ref="D8601:E8601"/>
    <mergeCell ref="F8601:J8601"/>
    <mergeCell ref="K8601:M8601"/>
    <mergeCell ref="N8601:Q8601"/>
    <mergeCell ref="R8601:U8601"/>
    <mergeCell ref="V8601:W8601"/>
    <mergeCell ref="X8601:Y8601"/>
    <mergeCell ref="Z8601:AA8601"/>
    <mergeCell ref="AB8601:AC8601"/>
    <mergeCell ref="AD8601:AE8601"/>
    <mergeCell ref="AF8601:AG8601"/>
    <mergeCell ref="AH8601:AJ8601"/>
    <mergeCell ref="D8602:E8602"/>
    <mergeCell ref="F8602:J8602"/>
    <mergeCell ref="K8602:M8602"/>
    <mergeCell ref="N8602:Q8602"/>
    <mergeCell ref="R8602:U8602"/>
    <mergeCell ref="V8602:W8602"/>
    <mergeCell ref="X8602:Y8602"/>
    <mergeCell ref="Z8602:AA8602"/>
    <mergeCell ref="AB8602:AC8602"/>
    <mergeCell ref="AD8602:AE8602"/>
    <mergeCell ref="AF8602:AG8602"/>
    <mergeCell ref="AH8602:AJ8602"/>
    <mergeCell ref="B8590:F8590"/>
    <mergeCell ref="H8590:R8590"/>
    <mergeCell ref="AB8591:AG8595"/>
    <mergeCell ref="B8592:E8592"/>
    <mergeCell ref="H8592:N8592"/>
    <mergeCell ref="O8592:R8592"/>
    <mergeCell ref="T8592:AA8592"/>
    <mergeCell ref="B8597:B8598"/>
    <mergeCell ref="D8597:E8598"/>
    <mergeCell ref="G8597:H8598"/>
    <mergeCell ref="J8597:M8598"/>
    <mergeCell ref="N8597:O8598"/>
    <mergeCell ref="Q8597:S8598"/>
    <mergeCell ref="T8597:U8598"/>
    <mergeCell ref="X8597:Y8598"/>
    <mergeCell ref="Z8597:AA8598"/>
    <mergeCell ref="AB8597:AB8598"/>
    <mergeCell ref="AC8597:AC8598"/>
    <mergeCell ref="AE8597:AE8598"/>
    <mergeCell ref="AF8597:AF8598"/>
    <mergeCell ref="AG8597:AH8598"/>
    <mergeCell ref="D8599:E8599"/>
    <mergeCell ref="F8599:J8599"/>
    <mergeCell ref="K8599:M8599"/>
    <mergeCell ref="N8599:Q8599"/>
    <mergeCell ref="R8599:U8599"/>
    <mergeCell ref="V8599:W8599"/>
    <mergeCell ref="X8599:Y8599"/>
    <mergeCell ref="Z8599:AA8599"/>
    <mergeCell ref="AB8599:AC8599"/>
    <mergeCell ref="AD8599:AE8599"/>
    <mergeCell ref="AF8599:AG8599"/>
    <mergeCell ref="AH8599:AJ8599"/>
    <mergeCell ref="D8581:E8581"/>
    <mergeCell ref="F8581:J8581"/>
    <mergeCell ref="K8581:M8581"/>
    <mergeCell ref="N8581:Q8581"/>
    <mergeCell ref="R8581:U8581"/>
    <mergeCell ref="V8581:W8581"/>
    <mergeCell ref="D8582:E8582"/>
    <mergeCell ref="F8582:J8582"/>
    <mergeCell ref="K8582:M8582"/>
    <mergeCell ref="N8582:Q8582"/>
    <mergeCell ref="R8582:U8582"/>
    <mergeCell ref="V8582:W8582"/>
    <mergeCell ref="D8583:E8583"/>
    <mergeCell ref="F8583:J8583"/>
    <mergeCell ref="K8583:M8583"/>
    <mergeCell ref="N8583:Q8583"/>
    <mergeCell ref="R8583:U8583"/>
    <mergeCell ref="V8583:W8583"/>
    <mergeCell ref="D8584:E8584"/>
    <mergeCell ref="F8584:J8584"/>
    <mergeCell ref="K8584:M8584"/>
    <mergeCell ref="N8584:Q8584"/>
    <mergeCell ref="R8584:U8584"/>
    <mergeCell ref="V8584:W8584"/>
    <mergeCell ref="D8585:E8585"/>
    <mergeCell ref="F8585:J8585"/>
    <mergeCell ref="K8585:M8585"/>
    <mergeCell ref="N8585:Q8585"/>
    <mergeCell ref="R8585:U8585"/>
    <mergeCell ref="V8585:W8585"/>
    <mergeCell ref="D8586:E8586"/>
    <mergeCell ref="F8586:J8586"/>
    <mergeCell ref="K8586:M8586"/>
    <mergeCell ref="N8586:Q8586"/>
    <mergeCell ref="R8586:U8586"/>
    <mergeCell ref="V8586:W8586"/>
    <mergeCell ref="D8575:E8575"/>
    <mergeCell ref="F8575:J8575"/>
    <mergeCell ref="K8575:M8575"/>
    <mergeCell ref="N8575:Q8575"/>
    <mergeCell ref="R8575:U8575"/>
    <mergeCell ref="V8575:W8575"/>
    <mergeCell ref="D8576:E8576"/>
    <mergeCell ref="F8576:J8576"/>
    <mergeCell ref="K8576:M8576"/>
    <mergeCell ref="N8576:Q8576"/>
    <mergeCell ref="R8576:U8576"/>
    <mergeCell ref="V8576:W8576"/>
    <mergeCell ref="D8577:E8577"/>
    <mergeCell ref="F8577:J8577"/>
    <mergeCell ref="K8577:M8577"/>
    <mergeCell ref="N8577:Q8577"/>
    <mergeCell ref="R8577:U8577"/>
    <mergeCell ref="V8577:W8577"/>
    <mergeCell ref="D8578:E8578"/>
    <mergeCell ref="F8578:J8578"/>
    <mergeCell ref="K8578:M8578"/>
    <mergeCell ref="N8578:Q8578"/>
    <mergeCell ref="R8578:U8578"/>
    <mergeCell ref="V8578:W8578"/>
    <mergeCell ref="D8579:E8579"/>
    <mergeCell ref="F8579:J8579"/>
    <mergeCell ref="K8579:M8579"/>
    <mergeCell ref="N8579:Q8579"/>
    <mergeCell ref="R8579:U8579"/>
    <mergeCell ref="V8579:W8579"/>
    <mergeCell ref="D8580:E8580"/>
    <mergeCell ref="F8580:J8580"/>
    <mergeCell ref="K8580:M8580"/>
    <mergeCell ref="N8580:Q8580"/>
    <mergeCell ref="R8580:U8580"/>
    <mergeCell ref="V8580:W8580"/>
    <mergeCell ref="D8569:E8569"/>
    <mergeCell ref="F8569:J8569"/>
    <mergeCell ref="K8569:M8569"/>
    <mergeCell ref="N8569:Q8569"/>
    <mergeCell ref="R8569:U8569"/>
    <mergeCell ref="V8569:W8569"/>
    <mergeCell ref="D8570:E8570"/>
    <mergeCell ref="F8570:J8570"/>
    <mergeCell ref="K8570:M8570"/>
    <mergeCell ref="N8570:Q8570"/>
    <mergeCell ref="R8570:U8570"/>
    <mergeCell ref="V8570:W8570"/>
    <mergeCell ref="D8571:E8571"/>
    <mergeCell ref="F8571:J8571"/>
    <mergeCell ref="K8571:M8571"/>
    <mergeCell ref="N8571:Q8571"/>
    <mergeCell ref="R8571:U8571"/>
    <mergeCell ref="V8571:W8571"/>
    <mergeCell ref="D8572:E8572"/>
    <mergeCell ref="F8572:J8572"/>
    <mergeCell ref="K8572:M8572"/>
    <mergeCell ref="N8572:Q8572"/>
    <mergeCell ref="R8572:U8572"/>
    <mergeCell ref="V8572:W8572"/>
    <mergeCell ref="D8573:E8573"/>
    <mergeCell ref="F8573:J8573"/>
    <mergeCell ref="K8573:M8573"/>
    <mergeCell ref="N8573:Q8573"/>
    <mergeCell ref="R8573:U8573"/>
    <mergeCell ref="V8573:W8573"/>
    <mergeCell ref="D8574:E8574"/>
    <mergeCell ref="F8574:J8574"/>
    <mergeCell ref="K8574:M8574"/>
    <mergeCell ref="N8574:Q8574"/>
    <mergeCell ref="R8574:U8574"/>
    <mergeCell ref="V8574:W8574"/>
    <mergeCell ref="D8563:E8563"/>
    <mergeCell ref="F8563:J8563"/>
    <mergeCell ref="K8563:M8563"/>
    <mergeCell ref="N8563:Q8563"/>
    <mergeCell ref="R8563:U8563"/>
    <mergeCell ref="V8563:W8563"/>
    <mergeCell ref="T8561:U8562"/>
    <mergeCell ref="X8561:Y8562"/>
    <mergeCell ref="D8564:E8564"/>
    <mergeCell ref="F8564:J8564"/>
    <mergeCell ref="K8564:M8564"/>
    <mergeCell ref="N8564:Q8564"/>
    <mergeCell ref="R8564:U8564"/>
    <mergeCell ref="V8564:W8564"/>
    <mergeCell ref="D8565:E8565"/>
    <mergeCell ref="F8565:J8565"/>
    <mergeCell ref="K8565:M8565"/>
    <mergeCell ref="N8565:Q8565"/>
    <mergeCell ref="R8565:U8565"/>
    <mergeCell ref="V8565:W8565"/>
    <mergeCell ref="D8566:E8566"/>
    <mergeCell ref="F8566:J8566"/>
    <mergeCell ref="K8566:M8566"/>
    <mergeCell ref="N8566:Q8566"/>
    <mergeCell ref="R8566:U8566"/>
    <mergeCell ref="V8566:W8566"/>
    <mergeCell ref="D8567:E8567"/>
    <mergeCell ref="F8567:J8567"/>
    <mergeCell ref="K8567:M8567"/>
    <mergeCell ref="N8567:Q8567"/>
    <mergeCell ref="R8567:U8567"/>
    <mergeCell ref="V8567:W8567"/>
    <mergeCell ref="D8568:E8568"/>
    <mergeCell ref="F8568:J8568"/>
    <mergeCell ref="K8568:M8568"/>
    <mergeCell ref="N8568:Q8568"/>
    <mergeCell ref="R8568:U8568"/>
    <mergeCell ref="V8568:W8568"/>
    <mergeCell ref="D8551:E8551"/>
    <mergeCell ref="F8551:J8551"/>
    <mergeCell ref="K8551:M8551"/>
    <mergeCell ref="N8551:Q8551"/>
    <mergeCell ref="R8551:U8551"/>
    <mergeCell ref="V8551:W8551"/>
    <mergeCell ref="X8551:Y8551"/>
    <mergeCell ref="Z8551:AA8551"/>
    <mergeCell ref="AB8551:AC8551"/>
    <mergeCell ref="AD8551:AE8551"/>
    <mergeCell ref="AF8551:AG8551"/>
    <mergeCell ref="AH8551:AJ8551"/>
    <mergeCell ref="D8552:E8552"/>
    <mergeCell ref="F8552:J8552"/>
    <mergeCell ref="K8552:M8552"/>
    <mergeCell ref="N8552:Q8552"/>
    <mergeCell ref="R8552:U8552"/>
    <mergeCell ref="V8552:W8552"/>
    <mergeCell ref="X8552:Y8552"/>
    <mergeCell ref="Z8552:AA8552"/>
    <mergeCell ref="AB8552:AC8552"/>
    <mergeCell ref="AD8552:AE8552"/>
    <mergeCell ref="AF8552:AG8552"/>
    <mergeCell ref="AH8552:AJ8552"/>
    <mergeCell ref="B8553:E8553"/>
    <mergeCell ref="B8554:F8554"/>
    <mergeCell ref="H8554:R8554"/>
    <mergeCell ref="AB8555:AG8559"/>
    <mergeCell ref="B8556:E8556"/>
    <mergeCell ref="H8556:N8556"/>
    <mergeCell ref="O8556:R8556"/>
    <mergeCell ref="T8556:AA8556"/>
    <mergeCell ref="Z8561:AA8562"/>
    <mergeCell ref="AB8561:AB8562"/>
    <mergeCell ref="AC8561:AC8562"/>
    <mergeCell ref="AE8561:AE8562"/>
    <mergeCell ref="B8561:B8562"/>
    <mergeCell ref="D8561:E8562"/>
    <mergeCell ref="G8561:H8562"/>
    <mergeCell ref="J8561:M8562"/>
    <mergeCell ref="N8561:O8562"/>
    <mergeCell ref="Q8561:S8562"/>
    <mergeCell ref="AF8561:AF8562"/>
    <mergeCell ref="AG8561:AH8562"/>
    <mergeCell ref="D8548:E8548"/>
    <mergeCell ref="F8548:J8548"/>
    <mergeCell ref="K8548:M8548"/>
    <mergeCell ref="N8548:Q8548"/>
    <mergeCell ref="R8548:U8548"/>
    <mergeCell ref="V8548:W8548"/>
    <mergeCell ref="X8548:Y8548"/>
    <mergeCell ref="Z8548:AA8548"/>
    <mergeCell ref="AB8548:AC8548"/>
    <mergeCell ref="AD8548:AE8548"/>
    <mergeCell ref="AF8548:AG8548"/>
    <mergeCell ref="AH8548:AJ8548"/>
    <mergeCell ref="D8549:E8549"/>
    <mergeCell ref="F8549:J8549"/>
    <mergeCell ref="K8549:M8549"/>
    <mergeCell ref="N8549:Q8549"/>
    <mergeCell ref="R8549:U8549"/>
    <mergeCell ref="V8549:W8549"/>
    <mergeCell ref="X8549:Y8549"/>
    <mergeCell ref="Z8549:AA8549"/>
    <mergeCell ref="AB8549:AC8549"/>
    <mergeCell ref="AD8549:AE8549"/>
    <mergeCell ref="AF8549:AG8549"/>
    <mergeCell ref="AH8549:AJ8549"/>
    <mergeCell ref="D8550:E8550"/>
    <mergeCell ref="F8550:J8550"/>
    <mergeCell ref="K8550:M8550"/>
    <mergeCell ref="N8550:Q8550"/>
    <mergeCell ref="R8550:U8550"/>
    <mergeCell ref="V8550:W8550"/>
    <mergeCell ref="X8550:Y8550"/>
    <mergeCell ref="Z8550:AA8550"/>
    <mergeCell ref="AB8550:AC8550"/>
    <mergeCell ref="AD8550:AE8550"/>
    <mergeCell ref="AF8550:AG8550"/>
    <mergeCell ref="AH8550:AJ8550"/>
    <mergeCell ref="D8545:E8545"/>
    <mergeCell ref="F8545:J8545"/>
    <mergeCell ref="K8545:M8545"/>
    <mergeCell ref="N8545:Q8545"/>
    <mergeCell ref="R8545:U8545"/>
    <mergeCell ref="V8545:W8545"/>
    <mergeCell ref="X8545:Y8545"/>
    <mergeCell ref="Z8545:AA8545"/>
    <mergeCell ref="AB8545:AC8545"/>
    <mergeCell ref="AD8545:AE8545"/>
    <mergeCell ref="AF8545:AG8545"/>
    <mergeCell ref="AH8545:AJ8545"/>
    <mergeCell ref="D8546:E8546"/>
    <mergeCell ref="F8546:J8546"/>
    <mergeCell ref="K8546:M8546"/>
    <mergeCell ref="N8546:Q8546"/>
    <mergeCell ref="R8546:U8546"/>
    <mergeCell ref="V8546:W8546"/>
    <mergeCell ref="X8546:Y8546"/>
    <mergeCell ref="Z8546:AA8546"/>
    <mergeCell ref="AB8546:AC8546"/>
    <mergeCell ref="AD8546:AE8546"/>
    <mergeCell ref="AF8546:AG8546"/>
    <mergeCell ref="AH8546:AJ8546"/>
    <mergeCell ref="D8547:E8547"/>
    <mergeCell ref="F8547:J8547"/>
    <mergeCell ref="K8547:M8547"/>
    <mergeCell ref="N8547:Q8547"/>
    <mergeCell ref="R8547:U8547"/>
    <mergeCell ref="V8547:W8547"/>
    <mergeCell ref="X8547:Y8547"/>
    <mergeCell ref="Z8547:AA8547"/>
    <mergeCell ref="AB8547:AC8547"/>
    <mergeCell ref="AD8547:AE8547"/>
    <mergeCell ref="AF8547:AG8547"/>
    <mergeCell ref="AH8547:AJ8547"/>
    <mergeCell ref="D8542:E8542"/>
    <mergeCell ref="F8542:J8542"/>
    <mergeCell ref="K8542:M8542"/>
    <mergeCell ref="N8542:Q8542"/>
    <mergeCell ref="R8542:U8542"/>
    <mergeCell ref="V8542:W8542"/>
    <mergeCell ref="X8542:Y8542"/>
    <mergeCell ref="Z8542:AA8542"/>
    <mergeCell ref="AB8542:AC8542"/>
    <mergeCell ref="AD8542:AE8542"/>
    <mergeCell ref="AF8542:AG8542"/>
    <mergeCell ref="AH8542:AJ8542"/>
    <mergeCell ref="D8543:E8543"/>
    <mergeCell ref="F8543:J8543"/>
    <mergeCell ref="K8543:M8543"/>
    <mergeCell ref="N8543:Q8543"/>
    <mergeCell ref="R8543:U8543"/>
    <mergeCell ref="V8543:W8543"/>
    <mergeCell ref="X8543:Y8543"/>
    <mergeCell ref="Z8543:AA8543"/>
    <mergeCell ref="AB8543:AC8543"/>
    <mergeCell ref="AD8543:AE8543"/>
    <mergeCell ref="AF8543:AG8543"/>
    <mergeCell ref="AH8543:AJ8543"/>
    <mergeCell ref="D8544:E8544"/>
    <mergeCell ref="F8544:J8544"/>
    <mergeCell ref="K8544:M8544"/>
    <mergeCell ref="N8544:Q8544"/>
    <mergeCell ref="R8544:U8544"/>
    <mergeCell ref="V8544:W8544"/>
    <mergeCell ref="X8544:Y8544"/>
    <mergeCell ref="Z8544:AA8544"/>
    <mergeCell ref="AB8544:AC8544"/>
    <mergeCell ref="AD8544:AE8544"/>
    <mergeCell ref="AF8544:AG8544"/>
    <mergeCell ref="AH8544:AJ8544"/>
    <mergeCell ref="D8539:E8539"/>
    <mergeCell ref="F8539:J8539"/>
    <mergeCell ref="K8539:M8539"/>
    <mergeCell ref="N8539:Q8539"/>
    <mergeCell ref="R8539:U8539"/>
    <mergeCell ref="V8539:W8539"/>
    <mergeCell ref="X8539:Y8539"/>
    <mergeCell ref="Z8539:AA8539"/>
    <mergeCell ref="AB8539:AC8539"/>
    <mergeCell ref="AD8539:AE8539"/>
    <mergeCell ref="AF8539:AG8539"/>
    <mergeCell ref="AH8539:AJ8539"/>
    <mergeCell ref="D8540:E8540"/>
    <mergeCell ref="F8540:J8540"/>
    <mergeCell ref="K8540:M8540"/>
    <mergeCell ref="N8540:Q8540"/>
    <mergeCell ref="R8540:U8540"/>
    <mergeCell ref="V8540:W8540"/>
    <mergeCell ref="X8540:Y8540"/>
    <mergeCell ref="Z8540:AA8540"/>
    <mergeCell ref="AB8540:AC8540"/>
    <mergeCell ref="AD8540:AE8540"/>
    <mergeCell ref="AF8540:AG8540"/>
    <mergeCell ref="AH8540:AJ8540"/>
    <mergeCell ref="D8541:E8541"/>
    <mergeCell ref="F8541:J8541"/>
    <mergeCell ref="K8541:M8541"/>
    <mergeCell ref="N8541:Q8541"/>
    <mergeCell ref="R8541:U8541"/>
    <mergeCell ref="V8541:W8541"/>
    <mergeCell ref="X8541:Y8541"/>
    <mergeCell ref="Z8541:AA8541"/>
    <mergeCell ref="AB8541:AC8541"/>
    <mergeCell ref="AD8541:AE8541"/>
    <mergeCell ref="AF8541:AG8541"/>
    <mergeCell ref="AH8541:AJ8541"/>
    <mergeCell ref="D8536:E8536"/>
    <mergeCell ref="F8536:J8536"/>
    <mergeCell ref="K8536:M8536"/>
    <mergeCell ref="N8536:Q8536"/>
    <mergeCell ref="R8536:U8536"/>
    <mergeCell ref="V8536:W8536"/>
    <mergeCell ref="X8536:Y8536"/>
    <mergeCell ref="Z8536:AA8536"/>
    <mergeCell ref="AB8536:AC8536"/>
    <mergeCell ref="AD8536:AE8536"/>
    <mergeCell ref="AF8536:AG8536"/>
    <mergeCell ref="AH8536:AJ8536"/>
    <mergeCell ref="D8537:E8537"/>
    <mergeCell ref="F8537:J8537"/>
    <mergeCell ref="K8537:M8537"/>
    <mergeCell ref="N8537:Q8537"/>
    <mergeCell ref="R8537:U8537"/>
    <mergeCell ref="V8537:W8537"/>
    <mergeCell ref="X8537:Y8537"/>
    <mergeCell ref="Z8537:AA8537"/>
    <mergeCell ref="AB8537:AC8537"/>
    <mergeCell ref="AD8537:AE8537"/>
    <mergeCell ref="AF8537:AG8537"/>
    <mergeCell ref="AH8537:AJ8537"/>
    <mergeCell ref="D8538:E8538"/>
    <mergeCell ref="F8538:J8538"/>
    <mergeCell ref="K8538:M8538"/>
    <mergeCell ref="N8538:Q8538"/>
    <mergeCell ref="R8538:U8538"/>
    <mergeCell ref="V8538:W8538"/>
    <mergeCell ref="X8538:Y8538"/>
    <mergeCell ref="Z8538:AA8538"/>
    <mergeCell ref="AB8538:AC8538"/>
    <mergeCell ref="AD8538:AE8538"/>
    <mergeCell ref="AF8538:AG8538"/>
    <mergeCell ref="AH8538:AJ8538"/>
    <mergeCell ref="D8533:E8533"/>
    <mergeCell ref="F8533:J8533"/>
    <mergeCell ref="K8533:M8533"/>
    <mergeCell ref="N8533:Q8533"/>
    <mergeCell ref="R8533:U8533"/>
    <mergeCell ref="V8533:W8533"/>
    <mergeCell ref="X8533:Y8533"/>
    <mergeCell ref="Z8533:AA8533"/>
    <mergeCell ref="AB8533:AC8533"/>
    <mergeCell ref="AD8533:AE8533"/>
    <mergeCell ref="AF8533:AG8533"/>
    <mergeCell ref="AH8533:AJ8533"/>
    <mergeCell ref="D8534:E8534"/>
    <mergeCell ref="F8534:J8534"/>
    <mergeCell ref="K8534:M8534"/>
    <mergeCell ref="N8534:Q8534"/>
    <mergeCell ref="R8534:U8534"/>
    <mergeCell ref="V8534:W8534"/>
    <mergeCell ref="X8534:Y8534"/>
    <mergeCell ref="Z8534:AA8534"/>
    <mergeCell ref="AB8534:AC8534"/>
    <mergeCell ref="AD8534:AE8534"/>
    <mergeCell ref="AF8534:AG8534"/>
    <mergeCell ref="AH8534:AJ8534"/>
    <mergeCell ref="D8535:E8535"/>
    <mergeCell ref="F8535:J8535"/>
    <mergeCell ref="K8535:M8535"/>
    <mergeCell ref="N8535:Q8535"/>
    <mergeCell ref="R8535:U8535"/>
    <mergeCell ref="V8535:W8535"/>
    <mergeCell ref="X8535:Y8535"/>
    <mergeCell ref="Z8535:AA8535"/>
    <mergeCell ref="AB8535:AC8535"/>
    <mergeCell ref="AD8535:AE8535"/>
    <mergeCell ref="AF8535:AG8535"/>
    <mergeCell ref="AH8535:AJ8535"/>
    <mergeCell ref="D8530:E8530"/>
    <mergeCell ref="F8530:J8530"/>
    <mergeCell ref="K8530:M8530"/>
    <mergeCell ref="N8530:Q8530"/>
    <mergeCell ref="R8530:U8530"/>
    <mergeCell ref="V8530:W8530"/>
    <mergeCell ref="X8530:Y8530"/>
    <mergeCell ref="Z8530:AA8530"/>
    <mergeCell ref="AB8530:AC8530"/>
    <mergeCell ref="AD8530:AE8530"/>
    <mergeCell ref="AF8530:AG8530"/>
    <mergeCell ref="AH8530:AJ8530"/>
    <mergeCell ref="D8531:E8531"/>
    <mergeCell ref="F8531:J8531"/>
    <mergeCell ref="K8531:M8531"/>
    <mergeCell ref="N8531:Q8531"/>
    <mergeCell ref="R8531:U8531"/>
    <mergeCell ref="V8531:W8531"/>
    <mergeCell ref="X8531:Y8531"/>
    <mergeCell ref="Z8531:AA8531"/>
    <mergeCell ref="AB8531:AC8531"/>
    <mergeCell ref="AD8531:AE8531"/>
    <mergeCell ref="AF8531:AG8531"/>
    <mergeCell ref="AH8531:AJ8531"/>
    <mergeCell ref="D8532:E8532"/>
    <mergeCell ref="F8532:J8532"/>
    <mergeCell ref="K8532:M8532"/>
    <mergeCell ref="N8532:Q8532"/>
    <mergeCell ref="R8532:U8532"/>
    <mergeCell ref="V8532:W8532"/>
    <mergeCell ref="X8532:Y8532"/>
    <mergeCell ref="Z8532:AA8532"/>
    <mergeCell ref="AB8532:AC8532"/>
    <mergeCell ref="AD8532:AE8532"/>
    <mergeCell ref="AF8532:AG8532"/>
    <mergeCell ref="AH8532:AJ8532"/>
    <mergeCell ref="D8527:E8527"/>
    <mergeCell ref="F8527:J8527"/>
    <mergeCell ref="K8527:M8527"/>
    <mergeCell ref="N8527:Q8527"/>
    <mergeCell ref="R8527:U8527"/>
    <mergeCell ref="V8527:W8527"/>
    <mergeCell ref="X8527:Y8527"/>
    <mergeCell ref="Z8527:AA8527"/>
    <mergeCell ref="AB8527:AC8527"/>
    <mergeCell ref="AD8527:AE8527"/>
    <mergeCell ref="AF8527:AG8527"/>
    <mergeCell ref="AH8527:AJ8527"/>
    <mergeCell ref="D8528:E8528"/>
    <mergeCell ref="F8528:J8528"/>
    <mergeCell ref="K8528:M8528"/>
    <mergeCell ref="N8528:Q8528"/>
    <mergeCell ref="R8528:U8528"/>
    <mergeCell ref="V8528:W8528"/>
    <mergeCell ref="X8528:Y8528"/>
    <mergeCell ref="Z8528:AA8528"/>
    <mergeCell ref="AB8528:AC8528"/>
    <mergeCell ref="AD8528:AE8528"/>
    <mergeCell ref="AF8528:AG8528"/>
    <mergeCell ref="AH8528:AJ8528"/>
    <mergeCell ref="D8529:E8529"/>
    <mergeCell ref="F8529:J8529"/>
    <mergeCell ref="K8529:M8529"/>
    <mergeCell ref="N8529:Q8529"/>
    <mergeCell ref="R8529:U8529"/>
    <mergeCell ref="V8529:W8529"/>
    <mergeCell ref="X8529:Y8529"/>
    <mergeCell ref="Z8529:AA8529"/>
    <mergeCell ref="AB8529:AC8529"/>
    <mergeCell ref="AD8529:AE8529"/>
    <mergeCell ref="AF8529:AG8529"/>
    <mergeCell ref="AH8529:AJ8529"/>
    <mergeCell ref="D8524:E8524"/>
    <mergeCell ref="F8524:J8524"/>
    <mergeCell ref="K8524:M8524"/>
    <mergeCell ref="N8524:Q8524"/>
    <mergeCell ref="R8524:U8524"/>
    <mergeCell ref="V8524:W8524"/>
    <mergeCell ref="X8524:Y8524"/>
    <mergeCell ref="Z8524:AA8524"/>
    <mergeCell ref="AB8524:AC8524"/>
    <mergeCell ref="AD8524:AE8524"/>
    <mergeCell ref="AF8524:AG8524"/>
    <mergeCell ref="AH8524:AJ8524"/>
    <mergeCell ref="D8525:E8525"/>
    <mergeCell ref="F8525:J8525"/>
    <mergeCell ref="K8525:M8525"/>
    <mergeCell ref="N8525:Q8525"/>
    <mergeCell ref="R8525:U8525"/>
    <mergeCell ref="V8525:W8525"/>
    <mergeCell ref="X8525:Y8525"/>
    <mergeCell ref="Z8525:AA8525"/>
    <mergeCell ref="AB8525:AC8525"/>
    <mergeCell ref="AD8525:AE8525"/>
    <mergeCell ref="AF8525:AG8525"/>
    <mergeCell ref="AH8525:AJ8525"/>
    <mergeCell ref="D8526:E8526"/>
    <mergeCell ref="F8526:J8526"/>
    <mergeCell ref="K8526:M8526"/>
    <mergeCell ref="N8526:Q8526"/>
    <mergeCell ref="R8526:U8526"/>
    <mergeCell ref="V8526:W8526"/>
    <mergeCell ref="X8526:Y8526"/>
    <mergeCell ref="Z8526:AA8526"/>
    <mergeCell ref="AB8526:AC8526"/>
    <mergeCell ref="AD8526:AE8526"/>
    <mergeCell ref="AF8526:AG8526"/>
    <mergeCell ref="AH8526:AJ8526"/>
    <mergeCell ref="D8521:E8521"/>
    <mergeCell ref="F8521:J8521"/>
    <mergeCell ref="K8521:M8521"/>
    <mergeCell ref="N8521:Q8521"/>
    <mergeCell ref="R8521:U8521"/>
    <mergeCell ref="V8521:W8521"/>
    <mergeCell ref="X8521:Y8521"/>
    <mergeCell ref="Z8521:AA8521"/>
    <mergeCell ref="AB8521:AC8521"/>
    <mergeCell ref="AD8521:AE8521"/>
    <mergeCell ref="AF8521:AG8521"/>
    <mergeCell ref="AH8521:AJ8521"/>
    <mergeCell ref="D8522:E8522"/>
    <mergeCell ref="F8522:J8522"/>
    <mergeCell ref="K8522:M8522"/>
    <mergeCell ref="N8522:Q8522"/>
    <mergeCell ref="R8522:U8522"/>
    <mergeCell ref="V8522:W8522"/>
    <mergeCell ref="X8522:Y8522"/>
    <mergeCell ref="Z8522:AA8522"/>
    <mergeCell ref="AB8522:AC8522"/>
    <mergeCell ref="AD8522:AE8522"/>
    <mergeCell ref="AF8522:AG8522"/>
    <mergeCell ref="AH8522:AJ8522"/>
    <mergeCell ref="D8523:E8523"/>
    <mergeCell ref="F8523:J8523"/>
    <mergeCell ref="K8523:M8523"/>
    <mergeCell ref="N8523:Q8523"/>
    <mergeCell ref="R8523:U8523"/>
    <mergeCell ref="V8523:W8523"/>
    <mergeCell ref="X8523:Y8523"/>
    <mergeCell ref="Z8523:AA8523"/>
    <mergeCell ref="AB8523:AC8523"/>
    <mergeCell ref="AD8523:AE8523"/>
    <mergeCell ref="AF8523:AG8523"/>
    <mergeCell ref="AH8523:AJ8523"/>
    <mergeCell ref="D8518:E8518"/>
    <mergeCell ref="F8518:J8518"/>
    <mergeCell ref="K8518:M8518"/>
    <mergeCell ref="N8518:Q8518"/>
    <mergeCell ref="R8518:U8518"/>
    <mergeCell ref="V8518:W8518"/>
    <mergeCell ref="X8518:Y8518"/>
    <mergeCell ref="Z8518:AA8518"/>
    <mergeCell ref="AB8518:AC8518"/>
    <mergeCell ref="AD8518:AE8518"/>
    <mergeCell ref="AF8518:AG8518"/>
    <mergeCell ref="AH8518:AJ8518"/>
    <mergeCell ref="D8519:E8519"/>
    <mergeCell ref="F8519:J8519"/>
    <mergeCell ref="K8519:M8519"/>
    <mergeCell ref="N8519:Q8519"/>
    <mergeCell ref="R8519:U8519"/>
    <mergeCell ref="V8519:W8519"/>
    <mergeCell ref="X8519:Y8519"/>
    <mergeCell ref="Z8519:AA8519"/>
    <mergeCell ref="AB8519:AC8519"/>
    <mergeCell ref="AD8519:AE8519"/>
    <mergeCell ref="AF8519:AG8519"/>
    <mergeCell ref="AH8519:AJ8519"/>
    <mergeCell ref="D8520:E8520"/>
    <mergeCell ref="F8520:J8520"/>
    <mergeCell ref="K8520:M8520"/>
    <mergeCell ref="N8520:Q8520"/>
    <mergeCell ref="R8520:U8520"/>
    <mergeCell ref="V8520:W8520"/>
    <mergeCell ref="X8520:Y8520"/>
    <mergeCell ref="Z8520:AA8520"/>
    <mergeCell ref="AB8520:AC8520"/>
    <mergeCell ref="AD8520:AE8520"/>
    <mergeCell ref="AF8520:AG8520"/>
    <mergeCell ref="AH8520:AJ8520"/>
    <mergeCell ref="D8515:E8515"/>
    <mergeCell ref="F8515:J8515"/>
    <mergeCell ref="K8515:M8515"/>
    <mergeCell ref="N8515:Q8515"/>
    <mergeCell ref="R8515:U8515"/>
    <mergeCell ref="V8515:W8515"/>
    <mergeCell ref="X8515:Y8515"/>
    <mergeCell ref="Z8515:AA8515"/>
    <mergeCell ref="AB8515:AC8515"/>
    <mergeCell ref="AD8515:AE8515"/>
    <mergeCell ref="AF8515:AG8515"/>
    <mergeCell ref="AH8515:AJ8515"/>
    <mergeCell ref="D8516:E8516"/>
    <mergeCell ref="F8516:J8516"/>
    <mergeCell ref="K8516:M8516"/>
    <mergeCell ref="N8516:Q8516"/>
    <mergeCell ref="R8516:U8516"/>
    <mergeCell ref="V8516:W8516"/>
    <mergeCell ref="X8516:Y8516"/>
    <mergeCell ref="Z8516:AA8516"/>
    <mergeCell ref="AB8516:AC8516"/>
    <mergeCell ref="AD8516:AE8516"/>
    <mergeCell ref="AF8516:AG8516"/>
    <mergeCell ref="AH8516:AJ8516"/>
    <mergeCell ref="D8517:E8517"/>
    <mergeCell ref="F8517:J8517"/>
    <mergeCell ref="K8517:M8517"/>
    <mergeCell ref="N8517:Q8517"/>
    <mergeCell ref="R8517:U8517"/>
    <mergeCell ref="V8517:W8517"/>
    <mergeCell ref="X8517:Y8517"/>
    <mergeCell ref="Z8517:AA8517"/>
    <mergeCell ref="AB8517:AC8517"/>
    <mergeCell ref="AD8517:AE8517"/>
    <mergeCell ref="AF8517:AG8517"/>
    <mergeCell ref="AH8517:AJ8517"/>
    <mergeCell ref="B8505:F8505"/>
    <mergeCell ref="H8505:R8505"/>
    <mergeCell ref="AB8506:AG8510"/>
    <mergeCell ref="B8507:E8507"/>
    <mergeCell ref="H8507:N8507"/>
    <mergeCell ref="O8507:R8507"/>
    <mergeCell ref="T8507:AA8507"/>
    <mergeCell ref="B8512:B8513"/>
    <mergeCell ref="D8512:E8513"/>
    <mergeCell ref="G8512:H8513"/>
    <mergeCell ref="J8512:M8513"/>
    <mergeCell ref="N8512:O8513"/>
    <mergeCell ref="Q8512:S8513"/>
    <mergeCell ref="T8512:U8513"/>
    <mergeCell ref="X8512:Y8513"/>
    <mergeCell ref="Z8512:AA8513"/>
    <mergeCell ref="AB8512:AB8513"/>
    <mergeCell ref="AC8512:AC8513"/>
    <mergeCell ref="AE8512:AE8513"/>
    <mergeCell ref="AF8512:AF8513"/>
    <mergeCell ref="AG8512:AH8513"/>
    <mergeCell ref="D8514:E8514"/>
    <mergeCell ref="F8514:J8514"/>
    <mergeCell ref="K8514:M8514"/>
    <mergeCell ref="N8514:Q8514"/>
    <mergeCell ref="R8514:U8514"/>
    <mergeCell ref="V8514:W8514"/>
    <mergeCell ref="X8514:Y8514"/>
    <mergeCell ref="Z8514:AA8514"/>
    <mergeCell ref="AB8514:AC8514"/>
    <mergeCell ref="AD8514:AE8514"/>
    <mergeCell ref="AF8514:AG8514"/>
    <mergeCell ref="AH8514:AJ8514"/>
    <mergeCell ref="D8496:E8496"/>
    <mergeCell ref="F8496:J8496"/>
    <mergeCell ref="K8496:M8496"/>
    <mergeCell ref="N8496:Q8496"/>
    <mergeCell ref="R8496:U8496"/>
    <mergeCell ref="V8496:W8496"/>
    <mergeCell ref="D8497:E8497"/>
    <mergeCell ref="F8497:J8497"/>
    <mergeCell ref="K8497:M8497"/>
    <mergeCell ref="N8497:Q8497"/>
    <mergeCell ref="R8497:U8497"/>
    <mergeCell ref="V8497:W8497"/>
    <mergeCell ref="D8498:E8498"/>
    <mergeCell ref="F8498:J8498"/>
    <mergeCell ref="K8498:M8498"/>
    <mergeCell ref="N8498:Q8498"/>
    <mergeCell ref="R8498:U8498"/>
    <mergeCell ref="V8498:W8498"/>
    <mergeCell ref="D8499:E8499"/>
    <mergeCell ref="F8499:J8499"/>
    <mergeCell ref="K8499:M8499"/>
    <mergeCell ref="N8499:Q8499"/>
    <mergeCell ref="R8499:U8499"/>
    <mergeCell ref="V8499:W8499"/>
    <mergeCell ref="D8500:E8500"/>
    <mergeCell ref="F8500:J8500"/>
    <mergeCell ref="K8500:M8500"/>
    <mergeCell ref="N8500:Q8500"/>
    <mergeCell ref="R8500:U8500"/>
    <mergeCell ref="V8500:W8500"/>
    <mergeCell ref="D8501:E8501"/>
    <mergeCell ref="F8501:J8501"/>
    <mergeCell ref="K8501:M8501"/>
    <mergeCell ref="N8501:Q8501"/>
    <mergeCell ref="R8501:U8501"/>
    <mergeCell ref="V8501:W8501"/>
    <mergeCell ref="D8490:E8490"/>
    <mergeCell ref="F8490:J8490"/>
    <mergeCell ref="K8490:M8490"/>
    <mergeCell ref="N8490:Q8490"/>
    <mergeCell ref="R8490:U8490"/>
    <mergeCell ref="V8490:W8490"/>
    <mergeCell ref="D8491:E8491"/>
    <mergeCell ref="F8491:J8491"/>
    <mergeCell ref="K8491:M8491"/>
    <mergeCell ref="N8491:Q8491"/>
    <mergeCell ref="R8491:U8491"/>
    <mergeCell ref="V8491:W8491"/>
    <mergeCell ref="D8492:E8492"/>
    <mergeCell ref="F8492:J8492"/>
    <mergeCell ref="K8492:M8492"/>
    <mergeCell ref="N8492:Q8492"/>
    <mergeCell ref="R8492:U8492"/>
    <mergeCell ref="V8492:W8492"/>
    <mergeCell ref="D8493:E8493"/>
    <mergeCell ref="F8493:J8493"/>
    <mergeCell ref="K8493:M8493"/>
    <mergeCell ref="N8493:Q8493"/>
    <mergeCell ref="R8493:U8493"/>
    <mergeCell ref="V8493:W8493"/>
    <mergeCell ref="D8494:E8494"/>
    <mergeCell ref="F8494:J8494"/>
    <mergeCell ref="K8494:M8494"/>
    <mergeCell ref="N8494:Q8494"/>
    <mergeCell ref="R8494:U8494"/>
    <mergeCell ref="V8494:W8494"/>
    <mergeCell ref="D8495:E8495"/>
    <mergeCell ref="F8495:J8495"/>
    <mergeCell ref="K8495:M8495"/>
    <mergeCell ref="N8495:Q8495"/>
    <mergeCell ref="R8495:U8495"/>
    <mergeCell ref="V8495:W8495"/>
    <mergeCell ref="D8484:E8484"/>
    <mergeCell ref="F8484:J8484"/>
    <mergeCell ref="K8484:M8484"/>
    <mergeCell ref="N8484:Q8484"/>
    <mergeCell ref="R8484:U8484"/>
    <mergeCell ref="V8484:W8484"/>
    <mergeCell ref="D8485:E8485"/>
    <mergeCell ref="F8485:J8485"/>
    <mergeCell ref="K8485:M8485"/>
    <mergeCell ref="N8485:Q8485"/>
    <mergeCell ref="R8485:U8485"/>
    <mergeCell ref="V8485:W8485"/>
    <mergeCell ref="D8486:E8486"/>
    <mergeCell ref="F8486:J8486"/>
    <mergeCell ref="K8486:M8486"/>
    <mergeCell ref="N8486:Q8486"/>
    <mergeCell ref="R8486:U8486"/>
    <mergeCell ref="V8486:W8486"/>
    <mergeCell ref="D8487:E8487"/>
    <mergeCell ref="F8487:J8487"/>
    <mergeCell ref="K8487:M8487"/>
    <mergeCell ref="N8487:Q8487"/>
    <mergeCell ref="R8487:U8487"/>
    <mergeCell ref="V8487:W8487"/>
    <mergeCell ref="D8488:E8488"/>
    <mergeCell ref="F8488:J8488"/>
    <mergeCell ref="K8488:M8488"/>
    <mergeCell ref="N8488:Q8488"/>
    <mergeCell ref="R8488:U8488"/>
    <mergeCell ref="V8488:W8488"/>
    <mergeCell ref="D8489:E8489"/>
    <mergeCell ref="F8489:J8489"/>
    <mergeCell ref="K8489:M8489"/>
    <mergeCell ref="N8489:Q8489"/>
    <mergeCell ref="R8489:U8489"/>
    <mergeCell ref="V8489:W8489"/>
    <mergeCell ref="D8478:E8478"/>
    <mergeCell ref="F8478:J8478"/>
    <mergeCell ref="K8478:M8478"/>
    <mergeCell ref="N8478:Q8478"/>
    <mergeCell ref="R8478:U8478"/>
    <mergeCell ref="V8478:W8478"/>
    <mergeCell ref="T8476:U8477"/>
    <mergeCell ref="X8476:Y8477"/>
    <mergeCell ref="D8479:E8479"/>
    <mergeCell ref="F8479:J8479"/>
    <mergeCell ref="K8479:M8479"/>
    <mergeCell ref="N8479:Q8479"/>
    <mergeCell ref="R8479:U8479"/>
    <mergeCell ref="V8479:W8479"/>
    <mergeCell ref="D8480:E8480"/>
    <mergeCell ref="F8480:J8480"/>
    <mergeCell ref="K8480:M8480"/>
    <mergeCell ref="N8480:Q8480"/>
    <mergeCell ref="R8480:U8480"/>
    <mergeCell ref="V8480:W8480"/>
    <mergeCell ref="D8481:E8481"/>
    <mergeCell ref="F8481:J8481"/>
    <mergeCell ref="K8481:M8481"/>
    <mergeCell ref="N8481:Q8481"/>
    <mergeCell ref="R8481:U8481"/>
    <mergeCell ref="V8481:W8481"/>
    <mergeCell ref="D8482:E8482"/>
    <mergeCell ref="F8482:J8482"/>
    <mergeCell ref="K8482:M8482"/>
    <mergeCell ref="N8482:Q8482"/>
    <mergeCell ref="R8482:U8482"/>
    <mergeCell ref="V8482:W8482"/>
    <mergeCell ref="D8483:E8483"/>
    <mergeCell ref="F8483:J8483"/>
    <mergeCell ref="K8483:M8483"/>
    <mergeCell ref="N8483:Q8483"/>
    <mergeCell ref="R8483:U8483"/>
    <mergeCell ref="V8483:W8483"/>
    <mergeCell ref="D8466:E8466"/>
    <mergeCell ref="F8466:J8466"/>
    <mergeCell ref="K8466:M8466"/>
    <mergeCell ref="N8466:Q8466"/>
    <mergeCell ref="R8466:U8466"/>
    <mergeCell ref="V8466:W8466"/>
    <mergeCell ref="X8466:Y8466"/>
    <mergeCell ref="Z8466:AA8466"/>
    <mergeCell ref="AB8466:AC8466"/>
    <mergeCell ref="AD8466:AE8466"/>
    <mergeCell ref="AF8466:AG8466"/>
    <mergeCell ref="AH8466:AJ8466"/>
    <mergeCell ref="D8467:E8467"/>
    <mergeCell ref="F8467:J8467"/>
    <mergeCell ref="K8467:M8467"/>
    <mergeCell ref="N8467:Q8467"/>
    <mergeCell ref="R8467:U8467"/>
    <mergeCell ref="V8467:W8467"/>
    <mergeCell ref="X8467:Y8467"/>
    <mergeCell ref="Z8467:AA8467"/>
    <mergeCell ref="AB8467:AC8467"/>
    <mergeCell ref="AD8467:AE8467"/>
    <mergeCell ref="AF8467:AG8467"/>
    <mergeCell ref="AH8467:AJ8467"/>
    <mergeCell ref="B8468:E8468"/>
    <mergeCell ref="B8469:F8469"/>
    <mergeCell ref="H8469:R8469"/>
    <mergeCell ref="AB8470:AG8474"/>
    <mergeCell ref="B8471:E8471"/>
    <mergeCell ref="H8471:N8471"/>
    <mergeCell ref="O8471:R8471"/>
    <mergeCell ref="T8471:AA8471"/>
    <mergeCell ref="Z8476:AA8477"/>
    <mergeCell ref="AB8476:AB8477"/>
    <mergeCell ref="AC8476:AC8477"/>
    <mergeCell ref="AE8476:AE8477"/>
    <mergeCell ref="B8476:B8477"/>
    <mergeCell ref="D8476:E8477"/>
    <mergeCell ref="G8476:H8477"/>
    <mergeCell ref="J8476:M8477"/>
    <mergeCell ref="N8476:O8477"/>
    <mergeCell ref="Q8476:S8477"/>
    <mergeCell ref="AF8476:AF8477"/>
    <mergeCell ref="AG8476:AH8477"/>
    <mergeCell ref="D8463:E8463"/>
    <mergeCell ref="F8463:J8463"/>
    <mergeCell ref="K8463:M8463"/>
    <mergeCell ref="N8463:Q8463"/>
    <mergeCell ref="R8463:U8463"/>
    <mergeCell ref="V8463:W8463"/>
    <mergeCell ref="X8463:Y8463"/>
    <mergeCell ref="Z8463:AA8463"/>
    <mergeCell ref="AB8463:AC8463"/>
    <mergeCell ref="AD8463:AE8463"/>
    <mergeCell ref="AF8463:AG8463"/>
    <mergeCell ref="AH8463:AJ8463"/>
    <mergeCell ref="D8464:E8464"/>
    <mergeCell ref="F8464:J8464"/>
    <mergeCell ref="K8464:M8464"/>
    <mergeCell ref="N8464:Q8464"/>
    <mergeCell ref="R8464:U8464"/>
    <mergeCell ref="V8464:W8464"/>
    <mergeCell ref="X8464:Y8464"/>
    <mergeCell ref="Z8464:AA8464"/>
    <mergeCell ref="AB8464:AC8464"/>
    <mergeCell ref="AD8464:AE8464"/>
    <mergeCell ref="AF8464:AG8464"/>
    <mergeCell ref="AH8464:AJ8464"/>
    <mergeCell ref="D8465:E8465"/>
    <mergeCell ref="F8465:J8465"/>
    <mergeCell ref="K8465:M8465"/>
    <mergeCell ref="N8465:Q8465"/>
    <mergeCell ref="R8465:U8465"/>
    <mergeCell ref="V8465:W8465"/>
    <mergeCell ref="X8465:Y8465"/>
    <mergeCell ref="Z8465:AA8465"/>
    <mergeCell ref="AB8465:AC8465"/>
    <mergeCell ref="AD8465:AE8465"/>
    <mergeCell ref="AF8465:AG8465"/>
    <mergeCell ref="AH8465:AJ8465"/>
    <mergeCell ref="D8460:E8460"/>
    <mergeCell ref="F8460:J8460"/>
    <mergeCell ref="K8460:M8460"/>
    <mergeCell ref="N8460:Q8460"/>
    <mergeCell ref="R8460:U8460"/>
    <mergeCell ref="V8460:W8460"/>
    <mergeCell ref="X8460:Y8460"/>
    <mergeCell ref="Z8460:AA8460"/>
    <mergeCell ref="AB8460:AC8460"/>
    <mergeCell ref="AD8460:AE8460"/>
    <mergeCell ref="AF8460:AG8460"/>
    <mergeCell ref="AH8460:AJ8460"/>
    <mergeCell ref="D8461:E8461"/>
    <mergeCell ref="F8461:J8461"/>
    <mergeCell ref="K8461:M8461"/>
    <mergeCell ref="N8461:Q8461"/>
    <mergeCell ref="R8461:U8461"/>
    <mergeCell ref="V8461:W8461"/>
    <mergeCell ref="X8461:Y8461"/>
    <mergeCell ref="Z8461:AA8461"/>
    <mergeCell ref="AB8461:AC8461"/>
    <mergeCell ref="AD8461:AE8461"/>
    <mergeCell ref="AF8461:AG8461"/>
    <mergeCell ref="AH8461:AJ8461"/>
    <mergeCell ref="D8462:E8462"/>
    <mergeCell ref="F8462:J8462"/>
    <mergeCell ref="K8462:M8462"/>
    <mergeCell ref="N8462:Q8462"/>
    <mergeCell ref="R8462:U8462"/>
    <mergeCell ref="V8462:W8462"/>
    <mergeCell ref="X8462:Y8462"/>
    <mergeCell ref="Z8462:AA8462"/>
    <mergeCell ref="AB8462:AC8462"/>
    <mergeCell ref="AD8462:AE8462"/>
    <mergeCell ref="AF8462:AG8462"/>
    <mergeCell ref="AH8462:AJ8462"/>
    <mergeCell ref="D8457:E8457"/>
    <mergeCell ref="F8457:J8457"/>
    <mergeCell ref="K8457:M8457"/>
    <mergeCell ref="N8457:Q8457"/>
    <mergeCell ref="R8457:U8457"/>
    <mergeCell ref="V8457:W8457"/>
    <mergeCell ref="X8457:Y8457"/>
    <mergeCell ref="Z8457:AA8457"/>
    <mergeCell ref="AB8457:AC8457"/>
    <mergeCell ref="AD8457:AE8457"/>
    <mergeCell ref="AF8457:AG8457"/>
    <mergeCell ref="AH8457:AJ8457"/>
    <mergeCell ref="D8458:E8458"/>
    <mergeCell ref="F8458:J8458"/>
    <mergeCell ref="K8458:M8458"/>
    <mergeCell ref="N8458:Q8458"/>
    <mergeCell ref="R8458:U8458"/>
    <mergeCell ref="V8458:W8458"/>
    <mergeCell ref="X8458:Y8458"/>
    <mergeCell ref="Z8458:AA8458"/>
    <mergeCell ref="AB8458:AC8458"/>
    <mergeCell ref="AD8458:AE8458"/>
    <mergeCell ref="AF8458:AG8458"/>
    <mergeCell ref="AH8458:AJ8458"/>
    <mergeCell ref="D8459:E8459"/>
    <mergeCell ref="F8459:J8459"/>
    <mergeCell ref="K8459:M8459"/>
    <mergeCell ref="N8459:Q8459"/>
    <mergeCell ref="R8459:U8459"/>
    <mergeCell ref="V8459:W8459"/>
    <mergeCell ref="X8459:Y8459"/>
    <mergeCell ref="Z8459:AA8459"/>
    <mergeCell ref="AB8459:AC8459"/>
    <mergeCell ref="AD8459:AE8459"/>
    <mergeCell ref="AF8459:AG8459"/>
    <mergeCell ref="AH8459:AJ8459"/>
    <mergeCell ref="D8454:E8454"/>
    <mergeCell ref="F8454:J8454"/>
    <mergeCell ref="K8454:M8454"/>
    <mergeCell ref="N8454:Q8454"/>
    <mergeCell ref="R8454:U8454"/>
    <mergeCell ref="V8454:W8454"/>
    <mergeCell ref="X8454:Y8454"/>
    <mergeCell ref="Z8454:AA8454"/>
    <mergeCell ref="AB8454:AC8454"/>
    <mergeCell ref="AD8454:AE8454"/>
    <mergeCell ref="AF8454:AG8454"/>
    <mergeCell ref="AH8454:AJ8454"/>
    <mergeCell ref="D8455:E8455"/>
    <mergeCell ref="F8455:J8455"/>
    <mergeCell ref="K8455:M8455"/>
    <mergeCell ref="N8455:Q8455"/>
    <mergeCell ref="R8455:U8455"/>
    <mergeCell ref="V8455:W8455"/>
    <mergeCell ref="X8455:Y8455"/>
    <mergeCell ref="Z8455:AA8455"/>
    <mergeCell ref="AB8455:AC8455"/>
    <mergeCell ref="AD8455:AE8455"/>
    <mergeCell ref="AF8455:AG8455"/>
    <mergeCell ref="AH8455:AJ8455"/>
    <mergeCell ref="D8456:E8456"/>
    <mergeCell ref="F8456:J8456"/>
    <mergeCell ref="K8456:M8456"/>
    <mergeCell ref="N8456:Q8456"/>
    <mergeCell ref="R8456:U8456"/>
    <mergeCell ref="V8456:W8456"/>
    <mergeCell ref="X8456:Y8456"/>
    <mergeCell ref="Z8456:AA8456"/>
    <mergeCell ref="AB8456:AC8456"/>
    <mergeCell ref="AD8456:AE8456"/>
    <mergeCell ref="AF8456:AG8456"/>
    <mergeCell ref="AH8456:AJ8456"/>
    <mergeCell ref="D8451:E8451"/>
    <mergeCell ref="F8451:J8451"/>
    <mergeCell ref="K8451:M8451"/>
    <mergeCell ref="N8451:Q8451"/>
    <mergeCell ref="R8451:U8451"/>
    <mergeCell ref="V8451:W8451"/>
    <mergeCell ref="X8451:Y8451"/>
    <mergeCell ref="Z8451:AA8451"/>
    <mergeCell ref="AB8451:AC8451"/>
    <mergeCell ref="AD8451:AE8451"/>
    <mergeCell ref="AF8451:AG8451"/>
    <mergeCell ref="AH8451:AJ8451"/>
    <mergeCell ref="D8452:E8452"/>
    <mergeCell ref="F8452:J8452"/>
    <mergeCell ref="K8452:M8452"/>
    <mergeCell ref="N8452:Q8452"/>
    <mergeCell ref="R8452:U8452"/>
    <mergeCell ref="V8452:W8452"/>
    <mergeCell ref="X8452:Y8452"/>
    <mergeCell ref="Z8452:AA8452"/>
    <mergeCell ref="AB8452:AC8452"/>
    <mergeCell ref="AD8452:AE8452"/>
    <mergeCell ref="AF8452:AG8452"/>
    <mergeCell ref="AH8452:AJ8452"/>
    <mergeCell ref="D8453:E8453"/>
    <mergeCell ref="F8453:J8453"/>
    <mergeCell ref="K8453:M8453"/>
    <mergeCell ref="N8453:Q8453"/>
    <mergeCell ref="R8453:U8453"/>
    <mergeCell ref="V8453:W8453"/>
    <mergeCell ref="X8453:Y8453"/>
    <mergeCell ref="Z8453:AA8453"/>
    <mergeCell ref="AB8453:AC8453"/>
    <mergeCell ref="AD8453:AE8453"/>
    <mergeCell ref="AF8453:AG8453"/>
    <mergeCell ref="AH8453:AJ8453"/>
    <mergeCell ref="D8448:E8448"/>
    <mergeCell ref="F8448:J8448"/>
    <mergeCell ref="K8448:M8448"/>
    <mergeCell ref="N8448:Q8448"/>
    <mergeCell ref="R8448:U8448"/>
    <mergeCell ref="V8448:W8448"/>
    <mergeCell ref="X8448:Y8448"/>
    <mergeCell ref="Z8448:AA8448"/>
    <mergeCell ref="AB8448:AC8448"/>
    <mergeCell ref="AD8448:AE8448"/>
    <mergeCell ref="AF8448:AG8448"/>
    <mergeCell ref="AH8448:AJ8448"/>
    <mergeCell ref="D8449:E8449"/>
    <mergeCell ref="F8449:J8449"/>
    <mergeCell ref="K8449:M8449"/>
    <mergeCell ref="N8449:Q8449"/>
    <mergeCell ref="R8449:U8449"/>
    <mergeCell ref="V8449:W8449"/>
    <mergeCell ref="X8449:Y8449"/>
    <mergeCell ref="Z8449:AA8449"/>
    <mergeCell ref="AB8449:AC8449"/>
    <mergeCell ref="AD8449:AE8449"/>
    <mergeCell ref="AF8449:AG8449"/>
    <mergeCell ref="AH8449:AJ8449"/>
    <mergeCell ref="D8450:E8450"/>
    <mergeCell ref="F8450:J8450"/>
    <mergeCell ref="K8450:M8450"/>
    <mergeCell ref="N8450:Q8450"/>
    <mergeCell ref="R8450:U8450"/>
    <mergeCell ref="V8450:W8450"/>
    <mergeCell ref="X8450:Y8450"/>
    <mergeCell ref="Z8450:AA8450"/>
    <mergeCell ref="AB8450:AC8450"/>
    <mergeCell ref="AD8450:AE8450"/>
    <mergeCell ref="AF8450:AG8450"/>
    <mergeCell ref="AH8450:AJ8450"/>
    <mergeCell ref="D8445:E8445"/>
    <mergeCell ref="F8445:J8445"/>
    <mergeCell ref="K8445:M8445"/>
    <mergeCell ref="N8445:Q8445"/>
    <mergeCell ref="R8445:U8445"/>
    <mergeCell ref="V8445:W8445"/>
    <mergeCell ref="X8445:Y8445"/>
    <mergeCell ref="Z8445:AA8445"/>
    <mergeCell ref="AB8445:AC8445"/>
    <mergeCell ref="AD8445:AE8445"/>
    <mergeCell ref="AF8445:AG8445"/>
    <mergeCell ref="AH8445:AJ8445"/>
    <mergeCell ref="D8446:E8446"/>
    <mergeCell ref="F8446:J8446"/>
    <mergeCell ref="K8446:M8446"/>
    <mergeCell ref="N8446:Q8446"/>
    <mergeCell ref="R8446:U8446"/>
    <mergeCell ref="V8446:W8446"/>
    <mergeCell ref="X8446:Y8446"/>
    <mergeCell ref="Z8446:AA8446"/>
    <mergeCell ref="AB8446:AC8446"/>
    <mergeCell ref="AD8446:AE8446"/>
    <mergeCell ref="AF8446:AG8446"/>
    <mergeCell ref="AH8446:AJ8446"/>
    <mergeCell ref="D8447:E8447"/>
    <mergeCell ref="F8447:J8447"/>
    <mergeCell ref="K8447:M8447"/>
    <mergeCell ref="N8447:Q8447"/>
    <mergeCell ref="R8447:U8447"/>
    <mergeCell ref="V8447:W8447"/>
    <mergeCell ref="X8447:Y8447"/>
    <mergeCell ref="Z8447:AA8447"/>
    <mergeCell ref="AB8447:AC8447"/>
    <mergeCell ref="AD8447:AE8447"/>
    <mergeCell ref="AF8447:AG8447"/>
    <mergeCell ref="AH8447:AJ8447"/>
    <mergeCell ref="D8442:E8442"/>
    <mergeCell ref="F8442:J8442"/>
    <mergeCell ref="K8442:M8442"/>
    <mergeCell ref="N8442:Q8442"/>
    <mergeCell ref="R8442:U8442"/>
    <mergeCell ref="V8442:W8442"/>
    <mergeCell ref="X8442:Y8442"/>
    <mergeCell ref="Z8442:AA8442"/>
    <mergeCell ref="AB8442:AC8442"/>
    <mergeCell ref="AD8442:AE8442"/>
    <mergeCell ref="AF8442:AG8442"/>
    <mergeCell ref="AH8442:AJ8442"/>
    <mergeCell ref="D8443:E8443"/>
    <mergeCell ref="F8443:J8443"/>
    <mergeCell ref="K8443:M8443"/>
    <mergeCell ref="N8443:Q8443"/>
    <mergeCell ref="R8443:U8443"/>
    <mergeCell ref="V8443:W8443"/>
    <mergeCell ref="X8443:Y8443"/>
    <mergeCell ref="Z8443:AA8443"/>
    <mergeCell ref="AB8443:AC8443"/>
    <mergeCell ref="AD8443:AE8443"/>
    <mergeCell ref="AF8443:AG8443"/>
    <mergeCell ref="AH8443:AJ8443"/>
    <mergeCell ref="D8444:E8444"/>
    <mergeCell ref="F8444:J8444"/>
    <mergeCell ref="K8444:M8444"/>
    <mergeCell ref="N8444:Q8444"/>
    <mergeCell ref="R8444:U8444"/>
    <mergeCell ref="V8444:W8444"/>
    <mergeCell ref="X8444:Y8444"/>
    <mergeCell ref="Z8444:AA8444"/>
    <mergeCell ref="AB8444:AC8444"/>
    <mergeCell ref="AD8444:AE8444"/>
    <mergeCell ref="AF8444:AG8444"/>
    <mergeCell ref="AH8444:AJ8444"/>
    <mergeCell ref="D8439:E8439"/>
    <mergeCell ref="F8439:J8439"/>
    <mergeCell ref="K8439:M8439"/>
    <mergeCell ref="N8439:Q8439"/>
    <mergeCell ref="R8439:U8439"/>
    <mergeCell ref="V8439:W8439"/>
    <mergeCell ref="X8439:Y8439"/>
    <mergeCell ref="Z8439:AA8439"/>
    <mergeCell ref="AB8439:AC8439"/>
    <mergeCell ref="AD8439:AE8439"/>
    <mergeCell ref="AF8439:AG8439"/>
    <mergeCell ref="AH8439:AJ8439"/>
    <mergeCell ref="D8440:E8440"/>
    <mergeCell ref="F8440:J8440"/>
    <mergeCell ref="K8440:M8440"/>
    <mergeCell ref="N8440:Q8440"/>
    <mergeCell ref="R8440:U8440"/>
    <mergeCell ref="V8440:W8440"/>
    <mergeCell ref="X8440:Y8440"/>
    <mergeCell ref="Z8440:AA8440"/>
    <mergeCell ref="AB8440:AC8440"/>
    <mergeCell ref="AD8440:AE8440"/>
    <mergeCell ref="AF8440:AG8440"/>
    <mergeCell ref="AH8440:AJ8440"/>
    <mergeCell ref="D8441:E8441"/>
    <mergeCell ref="F8441:J8441"/>
    <mergeCell ref="K8441:M8441"/>
    <mergeCell ref="N8441:Q8441"/>
    <mergeCell ref="R8441:U8441"/>
    <mergeCell ref="V8441:W8441"/>
    <mergeCell ref="X8441:Y8441"/>
    <mergeCell ref="Z8441:AA8441"/>
    <mergeCell ref="AB8441:AC8441"/>
    <mergeCell ref="AD8441:AE8441"/>
    <mergeCell ref="AF8441:AG8441"/>
    <mergeCell ref="AH8441:AJ8441"/>
    <mergeCell ref="D8436:E8436"/>
    <mergeCell ref="F8436:J8436"/>
    <mergeCell ref="K8436:M8436"/>
    <mergeCell ref="N8436:Q8436"/>
    <mergeCell ref="R8436:U8436"/>
    <mergeCell ref="V8436:W8436"/>
    <mergeCell ref="X8436:Y8436"/>
    <mergeCell ref="Z8436:AA8436"/>
    <mergeCell ref="AB8436:AC8436"/>
    <mergeCell ref="AD8436:AE8436"/>
    <mergeCell ref="AF8436:AG8436"/>
    <mergeCell ref="AH8436:AJ8436"/>
    <mergeCell ref="D8437:E8437"/>
    <mergeCell ref="F8437:J8437"/>
    <mergeCell ref="K8437:M8437"/>
    <mergeCell ref="N8437:Q8437"/>
    <mergeCell ref="R8437:U8437"/>
    <mergeCell ref="V8437:W8437"/>
    <mergeCell ref="X8437:Y8437"/>
    <mergeCell ref="Z8437:AA8437"/>
    <mergeCell ref="AB8437:AC8437"/>
    <mergeCell ref="AD8437:AE8437"/>
    <mergeCell ref="AF8437:AG8437"/>
    <mergeCell ref="AH8437:AJ8437"/>
    <mergeCell ref="D8438:E8438"/>
    <mergeCell ref="F8438:J8438"/>
    <mergeCell ref="K8438:M8438"/>
    <mergeCell ref="N8438:Q8438"/>
    <mergeCell ref="R8438:U8438"/>
    <mergeCell ref="V8438:W8438"/>
    <mergeCell ref="X8438:Y8438"/>
    <mergeCell ref="Z8438:AA8438"/>
    <mergeCell ref="AB8438:AC8438"/>
    <mergeCell ref="AD8438:AE8438"/>
    <mergeCell ref="AF8438:AG8438"/>
    <mergeCell ref="AH8438:AJ8438"/>
    <mergeCell ref="D8433:E8433"/>
    <mergeCell ref="F8433:J8433"/>
    <mergeCell ref="K8433:M8433"/>
    <mergeCell ref="N8433:Q8433"/>
    <mergeCell ref="R8433:U8433"/>
    <mergeCell ref="V8433:W8433"/>
    <mergeCell ref="X8433:Y8433"/>
    <mergeCell ref="Z8433:AA8433"/>
    <mergeCell ref="AB8433:AC8433"/>
    <mergeCell ref="AD8433:AE8433"/>
    <mergeCell ref="AF8433:AG8433"/>
    <mergeCell ref="AH8433:AJ8433"/>
    <mergeCell ref="D8434:E8434"/>
    <mergeCell ref="F8434:J8434"/>
    <mergeCell ref="K8434:M8434"/>
    <mergeCell ref="N8434:Q8434"/>
    <mergeCell ref="R8434:U8434"/>
    <mergeCell ref="V8434:W8434"/>
    <mergeCell ref="X8434:Y8434"/>
    <mergeCell ref="Z8434:AA8434"/>
    <mergeCell ref="AB8434:AC8434"/>
    <mergeCell ref="AD8434:AE8434"/>
    <mergeCell ref="AF8434:AG8434"/>
    <mergeCell ref="AH8434:AJ8434"/>
    <mergeCell ref="D8435:E8435"/>
    <mergeCell ref="F8435:J8435"/>
    <mergeCell ref="K8435:M8435"/>
    <mergeCell ref="N8435:Q8435"/>
    <mergeCell ref="R8435:U8435"/>
    <mergeCell ref="V8435:W8435"/>
    <mergeCell ref="X8435:Y8435"/>
    <mergeCell ref="Z8435:AA8435"/>
    <mergeCell ref="AB8435:AC8435"/>
    <mergeCell ref="AD8435:AE8435"/>
    <mergeCell ref="AF8435:AG8435"/>
    <mergeCell ref="AH8435:AJ8435"/>
    <mergeCell ref="D8430:E8430"/>
    <mergeCell ref="F8430:J8430"/>
    <mergeCell ref="K8430:M8430"/>
    <mergeCell ref="N8430:Q8430"/>
    <mergeCell ref="R8430:U8430"/>
    <mergeCell ref="V8430:W8430"/>
    <mergeCell ref="X8430:Y8430"/>
    <mergeCell ref="Z8430:AA8430"/>
    <mergeCell ref="AB8430:AC8430"/>
    <mergeCell ref="AD8430:AE8430"/>
    <mergeCell ref="AF8430:AG8430"/>
    <mergeCell ref="AH8430:AJ8430"/>
    <mergeCell ref="D8431:E8431"/>
    <mergeCell ref="F8431:J8431"/>
    <mergeCell ref="K8431:M8431"/>
    <mergeCell ref="N8431:Q8431"/>
    <mergeCell ref="R8431:U8431"/>
    <mergeCell ref="V8431:W8431"/>
    <mergeCell ref="X8431:Y8431"/>
    <mergeCell ref="Z8431:AA8431"/>
    <mergeCell ref="AB8431:AC8431"/>
    <mergeCell ref="AD8431:AE8431"/>
    <mergeCell ref="AF8431:AG8431"/>
    <mergeCell ref="AH8431:AJ8431"/>
    <mergeCell ref="D8432:E8432"/>
    <mergeCell ref="F8432:J8432"/>
    <mergeCell ref="K8432:M8432"/>
    <mergeCell ref="N8432:Q8432"/>
    <mergeCell ref="R8432:U8432"/>
    <mergeCell ref="V8432:W8432"/>
    <mergeCell ref="X8432:Y8432"/>
    <mergeCell ref="Z8432:AA8432"/>
    <mergeCell ref="AB8432:AC8432"/>
    <mergeCell ref="AD8432:AE8432"/>
    <mergeCell ref="AF8432:AG8432"/>
    <mergeCell ref="AH8432:AJ8432"/>
    <mergeCell ref="B8420:F8420"/>
    <mergeCell ref="H8420:R8420"/>
    <mergeCell ref="AB8421:AG8425"/>
    <mergeCell ref="B8422:E8422"/>
    <mergeCell ref="H8422:N8422"/>
    <mergeCell ref="O8422:R8422"/>
    <mergeCell ref="T8422:AA8422"/>
    <mergeCell ref="B8427:B8428"/>
    <mergeCell ref="D8427:E8428"/>
    <mergeCell ref="G8427:H8428"/>
    <mergeCell ref="J8427:M8428"/>
    <mergeCell ref="N8427:O8428"/>
    <mergeCell ref="Q8427:S8428"/>
    <mergeCell ref="T8427:U8428"/>
    <mergeCell ref="X8427:Y8428"/>
    <mergeCell ref="Z8427:AA8428"/>
    <mergeCell ref="AB8427:AB8428"/>
    <mergeCell ref="AC8427:AC8428"/>
    <mergeCell ref="AE8427:AE8428"/>
    <mergeCell ref="AF8427:AF8428"/>
    <mergeCell ref="AG8427:AH8428"/>
    <mergeCell ref="D8429:E8429"/>
    <mergeCell ref="F8429:J8429"/>
    <mergeCell ref="K8429:M8429"/>
    <mergeCell ref="N8429:Q8429"/>
    <mergeCell ref="R8429:U8429"/>
    <mergeCell ref="V8429:W8429"/>
    <mergeCell ref="X8429:Y8429"/>
    <mergeCell ref="Z8429:AA8429"/>
    <mergeCell ref="AB8429:AC8429"/>
    <mergeCell ref="AD8429:AE8429"/>
    <mergeCell ref="AF8429:AG8429"/>
    <mergeCell ref="AH8429:AJ8429"/>
    <mergeCell ref="D8411:E8411"/>
    <mergeCell ref="F8411:J8411"/>
    <mergeCell ref="K8411:M8411"/>
    <mergeCell ref="N8411:Q8411"/>
    <mergeCell ref="R8411:U8411"/>
    <mergeCell ref="V8411:W8411"/>
    <mergeCell ref="D8412:E8412"/>
    <mergeCell ref="F8412:J8412"/>
    <mergeCell ref="K8412:M8412"/>
    <mergeCell ref="N8412:Q8412"/>
    <mergeCell ref="R8412:U8412"/>
    <mergeCell ref="V8412:W8412"/>
    <mergeCell ref="D8413:E8413"/>
    <mergeCell ref="F8413:J8413"/>
    <mergeCell ref="K8413:M8413"/>
    <mergeCell ref="N8413:Q8413"/>
    <mergeCell ref="R8413:U8413"/>
    <mergeCell ref="V8413:W8413"/>
    <mergeCell ref="D8414:E8414"/>
    <mergeCell ref="F8414:J8414"/>
    <mergeCell ref="K8414:M8414"/>
    <mergeCell ref="N8414:Q8414"/>
    <mergeCell ref="R8414:U8414"/>
    <mergeCell ref="V8414:W8414"/>
    <mergeCell ref="D8415:E8415"/>
    <mergeCell ref="F8415:J8415"/>
    <mergeCell ref="K8415:M8415"/>
    <mergeCell ref="N8415:Q8415"/>
    <mergeCell ref="R8415:U8415"/>
    <mergeCell ref="V8415:W8415"/>
    <mergeCell ref="D8416:E8416"/>
    <mergeCell ref="F8416:J8416"/>
    <mergeCell ref="K8416:M8416"/>
    <mergeCell ref="N8416:Q8416"/>
    <mergeCell ref="R8416:U8416"/>
    <mergeCell ref="V8416:W8416"/>
    <mergeCell ref="D8405:E8405"/>
    <mergeCell ref="F8405:J8405"/>
    <mergeCell ref="K8405:M8405"/>
    <mergeCell ref="N8405:Q8405"/>
    <mergeCell ref="R8405:U8405"/>
    <mergeCell ref="V8405:W8405"/>
    <mergeCell ref="D8406:E8406"/>
    <mergeCell ref="F8406:J8406"/>
    <mergeCell ref="K8406:M8406"/>
    <mergeCell ref="N8406:Q8406"/>
    <mergeCell ref="R8406:U8406"/>
    <mergeCell ref="V8406:W8406"/>
    <mergeCell ref="D8407:E8407"/>
    <mergeCell ref="F8407:J8407"/>
    <mergeCell ref="K8407:M8407"/>
    <mergeCell ref="N8407:Q8407"/>
    <mergeCell ref="R8407:U8407"/>
    <mergeCell ref="V8407:W8407"/>
    <mergeCell ref="D8408:E8408"/>
    <mergeCell ref="F8408:J8408"/>
    <mergeCell ref="K8408:M8408"/>
    <mergeCell ref="N8408:Q8408"/>
    <mergeCell ref="R8408:U8408"/>
    <mergeCell ref="V8408:W8408"/>
    <mergeCell ref="D8409:E8409"/>
    <mergeCell ref="F8409:J8409"/>
    <mergeCell ref="K8409:M8409"/>
    <mergeCell ref="N8409:Q8409"/>
    <mergeCell ref="R8409:U8409"/>
    <mergeCell ref="V8409:W8409"/>
    <mergeCell ref="D8410:E8410"/>
    <mergeCell ref="F8410:J8410"/>
    <mergeCell ref="K8410:M8410"/>
    <mergeCell ref="N8410:Q8410"/>
    <mergeCell ref="R8410:U8410"/>
    <mergeCell ref="V8410:W8410"/>
    <mergeCell ref="D8399:E8399"/>
    <mergeCell ref="F8399:J8399"/>
    <mergeCell ref="K8399:M8399"/>
    <mergeCell ref="N8399:Q8399"/>
    <mergeCell ref="R8399:U8399"/>
    <mergeCell ref="V8399:W8399"/>
    <mergeCell ref="D8400:E8400"/>
    <mergeCell ref="F8400:J8400"/>
    <mergeCell ref="K8400:M8400"/>
    <mergeCell ref="N8400:Q8400"/>
    <mergeCell ref="R8400:U8400"/>
    <mergeCell ref="V8400:W8400"/>
    <mergeCell ref="D8401:E8401"/>
    <mergeCell ref="F8401:J8401"/>
    <mergeCell ref="K8401:M8401"/>
    <mergeCell ref="N8401:Q8401"/>
    <mergeCell ref="R8401:U8401"/>
    <mergeCell ref="V8401:W8401"/>
    <mergeCell ref="D8402:E8402"/>
    <mergeCell ref="F8402:J8402"/>
    <mergeCell ref="K8402:M8402"/>
    <mergeCell ref="N8402:Q8402"/>
    <mergeCell ref="R8402:U8402"/>
    <mergeCell ref="V8402:W8402"/>
    <mergeCell ref="D8403:E8403"/>
    <mergeCell ref="F8403:J8403"/>
    <mergeCell ref="K8403:M8403"/>
    <mergeCell ref="N8403:Q8403"/>
    <mergeCell ref="R8403:U8403"/>
    <mergeCell ref="V8403:W8403"/>
    <mergeCell ref="D8404:E8404"/>
    <mergeCell ref="F8404:J8404"/>
    <mergeCell ref="K8404:M8404"/>
    <mergeCell ref="N8404:Q8404"/>
    <mergeCell ref="R8404:U8404"/>
    <mergeCell ref="V8404:W8404"/>
    <mergeCell ref="D8393:E8393"/>
    <mergeCell ref="F8393:J8393"/>
    <mergeCell ref="K8393:M8393"/>
    <mergeCell ref="N8393:Q8393"/>
    <mergeCell ref="R8393:U8393"/>
    <mergeCell ref="V8393:W8393"/>
    <mergeCell ref="T8391:U8392"/>
    <mergeCell ref="X8391:Y8392"/>
    <mergeCell ref="D8394:E8394"/>
    <mergeCell ref="F8394:J8394"/>
    <mergeCell ref="K8394:M8394"/>
    <mergeCell ref="N8394:Q8394"/>
    <mergeCell ref="R8394:U8394"/>
    <mergeCell ref="V8394:W8394"/>
    <mergeCell ref="D8395:E8395"/>
    <mergeCell ref="F8395:J8395"/>
    <mergeCell ref="K8395:M8395"/>
    <mergeCell ref="N8395:Q8395"/>
    <mergeCell ref="R8395:U8395"/>
    <mergeCell ref="V8395:W8395"/>
    <mergeCell ref="D8396:E8396"/>
    <mergeCell ref="F8396:J8396"/>
    <mergeCell ref="K8396:M8396"/>
    <mergeCell ref="N8396:Q8396"/>
    <mergeCell ref="R8396:U8396"/>
    <mergeCell ref="V8396:W8396"/>
    <mergeCell ref="D8397:E8397"/>
    <mergeCell ref="F8397:J8397"/>
    <mergeCell ref="K8397:M8397"/>
    <mergeCell ref="N8397:Q8397"/>
    <mergeCell ref="R8397:U8397"/>
    <mergeCell ref="V8397:W8397"/>
    <mergeCell ref="D8398:E8398"/>
    <mergeCell ref="F8398:J8398"/>
    <mergeCell ref="K8398:M8398"/>
    <mergeCell ref="N8398:Q8398"/>
    <mergeCell ref="R8398:U8398"/>
    <mergeCell ref="V8398:W8398"/>
    <mergeCell ref="D8381:E8381"/>
    <mergeCell ref="F8381:J8381"/>
    <mergeCell ref="K8381:M8381"/>
    <mergeCell ref="N8381:Q8381"/>
    <mergeCell ref="R8381:U8381"/>
    <mergeCell ref="V8381:W8381"/>
    <mergeCell ref="X8381:Y8381"/>
    <mergeCell ref="Z8381:AA8381"/>
    <mergeCell ref="AB8381:AC8381"/>
    <mergeCell ref="AD8381:AE8381"/>
    <mergeCell ref="AF8381:AG8381"/>
    <mergeCell ref="AH8381:AJ8381"/>
    <mergeCell ref="D8382:E8382"/>
    <mergeCell ref="F8382:J8382"/>
    <mergeCell ref="K8382:M8382"/>
    <mergeCell ref="N8382:Q8382"/>
    <mergeCell ref="R8382:U8382"/>
    <mergeCell ref="V8382:W8382"/>
    <mergeCell ref="X8382:Y8382"/>
    <mergeCell ref="Z8382:AA8382"/>
    <mergeCell ref="AB8382:AC8382"/>
    <mergeCell ref="AD8382:AE8382"/>
    <mergeCell ref="AF8382:AG8382"/>
    <mergeCell ref="AH8382:AJ8382"/>
    <mergeCell ref="B8383:E8383"/>
    <mergeCell ref="B8384:F8384"/>
    <mergeCell ref="H8384:R8384"/>
    <mergeCell ref="AB8385:AG8389"/>
    <mergeCell ref="B8386:E8386"/>
    <mergeCell ref="H8386:N8386"/>
    <mergeCell ref="O8386:R8386"/>
    <mergeCell ref="T8386:AA8386"/>
    <mergeCell ref="Z8391:AA8392"/>
    <mergeCell ref="AB8391:AB8392"/>
    <mergeCell ref="AC8391:AC8392"/>
    <mergeCell ref="AE8391:AE8392"/>
    <mergeCell ref="B8391:B8392"/>
    <mergeCell ref="D8391:E8392"/>
    <mergeCell ref="G8391:H8392"/>
    <mergeCell ref="J8391:M8392"/>
    <mergeCell ref="N8391:O8392"/>
    <mergeCell ref="Q8391:S8392"/>
    <mergeCell ref="AF8391:AF8392"/>
    <mergeCell ref="AG8391:AH8392"/>
    <mergeCell ref="D8378:E8378"/>
    <mergeCell ref="F8378:J8378"/>
    <mergeCell ref="K8378:M8378"/>
    <mergeCell ref="N8378:Q8378"/>
    <mergeCell ref="R8378:U8378"/>
    <mergeCell ref="V8378:W8378"/>
    <mergeCell ref="X8378:Y8378"/>
    <mergeCell ref="Z8378:AA8378"/>
    <mergeCell ref="AB8378:AC8378"/>
    <mergeCell ref="AD8378:AE8378"/>
    <mergeCell ref="AF8378:AG8378"/>
    <mergeCell ref="AH8378:AJ8378"/>
    <mergeCell ref="D8379:E8379"/>
    <mergeCell ref="F8379:J8379"/>
    <mergeCell ref="K8379:M8379"/>
    <mergeCell ref="N8379:Q8379"/>
    <mergeCell ref="R8379:U8379"/>
    <mergeCell ref="V8379:W8379"/>
    <mergeCell ref="X8379:Y8379"/>
    <mergeCell ref="Z8379:AA8379"/>
    <mergeCell ref="AB8379:AC8379"/>
    <mergeCell ref="AD8379:AE8379"/>
    <mergeCell ref="AF8379:AG8379"/>
    <mergeCell ref="AH8379:AJ8379"/>
    <mergeCell ref="D8380:E8380"/>
    <mergeCell ref="F8380:J8380"/>
    <mergeCell ref="K8380:M8380"/>
    <mergeCell ref="N8380:Q8380"/>
    <mergeCell ref="R8380:U8380"/>
    <mergeCell ref="V8380:W8380"/>
    <mergeCell ref="X8380:Y8380"/>
    <mergeCell ref="Z8380:AA8380"/>
    <mergeCell ref="AB8380:AC8380"/>
    <mergeCell ref="AD8380:AE8380"/>
    <mergeCell ref="AF8380:AG8380"/>
    <mergeCell ref="AH8380:AJ8380"/>
    <mergeCell ref="D8375:E8375"/>
    <mergeCell ref="F8375:J8375"/>
    <mergeCell ref="K8375:M8375"/>
    <mergeCell ref="N8375:Q8375"/>
    <mergeCell ref="R8375:U8375"/>
    <mergeCell ref="V8375:W8375"/>
    <mergeCell ref="X8375:Y8375"/>
    <mergeCell ref="Z8375:AA8375"/>
    <mergeCell ref="AB8375:AC8375"/>
    <mergeCell ref="AD8375:AE8375"/>
    <mergeCell ref="AF8375:AG8375"/>
    <mergeCell ref="AH8375:AJ8375"/>
    <mergeCell ref="D8376:E8376"/>
    <mergeCell ref="F8376:J8376"/>
    <mergeCell ref="K8376:M8376"/>
    <mergeCell ref="N8376:Q8376"/>
    <mergeCell ref="R8376:U8376"/>
    <mergeCell ref="V8376:W8376"/>
    <mergeCell ref="X8376:Y8376"/>
    <mergeCell ref="Z8376:AA8376"/>
    <mergeCell ref="AB8376:AC8376"/>
    <mergeCell ref="AD8376:AE8376"/>
    <mergeCell ref="AF8376:AG8376"/>
    <mergeCell ref="AH8376:AJ8376"/>
    <mergeCell ref="D8377:E8377"/>
    <mergeCell ref="F8377:J8377"/>
    <mergeCell ref="K8377:M8377"/>
    <mergeCell ref="N8377:Q8377"/>
    <mergeCell ref="R8377:U8377"/>
    <mergeCell ref="V8377:W8377"/>
    <mergeCell ref="X8377:Y8377"/>
    <mergeCell ref="Z8377:AA8377"/>
    <mergeCell ref="AB8377:AC8377"/>
    <mergeCell ref="AD8377:AE8377"/>
    <mergeCell ref="AF8377:AG8377"/>
    <mergeCell ref="AH8377:AJ8377"/>
    <mergeCell ref="D8372:E8372"/>
    <mergeCell ref="F8372:J8372"/>
    <mergeCell ref="K8372:M8372"/>
    <mergeCell ref="N8372:Q8372"/>
    <mergeCell ref="R8372:U8372"/>
    <mergeCell ref="V8372:W8372"/>
    <mergeCell ref="X8372:Y8372"/>
    <mergeCell ref="Z8372:AA8372"/>
    <mergeCell ref="AB8372:AC8372"/>
    <mergeCell ref="AD8372:AE8372"/>
    <mergeCell ref="AF8372:AG8372"/>
    <mergeCell ref="AH8372:AJ8372"/>
    <mergeCell ref="D8373:E8373"/>
    <mergeCell ref="F8373:J8373"/>
    <mergeCell ref="K8373:M8373"/>
    <mergeCell ref="N8373:Q8373"/>
    <mergeCell ref="R8373:U8373"/>
    <mergeCell ref="V8373:W8373"/>
    <mergeCell ref="X8373:Y8373"/>
    <mergeCell ref="Z8373:AA8373"/>
    <mergeCell ref="AB8373:AC8373"/>
    <mergeCell ref="AD8373:AE8373"/>
    <mergeCell ref="AF8373:AG8373"/>
    <mergeCell ref="AH8373:AJ8373"/>
    <mergeCell ref="D8374:E8374"/>
    <mergeCell ref="F8374:J8374"/>
    <mergeCell ref="K8374:M8374"/>
    <mergeCell ref="N8374:Q8374"/>
    <mergeCell ref="R8374:U8374"/>
    <mergeCell ref="V8374:W8374"/>
    <mergeCell ref="X8374:Y8374"/>
    <mergeCell ref="Z8374:AA8374"/>
    <mergeCell ref="AB8374:AC8374"/>
    <mergeCell ref="AD8374:AE8374"/>
    <mergeCell ref="AF8374:AG8374"/>
    <mergeCell ref="AH8374:AJ8374"/>
    <mergeCell ref="D8369:E8369"/>
    <mergeCell ref="F8369:J8369"/>
    <mergeCell ref="K8369:M8369"/>
    <mergeCell ref="N8369:Q8369"/>
    <mergeCell ref="R8369:U8369"/>
    <mergeCell ref="V8369:W8369"/>
    <mergeCell ref="X8369:Y8369"/>
    <mergeCell ref="Z8369:AA8369"/>
    <mergeCell ref="AB8369:AC8369"/>
    <mergeCell ref="AD8369:AE8369"/>
    <mergeCell ref="AF8369:AG8369"/>
    <mergeCell ref="AH8369:AJ8369"/>
    <mergeCell ref="D8370:E8370"/>
    <mergeCell ref="F8370:J8370"/>
    <mergeCell ref="K8370:M8370"/>
    <mergeCell ref="N8370:Q8370"/>
    <mergeCell ref="R8370:U8370"/>
    <mergeCell ref="V8370:W8370"/>
    <mergeCell ref="X8370:Y8370"/>
    <mergeCell ref="Z8370:AA8370"/>
    <mergeCell ref="AB8370:AC8370"/>
    <mergeCell ref="AD8370:AE8370"/>
    <mergeCell ref="AF8370:AG8370"/>
    <mergeCell ref="AH8370:AJ8370"/>
    <mergeCell ref="D8371:E8371"/>
    <mergeCell ref="F8371:J8371"/>
    <mergeCell ref="K8371:M8371"/>
    <mergeCell ref="N8371:Q8371"/>
    <mergeCell ref="R8371:U8371"/>
    <mergeCell ref="V8371:W8371"/>
    <mergeCell ref="X8371:Y8371"/>
    <mergeCell ref="Z8371:AA8371"/>
    <mergeCell ref="AB8371:AC8371"/>
    <mergeCell ref="AD8371:AE8371"/>
    <mergeCell ref="AF8371:AG8371"/>
    <mergeCell ref="AH8371:AJ8371"/>
    <mergeCell ref="D8366:E8366"/>
    <mergeCell ref="F8366:J8366"/>
    <mergeCell ref="K8366:M8366"/>
    <mergeCell ref="N8366:Q8366"/>
    <mergeCell ref="R8366:U8366"/>
    <mergeCell ref="V8366:W8366"/>
    <mergeCell ref="X8366:Y8366"/>
    <mergeCell ref="Z8366:AA8366"/>
    <mergeCell ref="AB8366:AC8366"/>
    <mergeCell ref="AD8366:AE8366"/>
    <mergeCell ref="AF8366:AG8366"/>
    <mergeCell ref="AH8366:AJ8366"/>
    <mergeCell ref="D8367:E8367"/>
    <mergeCell ref="F8367:J8367"/>
    <mergeCell ref="K8367:M8367"/>
    <mergeCell ref="N8367:Q8367"/>
    <mergeCell ref="R8367:U8367"/>
    <mergeCell ref="V8367:W8367"/>
    <mergeCell ref="X8367:Y8367"/>
    <mergeCell ref="Z8367:AA8367"/>
    <mergeCell ref="AB8367:AC8367"/>
    <mergeCell ref="AD8367:AE8367"/>
    <mergeCell ref="AF8367:AG8367"/>
    <mergeCell ref="AH8367:AJ8367"/>
    <mergeCell ref="D8368:E8368"/>
    <mergeCell ref="F8368:J8368"/>
    <mergeCell ref="K8368:M8368"/>
    <mergeCell ref="N8368:Q8368"/>
    <mergeCell ref="R8368:U8368"/>
    <mergeCell ref="V8368:W8368"/>
    <mergeCell ref="X8368:Y8368"/>
    <mergeCell ref="Z8368:AA8368"/>
    <mergeCell ref="AB8368:AC8368"/>
    <mergeCell ref="AD8368:AE8368"/>
    <mergeCell ref="AF8368:AG8368"/>
    <mergeCell ref="AH8368:AJ8368"/>
    <mergeCell ref="D8363:E8363"/>
    <mergeCell ref="F8363:J8363"/>
    <mergeCell ref="K8363:M8363"/>
    <mergeCell ref="N8363:Q8363"/>
    <mergeCell ref="R8363:U8363"/>
    <mergeCell ref="V8363:W8363"/>
    <mergeCell ref="X8363:Y8363"/>
    <mergeCell ref="Z8363:AA8363"/>
    <mergeCell ref="AB8363:AC8363"/>
    <mergeCell ref="AD8363:AE8363"/>
    <mergeCell ref="AF8363:AG8363"/>
    <mergeCell ref="AH8363:AJ8363"/>
    <mergeCell ref="D8364:E8364"/>
    <mergeCell ref="F8364:J8364"/>
    <mergeCell ref="K8364:M8364"/>
    <mergeCell ref="N8364:Q8364"/>
    <mergeCell ref="R8364:U8364"/>
    <mergeCell ref="V8364:W8364"/>
    <mergeCell ref="X8364:Y8364"/>
    <mergeCell ref="Z8364:AA8364"/>
    <mergeCell ref="AB8364:AC8364"/>
    <mergeCell ref="AD8364:AE8364"/>
    <mergeCell ref="AF8364:AG8364"/>
    <mergeCell ref="AH8364:AJ8364"/>
    <mergeCell ref="D8365:E8365"/>
    <mergeCell ref="F8365:J8365"/>
    <mergeCell ref="K8365:M8365"/>
    <mergeCell ref="N8365:Q8365"/>
    <mergeCell ref="R8365:U8365"/>
    <mergeCell ref="V8365:W8365"/>
    <mergeCell ref="X8365:Y8365"/>
    <mergeCell ref="Z8365:AA8365"/>
    <mergeCell ref="AB8365:AC8365"/>
    <mergeCell ref="AD8365:AE8365"/>
    <mergeCell ref="AF8365:AG8365"/>
    <mergeCell ref="AH8365:AJ8365"/>
    <mergeCell ref="D8360:E8360"/>
    <mergeCell ref="F8360:J8360"/>
    <mergeCell ref="K8360:M8360"/>
    <mergeCell ref="N8360:Q8360"/>
    <mergeCell ref="R8360:U8360"/>
    <mergeCell ref="V8360:W8360"/>
    <mergeCell ref="X8360:Y8360"/>
    <mergeCell ref="Z8360:AA8360"/>
    <mergeCell ref="AB8360:AC8360"/>
    <mergeCell ref="AD8360:AE8360"/>
    <mergeCell ref="AF8360:AG8360"/>
    <mergeCell ref="AH8360:AJ8360"/>
    <mergeCell ref="D8361:E8361"/>
    <mergeCell ref="F8361:J8361"/>
    <mergeCell ref="K8361:M8361"/>
    <mergeCell ref="N8361:Q8361"/>
    <mergeCell ref="R8361:U8361"/>
    <mergeCell ref="V8361:W8361"/>
    <mergeCell ref="X8361:Y8361"/>
    <mergeCell ref="Z8361:AA8361"/>
    <mergeCell ref="AB8361:AC8361"/>
    <mergeCell ref="AD8361:AE8361"/>
    <mergeCell ref="AF8361:AG8361"/>
    <mergeCell ref="AH8361:AJ8361"/>
    <mergeCell ref="D8362:E8362"/>
    <mergeCell ref="F8362:J8362"/>
    <mergeCell ref="K8362:M8362"/>
    <mergeCell ref="N8362:Q8362"/>
    <mergeCell ref="R8362:U8362"/>
    <mergeCell ref="V8362:W8362"/>
    <mergeCell ref="X8362:Y8362"/>
    <mergeCell ref="Z8362:AA8362"/>
    <mergeCell ref="AB8362:AC8362"/>
    <mergeCell ref="AD8362:AE8362"/>
    <mergeCell ref="AF8362:AG8362"/>
    <mergeCell ref="AH8362:AJ8362"/>
    <mergeCell ref="D8357:E8357"/>
    <mergeCell ref="F8357:J8357"/>
    <mergeCell ref="K8357:M8357"/>
    <mergeCell ref="N8357:Q8357"/>
    <mergeCell ref="R8357:U8357"/>
    <mergeCell ref="V8357:W8357"/>
    <mergeCell ref="X8357:Y8357"/>
    <mergeCell ref="Z8357:AA8357"/>
    <mergeCell ref="AB8357:AC8357"/>
    <mergeCell ref="AD8357:AE8357"/>
    <mergeCell ref="AF8357:AG8357"/>
    <mergeCell ref="AH8357:AJ8357"/>
    <mergeCell ref="D8358:E8358"/>
    <mergeCell ref="F8358:J8358"/>
    <mergeCell ref="K8358:M8358"/>
    <mergeCell ref="N8358:Q8358"/>
    <mergeCell ref="R8358:U8358"/>
    <mergeCell ref="V8358:W8358"/>
    <mergeCell ref="X8358:Y8358"/>
    <mergeCell ref="Z8358:AA8358"/>
    <mergeCell ref="AB8358:AC8358"/>
    <mergeCell ref="AD8358:AE8358"/>
    <mergeCell ref="AF8358:AG8358"/>
    <mergeCell ref="AH8358:AJ8358"/>
    <mergeCell ref="D8359:E8359"/>
    <mergeCell ref="F8359:J8359"/>
    <mergeCell ref="K8359:M8359"/>
    <mergeCell ref="N8359:Q8359"/>
    <mergeCell ref="R8359:U8359"/>
    <mergeCell ref="V8359:W8359"/>
    <mergeCell ref="X8359:Y8359"/>
    <mergeCell ref="Z8359:AA8359"/>
    <mergeCell ref="AB8359:AC8359"/>
    <mergeCell ref="AD8359:AE8359"/>
    <mergeCell ref="AF8359:AG8359"/>
    <mergeCell ref="AH8359:AJ8359"/>
    <mergeCell ref="D8354:E8354"/>
    <mergeCell ref="F8354:J8354"/>
    <mergeCell ref="K8354:M8354"/>
    <mergeCell ref="N8354:Q8354"/>
    <mergeCell ref="R8354:U8354"/>
    <mergeCell ref="V8354:W8354"/>
    <mergeCell ref="X8354:Y8354"/>
    <mergeCell ref="Z8354:AA8354"/>
    <mergeCell ref="AB8354:AC8354"/>
    <mergeCell ref="AD8354:AE8354"/>
    <mergeCell ref="AF8354:AG8354"/>
    <mergeCell ref="AH8354:AJ8354"/>
    <mergeCell ref="D8355:E8355"/>
    <mergeCell ref="F8355:J8355"/>
    <mergeCell ref="K8355:M8355"/>
    <mergeCell ref="N8355:Q8355"/>
    <mergeCell ref="R8355:U8355"/>
    <mergeCell ref="V8355:W8355"/>
    <mergeCell ref="X8355:Y8355"/>
    <mergeCell ref="Z8355:AA8355"/>
    <mergeCell ref="AB8355:AC8355"/>
    <mergeCell ref="AD8355:AE8355"/>
    <mergeCell ref="AF8355:AG8355"/>
    <mergeCell ref="AH8355:AJ8355"/>
    <mergeCell ref="D8356:E8356"/>
    <mergeCell ref="F8356:J8356"/>
    <mergeCell ref="K8356:M8356"/>
    <mergeCell ref="N8356:Q8356"/>
    <mergeCell ref="R8356:U8356"/>
    <mergeCell ref="V8356:W8356"/>
    <mergeCell ref="X8356:Y8356"/>
    <mergeCell ref="Z8356:AA8356"/>
    <mergeCell ref="AB8356:AC8356"/>
    <mergeCell ref="AD8356:AE8356"/>
    <mergeCell ref="AF8356:AG8356"/>
    <mergeCell ref="AH8356:AJ8356"/>
    <mergeCell ref="D8351:E8351"/>
    <mergeCell ref="F8351:J8351"/>
    <mergeCell ref="K8351:M8351"/>
    <mergeCell ref="N8351:Q8351"/>
    <mergeCell ref="R8351:U8351"/>
    <mergeCell ref="V8351:W8351"/>
    <mergeCell ref="X8351:Y8351"/>
    <mergeCell ref="Z8351:AA8351"/>
    <mergeCell ref="AB8351:AC8351"/>
    <mergeCell ref="AD8351:AE8351"/>
    <mergeCell ref="AF8351:AG8351"/>
    <mergeCell ref="AH8351:AJ8351"/>
    <mergeCell ref="D8352:E8352"/>
    <mergeCell ref="F8352:J8352"/>
    <mergeCell ref="K8352:M8352"/>
    <mergeCell ref="N8352:Q8352"/>
    <mergeCell ref="R8352:U8352"/>
    <mergeCell ref="V8352:W8352"/>
    <mergeCell ref="X8352:Y8352"/>
    <mergeCell ref="Z8352:AA8352"/>
    <mergeCell ref="AB8352:AC8352"/>
    <mergeCell ref="AD8352:AE8352"/>
    <mergeCell ref="AF8352:AG8352"/>
    <mergeCell ref="AH8352:AJ8352"/>
    <mergeCell ref="D8353:E8353"/>
    <mergeCell ref="F8353:J8353"/>
    <mergeCell ref="K8353:M8353"/>
    <mergeCell ref="N8353:Q8353"/>
    <mergeCell ref="R8353:U8353"/>
    <mergeCell ref="V8353:W8353"/>
    <mergeCell ref="X8353:Y8353"/>
    <mergeCell ref="Z8353:AA8353"/>
    <mergeCell ref="AB8353:AC8353"/>
    <mergeCell ref="AD8353:AE8353"/>
    <mergeCell ref="AF8353:AG8353"/>
    <mergeCell ref="AH8353:AJ8353"/>
    <mergeCell ref="D8348:E8348"/>
    <mergeCell ref="F8348:J8348"/>
    <mergeCell ref="K8348:M8348"/>
    <mergeCell ref="N8348:Q8348"/>
    <mergeCell ref="R8348:U8348"/>
    <mergeCell ref="V8348:W8348"/>
    <mergeCell ref="X8348:Y8348"/>
    <mergeCell ref="Z8348:AA8348"/>
    <mergeCell ref="AB8348:AC8348"/>
    <mergeCell ref="AD8348:AE8348"/>
    <mergeCell ref="AF8348:AG8348"/>
    <mergeCell ref="AH8348:AJ8348"/>
    <mergeCell ref="D8349:E8349"/>
    <mergeCell ref="F8349:J8349"/>
    <mergeCell ref="K8349:M8349"/>
    <mergeCell ref="N8349:Q8349"/>
    <mergeCell ref="R8349:U8349"/>
    <mergeCell ref="V8349:W8349"/>
    <mergeCell ref="X8349:Y8349"/>
    <mergeCell ref="Z8349:AA8349"/>
    <mergeCell ref="AB8349:AC8349"/>
    <mergeCell ref="AD8349:AE8349"/>
    <mergeCell ref="AF8349:AG8349"/>
    <mergeCell ref="AH8349:AJ8349"/>
    <mergeCell ref="D8350:E8350"/>
    <mergeCell ref="F8350:J8350"/>
    <mergeCell ref="K8350:M8350"/>
    <mergeCell ref="N8350:Q8350"/>
    <mergeCell ref="R8350:U8350"/>
    <mergeCell ref="V8350:W8350"/>
    <mergeCell ref="X8350:Y8350"/>
    <mergeCell ref="Z8350:AA8350"/>
    <mergeCell ref="AB8350:AC8350"/>
    <mergeCell ref="AD8350:AE8350"/>
    <mergeCell ref="AF8350:AG8350"/>
    <mergeCell ref="AH8350:AJ8350"/>
    <mergeCell ref="D8345:E8345"/>
    <mergeCell ref="F8345:J8345"/>
    <mergeCell ref="K8345:M8345"/>
    <mergeCell ref="N8345:Q8345"/>
    <mergeCell ref="R8345:U8345"/>
    <mergeCell ref="V8345:W8345"/>
    <mergeCell ref="X8345:Y8345"/>
    <mergeCell ref="Z8345:AA8345"/>
    <mergeCell ref="AB8345:AC8345"/>
    <mergeCell ref="AD8345:AE8345"/>
    <mergeCell ref="AF8345:AG8345"/>
    <mergeCell ref="AH8345:AJ8345"/>
    <mergeCell ref="D8346:E8346"/>
    <mergeCell ref="F8346:J8346"/>
    <mergeCell ref="K8346:M8346"/>
    <mergeCell ref="N8346:Q8346"/>
    <mergeCell ref="R8346:U8346"/>
    <mergeCell ref="V8346:W8346"/>
    <mergeCell ref="X8346:Y8346"/>
    <mergeCell ref="Z8346:AA8346"/>
    <mergeCell ref="AB8346:AC8346"/>
    <mergeCell ref="AD8346:AE8346"/>
    <mergeCell ref="AF8346:AG8346"/>
    <mergeCell ref="AH8346:AJ8346"/>
    <mergeCell ref="D8347:E8347"/>
    <mergeCell ref="F8347:J8347"/>
    <mergeCell ref="K8347:M8347"/>
    <mergeCell ref="N8347:Q8347"/>
    <mergeCell ref="R8347:U8347"/>
    <mergeCell ref="V8347:W8347"/>
    <mergeCell ref="X8347:Y8347"/>
    <mergeCell ref="Z8347:AA8347"/>
    <mergeCell ref="AB8347:AC8347"/>
    <mergeCell ref="AD8347:AE8347"/>
    <mergeCell ref="AF8347:AG8347"/>
    <mergeCell ref="AH8347:AJ8347"/>
    <mergeCell ref="B8335:F8335"/>
    <mergeCell ref="H8335:R8335"/>
    <mergeCell ref="AB8336:AG8340"/>
    <mergeCell ref="B8337:E8337"/>
    <mergeCell ref="H8337:N8337"/>
    <mergeCell ref="O8337:R8337"/>
    <mergeCell ref="T8337:AA8337"/>
    <mergeCell ref="B8342:B8343"/>
    <mergeCell ref="D8342:E8343"/>
    <mergeCell ref="G8342:H8343"/>
    <mergeCell ref="J8342:M8343"/>
    <mergeCell ref="N8342:O8343"/>
    <mergeCell ref="Q8342:S8343"/>
    <mergeCell ref="T8342:U8343"/>
    <mergeCell ref="X8342:Y8343"/>
    <mergeCell ref="Z8342:AA8343"/>
    <mergeCell ref="AB8342:AB8343"/>
    <mergeCell ref="AC8342:AC8343"/>
    <mergeCell ref="AE8342:AE8343"/>
    <mergeCell ref="AF8342:AF8343"/>
    <mergeCell ref="AG8342:AH8343"/>
    <mergeCell ref="D8344:E8344"/>
    <mergeCell ref="F8344:J8344"/>
    <mergeCell ref="K8344:M8344"/>
    <mergeCell ref="N8344:Q8344"/>
    <mergeCell ref="R8344:U8344"/>
    <mergeCell ref="V8344:W8344"/>
    <mergeCell ref="X8344:Y8344"/>
    <mergeCell ref="Z8344:AA8344"/>
    <mergeCell ref="AB8344:AC8344"/>
    <mergeCell ref="AD8344:AE8344"/>
    <mergeCell ref="AF8344:AG8344"/>
    <mergeCell ref="AH8344:AJ8344"/>
    <mergeCell ref="D8326:E8326"/>
    <mergeCell ref="F8326:J8326"/>
    <mergeCell ref="K8326:M8326"/>
    <mergeCell ref="N8326:Q8326"/>
    <mergeCell ref="R8326:U8326"/>
    <mergeCell ref="V8326:W8326"/>
    <mergeCell ref="D8327:E8327"/>
    <mergeCell ref="F8327:J8327"/>
    <mergeCell ref="K8327:M8327"/>
    <mergeCell ref="N8327:Q8327"/>
    <mergeCell ref="R8327:U8327"/>
    <mergeCell ref="V8327:W8327"/>
    <mergeCell ref="D8328:E8328"/>
    <mergeCell ref="F8328:J8328"/>
    <mergeCell ref="K8328:M8328"/>
    <mergeCell ref="N8328:Q8328"/>
    <mergeCell ref="R8328:U8328"/>
    <mergeCell ref="V8328:W8328"/>
    <mergeCell ref="D8329:E8329"/>
    <mergeCell ref="F8329:J8329"/>
    <mergeCell ref="K8329:M8329"/>
    <mergeCell ref="N8329:Q8329"/>
    <mergeCell ref="R8329:U8329"/>
    <mergeCell ref="V8329:W8329"/>
    <mergeCell ref="D8330:E8330"/>
    <mergeCell ref="F8330:J8330"/>
    <mergeCell ref="K8330:M8330"/>
    <mergeCell ref="N8330:Q8330"/>
    <mergeCell ref="R8330:U8330"/>
    <mergeCell ref="V8330:W8330"/>
    <mergeCell ref="D8331:E8331"/>
    <mergeCell ref="F8331:J8331"/>
    <mergeCell ref="K8331:M8331"/>
    <mergeCell ref="N8331:Q8331"/>
    <mergeCell ref="R8331:U8331"/>
    <mergeCell ref="V8331:W8331"/>
    <mergeCell ref="D8320:E8320"/>
    <mergeCell ref="F8320:J8320"/>
    <mergeCell ref="K8320:M8320"/>
    <mergeCell ref="N8320:Q8320"/>
    <mergeCell ref="R8320:U8320"/>
    <mergeCell ref="V8320:W8320"/>
    <mergeCell ref="D8321:E8321"/>
    <mergeCell ref="F8321:J8321"/>
    <mergeCell ref="K8321:M8321"/>
    <mergeCell ref="N8321:Q8321"/>
    <mergeCell ref="R8321:U8321"/>
    <mergeCell ref="V8321:W8321"/>
    <mergeCell ref="D8322:E8322"/>
    <mergeCell ref="F8322:J8322"/>
    <mergeCell ref="K8322:M8322"/>
    <mergeCell ref="N8322:Q8322"/>
    <mergeCell ref="R8322:U8322"/>
    <mergeCell ref="V8322:W8322"/>
    <mergeCell ref="D8323:E8323"/>
    <mergeCell ref="F8323:J8323"/>
    <mergeCell ref="K8323:M8323"/>
    <mergeCell ref="N8323:Q8323"/>
    <mergeCell ref="R8323:U8323"/>
    <mergeCell ref="V8323:W8323"/>
    <mergeCell ref="D8324:E8324"/>
    <mergeCell ref="F8324:J8324"/>
    <mergeCell ref="K8324:M8324"/>
    <mergeCell ref="N8324:Q8324"/>
    <mergeCell ref="R8324:U8324"/>
    <mergeCell ref="V8324:W8324"/>
    <mergeCell ref="D8325:E8325"/>
    <mergeCell ref="F8325:J8325"/>
    <mergeCell ref="K8325:M8325"/>
    <mergeCell ref="N8325:Q8325"/>
    <mergeCell ref="R8325:U8325"/>
    <mergeCell ref="V8325:W8325"/>
    <mergeCell ref="D8314:E8314"/>
    <mergeCell ref="F8314:J8314"/>
    <mergeCell ref="K8314:M8314"/>
    <mergeCell ref="N8314:Q8314"/>
    <mergeCell ref="R8314:U8314"/>
    <mergeCell ref="V8314:W8314"/>
    <mergeCell ref="D8315:E8315"/>
    <mergeCell ref="F8315:J8315"/>
    <mergeCell ref="K8315:M8315"/>
    <mergeCell ref="N8315:Q8315"/>
    <mergeCell ref="R8315:U8315"/>
    <mergeCell ref="V8315:W8315"/>
    <mergeCell ref="D8316:E8316"/>
    <mergeCell ref="F8316:J8316"/>
    <mergeCell ref="K8316:M8316"/>
    <mergeCell ref="N8316:Q8316"/>
    <mergeCell ref="R8316:U8316"/>
    <mergeCell ref="V8316:W8316"/>
    <mergeCell ref="D8317:E8317"/>
    <mergeCell ref="F8317:J8317"/>
    <mergeCell ref="K8317:M8317"/>
    <mergeCell ref="N8317:Q8317"/>
    <mergeCell ref="R8317:U8317"/>
    <mergeCell ref="V8317:W8317"/>
    <mergeCell ref="D8318:E8318"/>
    <mergeCell ref="F8318:J8318"/>
    <mergeCell ref="K8318:M8318"/>
    <mergeCell ref="N8318:Q8318"/>
    <mergeCell ref="R8318:U8318"/>
    <mergeCell ref="V8318:W8318"/>
    <mergeCell ref="D8319:E8319"/>
    <mergeCell ref="F8319:J8319"/>
    <mergeCell ref="K8319:M8319"/>
    <mergeCell ref="N8319:Q8319"/>
    <mergeCell ref="R8319:U8319"/>
    <mergeCell ref="V8319:W8319"/>
    <mergeCell ref="D8308:E8308"/>
    <mergeCell ref="F8308:J8308"/>
    <mergeCell ref="K8308:M8308"/>
    <mergeCell ref="N8308:Q8308"/>
    <mergeCell ref="R8308:U8308"/>
    <mergeCell ref="V8308:W8308"/>
    <mergeCell ref="T8306:U8307"/>
    <mergeCell ref="X8306:Y8307"/>
    <mergeCell ref="D8309:E8309"/>
    <mergeCell ref="F8309:J8309"/>
    <mergeCell ref="K8309:M8309"/>
    <mergeCell ref="N8309:Q8309"/>
    <mergeCell ref="R8309:U8309"/>
    <mergeCell ref="V8309:W8309"/>
    <mergeCell ref="D8310:E8310"/>
    <mergeCell ref="F8310:J8310"/>
    <mergeCell ref="K8310:M8310"/>
    <mergeCell ref="N8310:Q8310"/>
    <mergeCell ref="R8310:U8310"/>
    <mergeCell ref="V8310:W8310"/>
    <mergeCell ref="D8311:E8311"/>
    <mergeCell ref="F8311:J8311"/>
    <mergeCell ref="K8311:M8311"/>
    <mergeCell ref="N8311:Q8311"/>
    <mergeCell ref="R8311:U8311"/>
    <mergeCell ref="V8311:W8311"/>
    <mergeCell ref="D8312:E8312"/>
    <mergeCell ref="F8312:J8312"/>
    <mergeCell ref="K8312:M8312"/>
    <mergeCell ref="N8312:Q8312"/>
    <mergeCell ref="R8312:U8312"/>
    <mergeCell ref="V8312:W8312"/>
    <mergeCell ref="D8313:E8313"/>
    <mergeCell ref="F8313:J8313"/>
    <mergeCell ref="K8313:M8313"/>
    <mergeCell ref="N8313:Q8313"/>
    <mergeCell ref="R8313:U8313"/>
    <mergeCell ref="V8313:W8313"/>
    <mergeCell ref="D8296:E8296"/>
    <mergeCell ref="F8296:J8296"/>
    <mergeCell ref="K8296:M8296"/>
    <mergeCell ref="N8296:Q8296"/>
    <mergeCell ref="R8296:U8296"/>
    <mergeCell ref="V8296:W8296"/>
    <mergeCell ref="X8296:Y8296"/>
    <mergeCell ref="Z8296:AA8296"/>
    <mergeCell ref="AB8296:AC8296"/>
    <mergeCell ref="AD8296:AE8296"/>
    <mergeCell ref="AF8296:AG8296"/>
    <mergeCell ref="AH8296:AJ8296"/>
    <mergeCell ref="D8297:E8297"/>
    <mergeCell ref="F8297:J8297"/>
    <mergeCell ref="K8297:M8297"/>
    <mergeCell ref="N8297:Q8297"/>
    <mergeCell ref="R8297:U8297"/>
    <mergeCell ref="V8297:W8297"/>
    <mergeCell ref="X8297:Y8297"/>
    <mergeCell ref="Z8297:AA8297"/>
    <mergeCell ref="AB8297:AC8297"/>
    <mergeCell ref="AD8297:AE8297"/>
    <mergeCell ref="AF8297:AG8297"/>
    <mergeCell ref="AH8297:AJ8297"/>
    <mergeCell ref="B8298:E8298"/>
    <mergeCell ref="B8299:F8299"/>
    <mergeCell ref="H8299:R8299"/>
    <mergeCell ref="AB8300:AG8304"/>
    <mergeCell ref="B8301:E8301"/>
    <mergeCell ref="H8301:N8301"/>
    <mergeCell ref="O8301:R8301"/>
    <mergeCell ref="T8301:AA8301"/>
    <mergeCell ref="Z8306:AA8307"/>
    <mergeCell ref="AB8306:AB8307"/>
    <mergeCell ref="AC8306:AC8307"/>
    <mergeCell ref="AE8306:AE8307"/>
    <mergeCell ref="B8306:B8307"/>
    <mergeCell ref="D8306:E8307"/>
    <mergeCell ref="G8306:H8307"/>
    <mergeCell ref="J8306:M8307"/>
    <mergeCell ref="N8306:O8307"/>
    <mergeCell ref="Q8306:S8307"/>
    <mergeCell ref="AF8306:AF8307"/>
    <mergeCell ref="AG8306:AH8307"/>
    <mergeCell ref="D8293:E8293"/>
    <mergeCell ref="F8293:J8293"/>
    <mergeCell ref="K8293:M8293"/>
    <mergeCell ref="N8293:Q8293"/>
    <mergeCell ref="R8293:U8293"/>
    <mergeCell ref="V8293:W8293"/>
    <mergeCell ref="X8293:Y8293"/>
    <mergeCell ref="Z8293:AA8293"/>
    <mergeCell ref="AB8293:AC8293"/>
    <mergeCell ref="AD8293:AE8293"/>
    <mergeCell ref="AF8293:AG8293"/>
    <mergeCell ref="AH8293:AJ8293"/>
    <mergeCell ref="D8294:E8294"/>
    <mergeCell ref="F8294:J8294"/>
    <mergeCell ref="K8294:M8294"/>
    <mergeCell ref="N8294:Q8294"/>
    <mergeCell ref="R8294:U8294"/>
    <mergeCell ref="V8294:W8294"/>
    <mergeCell ref="X8294:Y8294"/>
    <mergeCell ref="Z8294:AA8294"/>
    <mergeCell ref="AB8294:AC8294"/>
    <mergeCell ref="AD8294:AE8294"/>
    <mergeCell ref="AF8294:AG8294"/>
    <mergeCell ref="AH8294:AJ8294"/>
    <mergeCell ref="D8295:E8295"/>
    <mergeCell ref="F8295:J8295"/>
    <mergeCell ref="K8295:M8295"/>
    <mergeCell ref="N8295:Q8295"/>
    <mergeCell ref="R8295:U8295"/>
    <mergeCell ref="V8295:W8295"/>
    <mergeCell ref="X8295:Y8295"/>
    <mergeCell ref="Z8295:AA8295"/>
    <mergeCell ref="AB8295:AC8295"/>
    <mergeCell ref="AD8295:AE8295"/>
    <mergeCell ref="AF8295:AG8295"/>
    <mergeCell ref="AH8295:AJ8295"/>
    <mergeCell ref="D8290:E8290"/>
    <mergeCell ref="F8290:J8290"/>
    <mergeCell ref="K8290:M8290"/>
    <mergeCell ref="N8290:Q8290"/>
    <mergeCell ref="R8290:U8290"/>
    <mergeCell ref="V8290:W8290"/>
    <mergeCell ref="X8290:Y8290"/>
    <mergeCell ref="Z8290:AA8290"/>
    <mergeCell ref="AB8290:AC8290"/>
    <mergeCell ref="AD8290:AE8290"/>
    <mergeCell ref="AF8290:AG8290"/>
    <mergeCell ref="AH8290:AJ8290"/>
    <mergeCell ref="D8291:E8291"/>
    <mergeCell ref="F8291:J8291"/>
    <mergeCell ref="K8291:M8291"/>
    <mergeCell ref="N8291:Q8291"/>
    <mergeCell ref="R8291:U8291"/>
    <mergeCell ref="V8291:W8291"/>
    <mergeCell ref="X8291:Y8291"/>
    <mergeCell ref="Z8291:AA8291"/>
    <mergeCell ref="AB8291:AC8291"/>
    <mergeCell ref="AD8291:AE8291"/>
    <mergeCell ref="AF8291:AG8291"/>
    <mergeCell ref="AH8291:AJ8291"/>
    <mergeCell ref="D8292:E8292"/>
    <mergeCell ref="F8292:J8292"/>
    <mergeCell ref="K8292:M8292"/>
    <mergeCell ref="N8292:Q8292"/>
    <mergeCell ref="R8292:U8292"/>
    <mergeCell ref="V8292:W8292"/>
    <mergeCell ref="X8292:Y8292"/>
    <mergeCell ref="Z8292:AA8292"/>
    <mergeCell ref="AB8292:AC8292"/>
    <mergeCell ref="AD8292:AE8292"/>
    <mergeCell ref="AF8292:AG8292"/>
    <mergeCell ref="AH8292:AJ8292"/>
    <mergeCell ref="D8287:E8287"/>
    <mergeCell ref="F8287:J8287"/>
    <mergeCell ref="K8287:M8287"/>
    <mergeCell ref="N8287:Q8287"/>
    <mergeCell ref="R8287:U8287"/>
    <mergeCell ref="V8287:W8287"/>
    <mergeCell ref="X8287:Y8287"/>
    <mergeCell ref="Z8287:AA8287"/>
    <mergeCell ref="AB8287:AC8287"/>
    <mergeCell ref="AD8287:AE8287"/>
    <mergeCell ref="AF8287:AG8287"/>
    <mergeCell ref="AH8287:AJ8287"/>
    <mergeCell ref="D8288:E8288"/>
    <mergeCell ref="F8288:J8288"/>
    <mergeCell ref="K8288:M8288"/>
    <mergeCell ref="N8288:Q8288"/>
    <mergeCell ref="R8288:U8288"/>
    <mergeCell ref="V8288:W8288"/>
    <mergeCell ref="X8288:Y8288"/>
    <mergeCell ref="Z8288:AA8288"/>
    <mergeCell ref="AB8288:AC8288"/>
    <mergeCell ref="AD8288:AE8288"/>
    <mergeCell ref="AF8288:AG8288"/>
    <mergeCell ref="AH8288:AJ8288"/>
    <mergeCell ref="D8289:E8289"/>
    <mergeCell ref="F8289:J8289"/>
    <mergeCell ref="K8289:M8289"/>
    <mergeCell ref="N8289:Q8289"/>
    <mergeCell ref="R8289:U8289"/>
    <mergeCell ref="V8289:W8289"/>
    <mergeCell ref="X8289:Y8289"/>
    <mergeCell ref="Z8289:AA8289"/>
    <mergeCell ref="AB8289:AC8289"/>
    <mergeCell ref="AD8289:AE8289"/>
    <mergeCell ref="AF8289:AG8289"/>
    <mergeCell ref="AH8289:AJ8289"/>
    <mergeCell ref="D8284:E8284"/>
    <mergeCell ref="F8284:J8284"/>
    <mergeCell ref="K8284:M8284"/>
    <mergeCell ref="N8284:Q8284"/>
    <mergeCell ref="R8284:U8284"/>
    <mergeCell ref="V8284:W8284"/>
    <mergeCell ref="X8284:Y8284"/>
    <mergeCell ref="Z8284:AA8284"/>
    <mergeCell ref="AB8284:AC8284"/>
    <mergeCell ref="AD8284:AE8284"/>
    <mergeCell ref="AF8284:AG8284"/>
    <mergeCell ref="AH8284:AJ8284"/>
    <mergeCell ref="D8285:E8285"/>
    <mergeCell ref="F8285:J8285"/>
    <mergeCell ref="K8285:M8285"/>
    <mergeCell ref="N8285:Q8285"/>
    <mergeCell ref="R8285:U8285"/>
    <mergeCell ref="V8285:W8285"/>
    <mergeCell ref="X8285:Y8285"/>
    <mergeCell ref="Z8285:AA8285"/>
    <mergeCell ref="AB8285:AC8285"/>
    <mergeCell ref="AD8285:AE8285"/>
    <mergeCell ref="AF8285:AG8285"/>
    <mergeCell ref="AH8285:AJ8285"/>
    <mergeCell ref="D8286:E8286"/>
    <mergeCell ref="F8286:J8286"/>
    <mergeCell ref="K8286:M8286"/>
    <mergeCell ref="N8286:Q8286"/>
    <mergeCell ref="R8286:U8286"/>
    <mergeCell ref="V8286:W8286"/>
    <mergeCell ref="X8286:Y8286"/>
    <mergeCell ref="Z8286:AA8286"/>
    <mergeCell ref="AB8286:AC8286"/>
    <mergeCell ref="AD8286:AE8286"/>
    <mergeCell ref="AF8286:AG8286"/>
    <mergeCell ref="AH8286:AJ8286"/>
    <mergeCell ref="D8281:E8281"/>
    <mergeCell ref="F8281:J8281"/>
    <mergeCell ref="K8281:M8281"/>
    <mergeCell ref="N8281:Q8281"/>
    <mergeCell ref="R8281:U8281"/>
    <mergeCell ref="V8281:W8281"/>
    <mergeCell ref="X8281:Y8281"/>
    <mergeCell ref="Z8281:AA8281"/>
    <mergeCell ref="AB8281:AC8281"/>
    <mergeCell ref="AD8281:AE8281"/>
    <mergeCell ref="AF8281:AG8281"/>
    <mergeCell ref="AH8281:AJ8281"/>
    <mergeCell ref="D8282:E8282"/>
    <mergeCell ref="F8282:J8282"/>
    <mergeCell ref="K8282:M8282"/>
    <mergeCell ref="N8282:Q8282"/>
    <mergeCell ref="R8282:U8282"/>
    <mergeCell ref="V8282:W8282"/>
    <mergeCell ref="X8282:Y8282"/>
    <mergeCell ref="Z8282:AA8282"/>
    <mergeCell ref="AB8282:AC8282"/>
    <mergeCell ref="AD8282:AE8282"/>
    <mergeCell ref="AF8282:AG8282"/>
    <mergeCell ref="AH8282:AJ8282"/>
    <mergeCell ref="D8283:E8283"/>
    <mergeCell ref="F8283:J8283"/>
    <mergeCell ref="K8283:M8283"/>
    <mergeCell ref="N8283:Q8283"/>
    <mergeCell ref="R8283:U8283"/>
    <mergeCell ref="V8283:W8283"/>
    <mergeCell ref="X8283:Y8283"/>
    <mergeCell ref="Z8283:AA8283"/>
    <mergeCell ref="AB8283:AC8283"/>
    <mergeCell ref="AD8283:AE8283"/>
    <mergeCell ref="AF8283:AG8283"/>
    <mergeCell ref="AH8283:AJ8283"/>
    <mergeCell ref="D8278:E8278"/>
    <mergeCell ref="F8278:J8278"/>
    <mergeCell ref="K8278:M8278"/>
    <mergeCell ref="N8278:Q8278"/>
    <mergeCell ref="R8278:U8278"/>
    <mergeCell ref="V8278:W8278"/>
    <mergeCell ref="X8278:Y8278"/>
    <mergeCell ref="Z8278:AA8278"/>
    <mergeCell ref="AB8278:AC8278"/>
    <mergeCell ref="AD8278:AE8278"/>
    <mergeCell ref="AF8278:AG8278"/>
    <mergeCell ref="AH8278:AJ8278"/>
    <mergeCell ref="D8279:E8279"/>
    <mergeCell ref="F8279:J8279"/>
    <mergeCell ref="K8279:M8279"/>
    <mergeCell ref="N8279:Q8279"/>
    <mergeCell ref="R8279:U8279"/>
    <mergeCell ref="V8279:W8279"/>
    <mergeCell ref="X8279:Y8279"/>
    <mergeCell ref="Z8279:AA8279"/>
    <mergeCell ref="AB8279:AC8279"/>
    <mergeCell ref="AD8279:AE8279"/>
    <mergeCell ref="AF8279:AG8279"/>
    <mergeCell ref="AH8279:AJ8279"/>
    <mergeCell ref="D8280:E8280"/>
    <mergeCell ref="F8280:J8280"/>
    <mergeCell ref="K8280:M8280"/>
    <mergeCell ref="N8280:Q8280"/>
    <mergeCell ref="R8280:U8280"/>
    <mergeCell ref="V8280:W8280"/>
    <mergeCell ref="X8280:Y8280"/>
    <mergeCell ref="Z8280:AA8280"/>
    <mergeCell ref="AB8280:AC8280"/>
    <mergeCell ref="AD8280:AE8280"/>
    <mergeCell ref="AF8280:AG8280"/>
    <mergeCell ref="AH8280:AJ8280"/>
    <mergeCell ref="D8275:E8275"/>
    <mergeCell ref="F8275:J8275"/>
    <mergeCell ref="K8275:M8275"/>
    <mergeCell ref="N8275:Q8275"/>
    <mergeCell ref="R8275:U8275"/>
    <mergeCell ref="V8275:W8275"/>
    <mergeCell ref="X8275:Y8275"/>
    <mergeCell ref="Z8275:AA8275"/>
    <mergeCell ref="AB8275:AC8275"/>
    <mergeCell ref="AD8275:AE8275"/>
    <mergeCell ref="AF8275:AG8275"/>
    <mergeCell ref="AH8275:AJ8275"/>
    <mergeCell ref="D8276:E8276"/>
    <mergeCell ref="F8276:J8276"/>
    <mergeCell ref="K8276:M8276"/>
    <mergeCell ref="N8276:Q8276"/>
    <mergeCell ref="R8276:U8276"/>
    <mergeCell ref="V8276:W8276"/>
    <mergeCell ref="X8276:Y8276"/>
    <mergeCell ref="Z8276:AA8276"/>
    <mergeCell ref="AB8276:AC8276"/>
    <mergeCell ref="AD8276:AE8276"/>
    <mergeCell ref="AF8276:AG8276"/>
    <mergeCell ref="AH8276:AJ8276"/>
    <mergeCell ref="D8277:E8277"/>
    <mergeCell ref="F8277:J8277"/>
    <mergeCell ref="K8277:M8277"/>
    <mergeCell ref="N8277:Q8277"/>
    <mergeCell ref="R8277:U8277"/>
    <mergeCell ref="V8277:W8277"/>
    <mergeCell ref="X8277:Y8277"/>
    <mergeCell ref="Z8277:AA8277"/>
    <mergeCell ref="AB8277:AC8277"/>
    <mergeCell ref="AD8277:AE8277"/>
    <mergeCell ref="AF8277:AG8277"/>
    <mergeCell ref="AH8277:AJ8277"/>
    <mergeCell ref="D8272:E8272"/>
    <mergeCell ref="F8272:J8272"/>
    <mergeCell ref="K8272:M8272"/>
    <mergeCell ref="N8272:Q8272"/>
    <mergeCell ref="R8272:U8272"/>
    <mergeCell ref="V8272:W8272"/>
    <mergeCell ref="X8272:Y8272"/>
    <mergeCell ref="Z8272:AA8272"/>
    <mergeCell ref="AB8272:AC8272"/>
    <mergeCell ref="AD8272:AE8272"/>
    <mergeCell ref="AF8272:AG8272"/>
    <mergeCell ref="AH8272:AJ8272"/>
    <mergeCell ref="D8273:E8273"/>
    <mergeCell ref="F8273:J8273"/>
    <mergeCell ref="K8273:M8273"/>
    <mergeCell ref="N8273:Q8273"/>
    <mergeCell ref="R8273:U8273"/>
    <mergeCell ref="V8273:W8273"/>
    <mergeCell ref="X8273:Y8273"/>
    <mergeCell ref="Z8273:AA8273"/>
    <mergeCell ref="AB8273:AC8273"/>
    <mergeCell ref="AD8273:AE8273"/>
    <mergeCell ref="AF8273:AG8273"/>
    <mergeCell ref="AH8273:AJ8273"/>
    <mergeCell ref="D8274:E8274"/>
    <mergeCell ref="F8274:J8274"/>
    <mergeCell ref="K8274:M8274"/>
    <mergeCell ref="N8274:Q8274"/>
    <mergeCell ref="R8274:U8274"/>
    <mergeCell ref="V8274:W8274"/>
    <mergeCell ref="X8274:Y8274"/>
    <mergeCell ref="Z8274:AA8274"/>
    <mergeCell ref="AB8274:AC8274"/>
    <mergeCell ref="AD8274:AE8274"/>
    <mergeCell ref="AF8274:AG8274"/>
    <mergeCell ref="AH8274:AJ8274"/>
    <mergeCell ref="D8269:E8269"/>
    <mergeCell ref="F8269:J8269"/>
    <mergeCell ref="K8269:M8269"/>
    <mergeCell ref="N8269:Q8269"/>
    <mergeCell ref="R8269:U8269"/>
    <mergeCell ref="V8269:W8269"/>
    <mergeCell ref="X8269:Y8269"/>
    <mergeCell ref="Z8269:AA8269"/>
    <mergeCell ref="AB8269:AC8269"/>
    <mergeCell ref="AD8269:AE8269"/>
    <mergeCell ref="AF8269:AG8269"/>
    <mergeCell ref="AH8269:AJ8269"/>
    <mergeCell ref="D8270:E8270"/>
    <mergeCell ref="F8270:J8270"/>
    <mergeCell ref="K8270:M8270"/>
    <mergeCell ref="N8270:Q8270"/>
    <mergeCell ref="R8270:U8270"/>
    <mergeCell ref="V8270:W8270"/>
    <mergeCell ref="X8270:Y8270"/>
    <mergeCell ref="Z8270:AA8270"/>
    <mergeCell ref="AB8270:AC8270"/>
    <mergeCell ref="AD8270:AE8270"/>
    <mergeCell ref="AF8270:AG8270"/>
    <mergeCell ref="AH8270:AJ8270"/>
    <mergeCell ref="D8271:E8271"/>
    <mergeCell ref="F8271:J8271"/>
    <mergeCell ref="K8271:M8271"/>
    <mergeCell ref="N8271:Q8271"/>
    <mergeCell ref="R8271:U8271"/>
    <mergeCell ref="V8271:W8271"/>
    <mergeCell ref="X8271:Y8271"/>
    <mergeCell ref="Z8271:AA8271"/>
    <mergeCell ref="AB8271:AC8271"/>
    <mergeCell ref="AD8271:AE8271"/>
    <mergeCell ref="AF8271:AG8271"/>
    <mergeCell ref="AH8271:AJ8271"/>
    <mergeCell ref="D8266:E8266"/>
    <mergeCell ref="F8266:J8266"/>
    <mergeCell ref="K8266:M8266"/>
    <mergeCell ref="N8266:Q8266"/>
    <mergeCell ref="R8266:U8266"/>
    <mergeCell ref="V8266:W8266"/>
    <mergeCell ref="X8266:Y8266"/>
    <mergeCell ref="Z8266:AA8266"/>
    <mergeCell ref="AB8266:AC8266"/>
    <mergeCell ref="AD8266:AE8266"/>
    <mergeCell ref="AF8266:AG8266"/>
    <mergeCell ref="AH8266:AJ8266"/>
    <mergeCell ref="D8267:E8267"/>
    <mergeCell ref="F8267:J8267"/>
    <mergeCell ref="K8267:M8267"/>
    <mergeCell ref="N8267:Q8267"/>
    <mergeCell ref="R8267:U8267"/>
    <mergeCell ref="V8267:W8267"/>
    <mergeCell ref="X8267:Y8267"/>
    <mergeCell ref="Z8267:AA8267"/>
    <mergeCell ref="AB8267:AC8267"/>
    <mergeCell ref="AD8267:AE8267"/>
    <mergeCell ref="AF8267:AG8267"/>
    <mergeCell ref="AH8267:AJ8267"/>
    <mergeCell ref="D8268:E8268"/>
    <mergeCell ref="F8268:J8268"/>
    <mergeCell ref="K8268:M8268"/>
    <mergeCell ref="N8268:Q8268"/>
    <mergeCell ref="R8268:U8268"/>
    <mergeCell ref="V8268:W8268"/>
    <mergeCell ref="X8268:Y8268"/>
    <mergeCell ref="Z8268:AA8268"/>
    <mergeCell ref="AB8268:AC8268"/>
    <mergeCell ref="AD8268:AE8268"/>
    <mergeCell ref="AF8268:AG8268"/>
    <mergeCell ref="AH8268:AJ8268"/>
    <mergeCell ref="D8263:E8263"/>
    <mergeCell ref="F8263:J8263"/>
    <mergeCell ref="K8263:M8263"/>
    <mergeCell ref="N8263:Q8263"/>
    <mergeCell ref="R8263:U8263"/>
    <mergeCell ref="V8263:W8263"/>
    <mergeCell ref="X8263:Y8263"/>
    <mergeCell ref="Z8263:AA8263"/>
    <mergeCell ref="AB8263:AC8263"/>
    <mergeCell ref="AD8263:AE8263"/>
    <mergeCell ref="AF8263:AG8263"/>
    <mergeCell ref="AH8263:AJ8263"/>
    <mergeCell ref="D8264:E8264"/>
    <mergeCell ref="F8264:J8264"/>
    <mergeCell ref="K8264:M8264"/>
    <mergeCell ref="N8264:Q8264"/>
    <mergeCell ref="R8264:U8264"/>
    <mergeCell ref="V8264:W8264"/>
    <mergeCell ref="X8264:Y8264"/>
    <mergeCell ref="Z8264:AA8264"/>
    <mergeCell ref="AB8264:AC8264"/>
    <mergeCell ref="AD8264:AE8264"/>
    <mergeCell ref="AF8264:AG8264"/>
    <mergeCell ref="AH8264:AJ8264"/>
    <mergeCell ref="D8265:E8265"/>
    <mergeCell ref="F8265:J8265"/>
    <mergeCell ref="K8265:M8265"/>
    <mergeCell ref="N8265:Q8265"/>
    <mergeCell ref="R8265:U8265"/>
    <mergeCell ref="V8265:W8265"/>
    <mergeCell ref="X8265:Y8265"/>
    <mergeCell ref="Z8265:AA8265"/>
    <mergeCell ref="AB8265:AC8265"/>
    <mergeCell ref="AD8265:AE8265"/>
    <mergeCell ref="AF8265:AG8265"/>
    <mergeCell ref="AH8265:AJ8265"/>
    <mergeCell ref="D8260:E8260"/>
    <mergeCell ref="F8260:J8260"/>
    <mergeCell ref="K8260:M8260"/>
    <mergeCell ref="N8260:Q8260"/>
    <mergeCell ref="R8260:U8260"/>
    <mergeCell ref="V8260:W8260"/>
    <mergeCell ref="X8260:Y8260"/>
    <mergeCell ref="Z8260:AA8260"/>
    <mergeCell ref="AB8260:AC8260"/>
    <mergeCell ref="AD8260:AE8260"/>
    <mergeCell ref="AF8260:AG8260"/>
    <mergeCell ref="AH8260:AJ8260"/>
    <mergeCell ref="D8261:E8261"/>
    <mergeCell ref="F8261:J8261"/>
    <mergeCell ref="K8261:M8261"/>
    <mergeCell ref="N8261:Q8261"/>
    <mergeCell ref="R8261:U8261"/>
    <mergeCell ref="V8261:W8261"/>
    <mergeCell ref="X8261:Y8261"/>
    <mergeCell ref="Z8261:AA8261"/>
    <mergeCell ref="AB8261:AC8261"/>
    <mergeCell ref="AD8261:AE8261"/>
    <mergeCell ref="AF8261:AG8261"/>
    <mergeCell ref="AH8261:AJ8261"/>
    <mergeCell ref="D8262:E8262"/>
    <mergeCell ref="F8262:J8262"/>
    <mergeCell ref="K8262:M8262"/>
    <mergeCell ref="N8262:Q8262"/>
    <mergeCell ref="R8262:U8262"/>
    <mergeCell ref="V8262:W8262"/>
    <mergeCell ref="X8262:Y8262"/>
    <mergeCell ref="Z8262:AA8262"/>
    <mergeCell ref="AB8262:AC8262"/>
    <mergeCell ref="AD8262:AE8262"/>
    <mergeCell ref="AF8262:AG8262"/>
    <mergeCell ref="AH8262:AJ8262"/>
    <mergeCell ref="B8250:F8250"/>
    <mergeCell ref="H8250:R8250"/>
    <mergeCell ref="AB8251:AG8255"/>
    <mergeCell ref="B8252:E8252"/>
    <mergeCell ref="H8252:N8252"/>
    <mergeCell ref="O8252:R8252"/>
    <mergeCell ref="T8252:AA8252"/>
    <mergeCell ref="B8257:B8258"/>
    <mergeCell ref="D8257:E8258"/>
    <mergeCell ref="G8257:H8258"/>
    <mergeCell ref="J8257:M8258"/>
    <mergeCell ref="N8257:O8258"/>
    <mergeCell ref="Q8257:S8258"/>
    <mergeCell ref="T8257:U8258"/>
    <mergeCell ref="X8257:Y8258"/>
    <mergeCell ref="Z8257:AA8258"/>
    <mergeCell ref="AB8257:AB8258"/>
    <mergeCell ref="AC8257:AC8258"/>
    <mergeCell ref="AE8257:AE8258"/>
    <mergeCell ref="AF8257:AF8258"/>
    <mergeCell ref="AG8257:AH8258"/>
    <mergeCell ref="D8259:E8259"/>
    <mergeCell ref="F8259:J8259"/>
    <mergeCell ref="K8259:M8259"/>
    <mergeCell ref="N8259:Q8259"/>
    <mergeCell ref="R8259:U8259"/>
    <mergeCell ref="V8259:W8259"/>
    <mergeCell ref="X8259:Y8259"/>
    <mergeCell ref="Z8259:AA8259"/>
    <mergeCell ref="AB8259:AC8259"/>
    <mergeCell ref="AD8259:AE8259"/>
    <mergeCell ref="AF8259:AG8259"/>
    <mergeCell ref="AH8259:AJ8259"/>
    <mergeCell ref="D8241:E8241"/>
    <mergeCell ref="F8241:J8241"/>
    <mergeCell ref="K8241:M8241"/>
    <mergeCell ref="N8241:Q8241"/>
    <mergeCell ref="R8241:U8241"/>
    <mergeCell ref="V8241:W8241"/>
    <mergeCell ref="D8242:E8242"/>
    <mergeCell ref="F8242:J8242"/>
    <mergeCell ref="K8242:M8242"/>
    <mergeCell ref="N8242:Q8242"/>
    <mergeCell ref="R8242:U8242"/>
    <mergeCell ref="V8242:W8242"/>
    <mergeCell ref="D8243:E8243"/>
    <mergeCell ref="F8243:J8243"/>
    <mergeCell ref="K8243:M8243"/>
    <mergeCell ref="N8243:Q8243"/>
    <mergeCell ref="R8243:U8243"/>
    <mergeCell ref="V8243:W8243"/>
    <mergeCell ref="D8244:E8244"/>
    <mergeCell ref="F8244:J8244"/>
    <mergeCell ref="K8244:M8244"/>
    <mergeCell ref="N8244:Q8244"/>
    <mergeCell ref="R8244:U8244"/>
    <mergeCell ref="V8244:W8244"/>
    <mergeCell ref="D8245:E8245"/>
    <mergeCell ref="F8245:J8245"/>
    <mergeCell ref="K8245:M8245"/>
    <mergeCell ref="N8245:Q8245"/>
    <mergeCell ref="R8245:U8245"/>
    <mergeCell ref="V8245:W8245"/>
    <mergeCell ref="D8246:E8246"/>
    <mergeCell ref="F8246:J8246"/>
    <mergeCell ref="K8246:M8246"/>
    <mergeCell ref="N8246:Q8246"/>
    <mergeCell ref="R8246:U8246"/>
    <mergeCell ref="V8246:W8246"/>
    <mergeCell ref="D8235:E8235"/>
    <mergeCell ref="F8235:J8235"/>
    <mergeCell ref="K8235:M8235"/>
    <mergeCell ref="N8235:Q8235"/>
    <mergeCell ref="R8235:U8235"/>
    <mergeCell ref="V8235:W8235"/>
    <mergeCell ref="D8236:E8236"/>
    <mergeCell ref="F8236:J8236"/>
    <mergeCell ref="K8236:M8236"/>
    <mergeCell ref="N8236:Q8236"/>
    <mergeCell ref="R8236:U8236"/>
    <mergeCell ref="V8236:W8236"/>
    <mergeCell ref="D8237:E8237"/>
    <mergeCell ref="F8237:J8237"/>
    <mergeCell ref="K8237:M8237"/>
    <mergeCell ref="N8237:Q8237"/>
    <mergeCell ref="R8237:U8237"/>
    <mergeCell ref="V8237:W8237"/>
    <mergeCell ref="D8238:E8238"/>
    <mergeCell ref="F8238:J8238"/>
    <mergeCell ref="K8238:M8238"/>
    <mergeCell ref="N8238:Q8238"/>
    <mergeCell ref="R8238:U8238"/>
    <mergeCell ref="V8238:W8238"/>
    <mergeCell ref="D8239:E8239"/>
    <mergeCell ref="F8239:J8239"/>
    <mergeCell ref="K8239:M8239"/>
    <mergeCell ref="N8239:Q8239"/>
    <mergeCell ref="R8239:U8239"/>
    <mergeCell ref="V8239:W8239"/>
    <mergeCell ref="D8240:E8240"/>
    <mergeCell ref="F8240:J8240"/>
    <mergeCell ref="K8240:M8240"/>
    <mergeCell ref="N8240:Q8240"/>
    <mergeCell ref="R8240:U8240"/>
    <mergeCell ref="V8240:W8240"/>
    <mergeCell ref="D8229:E8229"/>
    <mergeCell ref="F8229:J8229"/>
    <mergeCell ref="K8229:M8229"/>
    <mergeCell ref="N8229:Q8229"/>
    <mergeCell ref="R8229:U8229"/>
    <mergeCell ref="V8229:W8229"/>
    <mergeCell ref="D8230:E8230"/>
    <mergeCell ref="F8230:J8230"/>
    <mergeCell ref="K8230:M8230"/>
    <mergeCell ref="N8230:Q8230"/>
    <mergeCell ref="R8230:U8230"/>
    <mergeCell ref="V8230:W8230"/>
    <mergeCell ref="D8231:E8231"/>
    <mergeCell ref="F8231:J8231"/>
    <mergeCell ref="K8231:M8231"/>
    <mergeCell ref="N8231:Q8231"/>
    <mergeCell ref="R8231:U8231"/>
    <mergeCell ref="V8231:W8231"/>
    <mergeCell ref="D8232:E8232"/>
    <mergeCell ref="F8232:J8232"/>
    <mergeCell ref="K8232:M8232"/>
    <mergeCell ref="N8232:Q8232"/>
    <mergeCell ref="R8232:U8232"/>
    <mergeCell ref="V8232:W8232"/>
    <mergeCell ref="D8233:E8233"/>
    <mergeCell ref="F8233:J8233"/>
    <mergeCell ref="K8233:M8233"/>
    <mergeCell ref="N8233:Q8233"/>
    <mergeCell ref="R8233:U8233"/>
    <mergeCell ref="V8233:W8233"/>
    <mergeCell ref="D8234:E8234"/>
    <mergeCell ref="F8234:J8234"/>
    <mergeCell ref="K8234:M8234"/>
    <mergeCell ref="N8234:Q8234"/>
    <mergeCell ref="R8234:U8234"/>
    <mergeCell ref="V8234:W8234"/>
    <mergeCell ref="D8223:E8223"/>
    <mergeCell ref="F8223:J8223"/>
    <mergeCell ref="K8223:M8223"/>
    <mergeCell ref="N8223:Q8223"/>
    <mergeCell ref="R8223:U8223"/>
    <mergeCell ref="V8223:W8223"/>
    <mergeCell ref="T8221:U8222"/>
    <mergeCell ref="X8221:Y8222"/>
    <mergeCell ref="D8224:E8224"/>
    <mergeCell ref="F8224:J8224"/>
    <mergeCell ref="K8224:M8224"/>
    <mergeCell ref="N8224:Q8224"/>
    <mergeCell ref="R8224:U8224"/>
    <mergeCell ref="V8224:W8224"/>
    <mergeCell ref="D8225:E8225"/>
    <mergeCell ref="F8225:J8225"/>
    <mergeCell ref="K8225:M8225"/>
    <mergeCell ref="N8225:Q8225"/>
    <mergeCell ref="R8225:U8225"/>
    <mergeCell ref="V8225:W8225"/>
    <mergeCell ref="D8226:E8226"/>
    <mergeCell ref="F8226:J8226"/>
    <mergeCell ref="K8226:M8226"/>
    <mergeCell ref="N8226:Q8226"/>
    <mergeCell ref="R8226:U8226"/>
    <mergeCell ref="V8226:W8226"/>
    <mergeCell ref="D8227:E8227"/>
    <mergeCell ref="F8227:J8227"/>
    <mergeCell ref="K8227:M8227"/>
    <mergeCell ref="N8227:Q8227"/>
    <mergeCell ref="R8227:U8227"/>
    <mergeCell ref="V8227:W8227"/>
    <mergeCell ref="D8228:E8228"/>
    <mergeCell ref="F8228:J8228"/>
    <mergeCell ref="K8228:M8228"/>
    <mergeCell ref="N8228:Q8228"/>
    <mergeCell ref="R8228:U8228"/>
    <mergeCell ref="V8228:W8228"/>
    <mergeCell ref="D8211:E8211"/>
    <mergeCell ref="F8211:J8211"/>
    <mergeCell ref="K8211:M8211"/>
    <mergeCell ref="N8211:Q8211"/>
    <mergeCell ref="R8211:U8211"/>
    <mergeCell ref="V8211:W8211"/>
    <mergeCell ref="X8211:Y8211"/>
    <mergeCell ref="Z8211:AA8211"/>
    <mergeCell ref="AB8211:AC8211"/>
    <mergeCell ref="AD8211:AE8211"/>
    <mergeCell ref="AF8211:AG8211"/>
    <mergeCell ref="AH8211:AJ8211"/>
    <mergeCell ref="D8212:E8212"/>
    <mergeCell ref="F8212:J8212"/>
    <mergeCell ref="K8212:M8212"/>
    <mergeCell ref="N8212:Q8212"/>
    <mergeCell ref="R8212:U8212"/>
    <mergeCell ref="V8212:W8212"/>
    <mergeCell ref="X8212:Y8212"/>
    <mergeCell ref="Z8212:AA8212"/>
    <mergeCell ref="AB8212:AC8212"/>
    <mergeCell ref="AD8212:AE8212"/>
    <mergeCell ref="AF8212:AG8212"/>
    <mergeCell ref="AH8212:AJ8212"/>
    <mergeCell ref="B8213:E8213"/>
    <mergeCell ref="B8214:F8214"/>
    <mergeCell ref="H8214:R8214"/>
    <mergeCell ref="AB8215:AG8219"/>
    <mergeCell ref="B8216:E8216"/>
    <mergeCell ref="H8216:N8216"/>
    <mergeCell ref="O8216:R8216"/>
    <mergeCell ref="T8216:AA8216"/>
    <mergeCell ref="Z8221:AA8222"/>
    <mergeCell ref="AB8221:AB8222"/>
    <mergeCell ref="AC8221:AC8222"/>
    <mergeCell ref="AE8221:AE8222"/>
    <mergeCell ref="B8221:B8222"/>
    <mergeCell ref="D8221:E8222"/>
    <mergeCell ref="G8221:H8222"/>
    <mergeCell ref="J8221:M8222"/>
    <mergeCell ref="N8221:O8222"/>
    <mergeCell ref="Q8221:S8222"/>
    <mergeCell ref="AF8221:AF8222"/>
    <mergeCell ref="AG8221:AH8222"/>
    <mergeCell ref="D8208:E8208"/>
    <mergeCell ref="F8208:J8208"/>
    <mergeCell ref="K8208:M8208"/>
    <mergeCell ref="N8208:Q8208"/>
    <mergeCell ref="R8208:U8208"/>
    <mergeCell ref="V8208:W8208"/>
    <mergeCell ref="X8208:Y8208"/>
    <mergeCell ref="Z8208:AA8208"/>
    <mergeCell ref="AB8208:AC8208"/>
    <mergeCell ref="AD8208:AE8208"/>
    <mergeCell ref="AF8208:AG8208"/>
    <mergeCell ref="AH8208:AJ8208"/>
    <mergeCell ref="D8209:E8209"/>
    <mergeCell ref="F8209:J8209"/>
    <mergeCell ref="K8209:M8209"/>
    <mergeCell ref="N8209:Q8209"/>
    <mergeCell ref="R8209:U8209"/>
    <mergeCell ref="V8209:W8209"/>
    <mergeCell ref="X8209:Y8209"/>
    <mergeCell ref="Z8209:AA8209"/>
    <mergeCell ref="AB8209:AC8209"/>
    <mergeCell ref="AD8209:AE8209"/>
    <mergeCell ref="AF8209:AG8209"/>
    <mergeCell ref="AH8209:AJ8209"/>
    <mergeCell ref="D8210:E8210"/>
    <mergeCell ref="F8210:J8210"/>
    <mergeCell ref="K8210:M8210"/>
    <mergeCell ref="N8210:Q8210"/>
    <mergeCell ref="R8210:U8210"/>
    <mergeCell ref="V8210:W8210"/>
    <mergeCell ref="X8210:Y8210"/>
    <mergeCell ref="Z8210:AA8210"/>
    <mergeCell ref="AB8210:AC8210"/>
    <mergeCell ref="AD8210:AE8210"/>
    <mergeCell ref="AF8210:AG8210"/>
    <mergeCell ref="AH8210:AJ8210"/>
    <mergeCell ref="D8205:E8205"/>
    <mergeCell ref="F8205:J8205"/>
    <mergeCell ref="K8205:M8205"/>
    <mergeCell ref="N8205:Q8205"/>
    <mergeCell ref="R8205:U8205"/>
    <mergeCell ref="V8205:W8205"/>
    <mergeCell ref="X8205:Y8205"/>
    <mergeCell ref="Z8205:AA8205"/>
    <mergeCell ref="AB8205:AC8205"/>
    <mergeCell ref="AD8205:AE8205"/>
    <mergeCell ref="AF8205:AG8205"/>
    <mergeCell ref="AH8205:AJ8205"/>
    <mergeCell ref="D8206:E8206"/>
    <mergeCell ref="F8206:J8206"/>
    <mergeCell ref="K8206:M8206"/>
    <mergeCell ref="N8206:Q8206"/>
    <mergeCell ref="R8206:U8206"/>
    <mergeCell ref="V8206:W8206"/>
    <mergeCell ref="X8206:Y8206"/>
    <mergeCell ref="Z8206:AA8206"/>
    <mergeCell ref="AB8206:AC8206"/>
    <mergeCell ref="AD8206:AE8206"/>
    <mergeCell ref="AF8206:AG8206"/>
    <mergeCell ref="AH8206:AJ8206"/>
    <mergeCell ref="D8207:E8207"/>
    <mergeCell ref="F8207:J8207"/>
    <mergeCell ref="K8207:M8207"/>
    <mergeCell ref="N8207:Q8207"/>
    <mergeCell ref="R8207:U8207"/>
    <mergeCell ref="V8207:W8207"/>
    <mergeCell ref="X8207:Y8207"/>
    <mergeCell ref="Z8207:AA8207"/>
    <mergeCell ref="AB8207:AC8207"/>
    <mergeCell ref="AD8207:AE8207"/>
    <mergeCell ref="AF8207:AG8207"/>
    <mergeCell ref="AH8207:AJ8207"/>
    <mergeCell ref="D8202:E8202"/>
    <mergeCell ref="F8202:J8202"/>
    <mergeCell ref="K8202:M8202"/>
    <mergeCell ref="N8202:Q8202"/>
    <mergeCell ref="R8202:U8202"/>
    <mergeCell ref="V8202:W8202"/>
    <mergeCell ref="X8202:Y8202"/>
    <mergeCell ref="Z8202:AA8202"/>
    <mergeCell ref="AB8202:AC8202"/>
    <mergeCell ref="AD8202:AE8202"/>
    <mergeCell ref="AF8202:AG8202"/>
    <mergeCell ref="AH8202:AJ8202"/>
    <mergeCell ref="D8203:E8203"/>
    <mergeCell ref="F8203:J8203"/>
    <mergeCell ref="K8203:M8203"/>
    <mergeCell ref="N8203:Q8203"/>
    <mergeCell ref="R8203:U8203"/>
    <mergeCell ref="V8203:W8203"/>
    <mergeCell ref="X8203:Y8203"/>
    <mergeCell ref="Z8203:AA8203"/>
    <mergeCell ref="AB8203:AC8203"/>
    <mergeCell ref="AD8203:AE8203"/>
    <mergeCell ref="AF8203:AG8203"/>
    <mergeCell ref="AH8203:AJ8203"/>
    <mergeCell ref="D8204:E8204"/>
    <mergeCell ref="F8204:J8204"/>
    <mergeCell ref="K8204:M8204"/>
    <mergeCell ref="N8204:Q8204"/>
    <mergeCell ref="R8204:U8204"/>
    <mergeCell ref="V8204:W8204"/>
    <mergeCell ref="X8204:Y8204"/>
    <mergeCell ref="Z8204:AA8204"/>
    <mergeCell ref="AB8204:AC8204"/>
    <mergeCell ref="AD8204:AE8204"/>
    <mergeCell ref="AF8204:AG8204"/>
    <mergeCell ref="AH8204:AJ8204"/>
    <mergeCell ref="D8199:E8199"/>
    <mergeCell ref="F8199:J8199"/>
    <mergeCell ref="K8199:M8199"/>
    <mergeCell ref="N8199:Q8199"/>
    <mergeCell ref="R8199:U8199"/>
    <mergeCell ref="V8199:W8199"/>
    <mergeCell ref="X8199:Y8199"/>
    <mergeCell ref="Z8199:AA8199"/>
    <mergeCell ref="AB8199:AC8199"/>
    <mergeCell ref="AD8199:AE8199"/>
    <mergeCell ref="AF8199:AG8199"/>
    <mergeCell ref="AH8199:AJ8199"/>
    <mergeCell ref="D8200:E8200"/>
    <mergeCell ref="F8200:J8200"/>
    <mergeCell ref="K8200:M8200"/>
    <mergeCell ref="N8200:Q8200"/>
    <mergeCell ref="R8200:U8200"/>
    <mergeCell ref="V8200:W8200"/>
    <mergeCell ref="X8200:Y8200"/>
    <mergeCell ref="Z8200:AA8200"/>
    <mergeCell ref="AB8200:AC8200"/>
    <mergeCell ref="AD8200:AE8200"/>
    <mergeCell ref="AF8200:AG8200"/>
    <mergeCell ref="AH8200:AJ8200"/>
    <mergeCell ref="D8201:E8201"/>
    <mergeCell ref="F8201:J8201"/>
    <mergeCell ref="K8201:M8201"/>
    <mergeCell ref="N8201:Q8201"/>
    <mergeCell ref="R8201:U8201"/>
    <mergeCell ref="V8201:W8201"/>
    <mergeCell ref="X8201:Y8201"/>
    <mergeCell ref="Z8201:AA8201"/>
    <mergeCell ref="AB8201:AC8201"/>
    <mergeCell ref="AD8201:AE8201"/>
    <mergeCell ref="AF8201:AG8201"/>
    <mergeCell ref="AH8201:AJ8201"/>
    <mergeCell ref="D8196:E8196"/>
    <mergeCell ref="F8196:J8196"/>
    <mergeCell ref="K8196:M8196"/>
    <mergeCell ref="N8196:Q8196"/>
    <mergeCell ref="R8196:U8196"/>
    <mergeCell ref="V8196:W8196"/>
    <mergeCell ref="X8196:Y8196"/>
    <mergeCell ref="Z8196:AA8196"/>
    <mergeCell ref="AB8196:AC8196"/>
    <mergeCell ref="AD8196:AE8196"/>
    <mergeCell ref="AF8196:AG8196"/>
    <mergeCell ref="AH8196:AJ8196"/>
    <mergeCell ref="D8197:E8197"/>
    <mergeCell ref="F8197:J8197"/>
    <mergeCell ref="K8197:M8197"/>
    <mergeCell ref="N8197:Q8197"/>
    <mergeCell ref="R8197:U8197"/>
    <mergeCell ref="V8197:W8197"/>
    <mergeCell ref="X8197:Y8197"/>
    <mergeCell ref="Z8197:AA8197"/>
    <mergeCell ref="AB8197:AC8197"/>
    <mergeCell ref="AD8197:AE8197"/>
    <mergeCell ref="AF8197:AG8197"/>
    <mergeCell ref="AH8197:AJ8197"/>
    <mergeCell ref="D8198:E8198"/>
    <mergeCell ref="F8198:J8198"/>
    <mergeCell ref="K8198:M8198"/>
    <mergeCell ref="N8198:Q8198"/>
    <mergeCell ref="R8198:U8198"/>
    <mergeCell ref="V8198:W8198"/>
    <mergeCell ref="X8198:Y8198"/>
    <mergeCell ref="Z8198:AA8198"/>
    <mergeCell ref="AB8198:AC8198"/>
    <mergeCell ref="AD8198:AE8198"/>
    <mergeCell ref="AF8198:AG8198"/>
    <mergeCell ref="AH8198:AJ8198"/>
    <mergeCell ref="D8193:E8193"/>
    <mergeCell ref="F8193:J8193"/>
    <mergeCell ref="K8193:M8193"/>
    <mergeCell ref="N8193:Q8193"/>
    <mergeCell ref="R8193:U8193"/>
    <mergeCell ref="V8193:W8193"/>
    <mergeCell ref="X8193:Y8193"/>
    <mergeCell ref="Z8193:AA8193"/>
    <mergeCell ref="AB8193:AC8193"/>
    <mergeCell ref="AD8193:AE8193"/>
    <mergeCell ref="AF8193:AG8193"/>
    <mergeCell ref="AH8193:AJ8193"/>
    <mergeCell ref="D8194:E8194"/>
    <mergeCell ref="F8194:J8194"/>
    <mergeCell ref="K8194:M8194"/>
    <mergeCell ref="N8194:Q8194"/>
    <mergeCell ref="R8194:U8194"/>
    <mergeCell ref="V8194:W8194"/>
    <mergeCell ref="X8194:Y8194"/>
    <mergeCell ref="Z8194:AA8194"/>
    <mergeCell ref="AB8194:AC8194"/>
    <mergeCell ref="AD8194:AE8194"/>
    <mergeCell ref="AF8194:AG8194"/>
    <mergeCell ref="AH8194:AJ8194"/>
    <mergeCell ref="D8195:E8195"/>
    <mergeCell ref="F8195:J8195"/>
    <mergeCell ref="K8195:M8195"/>
    <mergeCell ref="N8195:Q8195"/>
    <mergeCell ref="R8195:U8195"/>
    <mergeCell ref="V8195:W8195"/>
    <mergeCell ref="X8195:Y8195"/>
    <mergeCell ref="Z8195:AA8195"/>
    <mergeCell ref="AB8195:AC8195"/>
    <mergeCell ref="AD8195:AE8195"/>
    <mergeCell ref="AF8195:AG8195"/>
    <mergeCell ref="AH8195:AJ8195"/>
    <mergeCell ref="D8190:E8190"/>
    <mergeCell ref="F8190:J8190"/>
    <mergeCell ref="K8190:M8190"/>
    <mergeCell ref="N8190:Q8190"/>
    <mergeCell ref="R8190:U8190"/>
    <mergeCell ref="V8190:W8190"/>
    <mergeCell ref="X8190:Y8190"/>
    <mergeCell ref="Z8190:AA8190"/>
    <mergeCell ref="AB8190:AC8190"/>
    <mergeCell ref="AD8190:AE8190"/>
    <mergeCell ref="AF8190:AG8190"/>
    <mergeCell ref="AH8190:AJ8190"/>
    <mergeCell ref="D8191:E8191"/>
    <mergeCell ref="F8191:J8191"/>
    <mergeCell ref="K8191:M8191"/>
    <mergeCell ref="N8191:Q8191"/>
    <mergeCell ref="R8191:U8191"/>
    <mergeCell ref="V8191:W8191"/>
    <mergeCell ref="X8191:Y8191"/>
    <mergeCell ref="Z8191:AA8191"/>
    <mergeCell ref="AB8191:AC8191"/>
    <mergeCell ref="AD8191:AE8191"/>
    <mergeCell ref="AF8191:AG8191"/>
    <mergeCell ref="AH8191:AJ8191"/>
    <mergeCell ref="D8192:E8192"/>
    <mergeCell ref="F8192:J8192"/>
    <mergeCell ref="K8192:M8192"/>
    <mergeCell ref="N8192:Q8192"/>
    <mergeCell ref="R8192:U8192"/>
    <mergeCell ref="V8192:W8192"/>
    <mergeCell ref="X8192:Y8192"/>
    <mergeCell ref="Z8192:AA8192"/>
    <mergeCell ref="AB8192:AC8192"/>
    <mergeCell ref="AD8192:AE8192"/>
    <mergeCell ref="AF8192:AG8192"/>
    <mergeCell ref="AH8192:AJ8192"/>
    <mergeCell ref="D8187:E8187"/>
    <mergeCell ref="F8187:J8187"/>
    <mergeCell ref="K8187:M8187"/>
    <mergeCell ref="N8187:Q8187"/>
    <mergeCell ref="R8187:U8187"/>
    <mergeCell ref="V8187:W8187"/>
    <mergeCell ref="X8187:Y8187"/>
    <mergeCell ref="Z8187:AA8187"/>
    <mergeCell ref="AB8187:AC8187"/>
    <mergeCell ref="AD8187:AE8187"/>
    <mergeCell ref="AF8187:AG8187"/>
    <mergeCell ref="AH8187:AJ8187"/>
    <mergeCell ref="D8188:E8188"/>
    <mergeCell ref="F8188:J8188"/>
    <mergeCell ref="K8188:M8188"/>
    <mergeCell ref="N8188:Q8188"/>
    <mergeCell ref="R8188:U8188"/>
    <mergeCell ref="V8188:W8188"/>
    <mergeCell ref="X8188:Y8188"/>
    <mergeCell ref="Z8188:AA8188"/>
    <mergeCell ref="AB8188:AC8188"/>
    <mergeCell ref="AD8188:AE8188"/>
    <mergeCell ref="AF8188:AG8188"/>
    <mergeCell ref="AH8188:AJ8188"/>
    <mergeCell ref="D8189:E8189"/>
    <mergeCell ref="F8189:J8189"/>
    <mergeCell ref="K8189:M8189"/>
    <mergeCell ref="N8189:Q8189"/>
    <mergeCell ref="R8189:U8189"/>
    <mergeCell ref="V8189:W8189"/>
    <mergeCell ref="X8189:Y8189"/>
    <mergeCell ref="Z8189:AA8189"/>
    <mergeCell ref="AB8189:AC8189"/>
    <mergeCell ref="AD8189:AE8189"/>
    <mergeCell ref="AF8189:AG8189"/>
    <mergeCell ref="AH8189:AJ8189"/>
    <mergeCell ref="D8184:E8184"/>
    <mergeCell ref="F8184:J8184"/>
    <mergeCell ref="K8184:M8184"/>
    <mergeCell ref="N8184:Q8184"/>
    <mergeCell ref="R8184:U8184"/>
    <mergeCell ref="V8184:W8184"/>
    <mergeCell ref="X8184:Y8184"/>
    <mergeCell ref="Z8184:AA8184"/>
    <mergeCell ref="AB8184:AC8184"/>
    <mergeCell ref="AD8184:AE8184"/>
    <mergeCell ref="AF8184:AG8184"/>
    <mergeCell ref="AH8184:AJ8184"/>
    <mergeCell ref="D8185:E8185"/>
    <mergeCell ref="F8185:J8185"/>
    <mergeCell ref="K8185:M8185"/>
    <mergeCell ref="N8185:Q8185"/>
    <mergeCell ref="R8185:U8185"/>
    <mergeCell ref="V8185:W8185"/>
    <mergeCell ref="X8185:Y8185"/>
    <mergeCell ref="Z8185:AA8185"/>
    <mergeCell ref="AB8185:AC8185"/>
    <mergeCell ref="AD8185:AE8185"/>
    <mergeCell ref="AF8185:AG8185"/>
    <mergeCell ref="AH8185:AJ8185"/>
    <mergeCell ref="D8186:E8186"/>
    <mergeCell ref="F8186:J8186"/>
    <mergeCell ref="K8186:M8186"/>
    <mergeCell ref="N8186:Q8186"/>
    <mergeCell ref="R8186:U8186"/>
    <mergeCell ref="V8186:W8186"/>
    <mergeCell ref="X8186:Y8186"/>
    <mergeCell ref="Z8186:AA8186"/>
    <mergeCell ref="AB8186:AC8186"/>
    <mergeCell ref="AD8186:AE8186"/>
    <mergeCell ref="AF8186:AG8186"/>
    <mergeCell ref="AH8186:AJ8186"/>
    <mergeCell ref="D8181:E8181"/>
    <mergeCell ref="F8181:J8181"/>
    <mergeCell ref="K8181:M8181"/>
    <mergeCell ref="N8181:Q8181"/>
    <mergeCell ref="R8181:U8181"/>
    <mergeCell ref="V8181:W8181"/>
    <mergeCell ref="X8181:Y8181"/>
    <mergeCell ref="Z8181:AA8181"/>
    <mergeCell ref="AB8181:AC8181"/>
    <mergeCell ref="AD8181:AE8181"/>
    <mergeCell ref="AF8181:AG8181"/>
    <mergeCell ref="AH8181:AJ8181"/>
    <mergeCell ref="D8182:E8182"/>
    <mergeCell ref="F8182:J8182"/>
    <mergeCell ref="K8182:M8182"/>
    <mergeCell ref="N8182:Q8182"/>
    <mergeCell ref="R8182:U8182"/>
    <mergeCell ref="V8182:W8182"/>
    <mergeCell ref="X8182:Y8182"/>
    <mergeCell ref="Z8182:AA8182"/>
    <mergeCell ref="AB8182:AC8182"/>
    <mergeCell ref="AD8182:AE8182"/>
    <mergeCell ref="AF8182:AG8182"/>
    <mergeCell ref="AH8182:AJ8182"/>
    <mergeCell ref="D8183:E8183"/>
    <mergeCell ref="F8183:J8183"/>
    <mergeCell ref="K8183:M8183"/>
    <mergeCell ref="N8183:Q8183"/>
    <mergeCell ref="R8183:U8183"/>
    <mergeCell ref="V8183:W8183"/>
    <mergeCell ref="X8183:Y8183"/>
    <mergeCell ref="Z8183:AA8183"/>
    <mergeCell ref="AB8183:AC8183"/>
    <mergeCell ref="AD8183:AE8183"/>
    <mergeCell ref="AF8183:AG8183"/>
    <mergeCell ref="AH8183:AJ8183"/>
    <mergeCell ref="D8178:E8178"/>
    <mergeCell ref="F8178:J8178"/>
    <mergeCell ref="K8178:M8178"/>
    <mergeCell ref="N8178:Q8178"/>
    <mergeCell ref="R8178:U8178"/>
    <mergeCell ref="V8178:W8178"/>
    <mergeCell ref="X8178:Y8178"/>
    <mergeCell ref="Z8178:AA8178"/>
    <mergeCell ref="AB8178:AC8178"/>
    <mergeCell ref="AD8178:AE8178"/>
    <mergeCell ref="AF8178:AG8178"/>
    <mergeCell ref="AH8178:AJ8178"/>
    <mergeCell ref="D8179:E8179"/>
    <mergeCell ref="F8179:J8179"/>
    <mergeCell ref="K8179:M8179"/>
    <mergeCell ref="N8179:Q8179"/>
    <mergeCell ref="R8179:U8179"/>
    <mergeCell ref="V8179:W8179"/>
    <mergeCell ref="X8179:Y8179"/>
    <mergeCell ref="Z8179:AA8179"/>
    <mergeCell ref="AB8179:AC8179"/>
    <mergeCell ref="AD8179:AE8179"/>
    <mergeCell ref="AF8179:AG8179"/>
    <mergeCell ref="AH8179:AJ8179"/>
    <mergeCell ref="D8180:E8180"/>
    <mergeCell ref="F8180:J8180"/>
    <mergeCell ref="K8180:M8180"/>
    <mergeCell ref="N8180:Q8180"/>
    <mergeCell ref="R8180:U8180"/>
    <mergeCell ref="V8180:W8180"/>
    <mergeCell ref="X8180:Y8180"/>
    <mergeCell ref="Z8180:AA8180"/>
    <mergeCell ref="AB8180:AC8180"/>
    <mergeCell ref="AD8180:AE8180"/>
    <mergeCell ref="AF8180:AG8180"/>
    <mergeCell ref="AH8180:AJ8180"/>
    <mergeCell ref="D8175:E8175"/>
    <mergeCell ref="F8175:J8175"/>
    <mergeCell ref="K8175:M8175"/>
    <mergeCell ref="N8175:Q8175"/>
    <mergeCell ref="R8175:U8175"/>
    <mergeCell ref="V8175:W8175"/>
    <mergeCell ref="X8175:Y8175"/>
    <mergeCell ref="Z8175:AA8175"/>
    <mergeCell ref="AB8175:AC8175"/>
    <mergeCell ref="AD8175:AE8175"/>
    <mergeCell ref="AF8175:AG8175"/>
    <mergeCell ref="AH8175:AJ8175"/>
    <mergeCell ref="D8176:E8176"/>
    <mergeCell ref="F8176:J8176"/>
    <mergeCell ref="K8176:M8176"/>
    <mergeCell ref="N8176:Q8176"/>
    <mergeCell ref="R8176:U8176"/>
    <mergeCell ref="V8176:W8176"/>
    <mergeCell ref="X8176:Y8176"/>
    <mergeCell ref="Z8176:AA8176"/>
    <mergeCell ref="AB8176:AC8176"/>
    <mergeCell ref="AD8176:AE8176"/>
    <mergeCell ref="AF8176:AG8176"/>
    <mergeCell ref="AH8176:AJ8176"/>
    <mergeCell ref="D8177:E8177"/>
    <mergeCell ref="F8177:J8177"/>
    <mergeCell ref="K8177:M8177"/>
    <mergeCell ref="N8177:Q8177"/>
    <mergeCell ref="R8177:U8177"/>
    <mergeCell ref="V8177:W8177"/>
    <mergeCell ref="X8177:Y8177"/>
    <mergeCell ref="Z8177:AA8177"/>
    <mergeCell ref="AB8177:AC8177"/>
    <mergeCell ref="AD8177:AE8177"/>
    <mergeCell ref="AF8177:AG8177"/>
    <mergeCell ref="AH8177:AJ8177"/>
    <mergeCell ref="B8165:F8165"/>
    <mergeCell ref="H8165:R8165"/>
    <mergeCell ref="AB8166:AG8170"/>
    <mergeCell ref="B8167:E8167"/>
    <mergeCell ref="H8167:N8167"/>
    <mergeCell ref="O8167:R8167"/>
    <mergeCell ref="T8167:AA8167"/>
    <mergeCell ref="B8172:B8173"/>
    <mergeCell ref="D8172:E8173"/>
    <mergeCell ref="G8172:H8173"/>
    <mergeCell ref="J8172:M8173"/>
    <mergeCell ref="N8172:O8173"/>
    <mergeCell ref="Q8172:S8173"/>
    <mergeCell ref="T8172:U8173"/>
    <mergeCell ref="X8172:Y8173"/>
    <mergeCell ref="Z8172:AA8173"/>
    <mergeCell ref="AB8172:AB8173"/>
    <mergeCell ref="AC8172:AC8173"/>
    <mergeCell ref="AE8172:AE8173"/>
    <mergeCell ref="AF8172:AF8173"/>
    <mergeCell ref="AG8172:AH8173"/>
    <mergeCell ref="D8174:E8174"/>
    <mergeCell ref="F8174:J8174"/>
    <mergeCell ref="K8174:M8174"/>
    <mergeCell ref="N8174:Q8174"/>
    <mergeCell ref="R8174:U8174"/>
    <mergeCell ref="V8174:W8174"/>
    <mergeCell ref="X8174:Y8174"/>
    <mergeCell ref="Z8174:AA8174"/>
    <mergeCell ref="AB8174:AC8174"/>
    <mergeCell ref="AD8174:AE8174"/>
    <mergeCell ref="AF8174:AG8174"/>
    <mergeCell ref="AH8174:AJ8174"/>
    <mergeCell ref="D8156:E8156"/>
    <mergeCell ref="F8156:J8156"/>
    <mergeCell ref="K8156:M8156"/>
    <mergeCell ref="N8156:Q8156"/>
    <mergeCell ref="R8156:U8156"/>
    <mergeCell ref="V8156:W8156"/>
    <mergeCell ref="D8157:E8157"/>
    <mergeCell ref="F8157:J8157"/>
    <mergeCell ref="K8157:M8157"/>
    <mergeCell ref="N8157:Q8157"/>
    <mergeCell ref="R8157:U8157"/>
    <mergeCell ref="V8157:W8157"/>
    <mergeCell ref="D8158:E8158"/>
    <mergeCell ref="F8158:J8158"/>
    <mergeCell ref="K8158:M8158"/>
    <mergeCell ref="N8158:Q8158"/>
    <mergeCell ref="R8158:U8158"/>
    <mergeCell ref="V8158:W8158"/>
    <mergeCell ref="D8159:E8159"/>
    <mergeCell ref="F8159:J8159"/>
    <mergeCell ref="K8159:M8159"/>
    <mergeCell ref="N8159:Q8159"/>
    <mergeCell ref="R8159:U8159"/>
    <mergeCell ref="V8159:W8159"/>
    <mergeCell ref="D8160:E8160"/>
    <mergeCell ref="F8160:J8160"/>
    <mergeCell ref="K8160:M8160"/>
    <mergeCell ref="N8160:Q8160"/>
    <mergeCell ref="R8160:U8160"/>
    <mergeCell ref="V8160:W8160"/>
    <mergeCell ref="D8161:E8161"/>
    <mergeCell ref="F8161:J8161"/>
    <mergeCell ref="K8161:M8161"/>
    <mergeCell ref="N8161:Q8161"/>
    <mergeCell ref="R8161:U8161"/>
    <mergeCell ref="V8161:W8161"/>
    <mergeCell ref="D8150:E8150"/>
    <mergeCell ref="F8150:J8150"/>
    <mergeCell ref="K8150:M8150"/>
    <mergeCell ref="N8150:Q8150"/>
    <mergeCell ref="R8150:U8150"/>
    <mergeCell ref="V8150:W8150"/>
    <mergeCell ref="D8151:E8151"/>
    <mergeCell ref="F8151:J8151"/>
    <mergeCell ref="K8151:M8151"/>
    <mergeCell ref="N8151:Q8151"/>
    <mergeCell ref="R8151:U8151"/>
    <mergeCell ref="V8151:W8151"/>
    <mergeCell ref="D8152:E8152"/>
    <mergeCell ref="F8152:J8152"/>
    <mergeCell ref="K8152:M8152"/>
    <mergeCell ref="N8152:Q8152"/>
    <mergeCell ref="R8152:U8152"/>
    <mergeCell ref="V8152:W8152"/>
    <mergeCell ref="D8153:E8153"/>
    <mergeCell ref="F8153:J8153"/>
    <mergeCell ref="K8153:M8153"/>
    <mergeCell ref="N8153:Q8153"/>
    <mergeCell ref="R8153:U8153"/>
    <mergeCell ref="V8153:W8153"/>
    <mergeCell ref="D8154:E8154"/>
    <mergeCell ref="F8154:J8154"/>
    <mergeCell ref="K8154:M8154"/>
    <mergeCell ref="N8154:Q8154"/>
    <mergeCell ref="R8154:U8154"/>
    <mergeCell ref="V8154:W8154"/>
    <mergeCell ref="D8155:E8155"/>
    <mergeCell ref="F8155:J8155"/>
    <mergeCell ref="K8155:M8155"/>
    <mergeCell ref="N8155:Q8155"/>
    <mergeCell ref="R8155:U8155"/>
    <mergeCell ref="V8155:W8155"/>
    <mergeCell ref="D8144:E8144"/>
    <mergeCell ref="F8144:J8144"/>
    <mergeCell ref="K8144:M8144"/>
    <mergeCell ref="N8144:Q8144"/>
    <mergeCell ref="R8144:U8144"/>
    <mergeCell ref="V8144:W8144"/>
    <mergeCell ref="D8145:E8145"/>
    <mergeCell ref="F8145:J8145"/>
    <mergeCell ref="K8145:M8145"/>
    <mergeCell ref="N8145:Q8145"/>
    <mergeCell ref="R8145:U8145"/>
    <mergeCell ref="V8145:W8145"/>
    <mergeCell ref="D8146:E8146"/>
    <mergeCell ref="F8146:J8146"/>
    <mergeCell ref="K8146:M8146"/>
    <mergeCell ref="N8146:Q8146"/>
    <mergeCell ref="R8146:U8146"/>
    <mergeCell ref="V8146:W8146"/>
    <mergeCell ref="D8147:E8147"/>
    <mergeCell ref="F8147:J8147"/>
    <mergeCell ref="K8147:M8147"/>
    <mergeCell ref="N8147:Q8147"/>
    <mergeCell ref="R8147:U8147"/>
    <mergeCell ref="V8147:W8147"/>
    <mergeCell ref="D8148:E8148"/>
    <mergeCell ref="F8148:J8148"/>
    <mergeCell ref="K8148:M8148"/>
    <mergeCell ref="N8148:Q8148"/>
    <mergeCell ref="R8148:U8148"/>
    <mergeCell ref="V8148:W8148"/>
    <mergeCell ref="D8149:E8149"/>
    <mergeCell ref="F8149:J8149"/>
    <mergeCell ref="K8149:M8149"/>
    <mergeCell ref="N8149:Q8149"/>
    <mergeCell ref="R8149:U8149"/>
    <mergeCell ref="V8149:W8149"/>
    <mergeCell ref="D8138:E8138"/>
    <mergeCell ref="F8138:J8138"/>
    <mergeCell ref="K8138:M8138"/>
    <mergeCell ref="N8138:Q8138"/>
    <mergeCell ref="R8138:U8138"/>
    <mergeCell ref="V8138:W8138"/>
    <mergeCell ref="T8136:U8137"/>
    <mergeCell ref="X8136:Y8137"/>
    <mergeCell ref="D8139:E8139"/>
    <mergeCell ref="F8139:J8139"/>
    <mergeCell ref="K8139:M8139"/>
    <mergeCell ref="N8139:Q8139"/>
    <mergeCell ref="R8139:U8139"/>
    <mergeCell ref="V8139:W8139"/>
    <mergeCell ref="D8140:E8140"/>
    <mergeCell ref="F8140:J8140"/>
    <mergeCell ref="K8140:M8140"/>
    <mergeCell ref="N8140:Q8140"/>
    <mergeCell ref="R8140:U8140"/>
    <mergeCell ref="V8140:W8140"/>
    <mergeCell ref="D8141:E8141"/>
    <mergeCell ref="F8141:J8141"/>
    <mergeCell ref="K8141:M8141"/>
    <mergeCell ref="N8141:Q8141"/>
    <mergeCell ref="R8141:U8141"/>
    <mergeCell ref="V8141:W8141"/>
    <mergeCell ref="D8142:E8142"/>
    <mergeCell ref="F8142:J8142"/>
    <mergeCell ref="K8142:M8142"/>
    <mergeCell ref="N8142:Q8142"/>
    <mergeCell ref="R8142:U8142"/>
    <mergeCell ref="V8142:W8142"/>
    <mergeCell ref="D8143:E8143"/>
    <mergeCell ref="F8143:J8143"/>
    <mergeCell ref="K8143:M8143"/>
    <mergeCell ref="N8143:Q8143"/>
    <mergeCell ref="R8143:U8143"/>
    <mergeCell ref="V8143:W8143"/>
    <mergeCell ref="D8126:E8126"/>
    <mergeCell ref="F8126:J8126"/>
    <mergeCell ref="K8126:M8126"/>
    <mergeCell ref="N8126:Q8126"/>
    <mergeCell ref="R8126:U8126"/>
    <mergeCell ref="V8126:W8126"/>
    <mergeCell ref="X8126:Y8126"/>
    <mergeCell ref="Z8126:AA8126"/>
    <mergeCell ref="AB8126:AC8126"/>
    <mergeCell ref="AD8126:AE8126"/>
    <mergeCell ref="AF8126:AG8126"/>
    <mergeCell ref="AH8126:AJ8126"/>
    <mergeCell ref="D8127:E8127"/>
    <mergeCell ref="F8127:J8127"/>
    <mergeCell ref="K8127:M8127"/>
    <mergeCell ref="N8127:Q8127"/>
    <mergeCell ref="R8127:U8127"/>
    <mergeCell ref="V8127:W8127"/>
    <mergeCell ref="X8127:Y8127"/>
    <mergeCell ref="Z8127:AA8127"/>
    <mergeCell ref="AB8127:AC8127"/>
    <mergeCell ref="AD8127:AE8127"/>
    <mergeCell ref="AF8127:AG8127"/>
    <mergeCell ref="AH8127:AJ8127"/>
    <mergeCell ref="B8128:E8128"/>
    <mergeCell ref="B8129:F8129"/>
    <mergeCell ref="H8129:R8129"/>
    <mergeCell ref="AB8130:AG8134"/>
    <mergeCell ref="B8131:E8131"/>
    <mergeCell ref="H8131:N8131"/>
    <mergeCell ref="O8131:R8131"/>
    <mergeCell ref="T8131:AA8131"/>
    <mergeCell ref="Z8136:AA8137"/>
    <mergeCell ref="AB8136:AB8137"/>
    <mergeCell ref="AC8136:AC8137"/>
    <mergeCell ref="AE8136:AE8137"/>
    <mergeCell ref="B8136:B8137"/>
    <mergeCell ref="D8136:E8137"/>
    <mergeCell ref="G8136:H8137"/>
    <mergeCell ref="J8136:M8137"/>
    <mergeCell ref="N8136:O8137"/>
    <mergeCell ref="Q8136:S8137"/>
    <mergeCell ref="AF8136:AF8137"/>
    <mergeCell ref="AG8136:AH8137"/>
    <mergeCell ref="D8123:E8123"/>
    <mergeCell ref="F8123:J8123"/>
    <mergeCell ref="K8123:M8123"/>
    <mergeCell ref="N8123:Q8123"/>
    <mergeCell ref="R8123:U8123"/>
    <mergeCell ref="V8123:W8123"/>
    <mergeCell ref="X8123:Y8123"/>
    <mergeCell ref="Z8123:AA8123"/>
    <mergeCell ref="AB8123:AC8123"/>
    <mergeCell ref="AD8123:AE8123"/>
    <mergeCell ref="AF8123:AG8123"/>
    <mergeCell ref="AH8123:AJ8123"/>
    <mergeCell ref="D8124:E8124"/>
    <mergeCell ref="F8124:J8124"/>
    <mergeCell ref="K8124:M8124"/>
    <mergeCell ref="N8124:Q8124"/>
    <mergeCell ref="R8124:U8124"/>
    <mergeCell ref="V8124:W8124"/>
    <mergeCell ref="X8124:Y8124"/>
    <mergeCell ref="Z8124:AA8124"/>
    <mergeCell ref="AB8124:AC8124"/>
    <mergeCell ref="AD8124:AE8124"/>
    <mergeCell ref="AF8124:AG8124"/>
    <mergeCell ref="AH8124:AJ8124"/>
    <mergeCell ref="D8125:E8125"/>
    <mergeCell ref="F8125:J8125"/>
    <mergeCell ref="K8125:M8125"/>
    <mergeCell ref="N8125:Q8125"/>
    <mergeCell ref="R8125:U8125"/>
    <mergeCell ref="V8125:W8125"/>
    <mergeCell ref="X8125:Y8125"/>
    <mergeCell ref="Z8125:AA8125"/>
    <mergeCell ref="AB8125:AC8125"/>
    <mergeCell ref="AD8125:AE8125"/>
    <mergeCell ref="AF8125:AG8125"/>
    <mergeCell ref="AH8125:AJ8125"/>
    <mergeCell ref="D8120:E8120"/>
    <mergeCell ref="F8120:J8120"/>
    <mergeCell ref="K8120:M8120"/>
    <mergeCell ref="N8120:Q8120"/>
    <mergeCell ref="R8120:U8120"/>
    <mergeCell ref="V8120:W8120"/>
    <mergeCell ref="X8120:Y8120"/>
    <mergeCell ref="Z8120:AA8120"/>
    <mergeCell ref="AB8120:AC8120"/>
    <mergeCell ref="AD8120:AE8120"/>
    <mergeCell ref="AF8120:AG8120"/>
    <mergeCell ref="AH8120:AJ8120"/>
    <mergeCell ref="D8121:E8121"/>
    <mergeCell ref="F8121:J8121"/>
    <mergeCell ref="K8121:M8121"/>
    <mergeCell ref="N8121:Q8121"/>
    <mergeCell ref="R8121:U8121"/>
    <mergeCell ref="V8121:W8121"/>
    <mergeCell ref="X8121:Y8121"/>
    <mergeCell ref="Z8121:AA8121"/>
    <mergeCell ref="AB8121:AC8121"/>
    <mergeCell ref="AD8121:AE8121"/>
    <mergeCell ref="AF8121:AG8121"/>
    <mergeCell ref="AH8121:AJ8121"/>
    <mergeCell ref="D8122:E8122"/>
    <mergeCell ref="F8122:J8122"/>
    <mergeCell ref="K8122:M8122"/>
    <mergeCell ref="N8122:Q8122"/>
    <mergeCell ref="R8122:U8122"/>
    <mergeCell ref="V8122:W8122"/>
    <mergeCell ref="X8122:Y8122"/>
    <mergeCell ref="Z8122:AA8122"/>
    <mergeCell ref="AB8122:AC8122"/>
    <mergeCell ref="AD8122:AE8122"/>
    <mergeCell ref="AF8122:AG8122"/>
    <mergeCell ref="AH8122:AJ8122"/>
    <mergeCell ref="D8117:E8117"/>
    <mergeCell ref="F8117:J8117"/>
    <mergeCell ref="K8117:M8117"/>
    <mergeCell ref="N8117:Q8117"/>
    <mergeCell ref="R8117:U8117"/>
    <mergeCell ref="V8117:W8117"/>
    <mergeCell ref="X8117:Y8117"/>
    <mergeCell ref="Z8117:AA8117"/>
    <mergeCell ref="AB8117:AC8117"/>
    <mergeCell ref="AD8117:AE8117"/>
    <mergeCell ref="AF8117:AG8117"/>
    <mergeCell ref="AH8117:AJ8117"/>
    <mergeCell ref="D8118:E8118"/>
    <mergeCell ref="F8118:J8118"/>
    <mergeCell ref="K8118:M8118"/>
    <mergeCell ref="N8118:Q8118"/>
    <mergeCell ref="R8118:U8118"/>
    <mergeCell ref="V8118:W8118"/>
    <mergeCell ref="X8118:Y8118"/>
    <mergeCell ref="Z8118:AA8118"/>
    <mergeCell ref="AB8118:AC8118"/>
    <mergeCell ref="AD8118:AE8118"/>
    <mergeCell ref="AF8118:AG8118"/>
    <mergeCell ref="AH8118:AJ8118"/>
    <mergeCell ref="D8119:E8119"/>
    <mergeCell ref="F8119:J8119"/>
    <mergeCell ref="K8119:M8119"/>
    <mergeCell ref="N8119:Q8119"/>
    <mergeCell ref="R8119:U8119"/>
    <mergeCell ref="V8119:W8119"/>
    <mergeCell ref="X8119:Y8119"/>
    <mergeCell ref="Z8119:AA8119"/>
    <mergeCell ref="AB8119:AC8119"/>
    <mergeCell ref="AD8119:AE8119"/>
    <mergeCell ref="AF8119:AG8119"/>
    <mergeCell ref="AH8119:AJ8119"/>
    <mergeCell ref="D8114:E8114"/>
    <mergeCell ref="F8114:J8114"/>
    <mergeCell ref="K8114:M8114"/>
    <mergeCell ref="N8114:Q8114"/>
    <mergeCell ref="R8114:U8114"/>
    <mergeCell ref="V8114:W8114"/>
    <mergeCell ref="X8114:Y8114"/>
    <mergeCell ref="Z8114:AA8114"/>
    <mergeCell ref="AB8114:AC8114"/>
    <mergeCell ref="AD8114:AE8114"/>
    <mergeCell ref="AF8114:AG8114"/>
    <mergeCell ref="AH8114:AJ8114"/>
    <mergeCell ref="D8115:E8115"/>
    <mergeCell ref="F8115:J8115"/>
    <mergeCell ref="K8115:M8115"/>
    <mergeCell ref="N8115:Q8115"/>
    <mergeCell ref="R8115:U8115"/>
    <mergeCell ref="V8115:W8115"/>
    <mergeCell ref="X8115:Y8115"/>
    <mergeCell ref="Z8115:AA8115"/>
    <mergeCell ref="AB8115:AC8115"/>
    <mergeCell ref="AD8115:AE8115"/>
    <mergeCell ref="AF8115:AG8115"/>
    <mergeCell ref="AH8115:AJ8115"/>
    <mergeCell ref="D8116:E8116"/>
    <mergeCell ref="F8116:J8116"/>
    <mergeCell ref="K8116:M8116"/>
    <mergeCell ref="N8116:Q8116"/>
    <mergeCell ref="R8116:U8116"/>
    <mergeCell ref="V8116:W8116"/>
    <mergeCell ref="X8116:Y8116"/>
    <mergeCell ref="Z8116:AA8116"/>
    <mergeCell ref="AB8116:AC8116"/>
    <mergeCell ref="AD8116:AE8116"/>
    <mergeCell ref="AF8116:AG8116"/>
    <mergeCell ref="AH8116:AJ8116"/>
    <mergeCell ref="D8111:E8111"/>
    <mergeCell ref="F8111:J8111"/>
    <mergeCell ref="K8111:M8111"/>
    <mergeCell ref="N8111:Q8111"/>
    <mergeCell ref="R8111:U8111"/>
    <mergeCell ref="V8111:W8111"/>
    <mergeCell ref="X8111:Y8111"/>
    <mergeCell ref="Z8111:AA8111"/>
    <mergeCell ref="AB8111:AC8111"/>
    <mergeCell ref="AD8111:AE8111"/>
    <mergeCell ref="AF8111:AG8111"/>
    <mergeCell ref="AH8111:AJ8111"/>
    <mergeCell ref="D8112:E8112"/>
    <mergeCell ref="F8112:J8112"/>
    <mergeCell ref="K8112:M8112"/>
    <mergeCell ref="N8112:Q8112"/>
    <mergeCell ref="R8112:U8112"/>
    <mergeCell ref="V8112:W8112"/>
    <mergeCell ref="X8112:Y8112"/>
    <mergeCell ref="Z8112:AA8112"/>
    <mergeCell ref="AB8112:AC8112"/>
    <mergeCell ref="AD8112:AE8112"/>
    <mergeCell ref="AF8112:AG8112"/>
    <mergeCell ref="AH8112:AJ8112"/>
    <mergeCell ref="D8113:E8113"/>
    <mergeCell ref="F8113:J8113"/>
    <mergeCell ref="K8113:M8113"/>
    <mergeCell ref="N8113:Q8113"/>
    <mergeCell ref="R8113:U8113"/>
    <mergeCell ref="V8113:W8113"/>
    <mergeCell ref="X8113:Y8113"/>
    <mergeCell ref="Z8113:AA8113"/>
    <mergeCell ref="AB8113:AC8113"/>
    <mergeCell ref="AD8113:AE8113"/>
    <mergeCell ref="AF8113:AG8113"/>
    <mergeCell ref="AH8113:AJ8113"/>
    <mergeCell ref="D8108:E8108"/>
    <mergeCell ref="F8108:J8108"/>
    <mergeCell ref="K8108:M8108"/>
    <mergeCell ref="N8108:Q8108"/>
    <mergeCell ref="R8108:U8108"/>
    <mergeCell ref="V8108:W8108"/>
    <mergeCell ref="X8108:Y8108"/>
    <mergeCell ref="Z8108:AA8108"/>
    <mergeCell ref="AB8108:AC8108"/>
    <mergeCell ref="AD8108:AE8108"/>
    <mergeCell ref="AF8108:AG8108"/>
    <mergeCell ref="AH8108:AJ8108"/>
    <mergeCell ref="D8109:E8109"/>
    <mergeCell ref="F8109:J8109"/>
    <mergeCell ref="K8109:M8109"/>
    <mergeCell ref="N8109:Q8109"/>
    <mergeCell ref="R8109:U8109"/>
    <mergeCell ref="V8109:W8109"/>
    <mergeCell ref="X8109:Y8109"/>
    <mergeCell ref="Z8109:AA8109"/>
    <mergeCell ref="AB8109:AC8109"/>
    <mergeCell ref="AD8109:AE8109"/>
    <mergeCell ref="AF8109:AG8109"/>
    <mergeCell ref="AH8109:AJ8109"/>
    <mergeCell ref="D8110:E8110"/>
    <mergeCell ref="F8110:J8110"/>
    <mergeCell ref="K8110:M8110"/>
    <mergeCell ref="N8110:Q8110"/>
    <mergeCell ref="R8110:U8110"/>
    <mergeCell ref="V8110:W8110"/>
    <mergeCell ref="X8110:Y8110"/>
    <mergeCell ref="Z8110:AA8110"/>
    <mergeCell ref="AB8110:AC8110"/>
    <mergeCell ref="AD8110:AE8110"/>
    <mergeCell ref="AF8110:AG8110"/>
    <mergeCell ref="AH8110:AJ8110"/>
    <mergeCell ref="D8105:E8105"/>
    <mergeCell ref="F8105:J8105"/>
    <mergeCell ref="K8105:M8105"/>
    <mergeCell ref="N8105:Q8105"/>
    <mergeCell ref="R8105:U8105"/>
    <mergeCell ref="V8105:W8105"/>
    <mergeCell ref="X8105:Y8105"/>
    <mergeCell ref="Z8105:AA8105"/>
    <mergeCell ref="AB8105:AC8105"/>
    <mergeCell ref="AD8105:AE8105"/>
    <mergeCell ref="AF8105:AG8105"/>
    <mergeCell ref="AH8105:AJ8105"/>
    <mergeCell ref="D8106:E8106"/>
    <mergeCell ref="F8106:J8106"/>
    <mergeCell ref="K8106:M8106"/>
    <mergeCell ref="N8106:Q8106"/>
    <mergeCell ref="R8106:U8106"/>
    <mergeCell ref="V8106:W8106"/>
    <mergeCell ref="X8106:Y8106"/>
    <mergeCell ref="Z8106:AA8106"/>
    <mergeCell ref="AB8106:AC8106"/>
    <mergeCell ref="AD8106:AE8106"/>
    <mergeCell ref="AF8106:AG8106"/>
    <mergeCell ref="AH8106:AJ8106"/>
    <mergeCell ref="D8107:E8107"/>
    <mergeCell ref="F8107:J8107"/>
    <mergeCell ref="K8107:M8107"/>
    <mergeCell ref="N8107:Q8107"/>
    <mergeCell ref="R8107:U8107"/>
    <mergeCell ref="V8107:W8107"/>
    <mergeCell ref="X8107:Y8107"/>
    <mergeCell ref="Z8107:AA8107"/>
    <mergeCell ref="AB8107:AC8107"/>
    <mergeCell ref="AD8107:AE8107"/>
    <mergeCell ref="AF8107:AG8107"/>
    <mergeCell ref="AH8107:AJ8107"/>
    <mergeCell ref="D8102:E8102"/>
    <mergeCell ref="F8102:J8102"/>
    <mergeCell ref="K8102:M8102"/>
    <mergeCell ref="N8102:Q8102"/>
    <mergeCell ref="R8102:U8102"/>
    <mergeCell ref="V8102:W8102"/>
    <mergeCell ref="X8102:Y8102"/>
    <mergeCell ref="Z8102:AA8102"/>
    <mergeCell ref="AB8102:AC8102"/>
    <mergeCell ref="AD8102:AE8102"/>
    <mergeCell ref="AF8102:AG8102"/>
    <mergeCell ref="AH8102:AJ8102"/>
    <mergeCell ref="D8103:E8103"/>
    <mergeCell ref="F8103:J8103"/>
    <mergeCell ref="K8103:M8103"/>
    <mergeCell ref="N8103:Q8103"/>
    <mergeCell ref="R8103:U8103"/>
    <mergeCell ref="V8103:W8103"/>
    <mergeCell ref="X8103:Y8103"/>
    <mergeCell ref="Z8103:AA8103"/>
    <mergeCell ref="AB8103:AC8103"/>
    <mergeCell ref="AD8103:AE8103"/>
    <mergeCell ref="AF8103:AG8103"/>
    <mergeCell ref="AH8103:AJ8103"/>
    <mergeCell ref="D8104:E8104"/>
    <mergeCell ref="F8104:J8104"/>
    <mergeCell ref="K8104:M8104"/>
    <mergeCell ref="N8104:Q8104"/>
    <mergeCell ref="R8104:U8104"/>
    <mergeCell ref="V8104:W8104"/>
    <mergeCell ref="X8104:Y8104"/>
    <mergeCell ref="Z8104:AA8104"/>
    <mergeCell ref="AB8104:AC8104"/>
    <mergeCell ref="AD8104:AE8104"/>
    <mergeCell ref="AF8104:AG8104"/>
    <mergeCell ref="AH8104:AJ8104"/>
    <mergeCell ref="D8099:E8099"/>
    <mergeCell ref="F8099:J8099"/>
    <mergeCell ref="K8099:M8099"/>
    <mergeCell ref="N8099:Q8099"/>
    <mergeCell ref="R8099:U8099"/>
    <mergeCell ref="V8099:W8099"/>
    <mergeCell ref="X8099:Y8099"/>
    <mergeCell ref="Z8099:AA8099"/>
    <mergeCell ref="AB8099:AC8099"/>
    <mergeCell ref="AD8099:AE8099"/>
    <mergeCell ref="AF8099:AG8099"/>
    <mergeCell ref="AH8099:AJ8099"/>
    <mergeCell ref="D8100:E8100"/>
    <mergeCell ref="F8100:J8100"/>
    <mergeCell ref="K8100:M8100"/>
    <mergeCell ref="N8100:Q8100"/>
    <mergeCell ref="R8100:U8100"/>
    <mergeCell ref="V8100:W8100"/>
    <mergeCell ref="X8100:Y8100"/>
    <mergeCell ref="Z8100:AA8100"/>
    <mergeCell ref="AB8100:AC8100"/>
    <mergeCell ref="AD8100:AE8100"/>
    <mergeCell ref="AF8100:AG8100"/>
    <mergeCell ref="AH8100:AJ8100"/>
    <mergeCell ref="D8101:E8101"/>
    <mergeCell ref="F8101:J8101"/>
    <mergeCell ref="K8101:M8101"/>
    <mergeCell ref="N8101:Q8101"/>
    <mergeCell ref="R8101:U8101"/>
    <mergeCell ref="V8101:W8101"/>
    <mergeCell ref="X8101:Y8101"/>
    <mergeCell ref="Z8101:AA8101"/>
    <mergeCell ref="AB8101:AC8101"/>
    <mergeCell ref="AD8101:AE8101"/>
    <mergeCell ref="AF8101:AG8101"/>
    <mergeCell ref="AH8101:AJ8101"/>
    <mergeCell ref="D8096:E8096"/>
    <mergeCell ref="F8096:J8096"/>
    <mergeCell ref="K8096:M8096"/>
    <mergeCell ref="N8096:Q8096"/>
    <mergeCell ref="R8096:U8096"/>
    <mergeCell ref="V8096:W8096"/>
    <mergeCell ref="X8096:Y8096"/>
    <mergeCell ref="Z8096:AA8096"/>
    <mergeCell ref="AB8096:AC8096"/>
    <mergeCell ref="AD8096:AE8096"/>
    <mergeCell ref="AF8096:AG8096"/>
    <mergeCell ref="AH8096:AJ8096"/>
    <mergeCell ref="D8097:E8097"/>
    <mergeCell ref="F8097:J8097"/>
    <mergeCell ref="K8097:M8097"/>
    <mergeCell ref="N8097:Q8097"/>
    <mergeCell ref="R8097:U8097"/>
    <mergeCell ref="V8097:W8097"/>
    <mergeCell ref="X8097:Y8097"/>
    <mergeCell ref="Z8097:AA8097"/>
    <mergeCell ref="AB8097:AC8097"/>
    <mergeCell ref="AD8097:AE8097"/>
    <mergeCell ref="AF8097:AG8097"/>
    <mergeCell ref="AH8097:AJ8097"/>
    <mergeCell ref="D8098:E8098"/>
    <mergeCell ref="F8098:J8098"/>
    <mergeCell ref="K8098:M8098"/>
    <mergeCell ref="N8098:Q8098"/>
    <mergeCell ref="R8098:U8098"/>
    <mergeCell ref="V8098:W8098"/>
    <mergeCell ref="X8098:Y8098"/>
    <mergeCell ref="Z8098:AA8098"/>
    <mergeCell ref="AB8098:AC8098"/>
    <mergeCell ref="AD8098:AE8098"/>
    <mergeCell ref="AF8098:AG8098"/>
    <mergeCell ref="AH8098:AJ8098"/>
    <mergeCell ref="D8093:E8093"/>
    <mergeCell ref="F8093:J8093"/>
    <mergeCell ref="K8093:M8093"/>
    <mergeCell ref="N8093:Q8093"/>
    <mergeCell ref="R8093:U8093"/>
    <mergeCell ref="V8093:W8093"/>
    <mergeCell ref="X8093:Y8093"/>
    <mergeCell ref="Z8093:AA8093"/>
    <mergeCell ref="AB8093:AC8093"/>
    <mergeCell ref="AD8093:AE8093"/>
    <mergeCell ref="AF8093:AG8093"/>
    <mergeCell ref="AH8093:AJ8093"/>
    <mergeCell ref="D8094:E8094"/>
    <mergeCell ref="F8094:J8094"/>
    <mergeCell ref="K8094:M8094"/>
    <mergeCell ref="N8094:Q8094"/>
    <mergeCell ref="R8094:U8094"/>
    <mergeCell ref="V8094:W8094"/>
    <mergeCell ref="X8094:Y8094"/>
    <mergeCell ref="Z8094:AA8094"/>
    <mergeCell ref="AB8094:AC8094"/>
    <mergeCell ref="AD8094:AE8094"/>
    <mergeCell ref="AF8094:AG8094"/>
    <mergeCell ref="AH8094:AJ8094"/>
    <mergeCell ref="D8095:E8095"/>
    <mergeCell ref="F8095:J8095"/>
    <mergeCell ref="K8095:M8095"/>
    <mergeCell ref="N8095:Q8095"/>
    <mergeCell ref="R8095:U8095"/>
    <mergeCell ref="V8095:W8095"/>
    <mergeCell ref="X8095:Y8095"/>
    <mergeCell ref="Z8095:AA8095"/>
    <mergeCell ref="AB8095:AC8095"/>
    <mergeCell ref="AD8095:AE8095"/>
    <mergeCell ref="AF8095:AG8095"/>
    <mergeCell ref="AH8095:AJ8095"/>
    <mergeCell ref="D8090:E8090"/>
    <mergeCell ref="F8090:J8090"/>
    <mergeCell ref="K8090:M8090"/>
    <mergeCell ref="N8090:Q8090"/>
    <mergeCell ref="R8090:U8090"/>
    <mergeCell ref="V8090:W8090"/>
    <mergeCell ref="X8090:Y8090"/>
    <mergeCell ref="Z8090:AA8090"/>
    <mergeCell ref="AB8090:AC8090"/>
    <mergeCell ref="AD8090:AE8090"/>
    <mergeCell ref="AF8090:AG8090"/>
    <mergeCell ref="AH8090:AJ8090"/>
    <mergeCell ref="D8091:E8091"/>
    <mergeCell ref="F8091:J8091"/>
    <mergeCell ref="K8091:M8091"/>
    <mergeCell ref="N8091:Q8091"/>
    <mergeCell ref="R8091:U8091"/>
    <mergeCell ref="V8091:W8091"/>
    <mergeCell ref="X8091:Y8091"/>
    <mergeCell ref="Z8091:AA8091"/>
    <mergeCell ref="AB8091:AC8091"/>
    <mergeCell ref="AD8091:AE8091"/>
    <mergeCell ref="AF8091:AG8091"/>
    <mergeCell ref="AH8091:AJ8091"/>
    <mergeCell ref="D8092:E8092"/>
    <mergeCell ref="F8092:J8092"/>
    <mergeCell ref="K8092:M8092"/>
    <mergeCell ref="N8092:Q8092"/>
    <mergeCell ref="R8092:U8092"/>
    <mergeCell ref="V8092:W8092"/>
    <mergeCell ref="X8092:Y8092"/>
    <mergeCell ref="Z8092:AA8092"/>
    <mergeCell ref="AB8092:AC8092"/>
    <mergeCell ref="AD8092:AE8092"/>
    <mergeCell ref="AF8092:AG8092"/>
    <mergeCell ref="AH8092:AJ8092"/>
    <mergeCell ref="B8080:F8080"/>
    <mergeCell ref="H8080:R8080"/>
    <mergeCell ref="AB8081:AG8085"/>
    <mergeCell ref="B8082:E8082"/>
    <mergeCell ref="H8082:N8082"/>
    <mergeCell ref="O8082:R8082"/>
    <mergeCell ref="T8082:AA8082"/>
    <mergeCell ref="B8087:B8088"/>
    <mergeCell ref="D8087:E8088"/>
    <mergeCell ref="G8087:H8088"/>
    <mergeCell ref="J8087:M8088"/>
    <mergeCell ref="N8087:O8088"/>
    <mergeCell ref="Q8087:S8088"/>
    <mergeCell ref="T8087:U8088"/>
    <mergeCell ref="X8087:Y8088"/>
    <mergeCell ref="Z8087:AA8088"/>
    <mergeCell ref="AB8087:AB8088"/>
    <mergeCell ref="AC8087:AC8088"/>
    <mergeCell ref="AE8087:AE8088"/>
    <mergeCell ref="AF8087:AF8088"/>
    <mergeCell ref="AG8087:AH8088"/>
    <mergeCell ref="D8089:E8089"/>
    <mergeCell ref="F8089:J8089"/>
    <mergeCell ref="K8089:M8089"/>
    <mergeCell ref="N8089:Q8089"/>
    <mergeCell ref="R8089:U8089"/>
    <mergeCell ref="V8089:W8089"/>
    <mergeCell ref="X8089:Y8089"/>
    <mergeCell ref="Z8089:AA8089"/>
    <mergeCell ref="AB8089:AC8089"/>
    <mergeCell ref="AD8089:AE8089"/>
    <mergeCell ref="AF8089:AG8089"/>
    <mergeCell ref="AH8089:AJ8089"/>
    <mergeCell ref="D8071:E8071"/>
    <mergeCell ref="F8071:J8071"/>
    <mergeCell ref="K8071:M8071"/>
    <mergeCell ref="N8071:Q8071"/>
    <mergeCell ref="R8071:U8071"/>
    <mergeCell ref="V8071:W8071"/>
    <mergeCell ref="D8072:E8072"/>
    <mergeCell ref="F8072:J8072"/>
    <mergeCell ref="K8072:M8072"/>
    <mergeCell ref="N8072:Q8072"/>
    <mergeCell ref="R8072:U8072"/>
    <mergeCell ref="V8072:W8072"/>
    <mergeCell ref="D8073:E8073"/>
    <mergeCell ref="F8073:J8073"/>
    <mergeCell ref="K8073:M8073"/>
    <mergeCell ref="N8073:Q8073"/>
    <mergeCell ref="R8073:U8073"/>
    <mergeCell ref="V8073:W8073"/>
    <mergeCell ref="D8074:E8074"/>
    <mergeCell ref="F8074:J8074"/>
    <mergeCell ref="K8074:M8074"/>
    <mergeCell ref="N8074:Q8074"/>
    <mergeCell ref="R8074:U8074"/>
    <mergeCell ref="V8074:W8074"/>
    <mergeCell ref="D8075:E8075"/>
    <mergeCell ref="F8075:J8075"/>
    <mergeCell ref="K8075:M8075"/>
    <mergeCell ref="N8075:Q8075"/>
    <mergeCell ref="R8075:U8075"/>
    <mergeCell ref="V8075:W8075"/>
    <mergeCell ref="D8076:E8076"/>
    <mergeCell ref="F8076:J8076"/>
    <mergeCell ref="K8076:M8076"/>
    <mergeCell ref="N8076:Q8076"/>
    <mergeCell ref="R8076:U8076"/>
    <mergeCell ref="V8076:W8076"/>
    <mergeCell ref="D8065:E8065"/>
    <mergeCell ref="F8065:J8065"/>
    <mergeCell ref="K8065:M8065"/>
    <mergeCell ref="N8065:Q8065"/>
    <mergeCell ref="R8065:U8065"/>
    <mergeCell ref="V8065:W8065"/>
    <mergeCell ref="D8066:E8066"/>
    <mergeCell ref="F8066:J8066"/>
    <mergeCell ref="K8066:M8066"/>
    <mergeCell ref="N8066:Q8066"/>
    <mergeCell ref="R8066:U8066"/>
    <mergeCell ref="V8066:W8066"/>
    <mergeCell ref="D8067:E8067"/>
    <mergeCell ref="F8067:J8067"/>
    <mergeCell ref="K8067:M8067"/>
    <mergeCell ref="N8067:Q8067"/>
    <mergeCell ref="R8067:U8067"/>
    <mergeCell ref="V8067:W8067"/>
    <mergeCell ref="D8068:E8068"/>
    <mergeCell ref="F8068:J8068"/>
    <mergeCell ref="K8068:M8068"/>
    <mergeCell ref="N8068:Q8068"/>
    <mergeCell ref="R8068:U8068"/>
    <mergeCell ref="V8068:W8068"/>
    <mergeCell ref="D8069:E8069"/>
    <mergeCell ref="F8069:J8069"/>
    <mergeCell ref="K8069:M8069"/>
    <mergeCell ref="N8069:Q8069"/>
    <mergeCell ref="R8069:U8069"/>
    <mergeCell ref="V8069:W8069"/>
    <mergeCell ref="D8070:E8070"/>
    <mergeCell ref="F8070:J8070"/>
    <mergeCell ref="K8070:M8070"/>
    <mergeCell ref="N8070:Q8070"/>
    <mergeCell ref="R8070:U8070"/>
    <mergeCell ref="V8070:W8070"/>
    <mergeCell ref="D8059:E8059"/>
    <mergeCell ref="F8059:J8059"/>
    <mergeCell ref="K8059:M8059"/>
    <mergeCell ref="N8059:Q8059"/>
    <mergeCell ref="R8059:U8059"/>
    <mergeCell ref="V8059:W8059"/>
    <mergeCell ref="D8060:E8060"/>
    <mergeCell ref="F8060:J8060"/>
    <mergeCell ref="K8060:M8060"/>
    <mergeCell ref="N8060:Q8060"/>
    <mergeCell ref="R8060:U8060"/>
    <mergeCell ref="V8060:W8060"/>
    <mergeCell ref="D8061:E8061"/>
    <mergeCell ref="F8061:J8061"/>
    <mergeCell ref="K8061:M8061"/>
    <mergeCell ref="N8061:Q8061"/>
    <mergeCell ref="R8061:U8061"/>
    <mergeCell ref="V8061:W8061"/>
    <mergeCell ref="D8062:E8062"/>
    <mergeCell ref="F8062:J8062"/>
    <mergeCell ref="K8062:M8062"/>
    <mergeCell ref="N8062:Q8062"/>
    <mergeCell ref="R8062:U8062"/>
    <mergeCell ref="V8062:W8062"/>
    <mergeCell ref="D8063:E8063"/>
    <mergeCell ref="F8063:J8063"/>
    <mergeCell ref="K8063:M8063"/>
    <mergeCell ref="N8063:Q8063"/>
    <mergeCell ref="R8063:U8063"/>
    <mergeCell ref="V8063:W8063"/>
    <mergeCell ref="D8064:E8064"/>
    <mergeCell ref="F8064:J8064"/>
    <mergeCell ref="K8064:M8064"/>
    <mergeCell ref="N8064:Q8064"/>
    <mergeCell ref="R8064:U8064"/>
    <mergeCell ref="V8064:W8064"/>
    <mergeCell ref="D8053:E8053"/>
    <mergeCell ref="F8053:J8053"/>
    <mergeCell ref="K8053:M8053"/>
    <mergeCell ref="N8053:Q8053"/>
    <mergeCell ref="R8053:U8053"/>
    <mergeCell ref="V8053:W8053"/>
    <mergeCell ref="T8051:U8052"/>
    <mergeCell ref="X8051:Y8052"/>
    <mergeCell ref="D8054:E8054"/>
    <mergeCell ref="F8054:J8054"/>
    <mergeCell ref="K8054:M8054"/>
    <mergeCell ref="N8054:Q8054"/>
    <mergeCell ref="R8054:U8054"/>
    <mergeCell ref="V8054:W8054"/>
    <mergeCell ref="D8055:E8055"/>
    <mergeCell ref="F8055:J8055"/>
    <mergeCell ref="K8055:M8055"/>
    <mergeCell ref="N8055:Q8055"/>
    <mergeCell ref="R8055:U8055"/>
    <mergeCell ref="V8055:W8055"/>
    <mergeCell ref="D8056:E8056"/>
    <mergeCell ref="F8056:J8056"/>
    <mergeCell ref="K8056:M8056"/>
    <mergeCell ref="N8056:Q8056"/>
    <mergeCell ref="R8056:U8056"/>
    <mergeCell ref="V8056:W8056"/>
    <mergeCell ref="D8057:E8057"/>
    <mergeCell ref="F8057:J8057"/>
    <mergeCell ref="K8057:M8057"/>
    <mergeCell ref="N8057:Q8057"/>
    <mergeCell ref="R8057:U8057"/>
    <mergeCell ref="V8057:W8057"/>
    <mergeCell ref="D8058:E8058"/>
    <mergeCell ref="F8058:J8058"/>
    <mergeCell ref="K8058:M8058"/>
    <mergeCell ref="N8058:Q8058"/>
    <mergeCell ref="R8058:U8058"/>
    <mergeCell ref="V8058:W8058"/>
    <mergeCell ref="D8041:E8041"/>
    <mergeCell ref="F8041:J8041"/>
    <mergeCell ref="K8041:M8041"/>
    <mergeCell ref="N8041:Q8041"/>
    <mergeCell ref="R8041:U8041"/>
    <mergeCell ref="V8041:W8041"/>
    <mergeCell ref="X8041:Y8041"/>
    <mergeCell ref="Z8041:AA8041"/>
    <mergeCell ref="AB8041:AC8041"/>
    <mergeCell ref="AD8041:AE8041"/>
    <mergeCell ref="AF8041:AG8041"/>
    <mergeCell ref="AH8041:AJ8041"/>
    <mergeCell ref="D8042:E8042"/>
    <mergeCell ref="F8042:J8042"/>
    <mergeCell ref="K8042:M8042"/>
    <mergeCell ref="N8042:Q8042"/>
    <mergeCell ref="R8042:U8042"/>
    <mergeCell ref="V8042:W8042"/>
    <mergeCell ref="X8042:Y8042"/>
    <mergeCell ref="Z8042:AA8042"/>
    <mergeCell ref="AB8042:AC8042"/>
    <mergeCell ref="AD8042:AE8042"/>
    <mergeCell ref="AF8042:AG8042"/>
    <mergeCell ref="AH8042:AJ8042"/>
    <mergeCell ref="B8043:E8043"/>
    <mergeCell ref="B8044:F8044"/>
    <mergeCell ref="H8044:R8044"/>
    <mergeCell ref="AB8045:AG8049"/>
    <mergeCell ref="B8046:E8046"/>
    <mergeCell ref="H8046:N8046"/>
    <mergeCell ref="O8046:R8046"/>
    <mergeCell ref="T8046:AA8046"/>
    <mergeCell ref="Z8051:AA8052"/>
    <mergeCell ref="AB8051:AB8052"/>
    <mergeCell ref="AC8051:AC8052"/>
    <mergeCell ref="AE8051:AE8052"/>
    <mergeCell ref="B8051:B8052"/>
    <mergeCell ref="D8051:E8052"/>
    <mergeCell ref="G8051:H8052"/>
    <mergeCell ref="J8051:M8052"/>
    <mergeCell ref="N8051:O8052"/>
    <mergeCell ref="Q8051:S8052"/>
    <mergeCell ref="AF8051:AF8052"/>
    <mergeCell ref="AG8051:AH8052"/>
    <mergeCell ref="D8038:E8038"/>
    <mergeCell ref="F8038:J8038"/>
    <mergeCell ref="K8038:M8038"/>
    <mergeCell ref="N8038:Q8038"/>
    <mergeCell ref="R8038:U8038"/>
    <mergeCell ref="V8038:W8038"/>
    <mergeCell ref="X8038:Y8038"/>
    <mergeCell ref="Z8038:AA8038"/>
    <mergeCell ref="AB8038:AC8038"/>
    <mergeCell ref="AD8038:AE8038"/>
    <mergeCell ref="AF8038:AG8038"/>
    <mergeCell ref="AH8038:AJ8038"/>
    <mergeCell ref="D8039:E8039"/>
    <mergeCell ref="F8039:J8039"/>
    <mergeCell ref="K8039:M8039"/>
    <mergeCell ref="N8039:Q8039"/>
    <mergeCell ref="R8039:U8039"/>
    <mergeCell ref="V8039:W8039"/>
    <mergeCell ref="X8039:Y8039"/>
    <mergeCell ref="Z8039:AA8039"/>
    <mergeCell ref="AB8039:AC8039"/>
    <mergeCell ref="AD8039:AE8039"/>
    <mergeCell ref="AF8039:AG8039"/>
    <mergeCell ref="AH8039:AJ8039"/>
    <mergeCell ref="D8040:E8040"/>
    <mergeCell ref="F8040:J8040"/>
    <mergeCell ref="K8040:M8040"/>
    <mergeCell ref="N8040:Q8040"/>
    <mergeCell ref="R8040:U8040"/>
    <mergeCell ref="V8040:W8040"/>
    <mergeCell ref="X8040:Y8040"/>
    <mergeCell ref="Z8040:AA8040"/>
    <mergeCell ref="AB8040:AC8040"/>
    <mergeCell ref="AD8040:AE8040"/>
    <mergeCell ref="AF8040:AG8040"/>
    <mergeCell ref="AH8040:AJ8040"/>
    <mergeCell ref="D8035:E8035"/>
    <mergeCell ref="F8035:J8035"/>
    <mergeCell ref="K8035:M8035"/>
    <mergeCell ref="N8035:Q8035"/>
    <mergeCell ref="R8035:U8035"/>
    <mergeCell ref="V8035:W8035"/>
    <mergeCell ref="X8035:Y8035"/>
    <mergeCell ref="Z8035:AA8035"/>
    <mergeCell ref="AB8035:AC8035"/>
    <mergeCell ref="AD8035:AE8035"/>
    <mergeCell ref="AF8035:AG8035"/>
    <mergeCell ref="AH8035:AJ8035"/>
    <mergeCell ref="D8036:E8036"/>
    <mergeCell ref="F8036:J8036"/>
    <mergeCell ref="K8036:M8036"/>
    <mergeCell ref="N8036:Q8036"/>
    <mergeCell ref="R8036:U8036"/>
    <mergeCell ref="V8036:W8036"/>
    <mergeCell ref="X8036:Y8036"/>
    <mergeCell ref="Z8036:AA8036"/>
    <mergeCell ref="AB8036:AC8036"/>
    <mergeCell ref="AD8036:AE8036"/>
    <mergeCell ref="AF8036:AG8036"/>
    <mergeCell ref="AH8036:AJ8036"/>
    <mergeCell ref="D8037:E8037"/>
    <mergeCell ref="F8037:J8037"/>
    <mergeCell ref="K8037:M8037"/>
    <mergeCell ref="N8037:Q8037"/>
    <mergeCell ref="R8037:U8037"/>
    <mergeCell ref="V8037:W8037"/>
    <mergeCell ref="X8037:Y8037"/>
    <mergeCell ref="Z8037:AA8037"/>
    <mergeCell ref="AB8037:AC8037"/>
    <mergeCell ref="AD8037:AE8037"/>
    <mergeCell ref="AF8037:AG8037"/>
    <mergeCell ref="AH8037:AJ8037"/>
    <mergeCell ref="D8032:E8032"/>
    <mergeCell ref="F8032:J8032"/>
    <mergeCell ref="K8032:M8032"/>
    <mergeCell ref="N8032:Q8032"/>
    <mergeCell ref="R8032:U8032"/>
    <mergeCell ref="V8032:W8032"/>
    <mergeCell ref="X8032:Y8032"/>
    <mergeCell ref="Z8032:AA8032"/>
    <mergeCell ref="AB8032:AC8032"/>
    <mergeCell ref="AD8032:AE8032"/>
    <mergeCell ref="AF8032:AG8032"/>
    <mergeCell ref="AH8032:AJ8032"/>
    <mergeCell ref="D8033:E8033"/>
    <mergeCell ref="F8033:J8033"/>
    <mergeCell ref="K8033:M8033"/>
    <mergeCell ref="N8033:Q8033"/>
    <mergeCell ref="R8033:U8033"/>
    <mergeCell ref="V8033:W8033"/>
    <mergeCell ref="X8033:Y8033"/>
    <mergeCell ref="Z8033:AA8033"/>
    <mergeCell ref="AB8033:AC8033"/>
    <mergeCell ref="AD8033:AE8033"/>
    <mergeCell ref="AF8033:AG8033"/>
    <mergeCell ref="AH8033:AJ8033"/>
    <mergeCell ref="D8034:E8034"/>
    <mergeCell ref="F8034:J8034"/>
    <mergeCell ref="K8034:M8034"/>
    <mergeCell ref="N8034:Q8034"/>
    <mergeCell ref="R8034:U8034"/>
    <mergeCell ref="V8034:W8034"/>
    <mergeCell ref="X8034:Y8034"/>
    <mergeCell ref="Z8034:AA8034"/>
    <mergeCell ref="AB8034:AC8034"/>
    <mergeCell ref="AD8034:AE8034"/>
    <mergeCell ref="AF8034:AG8034"/>
    <mergeCell ref="AH8034:AJ8034"/>
    <mergeCell ref="D8029:E8029"/>
    <mergeCell ref="F8029:J8029"/>
    <mergeCell ref="K8029:M8029"/>
    <mergeCell ref="N8029:Q8029"/>
    <mergeCell ref="R8029:U8029"/>
    <mergeCell ref="V8029:W8029"/>
    <mergeCell ref="X8029:Y8029"/>
    <mergeCell ref="Z8029:AA8029"/>
    <mergeCell ref="AB8029:AC8029"/>
    <mergeCell ref="AD8029:AE8029"/>
    <mergeCell ref="AF8029:AG8029"/>
    <mergeCell ref="AH8029:AJ8029"/>
    <mergeCell ref="D8030:E8030"/>
    <mergeCell ref="F8030:J8030"/>
    <mergeCell ref="K8030:M8030"/>
    <mergeCell ref="N8030:Q8030"/>
    <mergeCell ref="R8030:U8030"/>
    <mergeCell ref="V8030:W8030"/>
    <mergeCell ref="X8030:Y8030"/>
    <mergeCell ref="Z8030:AA8030"/>
    <mergeCell ref="AB8030:AC8030"/>
    <mergeCell ref="AD8030:AE8030"/>
    <mergeCell ref="AF8030:AG8030"/>
    <mergeCell ref="AH8030:AJ8030"/>
    <mergeCell ref="D8031:E8031"/>
    <mergeCell ref="F8031:J8031"/>
    <mergeCell ref="K8031:M8031"/>
    <mergeCell ref="N8031:Q8031"/>
    <mergeCell ref="R8031:U8031"/>
    <mergeCell ref="V8031:W8031"/>
    <mergeCell ref="X8031:Y8031"/>
    <mergeCell ref="Z8031:AA8031"/>
    <mergeCell ref="AB8031:AC8031"/>
    <mergeCell ref="AD8031:AE8031"/>
    <mergeCell ref="AF8031:AG8031"/>
    <mergeCell ref="AH8031:AJ8031"/>
    <mergeCell ref="D8026:E8026"/>
    <mergeCell ref="F8026:J8026"/>
    <mergeCell ref="K8026:M8026"/>
    <mergeCell ref="N8026:Q8026"/>
    <mergeCell ref="R8026:U8026"/>
    <mergeCell ref="V8026:W8026"/>
    <mergeCell ref="X8026:Y8026"/>
    <mergeCell ref="Z8026:AA8026"/>
    <mergeCell ref="AB8026:AC8026"/>
    <mergeCell ref="AD8026:AE8026"/>
    <mergeCell ref="AF8026:AG8026"/>
    <mergeCell ref="AH8026:AJ8026"/>
    <mergeCell ref="D8027:E8027"/>
    <mergeCell ref="F8027:J8027"/>
    <mergeCell ref="K8027:M8027"/>
    <mergeCell ref="N8027:Q8027"/>
    <mergeCell ref="R8027:U8027"/>
    <mergeCell ref="V8027:W8027"/>
    <mergeCell ref="X8027:Y8027"/>
    <mergeCell ref="Z8027:AA8027"/>
    <mergeCell ref="AB8027:AC8027"/>
    <mergeCell ref="AD8027:AE8027"/>
    <mergeCell ref="AF8027:AG8027"/>
    <mergeCell ref="AH8027:AJ8027"/>
    <mergeCell ref="D8028:E8028"/>
    <mergeCell ref="F8028:J8028"/>
    <mergeCell ref="K8028:M8028"/>
    <mergeCell ref="N8028:Q8028"/>
    <mergeCell ref="R8028:U8028"/>
    <mergeCell ref="V8028:W8028"/>
    <mergeCell ref="X8028:Y8028"/>
    <mergeCell ref="Z8028:AA8028"/>
    <mergeCell ref="AB8028:AC8028"/>
    <mergeCell ref="AD8028:AE8028"/>
    <mergeCell ref="AF8028:AG8028"/>
    <mergeCell ref="AH8028:AJ8028"/>
    <mergeCell ref="D8023:E8023"/>
    <mergeCell ref="F8023:J8023"/>
    <mergeCell ref="K8023:M8023"/>
    <mergeCell ref="N8023:Q8023"/>
    <mergeCell ref="R8023:U8023"/>
    <mergeCell ref="V8023:W8023"/>
    <mergeCell ref="X8023:Y8023"/>
    <mergeCell ref="Z8023:AA8023"/>
    <mergeCell ref="AB8023:AC8023"/>
    <mergeCell ref="AD8023:AE8023"/>
    <mergeCell ref="AF8023:AG8023"/>
    <mergeCell ref="AH8023:AJ8023"/>
    <mergeCell ref="D8024:E8024"/>
    <mergeCell ref="F8024:J8024"/>
    <mergeCell ref="K8024:M8024"/>
    <mergeCell ref="N8024:Q8024"/>
    <mergeCell ref="R8024:U8024"/>
    <mergeCell ref="V8024:W8024"/>
    <mergeCell ref="X8024:Y8024"/>
    <mergeCell ref="Z8024:AA8024"/>
    <mergeCell ref="AB8024:AC8024"/>
    <mergeCell ref="AD8024:AE8024"/>
    <mergeCell ref="AF8024:AG8024"/>
    <mergeCell ref="AH8024:AJ8024"/>
    <mergeCell ref="D8025:E8025"/>
    <mergeCell ref="F8025:J8025"/>
    <mergeCell ref="K8025:M8025"/>
    <mergeCell ref="N8025:Q8025"/>
    <mergeCell ref="R8025:U8025"/>
    <mergeCell ref="V8025:W8025"/>
    <mergeCell ref="X8025:Y8025"/>
    <mergeCell ref="Z8025:AA8025"/>
    <mergeCell ref="AB8025:AC8025"/>
    <mergeCell ref="AD8025:AE8025"/>
    <mergeCell ref="AF8025:AG8025"/>
    <mergeCell ref="AH8025:AJ8025"/>
    <mergeCell ref="D8020:E8020"/>
    <mergeCell ref="F8020:J8020"/>
    <mergeCell ref="K8020:M8020"/>
    <mergeCell ref="N8020:Q8020"/>
    <mergeCell ref="R8020:U8020"/>
    <mergeCell ref="V8020:W8020"/>
    <mergeCell ref="X8020:Y8020"/>
    <mergeCell ref="Z8020:AA8020"/>
    <mergeCell ref="AB8020:AC8020"/>
    <mergeCell ref="AD8020:AE8020"/>
    <mergeCell ref="AF8020:AG8020"/>
    <mergeCell ref="AH8020:AJ8020"/>
    <mergeCell ref="D8021:E8021"/>
    <mergeCell ref="F8021:J8021"/>
    <mergeCell ref="K8021:M8021"/>
    <mergeCell ref="N8021:Q8021"/>
    <mergeCell ref="R8021:U8021"/>
    <mergeCell ref="V8021:W8021"/>
    <mergeCell ref="X8021:Y8021"/>
    <mergeCell ref="Z8021:AA8021"/>
    <mergeCell ref="AB8021:AC8021"/>
    <mergeCell ref="AD8021:AE8021"/>
    <mergeCell ref="AF8021:AG8021"/>
    <mergeCell ref="AH8021:AJ8021"/>
    <mergeCell ref="D8022:E8022"/>
    <mergeCell ref="F8022:J8022"/>
    <mergeCell ref="K8022:M8022"/>
    <mergeCell ref="N8022:Q8022"/>
    <mergeCell ref="R8022:U8022"/>
    <mergeCell ref="V8022:W8022"/>
    <mergeCell ref="X8022:Y8022"/>
    <mergeCell ref="Z8022:AA8022"/>
    <mergeCell ref="AB8022:AC8022"/>
    <mergeCell ref="AD8022:AE8022"/>
    <mergeCell ref="AF8022:AG8022"/>
    <mergeCell ref="AH8022:AJ8022"/>
    <mergeCell ref="D8017:E8017"/>
    <mergeCell ref="F8017:J8017"/>
    <mergeCell ref="K8017:M8017"/>
    <mergeCell ref="N8017:Q8017"/>
    <mergeCell ref="R8017:U8017"/>
    <mergeCell ref="V8017:W8017"/>
    <mergeCell ref="X8017:Y8017"/>
    <mergeCell ref="Z8017:AA8017"/>
    <mergeCell ref="AB8017:AC8017"/>
    <mergeCell ref="AD8017:AE8017"/>
    <mergeCell ref="AF8017:AG8017"/>
    <mergeCell ref="AH8017:AJ8017"/>
    <mergeCell ref="D8018:E8018"/>
    <mergeCell ref="F8018:J8018"/>
    <mergeCell ref="K8018:M8018"/>
    <mergeCell ref="N8018:Q8018"/>
    <mergeCell ref="R8018:U8018"/>
    <mergeCell ref="V8018:W8018"/>
    <mergeCell ref="X8018:Y8018"/>
    <mergeCell ref="Z8018:AA8018"/>
    <mergeCell ref="AB8018:AC8018"/>
    <mergeCell ref="AD8018:AE8018"/>
    <mergeCell ref="AF8018:AG8018"/>
    <mergeCell ref="AH8018:AJ8018"/>
    <mergeCell ref="D8019:E8019"/>
    <mergeCell ref="F8019:J8019"/>
    <mergeCell ref="K8019:M8019"/>
    <mergeCell ref="N8019:Q8019"/>
    <mergeCell ref="R8019:U8019"/>
    <mergeCell ref="V8019:W8019"/>
    <mergeCell ref="X8019:Y8019"/>
    <mergeCell ref="Z8019:AA8019"/>
    <mergeCell ref="AB8019:AC8019"/>
    <mergeCell ref="AD8019:AE8019"/>
    <mergeCell ref="AF8019:AG8019"/>
    <mergeCell ref="AH8019:AJ8019"/>
    <mergeCell ref="D8014:E8014"/>
    <mergeCell ref="F8014:J8014"/>
    <mergeCell ref="K8014:M8014"/>
    <mergeCell ref="N8014:Q8014"/>
    <mergeCell ref="R8014:U8014"/>
    <mergeCell ref="V8014:W8014"/>
    <mergeCell ref="X8014:Y8014"/>
    <mergeCell ref="Z8014:AA8014"/>
    <mergeCell ref="AB8014:AC8014"/>
    <mergeCell ref="AD8014:AE8014"/>
    <mergeCell ref="AF8014:AG8014"/>
    <mergeCell ref="AH8014:AJ8014"/>
    <mergeCell ref="D8015:E8015"/>
    <mergeCell ref="F8015:J8015"/>
    <mergeCell ref="K8015:M8015"/>
    <mergeCell ref="N8015:Q8015"/>
    <mergeCell ref="R8015:U8015"/>
    <mergeCell ref="V8015:W8015"/>
    <mergeCell ref="X8015:Y8015"/>
    <mergeCell ref="Z8015:AA8015"/>
    <mergeCell ref="AB8015:AC8015"/>
    <mergeCell ref="AD8015:AE8015"/>
    <mergeCell ref="AF8015:AG8015"/>
    <mergeCell ref="AH8015:AJ8015"/>
    <mergeCell ref="D8016:E8016"/>
    <mergeCell ref="F8016:J8016"/>
    <mergeCell ref="K8016:M8016"/>
    <mergeCell ref="N8016:Q8016"/>
    <mergeCell ref="R8016:U8016"/>
    <mergeCell ref="V8016:W8016"/>
    <mergeCell ref="X8016:Y8016"/>
    <mergeCell ref="Z8016:AA8016"/>
    <mergeCell ref="AB8016:AC8016"/>
    <mergeCell ref="AD8016:AE8016"/>
    <mergeCell ref="AF8016:AG8016"/>
    <mergeCell ref="AH8016:AJ8016"/>
    <mergeCell ref="D8011:E8011"/>
    <mergeCell ref="F8011:J8011"/>
    <mergeCell ref="K8011:M8011"/>
    <mergeCell ref="N8011:Q8011"/>
    <mergeCell ref="R8011:U8011"/>
    <mergeCell ref="V8011:W8011"/>
    <mergeCell ref="X8011:Y8011"/>
    <mergeCell ref="Z8011:AA8011"/>
    <mergeCell ref="AB8011:AC8011"/>
    <mergeCell ref="AD8011:AE8011"/>
    <mergeCell ref="AF8011:AG8011"/>
    <mergeCell ref="AH8011:AJ8011"/>
    <mergeCell ref="D8012:E8012"/>
    <mergeCell ref="F8012:J8012"/>
    <mergeCell ref="K8012:M8012"/>
    <mergeCell ref="N8012:Q8012"/>
    <mergeCell ref="R8012:U8012"/>
    <mergeCell ref="V8012:W8012"/>
    <mergeCell ref="X8012:Y8012"/>
    <mergeCell ref="Z8012:AA8012"/>
    <mergeCell ref="AB8012:AC8012"/>
    <mergeCell ref="AD8012:AE8012"/>
    <mergeCell ref="AF8012:AG8012"/>
    <mergeCell ref="AH8012:AJ8012"/>
    <mergeCell ref="D8013:E8013"/>
    <mergeCell ref="F8013:J8013"/>
    <mergeCell ref="K8013:M8013"/>
    <mergeCell ref="N8013:Q8013"/>
    <mergeCell ref="R8013:U8013"/>
    <mergeCell ref="V8013:W8013"/>
    <mergeCell ref="X8013:Y8013"/>
    <mergeCell ref="Z8013:AA8013"/>
    <mergeCell ref="AB8013:AC8013"/>
    <mergeCell ref="AD8013:AE8013"/>
    <mergeCell ref="AF8013:AG8013"/>
    <mergeCell ref="AH8013:AJ8013"/>
    <mergeCell ref="D8008:E8008"/>
    <mergeCell ref="F8008:J8008"/>
    <mergeCell ref="K8008:M8008"/>
    <mergeCell ref="N8008:Q8008"/>
    <mergeCell ref="R8008:U8008"/>
    <mergeCell ref="V8008:W8008"/>
    <mergeCell ref="X8008:Y8008"/>
    <mergeCell ref="Z8008:AA8008"/>
    <mergeCell ref="AB8008:AC8008"/>
    <mergeCell ref="AD8008:AE8008"/>
    <mergeCell ref="AF8008:AG8008"/>
    <mergeCell ref="AH8008:AJ8008"/>
    <mergeCell ref="D8009:E8009"/>
    <mergeCell ref="F8009:J8009"/>
    <mergeCell ref="K8009:M8009"/>
    <mergeCell ref="N8009:Q8009"/>
    <mergeCell ref="R8009:U8009"/>
    <mergeCell ref="V8009:W8009"/>
    <mergeCell ref="X8009:Y8009"/>
    <mergeCell ref="Z8009:AA8009"/>
    <mergeCell ref="AB8009:AC8009"/>
    <mergeCell ref="AD8009:AE8009"/>
    <mergeCell ref="AF8009:AG8009"/>
    <mergeCell ref="AH8009:AJ8009"/>
    <mergeCell ref="D8010:E8010"/>
    <mergeCell ref="F8010:J8010"/>
    <mergeCell ref="K8010:M8010"/>
    <mergeCell ref="N8010:Q8010"/>
    <mergeCell ref="R8010:U8010"/>
    <mergeCell ref="V8010:W8010"/>
    <mergeCell ref="X8010:Y8010"/>
    <mergeCell ref="Z8010:AA8010"/>
    <mergeCell ref="AB8010:AC8010"/>
    <mergeCell ref="AD8010:AE8010"/>
    <mergeCell ref="AF8010:AG8010"/>
    <mergeCell ref="AH8010:AJ8010"/>
    <mergeCell ref="D8005:E8005"/>
    <mergeCell ref="F8005:J8005"/>
    <mergeCell ref="K8005:M8005"/>
    <mergeCell ref="N8005:Q8005"/>
    <mergeCell ref="R8005:U8005"/>
    <mergeCell ref="V8005:W8005"/>
    <mergeCell ref="X8005:Y8005"/>
    <mergeCell ref="Z8005:AA8005"/>
    <mergeCell ref="AB8005:AC8005"/>
    <mergeCell ref="AD8005:AE8005"/>
    <mergeCell ref="AF8005:AG8005"/>
    <mergeCell ref="AH8005:AJ8005"/>
    <mergeCell ref="D8006:E8006"/>
    <mergeCell ref="F8006:J8006"/>
    <mergeCell ref="K8006:M8006"/>
    <mergeCell ref="N8006:Q8006"/>
    <mergeCell ref="R8006:U8006"/>
    <mergeCell ref="V8006:W8006"/>
    <mergeCell ref="X8006:Y8006"/>
    <mergeCell ref="Z8006:AA8006"/>
    <mergeCell ref="AB8006:AC8006"/>
    <mergeCell ref="AD8006:AE8006"/>
    <mergeCell ref="AF8006:AG8006"/>
    <mergeCell ref="AH8006:AJ8006"/>
    <mergeCell ref="D8007:E8007"/>
    <mergeCell ref="F8007:J8007"/>
    <mergeCell ref="K8007:M8007"/>
    <mergeCell ref="N8007:Q8007"/>
    <mergeCell ref="R8007:U8007"/>
    <mergeCell ref="V8007:W8007"/>
    <mergeCell ref="X8007:Y8007"/>
    <mergeCell ref="Z8007:AA8007"/>
    <mergeCell ref="AB8007:AC8007"/>
    <mergeCell ref="AD8007:AE8007"/>
    <mergeCell ref="AF8007:AG8007"/>
    <mergeCell ref="AH8007:AJ8007"/>
    <mergeCell ref="B7995:F7995"/>
    <mergeCell ref="H7995:R7995"/>
    <mergeCell ref="AB7996:AG8000"/>
    <mergeCell ref="B7997:E7997"/>
    <mergeCell ref="H7997:N7997"/>
    <mergeCell ref="O7997:R7997"/>
    <mergeCell ref="T7997:AA7997"/>
    <mergeCell ref="B8002:B8003"/>
    <mergeCell ref="D8002:E8003"/>
    <mergeCell ref="G8002:H8003"/>
    <mergeCell ref="J8002:M8003"/>
    <mergeCell ref="N8002:O8003"/>
    <mergeCell ref="Q8002:S8003"/>
    <mergeCell ref="T8002:U8003"/>
    <mergeCell ref="X8002:Y8003"/>
    <mergeCell ref="Z8002:AA8003"/>
    <mergeCell ref="AB8002:AB8003"/>
    <mergeCell ref="AC8002:AC8003"/>
    <mergeCell ref="AE8002:AE8003"/>
    <mergeCell ref="AF8002:AF8003"/>
    <mergeCell ref="AG8002:AH8003"/>
    <mergeCell ref="D8004:E8004"/>
    <mergeCell ref="F8004:J8004"/>
    <mergeCell ref="K8004:M8004"/>
    <mergeCell ref="N8004:Q8004"/>
    <mergeCell ref="R8004:U8004"/>
    <mergeCell ref="V8004:W8004"/>
    <mergeCell ref="X8004:Y8004"/>
    <mergeCell ref="Z8004:AA8004"/>
    <mergeCell ref="AB8004:AC8004"/>
    <mergeCell ref="AD8004:AE8004"/>
    <mergeCell ref="AF8004:AG8004"/>
    <mergeCell ref="AH8004:AJ8004"/>
    <mergeCell ref="D7986:E7986"/>
    <mergeCell ref="F7986:J7986"/>
    <mergeCell ref="K7986:M7986"/>
    <mergeCell ref="N7986:Q7986"/>
    <mergeCell ref="R7986:U7986"/>
    <mergeCell ref="V7986:W7986"/>
    <mergeCell ref="D7987:E7987"/>
    <mergeCell ref="F7987:J7987"/>
    <mergeCell ref="K7987:M7987"/>
    <mergeCell ref="N7987:Q7987"/>
    <mergeCell ref="R7987:U7987"/>
    <mergeCell ref="V7987:W7987"/>
    <mergeCell ref="D7988:E7988"/>
    <mergeCell ref="F7988:J7988"/>
    <mergeCell ref="K7988:M7988"/>
    <mergeCell ref="N7988:Q7988"/>
    <mergeCell ref="R7988:U7988"/>
    <mergeCell ref="V7988:W7988"/>
    <mergeCell ref="D7989:E7989"/>
    <mergeCell ref="F7989:J7989"/>
    <mergeCell ref="K7989:M7989"/>
    <mergeCell ref="N7989:Q7989"/>
    <mergeCell ref="R7989:U7989"/>
    <mergeCell ref="V7989:W7989"/>
    <mergeCell ref="D7990:E7990"/>
    <mergeCell ref="F7990:J7990"/>
    <mergeCell ref="K7990:M7990"/>
    <mergeCell ref="N7990:Q7990"/>
    <mergeCell ref="R7990:U7990"/>
    <mergeCell ref="V7990:W7990"/>
    <mergeCell ref="D7991:E7991"/>
    <mergeCell ref="F7991:J7991"/>
    <mergeCell ref="K7991:M7991"/>
    <mergeCell ref="N7991:Q7991"/>
    <mergeCell ref="R7991:U7991"/>
    <mergeCell ref="V7991:W7991"/>
    <mergeCell ref="D7980:E7980"/>
    <mergeCell ref="F7980:J7980"/>
    <mergeCell ref="K7980:M7980"/>
    <mergeCell ref="N7980:Q7980"/>
    <mergeCell ref="R7980:U7980"/>
    <mergeCell ref="V7980:W7980"/>
    <mergeCell ref="D7981:E7981"/>
    <mergeCell ref="F7981:J7981"/>
    <mergeCell ref="K7981:M7981"/>
    <mergeCell ref="N7981:Q7981"/>
    <mergeCell ref="R7981:U7981"/>
    <mergeCell ref="V7981:W7981"/>
    <mergeCell ref="D7982:E7982"/>
    <mergeCell ref="F7982:J7982"/>
    <mergeCell ref="K7982:M7982"/>
    <mergeCell ref="N7982:Q7982"/>
    <mergeCell ref="R7982:U7982"/>
    <mergeCell ref="V7982:W7982"/>
    <mergeCell ref="D7983:E7983"/>
    <mergeCell ref="F7983:J7983"/>
    <mergeCell ref="K7983:M7983"/>
    <mergeCell ref="N7983:Q7983"/>
    <mergeCell ref="R7983:U7983"/>
    <mergeCell ref="V7983:W7983"/>
    <mergeCell ref="D7984:E7984"/>
    <mergeCell ref="F7984:J7984"/>
    <mergeCell ref="K7984:M7984"/>
    <mergeCell ref="N7984:Q7984"/>
    <mergeCell ref="R7984:U7984"/>
    <mergeCell ref="V7984:W7984"/>
    <mergeCell ref="D7985:E7985"/>
    <mergeCell ref="F7985:J7985"/>
    <mergeCell ref="K7985:M7985"/>
    <mergeCell ref="N7985:Q7985"/>
    <mergeCell ref="R7985:U7985"/>
    <mergeCell ref="V7985:W7985"/>
    <mergeCell ref="D7974:E7974"/>
    <mergeCell ref="F7974:J7974"/>
    <mergeCell ref="K7974:M7974"/>
    <mergeCell ref="N7974:Q7974"/>
    <mergeCell ref="R7974:U7974"/>
    <mergeCell ref="V7974:W7974"/>
    <mergeCell ref="D7975:E7975"/>
    <mergeCell ref="F7975:J7975"/>
    <mergeCell ref="K7975:M7975"/>
    <mergeCell ref="N7975:Q7975"/>
    <mergeCell ref="R7975:U7975"/>
    <mergeCell ref="V7975:W7975"/>
    <mergeCell ref="D7976:E7976"/>
    <mergeCell ref="F7976:J7976"/>
    <mergeCell ref="K7976:M7976"/>
    <mergeCell ref="N7976:Q7976"/>
    <mergeCell ref="R7976:U7976"/>
    <mergeCell ref="V7976:W7976"/>
    <mergeCell ref="D7977:E7977"/>
    <mergeCell ref="F7977:J7977"/>
    <mergeCell ref="K7977:M7977"/>
    <mergeCell ref="N7977:Q7977"/>
    <mergeCell ref="R7977:U7977"/>
    <mergeCell ref="V7977:W7977"/>
    <mergeCell ref="D7978:E7978"/>
    <mergeCell ref="F7978:J7978"/>
    <mergeCell ref="K7978:M7978"/>
    <mergeCell ref="N7978:Q7978"/>
    <mergeCell ref="R7978:U7978"/>
    <mergeCell ref="V7978:W7978"/>
    <mergeCell ref="D7979:E7979"/>
    <mergeCell ref="F7979:J7979"/>
    <mergeCell ref="K7979:M7979"/>
    <mergeCell ref="N7979:Q7979"/>
    <mergeCell ref="R7979:U7979"/>
    <mergeCell ref="V7979:W7979"/>
    <mergeCell ref="D7968:E7968"/>
    <mergeCell ref="F7968:J7968"/>
    <mergeCell ref="K7968:M7968"/>
    <mergeCell ref="N7968:Q7968"/>
    <mergeCell ref="R7968:U7968"/>
    <mergeCell ref="V7968:W7968"/>
    <mergeCell ref="T7966:U7967"/>
    <mergeCell ref="X7966:Y7967"/>
    <mergeCell ref="D7969:E7969"/>
    <mergeCell ref="F7969:J7969"/>
    <mergeCell ref="K7969:M7969"/>
    <mergeCell ref="N7969:Q7969"/>
    <mergeCell ref="R7969:U7969"/>
    <mergeCell ref="V7969:W7969"/>
    <mergeCell ref="D7970:E7970"/>
    <mergeCell ref="F7970:J7970"/>
    <mergeCell ref="K7970:M7970"/>
    <mergeCell ref="N7970:Q7970"/>
    <mergeCell ref="R7970:U7970"/>
    <mergeCell ref="V7970:W7970"/>
    <mergeCell ref="D7971:E7971"/>
    <mergeCell ref="F7971:J7971"/>
    <mergeCell ref="K7971:M7971"/>
    <mergeCell ref="N7971:Q7971"/>
    <mergeCell ref="R7971:U7971"/>
    <mergeCell ref="V7971:W7971"/>
    <mergeCell ref="D7972:E7972"/>
    <mergeCell ref="F7972:J7972"/>
    <mergeCell ref="K7972:M7972"/>
    <mergeCell ref="N7972:Q7972"/>
    <mergeCell ref="R7972:U7972"/>
    <mergeCell ref="V7972:W7972"/>
    <mergeCell ref="D7973:E7973"/>
    <mergeCell ref="F7973:J7973"/>
    <mergeCell ref="K7973:M7973"/>
    <mergeCell ref="N7973:Q7973"/>
    <mergeCell ref="R7973:U7973"/>
    <mergeCell ref="V7973:W7973"/>
    <mergeCell ref="D7956:E7956"/>
    <mergeCell ref="F7956:J7956"/>
    <mergeCell ref="K7956:M7956"/>
    <mergeCell ref="N7956:Q7956"/>
    <mergeCell ref="R7956:U7956"/>
    <mergeCell ref="V7956:W7956"/>
    <mergeCell ref="X7956:Y7956"/>
    <mergeCell ref="Z7956:AA7956"/>
    <mergeCell ref="AB7956:AC7956"/>
    <mergeCell ref="AD7956:AE7956"/>
    <mergeCell ref="AF7956:AG7956"/>
    <mergeCell ref="AH7956:AJ7956"/>
    <mergeCell ref="D7957:E7957"/>
    <mergeCell ref="F7957:J7957"/>
    <mergeCell ref="K7957:M7957"/>
    <mergeCell ref="N7957:Q7957"/>
    <mergeCell ref="R7957:U7957"/>
    <mergeCell ref="V7957:W7957"/>
    <mergeCell ref="X7957:Y7957"/>
    <mergeCell ref="Z7957:AA7957"/>
    <mergeCell ref="AB7957:AC7957"/>
    <mergeCell ref="AD7957:AE7957"/>
    <mergeCell ref="AF7957:AG7957"/>
    <mergeCell ref="AH7957:AJ7957"/>
    <mergeCell ref="B7958:E7958"/>
    <mergeCell ref="B7959:F7959"/>
    <mergeCell ref="H7959:R7959"/>
    <mergeCell ref="AB7960:AG7964"/>
    <mergeCell ref="B7961:E7961"/>
    <mergeCell ref="H7961:N7961"/>
    <mergeCell ref="O7961:R7961"/>
    <mergeCell ref="T7961:AA7961"/>
    <mergeCell ref="Z7966:AA7967"/>
    <mergeCell ref="AB7966:AB7967"/>
    <mergeCell ref="AC7966:AC7967"/>
    <mergeCell ref="AE7966:AE7967"/>
    <mergeCell ref="B7966:B7967"/>
    <mergeCell ref="D7966:E7967"/>
    <mergeCell ref="G7966:H7967"/>
    <mergeCell ref="J7966:M7967"/>
    <mergeCell ref="N7966:O7967"/>
    <mergeCell ref="Q7966:S7967"/>
    <mergeCell ref="AF7966:AF7967"/>
    <mergeCell ref="AG7966:AH7967"/>
    <mergeCell ref="D7953:E7953"/>
    <mergeCell ref="F7953:J7953"/>
    <mergeCell ref="K7953:M7953"/>
    <mergeCell ref="N7953:Q7953"/>
    <mergeCell ref="R7953:U7953"/>
    <mergeCell ref="V7953:W7953"/>
    <mergeCell ref="X7953:Y7953"/>
    <mergeCell ref="Z7953:AA7953"/>
    <mergeCell ref="AB7953:AC7953"/>
    <mergeCell ref="AD7953:AE7953"/>
    <mergeCell ref="AF7953:AG7953"/>
    <mergeCell ref="AH7953:AJ7953"/>
    <mergeCell ref="D7954:E7954"/>
    <mergeCell ref="F7954:J7954"/>
    <mergeCell ref="K7954:M7954"/>
    <mergeCell ref="N7954:Q7954"/>
    <mergeCell ref="R7954:U7954"/>
    <mergeCell ref="V7954:W7954"/>
    <mergeCell ref="X7954:Y7954"/>
    <mergeCell ref="Z7954:AA7954"/>
    <mergeCell ref="AB7954:AC7954"/>
    <mergeCell ref="AD7954:AE7954"/>
    <mergeCell ref="AF7954:AG7954"/>
    <mergeCell ref="AH7954:AJ7954"/>
    <mergeCell ref="D7955:E7955"/>
    <mergeCell ref="F7955:J7955"/>
    <mergeCell ref="K7955:M7955"/>
    <mergeCell ref="N7955:Q7955"/>
    <mergeCell ref="R7955:U7955"/>
    <mergeCell ref="V7955:W7955"/>
    <mergeCell ref="X7955:Y7955"/>
    <mergeCell ref="Z7955:AA7955"/>
    <mergeCell ref="AB7955:AC7955"/>
    <mergeCell ref="AD7955:AE7955"/>
    <mergeCell ref="AF7955:AG7955"/>
    <mergeCell ref="AH7955:AJ7955"/>
    <mergeCell ref="D7950:E7950"/>
    <mergeCell ref="F7950:J7950"/>
    <mergeCell ref="K7950:M7950"/>
    <mergeCell ref="N7950:Q7950"/>
    <mergeCell ref="R7950:U7950"/>
    <mergeCell ref="V7950:W7950"/>
    <mergeCell ref="X7950:Y7950"/>
    <mergeCell ref="Z7950:AA7950"/>
    <mergeCell ref="AB7950:AC7950"/>
    <mergeCell ref="AD7950:AE7950"/>
    <mergeCell ref="AF7950:AG7950"/>
    <mergeCell ref="AH7950:AJ7950"/>
    <mergeCell ref="D7951:E7951"/>
    <mergeCell ref="F7951:J7951"/>
    <mergeCell ref="K7951:M7951"/>
    <mergeCell ref="N7951:Q7951"/>
    <mergeCell ref="R7951:U7951"/>
    <mergeCell ref="V7951:W7951"/>
    <mergeCell ref="X7951:Y7951"/>
    <mergeCell ref="Z7951:AA7951"/>
    <mergeCell ref="AB7951:AC7951"/>
    <mergeCell ref="AD7951:AE7951"/>
    <mergeCell ref="AF7951:AG7951"/>
    <mergeCell ref="AH7951:AJ7951"/>
    <mergeCell ref="D7952:E7952"/>
    <mergeCell ref="F7952:J7952"/>
    <mergeCell ref="K7952:M7952"/>
    <mergeCell ref="N7952:Q7952"/>
    <mergeCell ref="R7952:U7952"/>
    <mergeCell ref="V7952:W7952"/>
    <mergeCell ref="X7952:Y7952"/>
    <mergeCell ref="Z7952:AA7952"/>
    <mergeCell ref="AB7952:AC7952"/>
    <mergeCell ref="AD7952:AE7952"/>
    <mergeCell ref="AF7952:AG7952"/>
    <mergeCell ref="AH7952:AJ7952"/>
    <mergeCell ref="D7947:E7947"/>
    <mergeCell ref="F7947:J7947"/>
    <mergeCell ref="K7947:M7947"/>
    <mergeCell ref="N7947:Q7947"/>
    <mergeCell ref="R7947:U7947"/>
    <mergeCell ref="V7947:W7947"/>
    <mergeCell ref="X7947:Y7947"/>
    <mergeCell ref="Z7947:AA7947"/>
    <mergeCell ref="AB7947:AC7947"/>
    <mergeCell ref="AD7947:AE7947"/>
    <mergeCell ref="AF7947:AG7947"/>
    <mergeCell ref="AH7947:AJ7947"/>
    <mergeCell ref="D7948:E7948"/>
    <mergeCell ref="F7948:J7948"/>
    <mergeCell ref="K7948:M7948"/>
    <mergeCell ref="N7948:Q7948"/>
    <mergeCell ref="R7948:U7948"/>
    <mergeCell ref="V7948:W7948"/>
    <mergeCell ref="X7948:Y7948"/>
    <mergeCell ref="Z7948:AA7948"/>
    <mergeCell ref="AB7948:AC7948"/>
    <mergeCell ref="AD7948:AE7948"/>
    <mergeCell ref="AF7948:AG7948"/>
    <mergeCell ref="AH7948:AJ7948"/>
    <mergeCell ref="D7949:E7949"/>
    <mergeCell ref="F7949:J7949"/>
    <mergeCell ref="K7949:M7949"/>
    <mergeCell ref="N7949:Q7949"/>
    <mergeCell ref="R7949:U7949"/>
    <mergeCell ref="V7949:W7949"/>
    <mergeCell ref="X7949:Y7949"/>
    <mergeCell ref="Z7949:AA7949"/>
    <mergeCell ref="AB7949:AC7949"/>
    <mergeCell ref="AD7949:AE7949"/>
    <mergeCell ref="AF7949:AG7949"/>
    <mergeCell ref="AH7949:AJ7949"/>
    <mergeCell ref="D7944:E7944"/>
    <mergeCell ref="F7944:J7944"/>
    <mergeCell ref="K7944:M7944"/>
    <mergeCell ref="N7944:Q7944"/>
    <mergeCell ref="R7944:U7944"/>
    <mergeCell ref="V7944:W7944"/>
    <mergeCell ref="X7944:Y7944"/>
    <mergeCell ref="Z7944:AA7944"/>
    <mergeCell ref="AB7944:AC7944"/>
    <mergeCell ref="AD7944:AE7944"/>
    <mergeCell ref="AF7944:AG7944"/>
    <mergeCell ref="AH7944:AJ7944"/>
    <mergeCell ref="D7945:E7945"/>
    <mergeCell ref="F7945:J7945"/>
    <mergeCell ref="K7945:M7945"/>
    <mergeCell ref="N7945:Q7945"/>
    <mergeCell ref="R7945:U7945"/>
    <mergeCell ref="V7945:W7945"/>
    <mergeCell ref="X7945:Y7945"/>
    <mergeCell ref="Z7945:AA7945"/>
    <mergeCell ref="AB7945:AC7945"/>
    <mergeCell ref="AD7945:AE7945"/>
    <mergeCell ref="AF7945:AG7945"/>
    <mergeCell ref="AH7945:AJ7945"/>
    <mergeCell ref="D7946:E7946"/>
    <mergeCell ref="F7946:J7946"/>
    <mergeCell ref="K7946:M7946"/>
    <mergeCell ref="N7946:Q7946"/>
    <mergeCell ref="R7946:U7946"/>
    <mergeCell ref="V7946:W7946"/>
    <mergeCell ref="X7946:Y7946"/>
    <mergeCell ref="Z7946:AA7946"/>
    <mergeCell ref="AB7946:AC7946"/>
    <mergeCell ref="AD7946:AE7946"/>
    <mergeCell ref="AF7946:AG7946"/>
    <mergeCell ref="AH7946:AJ7946"/>
    <mergeCell ref="D7941:E7941"/>
    <mergeCell ref="F7941:J7941"/>
    <mergeCell ref="K7941:M7941"/>
    <mergeCell ref="N7941:Q7941"/>
    <mergeCell ref="R7941:U7941"/>
    <mergeCell ref="V7941:W7941"/>
    <mergeCell ref="X7941:Y7941"/>
    <mergeCell ref="Z7941:AA7941"/>
    <mergeCell ref="AB7941:AC7941"/>
    <mergeCell ref="AD7941:AE7941"/>
    <mergeCell ref="AF7941:AG7941"/>
    <mergeCell ref="AH7941:AJ7941"/>
    <mergeCell ref="D7942:E7942"/>
    <mergeCell ref="F7942:J7942"/>
    <mergeCell ref="K7942:M7942"/>
    <mergeCell ref="N7942:Q7942"/>
    <mergeCell ref="R7942:U7942"/>
    <mergeCell ref="V7942:W7942"/>
    <mergeCell ref="X7942:Y7942"/>
    <mergeCell ref="Z7942:AA7942"/>
    <mergeCell ref="AB7942:AC7942"/>
    <mergeCell ref="AD7942:AE7942"/>
    <mergeCell ref="AF7942:AG7942"/>
    <mergeCell ref="AH7942:AJ7942"/>
    <mergeCell ref="D7943:E7943"/>
    <mergeCell ref="F7943:J7943"/>
    <mergeCell ref="K7943:M7943"/>
    <mergeCell ref="N7943:Q7943"/>
    <mergeCell ref="R7943:U7943"/>
    <mergeCell ref="V7943:W7943"/>
    <mergeCell ref="X7943:Y7943"/>
    <mergeCell ref="Z7943:AA7943"/>
    <mergeCell ref="AB7943:AC7943"/>
    <mergeCell ref="AD7943:AE7943"/>
    <mergeCell ref="AF7943:AG7943"/>
    <mergeCell ref="AH7943:AJ7943"/>
    <mergeCell ref="D7938:E7938"/>
    <mergeCell ref="F7938:J7938"/>
    <mergeCell ref="K7938:M7938"/>
    <mergeCell ref="N7938:Q7938"/>
    <mergeCell ref="R7938:U7938"/>
    <mergeCell ref="V7938:W7938"/>
    <mergeCell ref="X7938:Y7938"/>
    <mergeCell ref="Z7938:AA7938"/>
    <mergeCell ref="AB7938:AC7938"/>
    <mergeCell ref="AD7938:AE7938"/>
    <mergeCell ref="AF7938:AG7938"/>
    <mergeCell ref="AH7938:AJ7938"/>
    <mergeCell ref="D7939:E7939"/>
    <mergeCell ref="F7939:J7939"/>
    <mergeCell ref="K7939:M7939"/>
    <mergeCell ref="N7939:Q7939"/>
    <mergeCell ref="R7939:U7939"/>
    <mergeCell ref="V7939:W7939"/>
    <mergeCell ref="X7939:Y7939"/>
    <mergeCell ref="Z7939:AA7939"/>
    <mergeCell ref="AB7939:AC7939"/>
    <mergeCell ref="AD7939:AE7939"/>
    <mergeCell ref="AF7939:AG7939"/>
    <mergeCell ref="AH7939:AJ7939"/>
    <mergeCell ref="D7940:E7940"/>
    <mergeCell ref="F7940:J7940"/>
    <mergeCell ref="K7940:M7940"/>
    <mergeCell ref="N7940:Q7940"/>
    <mergeCell ref="R7940:U7940"/>
    <mergeCell ref="V7940:W7940"/>
    <mergeCell ref="X7940:Y7940"/>
    <mergeCell ref="Z7940:AA7940"/>
    <mergeCell ref="AB7940:AC7940"/>
    <mergeCell ref="AD7940:AE7940"/>
    <mergeCell ref="AF7940:AG7940"/>
    <mergeCell ref="AH7940:AJ7940"/>
    <mergeCell ref="D7935:E7935"/>
    <mergeCell ref="F7935:J7935"/>
    <mergeCell ref="K7935:M7935"/>
    <mergeCell ref="N7935:Q7935"/>
    <mergeCell ref="R7935:U7935"/>
    <mergeCell ref="V7935:W7935"/>
    <mergeCell ref="X7935:Y7935"/>
    <mergeCell ref="Z7935:AA7935"/>
    <mergeCell ref="AB7935:AC7935"/>
    <mergeCell ref="AD7935:AE7935"/>
    <mergeCell ref="AF7935:AG7935"/>
    <mergeCell ref="AH7935:AJ7935"/>
    <mergeCell ref="D7936:E7936"/>
    <mergeCell ref="F7936:J7936"/>
    <mergeCell ref="K7936:M7936"/>
    <mergeCell ref="N7936:Q7936"/>
    <mergeCell ref="R7936:U7936"/>
    <mergeCell ref="V7936:W7936"/>
    <mergeCell ref="X7936:Y7936"/>
    <mergeCell ref="Z7936:AA7936"/>
    <mergeCell ref="AB7936:AC7936"/>
    <mergeCell ref="AD7936:AE7936"/>
    <mergeCell ref="AF7936:AG7936"/>
    <mergeCell ref="AH7936:AJ7936"/>
    <mergeCell ref="D7937:E7937"/>
    <mergeCell ref="F7937:J7937"/>
    <mergeCell ref="K7937:M7937"/>
    <mergeCell ref="N7937:Q7937"/>
    <mergeCell ref="R7937:U7937"/>
    <mergeCell ref="V7937:W7937"/>
    <mergeCell ref="X7937:Y7937"/>
    <mergeCell ref="Z7937:AA7937"/>
    <mergeCell ref="AB7937:AC7937"/>
    <mergeCell ref="AD7937:AE7937"/>
    <mergeCell ref="AF7937:AG7937"/>
    <mergeCell ref="AH7937:AJ7937"/>
    <mergeCell ref="D7932:E7932"/>
    <mergeCell ref="F7932:J7932"/>
    <mergeCell ref="K7932:M7932"/>
    <mergeCell ref="N7932:Q7932"/>
    <mergeCell ref="R7932:U7932"/>
    <mergeCell ref="V7932:W7932"/>
    <mergeCell ref="X7932:Y7932"/>
    <mergeCell ref="Z7932:AA7932"/>
    <mergeCell ref="AB7932:AC7932"/>
    <mergeCell ref="AD7932:AE7932"/>
    <mergeCell ref="AF7932:AG7932"/>
    <mergeCell ref="AH7932:AJ7932"/>
    <mergeCell ref="D7933:E7933"/>
    <mergeCell ref="F7933:J7933"/>
    <mergeCell ref="K7933:M7933"/>
    <mergeCell ref="N7933:Q7933"/>
    <mergeCell ref="R7933:U7933"/>
    <mergeCell ref="V7933:W7933"/>
    <mergeCell ref="X7933:Y7933"/>
    <mergeCell ref="Z7933:AA7933"/>
    <mergeCell ref="AB7933:AC7933"/>
    <mergeCell ref="AD7933:AE7933"/>
    <mergeCell ref="AF7933:AG7933"/>
    <mergeCell ref="AH7933:AJ7933"/>
    <mergeCell ref="D7934:E7934"/>
    <mergeCell ref="F7934:J7934"/>
    <mergeCell ref="K7934:M7934"/>
    <mergeCell ref="N7934:Q7934"/>
    <mergeCell ref="R7934:U7934"/>
    <mergeCell ref="V7934:W7934"/>
    <mergeCell ref="X7934:Y7934"/>
    <mergeCell ref="Z7934:AA7934"/>
    <mergeCell ref="AB7934:AC7934"/>
    <mergeCell ref="AD7934:AE7934"/>
    <mergeCell ref="AF7934:AG7934"/>
    <mergeCell ref="AH7934:AJ7934"/>
    <mergeCell ref="D7929:E7929"/>
    <mergeCell ref="F7929:J7929"/>
    <mergeCell ref="K7929:M7929"/>
    <mergeCell ref="N7929:Q7929"/>
    <mergeCell ref="R7929:U7929"/>
    <mergeCell ref="V7929:W7929"/>
    <mergeCell ref="X7929:Y7929"/>
    <mergeCell ref="Z7929:AA7929"/>
    <mergeCell ref="AB7929:AC7929"/>
    <mergeCell ref="AD7929:AE7929"/>
    <mergeCell ref="AF7929:AG7929"/>
    <mergeCell ref="AH7929:AJ7929"/>
    <mergeCell ref="D7930:E7930"/>
    <mergeCell ref="F7930:J7930"/>
    <mergeCell ref="K7930:M7930"/>
    <mergeCell ref="N7930:Q7930"/>
    <mergeCell ref="R7930:U7930"/>
    <mergeCell ref="V7930:W7930"/>
    <mergeCell ref="X7930:Y7930"/>
    <mergeCell ref="Z7930:AA7930"/>
    <mergeCell ref="AB7930:AC7930"/>
    <mergeCell ref="AD7930:AE7930"/>
    <mergeCell ref="AF7930:AG7930"/>
    <mergeCell ref="AH7930:AJ7930"/>
    <mergeCell ref="D7931:E7931"/>
    <mergeCell ref="F7931:J7931"/>
    <mergeCell ref="K7931:M7931"/>
    <mergeCell ref="N7931:Q7931"/>
    <mergeCell ref="R7931:U7931"/>
    <mergeCell ref="V7931:W7931"/>
    <mergeCell ref="X7931:Y7931"/>
    <mergeCell ref="Z7931:AA7931"/>
    <mergeCell ref="AB7931:AC7931"/>
    <mergeCell ref="AD7931:AE7931"/>
    <mergeCell ref="AF7931:AG7931"/>
    <mergeCell ref="AH7931:AJ7931"/>
    <mergeCell ref="D7926:E7926"/>
    <mergeCell ref="F7926:J7926"/>
    <mergeCell ref="K7926:M7926"/>
    <mergeCell ref="N7926:Q7926"/>
    <mergeCell ref="R7926:U7926"/>
    <mergeCell ref="V7926:W7926"/>
    <mergeCell ref="X7926:Y7926"/>
    <mergeCell ref="Z7926:AA7926"/>
    <mergeCell ref="AB7926:AC7926"/>
    <mergeCell ref="AD7926:AE7926"/>
    <mergeCell ref="AF7926:AG7926"/>
    <mergeCell ref="AH7926:AJ7926"/>
    <mergeCell ref="D7927:E7927"/>
    <mergeCell ref="F7927:J7927"/>
    <mergeCell ref="K7927:M7927"/>
    <mergeCell ref="N7927:Q7927"/>
    <mergeCell ref="R7927:U7927"/>
    <mergeCell ref="V7927:W7927"/>
    <mergeCell ref="X7927:Y7927"/>
    <mergeCell ref="Z7927:AA7927"/>
    <mergeCell ref="AB7927:AC7927"/>
    <mergeCell ref="AD7927:AE7927"/>
    <mergeCell ref="AF7927:AG7927"/>
    <mergeCell ref="AH7927:AJ7927"/>
    <mergeCell ref="D7928:E7928"/>
    <mergeCell ref="F7928:J7928"/>
    <mergeCell ref="K7928:M7928"/>
    <mergeCell ref="N7928:Q7928"/>
    <mergeCell ref="R7928:U7928"/>
    <mergeCell ref="V7928:W7928"/>
    <mergeCell ref="X7928:Y7928"/>
    <mergeCell ref="Z7928:AA7928"/>
    <mergeCell ref="AB7928:AC7928"/>
    <mergeCell ref="AD7928:AE7928"/>
    <mergeCell ref="AF7928:AG7928"/>
    <mergeCell ref="AH7928:AJ7928"/>
    <mergeCell ref="D7923:E7923"/>
    <mergeCell ref="F7923:J7923"/>
    <mergeCell ref="K7923:M7923"/>
    <mergeCell ref="N7923:Q7923"/>
    <mergeCell ref="R7923:U7923"/>
    <mergeCell ref="V7923:W7923"/>
    <mergeCell ref="X7923:Y7923"/>
    <mergeCell ref="Z7923:AA7923"/>
    <mergeCell ref="AB7923:AC7923"/>
    <mergeCell ref="AD7923:AE7923"/>
    <mergeCell ref="AF7923:AG7923"/>
    <mergeCell ref="AH7923:AJ7923"/>
    <mergeCell ref="D7924:E7924"/>
    <mergeCell ref="F7924:J7924"/>
    <mergeCell ref="K7924:M7924"/>
    <mergeCell ref="N7924:Q7924"/>
    <mergeCell ref="R7924:U7924"/>
    <mergeCell ref="V7924:W7924"/>
    <mergeCell ref="X7924:Y7924"/>
    <mergeCell ref="Z7924:AA7924"/>
    <mergeCell ref="AB7924:AC7924"/>
    <mergeCell ref="AD7924:AE7924"/>
    <mergeCell ref="AF7924:AG7924"/>
    <mergeCell ref="AH7924:AJ7924"/>
    <mergeCell ref="D7925:E7925"/>
    <mergeCell ref="F7925:J7925"/>
    <mergeCell ref="K7925:M7925"/>
    <mergeCell ref="N7925:Q7925"/>
    <mergeCell ref="R7925:U7925"/>
    <mergeCell ref="V7925:W7925"/>
    <mergeCell ref="X7925:Y7925"/>
    <mergeCell ref="Z7925:AA7925"/>
    <mergeCell ref="AB7925:AC7925"/>
    <mergeCell ref="AD7925:AE7925"/>
    <mergeCell ref="AF7925:AG7925"/>
    <mergeCell ref="AH7925:AJ7925"/>
    <mergeCell ref="D7920:E7920"/>
    <mergeCell ref="F7920:J7920"/>
    <mergeCell ref="K7920:M7920"/>
    <mergeCell ref="N7920:Q7920"/>
    <mergeCell ref="R7920:U7920"/>
    <mergeCell ref="V7920:W7920"/>
    <mergeCell ref="X7920:Y7920"/>
    <mergeCell ref="Z7920:AA7920"/>
    <mergeCell ref="AB7920:AC7920"/>
    <mergeCell ref="AD7920:AE7920"/>
    <mergeCell ref="AF7920:AG7920"/>
    <mergeCell ref="AH7920:AJ7920"/>
    <mergeCell ref="D7921:E7921"/>
    <mergeCell ref="F7921:J7921"/>
    <mergeCell ref="K7921:M7921"/>
    <mergeCell ref="N7921:Q7921"/>
    <mergeCell ref="R7921:U7921"/>
    <mergeCell ref="V7921:W7921"/>
    <mergeCell ref="X7921:Y7921"/>
    <mergeCell ref="Z7921:AA7921"/>
    <mergeCell ref="AB7921:AC7921"/>
    <mergeCell ref="AD7921:AE7921"/>
    <mergeCell ref="AF7921:AG7921"/>
    <mergeCell ref="AH7921:AJ7921"/>
    <mergeCell ref="D7922:E7922"/>
    <mergeCell ref="F7922:J7922"/>
    <mergeCell ref="K7922:M7922"/>
    <mergeCell ref="N7922:Q7922"/>
    <mergeCell ref="R7922:U7922"/>
    <mergeCell ref="V7922:W7922"/>
    <mergeCell ref="X7922:Y7922"/>
    <mergeCell ref="Z7922:AA7922"/>
    <mergeCell ref="AB7922:AC7922"/>
    <mergeCell ref="AD7922:AE7922"/>
    <mergeCell ref="AF7922:AG7922"/>
    <mergeCell ref="AH7922:AJ7922"/>
    <mergeCell ref="B7910:F7910"/>
    <mergeCell ref="H7910:R7910"/>
    <mergeCell ref="AB7911:AG7915"/>
    <mergeCell ref="B7912:E7912"/>
    <mergeCell ref="H7912:N7912"/>
    <mergeCell ref="O7912:R7912"/>
    <mergeCell ref="T7912:AA7912"/>
    <mergeCell ref="B7917:B7918"/>
    <mergeCell ref="D7917:E7918"/>
    <mergeCell ref="G7917:H7918"/>
    <mergeCell ref="J7917:M7918"/>
    <mergeCell ref="N7917:O7918"/>
    <mergeCell ref="Q7917:S7918"/>
    <mergeCell ref="T7917:U7918"/>
    <mergeCell ref="X7917:Y7918"/>
    <mergeCell ref="Z7917:AA7918"/>
    <mergeCell ref="AB7917:AB7918"/>
    <mergeCell ref="AC7917:AC7918"/>
    <mergeCell ref="AE7917:AE7918"/>
    <mergeCell ref="AF7917:AF7918"/>
    <mergeCell ref="AG7917:AH7918"/>
    <mergeCell ref="D7919:E7919"/>
    <mergeCell ref="F7919:J7919"/>
    <mergeCell ref="K7919:M7919"/>
    <mergeCell ref="N7919:Q7919"/>
    <mergeCell ref="R7919:U7919"/>
    <mergeCell ref="V7919:W7919"/>
    <mergeCell ref="X7919:Y7919"/>
    <mergeCell ref="Z7919:AA7919"/>
    <mergeCell ref="AB7919:AC7919"/>
    <mergeCell ref="AD7919:AE7919"/>
    <mergeCell ref="AF7919:AG7919"/>
    <mergeCell ref="AH7919:AJ7919"/>
    <mergeCell ref="D7901:E7901"/>
    <mergeCell ref="F7901:J7901"/>
    <mergeCell ref="K7901:M7901"/>
    <mergeCell ref="N7901:Q7901"/>
    <mergeCell ref="R7901:U7901"/>
    <mergeCell ref="V7901:W7901"/>
    <mergeCell ref="D7902:E7902"/>
    <mergeCell ref="F7902:J7902"/>
    <mergeCell ref="K7902:M7902"/>
    <mergeCell ref="N7902:Q7902"/>
    <mergeCell ref="R7902:U7902"/>
    <mergeCell ref="V7902:W7902"/>
    <mergeCell ref="D7903:E7903"/>
    <mergeCell ref="F7903:J7903"/>
    <mergeCell ref="K7903:M7903"/>
    <mergeCell ref="N7903:Q7903"/>
    <mergeCell ref="R7903:U7903"/>
    <mergeCell ref="V7903:W7903"/>
    <mergeCell ref="D7904:E7904"/>
    <mergeCell ref="F7904:J7904"/>
    <mergeCell ref="K7904:M7904"/>
    <mergeCell ref="N7904:Q7904"/>
    <mergeCell ref="R7904:U7904"/>
    <mergeCell ref="V7904:W7904"/>
    <mergeCell ref="D7905:E7905"/>
    <mergeCell ref="F7905:J7905"/>
    <mergeCell ref="K7905:M7905"/>
    <mergeCell ref="N7905:Q7905"/>
    <mergeCell ref="R7905:U7905"/>
    <mergeCell ref="V7905:W7905"/>
    <mergeCell ref="D7906:E7906"/>
    <mergeCell ref="F7906:J7906"/>
    <mergeCell ref="K7906:M7906"/>
    <mergeCell ref="N7906:Q7906"/>
    <mergeCell ref="R7906:U7906"/>
    <mergeCell ref="V7906:W7906"/>
    <mergeCell ref="D7895:E7895"/>
    <mergeCell ref="F7895:J7895"/>
    <mergeCell ref="K7895:M7895"/>
    <mergeCell ref="N7895:Q7895"/>
    <mergeCell ref="R7895:U7895"/>
    <mergeCell ref="V7895:W7895"/>
    <mergeCell ref="D7896:E7896"/>
    <mergeCell ref="F7896:J7896"/>
    <mergeCell ref="K7896:M7896"/>
    <mergeCell ref="N7896:Q7896"/>
    <mergeCell ref="R7896:U7896"/>
    <mergeCell ref="V7896:W7896"/>
    <mergeCell ref="D7897:E7897"/>
    <mergeCell ref="F7897:J7897"/>
    <mergeCell ref="K7897:M7897"/>
    <mergeCell ref="N7897:Q7897"/>
    <mergeCell ref="R7897:U7897"/>
    <mergeCell ref="V7897:W7897"/>
    <mergeCell ref="D7898:E7898"/>
    <mergeCell ref="F7898:J7898"/>
    <mergeCell ref="K7898:M7898"/>
    <mergeCell ref="N7898:Q7898"/>
    <mergeCell ref="R7898:U7898"/>
    <mergeCell ref="V7898:W7898"/>
    <mergeCell ref="D7899:E7899"/>
    <mergeCell ref="F7899:J7899"/>
    <mergeCell ref="K7899:M7899"/>
    <mergeCell ref="N7899:Q7899"/>
    <mergeCell ref="R7899:U7899"/>
    <mergeCell ref="V7899:W7899"/>
    <mergeCell ref="D7900:E7900"/>
    <mergeCell ref="F7900:J7900"/>
    <mergeCell ref="K7900:M7900"/>
    <mergeCell ref="N7900:Q7900"/>
    <mergeCell ref="R7900:U7900"/>
    <mergeCell ref="V7900:W7900"/>
    <mergeCell ref="D7889:E7889"/>
    <mergeCell ref="F7889:J7889"/>
    <mergeCell ref="K7889:M7889"/>
    <mergeCell ref="N7889:Q7889"/>
    <mergeCell ref="R7889:U7889"/>
    <mergeCell ref="V7889:W7889"/>
    <mergeCell ref="D7890:E7890"/>
    <mergeCell ref="F7890:J7890"/>
    <mergeCell ref="K7890:M7890"/>
    <mergeCell ref="N7890:Q7890"/>
    <mergeCell ref="R7890:U7890"/>
    <mergeCell ref="V7890:W7890"/>
    <mergeCell ref="D7891:E7891"/>
    <mergeCell ref="F7891:J7891"/>
    <mergeCell ref="K7891:M7891"/>
    <mergeCell ref="N7891:Q7891"/>
    <mergeCell ref="R7891:U7891"/>
    <mergeCell ref="V7891:W7891"/>
    <mergeCell ref="D7892:E7892"/>
    <mergeCell ref="F7892:J7892"/>
    <mergeCell ref="K7892:M7892"/>
    <mergeCell ref="N7892:Q7892"/>
    <mergeCell ref="R7892:U7892"/>
    <mergeCell ref="V7892:W7892"/>
    <mergeCell ref="D7893:E7893"/>
    <mergeCell ref="F7893:J7893"/>
    <mergeCell ref="K7893:M7893"/>
    <mergeCell ref="N7893:Q7893"/>
    <mergeCell ref="R7893:U7893"/>
    <mergeCell ref="V7893:W7893"/>
    <mergeCell ref="D7894:E7894"/>
    <mergeCell ref="F7894:J7894"/>
    <mergeCell ref="K7894:M7894"/>
    <mergeCell ref="N7894:Q7894"/>
    <mergeCell ref="R7894:U7894"/>
    <mergeCell ref="V7894:W7894"/>
    <mergeCell ref="D7883:E7883"/>
    <mergeCell ref="F7883:J7883"/>
    <mergeCell ref="K7883:M7883"/>
    <mergeCell ref="N7883:Q7883"/>
    <mergeCell ref="R7883:U7883"/>
    <mergeCell ref="V7883:W7883"/>
    <mergeCell ref="T7881:U7882"/>
    <mergeCell ref="X7881:Y7882"/>
    <mergeCell ref="D7884:E7884"/>
    <mergeCell ref="F7884:J7884"/>
    <mergeCell ref="K7884:M7884"/>
    <mergeCell ref="N7884:Q7884"/>
    <mergeCell ref="R7884:U7884"/>
    <mergeCell ref="V7884:W7884"/>
    <mergeCell ref="D7885:E7885"/>
    <mergeCell ref="F7885:J7885"/>
    <mergeCell ref="K7885:M7885"/>
    <mergeCell ref="N7885:Q7885"/>
    <mergeCell ref="R7885:U7885"/>
    <mergeCell ref="V7885:W7885"/>
    <mergeCell ref="D7886:E7886"/>
    <mergeCell ref="F7886:J7886"/>
    <mergeCell ref="K7886:M7886"/>
    <mergeCell ref="N7886:Q7886"/>
    <mergeCell ref="R7886:U7886"/>
    <mergeCell ref="V7886:W7886"/>
    <mergeCell ref="D7887:E7887"/>
    <mergeCell ref="F7887:J7887"/>
    <mergeCell ref="K7887:M7887"/>
    <mergeCell ref="N7887:Q7887"/>
    <mergeCell ref="R7887:U7887"/>
    <mergeCell ref="V7887:W7887"/>
    <mergeCell ref="D7888:E7888"/>
    <mergeCell ref="F7888:J7888"/>
    <mergeCell ref="K7888:M7888"/>
    <mergeCell ref="N7888:Q7888"/>
    <mergeCell ref="R7888:U7888"/>
    <mergeCell ref="V7888:W7888"/>
    <mergeCell ref="D7871:E7871"/>
    <mergeCell ref="F7871:J7871"/>
    <mergeCell ref="K7871:M7871"/>
    <mergeCell ref="N7871:Q7871"/>
    <mergeCell ref="R7871:U7871"/>
    <mergeCell ref="V7871:W7871"/>
    <mergeCell ref="X7871:Y7871"/>
    <mergeCell ref="Z7871:AA7871"/>
    <mergeCell ref="AB7871:AC7871"/>
    <mergeCell ref="AD7871:AE7871"/>
    <mergeCell ref="AF7871:AG7871"/>
    <mergeCell ref="AH7871:AJ7871"/>
    <mergeCell ref="D7872:E7872"/>
    <mergeCell ref="F7872:J7872"/>
    <mergeCell ref="K7872:M7872"/>
    <mergeCell ref="N7872:Q7872"/>
    <mergeCell ref="R7872:U7872"/>
    <mergeCell ref="V7872:W7872"/>
    <mergeCell ref="X7872:Y7872"/>
    <mergeCell ref="Z7872:AA7872"/>
    <mergeCell ref="AB7872:AC7872"/>
    <mergeCell ref="AD7872:AE7872"/>
    <mergeCell ref="AF7872:AG7872"/>
    <mergeCell ref="AH7872:AJ7872"/>
    <mergeCell ref="B7873:E7873"/>
    <mergeCell ref="B7874:F7874"/>
    <mergeCell ref="H7874:R7874"/>
    <mergeCell ref="AB7875:AG7879"/>
    <mergeCell ref="B7876:E7876"/>
    <mergeCell ref="H7876:N7876"/>
    <mergeCell ref="O7876:R7876"/>
    <mergeCell ref="T7876:AA7876"/>
    <mergeCell ref="Z7881:AA7882"/>
    <mergeCell ref="AB7881:AB7882"/>
    <mergeCell ref="AC7881:AC7882"/>
    <mergeCell ref="AE7881:AE7882"/>
    <mergeCell ref="B7881:B7882"/>
    <mergeCell ref="D7881:E7882"/>
    <mergeCell ref="G7881:H7882"/>
    <mergeCell ref="J7881:M7882"/>
    <mergeCell ref="N7881:O7882"/>
    <mergeCell ref="Q7881:S7882"/>
    <mergeCell ref="AF7881:AF7882"/>
    <mergeCell ref="AG7881:AH7882"/>
    <mergeCell ref="D7868:E7868"/>
    <mergeCell ref="F7868:J7868"/>
    <mergeCell ref="K7868:M7868"/>
    <mergeCell ref="N7868:Q7868"/>
    <mergeCell ref="R7868:U7868"/>
    <mergeCell ref="V7868:W7868"/>
    <mergeCell ref="X7868:Y7868"/>
    <mergeCell ref="Z7868:AA7868"/>
    <mergeCell ref="AB7868:AC7868"/>
    <mergeCell ref="AD7868:AE7868"/>
    <mergeCell ref="AF7868:AG7868"/>
    <mergeCell ref="AH7868:AJ7868"/>
    <mergeCell ref="D7869:E7869"/>
    <mergeCell ref="F7869:J7869"/>
    <mergeCell ref="K7869:M7869"/>
    <mergeCell ref="N7869:Q7869"/>
    <mergeCell ref="R7869:U7869"/>
    <mergeCell ref="V7869:W7869"/>
    <mergeCell ref="X7869:Y7869"/>
    <mergeCell ref="Z7869:AA7869"/>
    <mergeCell ref="AB7869:AC7869"/>
    <mergeCell ref="AD7869:AE7869"/>
    <mergeCell ref="AF7869:AG7869"/>
    <mergeCell ref="AH7869:AJ7869"/>
    <mergeCell ref="D7870:E7870"/>
    <mergeCell ref="F7870:J7870"/>
    <mergeCell ref="K7870:M7870"/>
    <mergeCell ref="N7870:Q7870"/>
    <mergeCell ref="R7870:U7870"/>
    <mergeCell ref="V7870:W7870"/>
    <mergeCell ref="X7870:Y7870"/>
    <mergeCell ref="Z7870:AA7870"/>
    <mergeCell ref="AB7870:AC7870"/>
    <mergeCell ref="AD7870:AE7870"/>
    <mergeCell ref="AF7870:AG7870"/>
    <mergeCell ref="AH7870:AJ7870"/>
    <mergeCell ref="D7865:E7865"/>
    <mergeCell ref="F7865:J7865"/>
    <mergeCell ref="K7865:M7865"/>
    <mergeCell ref="N7865:Q7865"/>
    <mergeCell ref="R7865:U7865"/>
    <mergeCell ref="V7865:W7865"/>
    <mergeCell ref="X7865:Y7865"/>
    <mergeCell ref="Z7865:AA7865"/>
    <mergeCell ref="AB7865:AC7865"/>
    <mergeCell ref="AD7865:AE7865"/>
    <mergeCell ref="AF7865:AG7865"/>
    <mergeCell ref="AH7865:AJ7865"/>
    <mergeCell ref="D7866:E7866"/>
    <mergeCell ref="F7866:J7866"/>
    <mergeCell ref="K7866:M7866"/>
    <mergeCell ref="N7866:Q7866"/>
    <mergeCell ref="R7866:U7866"/>
    <mergeCell ref="V7866:W7866"/>
    <mergeCell ref="X7866:Y7866"/>
    <mergeCell ref="Z7866:AA7866"/>
    <mergeCell ref="AB7866:AC7866"/>
    <mergeCell ref="AD7866:AE7866"/>
    <mergeCell ref="AF7866:AG7866"/>
    <mergeCell ref="AH7866:AJ7866"/>
    <mergeCell ref="D7867:E7867"/>
    <mergeCell ref="F7867:J7867"/>
    <mergeCell ref="K7867:M7867"/>
    <mergeCell ref="N7867:Q7867"/>
    <mergeCell ref="R7867:U7867"/>
    <mergeCell ref="V7867:W7867"/>
    <mergeCell ref="X7867:Y7867"/>
    <mergeCell ref="Z7867:AA7867"/>
    <mergeCell ref="AB7867:AC7867"/>
    <mergeCell ref="AD7867:AE7867"/>
    <mergeCell ref="AF7867:AG7867"/>
    <mergeCell ref="AH7867:AJ7867"/>
    <mergeCell ref="D7862:E7862"/>
    <mergeCell ref="F7862:J7862"/>
    <mergeCell ref="K7862:M7862"/>
    <mergeCell ref="N7862:Q7862"/>
    <mergeCell ref="R7862:U7862"/>
    <mergeCell ref="V7862:W7862"/>
    <mergeCell ref="X7862:Y7862"/>
    <mergeCell ref="Z7862:AA7862"/>
    <mergeCell ref="AB7862:AC7862"/>
    <mergeCell ref="AD7862:AE7862"/>
    <mergeCell ref="AF7862:AG7862"/>
    <mergeCell ref="AH7862:AJ7862"/>
    <mergeCell ref="D7863:E7863"/>
    <mergeCell ref="F7863:J7863"/>
    <mergeCell ref="K7863:M7863"/>
    <mergeCell ref="N7863:Q7863"/>
    <mergeCell ref="R7863:U7863"/>
    <mergeCell ref="V7863:W7863"/>
    <mergeCell ref="X7863:Y7863"/>
    <mergeCell ref="Z7863:AA7863"/>
    <mergeCell ref="AB7863:AC7863"/>
    <mergeCell ref="AD7863:AE7863"/>
    <mergeCell ref="AF7863:AG7863"/>
    <mergeCell ref="AH7863:AJ7863"/>
    <mergeCell ref="D7864:E7864"/>
    <mergeCell ref="F7864:J7864"/>
    <mergeCell ref="K7864:M7864"/>
    <mergeCell ref="N7864:Q7864"/>
    <mergeCell ref="R7864:U7864"/>
    <mergeCell ref="V7864:W7864"/>
    <mergeCell ref="X7864:Y7864"/>
    <mergeCell ref="Z7864:AA7864"/>
    <mergeCell ref="AB7864:AC7864"/>
    <mergeCell ref="AD7864:AE7864"/>
    <mergeCell ref="AF7864:AG7864"/>
    <mergeCell ref="AH7864:AJ7864"/>
    <mergeCell ref="D7859:E7859"/>
    <mergeCell ref="F7859:J7859"/>
    <mergeCell ref="K7859:M7859"/>
    <mergeCell ref="N7859:Q7859"/>
    <mergeCell ref="R7859:U7859"/>
    <mergeCell ref="V7859:W7859"/>
    <mergeCell ref="X7859:Y7859"/>
    <mergeCell ref="Z7859:AA7859"/>
    <mergeCell ref="AB7859:AC7859"/>
    <mergeCell ref="AD7859:AE7859"/>
    <mergeCell ref="AF7859:AG7859"/>
    <mergeCell ref="AH7859:AJ7859"/>
    <mergeCell ref="D7860:E7860"/>
    <mergeCell ref="F7860:J7860"/>
    <mergeCell ref="K7860:M7860"/>
    <mergeCell ref="N7860:Q7860"/>
    <mergeCell ref="R7860:U7860"/>
    <mergeCell ref="V7860:W7860"/>
    <mergeCell ref="X7860:Y7860"/>
    <mergeCell ref="Z7860:AA7860"/>
    <mergeCell ref="AB7860:AC7860"/>
    <mergeCell ref="AD7860:AE7860"/>
    <mergeCell ref="AF7860:AG7860"/>
    <mergeCell ref="AH7860:AJ7860"/>
    <mergeCell ref="D7861:E7861"/>
    <mergeCell ref="F7861:J7861"/>
    <mergeCell ref="K7861:M7861"/>
    <mergeCell ref="N7861:Q7861"/>
    <mergeCell ref="R7861:U7861"/>
    <mergeCell ref="V7861:W7861"/>
    <mergeCell ref="X7861:Y7861"/>
    <mergeCell ref="Z7861:AA7861"/>
    <mergeCell ref="AB7861:AC7861"/>
    <mergeCell ref="AD7861:AE7861"/>
    <mergeCell ref="AF7861:AG7861"/>
    <mergeCell ref="AH7861:AJ7861"/>
    <mergeCell ref="D7856:E7856"/>
    <mergeCell ref="F7856:J7856"/>
    <mergeCell ref="K7856:M7856"/>
    <mergeCell ref="N7856:Q7856"/>
    <mergeCell ref="R7856:U7856"/>
    <mergeCell ref="V7856:W7856"/>
    <mergeCell ref="X7856:Y7856"/>
    <mergeCell ref="Z7856:AA7856"/>
    <mergeCell ref="AB7856:AC7856"/>
    <mergeCell ref="AD7856:AE7856"/>
    <mergeCell ref="AF7856:AG7856"/>
    <mergeCell ref="AH7856:AJ7856"/>
    <mergeCell ref="D7857:E7857"/>
    <mergeCell ref="F7857:J7857"/>
    <mergeCell ref="K7857:M7857"/>
    <mergeCell ref="N7857:Q7857"/>
    <mergeCell ref="R7857:U7857"/>
    <mergeCell ref="V7857:W7857"/>
    <mergeCell ref="X7857:Y7857"/>
    <mergeCell ref="Z7857:AA7857"/>
    <mergeCell ref="AB7857:AC7857"/>
    <mergeCell ref="AD7857:AE7857"/>
    <mergeCell ref="AF7857:AG7857"/>
    <mergeCell ref="AH7857:AJ7857"/>
    <mergeCell ref="D7858:E7858"/>
    <mergeCell ref="F7858:J7858"/>
    <mergeCell ref="K7858:M7858"/>
    <mergeCell ref="N7858:Q7858"/>
    <mergeCell ref="R7858:U7858"/>
    <mergeCell ref="V7858:W7858"/>
    <mergeCell ref="X7858:Y7858"/>
    <mergeCell ref="Z7858:AA7858"/>
    <mergeCell ref="AB7858:AC7858"/>
    <mergeCell ref="AD7858:AE7858"/>
    <mergeCell ref="AF7858:AG7858"/>
    <mergeCell ref="AH7858:AJ7858"/>
    <mergeCell ref="D7853:E7853"/>
    <mergeCell ref="F7853:J7853"/>
    <mergeCell ref="K7853:M7853"/>
    <mergeCell ref="N7853:Q7853"/>
    <mergeCell ref="R7853:U7853"/>
    <mergeCell ref="V7853:W7853"/>
    <mergeCell ref="X7853:Y7853"/>
    <mergeCell ref="Z7853:AA7853"/>
    <mergeCell ref="AB7853:AC7853"/>
    <mergeCell ref="AD7853:AE7853"/>
    <mergeCell ref="AF7853:AG7853"/>
    <mergeCell ref="AH7853:AJ7853"/>
    <mergeCell ref="D7854:E7854"/>
    <mergeCell ref="F7854:J7854"/>
    <mergeCell ref="K7854:M7854"/>
    <mergeCell ref="N7854:Q7854"/>
    <mergeCell ref="R7854:U7854"/>
    <mergeCell ref="V7854:W7854"/>
    <mergeCell ref="X7854:Y7854"/>
    <mergeCell ref="Z7854:AA7854"/>
    <mergeCell ref="AB7854:AC7854"/>
    <mergeCell ref="AD7854:AE7854"/>
    <mergeCell ref="AF7854:AG7854"/>
    <mergeCell ref="AH7854:AJ7854"/>
    <mergeCell ref="D7855:E7855"/>
    <mergeCell ref="F7855:J7855"/>
    <mergeCell ref="K7855:M7855"/>
    <mergeCell ref="N7855:Q7855"/>
    <mergeCell ref="R7855:U7855"/>
    <mergeCell ref="V7855:W7855"/>
    <mergeCell ref="X7855:Y7855"/>
    <mergeCell ref="Z7855:AA7855"/>
    <mergeCell ref="AB7855:AC7855"/>
    <mergeCell ref="AD7855:AE7855"/>
    <mergeCell ref="AF7855:AG7855"/>
    <mergeCell ref="AH7855:AJ7855"/>
    <mergeCell ref="D7850:E7850"/>
    <mergeCell ref="F7850:J7850"/>
    <mergeCell ref="K7850:M7850"/>
    <mergeCell ref="N7850:Q7850"/>
    <mergeCell ref="R7850:U7850"/>
    <mergeCell ref="V7850:W7850"/>
    <mergeCell ref="X7850:Y7850"/>
    <mergeCell ref="Z7850:AA7850"/>
    <mergeCell ref="AB7850:AC7850"/>
    <mergeCell ref="AD7850:AE7850"/>
    <mergeCell ref="AF7850:AG7850"/>
    <mergeCell ref="AH7850:AJ7850"/>
    <mergeCell ref="D7851:E7851"/>
    <mergeCell ref="F7851:J7851"/>
    <mergeCell ref="K7851:M7851"/>
    <mergeCell ref="N7851:Q7851"/>
    <mergeCell ref="R7851:U7851"/>
    <mergeCell ref="V7851:W7851"/>
    <mergeCell ref="X7851:Y7851"/>
    <mergeCell ref="Z7851:AA7851"/>
    <mergeCell ref="AB7851:AC7851"/>
    <mergeCell ref="AD7851:AE7851"/>
    <mergeCell ref="AF7851:AG7851"/>
    <mergeCell ref="AH7851:AJ7851"/>
    <mergeCell ref="D7852:E7852"/>
    <mergeCell ref="F7852:J7852"/>
    <mergeCell ref="K7852:M7852"/>
    <mergeCell ref="N7852:Q7852"/>
    <mergeCell ref="R7852:U7852"/>
    <mergeCell ref="V7852:W7852"/>
    <mergeCell ref="X7852:Y7852"/>
    <mergeCell ref="Z7852:AA7852"/>
    <mergeCell ref="AB7852:AC7852"/>
    <mergeCell ref="AD7852:AE7852"/>
    <mergeCell ref="AF7852:AG7852"/>
    <mergeCell ref="AH7852:AJ7852"/>
    <mergeCell ref="D7847:E7847"/>
    <mergeCell ref="F7847:J7847"/>
    <mergeCell ref="K7847:M7847"/>
    <mergeCell ref="N7847:Q7847"/>
    <mergeCell ref="R7847:U7847"/>
    <mergeCell ref="V7847:W7847"/>
    <mergeCell ref="X7847:Y7847"/>
    <mergeCell ref="Z7847:AA7847"/>
    <mergeCell ref="AB7847:AC7847"/>
    <mergeCell ref="AD7847:AE7847"/>
    <mergeCell ref="AF7847:AG7847"/>
    <mergeCell ref="AH7847:AJ7847"/>
    <mergeCell ref="D7848:E7848"/>
    <mergeCell ref="F7848:J7848"/>
    <mergeCell ref="K7848:M7848"/>
    <mergeCell ref="N7848:Q7848"/>
    <mergeCell ref="R7848:U7848"/>
    <mergeCell ref="V7848:W7848"/>
    <mergeCell ref="X7848:Y7848"/>
    <mergeCell ref="Z7848:AA7848"/>
    <mergeCell ref="AB7848:AC7848"/>
    <mergeCell ref="AD7848:AE7848"/>
    <mergeCell ref="AF7848:AG7848"/>
    <mergeCell ref="AH7848:AJ7848"/>
    <mergeCell ref="D7849:E7849"/>
    <mergeCell ref="F7849:J7849"/>
    <mergeCell ref="K7849:M7849"/>
    <mergeCell ref="N7849:Q7849"/>
    <mergeCell ref="R7849:U7849"/>
    <mergeCell ref="V7849:W7849"/>
    <mergeCell ref="X7849:Y7849"/>
    <mergeCell ref="Z7849:AA7849"/>
    <mergeCell ref="AB7849:AC7849"/>
    <mergeCell ref="AD7849:AE7849"/>
    <mergeCell ref="AF7849:AG7849"/>
    <mergeCell ref="AH7849:AJ7849"/>
    <mergeCell ref="D7844:E7844"/>
    <mergeCell ref="F7844:J7844"/>
    <mergeCell ref="K7844:M7844"/>
    <mergeCell ref="N7844:Q7844"/>
    <mergeCell ref="R7844:U7844"/>
    <mergeCell ref="V7844:W7844"/>
    <mergeCell ref="X7844:Y7844"/>
    <mergeCell ref="Z7844:AA7844"/>
    <mergeCell ref="AB7844:AC7844"/>
    <mergeCell ref="AD7844:AE7844"/>
    <mergeCell ref="AF7844:AG7844"/>
    <mergeCell ref="AH7844:AJ7844"/>
    <mergeCell ref="D7845:E7845"/>
    <mergeCell ref="F7845:J7845"/>
    <mergeCell ref="K7845:M7845"/>
    <mergeCell ref="N7845:Q7845"/>
    <mergeCell ref="R7845:U7845"/>
    <mergeCell ref="V7845:W7845"/>
    <mergeCell ref="X7845:Y7845"/>
    <mergeCell ref="Z7845:AA7845"/>
    <mergeCell ref="AB7845:AC7845"/>
    <mergeCell ref="AD7845:AE7845"/>
    <mergeCell ref="AF7845:AG7845"/>
    <mergeCell ref="AH7845:AJ7845"/>
    <mergeCell ref="D7846:E7846"/>
    <mergeCell ref="F7846:J7846"/>
    <mergeCell ref="K7846:M7846"/>
    <mergeCell ref="N7846:Q7846"/>
    <mergeCell ref="R7846:U7846"/>
    <mergeCell ref="V7846:W7846"/>
    <mergeCell ref="X7846:Y7846"/>
    <mergeCell ref="Z7846:AA7846"/>
    <mergeCell ref="AB7846:AC7846"/>
    <mergeCell ref="AD7846:AE7846"/>
    <mergeCell ref="AF7846:AG7846"/>
    <mergeCell ref="AH7846:AJ7846"/>
    <mergeCell ref="D7841:E7841"/>
    <mergeCell ref="F7841:J7841"/>
    <mergeCell ref="K7841:M7841"/>
    <mergeCell ref="N7841:Q7841"/>
    <mergeCell ref="R7841:U7841"/>
    <mergeCell ref="V7841:W7841"/>
    <mergeCell ref="X7841:Y7841"/>
    <mergeCell ref="Z7841:AA7841"/>
    <mergeCell ref="AB7841:AC7841"/>
    <mergeCell ref="AD7841:AE7841"/>
    <mergeCell ref="AF7841:AG7841"/>
    <mergeCell ref="AH7841:AJ7841"/>
    <mergeCell ref="D7842:E7842"/>
    <mergeCell ref="F7842:J7842"/>
    <mergeCell ref="K7842:M7842"/>
    <mergeCell ref="N7842:Q7842"/>
    <mergeCell ref="R7842:U7842"/>
    <mergeCell ref="V7842:W7842"/>
    <mergeCell ref="X7842:Y7842"/>
    <mergeCell ref="Z7842:AA7842"/>
    <mergeCell ref="AB7842:AC7842"/>
    <mergeCell ref="AD7842:AE7842"/>
    <mergeCell ref="AF7842:AG7842"/>
    <mergeCell ref="AH7842:AJ7842"/>
    <mergeCell ref="D7843:E7843"/>
    <mergeCell ref="F7843:J7843"/>
    <mergeCell ref="K7843:M7843"/>
    <mergeCell ref="N7843:Q7843"/>
    <mergeCell ref="R7843:U7843"/>
    <mergeCell ref="V7843:W7843"/>
    <mergeCell ref="X7843:Y7843"/>
    <mergeCell ref="Z7843:AA7843"/>
    <mergeCell ref="AB7843:AC7843"/>
    <mergeCell ref="AD7843:AE7843"/>
    <mergeCell ref="AF7843:AG7843"/>
    <mergeCell ref="AH7843:AJ7843"/>
    <mergeCell ref="D7838:E7838"/>
    <mergeCell ref="F7838:J7838"/>
    <mergeCell ref="K7838:M7838"/>
    <mergeCell ref="N7838:Q7838"/>
    <mergeCell ref="R7838:U7838"/>
    <mergeCell ref="V7838:W7838"/>
    <mergeCell ref="X7838:Y7838"/>
    <mergeCell ref="Z7838:AA7838"/>
    <mergeCell ref="AB7838:AC7838"/>
    <mergeCell ref="AD7838:AE7838"/>
    <mergeCell ref="AF7838:AG7838"/>
    <mergeCell ref="AH7838:AJ7838"/>
    <mergeCell ref="D7839:E7839"/>
    <mergeCell ref="F7839:J7839"/>
    <mergeCell ref="K7839:M7839"/>
    <mergeCell ref="N7839:Q7839"/>
    <mergeCell ref="R7839:U7839"/>
    <mergeCell ref="V7839:W7839"/>
    <mergeCell ref="X7839:Y7839"/>
    <mergeCell ref="Z7839:AA7839"/>
    <mergeCell ref="AB7839:AC7839"/>
    <mergeCell ref="AD7839:AE7839"/>
    <mergeCell ref="AF7839:AG7839"/>
    <mergeCell ref="AH7839:AJ7839"/>
    <mergeCell ref="D7840:E7840"/>
    <mergeCell ref="F7840:J7840"/>
    <mergeCell ref="K7840:M7840"/>
    <mergeCell ref="N7840:Q7840"/>
    <mergeCell ref="R7840:U7840"/>
    <mergeCell ref="V7840:W7840"/>
    <mergeCell ref="X7840:Y7840"/>
    <mergeCell ref="Z7840:AA7840"/>
    <mergeCell ref="AB7840:AC7840"/>
    <mergeCell ref="AD7840:AE7840"/>
    <mergeCell ref="AF7840:AG7840"/>
    <mergeCell ref="AH7840:AJ7840"/>
    <mergeCell ref="D7835:E7835"/>
    <mergeCell ref="F7835:J7835"/>
    <mergeCell ref="K7835:M7835"/>
    <mergeCell ref="N7835:Q7835"/>
    <mergeCell ref="R7835:U7835"/>
    <mergeCell ref="V7835:W7835"/>
    <mergeCell ref="X7835:Y7835"/>
    <mergeCell ref="Z7835:AA7835"/>
    <mergeCell ref="AB7835:AC7835"/>
    <mergeCell ref="AD7835:AE7835"/>
    <mergeCell ref="AF7835:AG7835"/>
    <mergeCell ref="AH7835:AJ7835"/>
    <mergeCell ref="D7836:E7836"/>
    <mergeCell ref="F7836:J7836"/>
    <mergeCell ref="K7836:M7836"/>
    <mergeCell ref="N7836:Q7836"/>
    <mergeCell ref="R7836:U7836"/>
    <mergeCell ref="V7836:W7836"/>
    <mergeCell ref="X7836:Y7836"/>
    <mergeCell ref="Z7836:AA7836"/>
    <mergeCell ref="AB7836:AC7836"/>
    <mergeCell ref="AD7836:AE7836"/>
    <mergeCell ref="AF7836:AG7836"/>
    <mergeCell ref="AH7836:AJ7836"/>
    <mergeCell ref="D7837:E7837"/>
    <mergeCell ref="F7837:J7837"/>
    <mergeCell ref="K7837:M7837"/>
    <mergeCell ref="N7837:Q7837"/>
    <mergeCell ref="R7837:U7837"/>
    <mergeCell ref="V7837:W7837"/>
    <mergeCell ref="X7837:Y7837"/>
    <mergeCell ref="Z7837:AA7837"/>
    <mergeCell ref="AB7837:AC7837"/>
    <mergeCell ref="AD7837:AE7837"/>
    <mergeCell ref="AF7837:AG7837"/>
    <mergeCell ref="AH7837:AJ7837"/>
    <mergeCell ref="B7825:F7825"/>
    <mergeCell ref="H7825:R7825"/>
    <mergeCell ref="AB7826:AG7830"/>
    <mergeCell ref="B7827:E7827"/>
    <mergeCell ref="H7827:N7827"/>
    <mergeCell ref="O7827:R7827"/>
    <mergeCell ref="T7827:AA7827"/>
    <mergeCell ref="B7832:B7833"/>
    <mergeCell ref="D7832:E7833"/>
    <mergeCell ref="G7832:H7833"/>
    <mergeCell ref="J7832:M7833"/>
    <mergeCell ref="N7832:O7833"/>
    <mergeCell ref="Q7832:S7833"/>
    <mergeCell ref="T7832:U7833"/>
    <mergeCell ref="X7832:Y7833"/>
    <mergeCell ref="Z7832:AA7833"/>
    <mergeCell ref="AB7832:AB7833"/>
    <mergeCell ref="AC7832:AC7833"/>
    <mergeCell ref="AE7832:AE7833"/>
    <mergeCell ref="AF7832:AF7833"/>
    <mergeCell ref="AG7832:AH7833"/>
    <mergeCell ref="D7834:E7834"/>
    <mergeCell ref="F7834:J7834"/>
    <mergeCell ref="K7834:M7834"/>
    <mergeCell ref="N7834:Q7834"/>
    <mergeCell ref="R7834:U7834"/>
    <mergeCell ref="V7834:W7834"/>
    <mergeCell ref="X7834:Y7834"/>
    <mergeCell ref="Z7834:AA7834"/>
    <mergeCell ref="AB7834:AC7834"/>
    <mergeCell ref="AD7834:AE7834"/>
    <mergeCell ref="AF7834:AG7834"/>
    <mergeCell ref="AH7834:AJ7834"/>
    <mergeCell ref="D7816:E7816"/>
    <mergeCell ref="F7816:J7816"/>
    <mergeCell ref="K7816:M7816"/>
    <mergeCell ref="N7816:Q7816"/>
    <mergeCell ref="R7816:U7816"/>
    <mergeCell ref="V7816:W7816"/>
    <mergeCell ref="D7817:E7817"/>
    <mergeCell ref="F7817:J7817"/>
    <mergeCell ref="K7817:M7817"/>
    <mergeCell ref="N7817:Q7817"/>
    <mergeCell ref="R7817:U7817"/>
    <mergeCell ref="V7817:W7817"/>
    <mergeCell ref="D7818:E7818"/>
    <mergeCell ref="F7818:J7818"/>
    <mergeCell ref="K7818:M7818"/>
    <mergeCell ref="N7818:Q7818"/>
    <mergeCell ref="R7818:U7818"/>
    <mergeCell ref="V7818:W7818"/>
    <mergeCell ref="D7819:E7819"/>
    <mergeCell ref="F7819:J7819"/>
    <mergeCell ref="K7819:M7819"/>
    <mergeCell ref="N7819:Q7819"/>
    <mergeCell ref="R7819:U7819"/>
    <mergeCell ref="V7819:W7819"/>
    <mergeCell ref="D7820:E7820"/>
    <mergeCell ref="F7820:J7820"/>
    <mergeCell ref="K7820:M7820"/>
    <mergeCell ref="N7820:Q7820"/>
    <mergeCell ref="R7820:U7820"/>
    <mergeCell ref="V7820:W7820"/>
    <mergeCell ref="D7821:E7821"/>
    <mergeCell ref="F7821:J7821"/>
    <mergeCell ref="K7821:M7821"/>
    <mergeCell ref="N7821:Q7821"/>
    <mergeCell ref="R7821:U7821"/>
    <mergeCell ref="V7821:W7821"/>
    <mergeCell ref="D7810:E7810"/>
    <mergeCell ref="F7810:J7810"/>
    <mergeCell ref="K7810:M7810"/>
    <mergeCell ref="N7810:Q7810"/>
    <mergeCell ref="R7810:U7810"/>
    <mergeCell ref="V7810:W7810"/>
    <mergeCell ref="D7811:E7811"/>
    <mergeCell ref="F7811:J7811"/>
    <mergeCell ref="K7811:M7811"/>
    <mergeCell ref="N7811:Q7811"/>
    <mergeCell ref="R7811:U7811"/>
    <mergeCell ref="V7811:W7811"/>
    <mergeCell ref="D7812:E7812"/>
    <mergeCell ref="F7812:J7812"/>
    <mergeCell ref="K7812:M7812"/>
    <mergeCell ref="N7812:Q7812"/>
    <mergeCell ref="R7812:U7812"/>
    <mergeCell ref="V7812:W7812"/>
    <mergeCell ref="D7813:E7813"/>
    <mergeCell ref="F7813:J7813"/>
    <mergeCell ref="K7813:M7813"/>
    <mergeCell ref="N7813:Q7813"/>
    <mergeCell ref="R7813:U7813"/>
    <mergeCell ref="V7813:W7813"/>
    <mergeCell ref="D7814:E7814"/>
    <mergeCell ref="F7814:J7814"/>
    <mergeCell ref="K7814:M7814"/>
    <mergeCell ref="N7814:Q7814"/>
    <mergeCell ref="R7814:U7814"/>
    <mergeCell ref="V7814:W7814"/>
    <mergeCell ref="D7815:E7815"/>
    <mergeCell ref="F7815:J7815"/>
    <mergeCell ref="K7815:M7815"/>
    <mergeCell ref="N7815:Q7815"/>
    <mergeCell ref="R7815:U7815"/>
    <mergeCell ref="V7815:W7815"/>
    <mergeCell ref="D7804:E7804"/>
    <mergeCell ref="F7804:J7804"/>
    <mergeCell ref="K7804:M7804"/>
    <mergeCell ref="N7804:Q7804"/>
    <mergeCell ref="R7804:U7804"/>
    <mergeCell ref="V7804:W7804"/>
    <mergeCell ref="D7805:E7805"/>
    <mergeCell ref="F7805:J7805"/>
    <mergeCell ref="K7805:M7805"/>
    <mergeCell ref="N7805:Q7805"/>
    <mergeCell ref="R7805:U7805"/>
    <mergeCell ref="V7805:W7805"/>
    <mergeCell ref="D7806:E7806"/>
    <mergeCell ref="F7806:J7806"/>
    <mergeCell ref="K7806:M7806"/>
    <mergeCell ref="N7806:Q7806"/>
    <mergeCell ref="R7806:U7806"/>
    <mergeCell ref="V7806:W7806"/>
    <mergeCell ref="D7807:E7807"/>
    <mergeCell ref="F7807:J7807"/>
    <mergeCell ref="K7807:M7807"/>
    <mergeCell ref="N7807:Q7807"/>
    <mergeCell ref="R7807:U7807"/>
    <mergeCell ref="V7807:W7807"/>
    <mergeCell ref="D7808:E7808"/>
    <mergeCell ref="F7808:J7808"/>
    <mergeCell ref="K7808:M7808"/>
    <mergeCell ref="N7808:Q7808"/>
    <mergeCell ref="R7808:U7808"/>
    <mergeCell ref="V7808:W7808"/>
    <mergeCell ref="D7809:E7809"/>
    <mergeCell ref="F7809:J7809"/>
    <mergeCell ref="K7809:M7809"/>
    <mergeCell ref="N7809:Q7809"/>
    <mergeCell ref="R7809:U7809"/>
    <mergeCell ref="V7809:W7809"/>
    <mergeCell ref="D7798:E7798"/>
    <mergeCell ref="F7798:J7798"/>
    <mergeCell ref="K7798:M7798"/>
    <mergeCell ref="N7798:Q7798"/>
    <mergeCell ref="R7798:U7798"/>
    <mergeCell ref="V7798:W7798"/>
    <mergeCell ref="T7796:U7797"/>
    <mergeCell ref="X7796:Y7797"/>
    <mergeCell ref="D7799:E7799"/>
    <mergeCell ref="F7799:J7799"/>
    <mergeCell ref="K7799:M7799"/>
    <mergeCell ref="N7799:Q7799"/>
    <mergeCell ref="R7799:U7799"/>
    <mergeCell ref="V7799:W7799"/>
    <mergeCell ref="D7800:E7800"/>
    <mergeCell ref="F7800:J7800"/>
    <mergeCell ref="K7800:M7800"/>
    <mergeCell ref="N7800:Q7800"/>
    <mergeCell ref="R7800:U7800"/>
    <mergeCell ref="V7800:W7800"/>
    <mergeCell ref="D7801:E7801"/>
    <mergeCell ref="F7801:J7801"/>
    <mergeCell ref="K7801:M7801"/>
    <mergeCell ref="N7801:Q7801"/>
    <mergeCell ref="R7801:U7801"/>
    <mergeCell ref="V7801:W7801"/>
    <mergeCell ref="D7802:E7802"/>
    <mergeCell ref="F7802:J7802"/>
    <mergeCell ref="K7802:M7802"/>
    <mergeCell ref="N7802:Q7802"/>
    <mergeCell ref="R7802:U7802"/>
    <mergeCell ref="V7802:W7802"/>
    <mergeCell ref="D7803:E7803"/>
    <mergeCell ref="F7803:J7803"/>
    <mergeCell ref="K7803:M7803"/>
    <mergeCell ref="N7803:Q7803"/>
    <mergeCell ref="R7803:U7803"/>
    <mergeCell ref="V7803:W7803"/>
    <mergeCell ref="D7786:E7786"/>
    <mergeCell ref="F7786:J7786"/>
    <mergeCell ref="K7786:M7786"/>
    <mergeCell ref="N7786:Q7786"/>
    <mergeCell ref="R7786:U7786"/>
    <mergeCell ref="V7786:W7786"/>
    <mergeCell ref="X7786:Y7786"/>
    <mergeCell ref="Z7786:AA7786"/>
    <mergeCell ref="AB7786:AC7786"/>
    <mergeCell ref="AD7786:AE7786"/>
    <mergeCell ref="AF7786:AG7786"/>
    <mergeCell ref="AH7786:AJ7786"/>
    <mergeCell ref="D7787:E7787"/>
    <mergeCell ref="F7787:J7787"/>
    <mergeCell ref="K7787:M7787"/>
    <mergeCell ref="N7787:Q7787"/>
    <mergeCell ref="R7787:U7787"/>
    <mergeCell ref="V7787:W7787"/>
    <mergeCell ref="X7787:Y7787"/>
    <mergeCell ref="Z7787:AA7787"/>
    <mergeCell ref="AB7787:AC7787"/>
    <mergeCell ref="AD7787:AE7787"/>
    <mergeCell ref="AF7787:AG7787"/>
    <mergeCell ref="AH7787:AJ7787"/>
    <mergeCell ref="B7788:E7788"/>
    <mergeCell ref="B7789:F7789"/>
    <mergeCell ref="H7789:R7789"/>
    <mergeCell ref="AB7790:AG7794"/>
    <mergeCell ref="B7791:E7791"/>
    <mergeCell ref="H7791:N7791"/>
    <mergeCell ref="O7791:R7791"/>
    <mergeCell ref="T7791:AA7791"/>
    <mergeCell ref="Z7796:AA7797"/>
    <mergeCell ref="AB7796:AB7797"/>
    <mergeCell ref="AC7796:AC7797"/>
    <mergeCell ref="AE7796:AE7797"/>
    <mergeCell ref="B7796:B7797"/>
    <mergeCell ref="D7796:E7797"/>
    <mergeCell ref="G7796:H7797"/>
    <mergeCell ref="J7796:M7797"/>
    <mergeCell ref="N7796:O7797"/>
    <mergeCell ref="Q7796:S7797"/>
    <mergeCell ref="AF7796:AF7797"/>
    <mergeCell ref="AG7796:AH7797"/>
    <mergeCell ref="D7783:E7783"/>
    <mergeCell ref="F7783:J7783"/>
    <mergeCell ref="K7783:M7783"/>
    <mergeCell ref="N7783:Q7783"/>
    <mergeCell ref="R7783:U7783"/>
    <mergeCell ref="V7783:W7783"/>
    <mergeCell ref="X7783:Y7783"/>
    <mergeCell ref="Z7783:AA7783"/>
    <mergeCell ref="AB7783:AC7783"/>
    <mergeCell ref="AD7783:AE7783"/>
    <mergeCell ref="AF7783:AG7783"/>
    <mergeCell ref="AH7783:AJ7783"/>
    <mergeCell ref="D7784:E7784"/>
    <mergeCell ref="F7784:J7784"/>
    <mergeCell ref="K7784:M7784"/>
    <mergeCell ref="N7784:Q7784"/>
    <mergeCell ref="R7784:U7784"/>
    <mergeCell ref="V7784:W7784"/>
    <mergeCell ref="X7784:Y7784"/>
    <mergeCell ref="Z7784:AA7784"/>
    <mergeCell ref="AB7784:AC7784"/>
    <mergeCell ref="AD7784:AE7784"/>
    <mergeCell ref="AF7784:AG7784"/>
    <mergeCell ref="AH7784:AJ7784"/>
    <mergeCell ref="D7785:E7785"/>
    <mergeCell ref="F7785:J7785"/>
    <mergeCell ref="K7785:M7785"/>
    <mergeCell ref="N7785:Q7785"/>
    <mergeCell ref="R7785:U7785"/>
    <mergeCell ref="V7785:W7785"/>
    <mergeCell ref="X7785:Y7785"/>
    <mergeCell ref="Z7785:AA7785"/>
    <mergeCell ref="AB7785:AC7785"/>
    <mergeCell ref="AD7785:AE7785"/>
    <mergeCell ref="AF7785:AG7785"/>
    <mergeCell ref="AH7785:AJ7785"/>
    <mergeCell ref="D7780:E7780"/>
    <mergeCell ref="F7780:J7780"/>
    <mergeCell ref="K7780:M7780"/>
    <mergeCell ref="N7780:Q7780"/>
    <mergeCell ref="R7780:U7780"/>
    <mergeCell ref="V7780:W7780"/>
    <mergeCell ref="X7780:Y7780"/>
    <mergeCell ref="Z7780:AA7780"/>
    <mergeCell ref="AB7780:AC7780"/>
    <mergeCell ref="AD7780:AE7780"/>
    <mergeCell ref="AF7780:AG7780"/>
    <mergeCell ref="AH7780:AJ7780"/>
    <mergeCell ref="D7781:E7781"/>
    <mergeCell ref="F7781:J7781"/>
    <mergeCell ref="K7781:M7781"/>
    <mergeCell ref="N7781:Q7781"/>
    <mergeCell ref="R7781:U7781"/>
    <mergeCell ref="V7781:W7781"/>
    <mergeCell ref="X7781:Y7781"/>
    <mergeCell ref="Z7781:AA7781"/>
    <mergeCell ref="AB7781:AC7781"/>
    <mergeCell ref="AD7781:AE7781"/>
    <mergeCell ref="AF7781:AG7781"/>
    <mergeCell ref="AH7781:AJ7781"/>
    <mergeCell ref="D7782:E7782"/>
    <mergeCell ref="F7782:J7782"/>
    <mergeCell ref="K7782:M7782"/>
    <mergeCell ref="N7782:Q7782"/>
    <mergeCell ref="R7782:U7782"/>
    <mergeCell ref="V7782:W7782"/>
    <mergeCell ref="X7782:Y7782"/>
    <mergeCell ref="Z7782:AA7782"/>
    <mergeCell ref="AB7782:AC7782"/>
    <mergeCell ref="AD7782:AE7782"/>
    <mergeCell ref="AF7782:AG7782"/>
    <mergeCell ref="AH7782:AJ7782"/>
    <mergeCell ref="D7777:E7777"/>
    <mergeCell ref="F7777:J7777"/>
    <mergeCell ref="K7777:M7777"/>
    <mergeCell ref="N7777:Q7777"/>
    <mergeCell ref="R7777:U7777"/>
    <mergeCell ref="V7777:W7777"/>
    <mergeCell ref="X7777:Y7777"/>
    <mergeCell ref="Z7777:AA7777"/>
    <mergeCell ref="AB7777:AC7777"/>
    <mergeCell ref="AD7777:AE7777"/>
    <mergeCell ref="AF7777:AG7777"/>
    <mergeCell ref="AH7777:AJ7777"/>
    <mergeCell ref="D7778:E7778"/>
    <mergeCell ref="F7778:J7778"/>
    <mergeCell ref="K7778:M7778"/>
    <mergeCell ref="N7778:Q7778"/>
    <mergeCell ref="R7778:U7778"/>
    <mergeCell ref="V7778:W7778"/>
    <mergeCell ref="X7778:Y7778"/>
    <mergeCell ref="Z7778:AA7778"/>
    <mergeCell ref="AB7778:AC7778"/>
    <mergeCell ref="AD7778:AE7778"/>
    <mergeCell ref="AF7778:AG7778"/>
    <mergeCell ref="AH7778:AJ7778"/>
    <mergeCell ref="D7779:E7779"/>
    <mergeCell ref="F7779:J7779"/>
    <mergeCell ref="K7779:M7779"/>
    <mergeCell ref="N7779:Q7779"/>
    <mergeCell ref="R7779:U7779"/>
    <mergeCell ref="V7779:W7779"/>
    <mergeCell ref="X7779:Y7779"/>
    <mergeCell ref="Z7779:AA7779"/>
    <mergeCell ref="AB7779:AC7779"/>
    <mergeCell ref="AD7779:AE7779"/>
    <mergeCell ref="AF7779:AG7779"/>
    <mergeCell ref="AH7779:AJ7779"/>
    <mergeCell ref="D7774:E7774"/>
    <mergeCell ref="F7774:J7774"/>
    <mergeCell ref="K7774:M7774"/>
    <mergeCell ref="N7774:Q7774"/>
    <mergeCell ref="R7774:U7774"/>
    <mergeCell ref="V7774:W7774"/>
    <mergeCell ref="X7774:Y7774"/>
    <mergeCell ref="Z7774:AA7774"/>
    <mergeCell ref="AB7774:AC7774"/>
    <mergeCell ref="AD7774:AE7774"/>
    <mergeCell ref="AF7774:AG7774"/>
    <mergeCell ref="AH7774:AJ7774"/>
    <mergeCell ref="D7775:E7775"/>
    <mergeCell ref="F7775:J7775"/>
    <mergeCell ref="K7775:M7775"/>
    <mergeCell ref="N7775:Q7775"/>
    <mergeCell ref="R7775:U7775"/>
    <mergeCell ref="V7775:W7775"/>
    <mergeCell ref="X7775:Y7775"/>
    <mergeCell ref="Z7775:AA7775"/>
    <mergeCell ref="AB7775:AC7775"/>
    <mergeCell ref="AD7775:AE7775"/>
    <mergeCell ref="AF7775:AG7775"/>
    <mergeCell ref="AH7775:AJ7775"/>
    <mergeCell ref="D7776:E7776"/>
    <mergeCell ref="F7776:J7776"/>
    <mergeCell ref="K7776:M7776"/>
    <mergeCell ref="N7776:Q7776"/>
    <mergeCell ref="R7776:U7776"/>
    <mergeCell ref="V7776:W7776"/>
    <mergeCell ref="X7776:Y7776"/>
    <mergeCell ref="Z7776:AA7776"/>
    <mergeCell ref="AB7776:AC7776"/>
    <mergeCell ref="AD7776:AE7776"/>
    <mergeCell ref="AF7776:AG7776"/>
    <mergeCell ref="AH7776:AJ7776"/>
    <mergeCell ref="D7771:E7771"/>
    <mergeCell ref="F7771:J7771"/>
    <mergeCell ref="K7771:M7771"/>
    <mergeCell ref="N7771:Q7771"/>
    <mergeCell ref="R7771:U7771"/>
    <mergeCell ref="V7771:W7771"/>
    <mergeCell ref="X7771:Y7771"/>
    <mergeCell ref="Z7771:AA7771"/>
    <mergeCell ref="AB7771:AC7771"/>
    <mergeCell ref="AD7771:AE7771"/>
    <mergeCell ref="AF7771:AG7771"/>
    <mergeCell ref="AH7771:AJ7771"/>
    <mergeCell ref="D7772:E7772"/>
    <mergeCell ref="F7772:J7772"/>
    <mergeCell ref="K7772:M7772"/>
    <mergeCell ref="N7772:Q7772"/>
    <mergeCell ref="R7772:U7772"/>
    <mergeCell ref="V7772:W7772"/>
    <mergeCell ref="X7772:Y7772"/>
    <mergeCell ref="Z7772:AA7772"/>
    <mergeCell ref="AB7772:AC7772"/>
    <mergeCell ref="AD7772:AE7772"/>
    <mergeCell ref="AF7772:AG7772"/>
    <mergeCell ref="AH7772:AJ7772"/>
    <mergeCell ref="D7773:E7773"/>
    <mergeCell ref="F7773:J7773"/>
    <mergeCell ref="K7773:M7773"/>
    <mergeCell ref="N7773:Q7773"/>
    <mergeCell ref="R7773:U7773"/>
    <mergeCell ref="V7773:W7773"/>
    <mergeCell ref="X7773:Y7773"/>
    <mergeCell ref="Z7773:AA7773"/>
    <mergeCell ref="AB7773:AC7773"/>
    <mergeCell ref="AD7773:AE7773"/>
    <mergeCell ref="AF7773:AG7773"/>
    <mergeCell ref="AH7773:AJ7773"/>
    <mergeCell ref="D7768:E7768"/>
    <mergeCell ref="F7768:J7768"/>
    <mergeCell ref="K7768:M7768"/>
    <mergeCell ref="N7768:Q7768"/>
    <mergeCell ref="R7768:U7768"/>
    <mergeCell ref="V7768:W7768"/>
    <mergeCell ref="X7768:Y7768"/>
    <mergeCell ref="Z7768:AA7768"/>
    <mergeCell ref="AB7768:AC7768"/>
    <mergeCell ref="AD7768:AE7768"/>
    <mergeCell ref="AF7768:AG7768"/>
    <mergeCell ref="AH7768:AJ7768"/>
    <mergeCell ref="D7769:E7769"/>
    <mergeCell ref="F7769:J7769"/>
    <mergeCell ref="K7769:M7769"/>
    <mergeCell ref="N7769:Q7769"/>
    <mergeCell ref="R7769:U7769"/>
    <mergeCell ref="V7769:W7769"/>
    <mergeCell ref="X7769:Y7769"/>
    <mergeCell ref="Z7769:AA7769"/>
    <mergeCell ref="AB7769:AC7769"/>
    <mergeCell ref="AD7769:AE7769"/>
    <mergeCell ref="AF7769:AG7769"/>
    <mergeCell ref="AH7769:AJ7769"/>
    <mergeCell ref="D7770:E7770"/>
    <mergeCell ref="F7770:J7770"/>
    <mergeCell ref="K7770:M7770"/>
    <mergeCell ref="N7770:Q7770"/>
    <mergeCell ref="R7770:U7770"/>
    <mergeCell ref="V7770:W7770"/>
    <mergeCell ref="X7770:Y7770"/>
    <mergeCell ref="Z7770:AA7770"/>
    <mergeCell ref="AB7770:AC7770"/>
    <mergeCell ref="AD7770:AE7770"/>
    <mergeCell ref="AF7770:AG7770"/>
    <mergeCell ref="AH7770:AJ7770"/>
    <mergeCell ref="D7765:E7765"/>
    <mergeCell ref="F7765:J7765"/>
    <mergeCell ref="K7765:M7765"/>
    <mergeCell ref="N7765:Q7765"/>
    <mergeCell ref="R7765:U7765"/>
    <mergeCell ref="V7765:W7765"/>
    <mergeCell ref="X7765:Y7765"/>
    <mergeCell ref="Z7765:AA7765"/>
    <mergeCell ref="AB7765:AC7765"/>
    <mergeCell ref="AD7765:AE7765"/>
    <mergeCell ref="AF7765:AG7765"/>
    <mergeCell ref="AH7765:AJ7765"/>
    <mergeCell ref="D7766:E7766"/>
    <mergeCell ref="F7766:J7766"/>
    <mergeCell ref="K7766:M7766"/>
    <mergeCell ref="N7766:Q7766"/>
    <mergeCell ref="R7766:U7766"/>
    <mergeCell ref="V7766:W7766"/>
    <mergeCell ref="X7766:Y7766"/>
    <mergeCell ref="Z7766:AA7766"/>
    <mergeCell ref="AB7766:AC7766"/>
    <mergeCell ref="AD7766:AE7766"/>
    <mergeCell ref="AF7766:AG7766"/>
    <mergeCell ref="AH7766:AJ7766"/>
    <mergeCell ref="D7767:E7767"/>
    <mergeCell ref="F7767:J7767"/>
    <mergeCell ref="K7767:M7767"/>
    <mergeCell ref="N7767:Q7767"/>
    <mergeCell ref="R7767:U7767"/>
    <mergeCell ref="V7767:W7767"/>
    <mergeCell ref="X7767:Y7767"/>
    <mergeCell ref="Z7767:AA7767"/>
    <mergeCell ref="AB7767:AC7767"/>
    <mergeCell ref="AD7767:AE7767"/>
    <mergeCell ref="AF7767:AG7767"/>
    <mergeCell ref="AH7767:AJ7767"/>
    <mergeCell ref="D7762:E7762"/>
    <mergeCell ref="F7762:J7762"/>
    <mergeCell ref="K7762:M7762"/>
    <mergeCell ref="N7762:Q7762"/>
    <mergeCell ref="R7762:U7762"/>
    <mergeCell ref="V7762:W7762"/>
    <mergeCell ref="X7762:Y7762"/>
    <mergeCell ref="Z7762:AA7762"/>
    <mergeCell ref="AB7762:AC7762"/>
    <mergeCell ref="AD7762:AE7762"/>
    <mergeCell ref="AF7762:AG7762"/>
    <mergeCell ref="AH7762:AJ7762"/>
    <mergeCell ref="D7763:E7763"/>
    <mergeCell ref="F7763:J7763"/>
    <mergeCell ref="K7763:M7763"/>
    <mergeCell ref="N7763:Q7763"/>
    <mergeCell ref="R7763:U7763"/>
    <mergeCell ref="V7763:W7763"/>
    <mergeCell ref="X7763:Y7763"/>
    <mergeCell ref="Z7763:AA7763"/>
    <mergeCell ref="AB7763:AC7763"/>
    <mergeCell ref="AD7763:AE7763"/>
    <mergeCell ref="AF7763:AG7763"/>
    <mergeCell ref="AH7763:AJ7763"/>
    <mergeCell ref="D7764:E7764"/>
    <mergeCell ref="F7764:J7764"/>
    <mergeCell ref="K7764:M7764"/>
    <mergeCell ref="N7764:Q7764"/>
    <mergeCell ref="R7764:U7764"/>
    <mergeCell ref="V7764:W7764"/>
    <mergeCell ref="X7764:Y7764"/>
    <mergeCell ref="Z7764:AA7764"/>
    <mergeCell ref="AB7764:AC7764"/>
    <mergeCell ref="AD7764:AE7764"/>
    <mergeCell ref="AF7764:AG7764"/>
    <mergeCell ref="AH7764:AJ7764"/>
    <mergeCell ref="D7759:E7759"/>
    <mergeCell ref="F7759:J7759"/>
    <mergeCell ref="K7759:M7759"/>
    <mergeCell ref="N7759:Q7759"/>
    <mergeCell ref="R7759:U7759"/>
    <mergeCell ref="V7759:W7759"/>
    <mergeCell ref="X7759:Y7759"/>
    <mergeCell ref="Z7759:AA7759"/>
    <mergeCell ref="AB7759:AC7759"/>
    <mergeCell ref="AD7759:AE7759"/>
    <mergeCell ref="AF7759:AG7759"/>
    <mergeCell ref="AH7759:AJ7759"/>
    <mergeCell ref="D7760:E7760"/>
    <mergeCell ref="F7760:J7760"/>
    <mergeCell ref="K7760:M7760"/>
    <mergeCell ref="N7760:Q7760"/>
    <mergeCell ref="R7760:U7760"/>
    <mergeCell ref="V7760:W7760"/>
    <mergeCell ref="X7760:Y7760"/>
    <mergeCell ref="Z7760:AA7760"/>
    <mergeCell ref="AB7760:AC7760"/>
    <mergeCell ref="AD7760:AE7760"/>
    <mergeCell ref="AF7760:AG7760"/>
    <mergeCell ref="AH7760:AJ7760"/>
    <mergeCell ref="D7761:E7761"/>
    <mergeCell ref="F7761:J7761"/>
    <mergeCell ref="K7761:M7761"/>
    <mergeCell ref="N7761:Q7761"/>
    <mergeCell ref="R7761:U7761"/>
    <mergeCell ref="V7761:W7761"/>
    <mergeCell ref="X7761:Y7761"/>
    <mergeCell ref="Z7761:AA7761"/>
    <mergeCell ref="AB7761:AC7761"/>
    <mergeCell ref="AD7761:AE7761"/>
    <mergeCell ref="AF7761:AG7761"/>
    <mergeCell ref="AH7761:AJ7761"/>
    <mergeCell ref="D7756:E7756"/>
    <mergeCell ref="F7756:J7756"/>
    <mergeCell ref="K7756:M7756"/>
    <mergeCell ref="N7756:Q7756"/>
    <mergeCell ref="R7756:U7756"/>
    <mergeCell ref="V7756:W7756"/>
    <mergeCell ref="X7756:Y7756"/>
    <mergeCell ref="Z7756:AA7756"/>
    <mergeCell ref="AB7756:AC7756"/>
    <mergeCell ref="AD7756:AE7756"/>
    <mergeCell ref="AF7756:AG7756"/>
    <mergeCell ref="AH7756:AJ7756"/>
    <mergeCell ref="D7757:E7757"/>
    <mergeCell ref="F7757:J7757"/>
    <mergeCell ref="K7757:M7757"/>
    <mergeCell ref="N7757:Q7757"/>
    <mergeCell ref="R7757:U7757"/>
    <mergeCell ref="V7757:W7757"/>
    <mergeCell ref="X7757:Y7757"/>
    <mergeCell ref="Z7757:AA7757"/>
    <mergeCell ref="AB7757:AC7757"/>
    <mergeCell ref="AD7757:AE7757"/>
    <mergeCell ref="AF7757:AG7757"/>
    <mergeCell ref="AH7757:AJ7757"/>
    <mergeCell ref="D7758:E7758"/>
    <mergeCell ref="F7758:J7758"/>
    <mergeCell ref="K7758:M7758"/>
    <mergeCell ref="N7758:Q7758"/>
    <mergeCell ref="R7758:U7758"/>
    <mergeCell ref="V7758:W7758"/>
    <mergeCell ref="X7758:Y7758"/>
    <mergeCell ref="Z7758:AA7758"/>
    <mergeCell ref="AB7758:AC7758"/>
    <mergeCell ref="AD7758:AE7758"/>
    <mergeCell ref="AF7758:AG7758"/>
    <mergeCell ref="AH7758:AJ7758"/>
    <mergeCell ref="D7753:E7753"/>
    <mergeCell ref="F7753:J7753"/>
    <mergeCell ref="K7753:M7753"/>
    <mergeCell ref="N7753:Q7753"/>
    <mergeCell ref="R7753:U7753"/>
    <mergeCell ref="V7753:W7753"/>
    <mergeCell ref="X7753:Y7753"/>
    <mergeCell ref="Z7753:AA7753"/>
    <mergeCell ref="AB7753:AC7753"/>
    <mergeCell ref="AD7753:AE7753"/>
    <mergeCell ref="AF7753:AG7753"/>
    <mergeCell ref="AH7753:AJ7753"/>
    <mergeCell ref="D7754:E7754"/>
    <mergeCell ref="F7754:J7754"/>
    <mergeCell ref="K7754:M7754"/>
    <mergeCell ref="N7754:Q7754"/>
    <mergeCell ref="R7754:U7754"/>
    <mergeCell ref="V7754:W7754"/>
    <mergeCell ref="X7754:Y7754"/>
    <mergeCell ref="Z7754:AA7754"/>
    <mergeCell ref="AB7754:AC7754"/>
    <mergeCell ref="AD7754:AE7754"/>
    <mergeCell ref="AF7754:AG7754"/>
    <mergeCell ref="AH7754:AJ7754"/>
    <mergeCell ref="D7755:E7755"/>
    <mergeCell ref="F7755:J7755"/>
    <mergeCell ref="K7755:M7755"/>
    <mergeCell ref="N7755:Q7755"/>
    <mergeCell ref="R7755:U7755"/>
    <mergeCell ref="V7755:W7755"/>
    <mergeCell ref="X7755:Y7755"/>
    <mergeCell ref="Z7755:AA7755"/>
    <mergeCell ref="AB7755:AC7755"/>
    <mergeCell ref="AD7755:AE7755"/>
    <mergeCell ref="AF7755:AG7755"/>
    <mergeCell ref="AH7755:AJ7755"/>
    <mergeCell ref="D7750:E7750"/>
    <mergeCell ref="F7750:J7750"/>
    <mergeCell ref="K7750:M7750"/>
    <mergeCell ref="N7750:Q7750"/>
    <mergeCell ref="R7750:U7750"/>
    <mergeCell ref="V7750:W7750"/>
    <mergeCell ref="X7750:Y7750"/>
    <mergeCell ref="Z7750:AA7750"/>
    <mergeCell ref="AB7750:AC7750"/>
    <mergeCell ref="AD7750:AE7750"/>
    <mergeCell ref="AF7750:AG7750"/>
    <mergeCell ref="AH7750:AJ7750"/>
    <mergeCell ref="D7751:E7751"/>
    <mergeCell ref="F7751:J7751"/>
    <mergeCell ref="K7751:M7751"/>
    <mergeCell ref="N7751:Q7751"/>
    <mergeCell ref="R7751:U7751"/>
    <mergeCell ref="V7751:W7751"/>
    <mergeCell ref="X7751:Y7751"/>
    <mergeCell ref="Z7751:AA7751"/>
    <mergeCell ref="AB7751:AC7751"/>
    <mergeCell ref="AD7751:AE7751"/>
    <mergeCell ref="AF7751:AG7751"/>
    <mergeCell ref="AH7751:AJ7751"/>
    <mergeCell ref="D7752:E7752"/>
    <mergeCell ref="F7752:J7752"/>
    <mergeCell ref="K7752:M7752"/>
    <mergeCell ref="N7752:Q7752"/>
    <mergeCell ref="R7752:U7752"/>
    <mergeCell ref="V7752:W7752"/>
    <mergeCell ref="X7752:Y7752"/>
    <mergeCell ref="Z7752:AA7752"/>
    <mergeCell ref="AB7752:AC7752"/>
    <mergeCell ref="AD7752:AE7752"/>
    <mergeCell ref="AF7752:AG7752"/>
    <mergeCell ref="AH7752:AJ7752"/>
    <mergeCell ref="B7740:F7740"/>
    <mergeCell ref="H7740:R7740"/>
    <mergeCell ref="AB7741:AG7745"/>
    <mergeCell ref="B7742:E7742"/>
    <mergeCell ref="H7742:N7742"/>
    <mergeCell ref="O7742:R7742"/>
    <mergeCell ref="T7742:AA7742"/>
    <mergeCell ref="B7747:B7748"/>
    <mergeCell ref="D7747:E7748"/>
    <mergeCell ref="G7747:H7748"/>
    <mergeCell ref="J7747:M7748"/>
    <mergeCell ref="N7747:O7748"/>
    <mergeCell ref="Q7747:S7748"/>
    <mergeCell ref="T7747:U7748"/>
    <mergeCell ref="X7747:Y7748"/>
    <mergeCell ref="Z7747:AA7748"/>
    <mergeCell ref="AB7747:AB7748"/>
    <mergeCell ref="AC7747:AC7748"/>
    <mergeCell ref="AE7747:AE7748"/>
    <mergeCell ref="AF7747:AF7748"/>
    <mergeCell ref="AG7747:AH7748"/>
    <mergeCell ref="D7749:E7749"/>
    <mergeCell ref="F7749:J7749"/>
    <mergeCell ref="K7749:M7749"/>
    <mergeCell ref="N7749:Q7749"/>
    <mergeCell ref="R7749:U7749"/>
    <mergeCell ref="V7749:W7749"/>
    <mergeCell ref="X7749:Y7749"/>
    <mergeCell ref="Z7749:AA7749"/>
    <mergeCell ref="AB7749:AC7749"/>
    <mergeCell ref="AD7749:AE7749"/>
    <mergeCell ref="AF7749:AG7749"/>
    <mergeCell ref="AH7749:AJ7749"/>
    <mergeCell ref="D7731:E7731"/>
    <mergeCell ref="F7731:J7731"/>
    <mergeCell ref="K7731:M7731"/>
    <mergeCell ref="N7731:Q7731"/>
    <mergeCell ref="R7731:U7731"/>
    <mergeCell ref="V7731:W7731"/>
    <mergeCell ref="D7732:E7732"/>
    <mergeCell ref="F7732:J7732"/>
    <mergeCell ref="K7732:M7732"/>
    <mergeCell ref="N7732:Q7732"/>
    <mergeCell ref="R7732:U7732"/>
    <mergeCell ref="V7732:W7732"/>
    <mergeCell ref="D7733:E7733"/>
    <mergeCell ref="F7733:J7733"/>
    <mergeCell ref="K7733:M7733"/>
    <mergeCell ref="N7733:Q7733"/>
    <mergeCell ref="R7733:U7733"/>
    <mergeCell ref="V7733:W7733"/>
    <mergeCell ref="D7734:E7734"/>
    <mergeCell ref="F7734:J7734"/>
    <mergeCell ref="K7734:M7734"/>
    <mergeCell ref="N7734:Q7734"/>
    <mergeCell ref="R7734:U7734"/>
    <mergeCell ref="V7734:W7734"/>
    <mergeCell ref="D7735:E7735"/>
    <mergeCell ref="F7735:J7735"/>
    <mergeCell ref="K7735:M7735"/>
    <mergeCell ref="N7735:Q7735"/>
    <mergeCell ref="R7735:U7735"/>
    <mergeCell ref="V7735:W7735"/>
    <mergeCell ref="D7736:E7736"/>
    <mergeCell ref="F7736:J7736"/>
    <mergeCell ref="K7736:M7736"/>
    <mergeCell ref="N7736:Q7736"/>
    <mergeCell ref="R7736:U7736"/>
    <mergeCell ref="V7736:W7736"/>
    <mergeCell ref="D7725:E7725"/>
    <mergeCell ref="F7725:J7725"/>
    <mergeCell ref="K7725:M7725"/>
    <mergeCell ref="N7725:Q7725"/>
    <mergeCell ref="R7725:U7725"/>
    <mergeCell ref="V7725:W7725"/>
    <mergeCell ref="D7726:E7726"/>
    <mergeCell ref="F7726:J7726"/>
    <mergeCell ref="K7726:M7726"/>
    <mergeCell ref="N7726:Q7726"/>
    <mergeCell ref="R7726:U7726"/>
    <mergeCell ref="V7726:W7726"/>
    <mergeCell ref="D7727:E7727"/>
    <mergeCell ref="F7727:J7727"/>
    <mergeCell ref="K7727:M7727"/>
    <mergeCell ref="N7727:Q7727"/>
    <mergeCell ref="R7727:U7727"/>
    <mergeCell ref="V7727:W7727"/>
    <mergeCell ref="D7728:E7728"/>
    <mergeCell ref="F7728:J7728"/>
    <mergeCell ref="K7728:M7728"/>
    <mergeCell ref="N7728:Q7728"/>
    <mergeCell ref="R7728:U7728"/>
    <mergeCell ref="V7728:W7728"/>
    <mergeCell ref="D7729:E7729"/>
    <mergeCell ref="F7729:J7729"/>
    <mergeCell ref="K7729:M7729"/>
    <mergeCell ref="N7729:Q7729"/>
    <mergeCell ref="R7729:U7729"/>
    <mergeCell ref="V7729:W7729"/>
    <mergeCell ref="D7730:E7730"/>
    <mergeCell ref="F7730:J7730"/>
    <mergeCell ref="K7730:M7730"/>
    <mergeCell ref="N7730:Q7730"/>
    <mergeCell ref="R7730:U7730"/>
    <mergeCell ref="V7730:W7730"/>
    <mergeCell ref="D7719:E7719"/>
    <mergeCell ref="F7719:J7719"/>
    <mergeCell ref="K7719:M7719"/>
    <mergeCell ref="N7719:Q7719"/>
    <mergeCell ref="R7719:U7719"/>
    <mergeCell ref="V7719:W7719"/>
    <mergeCell ref="D7720:E7720"/>
    <mergeCell ref="F7720:J7720"/>
    <mergeCell ref="K7720:M7720"/>
    <mergeCell ref="N7720:Q7720"/>
    <mergeCell ref="R7720:U7720"/>
    <mergeCell ref="V7720:W7720"/>
    <mergeCell ref="D7721:E7721"/>
    <mergeCell ref="F7721:J7721"/>
    <mergeCell ref="K7721:M7721"/>
    <mergeCell ref="N7721:Q7721"/>
    <mergeCell ref="R7721:U7721"/>
    <mergeCell ref="V7721:W7721"/>
    <mergeCell ref="D7722:E7722"/>
    <mergeCell ref="F7722:J7722"/>
    <mergeCell ref="K7722:M7722"/>
    <mergeCell ref="N7722:Q7722"/>
    <mergeCell ref="R7722:U7722"/>
    <mergeCell ref="V7722:W7722"/>
    <mergeCell ref="D7723:E7723"/>
    <mergeCell ref="F7723:J7723"/>
    <mergeCell ref="K7723:M7723"/>
    <mergeCell ref="N7723:Q7723"/>
    <mergeCell ref="R7723:U7723"/>
    <mergeCell ref="V7723:W7723"/>
    <mergeCell ref="D7724:E7724"/>
    <mergeCell ref="F7724:J7724"/>
    <mergeCell ref="K7724:M7724"/>
    <mergeCell ref="N7724:Q7724"/>
    <mergeCell ref="R7724:U7724"/>
    <mergeCell ref="V7724:W7724"/>
    <mergeCell ref="D7713:E7713"/>
    <mergeCell ref="F7713:J7713"/>
    <mergeCell ref="K7713:M7713"/>
    <mergeCell ref="N7713:Q7713"/>
    <mergeCell ref="R7713:U7713"/>
    <mergeCell ref="V7713:W7713"/>
    <mergeCell ref="T7711:U7712"/>
    <mergeCell ref="X7711:Y7712"/>
    <mergeCell ref="D7714:E7714"/>
    <mergeCell ref="F7714:J7714"/>
    <mergeCell ref="K7714:M7714"/>
    <mergeCell ref="N7714:Q7714"/>
    <mergeCell ref="R7714:U7714"/>
    <mergeCell ref="V7714:W7714"/>
    <mergeCell ref="D7715:E7715"/>
    <mergeCell ref="F7715:J7715"/>
    <mergeCell ref="K7715:M7715"/>
    <mergeCell ref="N7715:Q7715"/>
    <mergeCell ref="R7715:U7715"/>
    <mergeCell ref="V7715:W7715"/>
    <mergeCell ref="D7716:E7716"/>
    <mergeCell ref="F7716:J7716"/>
    <mergeCell ref="K7716:M7716"/>
    <mergeCell ref="N7716:Q7716"/>
    <mergeCell ref="R7716:U7716"/>
    <mergeCell ref="V7716:W7716"/>
    <mergeCell ref="D7717:E7717"/>
    <mergeCell ref="F7717:J7717"/>
    <mergeCell ref="K7717:M7717"/>
    <mergeCell ref="N7717:Q7717"/>
    <mergeCell ref="R7717:U7717"/>
    <mergeCell ref="V7717:W7717"/>
    <mergeCell ref="D7718:E7718"/>
    <mergeCell ref="F7718:J7718"/>
    <mergeCell ref="K7718:M7718"/>
    <mergeCell ref="N7718:Q7718"/>
    <mergeCell ref="R7718:U7718"/>
    <mergeCell ref="V7718:W7718"/>
    <mergeCell ref="D7701:E7701"/>
    <mergeCell ref="F7701:J7701"/>
    <mergeCell ref="K7701:M7701"/>
    <mergeCell ref="N7701:Q7701"/>
    <mergeCell ref="R7701:U7701"/>
    <mergeCell ref="V7701:W7701"/>
    <mergeCell ref="X7701:Y7701"/>
    <mergeCell ref="Z7701:AA7701"/>
    <mergeCell ref="AB7701:AC7701"/>
    <mergeCell ref="AD7701:AE7701"/>
    <mergeCell ref="AF7701:AG7701"/>
    <mergeCell ref="AH7701:AJ7701"/>
    <mergeCell ref="D7702:E7702"/>
    <mergeCell ref="F7702:J7702"/>
    <mergeCell ref="K7702:M7702"/>
    <mergeCell ref="N7702:Q7702"/>
    <mergeCell ref="R7702:U7702"/>
    <mergeCell ref="V7702:W7702"/>
    <mergeCell ref="X7702:Y7702"/>
    <mergeCell ref="Z7702:AA7702"/>
    <mergeCell ref="AB7702:AC7702"/>
    <mergeCell ref="AD7702:AE7702"/>
    <mergeCell ref="AF7702:AG7702"/>
    <mergeCell ref="AH7702:AJ7702"/>
    <mergeCell ref="B7703:E7703"/>
    <mergeCell ref="B7704:F7704"/>
    <mergeCell ref="H7704:R7704"/>
    <mergeCell ref="AB7705:AG7709"/>
    <mergeCell ref="B7706:E7706"/>
    <mergeCell ref="H7706:N7706"/>
    <mergeCell ref="O7706:R7706"/>
    <mergeCell ref="T7706:AA7706"/>
    <mergeCell ref="Z7711:AA7712"/>
    <mergeCell ref="AB7711:AB7712"/>
    <mergeCell ref="AC7711:AC7712"/>
    <mergeCell ref="AE7711:AE7712"/>
    <mergeCell ref="B7711:B7712"/>
    <mergeCell ref="D7711:E7712"/>
    <mergeCell ref="G7711:H7712"/>
    <mergeCell ref="J7711:M7712"/>
    <mergeCell ref="N7711:O7712"/>
    <mergeCell ref="Q7711:S7712"/>
    <mergeCell ref="AF7711:AF7712"/>
    <mergeCell ref="AG7711:AH7712"/>
    <mergeCell ref="D7698:E7698"/>
    <mergeCell ref="F7698:J7698"/>
    <mergeCell ref="K7698:M7698"/>
    <mergeCell ref="N7698:Q7698"/>
    <mergeCell ref="R7698:U7698"/>
    <mergeCell ref="V7698:W7698"/>
    <mergeCell ref="X7698:Y7698"/>
    <mergeCell ref="Z7698:AA7698"/>
    <mergeCell ref="AB7698:AC7698"/>
    <mergeCell ref="AD7698:AE7698"/>
    <mergeCell ref="AF7698:AG7698"/>
    <mergeCell ref="AH7698:AJ7698"/>
    <mergeCell ref="D7699:E7699"/>
    <mergeCell ref="F7699:J7699"/>
    <mergeCell ref="K7699:M7699"/>
    <mergeCell ref="N7699:Q7699"/>
    <mergeCell ref="R7699:U7699"/>
    <mergeCell ref="V7699:W7699"/>
    <mergeCell ref="X7699:Y7699"/>
    <mergeCell ref="Z7699:AA7699"/>
    <mergeCell ref="AB7699:AC7699"/>
    <mergeCell ref="AD7699:AE7699"/>
    <mergeCell ref="AF7699:AG7699"/>
    <mergeCell ref="AH7699:AJ7699"/>
    <mergeCell ref="D7700:E7700"/>
    <mergeCell ref="F7700:J7700"/>
    <mergeCell ref="K7700:M7700"/>
    <mergeCell ref="N7700:Q7700"/>
    <mergeCell ref="R7700:U7700"/>
    <mergeCell ref="V7700:W7700"/>
    <mergeCell ref="X7700:Y7700"/>
    <mergeCell ref="Z7700:AA7700"/>
    <mergeCell ref="AB7700:AC7700"/>
    <mergeCell ref="AD7700:AE7700"/>
    <mergeCell ref="AF7700:AG7700"/>
    <mergeCell ref="AH7700:AJ7700"/>
    <mergeCell ref="D7695:E7695"/>
    <mergeCell ref="F7695:J7695"/>
    <mergeCell ref="K7695:M7695"/>
    <mergeCell ref="N7695:Q7695"/>
    <mergeCell ref="R7695:U7695"/>
    <mergeCell ref="V7695:W7695"/>
    <mergeCell ref="X7695:Y7695"/>
    <mergeCell ref="Z7695:AA7695"/>
    <mergeCell ref="AB7695:AC7695"/>
    <mergeCell ref="AD7695:AE7695"/>
    <mergeCell ref="AF7695:AG7695"/>
    <mergeCell ref="AH7695:AJ7695"/>
    <mergeCell ref="D7696:E7696"/>
    <mergeCell ref="F7696:J7696"/>
    <mergeCell ref="K7696:M7696"/>
    <mergeCell ref="N7696:Q7696"/>
    <mergeCell ref="R7696:U7696"/>
    <mergeCell ref="V7696:W7696"/>
    <mergeCell ref="X7696:Y7696"/>
    <mergeCell ref="Z7696:AA7696"/>
    <mergeCell ref="AB7696:AC7696"/>
    <mergeCell ref="AD7696:AE7696"/>
    <mergeCell ref="AF7696:AG7696"/>
    <mergeCell ref="AH7696:AJ7696"/>
    <mergeCell ref="D7697:E7697"/>
    <mergeCell ref="F7697:J7697"/>
    <mergeCell ref="K7697:M7697"/>
    <mergeCell ref="N7697:Q7697"/>
    <mergeCell ref="R7697:U7697"/>
    <mergeCell ref="V7697:W7697"/>
    <mergeCell ref="X7697:Y7697"/>
    <mergeCell ref="Z7697:AA7697"/>
    <mergeCell ref="AB7697:AC7697"/>
    <mergeCell ref="AD7697:AE7697"/>
    <mergeCell ref="AF7697:AG7697"/>
    <mergeCell ref="AH7697:AJ7697"/>
    <mergeCell ref="D7692:E7692"/>
    <mergeCell ref="F7692:J7692"/>
    <mergeCell ref="K7692:M7692"/>
    <mergeCell ref="N7692:Q7692"/>
    <mergeCell ref="R7692:U7692"/>
    <mergeCell ref="V7692:W7692"/>
    <mergeCell ref="X7692:Y7692"/>
    <mergeCell ref="Z7692:AA7692"/>
    <mergeCell ref="AB7692:AC7692"/>
    <mergeCell ref="AD7692:AE7692"/>
    <mergeCell ref="AF7692:AG7692"/>
    <mergeCell ref="AH7692:AJ7692"/>
    <mergeCell ref="D7693:E7693"/>
    <mergeCell ref="F7693:J7693"/>
    <mergeCell ref="K7693:M7693"/>
    <mergeCell ref="N7693:Q7693"/>
    <mergeCell ref="R7693:U7693"/>
    <mergeCell ref="V7693:W7693"/>
    <mergeCell ref="X7693:Y7693"/>
    <mergeCell ref="Z7693:AA7693"/>
    <mergeCell ref="AB7693:AC7693"/>
    <mergeCell ref="AD7693:AE7693"/>
    <mergeCell ref="AF7693:AG7693"/>
    <mergeCell ref="AH7693:AJ7693"/>
    <mergeCell ref="D7694:E7694"/>
    <mergeCell ref="F7694:J7694"/>
    <mergeCell ref="K7694:M7694"/>
    <mergeCell ref="N7694:Q7694"/>
    <mergeCell ref="R7694:U7694"/>
    <mergeCell ref="V7694:W7694"/>
    <mergeCell ref="X7694:Y7694"/>
    <mergeCell ref="Z7694:AA7694"/>
    <mergeCell ref="AB7694:AC7694"/>
    <mergeCell ref="AD7694:AE7694"/>
    <mergeCell ref="AF7694:AG7694"/>
    <mergeCell ref="AH7694:AJ7694"/>
    <mergeCell ref="D7689:E7689"/>
    <mergeCell ref="F7689:J7689"/>
    <mergeCell ref="K7689:M7689"/>
    <mergeCell ref="N7689:Q7689"/>
    <mergeCell ref="R7689:U7689"/>
    <mergeCell ref="V7689:W7689"/>
    <mergeCell ref="X7689:Y7689"/>
    <mergeCell ref="Z7689:AA7689"/>
    <mergeCell ref="AB7689:AC7689"/>
    <mergeCell ref="AD7689:AE7689"/>
    <mergeCell ref="AF7689:AG7689"/>
    <mergeCell ref="AH7689:AJ7689"/>
    <mergeCell ref="D7690:E7690"/>
    <mergeCell ref="F7690:J7690"/>
    <mergeCell ref="K7690:M7690"/>
    <mergeCell ref="N7690:Q7690"/>
    <mergeCell ref="R7690:U7690"/>
    <mergeCell ref="V7690:W7690"/>
    <mergeCell ref="X7690:Y7690"/>
    <mergeCell ref="Z7690:AA7690"/>
    <mergeCell ref="AB7690:AC7690"/>
    <mergeCell ref="AD7690:AE7690"/>
    <mergeCell ref="AF7690:AG7690"/>
    <mergeCell ref="AH7690:AJ7690"/>
    <mergeCell ref="D7691:E7691"/>
    <mergeCell ref="F7691:J7691"/>
    <mergeCell ref="K7691:M7691"/>
    <mergeCell ref="N7691:Q7691"/>
    <mergeCell ref="R7691:U7691"/>
    <mergeCell ref="V7691:W7691"/>
    <mergeCell ref="X7691:Y7691"/>
    <mergeCell ref="Z7691:AA7691"/>
    <mergeCell ref="AB7691:AC7691"/>
    <mergeCell ref="AD7691:AE7691"/>
    <mergeCell ref="AF7691:AG7691"/>
    <mergeCell ref="AH7691:AJ7691"/>
    <mergeCell ref="D7686:E7686"/>
    <mergeCell ref="F7686:J7686"/>
    <mergeCell ref="K7686:M7686"/>
    <mergeCell ref="N7686:Q7686"/>
    <mergeCell ref="R7686:U7686"/>
    <mergeCell ref="V7686:W7686"/>
    <mergeCell ref="X7686:Y7686"/>
    <mergeCell ref="Z7686:AA7686"/>
    <mergeCell ref="AB7686:AC7686"/>
    <mergeCell ref="AD7686:AE7686"/>
    <mergeCell ref="AF7686:AG7686"/>
    <mergeCell ref="AH7686:AJ7686"/>
    <mergeCell ref="D7687:E7687"/>
    <mergeCell ref="F7687:J7687"/>
    <mergeCell ref="K7687:M7687"/>
    <mergeCell ref="N7687:Q7687"/>
    <mergeCell ref="R7687:U7687"/>
    <mergeCell ref="V7687:W7687"/>
    <mergeCell ref="X7687:Y7687"/>
    <mergeCell ref="Z7687:AA7687"/>
    <mergeCell ref="AB7687:AC7687"/>
    <mergeCell ref="AD7687:AE7687"/>
    <mergeCell ref="AF7687:AG7687"/>
    <mergeCell ref="AH7687:AJ7687"/>
    <mergeCell ref="D7688:E7688"/>
    <mergeCell ref="F7688:J7688"/>
    <mergeCell ref="K7688:M7688"/>
    <mergeCell ref="N7688:Q7688"/>
    <mergeCell ref="R7688:U7688"/>
    <mergeCell ref="V7688:W7688"/>
    <mergeCell ref="X7688:Y7688"/>
    <mergeCell ref="Z7688:AA7688"/>
    <mergeCell ref="AB7688:AC7688"/>
    <mergeCell ref="AD7688:AE7688"/>
    <mergeCell ref="AF7688:AG7688"/>
    <mergeCell ref="AH7688:AJ7688"/>
    <mergeCell ref="D7683:E7683"/>
    <mergeCell ref="F7683:J7683"/>
    <mergeCell ref="K7683:M7683"/>
    <mergeCell ref="N7683:Q7683"/>
    <mergeCell ref="R7683:U7683"/>
    <mergeCell ref="V7683:W7683"/>
    <mergeCell ref="X7683:Y7683"/>
    <mergeCell ref="Z7683:AA7683"/>
    <mergeCell ref="AB7683:AC7683"/>
    <mergeCell ref="AD7683:AE7683"/>
    <mergeCell ref="AF7683:AG7683"/>
    <mergeCell ref="AH7683:AJ7683"/>
    <mergeCell ref="D7684:E7684"/>
    <mergeCell ref="F7684:J7684"/>
    <mergeCell ref="K7684:M7684"/>
    <mergeCell ref="N7684:Q7684"/>
    <mergeCell ref="R7684:U7684"/>
    <mergeCell ref="V7684:W7684"/>
    <mergeCell ref="X7684:Y7684"/>
    <mergeCell ref="Z7684:AA7684"/>
    <mergeCell ref="AB7684:AC7684"/>
    <mergeCell ref="AD7684:AE7684"/>
    <mergeCell ref="AF7684:AG7684"/>
    <mergeCell ref="AH7684:AJ7684"/>
    <mergeCell ref="D7685:E7685"/>
    <mergeCell ref="F7685:J7685"/>
    <mergeCell ref="K7685:M7685"/>
    <mergeCell ref="N7685:Q7685"/>
    <mergeCell ref="R7685:U7685"/>
    <mergeCell ref="V7685:W7685"/>
    <mergeCell ref="X7685:Y7685"/>
    <mergeCell ref="Z7685:AA7685"/>
    <mergeCell ref="AB7685:AC7685"/>
    <mergeCell ref="AD7685:AE7685"/>
    <mergeCell ref="AF7685:AG7685"/>
    <mergeCell ref="AH7685:AJ7685"/>
    <mergeCell ref="D7680:E7680"/>
    <mergeCell ref="F7680:J7680"/>
    <mergeCell ref="K7680:M7680"/>
    <mergeCell ref="N7680:Q7680"/>
    <mergeCell ref="R7680:U7680"/>
    <mergeCell ref="V7680:W7680"/>
    <mergeCell ref="X7680:Y7680"/>
    <mergeCell ref="Z7680:AA7680"/>
    <mergeCell ref="AB7680:AC7680"/>
    <mergeCell ref="AD7680:AE7680"/>
    <mergeCell ref="AF7680:AG7680"/>
    <mergeCell ref="AH7680:AJ7680"/>
    <mergeCell ref="D7681:E7681"/>
    <mergeCell ref="F7681:J7681"/>
    <mergeCell ref="K7681:M7681"/>
    <mergeCell ref="N7681:Q7681"/>
    <mergeCell ref="R7681:U7681"/>
    <mergeCell ref="V7681:W7681"/>
    <mergeCell ref="X7681:Y7681"/>
    <mergeCell ref="Z7681:AA7681"/>
    <mergeCell ref="AB7681:AC7681"/>
    <mergeCell ref="AD7681:AE7681"/>
    <mergeCell ref="AF7681:AG7681"/>
    <mergeCell ref="AH7681:AJ7681"/>
    <mergeCell ref="D7682:E7682"/>
    <mergeCell ref="F7682:J7682"/>
    <mergeCell ref="K7682:M7682"/>
    <mergeCell ref="N7682:Q7682"/>
    <mergeCell ref="R7682:U7682"/>
    <mergeCell ref="V7682:W7682"/>
    <mergeCell ref="X7682:Y7682"/>
    <mergeCell ref="Z7682:AA7682"/>
    <mergeCell ref="AB7682:AC7682"/>
    <mergeCell ref="AD7682:AE7682"/>
    <mergeCell ref="AF7682:AG7682"/>
    <mergeCell ref="AH7682:AJ7682"/>
    <mergeCell ref="D7677:E7677"/>
    <mergeCell ref="F7677:J7677"/>
    <mergeCell ref="K7677:M7677"/>
    <mergeCell ref="N7677:Q7677"/>
    <mergeCell ref="R7677:U7677"/>
    <mergeCell ref="V7677:W7677"/>
    <mergeCell ref="X7677:Y7677"/>
    <mergeCell ref="Z7677:AA7677"/>
    <mergeCell ref="AB7677:AC7677"/>
    <mergeCell ref="AD7677:AE7677"/>
    <mergeCell ref="AF7677:AG7677"/>
    <mergeCell ref="AH7677:AJ7677"/>
    <mergeCell ref="D7678:E7678"/>
    <mergeCell ref="F7678:J7678"/>
    <mergeCell ref="K7678:M7678"/>
    <mergeCell ref="N7678:Q7678"/>
    <mergeCell ref="R7678:U7678"/>
    <mergeCell ref="V7678:W7678"/>
    <mergeCell ref="X7678:Y7678"/>
    <mergeCell ref="Z7678:AA7678"/>
    <mergeCell ref="AB7678:AC7678"/>
    <mergeCell ref="AD7678:AE7678"/>
    <mergeCell ref="AF7678:AG7678"/>
    <mergeCell ref="AH7678:AJ7678"/>
    <mergeCell ref="D7679:E7679"/>
    <mergeCell ref="F7679:J7679"/>
    <mergeCell ref="K7679:M7679"/>
    <mergeCell ref="N7679:Q7679"/>
    <mergeCell ref="R7679:U7679"/>
    <mergeCell ref="V7679:W7679"/>
    <mergeCell ref="X7679:Y7679"/>
    <mergeCell ref="Z7679:AA7679"/>
    <mergeCell ref="AB7679:AC7679"/>
    <mergeCell ref="AD7679:AE7679"/>
    <mergeCell ref="AF7679:AG7679"/>
    <mergeCell ref="AH7679:AJ7679"/>
    <mergeCell ref="D7674:E7674"/>
    <mergeCell ref="F7674:J7674"/>
    <mergeCell ref="K7674:M7674"/>
    <mergeCell ref="N7674:Q7674"/>
    <mergeCell ref="R7674:U7674"/>
    <mergeCell ref="V7674:W7674"/>
    <mergeCell ref="X7674:Y7674"/>
    <mergeCell ref="Z7674:AA7674"/>
    <mergeCell ref="AB7674:AC7674"/>
    <mergeCell ref="AD7674:AE7674"/>
    <mergeCell ref="AF7674:AG7674"/>
    <mergeCell ref="AH7674:AJ7674"/>
    <mergeCell ref="D7675:E7675"/>
    <mergeCell ref="F7675:J7675"/>
    <mergeCell ref="K7675:M7675"/>
    <mergeCell ref="N7675:Q7675"/>
    <mergeCell ref="R7675:U7675"/>
    <mergeCell ref="V7675:W7675"/>
    <mergeCell ref="X7675:Y7675"/>
    <mergeCell ref="Z7675:AA7675"/>
    <mergeCell ref="AB7675:AC7675"/>
    <mergeCell ref="AD7675:AE7675"/>
    <mergeCell ref="AF7675:AG7675"/>
    <mergeCell ref="AH7675:AJ7675"/>
    <mergeCell ref="D7676:E7676"/>
    <mergeCell ref="F7676:J7676"/>
    <mergeCell ref="K7676:M7676"/>
    <mergeCell ref="N7676:Q7676"/>
    <mergeCell ref="R7676:U7676"/>
    <mergeCell ref="V7676:W7676"/>
    <mergeCell ref="X7676:Y7676"/>
    <mergeCell ref="Z7676:AA7676"/>
    <mergeCell ref="AB7676:AC7676"/>
    <mergeCell ref="AD7676:AE7676"/>
    <mergeCell ref="AF7676:AG7676"/>
    <mergeCell ref="AH7676:AJ7676"/>
    <mergeCell ref="D7671:E7671"/>
    <mergeCell ref="F7671:J7671"/>
    <mergeCell ref="K7671:M7671"/>
    <mergeCell ref="N7671:Q7671"/>
    <mergeCell ref="R7671:U7671"/>
    <mergeCell ref="V7671:W7671"/>
    <mergeCell ref="X7671:Y7671"/>
    <mergeCell ref="Z7671:AA7671"/>
    <mergeCell ref="AB7671:AC7671"/>
    <mergeCell ref="AD7671:AE7671"/>
    <mergeCell ref="AF7671:AG7671"/>
    <mergeCell ref="AH7671:AJ7671"/>
    <mergeCell ref="D7672:E7672"/>
    <mergeCell ref="F7672:J7672"/>
    <mergeCell ref="K7672:M7672"/>
    <mergeCell ref="N7672:Q7672"/>
    <mergeCell ref="R7672:U7672"/>
    <mergeCell ref="V7672:W7672"/>
    <mergeCell ref="X7672:Y7672"/>
    <mergeCell ref="Z7672:AA7672"/>
    <mergeCell ref="AB7672:AC7672"/>
    <mergeCell ref="AD7672:AE7672"/>
    <mergeCell ref="AF7672:AG7672"/>
    <mergeCell ref="AH7672:AJ7672"/>
    <mergeCell ref="D7673:E7673"/>
    <mergeCell ref="F7673:J7673"/>
    <mergeCell ref="K7673:M7673"/>
    <mergeCell ref="N7673:Q7673"/>
    <mergeCell ref="R7673:U7673"/>
    <mergeCell ref="V7673:W7673"/>
    <mergeCell ref="X7673:Y7673"/>
    <mergeCell ref="Z7673:AA7673"/>
    <mergeCell ref="AB7673:AC7673"/>
    <mergeCell ref="AD7673:AE7673"/>
    <mergeCell ref="AF7673:AG7673"/>
    <mergeCell ref="AH7673:AJ7673"/>
    <mergeCell ref="D7668:E7668"/>
    <mergeCell ref="F7668:J7668"/>
    <mergeCell ref="K7668:M7668"/>
    <mergeCell ref="N7668:Q7668"/>
    <mergeCell ref="R7668:U7668"/>
    <mergeCell ref="V7668:W7668"/>
    <mergeCell ref="X7668:Y7668"/>
    <mergeCell ref="Z7668:AA7668"/>
    <mergeCell ref="AB7668:AC7668"/>
    <mergeCell ref="AD7668:AE7668"/>
    <mergeCell ref="AF7668:AG7668"/>
    <mergeCell ref="AH7668:AJ7668"/>
    <mergeCell ref="D7669:E7669"/>
    <mergeCell ref="F7669:J7669"/>
    <mergeCell ref="K7669:M7669"/>
    <mergeCell ref="N7669:Q7669"/>
    <mergeCell ref="R7669:U7669"/>
    <mergeCell ref="V7669:W7669"/>
    <mergeCell ref="X7669:Y7669"/>
    <mergeCell ref="Z7669:AA7669"/>
    <mergeCell ref="AB7669:AC7669"/>
    <mergeCell ref="AD7669:AE7669"/>
    <mergeCell ref="AF7669:AG7669"/>
    <mergeCell ref="AH7669:AJ7669"/>
    <mergeCell ref="D7670:E7670"/>
    <mergeCell ref="F7670:J7670"/>
    <mergeCell ref="K7670:M7670"/>
    <mergeCell ref="N7670:Q7670"/>
    <mergeCell ref="R7670:U7670"/>
    <mergeCell ref="V7670:W7670"/>
    <mergeCell ref="X7670:Y7670"/>
    <mergeCell ref="Z7670:AA7670"/>
    <mergeCell ref="AB7670:AC7670"/>
    <mergeCell ref="AD7670:AE7670"/>
    <mergeCell ref="AF7670:AG7670"/>
    <mergeCell ref="AH7670:AJ7670"/>
    <mergeCell ref="D7665:E7665"/>
    <mergeCell ref="F7665:J7665"/>
    <mergeCell ref="K7665:M7665"/>
    <mergeCell ref="N7665:Q7665"/>
    <mergeCell ref="R7665:U7665"/>
    <mergeCell ref="V7665:W7665"/>
    <mergeCell ref="X7665:Y7665"/>
    <mergeCell ref="Z7665:AA7665"/>
    <mergeCell ref="AB7665:AC7665"/>
    <mergeCell ref="AD7665:AE7665"/>
    <mergeCell ref="AF7665:AG7665"/>
    <mergeCell ref="AH7665:AJ7665"/>
    <mergeCell ref="D7666:E7666"/>
    <mergeCell ref="F7666:J7666"/>
    <mergeCell ref="K7666:M7666"/>
    <mergeCell ref="N7666:Q7666"/>
    <mergeCell ref="R7666:U7666"/>
    <mergeCell ref="V7666:W7666"/>
    <mergeCell ref="X7666:Y7666"/>
    <mergeCell ref="Z7666:AA7666"/>
    <mergeCell ref="AB7666:AC7666"/>
    <mergeCell ref="AD7666:AE7666"/>
    <mergeCell ref="AF7666:AG7666"/>
    <mergeCell ref="AH7666:AJ7666"/>
    <mergeCell ref="D7667:E7667"/>
    <mergeCell ref="F7667:J7667"/>
    <mergeCell ref="K7667:M7667"/>
    <mergeCell ref="N7667:Q7667"/>
    <mergeCell ref="R7667:U7667"/>
    <mergeCell ref="V7667:W7667"/>
    <mergeCell ref="X7667:Y7667"/>
    <mergeCell ref="Z7667:AA7667"/>
    <mergeCell ref="AB7667:AC7667"/>
    <mergeCell ref="AD7667:AE7667"/>
    <mergeCell ref="AF7667:AG7667"/>
    <mergeCell ref="AH7667:AJ7667"/>
    <mergeCell ref="B7655:F7655"/>
    <mergeCell ref="H7655:R7655"/>
    <mergeCell ref="AB7656:AG7660"/>
    <mergeCell ref="B7657:E7657"/>
    <mergeCell ref="H7657:N7657"/>
    <mergeCell ref="O7657:R7657"/>
    <mergeCell ref="T7657:AA7657"/>
    <mergeCell ref="B7662:B7663"/>
    <mergeCell ref="D7662:E7663"/>
    <mergeCell ref="G7662:H7663"/>
    <mergeCell ref="J7662:M7663"/>
    <mergeCell ref="N7662:O7663"/>
    <mergeCell ref="Q7662:S7663"/>
    <mergeCell ref="T7662:U7663"/>
    <mergeCell ref="X7662:Y7663"/>
    <mergeCell ref="Z7662:AA7663"/>
    <mergeCell ref="AB7662:AB7663"/>
    <mergeCell ref="AC7662:AC7663"/>
    <mergeCell ref="AE7662:AE7663"/>
    <mergeCell ref="AF7662:AF7663"/>
    <mergeCell ref="AG7662:AH7663"/>
    <mergeCell ref="D7664:E7664"/>
    <mergeCell ref="F7664:J7664"/>
    <mergeCell ref="K7664:M7664"/>
    <mergeCell ref="N7664:Q7664"/>
    <mergeCell ref="R7664:U7664"/>
    <mergeCell ref="V7664:W7664"/>
    <mergeCell ref="X7664:Y7664"/>
    <mergeCell ref="Z7664:AA7664"/>
    <mergeCell ref="AB7664:AC7664"/>
    <mergeCell ref="AD7664:AE7664"/>
    <mergeCell ref="AF7664:AG7664"/>
    <mergeCell ref="AH7664:AJ7664"/>
    <mergeCell ref="D7646:E7646"/>
    <mergeCell ref="F7646:J7646"/>
    <mergeCell ref="K7646:M7646"/>
    <mergeCell ref="N7646:Q7646"/>
    <mergeCell ref="R7646:U7646"/>
    <mergeCell ref="V7646:W7646"/>
    <mergeCell ref="D7647:E7647"/>
    <mergeCell ref="F7647:J7647"/>
    <mergeCell ref="K7647:M7647"/>
    <mergeCell ref="N7647:Q7647"/>
    <mergeCell ref="R7647:U7647"/>
    <mergeCell ref="V7647:W7647"/>
    <mergeCell ref="D7648:E7648"/>
    <mergeCell ref="F7648:J7648"/>
    <mergeCell ref="K7648:M7648"/>
    <mergeCell ref="N7648:Q7648"/>
    <mergeCell ref="R7648:U7648"/>
    <mergeCell ref="V7648:W7648"/>
    <mergeCell ref="D7649:E7649"/>
    <mergeCell ref="F7649:J7649"/>
    <mergeCell ref="K7649:M7649"/>
    <mergeCell ref="N7649:Q7649"/>
    <mergeCell ref="R7649:U7649"/>
    <mergeCell ref="V7649:W7649"/>
    <mergeCell ref="D7650:E7650"/>
    <mergeCell ref="F7650:J7650"/>
    <mergeCell ref="K7650:M7650"/>
    <mergeCell ref="N7650:Q7650"/>
    <mergeCell ref="R7650:U7650"/>
    <mergeCell ref="V7650:W7650"/>
    <mergeCell ref="D7651:E7651"/>
    <mergeCell ref="F7651:J7651"/>
    <mergeCell ref="K7651:M7651"/>
    <mergeCell ref="N7651:Q7651"/>
    <mergeCell ref="R7651:U7651"/>
    <mergeCell ref="V7651:W7651"/>
    <mergeCell ref="D7640:E7640"/>
    <mergeCell ref="F7640:J7640"/>
    <mergeCell ref="K7640:M7640"/>
    <mergeCell ref="N7640:Q7640"/>
    <mergeCell ref="R7640:U7640"/>
    <mergeCell ref="V7640:W7640"/>
    <mergeCell ref="D7641:E7641"/>
    <mergeCell ref="F7641:J7641"/>
    <mergeCell ref="K7641:M7641"/>
    <mergeCell ref="N7641:Q7641"/>
    <mergeCell ref="R7641:U7641"/>
    <mergeCell ref="V7641:W7641"/>
    <mergeCell ref="D7642:E7642"/>
    <mergeCell ref="F7642:J7642"/>
    <mergeCell ref="K7642:M7642"/>
    <mergeCell ref="N7642:Q7642"/>
    <mergeCell ref="R7642:U7642"/>
    <mergeCell ref="V7642:W7642"/>
    <mergeCell ref="D7643:E7643"/>
    <mergeCell ref="F7643:J7643"/>
    <mergeCell ref="K7643:M7643"/>
    <mergeCell ref="N7643:Q7643"/>
    <mergeCell ref="R7643:U7643"/>
    <mergeCell ref="V7643:W7643"/>
    <mergeCell ref="D7644:E7644"/>
    <mergeCell ref="F7644:J7644"/>
    <mergeCell ref="K7644:M7644"/>
    <mergeCell ref="N7644:Q7644"/>
    <mergeCell ref="R7644:U7644"/>
    <mergeCell ref="V7644:W7644"/>
    <mergeCell ref="D7645:E7645"/>
    <mergeCell ref="F7645:J7645"/>
    <mergeCell ref="K7645:M7645"/>
    <mergeCell ref="N7645:Q7645"/>
    <mergeCell ref="R7645:U7645"/>
    <mergeCell ref="V7645:W7645"/>
    <mergeCell ref="D7634:E7634"/>
    <mergeCell ref="F7634:J7634"/>
    <mergeCell ref="K7634:M7634"/>
    <mergeCell ref="N7634:Q7634"/>
    <mergeCell ref="R7634:U7634"/>
    <mergeCell ref="V7634:W7634"/>
    <mergeCell ref="D7635:E7635"/>
    <mergeCell ref="F7635:J7635"/>
    <mergeCell ref="K7635:M7635"/>
    <mergeCell ref="N7635:Q7635"/>
    <mergeCell ref="R7635:U7635"/>
    <mergeCell ref="V7635:W7635"/>
    <mergeCell ref="D7636:E7636"/>
    <mergeCell ref="F7636:J7636"/>
    <mergeCell ref="K7636:M7636"/>
    <mergeCell ref="N7636:Q7636"/>
    <mergeCell ref="R7636:U7636"/>
    <mergeCell ref="V7636:W7636"/>
    <mergeCell ref="D7637:E7637"/>
    <mergeCell ref="F7637:J7637"/>
    <mergeCell ref="K7637:M7637"/>
    <mergeCell ref="N7637:Q7637"/>
    <mergeCell ref="R7637:U7637"/>
    <mergeCell ref="V7637:W7637"/>
    <mergeCell ref="D7638:E7638"/>
    <mergeCell ref="F7638:J7638"/>
    <mergeCell ref="K7638:M7638"/>
    <mergeCell ref="N7638:Q7638"/>
    <mergeCell ref="R7638:U7638"/>
    <mergeCell ref="V7638:W7638"/>
    <mergeCell ref="D7639:E7639"/>
    <mergeCell ref="F7639:J7639"/>
    <mergeCell ref="K7639:M7639"/>
    <mergeCell ref="N7639:Q7639"/>
    <mergeCell ref="R7639:U7639"/>
    <mergeCell ref="V7639:W7639"/>
    <mergeCell ref="D7628:E7628"/>
    <mergeCell ref="F7628:J7628"/>
    <mergeCell ref="K7628:M7628"/>
    <mergeCell ref="N7628:Q7628"/>
    <mergeCell ref="R7628:U7628"/>
    <mergeCell ref="V7628:W7628"/>
    <mergeCell ref="T7626:U7627"/>
    <mergeCell ref="X7626:Y7627"/>
    <mergeCell ref="D7629:E7629"/>
    <mergeCell ref="F7629:J7629"/>
    <mergeCell ref="K7629:M7629"/>
    <mergeCell ref="N7629:Q7629"/>
    <mergeCell ref="R7629:U7629"/>
    <mergeCell ref="V7629:W7629"/>
    <mergeCell ref="D7630:E7630"/>
    <mergeCell ref="F7630:J7630"/>
    <mergeCell ref="K7630:M7630"/>
    <mergeCell ref="N7630:Q7630"/>
    <mergeCell ref="R7630:U7630"/>
    <mergeCell ref="V7630:W7630"/>
    <mergeCell ref="D7631:E7631"/>
    <mergeCell ref="F7631:J7631"/>
    <mergeCell ref="K7631:M7631"/>
    <mergeCell ref="N7631:Q7631"/>
    <mergeCell ref="R7631:U7631"/>
    <mergeCell ref="V7631:W7631"/>
    <mergeCell ref="D7632:E7632"/>
    <mergeCell ref="F7632:J7632"/>
    <mergeCell ref="K7632:M7632"/>
    <mergeCell ref="N7632:Q7632"/>
    <mergeCell ref="R7632:U7632"/>
    <mergeCell ref="V7632:W7632"/>
    <mergeCell ref="D7633:E7633"/>
    <mergeCell ref="F7633:J7633"/>
    <mergeCell ref="K7633:M7633"/>
    <mergeCell ref="N7633:Q7633"/>
    <mergeCell ref="R7633:U7633"/>
    <mergeCell ref="V7633:W7633"/>
    <mergeCell ref="D7616:E7616"/>
    <mergeCell ref="F7616:J7616"/>
    <mergeCell ref="K7616:M7616"/>
    <mergeCell ref="N7616:Q7616"/>
    <mergeCell ref="R7616:U7616"/>
    <mergeCell ref="V7616:W7616"/>
    <mergeCell ref="X7616:Y7616"/>
    <mergeCell ref="Z7616:AA7616"/>
    <mergeCell ref="AB7616:AC7616"/>
    <mergeCell ref="AD7616:AE7616"/>
    <mergeCell ref="AF7616:AG7616"/>
    <mergeCell ref="AH7616:AJ7616"/>
    <mergeCell ref="D7617:E7617"/>
    <mergeCell ref="F7617:J7617"/>
    <mergeCell ref="K7617:M7617"/>
    <mergeCell ref="N7617:Q7617"/>
    <mergeCell ref="R7617:U7617"/>
    <mergeCell ref="V7617:W7617"/>
    <mergeCell ref="X7617:Y7617"/>
    <mergeCell ref="Z7617:AA7617"/>
    <mergeCell ref="AB7617:AC7617"/>
    <mergeCell ref="AD7617:AE7617"/>
    <mergeCell ref="AF7617:AG7617"/>
    <mergeCell ref="AH7617:AJ7617"/>
    <mergeCell ref="B7618:E7618"/>
    <mergeCell ref="B7619:F7619"/>
    <mergeCell ref="H7619:R7619"/>
    <mergeCell ref="AB7620:AG7624"/>
    <mergeCell ref="B7621:E7621"/>
    <mergeCell ref="H7621:N7621"/>
    <mergeCell ref="O7621:R7621"/>
    <mergeCell ref="T7621:AA7621"/>
    <mergeCell ref="Z7626:AA7627"/>
    <mergeCell ref="AB7626:AB7627"/>
    <mergeCell ref="AC7626:AC7627"/>
    <mergeCell ref="AE7626:AE7627"/>
    <mergeCell ref="B7626:B7627"/>
    <mergeCell ref="D7626:E7627"/>
    <mergeCell ref="G7626:H7627"/>
    <mergeCell ref="J7626:M7627"/>
    <mergeCell ref="N7626:O7627"/>
    <mergeCell ref="Q7626:S7627"/>
    <mergeCell ref="AF7626:AF7627"/>
    <mergeCell ref="AG7626:AH7627"/>
    <mergeCell ref="D7613:E7613"/>
    <mergeCell ref="F7613:J7613"/>
    <mergeCell ref="K7613:M7613"/>
    <mergeCell ref="N7613:Q7613"/>
    <mergeCell ref="R7613:U7613"/>
    <mergeCell ref="V7613:W7613"/>
    <mergeCell ref="X7613:Y7613"/>
    <mergeCell ref="Z7613:AA7613"/>
    <mergeCell ref="AB7613:AC7613"/>
    <mergeCell ref="AD7613:AE7613"/>
    <mergeCell ref="AF7613:AG7613"/>
    <mergeCell ref="AH7613:AJ7613"/>
    <mergeCell ref="D7614:E7614"/>
    <mergeCell ref="F7614:J7614"/>
    <mergeCell ref="K7614:M7614"/>
    <mergeCell ref="N7614:Q7614"/>
    <mergeCell ref="R7614:U7614"/>
    <mergeCell ref="V7614:W7614"/>
    <mergeCell ref="X7614:Y7614"/>
    <mergeCell ref="Z7614:AA7614"/>
    <mergeCell ref="AB7614:AC7614"/>
    <mergeCell ref="AD7614:AE7614"/>
    <mergeCell ref="AF7614:AG7614"/>
    <mergeCell ref="AH7614:AJ7614"/>
    <mergeCell ref="D7615:E7615"/>
    <mergeCell ref="F7615:J7615"/>
    <mergeCell ref="K7615:M7615"/>
    <mergeCell ref="N7615:Q7615"/>
    <mergeCell ref="R7615:U7615"/>
    <mergeCell ref="V7615:W7615"/>
    <mergeCell ref="X7615:Y7615"/>
    <mergeCell ref="Z7615:AA7615"/>
    <mergeCell ref="AB7615:AC7615"/>
    <mergeCell ref="AD7615:AE7615"/>
    <mergeCell ref="AF7615:AG7615"/>
    <mergeCell ref="AH7615:AJ7615"/>
    <mergeCell ref="D7610:E7610"/>
    <mergeCell ref="F7610:J7610"/>
    <mergeCell ref="K7610:M7610"/>
    <mergeCell ref="N7610:Q7610"/>
    <mergeCell ref="R7610:U7610"/>
    <mergeCell ref="V7610:W7610"/>
    <mergeCell ref="X7610:Y7610"/>
    <mergeCell ref="Z7610:AA7610"/>
    <mergeCell ref="AB7610:AC7610"/>
    <mergeCell ref="AD7610:AE7610"/>
    <mergeCell ref="AF7610:AG7610"/>
    <mergeCell ref="AH7610:AJ7610"/>
    <mergeCell ref="D7611:E7611"/>
    <mergeCell ref="F7611:J7611"/>
    <mergeCell ref="K7611:M7611"/>
    <mergeCell ref="N7611:Q7611"/>
    <mergeCell ref="R7611:U7611"/>
    <mergeCell ref="V7611:W7611"/>
    <mergeCell ref="X7611:Y7611"/>
    <mergeCell ref="Z7611:AA7611"/>
    <mergeCell ref="AB7611:AC7611"/>
    <mergeCell ref="AD7611:AE7611"/>
    <mergeCell ref="AF7611:AG7611"/>
    <mergeCell ref="AH7611:AJ7611"/>
    <mergeCell ref="D7612:E7612"/>
    <mergeCell ref="F7612:J7612"/>
    <mergeCell ref="K7612:M7612"/>
    <mergeCell ref="N7612:Q7612"/>
    <mergeCell ref="R7612:U7612"/>
    <mergeCell ref="V7612:W7612"/>
    <mergeCell ref="X7612:Y7612"/>
    <mergeCell ref="Z7612:AA7612"/>
    <mergeCell ref="AB7612:AC7612"/>
    <mergeCell ref="AD7612:AE7612"/>
    <mergeCell ref="AF7612:AG7612"/>
    <mergeCell ref="AH7612:AJ7612"/>
    <mergeCell ref="D7607:E7607"/>
    <mergeCell ref="F7607:J7607"/>
    <mergeCell ref="K7607:M7607"/>
    <mergeCell ref="N7607:Q7607"/>
    <mergeCell ref="R7607:U7607"/>
    <mergeCell ref="V7607:W7607"/>
    <mergeCell ref="X7607:Y7607"/>
    <mergeCell ref="Z7607:AA7607"/>
    <mergeCell ref="AB7607:AC7607"/>
    <mergeCell ref="AD7607:AE7607"/>
    <mergeCell ref="AF7607:AG7607"/>
    <mergeCell ref="AH7607:AJ7607"/>
    <mergeCell ref="D7608:E7608"/>
    <mergeCell ref="F7608:J7608"/>
    <mergeCell ref="K7608:M7608"/>
    <mergeCell ref="N7608:Q7608"/>
    <mergeCell ref="R7608:U7608"/>
    <mergeCell ref="V7608:W7608"/>
    <mergeCell ref="X7608:Y7608"/>
    <mergeCell ref="Z7608:AA7608"/>
    <mergeCell ref="AB7608:AC7608"/>
    <mergeCell ref="AD7608:AE7608"/>
    <mergeCell ref="AF7608:AG7608"/>
    <mergeCell ref="AH7608:AJ7608"/>
    <mergeCell ref="D7609:E7609"/>
    <mergeCell ref="F7609:J7609"/>
    <mergeCell ref="K7609:M7609"/>
    <mergeCell ref="N7609:Q7609"/>
    <mergeCell ref="R7609:U7609"/>
    <mergeCell ref="V7609:W7609"/>
    <mergeCell ref="X7609:Y7609"/>
    <mergeCell ref="Z7609:AA7609"/>
    <mergeCell ref="AB7609:AC7609"/>
    <mergeCell ref="AD7609:AE7609"/>
    <mergeCell ref="AF7609:AG7609"/>
    <mergeCell ref="AH7609:AJ7609"/>
    <mergeCell ref="D7604:E7604"/>
    <mergeCell ref="F7604:J7604"/>
    <mergeCell ref="K7604:M7604"/>
    <mergeCell ref="N7604:Q7604"/>
    <mergeCell ref="R7604:U7604"/>
    <mergeCell ref="V7604:W7604"/>
    <mergeCell ref="X7604:Y7604"/>
    <mergeCell ref="Z7604:AA7604"/>
    <mergeCell ref="AB7604:AC7604"/>
    <mergeCell ref="AD7604:AE7604"/>
    <mergeCell ref="AF7604:AG7604"/>
    <mergeCell ref="AH7604:AJ7604"/>
    <mergeCell ref="D7605:E7605"/>
    <mergeCell ref="F7605:J7605"/>
    <mergeCell ref="K7605:M7605"/>
    <mergeCell ref="N7605:Q7605"/>
    <mergeCell ref="R7605:U7605"/>
    <mergeCell ref="V7605:W7605"/>
    <mergeCell ref="X7605:Y7605"/>
    <mergeCell ref="Z7605:AA7605"/>
    <mergeCell ref="AB7605:AC7605"/>
    <mergeCell ref="AD7605:AE7605"/>
    <mergeCell ref="AF7605:AG7605"/>
    <mergeCell ref="AH7605:AJ7605"/>
    <mergeCell ref="D7606:E7606"/>
    <mergeCell ref="F7606:J7606"/>
    <mergeCell ref="K7606:M7606"/>
    <mergeCell ref="N7606:Q7606"/>
    <mergeCell ref="R7606:U7606"/>
    <mergeCell ref="V7606:W7606"/>
    <mergeCell ref="X7606:Y7606"/>
    <mergeCell ref="Z7606:AA7606"/>
    <mergeCell ref="AB7606:AC7606"/>
    <mergeCell ref="AD7606:AE7606"/>
    <mergeCell ref="AF7606:AG7606"/>
    <mergeCell ref="AH7606:AJ7606"/>
    <mergeCell ref="D7601:E7601"/>
    <mergeCell ref="F7601:J7601"/>
    <mergeCell ref="K7601:M7601"/>
    <mergeCell ref="N7601:Q7601"/>
    <mergeCell ref="R7601:U7601"/>
    <mergeCell ref="V7601:W7601"/>
    <mergeCell ref="X7601:Y7601"/>
    <mergeCell ref="Z7601:AA7601"/>
    <mergeCell ref="AB7601:AC7601"/>
    <mergeCell ref="AD7601:AE7601"/>
    <mergeCell ref="AF7601:AG7601"/>
    <mergeCell ref="AH7601:AJ7601"/>
    <mergeCell ref="D7602:E7602"/>
    <mergeCell ref="F7602:J7602"/>
    <mergeCell ref="K7602:M7602"/>
    <mergeCell ref="N7602:Q7602"/>
    <mergeCell ref="R7602:U7602"/>
    <mergeCell ref="V7602:W7602"/>
    <mergeCell ref="X7602:Y7602"/>
    <mergeCell ref="Z7602:AA7602"/>
    <mergeCell ref="AB7602:AC7602"/>
    <mergeCell ref="AD7602:AE7602"/>
    <mergeCell ref="AF7602:AG7602"/>
    <mergeCell ref="AH7602:AJ7602"/>
    <mergeCell ref="D7603:E7603"/>
    <mergeCell ref="F7603:J7603"/>
    <mergeCell ref="K7603:M7603"/>
    <mergeCell ref="N7603:Q7603"/>
    <mergeCell ref="R7603:U7603"/>
    <mergeCell ref="V7603:W7603"/>
    <mergeCell ref="X7603:Y7603"/>
    <mergeCell ref="Z7603:AA7603"/>
    <mergeCell ref="AB7603:AC7603"/>
    <mergeCell ref="AD7603:AE7603"/>
    <mergeCell ref="AF7603:AG7603"/>
    <mergeCell ref="AH7603:AJ7603"/>
    <mergeCell ref="D7598:E7598"/>
    <mergeCell ref="F7598:J7598"/>
    <mergeCell ref="K7598:M7598"/>
    <mergeCell ref="N7598:Q7598"/>
    <mergeCell ref="R7598:U7598"/>
    <mergeCell ref="V7598:W7598"/>
    <mergeCell ref="X7598:Y7598"/>
    <mergeCell ref="Z7598:AA7598"/>
    <mergeCell ref="AB7598:AC7598"/>
    <mergeCell ref="AD7598:AE7598"/>
    <mergeCell ref="AF7598:AG7598"/>
    <mergeCell ref="AH7598:AJ7598"/>
    <mergeCell ref="D7599:E7599"/>
    <mergeCell ref="F7599:J7599"/>
    <mergeCell ref="K7599:M7599"/>
    <mergeCell ref="N7599:Q7599"/>
    <mergeCell ref="R7599:U7599"/>
    <mergeCell ref="V7599:W7599"/>
    <mergeCell ref="X7599:Y7599"/>
    <mergeCell ref="Z7599:AA7599"/>
    <mergeCell ref="AB7599:AC7599"/>
    <mergeCell ref="AD7599:AE7599"/>
    <mergeCell ref="AF7599:AG7599"/>
    <mergeCell ref="AH7599:AJ7599"/>
    <mergeCell ref="D7600:E7600"/>
    <mergeCell ref="F7600:J7600"/>
    <mergeCell ref="K7600:M7600"/>
    <mergeCell ref="N7600:Q7600"/>
    <mergeCell ref="R7600:U7600"/>
    <mergeCell ref="V7600:W7600"/>
    <mergeCell ref="X7600:Y7600"/>
    <mergeCell ref="Z7600:AA7600"/>
    <mergeCell ref="AB7600:AC7600"/>
    <mergeCell ref="AD7600:AE7600"/>
    <mergeCell ref="AF7600:AG7600"/>
    <mergeCell ref="AH7600:AJ7600"/>
    <mergeCell ref="D7595:E7595"/>
    <mergeCell ref="F7595:J7595"/>
    <mergeCell ref="K7595:M7595"/>
    <mergeCell ref="N7595:Q7595"/>
    <mergeCell ref="R7595:U7595"/>
    <mergeCell ref="V7595:W7595"/>
    <mergeCell ref="X7595:Y7595"/>
    <mergeCell ref="Z7595:AA7595"/>
    <mergeCell ref="AB7595:AC7595"/>
    <mergeCell ref="AD7595:AE7595"/>
    <mergeCell ref="AF7595:AG7595"/>
    <mergeCell ref="AH7595:AJ7595"/>
    <mergeCell ref="D7596:E7596"/>
    <mergeCell ref="F7596:J7596"/>
    <mergeCell ref="K7596:M7596"/>
    <mergeCell ref="N7596:Q7596"/>
    <mergeCell ref="R7596:U7596"/>
    <mergeCell ref="V7596:W7596"/>
    <mergeCell ref="X7596:Y7596"/>
    <mergeCell ref="Z7596:AA7596"/>
    <mergeCell ref="AB7596:AC7596"/>
    <mergeCell ref="AD7596:AE7596"/>
    <mergeCell ref="AF7596:AG7596"/>
    <mergeCell ref="AH7596:AJ7596"/>
    <mergeCell ref="D7597:E7597"/>
    <mergeCell ref="F7597:J7597"/>
    <mergeCell ref="K7597:M7597"/>
    <mergeCell ref="N7597:Q7597"/>
    <mergeCell ref="R7597:U7597"/>
    <mergeCell ref="V7597:W7597"/>
    <mergeCell ref="X7597:Y7597"/>
    <mergeCell ref="Z7597:AA7597"/>
    <mergeCell ref="AB7597:AC7597"/>
    <mergeCell ref="AD7597:AE7597"/>
    <mergeCell ref="AF7597:AG7597"/>
    <mergeCell ref="AH7597:AJ7597"/>
    <mergeCell ref="D7592:E7592"/>
    <mergeCell ref="F7592:J7592"/>
    <mergeCell ref="K7592:M7592"/>
    <mergeCell ref="N7592:Q7592"/>
    <mergeCell ref="R7592:U7592"/>
    <mergeCell ref="V7592:W7592"/>
    <mergeCell ref="X7592:Y7592"/>
    <mergeCell ref="Z7592:AA7592"/>
    <mergeCell ref="AB7592:AC7592"/>
    <mergeCell ref="AD7592:AE7592"/>
    <mergeCell ref="AF7592:AG7592"/>
    <mergeCell ref="AH7592:AJ7592"/>
    <mergeCell ref="D7593:E7593"/>
    <mergeCell ref="F7593:J7593"/>
    <mergeCell ref="K7593:M7593"/>
    <mergeCell ref="N7593:Q7593"/>
    <mergeCell ref="R7593:U7593"/>
    <mergeCell ref="V7593:W7593"/>
    <mergeCell ref="X7593:Y7593"/>
    <mergeCell ref="Z7593:AA7593"/>
    <mergeCell ref="AB7593:AC7593"/>
    <mergeCell ref="AD7593:AE7593"/>
    <mergeCell ref="AF7593:AG7593"/>
    <mergeCell ref="AH7593:AJ7593"/>
    <mergeCell ref="D7594:E7594"/>
    <mergeCell ref="F7594:J7594"/>
    <mergeCell ref="K7594:M7594"/>
    <mergeCell ref="N7594:Q7594"/>
    <mergeCell ref="R7594:U7594"/>
    <mergeCell ref="V7594:W7594"/>
    <mergeCell ref="X7594:Y7594"/>
    <mergeCell ref="Z7594:AA7594"/>
    <mergeCell ref="AB7594:AC7594"/>
    <mergeCell ref="AD7594:AE7594"/>
    <mergeCell ref="AF7594:AG7594"/>
    <mergeCell ref="AH7594:AJ7594"/>
    <mergeCell ref="D7589:E7589"/>
    <mergeCell ref="F7589:J7589"/>
    <mergeCell ref="K7589:M7589"/>
    <mergeCell ref="N7589:Q7589"/>
    <mergeCell ref="R7589:U7589"/>
    <mergeCell ref="V7589:W7589"/>
    <mergeCell ref="X7589:Y7589"/>
    <mergeCell ref="Z7589:AA7589"/>
    <mergeCell ref="AB7589:AC7589"/>
    <mergeCell ref="AD7589:AE7589"/>
    <mergeCell ref="AF7589:AG7589"/>
    <mergeCell ref="AH7589:AJ7589"/>
    <mergeCell ref="D7590:E7590"/>
    <mergeCell ref="F7590:J7590"/>
    <mergeCell ref="K7590:M7590"/>
    <mergeCell ref="N7590:Q7590"/>
    <mergeCell ref="R7590:U7590"/>
    <mergeCell ref="V7590:W7590"/>
    <mergeCell ref="X7590:Y7590"/>
    <mergeCell ref="Z7590:AA7590"/>
    <mergeCell ref="AB7590:AC7590"/>
    <mergeCell ref="AD7590:AE7590"/>
    <mergeCell ref="AF7590:AG7590"/>
    <mergeCell ref="AH7590:AJ7590"/>
    <mergeCell ref="D7591:E7591"/>
    <mergeCell ref="F7591:J7591"/>
    <mergeCell ref="K7591:M7591"/>
    <mergeCell ref="N7591:Q7591"/>
    <mergeCell ref="R7591:U7591"/>
    <mergeCell ref="V7591:W7591"/>
    <mergeCell ref="X7591:Y7591"/>
    <mergeCell ref="Z7591:AA7591"/>
    <mergeCell ref="AB7591:AC7591"/>
    <mergeCell ref="AD7591:AE7591"/>
    <mergeCell ref="AF7591:AG7591"/>
    <mergeCell ref="AH7591:AJ7591"/>
    <mergeCell ref="D7586:E7586"/>
    <mergeCell ref="F7586:J7586"/>
    <mergeCell ref="K7586:M7586"/>
    <mergeCell ref="N7586:Q7586"/>
    <mergeCell ref="R7586:U7586"/>
    <mergeCell ref="V7586:W7586"/>
    <mergeCell ref="X7586:Y7586"/>
    <mergeCell ref="Z7586:AA7586"/>
    <mergeCell ref="AB7586:AC7586"/>
    <mergeCell ref="AD7586:AE7586"/>
    <mergeCell ref="AF7586:AG7586"/>
    <mergeCell ref="AH7586:AJ7586"/>
    <mergeCell ref="D7587:E7587"/>
    <mergeCell ref="F7587:J7587"/>
    <mergeCell ref="K7587:M7587"/>
    <mergeCell ref="N7587:Q7587"/>
    <mergeCell ref="R7587:U7587"/>
    <mergeCell ref="V7587:W7587"/>
    <mergeCell ref="X7587:Y7587"/>
    <mergeCell ref="Z7587:AA7587"/>
    <mergeCell ref="AB7587:AC7587"/>
    <mergeCell ref="AD7587:AE7587"/>
    <mergeCell ref="AF7587:AG7587"/>
    <mergeCell ref="AH7587:AJ7587"/>
    <mergeCell ref="D7588:E7588"/>
    <mergeCell ref="F7588:J7588"/>
    <mergeCell ref="K7588:M7588"/>
    <mergeCell ref="N7588:Q7588"/>
    <mergeCell ref="R7588:U7588"/>
    <mergeCell ref="V7588:W7588"/>
    <mergeCell ref="X7588:Y7588"/>
    <mergeCell ref="Z7588:AA7588"/>
    <mergeCell ref="AB7588:AC7588"/>
    <mergeCell ref="AD7588:AE7588"/>
    <mergeCell ref="AF7588:AG7588"/>
    <mergeCell ref="AH7588:AJ7588"/>
    <mergeCell ref="D7583:E7583"/>
    <mergeCell ref="F7583:J7583"/>
    <mergeCell ref="K7583:M7583"/>
    <mergeCell ref="N7583:Q7583"/>
    <mergeCell ref="R7583:U7583"/>
    <mergeCell ref="V7583:W7583"/>
    <mergeCell ref="X7583:Y7583"/>
    <mergeCell ref="Z7583:AA7583"/>
    <mergeCell ref="AB7583:AC7583"/>
    <mergeCell ref="AD7583:AE7583"/>
    <mergeCell ref="AF7583:AG7583"/>
    <mergeCell ref="AH7583:AJ7583"/>
    <mergeCell ref="D7584:E7584"/>
    <mergeCell ref="F7584:J7584"/>
    <mergeCell ref="K7584:M7584"/>
    <mergeCell ref="N7584:Q7584"/>
    <mergeCell ref="R7584:U7584"/>
    <mergeCell ref="V7584:W7584"/>
    <mergeCell ref="X7584:Y7584"/>
    <mergeCell ref="Z7584:AA7584"/>
    <mergeCell ref="AB7584:AC7584"/>
    <mergeCell ref="AD7584:AE7584"/>
    <mergeCell ref="AF7584:AG7584"/>
    <mergeCell ref="AH7584:AJ7584"/>
    <mergeCell ref="D7585:E7585"/>
    <mergeCell ref="F7585:J7585"/>
    <mergeCell ref="K7585:M7585"/>
    <mergeCell ref="N7585:Q7585"/>
    <mergeCell ref="R7585:U7585"/>
    <mergeCell ref="V7585:W7585"/>
    <mergeCell ref="X7585:Y7585"/>
    <mergeCell ref="Z7585:AA7585"/>
    <mergeCell ref="AB7585:AC7585"/>
    <mergeCell ref="AD7585:AE7585"/>
    <mergeCell ref="AF7585:AG7585"/>
    <mergeCell ref="AH7585:AJ7585"/>
    <mergeCell ref="D7580:E7580"/>
    <mergeCell ref="F7580:J7580"/>
    <mergeCell ref="K7580:M7580"/>
    <mergeCell ref="N7580:Q7580"/>
    <mergeCell ref="R7580:U7580"/>
    <mergeCell ref="V7580:W7580"/>
    <mergeCell ref="X7580:Y7580"/>
    <mergeCell ref="Z7580:AA7580"/>
    <mergeCell ref="AB7580:AC7580"/>
    <mergeCell ref="AD7580:AE7580"/>
    <mergeCell ref="AF7580:AG7580"/>
    <mergeCell ref="AH7580:AJ7580"/>
    <mergeCell ref="D7581:E7581"/>
    <mergeCell ref="F7581:J7581"/>
    <mergeCell ref="K7581:M7581"/>
    <mergeCell ref="N7581:Q7581"/>
    <mergeCell ref="R7581:U7581"/>
    <mergeCell ref="V7581:W7581"/>
    <mergeCell ref="X7581:Y7581"/>
    <mergeCell ref="Z7581:AA7581"/>
    <mergeCell ref="AB7581:AC7581"/>
    <mergeCell ref="AD7581:AE7581"/>
    <mergeCell ref="AF7581:AG7581"/>
    <mergeCell ref="AH7581:AJ7581"/>
    <mergeCell ref="D7582:E7582"/>
    <mergeCell ref="F7582:J7582"/>
    <mergeCell ref="K7582:M7582"/>
    <mergeCell ref="N7582:Q7582"/>
    <mergeCell ref="R7582:U7582"/>
    <mergeCell ref="V7582:W7582"/>
    <mergeCell ref="X7582:Y7582"/>
    <mergeCell ref="Z7582:AA7582"/>
    <mergeCell ref="AB7582:AC7582"/>
    <mergeCell ref="AD7582:AE7582"/>
    <mergeCell ref="AF7582:AG7582"/>
    <mergeCell ref="AH7582:AJ7582"/>
    <mergeCell ref="B7570:F7570"/>
    <mergeCell ref="H7570:R7570"/>
    <mergeCell ref="AB7571:AG7575"/>
    <mergeCell ref="B7572:E7572"/>
    <mergeCell ref="H7572:N7572"/>
    <mergeCell ref="O7572:R7572"/>
    <mergeCell ref="T7572:AA7572"/>
    <mergeCell ref="B7577:B7578"/>
    <mergeCell ref="D7577:E7578"/>
    <mergeCell ref="G7577:H7578"/>
    <mergeCell ref="J7577:M7578"/>
    <mergeCell ref="N7577:O7578"/>
    <mergeCell ref="Q7577:S7578"/>
    <mergeCell ref="T7577:U7578"/>
    <mergeCell ref="X7577:Y7578"/>
    <mergeCell ref="Z7577:AA7578"/>
    <mergeCell ref="AB7577:AB7578"/>
    <mergeCell ref="AC7577:AC7578"/>
    <mergeCell ref="AE7577:AE7578"/>
    <mergeCell ref="AF7577:AF7578"/>
    <mergeCell ref="AG7577:AH7578"/>
    <mergeCell ref="D7579:E7579"/>
    <mergeCell ref="F7579:J7579"/>
    <mergeCell ref="K7579:M7579"/>
    <mergeCell ref="N7579:Q7579"/>
    <mergeCell ref="R7579:U7579"/>
    <mergeCell ref="V7579:W7579"/>
    <mergeCell ref="X7579:Y7579"/>
    <mergeCell ref="Z7579:AA7579"/>
    <mergeCell ref="AB7579:AC7579"/>
    <mergeCell ref="AD7579:AE7579"/>
    <mergeCell ref="AF7579:AG7579"/>
    <mergeCell ref="AH7579:AJ7579"/>
    <mergeCell ref="D7561:E7561"/>
    <mergeCell ref="F7561:J7561"/>
    <mergeCell ref="K7561:M7561"/>
    <mergeCell ref="N7561:Q7561"/>
    <mergeCell ref="R7561:U7561"/>
    <mergeCell ref="V7561:W7561"/>
    <mergeCell ref="D7562:E7562"/>
    <mergeCell ref="F7562:J7562"/>
    <mergeCell ref="K7562:M7562"/>
    <mergeCell ref="N7562:Q7562"/>
    <mergeCell ref="R7562:U7562"/>
    <mergeCell ref="V7562:W7562"/>
    <mergeCell ref="D7563:E7563"/>
    <mergeCell ref="F7563:J7563"/>
    <mergeCell ref="K7563:M7563"/>
    <mergeCell ref="N7563:Q7563"/>
    <mergeCell ref="R7563:U7563"/>
    <mergeCell ref="V7563:W7563"/>
    <mergeCell ref="D7564:E7564"/>
    <mergeCell ref="F7564:J7564"/>
    <mergeCell ref="K7564:M7564"/>
    <mergeCell ref="N7564:Q7564"/>
    <mergeCell ref="R7564:U7564"/>
    <mergeCell ref="V7564:W7564"/>
    <mergeCell ref="D7565:E7565"/>
    <mergeCell ref="F7565:J7565"/>
    <mergeCell ref="K7565:M7565"/>
    <mergeCell ref="N7565:Q7565"/>
    <mergeCell ref="R7565:U7565"/>
    <mergeCell ref="V7565:W7565"/>
    <mergeCell ref="D7566:E7566"/>
    <mergeCell ref="F7566:J7566"/>
    <mergeCell ref="K7566:M7566"/>
    <mergeCell ref="N7566:Q7566"/>
    <mergeCell ref="R7566:U7566"/>
    <mergeCell ref="V7566:W7566"/>
    <mergeCell ref="D7555:E7555"/>
    <mergeCell ref="F7555:J7555"/>
    <mergeCell ref="K7555:M7555"/>
    <mergeCell ref="N7555:Q7555"/>
    <mergeCell ref="R7555:U7555"/>
    <mergeCell ref="V7555:W7555"/>
    <mergeCell ref="D7556:E7556"/>
    <mergeCell ref="F7556:J7556"/>
    <mergeCell ref="K7556:M7556"/>
    <mergeCell ref="N7556:Q7556"/>
    <mergeCell ref="R7556:U7556"/>
    <mergeCell ref="V7556:W7556"/>
    <mergeCell ref="D7557:E7557"/>
    <mergeCell ref="F7557:J7557"/>
    <mergeCell ref="K7557:M7557"/>
    <mergeCell ref="N7557:Q7557"/>
    <mergeCell ref="R7557:U7557"/>
    <mergeCell ref="V7557:W7557"/>
    <mergeCell ref="D7558:E7558"/>
    <mergeCell ref="F7558:J7558"/>
    <mergeCell ref="K7558:M7558"/>
    <mergeCell ref="N7558:Q7558"/>
    <mergeCell ref="R7558:U7558"/>
    <mergeCell ref="V7558:W7558"/>
    <mergeCell ref="D7559:E7559"/>
    <mergeCell ref="F7559:J7559"/>
    <mergeCell ref="K7559:M7559"/>
    <mergeCell ref="N7559:Q7559"/>
    <mergeCell ref="R7559:U7559"/>
    <mergeCell ref="V7559:W7559"/>
    <mergeCell ref="D7560:E7560"/>
    <mergeCell ref="F7560:J7560"/>
    <mergeCell ref="K7560:M7560"/>
    <mergeCell ref="N7560:Q7560"/>
    <mergeCell ref="R7560:U7560"/>
    <mergeCell ref="V7560:W7560"/>
    <mergeCell ref="D7549:E7549"/>
    <mergeCell ref="F7549:J7549"/>
    <mergeCell ref="K7549:M7549"/>
    <mergeCell ref="N7549:Q7549"/>
    <mergeCell ref="R7549:U7549"/>
    <mergeCell ref="V7549:W7549"/>
    <mergeCell ref="D7550:E7550"/>
    <mergeCell ref="F7550:J7550"/>
    <mergeCell ref="K7550:M7550"/>
    <mergeCell ref="N7550:Q7550"/>
    <mergeCell ref="R7550:U7550"/>
    <mergeCell ref="V7550:W7550"/>
    <mergeCell ref="D7551:E7551"/>
    <mergeCell ref="F7551:J7551"/>
    <mergeCell ref="K7551:M7551"/>
    <mergeCell ref="N7551:Q7551"/>
    <mergeCell ref="R7551:U7551"/>
    <mergeCell ref="V7551:W7551"/>
    <mergeCell ref="D7552:E7552"/>
    <mergeCell ref="F7552:J7552"/>
    <mergeCell ref="K7552:M7552"/>
    <mergeCell ref="N7552:Q7552"/>
    <mergeCell ref="R7552:U7552"/>
    <mergeCell ref="V7552:W7552"/>
    <mergeCell ref="D7553:E7553"/>
    <mergeCell ref="F7553:J7553"/>
    <mergeCell ref="K7553:M7553"/>
    <mergeCell ref="N7553:Q7553"/>
    <mergeCell ref="R7553:U7553"/>
    <mergeCell ref="V7553:W7553"/>
    <mergeCell ref="D7554:E7554"/>
    <mergeCell ref="F7554:J7554"/>
    <mergeCell ref="K7554:M7554"/>
    <mergeCell ref="N7554:Q7554"/>
    <mergeCell ref="R7554:U7554"/>
    <mergeCell ref="V7554:W7554"/>
    <mergeCell ref="D7543:E7543"/>
    <mergeCell ref="F7543:J7543"/>
    <mergeCell ref="K7543:M7543"/>
    <mergeCell ref="N7543:Q7543"/>
    <mergeCell ref="R7543:U7543"/>
    <mergeCell ref="V7543:W7543"/>
    <mergeCell ref="T7541:U7542"/>
    <mergeCell ref="X7541:Y7542"/>
    <mergeCell ref="D7544:E7544"/>
    <mergeCell ref="F7544:J7544"/>
    <mergeCell ref="K7544:M7544"/>
    <mergeCell ref="N7544:Q7544"/>
    <mergeCell ref="R7544:U7544"/>
    <mergeCell ref="V7544:W7544"/>
    <mergeCell ref="D7545:E7545"/>
    <mergeCell ref="F7545:J7545"/>
    <mergeCell ref="K7545:M7545"/>
    <mergeCell ref="N7545:Q7545"/>
    <mergeCell ref="R7545:U7545"/>
    <mergeCell ref="V7545:W7545"/>
    <mergeCell ref="D7546:E7546"/>
    <mergeCell ref="F7546:J7546"/>
    <mergeCell ref="K7546:M7546"/>
    <mergeCell ref="N7546:Q7546"/>
    <mergeCell ref="R7546:U7546"/>
    <mergeCell ref="V7546:W7546"/>
    <mergeCell ref="D7547:E7547"/>
    <mergeCell ref="F7547:J7547"/>
    <mergeCell ref="K7547:M7547"/>
    <mergeCell ref="N7547:Q7547"/>
    <mergeCell ref="R7547:U7547"/>
    <mergeCell ref="V7547:W7547"/>
    <mergeCell ref="D7548:E7548"/>
    <mergeCell ref="F7548:J7548"/>
    <mergeCell ref="K7548:M7548"/>
    <mergeCell ref="N7548:Q7548"/>
    <mergeCell ref="R7548:U7548"/>
    <mergeCell ref="V7548:W7548"/>
    <mergeCell ref="D7531:E7531"/>
    <mergeCell ref="F7531:J7531"/>
    <mergeCell ref="K7531:M7531"/>
    <mergeCell ref="N7531:Q7531"/>
    <mergeCell ref="R7531:U7531"/>
    <mergeCell ref="V7531:W7531"/>
    <mergeCell ref="X7531:Y7531"/>
    <mergeCell ref="Z7531:AA7531"/>
    <mergeCell ref="AB7531:AC7531"/>
    <mergeCell ref="AD7531:AE7531"/>
    <mergeCell ref="AF7531:AG7531"/>
    <mergeCell ref="AH7531:AJ7531"/>
    <mergeCell ref="D7532:E7532"/>
    <mergeCell ref="F7532:J7532"/>
    <mergeCell ref="K7532:M7532"/>
    <mergeCell ref="N7532:Q7532"/>
    <mergeCell ref="R7532:U7532"/>
    <mergeCell ref="V7532:W7532"/>
    <mergeCell ref="X7532:Y7532"/>
    <mergeCell ref="Z7532:AA7532"/>
    <mergeCell ref="AB7532:AC7532"/>
    <mergeCell ref="AD7532:AE7532"/>
    <mergeCell ref="AF7532:AG7532"/>
    <mergeCell ref="AH7532:AJ7532"/>
    <mergeCell ref="B7533:E7533"/>
    <mergeCell ref="B7534:F7534"/>
    <mergeCell ref="H7534:R7534"/>
    <mergeCell ref="AB7535:AG7539"/>
    <mergeCell ref="B7536:E7536"/>
    <mergeCell ref="H7536:N7536"/>
    <mergeCell ref="O7536:R7536"/>
    <mergeCell ref="T7536:AA7536"/>
    <mergeCell ref="Z7541:AA7542"/>
    <mergeCell ref="AB7541:AB7542"/>
    <mergeCell ref="AC7541:AC7542"/>
    <mergeCell ref="AE7541:AE7542"/>
    <mergeCell ref="B7541:B7542"/>
    <mergeCell ref="D7541:E7542"/>
    <mergeCell ref="G7541:H7542"/>
    <mergeCell ref="J7541:M7542"/>
    <mergeCell ref="N7541:O7542"/>
    <mergeCell ref="Q7541:S7542"/>
    <mergeCell ref="AF7541:AF7542"/>
    <mergeCell ref="AG7541:AH7542"/>
    <mergeCell ref="D7528:E7528"/>
    <mergeCell ref="F7528:J7528"/>
    <mergeCell ref="K7528:M7528"/>
    <mergeCell ref="N7528:Q7528"/>
    <mergeCell ref="R7528:U7528"/>
    <mergeCell ref="V7528:W7528"/>
    <mergeCell ref="X7528:Y7528"/>
    <mergeCell ref="Z7528:AA7528"/>
    <mergeCell ref="AB7528:AC7528"/>
    <mergeCell ref="AD7528:AE7528"/>
    <mergeCell ref="AF7528:AG7528"/>
    <mergeCell ref="AH7528:AJ7528"/>
    <mergeCell ref="D7529:E7529"/>
    <mergeCell ref="F7529:J7529"/>
    <mergeCell ref="K7529:M7529"/>
    <mergeCell ref="N7529:Q7529"/>
    <mergeCell ref="R7529:U7529"/>
    <mergeCell ref="V7529:W7529"/>
    <mergeCell ref="X7529:Y7529"/>
    <mergeCell ref="Z7529:AA7529"/>
    <mergeCell ref="AB7529:AC7529"/>
    <mergeCell ref="AD7529:AE7529"/>
    <mergeCell ref="AF7529:AG7529"/>
    <mergeCell ref="AH7529:AJ7529"/>
    <mergeCell ref="D7530:E7530"/>
    <mergeCell ref="F7530:J7530"/>
    <mergeCell ref="K7530:M7530"/>
    <mergeCell ref="N7530:Q7530"/>
    <mergeCell ref="R7530:U7530"/>
    <mergeCell ref="V7530:W7530"/>
    <mergeCell ref="X7530:Y7530"/>
    <mergeCell ref="Z7530:AA7530"/>
    <mergeCell ref="AB7530:AC7530"/>
    <mergeCell ref="AD7530:AE7530"/>
    <mergeCell ref="AF7530:AG7530"/>
    <mergeCell ref="AH7530:AJ7530"/>
    <mergeCell ref="D7525:E7525"/>
    <mergeCell ref="F7525:J7525"/>
    <mergeCell ref="K7525:M7525"/>
    <mergeCell ref="N7525:Q7525"/>
    <mergeCell ref="R7525:U7525"/>
    <mergeCell ref="V7525:W7525"/>
    <mergeCell ref="X7525:Y7525"/>
    <mergeCell ref="Z7525:AA7525"/>
    <mergeCell ref="AB7525:AC7525"/>
    <mergeCell ref="AD7525:AE7525"/>
    <mergeCell ref="AF7525:AG7525"/>
    <mergeCell ref="AH7525:AJ7525"/>
    <mergeCell ref="D7526:E7526"/>
    <mergeCell ref="F7526:J7526"/>
    <mergeCell ref="K7526:M7526"/>
    <mergeCell ref="N7526:Q7526"/>
    <mergeCell ref="R7526:U7526"/>
    <mergeCell ref="V7526:W7526"/>
    <mergeCell ref="X7526:Y7526"/>
    <mergeCell ref="Z7526:AA7526"/>
    <mergeCell ref="AB7526:AC7526"/>
    <mergeCell ref="AD7526:AE7526"/>
    <mergeCell ref="AF7526:AG7526"/>
    <mergeCell ref="AH7526:AJ7526"/>
    <mergeCell ref="D7527:E7527"/>
    <mergeCell ref="F7527:J7527"/>
    <mergeCell ref="K7527:M7527"/>
    <mergeCell ref="N7527:Q7527"/>
    <mergeCell ref="R7527:U7527"/>
    <mergeCell ref="V7527:W7527"/>
    <mergeCell ref="X7527:Y7527"/>
    <mergeCell ref="Z7527:AA7527"/>
    <mergeCell ref="AB7527:AC7527"/>
    <mergeCell ref="AD7527:AE7527"/>
    <mergeCell ref="AF7527:AG7527"/>
    <mergeCell ref="AH7527:AJ7527"/>
    <mergeCell ref="D7522:E7522"/>
    <mergeCell ref="F7522:J7522"/>
    <mergeCell ref="K7522:M7522"/>
    <mergeCell ref="N7522:Q7522"/>
    <mergeCell ref="R7522:U7522"/>
    <mergeCell ref="V7522:W7522"/>
    <mergeCell ref="X7522:Y7522"/>
    <mergeCell ref="Z7522:AA7522"/>
    <mergeCell ref="AB7522:AC7522"/>
    <mergeCell ref="AD7522:AE7522"/>
    <mergeCell ref="AF7522:AG7522"/>
    <mergeCell ref="AH7522:AJ7522"/>
    <mergeCell ref="D7523:E7523"/>
    <mergeCell ref="F7523:J7523"/>
    <mergeCell ref="K7523:M7523"/>
    <mergeCell ref="N7523:Q7523"/>
    <mergeCell ref="R7523:U7523"/>
    <mergeCell ref="V7523:W7523"/>
    <mergeCell ref="X7523:Y7523"/>
    <mergeCell ref="Z7523:AA7523"/>
    <mergeCell ref="AB7523:AC7523"/>
    <mergeCell ref="AD7523:AE7523"/>
    <mergeCell ref="AF7523:AG7523"/>
    <mergeCell ref="AH7523:AJ7523"/>
    <mergeCell ref="D7524:E7524"/>
    <mergeCell ref="F7524:J7524"/>
    <mergeCell ref="K7524:M7524"/>
    <mergeCell ref="N7524:Q7524"/>
    <mergeCell ref="R7524:U7524"/>
    <mergeCell ref="V7524:W7524"/>
    <mergeCell ref="X7524:Y7524"/>
    <mergeCell ref="Z7524:AA7524"/>
    <mergeCell ref="AB7524:AC7524"/>
    <mergeCell ref="AD7524:AE7524"/>
    <mergeCell ref="AF7524:AG7524"/>
    <mergeCell ref="AH7524:AJ7524"/>
    <mergeCell ref="D7519:E7519"/>
    <mergeCell ref="F7519:J7519"/>
    <mergeCell ref="K7519:M7519"/>
    <mergeCell ref="N7519:Q7519"/>
    <mergeCell ref="R7519:U7519"/>
    <mergeCell ref="V7519:W7519"/>
    <mergeCell ref="X7519:Y7519"/>
    <mergeCell ref="Z7519:AA7519"/>
    <mergeCell ref="AB7519:AC7519"/>
    <mergeCell ref="AD7519:AE7519"/>
    <mergeCell ref="AF7519:AG7519"/>
    <mergeCell ref="AH7519:AJ7519"/>
    <mergeCell ref="D7520:E7520"/>
    <mergeCell ref="F7520:J7520"/>
    <mergeCell ref="K7520:M7520"/>
    <mergeCell ref="N7520:Q7520"/>
    <mergeCell ref="R7520:U7520"/>
    <mergeCell ref="V7520:W7520"/>
    <mergeCell ref="X7520:Y7520"/>
    <mergeCell ref="Z7520:AA7520"/>
    <mergeCell ref="AB7520:AC7520"/>
    <mergeCell ref="AD7520:AE7520"/>
    <mergeCell ref="AF7520:AG7520"/>
    <mergeCell ref="AH7520:AJ7520"/>
    <mergeCell ref="D7521:E7521"/>
    <mergeCell ref="F7521:J7521"/>
    <mergeCell ref="K7521:M7521"/>
    <mergeCell ref="N7521:Q7521"/>
    <mergeCell ref="R7521:U7521"/>
    <mergeCell ref="V7521:W7521"/>
    <mergeCell ref="X7521:Y7521"/>
    <mergeCell ref="Z7521:AA7521"/>
    <mergeCell ref="AB7521:AC7521"/>
    <mergeCell ref="AD7521:AE7521"/>
    <mergeCell ref="AF7521:AG7521"/>
    <mergeCell ref="AH7521:AJ7521"/>
    <mergeCell ref="D7516:E7516"/>
    <mergeCell ref="F7516:J7516"/>
    <mergeCell ref="K7516:M7516"/>
    <mergeCell ref="N7516:Q7516"/>
    <mergeCell ref="R7516:U7516"/>
    <mergeCell ref="V7516:W7516"/>
    <mergeCell ref="X7516:Y7516"/>
    <mergeCell ref="Z7516:AA7516"/>
    <mergeCell ref="AB7516:AC7516"/>
    <mergeCell ref="AD7516:AE7516"/>
    <mergeCell ref="AF7516:AG7516"/>
    <mergeCell ref="AH7516:AJ7516"/>
    <mergeCell ref="D7517:E7517"/>
    <mergeCell ref="F7517:J7517"/>
    <mergeCell ref="K7517:M7517"/>
    <mergeCell ref="N7517:Q7517"/>
    <mergeCell ref="R7517:U7517"/>
    <mergeCell ref="V7517:W7517"/>
    <mergeCell ref="X7517:Y7517"/>
    <mergeCell ref="Z7517:AA7517"/>
    <mergeCell ref="AB7517:AC7517"/>
    <mergeCell ref="AD7517:AE7517"/>
    <mergeCell ref="AF7517:AG7517"/>
    <mergeCell ref="AH7517:AJ7517"/>
    <mergeCell ref="D7518:E7518"/>
    <mergeCell ref="F7518:J7518"/>
    <mergeCell ref="K7518:M7518"/>
    <mergeCell ref="N7518:Q7518"/>
    <mergeCell ref="R7518:U7518"/>
    <mergeCell ref="V7518:W7518"/>
    <mergeCell ref="X7518:Y7518"/>
    <mergeCell ref="Z7518:AA7518"/>
    <mergeCell ref="AB7518:AC7518"/>
    <mergeCell ref="AD7518:AE7518"/>
    <mergeCell ref="AF7518:AG7518"/>
    <mergeCell ref="AH7518:AJ7518"/>
    <mergeCell ref="D7513:E7513"/>
    <mergeCell ref="F7513:J7513"/>
    <mergeCell ref="K7513:M7513"/>
    <mergeCell ref="N7513:Q7513"/>
    <mergeCell ref="R7513:U7513"/>
    <mergeCell ref="V7513:W7513"/>
    <mergeCell ref="X7513:Y7513"/>
    <mergeCell ref="Z7513:AA7513"/>
    <mergeCell ref="AB7513:AC7513"/>
    <mergeCell ref="AD7513:AE7513"/>
    <mergeCell ref="AF7513:AG7513"/>
    <mergeCell ref="AH7513:AJ7513"/>
    <mergeCell ref="D7514:E7514"/>
    <mergeCell ref="F7514:J7514"/>
    <mergeCell ref="K7514:M7514"/>
    <mergeCell ref="N7514:Q7514"/>
    <mergeCell ref="R7514:U7514"/>
    <mergeCell ref="V7514:W7514"/>
    <mergeCell ref="X7514:Y7514"/>
    <mergeCell ref="Z7514:AA7514"/>
    <mergeCell ref="AB7514:AC7514"/>
    <mergeCell ref="AD7514:AE7514"/>
    <mergeCell ref="AF7514:AG7514"/>
    <mergeCell ref="AH7514:AJ7514"/>
    <mergeCell ref="D7515:E7515"/>
    <mergeCell ref="F7515:J7515"/>
    <mergeCell ref="K7515:M7515"/>
    <mergeCell ref="N7515:Q7515"/>
    <mergeCell ref="R7515:U7515"/>
    <mergeCell ref="V7515:W7515"/>
    <mergeCell ref="X7515:Y7515"/>
    <mergeCell ref="Z7515:AA7515"/>
    <mergeCell ref="AB7515:AC7515"/>
    <mergeCell ref="AD7515:AE7515"/>
    <mergeCell ref="AF7515:AG7515"/>
    <mergeCell ref="AH7515:AJ7515"/>
    <mergeCell ref="D7510:E7510"/>
    <mergeCell ref="F7510:J7510"/>
    <mergeCell ref="K7510:M7510"/>
    <mergeCell ref="N7510:Q7510"/>
    <mergeCell ref="R7510:U7510"/>
    <mergeCell ref="V7510:W7510"/>
    <mergeCell ref="X7510:Y7510"/>
    <mergeCell ref="Z7510:AA7510"/>
    <mergeCell ref="AB7510:AC7510"/>
    <mergeCell ref="AD7510:AE7510"/>
    <mergeCell ref="AF7510:AG7510"/>
    <mergeCell ref="AH7510:AJ7510"/>
    <mergeCell ref="D7511:E7511"/>
    <mergeCell ref="F7511:J7511"/>
    <mergeCell ref="K7511:M7511"/>
    <mergeCell ref="N7511:Q7511"/>
    <mergeCell ref="R7511:U7511"/>
    <mergeCell ref="V7511:W7511"/>
    <mergeCell ref="X7511:Y7511"/>
    <mergeCell ref="Z7511:AA7511"/>
    <mergeCell ref="AB7511:AC7511"/>
    <mergeCell ref="AD7511:AE7511"/>
    <mergeCell ref="AF7511:AG7511"/>
    <mergeCell ref="AH7511:AJ7511"/>
    <mergeCell ref="D7512:E7512"/>
    <mergeCell ref="F7512:J7512"/>
    <mergeCell ref="K7512:M7512"/>
    <mergeCell ref="N7512:Q7512"/>
    <mergeCell ref="R7512:U7512"/>
    <mergeCell ref="V7512:W7512"/>
    <mergeCell ref="X7512:Y7512"/>
    <mergeCell ref="Z7512:AA7512"/>
    <mergeCell ref="AB7512:AC7512"/>
    <mergeCell ref="AD7512:AE7512"/>
    <mergeCell ref="AF7512:AG7512"/>
    <mergeCell ref="AH7512:AJ7512"/>
    <mergeCell ref="D7507:E7507"/>
    <mergeCell ref="F7507:J7507"/>
    <mergeCell ref="K7507:M7507"/>
    <mergeCell ref="N7507:Q7507"/>
    <mergeCell ref="R7507:U7507"/>
    <mergeCell ref="V7507:W7507"/>
    <mergeCell ref="X7507:Y7507"/>
    <mergeCell ref="Z7507:AA7507"/>
    <mergeCell ref="AB7507:AC7507"/>
    <mergeCell ref="AD7507:AE7507"/>
    <mergeCell ref="AF7507:AG7507"/>
    <mergeCell ref="AH7507:AJ7507"/>
    <mergeCell ref="D7508:E7508"/>
    <mergeCell ref="F7508:J7508"/>
    <mergeCell ref="K7508:M7508"/>
    <mergeCell ref="N7508:Q7508"/>
    <mergeCell ref="R7508:U7508"/>
    <mergeCell ref="V7508:W7508"/>
    <mergeCell ref="X7508:Y7508"/>
    <mergeCell ref="Z7508:AA7508"/>
    <mergeCell ref="AB7508:AC7508"/>
    <mergeCell ref="AD7508:AE7508"/>
    <mergeCell ref="AF7508:AG7508"/>
    <mergeCell ref="AH7508:AJ7508"/>
    <mergeCell ref="D7509:E7509"/>
    <mergeCell ref="F7509:J7509"/>
    <mergeCell ref="K7509:M7509"/>
    <mergeCell ref="N7509:Q7509"/>
    <mergeCell ref="R7509:U7509"/>
    <mergeCell ref="V7509:W7509"/>
    <mergeCell ref="X7509:Y7509"/>
    <mergeCell ref="Z7509:AA7509"/>
    <mergeCell ref="AB7509:AC7509"/>
    <mergeCell ref="AD7509:AE7509"/>
    <mergeCell ref="AF7509:AG7509"/>
    <mergeCell ref="AH7509:AJ7509"/>
    <mergeCell ref="D7504:E7504"/>
    <mergeCell ref="F7504:J7504"/>
    <mergeCell ref="K7504:M7504"/>
    <mergeCell ref="N7504:Q7504"/>
    <mergeCell ref="R7504:U7504"/>
    <mergeCell ref="V7504:W7504"/>
    <mergeCell ref="X7504:Y7504"/>
    <mergeCell ref="Z7504:AA7504"/>
    <mergeCell ref="AB7504:AC7504"/>
    <mergeCell ref="AD7504:AE7504"/>
    <mergeCell ref="AF7504:AG7504"/>
    <mergeCell ref="AH7504:AJ7504"/>
    <mergeCell ref="D7505:E7505"/>
    <mergeCell ref="F7505:J7505"/>
    <mergeCell ref="K7505:M7505"/>
    <mergeCell ref="N7505:Q7505"/>
    <mergeCell ref="R7505:U7505"/>
    <mergeCell ref="V7505:W7505"/>
    <mergeCell ref="X7505:Y7505"/>
    <mergeCell ref="Z7505:AA7505"/>
    <mergeCell ref="AB7505:AC7505"/>
    <mergeCell ref="AD7505:AE7505"/>
    <mergeCell ref="AF7505:AG7505"/>
    <mergeCell ref="AH7505:AJ7505"/>
    <mergeCell ref="D7506:E7506"/>
    <mergeCell ref="F7506:J7506"/>
    <mergeCell ref="K7506:M7506"/>
    <mergeCell ref="N7506:Q7506"/>
    <mergeCell ref="R7506:U7506"/>
    <mergeCell ref="V7506:W7506"/>
    <mergeCell ref="X7506:Y7506"/>
    <mergeCell ref="Z7506:AA7506"/>
    <mergeCell ref="AB7506:AC7506"/>
    <mergeCell ref="AD7506:AE7506"/>
    <mergeCell ref="AF7506:AG7506"/>
    <mergeCell ref="AH7506:AJ7506"/>
    <mergeCell ref="D7501:E7501"/>
    <mergeCell ref="F7501:J7501"/>
    <mergeCell ref="K7501:M7501"/>
    <mergeCell ref="N7501:Q7501"/>
    <mergeCell ref="R7501:U7501"/>
    <mergeCell ref="V7501:W7501"/>
    <mergeCell ref="X7501:Y7501"/>
    <mergeCell ref="Z7501:AA7501"/>
    <mergeCell ref="AB7501:AC7501"/>
    <mergeCell ref="AD7501:AE7501"/>
    <mergeCell ref="AF7501:AG7501"/>
    <mergeCell ref="AH7501:AJ7501"/>
    <mergeCell ref="D7502:E7502"/>
    <mergeCell ref="F7502:J7502"/>
    <mergeCell ref="K7502:M7502"/>
    <mergeCell ref="N7502:Q7502"/>
    <mergeCell ref="R7502:U7502"/>
    <mergeCell ref="V7502:W7502"/>
    <mergeCell ref="X7502:Y7502"/>
    <mergeCell ref="Z7502:AA7502"/>
    <mergeCell ref="AB7502:AC7502"/>
    <mergeCell ref="AD7502:AE7502"/>
    <mergeCell ref="AF7502:AG7502"/>
    <mergeCell ref="AH7502:AJ7502"/>
    <mergeCell ref="D7503:E7503"/>
    <mergeCell ref="F7503:J7503"/>
    <mergeCell ref="K7503:M7503"/>
    <mergeCell ref="N7503:Q7503"/>
    <mergeCell ref="R7503:U7503"/>
    <mergeCell ref="V7503:W7503"/>
    <mergeCell ref="X7503:Y7503"/>
    <mergeCell ref="Z7503:AA7503"/>
    <mergeCell ref="AB7503:AC7503"/>
    <mergeCell ref="AD7503:AE7503"/>
    <mergeCell ref="AF7503:AG7503"/>
    <mergeCell ref="AH7503:AJ7503"/>
    <mergeCell ref="D7498:E7498"/>
    <mergeCell ref="F7498:J7498"/>
    <mergeCell ref="K7498:M7498"/>
    <mergeCell ref="N7498:Q7498"/>
    <mergeCell ref="R7498:U7498"/>
    <mergeCell ref="V7498:W7498"/>
    <mergeCell ref="X7498:Y7498"/>
    <mergeCell ref="Z7498:AA7498"/>
    <mergeCell ref="AB7498:AC7498"/>
    <mergeCell ref="AD7498:AE7498"/>
    <mergeCell ref="AF7498:AG7498"/>
    <mergeCell ref="AH7498:AJ7498"/>
    <mergeCell ref="D7499:E7499"/>
    <mergeCell ref="F7499:J7499"/>
    <mergeCell ref="K7499:M7499"/>
    <mergeCell ref="N7499:Q7499"/>
    <mergeCell ref="R7499:U7499"/>
    <mergeCell ref="V7499:W7499"/>
    <mergeCell ref="X7499:Y7499"/>
    <mergeCell ref="Z7499:AA7499"/>
    <mergeCell ref="AB7499:AC7499"/>
    <mergeCell ref="AD7499:AE7499"/>
    <mergeCell ref="AF7499:AG7499"/>
    <mergeCell ref="AH7499:AJ7499"/>
    <mergeCell ref="D7500:E7500"/>
    <mergeCell ref="F7500:J7500"/>
    <mergeCell ref="K7500:M7500"/>
    <mergeCell ref="N7500:Q7500"/>
    <mergeCell ref="R7500:U7500"/>
    <mergeCell ref="V7500:W7500"/>
    <mergeCell ref="X7500:Y7500"/>
    <mergeCell ref="Z7500:AA7500"/>
    <mergeCell ref="AB7500:AC7500"/>
    <mergeCell ref="AD7500:AE7500"/>
    <mergeCell ref="AF7500:AG7500"/>
    <mergeCell ref="AH7500:AJ7500"/>
    <mergeCell ref="D7495:E7495"/>
    <mergeCell ref="F7495:J7495"/>
    <mergeCell ref="K7495:M7495"/>
    <mergeCell ref="N7495:Q7495"/>
    <mergeCell ref="R7495:U7495"/>
    <mergeCell ref="V7495:W7495"/>
    <mergeCell ref="X7495:Y7495"/>
    <mergeCell ref="Z7495:AA7495"/>
    <mergeCell ref="AB7495:AC7495"/>
    <mergeCell ref="AD7495:AE7495"/>
    <mergeCell ref="AF7495:AG7495"/>
    <mergeCell ref="AH7495:AJ7495"/>
    <mergeCell ref="D7496:E7496"/>
    <mergeCell ref="F7496:J7496"/>
    <mergeCell ref="K7496:M7496"/>
    <mergeCell ref="N7496:Q7496"/>
    <mergeCell ref="R7496:U7496"/>
    <mergeCell ref="V7496:W7496"/>
    <mergeCell ref="X7496:Y7496"/>
    <mergeCell ref="Z7496:AA7496"/>
    <mergeCell ref="AB7496:AC7496"/>
    <mergeCell ref="AD7496:AE7496"/>
    <mergeCell ref="AF7496:AG7496"/>
    <mergeCell ref="AH7496:AJ7496"/>
    <mergeCell ref="D7497:E7497"/>
    <mergeCell ref="F7497:J7497"/>
    <mergeCell ref="K7497:M7497"/>
    <mergeCell ref="N7497:Q7497"/>
    <mergeCell ref="R7497:U7497"/>
    <mergeCell ref="V7497:W7497"/>
    <mergeCell ref="X7497:Y7497"/>
    <mergeCell ref="Z7497:AA7497"/>
    <mergeCell ref="AB7497:AC7497"/>
    <mergeCell ref="AD7497:AE7497"/>
    <mergeCell ref="AF7497:AG7497"/>
    <mergeCell ref="AH7497:AJ7497"/>
    <mergeCell ref="B7485:F7485"/>
    <mergeCell ref="H7485:R7485"/>
    <mergeCell ref="AB7486:AG7490"/>
    <mergeCell ref="B7487:E7487"/>
    <mergeCell ref="H7487:N7487"/>
    <mergeCell ref="O7487:R7487"/>
    <mergeCell ref="T7487:AA7487"/>
    <mergeCell ref="B7492:B7493"/>
    <mergeCell ref="D7492:E7493"/>
    <mergeCell ref="G7492:H7493"/>
    <mergeCell ref="J7492:M7493"/>
    <mergeCell ref="N7492:O7493"/>
    <mergeCell ref="Q7492:S7493"/>
    <mergeCell ref="T7492:U7493"/>
    <mergeCell ref="X7492:Y7493"/>
    <mergeCell ref="Z7492:AA7493"/>
    <mergeCell ref="AB7492:AB7493"/>
    <mergeCell ref="AC7492:AC7493"/>
    <mergeCell ref="AE7492:AE7493"/>
    <mergeCell ref="AF7492:AF7493"/>
    <mergeCell ref="AG7492:AH7493"/>
    <mergeCell ref="D7494:E7494"/>
    <mergeCell ref="F7494:J7494"/>
    <mergeCell ref="K7494:M7494"/>
    <mergeCell ref="N7494:Q7494"/>
    <mergeCell ref="R7494:U7494"/>
    <mergeCell ref="V7494:W7494"/>
    <mergeCell ref="X7494:Y7494"/>
    <mergeCell ref="Z7494:AA7494"/>
    <mergeCell ref="AB7494:AC7494"/>
    <mergeCell ref="AD7494:AE7494"/>
    <mergeCell ref="AF7494:AG7494"/>
    <mergeCell ref="AH7494:AJ7494"/>
    <mergeCell ref="D7476:E7476"/>
    <mergeCell ref="F7476:J7476"/>
    <mergeCell ref="K7476:M7476"/>
    <mergeCell ref="N7476:Q7476"/>
    <mergeCell ref="R7476:U7476"/>
    <mergeCell ref="V7476:W7476"/>
    <mergeCell ref="D7477:E7477"/>
    <mergeCell ref="F7477:J7477"/>
    <mergeCell ref="K7477:M7477"/>
    <mergeCell ref="N7477:Q7477"/>
    <mergeCell ref="R7477:U7477"/>
    <mergeCell ref="V7477:W7477"/>
    <mergeCell ref="D7478:E7478"/>
    <mergeCell ref="F7478:J7478"/>
    <mergeCell ref="K7478:M7478"/>
    <mergeCell ref="N7478:Q7478"/>
    <mergeCell ref="R7478:U7478"/>
    <mergeCell ref="V7478:W7478"/>
    <mergeCell ref="D7479:E7479"/>
    <mergeCell ref="F7479:J7479"/>
    <mergeCell ref="K7479:M7479"/>
    <mergeCell ref="N7479:Q7479"/>
    <mergeCell ref="R7479:U7479"/>
    <mergeCell ref="V7479:W7479"/>
    <mergeCell ref="D7480:E7480"/>
    <mergeCell ref="F7480:J7480"/>
    <mergeCell ref="K7480:M7480"/>
    <mergeCell ref="N7480:Q7480"/>
    <mergeCell ref="R7480:U7480"/>
    <mergeCell ref="V7480:W7480"/>
    <mergeCell ref="D7481:E7481"/>
    <mergeCell ref="F7481:J7481"/>
    <mergeCell ref="K7481:M7481"/>
    <mergeCell ref="N7481:Q7481"/>
    <mergeCell ref="R7481:U7481"/>
    <mergeCell ref="V7481:W7481"/>
    <mergeCell ref="D7470:E7470"/>
    <mergeCell ref="F7470:J7470"/>
    <mergeCell ref="K7470:M7470"/>
    <mergeCell ref="N7470:Q7470"/>
    <mergeCell ref="R7470:U7470"/>
    <mergeCell ref="V7470:W7470"/>
    <mergeCell ref="D7471:E7471"/>
    <mergeCell ref="F7471:J7471"/>
    <mergeCell ref="K7471:M7471"/>
    <mergeCell ref="N7471:Q7471"/>
    <mergeCell ref="R7471:U7471"/>
    <mergeCell ref="V7471:W7471"/>
    <mergeCell ref="D7472:E7472"/>
    <mergeCell ref="F7472:J7472"/>
    <mergeCell ref="K7472:M7472"/>
    <mergeCell ref="N7472:Q7472"/>
    <mergeCell ref="R7472:U7472"/>
    <mergeCell ref="V7472:W7472"/>
    <mergeCell ref="D7473:E7473"/>
    <mergeCell ref="F7473:J7473"/>
    <mergeCell ref="K7473:M7473"/>
    <mergeCell ref="N7473:Q7473"/>
    <mergeCell ref="R7473:U7473"/>
    <mergeCell ref="V7473:W7473"/>
    <mergeCell ref="D7474:E7474"/>
    <mergeCell ref="F7474:J7474"/>
    <mergeCell ref="K7474:M7474"/>
    <mergeCell ref="N7474:Q7474"/>
    <mergeCell ref="R7474:U7474"/>
    <mergeCell ref="V7474:W7474"/>
    <mergeCell ref="D7475:E7475"/>
    <mergeCell ref="F7475:J7475"/>
    <mergeCell ref="K7475:M7475"/>
    <mergeCell ref="N7475:Q7475"/>
    <mergeCell ref="R7475:U7475"/>
    <mergeCell ref="V7475:W7475"/>
    <mergeCell ref="D7464:E7464"/>
    <mergeCell ref="F7464:J7464"/>
    <mergeCell ref="K7464:M7464"/>
    <mergeCell ref="N7464:Q7464"/>
    <mergeCell ref="R7464:U7464"/>
    <mergeCell ref="V7464:W7464"/>
    <mergeCell ref="D7465:E7465"/>
    <mergeCell ref="F7465:J7465"/>
    <mergeCell ref="K7465:M7465"/>
    <mergeCell ref="N7465:Q7465"/>
    <mergeCell ref="R7465:U7465"/>
    <mergeCell ref="V7465:W7465"/>
    <mergeCell ref="D7466:E7466"/>
    <mergeCell ref="F7466:J7466"/>
    <mergeCell ref="K7466:M7466"/>
    <mergeCell ref="N7466:Q7466"/>
    <mergeCell ref="R7466:U7466"/>
    <mergeCell ref="V7466:W7466"/>
    <mergeCell ref="D7467:E7467"/>
    <mergeCell ref="F7467:J7467"/>
    <mergeCell ref="K7467:M7467"/>
    <mergeCell ref="N7467:Q7467"/>
    <mergeCell ref="R7467:U7467"/>
    <mergeCell ref="V7467:W7467"/>
    <mergeCell ref="D7468:E7468"/>
    <mergeCell ref="F7468:J7468"/>
    <mergeCell ref="K7468:M7468"/>
    <mergeCell ref="N7468:Q7468"/>
    <mergeCell ref="R7468:U7468"/>
    <mergeCell ref="V7468:W7468"/>
    <mergeCell ref="D7469:E7469"/>
    <mergeCell ref="F7469:J7469"/>
    <mergeCell ref="K7469:M7469"/>
    <mergeCell ref="N7469:Q7469"/>
    <mergeCell ref="R7469:U7469"/>
    <mergeCell ref="V7469:W7469"/>
    <mergeCell ref="D7458:E7458"/>
    <mergeCell ref="F7458:J7458"/>
    <mergeCell ref="K7458:M7458"/>
    <mergeCell ref="N7458:Q7458"/>
    <mergeCell ref="R7458:U7458"/>
    <mergeCell ref="V7458:W7458"/>
    <mergeCell ref="T7456:U7457"/>
    <mergeCell ref="X7456:Y7457"/>
    <mergeCell ref="D7459:E7459"/>
    <mergeCell ref="F7459:J7459"/>
    <mergeCell ref="K7459:M7459"/>
    <mergeCell ref="N7459:Q7459"/>
    <mergeCell ref="R7459:U7459"/>
    <mergeCell ref="V7459:W7459"/>
    <mergeCell ref="D7460:E7460"/>
    <mergeCell ref="F7460:J7460"/>
    <mergeCell ref="K7460:M7460"/>
    <mergeCell ref="N7460:Q7460"/>
    <mergeCell ref="R7460:U7460"/>
    <mergeCell ref="V7460:W7460"/>
    <mergeCell ref="D7461:E7461"/>
    <mergeCell ref="F7461:J7461"/>
    <mergeCell ref="K7461:M7461"/>
    <mergeCell ref="N7461:Q7461"/>
    <mergeCell ref="R7461:U7461"/>
    <mergeCell ref="V7461:W7461"/>
    <mergeCell ref="D7462:E7462"/>
    <mergeCell ref="F7462:J7462"/>
    <mergeCell ref="K7462:M7462"/>
    <mergeCell ref="N7462:Q7462"/>
    <mergeCell ref="R7462:U7462"/>
    <mergeCell ref="V7462:W7462"/>
    <mergeCell ref="D7463:E7463"/>
    <mergeCell ref="F7463:J7463"/>
    <mergeCell ref="K7463:M7463"/>
    <mergeCell ref="N7463:Q7463"/>
    <mergeCell ref="R7463:U7463"/>
    <mergeCell ref="V7463:W7463"/>
    <mergeCell ref="D7446:E7446"/>
    <mergeCell ref="F7446:J7446"/>
    <mergeCell ref="K7446:M7446"/>
    <mergeCell ref="N7446:Q7446"/>
    <mergeCell ref="R7446:U7446"/>
    <mergeCell ref="V7446:W7446"/>
    <mergeCell ref="X7446:Y7446"/>
    <mergeCell ref="Z7446:AA7446"/>
    <mergeCell ref="AB7446:AC7446"/>
    <mergeCell ref="AD7446:AE7446"/>
    <mergeCell ref="AF7446:AG7446"/>
    <mergeCell ref="AH7446:AJ7446"/>
    <mergeCell ref="D7447:E7447"/>
    <mergeCell ref="F7447:J7447"/>
    <mergeCell ref="K7447:M7447"/>
    <mergeCell ref="N7447:Q7447"/>
    <mergeCell ref="R7447:U7447"/>
    <mergeCell ref="V7447:W7447"/>
    <mergeCell ref="X7447:Y7447"/>
    <mergeCell ref="Z7447:AA7447"/>
    <mergeCell ref="AB7447:AC7447"/>
    <mergeCell ref="AD7447:AE7447"/>
    <mergeCell ref="AF7447:AG7447"/>
    <mergeCell ref="AH7447:AJ7447"/>
    <mergeCell ref="B7448:E7448"/>
    <mergeCell ref="B7449:F7449"/>
    <mergeCell ref="H7449:R7449"/>
    <mergeCell ref="AB7450:AG7454"/>
    <mergeCell ref="B7451:E7451"/>
    <mergeCell ref="H7451:N7451"/>
    <mergeCell ref="O7451:R7451"/>
    <mergeCell ref="T7451:AA7451"/>
    <mergeCell ref="Z7456:AA7457"/>
    <mergeCell ref="AB7456:AB7457"/>
    <mergeCell ref="AC7456:AC7457"/>
    <mergeCell ref="AE7456:AE7457"/>
    <mergeCell ref="B7456:B7457"/>
    <mergeCell ref="D7456:E7457"/>
    <mergeCell ref="G7456:H7457"/>
    <mergeCell ref="J7456:M7457"/>
    <mergeCell ref="N7456:O7457"/>
    <mergeCell ref="Q7456:S7457"/>
    <mergeCell ref="AF7456:AF7457"/>
    <mergeCell ref="AG7456:AH7457"/>
    <mergeCell ref="D7443:E7443"/>
    <mergeCell ref="F7443:J7443"/>
    <mergeCell ref="K7443:M7443"/>
    <mergeCell ref="N7443:Q7443"/>
    <mergeCell ref="R7443:U7443"/>
    <mergeCell ref="V7443:W7443"/>
    <mergeCell ref="X7443:Y7443"/>
    <mergeCell ref="Z7443:AA7443"/>
    <mergeCell ref="AB7443:AC7443"/>
    <mergeCell ref="AD7443:AE7443"/>
    <mergeCell ref="AF7443:AG7443"/>
    <mergeCell ref="AH7443:AJ7443"/>
    <mergeCell ref="D7444:E7444"/>
    <mergeCell ref="F7444:J7444"/>
    <mergeCell ref="K7444:M7444"/>
    <mergeCell ref="N7444:Q7444"/>
    <mergeCell ref="R7444:U7444"/>
    <mergeCell ref="V7444:W7444"/>
    <mergeCell ref="X7444:Y7444"/>
    <mergeCell ref="Z7444:AA7444"/>
    <mergeCell ref="AB7444:AC7444"/>
    <mergeCell ref="AD7444:AE7444"/>
    <mergeCell ref="AF7444:AG7444"/>
    <mergeCell ref="AH7444:AJ7444"/>
    <mergeCell ref="D7445:E7445"/>
    <mergeCell ref="F7445:J7445"/>
    <mergeCell ref="K7445:M7445"/>
    <mergeCell ref="N7445:Q7445"/>
    <mergeCell ref="R7445:U7445"/>
    <mergeCell ref="V7445:W7445"/>
    <mergeCell ref="X7445:Y7445"/>
    <mergeCell ref="Z7445:AA7445"/>
    <mergeCell ref="AB7445:AC7445"/>
    <mergeCell ref="AD7445:AE7445"/>
    <mergeCell ref="AF7445:AG7445"/>
    <mergeCell ref="AH7445:AJ7445"/>
    <mergeCell ref="D7440:E7440"/>
    <mergeCell ref="F7440:J7440"/>
    <mergeCell ref="K7440:M7440"/>
    <mergeCell ref="N7440:Q7440"/>
    <mergeCell ref="R7440:U7440"/>
    <mergeCell ref="V7440:W7440"/>
    <mergeCell ref="X7440:Y7440"/>
    <mergeCell ref="Z7440:AA7440"/>
    <mergeCell ref="AB7440:AC7440"/>
    <mergeCell ref="AD7440:AE7440"/>
    <mergeCell ref="AF7440:AG7440"/>
    <mergeCell ref="AH7440:AJ7440"/>
    <mergeCell ref="D7441:E7441"/>
    <mergeCell ref="F7441:J7441"/>
    <mergeCell ref="K7441:M7441"/>
    <mergeCell ref="N7441:Q7441"/>
    <mergeCell ref="R7441:U7441"/>
    <mergeCell ref="V7441:W7441"/>
    <mergeCell ref="X7441:Y7441"/>
    <mergeCell ref="Z7441:AA7441"/>
    <mergeCell ref="AB7441:AC7441"/>
    <mergeCell ref="AD7441:AE7441"/>
    <mergeCell ref="AF7441:AG7441"/>
    <mergeCell ref="AH7441:AJ7441"/>
    <mergeCell ref="D7442:E7442"/>
    <mergeCell ref="F7442:J7442"/>
    <mergeCell ref="K7442:M7442"/>
    <mergeCell ref="N7442:Q7442"/>
    <mergeCell ref="R7442:U7442"/>
    <mergeCell ref="V7442:W7442"/>
    <mergeCell ref="X7442:Y7442"/>
    <mergeCell ref="Z7442:AA7442"/>
    <mergeCell ref="AB7442:AC7442"/>
    <mergeCell ref="AD7442:AE7442"/>
    <mergeCell ref="AF7442:AG7442"/>
    <mergeCell ref="AH7442:AJ7442"/>
    <mergeCell ref="D7437:E7437"/>
    <mergeCell ref="F7437:J7437"/>
    <mergeCell ref="K7437:M7437"/>
    <mergeCell ref="N7437:Q7437"/>
    <mergeCell ref="R7437:U7437"/>
    <mergeCell ref="V7437:W7437"/>
    <mergeCell ref="X7437:Y7437"/>
    <mergeCell ref="Z7437:AA7437"/>
    <mergeCell ref="AB7437:AC7437"/>
    <mergeCell ref="AD7437:AE7437"/>
    <mergeCell ref="AF7437:AG7437"/>
    <mergeCell ref="AH7437:AJ7437"/>
    <mergeCell ref="D7438:E7438"/>
    <mergeCell ref="F7438:J7438"/>
    <mergeCell ref="K7438:M7438"/>
    <mergeCell ref="N7438:Q7438"/>
    <mergeCell ref="R7438:U7438"/>
    <mergeCell ref="V7438:W7438"/>
    <mergeCell ref="X7438:Y7438"/>
    <mergeCell ref="Z7438:AA7438"/>
    <mergeCell ref="AB7438:AC7438"/>
    <mergeCell ref="AD7438:AE7438"/>
    <mergeCell ref="AF7438:AG7438"/>
    <mergeCell ref="AH7438:AJ7438"/>
    <mergeCell ref="D7439:E7439"/>
    <mergeCell ref="F7439:J7439"/>
    <mergeCell ref="K7439:M7439"/>
    <mergeCell ref="N7439:Q7439"/>
    <mergeCell ref="R7439:U7439"/>
    <mergeCell ref="V7439:W7439"/>
    <mergeCell ref="X7439:Y7439"/>
    <mergeCell ref="Z7439:AA7439"/>
    <mergeCell ref="AB7439:AC7439"/>
    <mergeCell ref="AD7439:AE7439"/>
    <mergeCell ref="AF7439:AG7439"/>
    <mergeCell ref="AH7439:AJ7439"/>
    <mergeCell ref="D7434:E7434"/>
    <mergeCell ref="F7434:J7434"/>
    <mergeCell ref="K7434:M7434"/>
    <mergeCell ref="N7434:Q7434"/>
    <mergeCell ref="R7434:U7434"/>
    <mergeCell ref="V7434:W7434"/>
    <mergeCell ref="X7434:Y7434"/>
    <mergeCell ref="Z7434:AA7434"/>
    <mergeCell ref="AB7434:AC7434"/>
    <mergeCell ref="AD7434:AE7434"/>
    <mergeCell ref="AF7434:AG7434"/>
    <mergeCell ref="AH7434:AJ7434"/>
    <mergeCell ref="D7435:E7435"/>
    <mergeCell ref="F7435:J7435"/>
    <mergeCell ref="K7435:M7435"/>
    <mergeCell ref="N7435:Q7435"/>
    <mergeCell ref="R7435:U7435"/>
    <mergeCell ref="V7435:W7435"/>
    <mergeCell ref="X7435:Y7435"/>
    <mergeCell ref="Z7435:AA7435"/>
    <mergeCell ref="AB7435:AC7435"/>
    <mergeCell ref="AD7435:AE7435"/>
    <mergeCell ref="AF7435:AG7435"/>
    <mergeCell ref="AH7435:AJ7435"/>
    <mergeCell ref="D7436:E7436"/>
    <mergeCell ref="F7436:J7436"/>
    <mergeCell ref="K7436:M7436"/>
    <mergeCell ref="N7436:Q7436"/>
    <mergeCell ref="R7436:U7436"/>
    <mergeCell ref="V7436:W7436"/>
    <mergeCell ref="X7436:Y7436"/>
    <mergeCell ref="Z7436:AA7436"/>
    <mergeCell ref="AB7436:AC7436"/>
    <mergeCell ref="AD7436:AE7436"/>
    <mergeCell ref="AF7436:AG7436"/>
    <mergeCell ref="AH7436:AJ7436"/>
    <mergeCell ref="D7431:E7431"/>
    <mergeCell ref="F7431:J7431"/>
    <mergeCell ref="K7431:M7431"/>
    <mergeCell ref="N7431:Q7431"/>
    <mergeCell ref="R7431:U7431"/>
    <mergeCell ref="V7431:W7431"/>
    <mergeCell ref="X7431:Y7431"/>
    <mergeCell ref="Z7431:AA7431"/>
    <mergeCell ref="AB7431:AC7431"/>
    <mergeCell ref="AD7431:AE7431"/>
    <mergeCell ref="AF7431:AG7431"/>
    <mergeCell ref="AH7431:AJ7431"/>
    <mergeCell ref="D7432:E7432"/>
    <mergeCell ref="F7432:J7432"/>
    <mergeCell ref="K7432:M7432"/>
    <mergeCell ref="N7432:Q7432"/>
    <mergeCell ref="R7432:U7432"/>
    <mergeCell ref="V7432:W7432"/>
    <mergeCell ref="X7432:Y7432"/>
    <mergeCell ref="Z7432:AA7432"/>
    <mergeCell ref="AB7432:AC7432"/>
    <mergeCell ref="AD7432:AE7432"/>
    <mergeCell ref="AF7432:AG7432"/>
    <mergeCell ref="AH7432:AJ7432"/>
    <mergeCell ref="D7433:E7433"/>
    <mergeCell ref="F7433:J7433"/>
    <mergeCell ref="K7433:M7433"/>
    <mergeCell ref="N7433:Q7433"/>
    <mergeCell ref="R7433:U7433"/>
    <mergeCell ref="V7433:W7433"/>
    <mergeCell ref="X7433:Y7433"/>
    <mergeCell ref="Z7433:AA7433"/>
    <mergeCell ref="AB7433:AC7433"/>
    <mergeCell ref="AD7433:AE7433"/>
    <mergeCell ref="AF7433:AG7433"/>
    <mergeCell ref="AH7433:AJ7433"/>
    <mergeCell ref="D7428:E7428"/>
    <mergeCell ref="F7428:J7428"/>
    <mergeCell ref="K7428:M7428"/>
    <mergeCell ref="N7428:Q7428"/>
    <mergeCell ref="R7428:U7428"/>
    <mergeCell ref="V7428:W7428"/>
    <mergeCell ref="X7428:Y7428"/>
    <mergeCell ref="Z7428:AA7428"/>
    <mergeCell ref="AB7428:AC7428"/>
    <mergeCell ref="AD7428:AE7428"/>
    <mergeCell ref="AF7428:AG7428"/>
    <mergeCell ref="AH7428:AJ7428"/>
    <mergeCell ref="D7429:E7429"/>
    <mergeCell ref="F7429:J7429"/>
    <mergeCell ref="K7429:M7429"/>
    <mergeCell ref="N7429:Q7429"/>
    <mergeCell ref="R7429:U7429"/>
    <mergeCell ref="V7429:W7429"/>
    <mergeCell ref="X7429:Y7429"/>
    <mergeCell ref="Z7429:AA7429"/>
    <mergeCell ref="AB7429:AC7429"/>
    <mergeCell ref="AD7429:AE7429"/>
    <mergeCell ref="AF7429:AG7429"/>
    <mergeCell ref="AH7429:AJ7429"/>
    <mergeCell ref="D7430:E7430"/>
    <mergeCell ref="F7430:J7430"/>
    <mergeCell ref="K7430:M7430"/>
    <mergeCell ref="N7430:Q7430"/>
    <mergeCell ref="R7430:U7430"/>
    <mergeCell ref="V7430:W7430"/>
    <mergeCell ref="X7430:Y7430"/>
    <mergeCell ref="Z7430:AA7430"/>
    <mergeCell ref="AB7430:AC7430"/>
    <mergeCell ref="AD7430:AE7430"/>
    <mergeCell ref="AF7430:AG7430"/>
    <mergeCell ref="AH7430:AJ7430"/>
    <mergeCell ref="D7425:E7425"/>
    <mergeCell ref="F7425:J7425"/>
    <mergeCell ref="K7425:M7425"/>
    <mergeCell ref="N7425:Q7425"/>
    <mergeCell ref="R7425:U7425"/>
    <mergeCell ref="V7425:W7425"/>
    <mergeCell ref="X7425:Y7425"/>
    <mergeCell ref="Z7425:AA7425"/>
    <mergeCell ref="AB7425:AC7425"/>
    <mergeCell ref="AD7425:AE7425"/>
    <mergeCell ref="AF7425:AG7425"/>
    <mergeCell ref="AH7425:AJ7425"/>
    <mergeCell ref="D7426:E7426"/>
    <mergeCell ref="F7426:J7426"/>
    <mergeCell ref="K7426:M7426"/>
    <mergeCell ref="N7426:Q7426"/>
    <mergeCell ref="R7426:U7426"/>
    <mergeCell ref="V7426:W7426"/>
    <mergeCell ref="X7426:Y7426"/>
    <mergeCell ref="Z7426:AA7426"/>
    <mergeCell ref="AB7426:AC7426"/>
    <mergeCell ref="AD7426:AE7426"/>
    <mergeCell ref="AF7426:AG7426"/>
    <mergeCell ref="AH7426:AJ7426"/>
    <mergeCell ref="D7427:E7427"/>
    <mergeCell ref="F7427:J7427"/>
    <mergeCell ref="K7427:M7427"/>
    <mergeCell ref="N7427:Q7427"/>
    <mergeCell ref="R7427:U7427"/>
    <mergeCell ref="V7427:W7427"/>
    <mergeCell ref="X7427:Y7427"/>
    <mergeCell ref="Z7427:AA7427"/>
    <mergeCell ref="AB7427:AC7427"/>
    <mergeCell ref="AD7427:AE7427"/>
    <mergeCell ref="AF7427:AG7427"/>
    <mergeCell ref="AH7427:AJ7427"/>
    <mergeCell ref="D7422:E7422"/>
    <mergeCell ref="F7422:J7422"/>
    <mergeCell ref="K7422:M7422"/>
    <mergeCell ref="N7422:Q7422"/>
    <mergeCell ref="R7422:U7422"/>
    <mergeCell ref="V7422:W7422"/>
    <mergeCell ref="X7422:Y7422"/>
    <mergeCell ref="Z7422:AA7422"/>
    <mergeCell ref="AB7422:AC7422"/>
    <mergeCell ref="AD7422:AE7422"/>
    <mergeCell ref="AF7422:AG7422"/>
    <mergeCell ref="AH7422:AJ7422"/>
    <mergeCell ref="D7423:E7423"/>
    <mergeCell ref="F7423:J7423"/>
    <mergeCell ref="K7423:M7423"/>
    <mergeCell ref="N7423:Q7423"/>
    <mergeCell ref="R7423:U7423"/>
    <mergeCell ref="V7423:W7423"/>
    <mergeCell ref="X7423:Y7423"/>
    <mergeCell ref="Z7423:AA7423"/>
    <mergeCell ref="AB7423:AC7423"/>
    <mergeCell ref="AD7423:AE7423"/>
    <mergeCell ref="AF7423:AG7423"/>
    <mergeCell ref="AH7423:AJ7423"/>
    <mergeCell ref="D7424:E7424"/>
    <mergeCell ref="F7424:J7424"/>
    <mergeCell ref="K7424:M7424"/>
    <mergeCell ref="N7424:Q7424"/>
    <mergeCell ref="R7424:U7424"/>
    <mergeCell ref="V7424:W7424"/>
    <mergeCell ref="X7424:Y7424"/>
    <mergeCell ref="Z7424:AA7424"/>
    <mergeCell ref="AB7424:AC7424"/>
    <mergeCell ref="AD7424:AE7424"/>
    <mergeCell ref="AF7424:AG7424"/>
    <mergeCell ref="AH7424:AJ7424"/>
    <mergeCell ref="D7419:E7419"/>
    <mergeCell ref="F7419:J7419"/>
    <mergeCell ref="K7419:M7419"/>
    <mergeCell ref="N7419:Q7419"/>
    <mergeCell ref="R7419:U7419"/>
    <mergeCell ref="V7419:W7419"/>
    <mergeCell ref="X7419:Y7419"/>
    <mergeCell ref="Z7419:AA7419"/>
    <mergeCell ref="AB7419:AC7419"/>
    <mergeCell ref="AD7419:AE7419"/>
    <mergeCell ref="AF7419:AG7419"/>
    <mergeCell ref="AH7419:AJ7419"/>
    <mergeCell ref="D7420:E7420"/>
    <mergeCell ref="F7420:J7420"/>
    <mergeCell ref="K7420:M7420"/>
    <mergeCell ref="N7420:Q7420"/>
    <mergeCell ref="R7420:U7420"/>
    <mergeCell ref="V7420:W7420"/>
    <mergeCell ref="X7420:Y7420"/>
    <mergeCell ref="Z7420:AA7420"/>
    <mergeCell ref="AB7420:AC7420"/>
    <mergeCell ref="AD7420:AE7420"/>
    <mergeCell ref="AF7420:AG7420"/>
    <mergeCell ref="AH7420:AJ7420"/>
    <mergeCell ref="D7421:E7421"/>
    <mergeCell ref="F7421:J7421"/>
    <mergeCell ref="K7421:M7421"/>
    <mergeCell ref="N7421:Q7421"/>
    <mergeCell ref="R7421:U7421"/>
    <mergeCell ref="V7421:W7421"/>
    <mergeCell ref="X7421:Y7421"/>
    <mergeCell ref="Z7421:AA7421"/>
    <mergeCell ref="AB7421:AC7421"/>
    <mergeCell ref="AD7421:AE7421"/>
    <mergeCell ref="AF7421:AG7421"/>
    <mergeCell ref="AH7421:AJ7421"/>
    <mergeCell ref="D7416:E7416"/>
    <mergeCell ref="F7416:J7416"/>
    <mergeCell ref="K7416:M7416"/>
    <mergeCell ref="N7416:Q7416"/>
    <mergeCell ref="R7416:U7416"/>
    <mergeCell ref="V7416:W7416"/>
    <mergeCell ref="X7416:Y7416"/>
    <mergeCell ref="Z7416:AA7416"/>
    <mergeCell ref="AB7416:AC7416"/>
    <mergeCell ref="AD7416:AE7416"/>
    <mergeCell ref="AF7416:AG7416"/>
    <mergeCell ref="AH7416:AJ7416"/>
    <mergeCell ref="D7417:E7417"/>
    <mergeCell ref="F7417:J7417"/>
    <mergeCell ref="K7417:M7417"/>
    <mergeCell ref="N7417:Q7417"/>
    <mergeCell ref="R7417:U7417"/>
    <mergeCell ref="V7417:W7417"/>
    <mergeCell ref="X7417:Y7417"/>
    <mergeCell ref="Z7417:AA7417"/>
    <mergeCell ref="AB7417:AC7417"/>
    <mergeCell ref="AD7417:AE7417"/>
    <mergeCell ref="AF7417:AG7417"/>
    <mergeCell ref="AH7417:AJ7417"/>
    <mergeCell ref="D7418:E7418"/>
    <mergeCell ref="F7418:J7418"/>
    <mergeCell ref="K7418:M7418"/>
    <mergeCell ref="N7418:Q7418"/>
    <mergeCell ref="R7418:U7418"/>
    <mergeCell ref="V7418:W7418"/>
    <mergeCell ref="X7418:Y7418"/>
    <mergeCell ref="Z7418:AA7418"/>
    <mergeCell ref="AB7418:AC7418"/>
    <mergeCell ref="AD7418:AE7418"/>
    <mergeCell ref="AF7418:AG7418"/>
    <mergeCell ref="AH7418:AJ7418"/>
    <mergeCell ref="D7413:E7413"/>
    <mergeCell ref="F7413:J7413"/>
    <mergeCell ref="K7413:M7413"/>
    <mergeCell ref="N7413:Q7413"/>
    <mergeCell ref="R7413:U7413"/>
    <mergeCell ref="V7413:W7413"/>
    <mergeCell ref="X7413:Y7413"/>
    <mergeCell ref="Z7413:AA7413"/>
    <mergeCell ref="AB7413:AC7413"/>
    <mergeCell ref="AD7413:AE7413"/>
    <mergeCell ref="AF7413:AG7413"/>
    <mergeCell ref="AH7413:AJ7413"/>
    <mergeCell ref="D7414:E7414"/>
    <mergeCell ref="F7414:J7414"/>
    <mergeCell ref="K7414:M7414"/>
    <mergeCell ref="N7414:Q7414"/>
    <mergeCell ref="R7414:U7414"/>
    <mergeCell ref="V7414:W7414"/>
    <mergeCell ref="X7414:Y7414"/>
    <mergeCell ref="Z7414:AA7414"/>
    <mergeCell ref="AB7414:AC7414"/>
    <mergeCell ref="AD7414:AE7414"/>
    <mergeCell ref="AF7414:AG7414"/>
    <mergeCell ref="AH7414:AJ7414"/>
    <mergeCell ref="D7415:E7415"/>
    <mergeCell ref="F7415:J7415"/>
    <mergeCell ref="K7415:M7415"/>
    <mergeCell ref="N7415:Q7415"/>
    <mergeCell ref="R7415:U7415"/>
    <mergeCell ref="V7415:W7415"/>
    <mergeCell ref="X7415:Y7415"/>
    <mergeCell ref="Z7415:AA7415"/>
    <mergeCell ref="AB7415:AC7415"/>
    <mergeCell ref="AD7415:AE7415"/>
    <mergeCell ref="AF7415:AG7415"/>
    <mergeCell ref="AH7415:AJ7415"/>
    <mergeCell ref="D7410:E7410"/>
    <mergeCell ref="F7410:J7410"/>
    <mergeCell ref="K7410:M7410"/>
    <mergeCell ref="N7410:Q7410"/>
    <mergeCell ref="R7410:U7410"/>
    <mergeCell ref="V7410:W7410"/>
    <mergeCell ref="X7410:Y7410"/>
    <mergeCell ref="Z7410:AA7410"/>
    <mergeCell ref="AB7410:AC7410"/>
    <mergeCell ref="AD7410:AE7410"/>
    <mergeCell ref="AF7410:AG7410"/>
    <mergeCell ref="AH7410:AJ7410"/>
    <mergeCell ref="D7411:E7411"/>
    <mergeCell ref="F7411:J7411"/>
    <mergeCell ref="K7411:M7411"/>
    <mergeCell ref="N7411:Q7411"/>
    <mergeCell ref="R7411:U7411"/>
    <mergeCell ref="V7411:W7411"/>
    <mergeCell ref="X7411:Y7411"/>
    <mergeCell ref="Z7411:AA7411"/>
    <mergeCell ref="AB7411:AC7411"/>
    <mergeCell ref="AD7411:AE7411"/>
    <mergeCell ref="AF7411:AG7411"/>
    <mergeCell ref="AH7411:AJ7411"/>
    <mergeCell ref="D7412:E7412"/>
    <mergeCell ref="F7412:J7412"/>
    <mergeCell ref="K7412:M7412"/>
    <mergeCell ref="N7412:Q7412"/>
    <mergeCell ref="R7412:U7412"/>
    <mergeCell ref="V7412:W7412"/>
    <mergeCell ref="X7412:Y7412"/>
    <mergeCell ref="Z7412:AA7412"/>
    <mergeCell ref="AB7412:AC7412"/>
    <mergeCell ref="AD7412:AE7412"/>
    <mergeCell ref="AF7412:AG7412"/>
    <mergeCell ref="AH7412:AJ7412"/>
    <mergeCell ref="B7400:F7400"/>
    <mergeCell ref="H7400:R7400"/>
    <mergeCell ref="AB7401:AG7405"/>
    <mergeCell ref="B7402:E7402"/>
    <mergeCell ref="H7402:N7402"/>
    <mergeCell ref="O7402:R7402"/>
    <mergeCell ref="T7402:AA7402"/>
    <mergeCell ref="B7407:B7408"/>
    <mergeCell ref="D7407:E7408"/>
    <mergeCell ref="G7407:H7408"/>
    <mergeCell ref="J7407:M7408"/>
    <mergeCell ref="N7407:O7408"/>
    <mergeCell ref="Q7407:S7408"/>
    <mergeCell ref="T7407:U7408"/>
    <mergeCell ref="X7407:Y7408"/>
    <mergeCell ref="Z7407:AA7408"/>
    <mergeCell ref="AB7407:AB7408"/>
    <mergeCell ref="AC7407:AC7408"/>
    <mergeCell ref="AE7407:AE7408"/>
    <mergeCell ref="AF7407:AF7408"/>
    <mergeCell ref="AG7407:AH7408"/>
    <mergeCell ref="D7409:E7409"/>
    <mergeCell ref="F7409:J7409"/>
    <mergeCell ref="K7409:M7409"/>
    <mergeCell ref="N7409:Q7409"/>
    <mergeCell ref="R7409:U7409"/>
    <mergeCell ref="V7409:W7409"/>
    <mergeCell ref="X7409:Y7409"/>
    <mergeCell ref="Z7409:AA7409"/>
    <mergeCell ref="AB7409:AC7409"/>
    <mergeCell ref="AD7409:AE7409"/>
    <mergeCell ref="AF7409:AG7409"/>
    <mergeCell ref="AH7409:AJ7409"/>
    <mergeCell ref="D7391:E7391"/>
    <mergeCell ref="F7391:J7391"/>
    <mergeCell ref="K7391:M7391"/>
    <mergeCell ref="N7391:Q7391"/>
    <mergeCell ref="R7391:U7391"/>
    <mergeCell ref="V7391:W7391"/>
    <mergeCell ref="D7392:E7392"/>
    <mergeCell ref="F7392:J7392"/>
    <mergeCell ref="K7392:M7392"/>
    <mergeCell ref="N7392:Q7392"/>
    <mergeCell ref="R7392:U7392"/>
    <mergeCell ref="V7392:W7392"/>
    <mergeCell ref="D7393:E7393"/>
    <mergeCell ref="F7393:J7393"/>
    <mergeCell ref="K7393:M7393"/>
    <mergeCell ref="N7393:Q7393"/>
    <mergeCell ref="R7393:U7393"/>
    <mergeCell ref="V7393:W7393"/>
    <mergeCell ref="D7394:E7394"/>
    <mergeCell ref="F7394:J7394"/>
    <mergeCell ref="K7394:M7394"/>
    <mergeCell ref="N7394:Q7394"/>
    <mergeCell ref="R7394:U7394"/>
    <mergeCell ref="V7394:W7394"/>
    <mergeCell ref="D7395:E7395"/>
    <mergeCell ref="F7395:J7395"/>
    <mergeCell ref="K7395:M7395"/>
    <mergeCell ref="N7395:Q7395"/>
    <mergeCell ref="R7395:U7395"/>
    <mergeCell ref="V7395:W7395"/>
    <mergeCell ref="D7396:E7396"/>
    <mergeCell ref="F7396:J7396"/>
    <mergeCell ref="K7396:M7396"/>
    <mergeCell ref="N7396:Q7396"/>
    <mergeCell ref="R7396:U7396"/>
    <mergeCell ref="V7396:W7396"/>
    <mergeCell ref="D7385:E7385"/>
    <mergeCell ref="F7385:J7385"/>
    <mergeCell ref="K7385:M7385"/>
    <mergeCell ref="N7385:Q7385"/>
    <mergeCell ref="R7385:U7385"/>
    <mergeCell ref="V7385:W7385"/>
    <mergeCell ref="D7386:E7386"/>
    <mergeCell ref="F7386:J7386"/>
    <mergeCell ref="K7386:M7386"/>
    <mergeCell ref="N7386:Q7386"/>
    <mergeCell ref="R7386:U7386"/>
    <mergeCell ref="V7386:W7386"/>
    <mergeCell ref="D7387:E7387"/>
    <mergeCell ref="F7387:J7387"/>
    <mergeCell ref="K7387:M7387"/>
    <mergeCell ref="N7387:Q7387"/>
    <mergeCell ref="R7387:U7387"/>
    <mergeCell ref="V7387:W7387"/>
    <mergeCell ref="D7388:E7388"/>
    <mergeCell ref="F7388:J7388"/>
    <mergeCell ref="K7388:M7388"/>
    <mergeCell ref="N7388:Q7388"/>
    <mergeCell ref="R7388:U7388"/>
    <mergeCell ref="V7388:W7388"/>
    <mergeCell ref="D7389:E7389"/>
    <mergeCell ref="F7389:J7389"/>
    <mergeCell ref="K7389:M7389"/>
    <mergeCell ref="N7389:Q7389"/>
    <mergeCell ref="R7389:U7389"/>
    <mergeCell ref="V7389:W7389"/>
    <mergeCell ref="D7390:E7390"/>
    <mergeCell ref="F7390:J7390"/>
    <mergeCell ref="K7390:M7390"/>
    <mergeCell ref="N7390:Q7390"/>
    <mergeCell ref="R7390:U7390"/>
    <mergeCell ref="V7390:W7390"/>
    <mergeCell ref="D7379:E7379"/>
    <mergeCell ref="F7379:J7379"/>
    <mergeCell ref="K7379:M7379"/>
    <mergeCell ref="N7379:Q7379"/>
    <mergeCell ref="R7379:U7379"/>
    <mergeCell ref="V7379:W7379"/>
    <mergeCell ref="D7380:E7380"/>
    <mergeCell ref="F7380:J7380"/>
    <mergeCell ref="K7380:M7380"/>
    <mergeCell ref="N7380:Q7380"/>
    <mergeCell ref="R7380:U7380"/>
    <mergeCell ref="V7380:W7380"/>
    <mergeCell ref="D7381:E7381"/>
    <mergeCell ref="F7381:J7381"/>
    <mergeCell ref="K7381:M7381"/>
    <mergeCell ref="N7381:Q7381"/>
    <mergeCell ref="R7381:U7381"/>
    <mergeCell ref="V7381:W7381"/>
    <mergeCell ref="D7382:E7382"/>
    <mergeCell ref="F7382:J7382"/>
    <mergeCell ref="K7382:M7382"/>
    <mergeCell ref="N7382:Q7382"/>
    <mergeCell ref="R7382:U7382"/>
    <mergeCell ref="V7382:W7382"/>
    <mergeCell ref="D7383:E7383"/>
    <mergeCell ref="F7383:J7383"/>
    <mergeCell ref="K7383:M7383"/>
    <mergeCell ref="N7383:Q7383"/>
    <mergeCell ref="R7383:U7383"/>
    <mergeCell ref="V7383:W7383"/>
    <mergeCell ref="D7384:E7384"/>
    <mergeCell ref="F7384:J7384"/>
    <mergeCell ref="K7384:M7384"/>
    <mergeCell ref="N7384:Q7384"/>
    <mergeCell ref="R7384:U7384"/>
    <mergeCell ref="V7384:W7384"/>
    <mergeCell ref="D7373:E7373"/>
    <mergeCell ref="F7373:J7373"/>
    <mergeCell ref="K7373:M7373"/>
    <mergeCell ref="N7373:Q7373"/>
    <mergeCell ref="R7373:U7373"/>
    <mergeCell ref="V7373:W7373"/>
    <mergeCell ref="T7371:U7372"/>
    <mergeCell ref="X7371:Y7372"/>
    <mergeCell ref="D7374:E7374"/>
    <mergeCell ref="F7374:J7374"/>
    <mergeCell ref="K7374:M7374"/>
    <mergeCell ref="N7374:Q7374"/>
    <mergeCell ref="R7374:U7374"/>
    <mergeCell ref="V7374:W7374"/>
    <mergeCell ref="D7375:E7375"/>
    <mergeCell ref="F7375:J7375"/>
    <mergeCell ref="K7375:M7375"/>
    <mergeCell ref="N7375:Q7375"/>
    <mergeCell ref="R7375:U7375"/>
    <mergeCell ref="V7375:W7375"/>
    <mergeCell ref="D7376:E7376"/>
    <mergeCell ref="F7376:J7376"/>
    <mergeCell ref="K7376:M7376"/>
    <mergeCell ref="N7376:Q7376"/>
    <mergeCell ref="R7376:U7376"/>
    <mergeCell ref="V7376:W7376"/>
    <mergeCell ref="D7377:E7377"/>
    <mergeCell ref="F7377:J7377"/>
    <mergeCell ref="K7377:M7377"/>
    <mergeCell ref="N7377:Q7377"/>
    <mergeCell ref="R7377:U7377"/>
    <mergeCell ref="V7377:W7377"/>
    <mergeCell ref="D7378:E7378"/>
    <mergeCell ref="F7378:J7378"/>
    <mergeCell ref="K7378:M7378"/>
    <mergeCell ref="N7378:Q7378"/>
    <mergeCell ref="R7378:U7378"/>
    <mergeCell ref="V7378:W7378"/>
    <mergeCell ref="D7361:E7361"/>
    <mergeCell ref="F7361:J7361"/>
    <mergeCell ref="K7361:M7361"/>
    <mergeCell ref="N7361:Q7361"/>
    <mergeCell ref="R7361:U7361"/>
    <mergeCell ref="V7361:W7361"/>
    <mergeCell ref="X7361:Y7361"/>
    <mergeCell ref="Z7361:AA7361"/>
    <mergeCell ref="AB7361:AC7361"/>
    <mergeCell ref="AD7361:AE7361"/>
    <mergeCell ref="AF7361:AG7361"/>
    <mergeCell ref="AH7361:AJ7361"/>
    <mergeCell ref="D7362:E7362"/>
    <mergeCell ref="F7362:J7362"/>
    <mergeCell ref="K7362:M7362"/>
    <mergeCell ref="N7362:Q7362"/>
    <mergeCell ref="R7362:U7362"/>
    <mergeCell ref="V7362:W7362"/>
    <mergeCell ref="X7362:Y7362"/>
    <mergeCell ref="Z7362:AA7362"/>
    <mergeCell ref="AB7362:AC7362"/>
    <mergeCell ref="AD7362:AE7362"/>
    <mergeCell ref="AF7362:AG7362"/>
    <mergeCell ref="AH7362:AJ7362"/>
    <mergeCell ref="B7363:E7363"/>
    <mergeCell ref="B7364:F7364"/>
    <mergeCell ref="H7364:R7364"/>
    <mergeCell ref="AB7365:AG7369"/>
    <mergeCell ref="B7366:E7366"/>
    <mergeCell ref="H7366:N7366"/>
    <mergeCell ref="O7366:R7366"/>
    <mergeCell ref="T7366:AA7366"/>
    <mergeCell ref="Z7371:AA7372"/>
    <mergeCell ref="AB7371:AB7372"/>
    <mergeCell ref="AC7371:AC7372"/>
    <mergeCell ref="AE7371:AE7372"/>
    <mergeCell ref="B7371:B7372"/>
    <mergeCell ref="D7371:E7372"/>
    <mergeCell ref="G7371:H7372"/>
    <mergeCell ref="J7371:M7372"/>
    <mergeCell ref="N7371:O7372"/>
    <mergeCell ref="Q7371:S7372"/>
    <mergeCell ref="AF7371:AF7372"/>
    <mergeCell ref="AG7371:AH7372"/>
    <mergeCell ref="D7358:E7358"/>
    <mergeCell ref="F7358:J7358"/>
    <mergeCell ref="K7358:M7358"/>
    <mergeCell ref="N7358:Q7358"/>
    <mergeCell ref="R7358:U7358"/>
    <mergeCell ref="V7358:W7358"/>
    <mergeCell ref="X7358:Y7358"/>
    <mergeCell ref="Z7358:AA7358"/>
    <mergeCell ref="AB7358:AC7358"/>
    <mergeCell ref="AD7358:AE7358"/>
    <mergeCell ref="AF7358:AG7358"/>
    <mergeCell ref="AH7358:AJ7358"/>
    <mergeCell ref="D7359:E7359"/>
    <mergeCell ref="F7359:J7359"/>
    <mergeCell ref="K7359:M7359"/>
    <mergeCell ref="N7359:Q7359"/>
    <mergeCell ref="R7359:U7359"/>
    <mergeCell ref="V7359:W7359"/>
    <mergeCell ref="X7359:Y7359"/>
    <mergeCell ref="Z7359:AA7359"/>
    <mergeCell ref="AB7359:AC7359"/>
    <mergeCell ref="AD7359:AE7359"/>
    <mergeCell ref="AF7359:AG7359"/>
    <mergeCell ref="AH7359:AJ7359"/>
    <mergeCell ref="D7360:E7360"/>
    <mergeCell ref="F7360:J7360"/>
    <mergeCell ref="K7360:M7360"/>
    <mergeCell ref="N7360:Q7360"/>
    <mergeCell ref="R7360:U7360"/>
    <mergeCell ref="V7360:W7360"/>
    <mergeCell ref="X7360:Y7360"/>
    <mergeCell ref="Z7360:AA7360"/>
    <mergeCell ref="AB7360:AC7360"/>
    <mergeCell ref="AD7360:AE7360"/>
    <mergeCell ref="AF7360:AG7360"/>
    <mergeCell ref="AH7360:AJ7360"/>
    <mergeCell ref="D7355:E7355"/>
    <mergeCell ref="F7355:J7355"/>
    <mergeCell ref="K7355:M7355"/>
    <mergeCell ref="N7355:Q7355"/>
    <mergeCell ref="R7355:U7355"/>
    <mergeCell ref="V7355:W7355"/>
    <mergeCell ref="X7355:Y7355"/>
    <mergeCell ref="Z7355:AA7355"/>
    <mergeCell ref="AB7355:AC7355"/>
    <mergeCell ref="AD7355:AE7355"/>
    <mergeCell ref="AF7355:AG7355"/>
    <mergeCell ref="AH7355:AJ7355"/>
    <mergeCell ref="D7356:E7356"/>
    <mergeCell ref="F7356:J7356"/>
    <mergeCell ref="K7356:M7356"/>
    <mergeCell ref="N7356:Q7356"/>
    <mergeCell ref="R7356:U7356"/>
    <mergeCell ref="V7356:W7356"/>
    <mergeCell ref="X7356:Y7356"/>
    <mergeCell ref="Z7356:AA7356"/>
    <mergeCell ref="AB7356:AC7356"/>
    <mergeCell ref="AD7356:AE7356"/>
    <mergeCell ref="AF7356:AG7356"/>
    <mergeCell ref="AH7356:AJ7356"/>
    <mergeCell ref="D7357:E7357"/>
    <mergeCell ref="F7357:J7357"/>
    <mergeCell ref="K7357:M7357"/>
    <mergeCell ref="N7357:Q7357"/>
    <mergeCell ref="R7357:U7357"/>
    <mergeCell ref="V7357:W7357"/>
    <mergeCell ref="X7357:Y7357"/>
    <mergeCell ref="Z7357:AA7357"/>
    <mergeCell ref="AB7357:AC7357"/>
    <mergeCell ref="AD7357:AE7357"/>
    <mergeCell ref="AF7357:AG7357"/>
    <mergeCell ref="AH7357:AJ7357"/>
    <mergeCell ref="D7352:E7352"/>
    <mergeCell ref="F7352:J7352"/>
    <mergeCell ref="K7352:M7352"/>
    <mergeCell ref="N7352:Q7352"/>
    <mergeCell ref="R7352:U7352"/>
    <mergeCell ref="V7352:W7352"/>
    <mergeCell ref="X7352:Y7352"/>
    <mergeCell ref="Z7352:AA7352"/>
    <mergeCell ref="AB7352:AC7352"/>
    <mergeCell ref="AD7352:AE7352"/>
    <mergeCell ref="AF7352:AG7352"/>
    <mergeCell ref="AH7352:AJ7352"/>
    <mergeCell ref="D7353:E7353"/>
    <mergeCell ref="F7353:J7353"/>
    <mergeCell ref="K7353:M7353"/>
    <mergeCell ref="N7353:Q7353"/>
    <mergeCell ref="R7353:U7353"/>
    <mergeCell ref="V7353:W7353"/>
    <mergeCell ref="X7353:Y7353"/>
    <mergeCell ref="Z7353:AA7353"/>
    <mergeCell ref="AB7353:AC7353"/>
    <mergeCell ref="AD7353:AE7353"/>
    <mergeCell ref="AF7353:AG7353"/>
    <mergeCell ref="AH7353:AJ7353"/>
    <mergeCell ref="D7354:E7354"/>
    <mergeCell ref="F7354:J7354"/>
    <mergeCell ref="K7354:M7354"/>
    <mergeCell ref="N7354:Q7354"/>
    <mergeCell ref="R7354:U7354"/>
    <mergeCell ref="V7354:W7354"/>
    <mergeCell ref="X7354:Y7354"/>
    <mergeCell ref="Z7354:AA7354"/>
    <mergeCell ref="AB7354:AC7354"/>
    <mergeCell ref="AD7354:AE7354"/>
    <mergeCell ref="AF7354:AG7354"/>
    <mergeCell ref="AH7354:AJ7354"/>
    <mergeCell ref="D7349:E7349"/>
    <mergeCell ref="F7349:J7349"/>
    <mergeCell ref="K7349:M7349"/>
    <mergeCell ref="N7349:Q7349"/>
    <mergeCell ref="R7349:U7349"/>
    <mergeCell ref="V7349:W7349"/>
    <mergeCell ref="X7349:Y7349"/>
    <mergeCell ref="Z7349:AA7349"/>
    <mergeCell ref="AB7349:AC7349"/>
    <mergeCell ref="AD7349:AE7349"/>
    <mergeCell ref="AF7349:AG7349"/>
    <mergeCell ref="AH7349:AJ7349"/>
    <mergeCell ref="D7350:E7350"/>
    <mergeCell ref="F7350:J7350"/>
    <mergeCell ref="K7350:M7350"/>
    <mergeCell ref="N7350:Q7350"/>
    <mergeCell ref="R7350:U7350"/>
    <mergeCell ref="V7350:W7350"/>
    <mergeCell ref="X7350:Y7350"/>
    <mergeCell ref="Z7350:AA7350"/>
    <mergeCell ref="AB7350:AC7350"/>
    <mergeCell ref="AD7350:AE7350"/>
    <mergeCell ref="AF7350:AG7350"/>
    <mergeCell ref="AH7350:AJ7350"/>
    <mergeCell ref="D7351:E7351"/>
    <mergeCell ref="F7351:J7351"/>
    <mergeCell ref="K7351:M7351"/>
    <mergeCell ref="N7351:Q7351"/>
    <mergeCell ref="R7351:U7351"/>
    <mergeCell ref="V7351:W7351"/>
    <mergeCell ref="X7351:Y7351"/>
    <mergeCell ref="Z7351:AA7351"/>
    <mergeCell ref="AB7351:AC7351"/>
    <mergeCell ref="AD7351:AE7351"/>
    <mergeCell ref="AF7351:AG7351"/>
    <mergeCell ref="AH7351:AJ7351"/>
    <mergeCell ref="D7346:E7346"/>
    <mergeCell ref="F7346:J7346"/>
    <mergeCell ref="K7346:M7346"/>
    <mergeCell ref="N7346:Q7346"/>
    <mergeCell ref="R7346:U7346"/>
    <mergeCell ref="V7346:W7346"/>
    <mergeCell ref="X7346:Y7346"/>
    <mergeCell ref="Z7346:AA7346"/>
    <mergeCell ref="AB7346:AC7346"/>
    <mergeCell ref="AD7346:AE7346"/>
    <mergeCell ref="AF7346:AG7346"/>
    <mergeCell ref="AH7346:AJ7346"/>
    <mergeCell ref="D7347:E7347"/>
    <mergeCell ref="F7347:J7347"/>
    <mergeCell ref="K7347:M7347"/>
    <mergeCell ref="N7347:Q7347"/>
    <mergeCell ref="R7347:U7347"/>
    <mergeCell ref="V7347:W7347"/>
    <mergeCell ref="X7347:Y7347"/>
    <mergeCell ref="Z7347:AA7347"/>
    <mergeCell ref="AB7347:AC7347"/>
    <mergeCell ref="AD7347:AE7347"/>
    <mergeCell ref="AF7347:AG7347"/>
    <mergeCell ref="AH7347:AJ7347"/>
    <mergeCell ref="D7348:E7348"/>
    <mergeCell ref="F7348:J7348"/>
    <mergeCell ref="K7348:M7348"/>
    <mergeCell ref="N7348:Q7348"/>
    <mergeCell ref="R7348:U7348"/>
    <mergeCell ref="V7348:W7348"/>
    <mergeCell ref="X7348:Y7348"/>
    <mergeCell ref="Z7348:AA7348"/>
    <mergeCell ref="AB7348:AC7348"/>
    <mergeCell ref="AD7348:AE7348"/>
    <mergeCell ref="AF7348:AG7348"/>
    <mergeCell ref="AH7348:AJ7348"/>
    <mergeCell ref="D7343:E7343"/>
    <mergeCell ref="F7343:J7343"/>
    <mergeCell ref="K7343:M7343"/>
    <mergeCell ref="N7343:Q7343"/>
    <mergeCell ref="R7343:U7343"/>
    <mergeCell ref="V7343:W7343"/>
    <mergeCell ref="X7343:Y7343"/>
    <mergeCell ref="Z7343:AA7343"/>
    <mergeCell ref="AB7343:AC7343"/>
    <mergeCell ref="AD7343:AE7343"/>
    <mergeCell ref="AF7343:AG7343"/>
    <mergeCell ref="AH7343:AJ7343"/>
    <mergeCell ref="D7344:E7344"/>
    <mergeCell ref="F7344:J7344"/>
    <mergeCell ref="K7344:M7344"/>
    <mergeCell ref="N7344:Q7344"/>
    <mergeCell ref="R7344:U7344"/>
    <mergeCell ref="V7344:W7344"/>
    <mergeCell ref="X7344:Y7344"/>
    <mergeCell ref="Z7344:AA7344"/>
    <mergeCell ref="AB7344:AC7344"/>
    <mergeCell ref="AD7344:AE7344"/>
    <mergeCell ref="AF7344:AG7344"/>
    <mergeCell ref="AH7344:AJ7344"/>
    <mergeCell ref="D7345:E7345"/>
    <mergeCell ref="F7345:J7345"/>
    <mergeCell ref="K7345:M7345"/>
    <mergeCell ref="N7345:Q7345"/>
    <mergeCell ref="R7345:U7345"/>
    <mergeCell ref="V7345:W7345"/>
    <mergeCell ref="X7345:Y7345"/>
    <mergeCell ref="Z7345:AA7345"/>
    <mergeCell ref="AB7345:AC7345"/>
    <mergeCell ref="AD7345:AE7345"/>
    <mergeCell ref="AF7345:AG7345"/>
    <mergeCell ref="AH7345:AJ7345"/>
    <mergeCell ref="D7340:E7340"/>
    <mergeCell ref="F7340:J7340"/>
    <mergeCell ref="K7340:M7340"/>
    <mergeCell ref="N7340:Q7340"/>
    <mergeCell ref="R7340:U7340"/>
    <mergeCell ref="V7340:W7340"/>
    <mergeCell ref="X7340:Y7340"/>
    <mergeCell ref="Z7340:AA7340"/>
    <mergeCell ref="AB7340:AC7340"/>
    <mergeCell ref="AD7340:AE7340"/>
    <mergeCell ref="AF7340:AG7340"/>
    <mergeCell ref="AH7340:AJ7340"/>
    <mergeCell ref="D7341:E7341"/>
    <mergeCell ref="F7341:J7341"/>
    <mergeCell ref="K7341:M7341"/>
    <mergeCell ref="N7341:Q7341"/>
    <mergeCell ref="R7341:U7341"/>
    <mergeCell ref="V7341:W7341"/>
    <mergeCell ref="X7341:Y7341"/>
    <mergeCell ref="Z7341:AA7341"/>
    <mergeCell ref="AB7341:AC7341"/>
    <mergeCell ref="AD7341:AE7341"/>
    <mergeCell ref="AF7341:AG7341"/>
    <mergeCell ref="AH7341:AJ7341"/>
    <mergeCell ref="D7342:E7342"/>
    <mergeCell ref="F7342:J7342"/>
    <mergeCell ref="K7342:M7342"/>
    <mergeCell ref="N7342:Q7342"/>
    <mergeCell ref="R7342:U7342"/>
    <mergeCell ref="V7342:W7342"/>
    <mergeCell ref="X7342:Y7342"/>
    <mergeCell ref="Z7342:AA7342"/>
    <mergeCell ref="AB7342:AC7342"/>
    <mergeCell ref="AD7342:AE7342"/>
    <mergeCell ref="AF7342:AG7342"/>
    <mergeCell ref="AH7342:AJ7342"/>
    <mergeCell ref="D7337:E7337"/>
    <mergeCell ref="F7337:J7337"/>
    <mergeCell ref="K7337:M7337"/>
    <mergeCell ref="N7337:Q7337"/>
    <mergeCell ref="R7337:U7337"/>
    <mergeCell ref="V7337:W7337"/>
    <mergeCell ref="X7337:Y7337"/>
    <mergeCell ref="Z7337:AA7337"/>
    <mergeCell ref="AB7337:AC7337"/>
    <mergeCell ref="AD7337:AE7337"/>
    <mergeCell ref="AF7337:AG7337"/>
    <mergeCell ref="AH7337:AJ7337"/>
    <mergeCell ref="D7338:E7338"/>
    <mergeCell ref="F7338:J7338"/>
    <mergeCell ref="K7338:M7338"/>
    <mergeCell ref="N7338:Q7338"/>
    <mergeCell ref="R7338:U7338"/>
    <mergeCell ref="V7338:W7338"/>
    <mergeCell ref="X7338:Y7338"/>
    <mergeCell ref="Z7338:AA7338"/>
    <mergeCell ref="AB7338:AC7338"/>
    <mergeCell ref="AD7338:AE7338"/>
    <mergeCell ref="AF7338:AG7338"/>
    <mergeCell ref="AH7338:AJ7338"/>
    <mergeCell ref="D7339:E7339"/>
    <mergeCell ref="F7339:J7339"/>
    <mergeCell ref="K7339:M7339"/>
    <mergeCell ref="N7339:Q7339"/>
    <mergeCell ref="R7339:U7339"/>
    <mergeCell ref="V7339:W7339"/>
    <mergeCell ref="X7339:Y7339"/>
    <mergeCell ref="Z7339:AA7339"/>
    <mergeCell ref="AB7339:AC7339"/>
    <mergeCell ref="AD7339:AE7339"/>
    <mergeCell ref="AF7339:AG7339"/>
    <mergeCell ref="AH7339:AJ7339"/>
    <mergeCell ref="D7334:E7334"/>
    <mergeCell ref="F7334:J7334"/>
    <mergeCell ref="K7334:M7334"/>
    <mergeCell ref="N7334:Q7334"/>
    <mergeCell ref="R7334:U7334"/>
    <mergeCell ref="V7334:W7334"/>
    <mergeCell ref="X7334:Y7334"/>
    <mergeCell ref="Z7334:AA7334"/>
    <mergeCell ref="AB7334:AC7334"/>
    <mergeCell ref="AD7334:AE7334"/>
    <mergeCell ref="AF7334:AG7334"/>
    <mergeCell ref="AH7334:AJ7334"/>
    <mergeCell ref="D7335:E7335"/>
    <mergeCell ref="F7335:J7335"/>
    <mergeCell ref="K7335:M7335"/>
    <mergeCell ref="N7335:Q7335"/>
    <mergeCell ref="R7335:U7335"/>
    <mergeCell ref="V7335:W7335"/>
    <mergeCell ref="X7335:Y7335"/>
    <mergeCell ref="Z7335:AA7335"/>
    <mergeCell ref="AB7335:AC7335"/>
    <mergeCell ref="AD7335:AE7335"/>
    <mergeCell ref="AF7335:AG7335"/>
    <mergeCell ref="AH7335:AJ7335"/>
    <mergeCell ref="D7336:E7336"/>
    <mergeCell ref="F7336:J7336"/>
    <mergeCell ref="K7336:M7336"/>
    <mergeCell ref="N7336:Q7336"/>
    <mergeCell ref="R7336:U7336"/>
    <mergeCell ref="V7336:W7336"/>
    <mergeCell ref="X7336:Y7336"/>
    <mergeCell ref="Z7336:AA7336"/>
    <mergeCell ref="AB7336:AC7336"/>
    <mergeCell ref="AD7336:AE7336"/>
    <mergeCell ref="AF7336:AG7336"/>
    <mergeCell ref="AH7336:AJ7336"/>
    <mergeCell ref="D7331:E7331"/>
    <mergeCell ref="F7331:J7331"/>
    <mergeCell ref="K7331:M7331"/>
    <mergeCell ref="N7331:Q7331"/>
    <mergeCell ref="R7331:U7331"/>
    <mergeCell ref="V7331:W7331"/>
    <mergeCell ref="X7331:Y7331"/>
    <mergeCell ref="Z7331:AA7331"/>
    <mergeCell ref="AB7331:AC7331"/>
    <mergeCell ref="AD7331:AE7331"/>
    <mergeCell ref="AF7331:AG7331"/>
    <mergeCell ref="AH7331:AJ7331"/>
    <mergeCell ref="D7332:E7332"/>
    <mergeCell ref="F7332:J7332"/>
    <mergeCell ref="K7332:M7332"/>
    <mergeCell ref="N7332:Q7332"/>
    <mergeCell ref="R7332:U7332"/>
    <mergeCell ref="V7332:W7332"/>
    <mergeCell ref="X7332:Y7332"/>
    <mergeCell ref="Z7332:AA7332"/>
    <mergeCell ref="AB7332:AC7332"/>
    <mergeCell ref="AD7332:AE7332"/>
    <mergeCell ref="AF7332:AG7332"/>
    <mergeCell ref="AH7332:AJ7332"/>
    <mergeCell ref="D7333:E7333"/>
    <mergeCell ref="F7333:J7333"/>
    <mergeCell ref="K7333:M7333"/>
    <mergeCell ref="N7333:Q7333"/>
    <mergeCell ref="R7333:U7333"/>
    <mergeCell ref="V7333:W7333"/>
    <mergeCell ref="X7333:Y7333"/>
    <mergeCell ref="Z7333:AA7333"/>
    <mergeCell ref="AB7333:AC7333"/>
    <mergeCell ref="AD7333:AE7333"/>
    <mergeCell ref="AF7333:AG7333"/>
    <mergeCell ref="AH7333:AJ7333"/>
    <mergeCell ref="D7328:E7328"/>
    <mergeCell ref="F7328:J7328"/>
    <mergeCell ref="K7328:M7328"/>
    <mergeCell ref="N7328:Q7328"/>
    <mergeCell ref="R7328:U7328"/>
    <mergeCell ref="V7328:W7328"/>
    <mergeCell ref="X7328:Y7328"/>
    <mergeCell ref="Z7328:AA7328"/>
    <mergeCell ref="AB7328:AC7328"/>
    <mergeCell ref="AD7328:AE7328"/>
    <mergeCell ref="AF7328:AG7328"/>
    <mergeCell ref="AH7328:AJ7328"/>
    <mergeCell ref="D7329:E7329"/>
    <mergeCell ref="F7329:J7329"/>
    <mergeCell ref="K7329:M7329"/>
    <mergeCell ref="N7329:Q7329"/>
    <mergeCell ref="R7329:U7329"/>
    <mergeCell ref="V7329:W7329"/>
    <mergeCell ref="X7329:Y7329"/>
    <mergeCell ref="Z7329:AA7329"/>
    <mergeCell ref="AB7329:AC7329"/>
    <mergeCell ref="AD7329:AE7329"/>
    <mergeCell ref="AF7329:AG7329"/>
    <mergeCell ref="AH7329:AJ7329"/>
    <mergeCell ref="D7330:E7330"/>
    <mergeCell ref="F7330:J7330"/>
    <mergeCell ref="K7330:M7330"/>
    <mergeCell ref="N7330:Q7330"/>
    <mergeCell ref="R7330:U7330"/>
    <mergeCell ref="V7330:W7330"/>
    <mergeCell ref="X7330:Y7330"/>
    <mergeCell ref="Z7330:AA7330"/>
    <mergeCell ref="AB7330:AC7330"/>
    <mergeCell ref="AD7330:AE7330"/>
    <mergeCell ref="AF7330:AG7330"/>
    <mergeCell ref="AH7330:AJ7330"/>
    <mergeCell ref="D7325:E7325"/>
    <mergeCell ref="F7325:J7325"/>
    <mergeCell ref="K7325:M7325"/>
    <mergeCell ref="N7325:Q7325"/>
    <mergeCell ref="R7325:U7325"/>
    <mergeCell ref="V7325:W7325"/>
    <mergeCell ref="X7325:Y7325"/>
    <mergeCell ref="Z7325:AA7325"/>
    <mergeCell ref="AB7325:AC7325"/>
    <mergeCell ref="AD7325:AE7325"/>
    <mergeCell ref="AF7325:AG7325"/>
    <mergeCell ref="AH7325:AJ7325"/>
    <mergeCell ref="D7326:E7326"/>
    <mergeCell ref="F7326:J7326"/>
    <mergeCell ref="K7326:M7326"/>
    <mergeCell ref="N7326:Q7326"/>
    <mergeCell ref="R7326:U7326"/>
    <mergeCell ref="V7326:W7326"/>
    <mergeCell ref="X7326:Y7326"/>
    <mergeCell ref="Z7326:AA7326"/>
    <mergeCell ref="AB7326:AC7326"/>
    <mergeCell ref="AD7326:AE7326"/>
    <mergeCell ref="AF7326:AG7326"/>
    <mergeCell ref="AH7326:AJ7326"/>
    <mergeCell ref="D7327:E7327"/>
    <mergeCell ref="F7327:J7327"/>
    <mergeCell ref="K7327:M7327"/>
    <mergeCell ref="N7327:Q7327"/>
    <mergeCell ref="R7327:U7327"/>
    <mergeCell ref="V7327:W7327"/>
    <mergeCell ref="X7327:Y7327"/>
    <mergeCell ref="Z7327:AA7327"/>
    <mergeCell ref="AB7327:AC7327"/>
    <mergeCell ref="AD7327:AE7327"/>
    <mergeCell ref="AF7327:AG7327"/>
    <mergeCell ref="AH7327:AJ7327"/>
    <mergeCell ref="B7315:F7315"/>
    <mergeCell ref="H7315:R7315"/>
    <mergeCell ref="AB7316:AG7320"/>
    <mergeCell ref="B7317:E7317"/>
    <mergeCell ref="H7317:N7317"/>
    <mergeCell ref="O7317:R7317"/>
    <mergeCell ref="T7317:AA7317"/>
    <mergeCell ref="B7322:B7323"/>
    <mergeCell ref="D7322:E7323"/>
    <mergeCell ref="G7322:H7323"/>
    <mergeCell ref="J7322:M7323"/>
    <mergeCell ref="N7322:O7323"/>
    <mergeCell ref="Q7322:S7323"/>
    <mergeCell ref="T7322:U7323"/>
    <mergeCell ref="X7322:Y7323"/>
    <mergeCell ref="Z7322:AA7323"/>
    <mergeCell ref="AB7322:AB7323"/>
    <mergeCell ref="AC7322:AC7323"/>
    <mergeCell ref="AE7322:AE7323"/>
    <mergeCell ref="AF7322:AF7323"/>
    <mergeCell ref="AG7322:AH7323"/>
    <mergeCell ref="D7324:E7324"/>
    <mergeCell ref="F7324:J7324"/>
    <mergeCell ref="K7324:M7324"/>
    <mergeCell ref="N7324:Q7324"/>
    <mergeCell ref="R7324:U7324"/>
    <mergeCell ref="V7324:W7324"/>
    <mergeCell ref="X7324:Y7324"/>
    <mergeCell ref="Z7324:AA7324"/>
    <mergeCell ref="AB7324:AC7324"/>
    <mergeCell ref="AD7324:AE7324"/>
    <mergeCell ref="AF7324:AG7324"/>
    <mergeCell ref="AH7324:AJ7324"/>
    <mergeCell ref="D7306:E7306"/>
    <mergeCell ref="F7306:J7306"/>
    <mergeCell ref="K7306:M7306"/>
    <mergeCell ref="N7306:Q7306"/>
    <mergeCell ref="R7306:U7306"/>
    <mergeCell ref="V7306:W7306"/>
    <mergeCell ref="D7307:E7307"/>
    <mergeCell ref="F7307:J7307"/>
    <mergeCell ref="K7307:M7307"/>
    <mergeCell ref="N7307:Q7307"/>
    <mergeCell ref="R7307:U7307"/>
    <mergeCell ref="V7307:W7307"/>
    <mergeCell ref="D7308:E7308"/>
    <mergeCell ref="F7308:J7308"/>
    <mergeCell ref="K7308:M7308"/>
    <mergeCell ref="N7308:Q7308"/>
    <mergeCell ref="R7308:U7308"/>
    <mergeCell ref="V7308:W7308"/>
    <mergeCell ref="D7309:E7309"/>
    <mergeCell ref="F7309:J7309"/>
    <mergeCell ref="K7309:M7309"/>
    <mergeCell ref="N7309:Q7309"/>
    <mergeCell ref="R7309:U7309"/>
    <mergeCell ref="V7309:W7309"/>
    <mergeCell ref="D7310:E7310"/>
    <mergeCell ref="F7310:J7310"/>
    <mergeCell ref="K7310:M7310"/>
    <mergeCell ref="N7310:Q7310"/>
    <mergeCell ref="R7310:U7310"/>
    <mergeCell ref="V7310:W7310"/>
    <mergeCell ref="D7311:E7311"/>
    <mergeCell ref="F7311:J7311"/>
    <mergeCell ref="K7311:M7311"/>
    <mergeCell ref="N7311:Q7311"/>
    <mergeCell ref="R7311:U7311"/>
    <mergeCell ref="V7311:W7311"/>
    <mergeCell ref="D7300:E7300"/>
    <mergeCell ref="F7300:J7300"/>
    <mergeCell ref="K7300:M7300"/>
    <mergeCell ref="N7300:Q7300"/>
    <mergeCell ref="R7300:U7300"/>
    <mergeCell ref="V7300:W7300"/>
    <mergeCell ref="D7301:E7301"/>
    <mergeCell ref="F7301:J7301"/>
    <mergeCell ref="K7301:M7301"/>
    <mergeCell ref="N7301:Q7301"/>
    <mergeCell ref="R7301:U7301"/>
    <mergeCell ref="V7301:W7301"/>
    <mergeCell ref="D7302:E7302"/>
    <mergeCell ref="F7302:J7302"/>
    <mergeCell ref="K7302:M7302"/>
    <mergeCell ref="N7302:Q7302"/>
    <mergeCell ref="R7302:U7302"/>
    <mergeCell ref="V7302:W7302"/>
    <mergeCell ref="D7303:E7303"/>
    <mergeCell ref="F7303:J7303"/>
    <mergeCell ref="K7303:M7303"/>
    <mergeCell ref="N7303:Q7303"/>
    <mergeCell ref="R7303:U7303"/>
    <mergeCell ref="V7303:W7303"/>
    <mergeCell ref="D7304:E7304"/>
    <mergeCell ref="F7304:J7304"/>
    <mergeCell ref="K7304:M7304"/>
    <mergeCell ref="N7304:Q7304"/>
    <mergeCell ref="R7304:U7304"/>
    <mergeCell ref="V7304:W7304"/>
    <mergeCell ref="D7305:E7305"/>
    <mergeCell ref="F7305:J7305"/>
    <mergeCell ref="K7305:M7305"/>
    <mergeCell ref="N7305:Q7305"/>
    <mergeCell ref="R7305:U7305"/>
    <mergeCell ref="V7305:W7305"/>
    <mergeCell ref="D7294:E7294"/>
    <mergeCell ref="F7294:J7294"/>
    <mergeCell ref="K7294:M7294"/>
    <mergeCell ref="N7294:Q7294"/>
    <mergeCell ref="R7294:U7294"/>
    <mergeCell ref="V7294:W7294"/>
    <mergeCell ref="D7295:E7295"/>
    <mergeCell ref="F7295:J7295"/>
    <mergeCell ref="K7295:M7295"/>
    <mergeCell ref="N7295:Q7295"/>
    <mergeCell ref="R7295:U7295"/>
    <mergeCell ref="V7295:W7295"/>
    <mergeCell ref="D7296:E7296"/>
    <mergeCell ref="F7296:J7296"/>
    <mergeCell ref="K7296:M7296"/>
    <mergeCell ref="N7296:Q7296"/>
    <mergeCell ref="R7296:U7296"/>
    <mergeCell ref="V7296:W7296"/>
    <mergeCell ref="D7297:E7297"/>
    <mergeCell ref="F7297:J7297"/>
    <mergeCell ref="K7297:M7297"/>
    <mergeCell ref="N7297:Q7297"/>
    <mergeCell ref="R7297:U7297"/>
    <mergeCell ref="V7297:W7297"/>
    <mergeCell ref="D7298:E7298"/>
    <mergeCell ref="F7298:J7298"/>
    <mergeCell ref="K7298:M7298"/>
    <mergeCell ref="N7298:Q7298"/>
    <mergeCell ref="R7298:U7298"/>
    <mergeCell ref="V7298:W7298"/>
    <mergeCell ref="D7299:E7299"/>
    <mergeCell ref="F7299:J7299"/>
    <mergeCell ref="K7299:M7299"/>
    <mergeCell ref="N7299:Q7299"/>
    <mergeCell ref="R7299:U7299"/>
    <mergeCell ref="V7299:W7299"/>
    <mergeCell ref="D7288:E7288"/>
    <mergeCell ref="F7288:J7288"/>
    <mergeCell ref="K7288:M7288"/>
    <mergeCell ref="N7288:Q7288"/>
    <mergeCell ref="R7288:U7288"/>
    <mergeCell ref="V7288:W7288"/>
    <mergeCell ref="T7286:U7287"/>
    <mergeCell ref="X7286:Y7287"/>
    <mergeCell ref="D7289:E7289"/>
    <mergeCell ref="F7289:J7289"/>
    <mergeCell ref="K7289:M7289"/>
    <mergeCell ref="N7289:Q7289"/>
    <mergeCell ref="R7289:U7289"/>
    <mergeCell ref="V7289:W7289"/>
    <mergeCell ref="D7290:E7290"/>
    <mergeCell ref="F7290:J7290"/>
    <mergeCell ref="K7290:M7290"/>
    <mergeCell ref="N7290:Q7290"/>
    <mergeCell ref="R7290:U7290"/>
    <mergeCell ref="V7290:W7290"/>
    <mergeCell ref="D7291:E7291"/>
    <mergeCell ref="F7291:J7291"/>
    <mergeCell ref="K7291:M7291"/>
    <mergeCell ref="N7291:Q7291"/>
    <mergeCell ref="R7291:U7291"/>
    <mergeCell ref="V7291:W7291"/>
    <mergeCell ref="D7292:E7292"/>
    <mergeCell ref="F7292:J7292"/>
    <mergeCell ref="K7292:M7292"/>
    <mergeCell ref="N7292:Q7292"/>
    <mergeCell ref="R7292:U7292"/>
    <mergeCell ref="V7292:W7292"/>
    <mergeCell ref="D7293:E7293"/>
    <mergeCell ref="F7293:J7293"/>
    <mergeCell ref="K7293:M7293"/>
    <mergeCell ref="N7293:Q7293"/>
    <mergeCell ref="R7293:U7293"/>
    <mergeCell ref="V7293:W7293"/>
    <mergeCell ref="D7276:E7276"/>
    <mergeCell ref="F7276:J7276"/>
    <mergeCell ref="K7276:M7276"/>
    <mergeCell ref="N7276:Q7276"/>
    <mergeCell ref="R7276:U7276"/>
    <mergeCell ref="V7276:W7276"/>
    <mergeCell ref="X7276:Y7276"/>
    <mergeCell ref="Z7276:AA7276"/>
    <mergeCell ref="AB7276:AC7276"/>
    <mergeCell ref="AD7276:AE7276"/>
    <mergeCell ref="AF7276:AG7276"/>
    <mergeCell ref="AH7276:AJ7276"/>
    <mergeCell ref="D7277:E7277"/>
    <mergeCell ref="F7277:J7277"/>
    <mergeCell ref="K7277:M7277"/>
    <mergeCell ref="N7277:Q7277"/>
    <mergeCell ref="R7277:U7277"/>
    <mergeCell ref="V7277:W7277"/>
    <mergeCell ref="X7277:Y7277"/>
    <mergeCell ref="Z7277:AA7277"/>
    <mergeCell ref="AB7277:AC7277"/>
    <mergeCell ref="AD7277:AE7277"/>
    <mergeCell ref="AF7277:AG7277"/>
    <mergeCell ref="AH7277:AJ7277"/>
    <mergeCell ref="B7278:E7278"/>
    <mergeCell ref="B7279:F7279"/>
    <mergeCell ref="H7279:R7279"/>
    <mergeCell ref="AB7280:AG7284"/>
    <mergeCell ref="B7281:E7281"/>
    <mergeCell ref="H7281:N7281"/>
    <mergeCell ref="O7281:R7281"/>
    <mergeCell ref="T7281:AA7281"/>
    <mergeCell ref="Z7286:AA7287"/>
    <mergeCell ref="AB7286:AB7287"/>
    <mergeCell ref="AC7286:AC7287"/>
    <mergeCell ref="AE7286:AE7287"/>
    <mergeCell ref="B7286:B7287"/>
    <mergeCell ref="D7286:E7287"/>
    <mergeCell ref="G7286:H7287"/>
    <mergeCell ref="J7286:M7287"/>
    <mergeCell ref="N7286:O7287"/>
    <mergeCell ref="Q7286:S7287"/>
    <mergeCell ref="AF7286:AF7287"/>
    <mergeCell ref="AG7286:AH7287"/>
    <mergeCell ref="D7273:E7273"/>
    <mergeCell ref="F7273:J7273"/>
    <mergeCell ref="K7273:M7273"/>
    <mergeCell ref="N7273:Q7273"/>
    <mergeCell ref="R7273:U7273"/>
    <mergeCell ref="V7273:W7273"/>
    <mergeCell ref="X7273:Y7273"/>
    <mergeCell ref="Z7273:AA7273"/>
    <mergeCell ref="AB7273:AC7273"/>
    <mergeCell ref="AD7273:AE7273"/>
    <mergeCell ref="AF7273:AG7273"/>
    <mergeCell ref="AH7273:AJ7273"/>
    <mergeCell ref="D7274:E7274"/>
    <mergeCell ref="F7274:J7274"/>
    <mergeCell ref="K7274:M7274"/>
    <mergeCell ref="N7274:Q7274"/>
    <mergeCell ref="R7274:U7274"/>
    <mergeCell ref="V7274:W7274"/>
    <mergeCell ref="X7274:Y7274"/>
    <mergeCell ref="Z7274:AA7274"/>
    <mergeCell ref="AB7274:AC7274"/>
    <mergeCell ref="AD7274:AE7274"/>
    <mergeCell ref="AF7274:AG7274"/>
    <mergeCell ref="AH7274:AJ7274"/>
    <mergeCell ref="D7275:E7275"/>
    <mergeCell ref="F7275:J7275"/>
    <mergeCell ref="K7275:M7275"/>
    <mergeCell ref="N7275:Q7275"/>
    <mergeCell ref="R7275:U7275"/>
    <mergeCell ref="V7275:W7275"/>
    <mergeCell ref="X7275:Y7275"/>
    <mergeCell ref="Z7275:AA7275"/>
    <mergeCell ref="AB7275:AC7275"/>
    <mergeCell ref="AD7275:AE7275"/>
    <mergeCell ref="AF7275:AG7275"/>
    <mergeCell ref="AH7275:AJ7275"/>
    <mergeCell ref="D7270:E7270"/>
    <mergeCell ref="F7270:J7270"/>
    <mergeCell ref="K7270:M7270"/>
    <mergeCell ref="N7270:Q7270"/>
    <mergeCell ref="R7270:U7270"/>
    <mergeCell ref="V7270:W7270"/>
    <mergeCell ref="X7270:Y7270"/>
    <mergeCell ref="Z7270:AA7270"/>
    <mergeCell ref="AB7270:AC7270"/>
    <mergeCell ref="AD7270:AE7270"/>
    <mergeCell ref="AF7270:AG7270"/>
    <mergeCell ref="AH7270:AJ7270"/>
    <mergeCell ref="D7271:E7271"/>
    <mergeCell ref="F7271:J7271"/>
    <mergeCell ref="K7271:M7271"/>
    <mergeCell ref="N7271:Q7271"/>
    <mergeCell ref="R7271:U7271"/>
    <mergeCell ref="V7271:W7271"/>
    <mergeCell ref="X7271:Y7271"/>
    <mergeCell ref="Z7271:AA7271"/>
    <mergeCell ref="AB7271:AC7271"/>
    <mergeCell ref="AD7271:AE7271"/>
    <mergeCell ref="AF7271:AG7271"/>
    <mergeCell ref="AH7271:AJ7271"/>
    <mergeCell ref="D7272:E7272"/>
    <mergeCell ref="F7272:J7272"/>
    <mergeCell ref="K7272:M7272"/>
    <mergeCell ref="N7272:Q7272"/>
    <mergeCell ref="R7272:U7272"/>
    <mergeCell ref="V7272:W7272"/>
    <mergeCell ref="X7272:Y7272"/>
    <mergeCell ref="Z7272:AA7272"/>
    <mergeCell ref="AB7272:AC7272"/>
    <mergeCell ref="AD7272:AE7272"/>
    <mergeCell ref="AF7272:AG7272"/>
    <mergeCell ref="AH7272:AJ7272"/>
    <mergeCell ref="D7267:E7267"/>
    <mergeCell ref="F7267:J7267"/>
    <mergeCell ref="K7267:M7267"/>
    <mergeCell ref="N7267:Q7267"/>
    <mergeCell ref="R7267:U7267"/>
    <mergeCell ref="V7267:W7267"/>
    <mergeCell ref="X7267:Y7267"/>
    <mergeCell ref="Z7267:AA7267"/>
    <mergeCell ref="AB7267:AC7267"/>
    <mergeCell ref="AD7267:AE7267"/>
    <mergeCell ref="AF7267:AG7267"/>
    <mergeCell ref="AH7267:AJ7267"/>
    <mergeCell ref="D7268:E7268"/>
    <mergeCell ref="F7268:J7268"/>
    <mergeCell ref="K7268:M7268"/>
    <mergeCell ref="N7268:Q7268"/>
    <mergeCell ref="R7268:U7268"/>
    <mergeCell ref="V7268:W7268"/>
    <mergeCell ref="X7268:Y7268"/>
    <mergeCell ref="Z7268:AA7268"/>
    <mergeCell ref="AB7268:AC7268"/>
    <mergeCell ref="AD7268:AE7268"/>
    <mergeCell ref="AF7268:AG7268"/>
    <mergeCell ref="AH7268:AJ7268"/>
    <mergeCell ref="D7269:E7269"/>
    <mergeCell ref="F7269:J7269"/>
    <mergeCell ref="K7269:M7269"/>
    <mergeCell ref="N7269:Q7269"/>
    <mergeCell ref="R7269:U7269"/>
    <mergeCell ref="V7269:W7269"/>
    <mergeCell ref="X7269:Y7269"/>
    <mergeCell ref="Z7269:AA7269"/>
    <mergeCell ref="AB7269:AC7269"/>
    <mergeCell ref="AD7269:AE7269"/>
    <mergeCell ref="AF7269:AG7269"/>
    <mergeCell ref="AH7269:AJ7269"/>
    <mergeCell ref="D7264:E7264"/>
    <mergeCell ref="F7264:J7264"/>
    <mergeCell ref="K7264:M7264"/>
    <mergeCell ref="N7264:Q7264"/>
    <mergeCell ref="R7264:U7264"/>
    <mergeCell ref="V7264:W7264"/>
    <mergeCell ref="X7264:Y7264"/>
    <mergeCell ref="Z7264:AA7264"/>
    <mergeCell ref="AB7264:AC7264"/>
    <mergeCell ref="AD7264:AE7264"/>
    <mergeCell ref="AF7264:AG7264"/>
    <mergeCell ref="AH7264:AJ7264"/>
    <mergeCell ref="D7265:E7265"/>
    <mergeCell ref="F7265:J7265"/>
    <mergeCell ref="K7265:M7265"/>
    <mergeCell ref="N7265:Q7265"/>
    <mergeCell ref="R7265:U7265"/>
    <mergeCell ref="V7265:W7265"/>
    <mergeCell ref="X7265:Y7265"/>
    <mergeCell ref="Z7265:AA7265"/>
    <mergeCell ref="AB7265:AC7265"/>
    <mergeCell ref="AD7265:AE7265"/>
    <mergeCell ref="AF7265:AG7265"/>
    <mergeCell ref="AH7265:AJ7265"/>
    <mergeCell ref="D7266:E7266"/>
    <mergeCell ref="F7266:J7266"/>
    <mergeCell ref="K7266:M7266"/>
    <mergeCell ref="N7266:Q7266"/>
    <mergeCell ref="R7266:U7266"/>
    <mergeCell ref="V7266:W7266"/>
    <mergeCell ref="X7266:Y7266"/>
    <mergeCell ref="Z7266:AA7266"/>
    <mergeCell ref="AB7266:AC7266"/>
    <mergeCell ref="AD7266:AE7266"/>
    <mergeCell ref="AF7266:AG7266"/>
    <mergeCell ref="AH7266:AJ7266"/>
    <mergeCell ref="D7261:E7261"/>
    <mergeCell ref="F7261:J7261"/>
    <mergeCell ref="K7261:M7261"/>
    <mergeCell ref="N7261:Q7261"/>
    <mergeCell ref="R7261:U7261"/>
    <mergeCell ref="V7261:W7261"/>
    <mergeCell ref="X7261:Y7261"/>
    <mergeCell ref="Z7261:AA7261"/>
    <mergeCell ref="AB7261:AC7261"/>
    <mergeCell ref="AD7261:AE7261"/>
    <mergeCell ref="AF7261:AG7261"/>
    <mergeCell ref="AH7261:AJ7261"/>
    <mergeCell ref="D7262:E7262"/>
    <mergeCell ref="F7262:J7262"/>
    <mergeCell ref="K7262:M7262"/>
    <mergeCell ref="N7262:Q7262"/>
    <mergeCell ref="R7262:U7262"/>
    <mergeCell ref="V7262:W7262"/>
    <mergeCell ref="X7262:Y7262"/>
    <mergeCell ref="Z7262:AA7262"/>
    <mergeCell ref="AB7262:AC7262"/>
    <mergeCell ref="AD7262:AE7262"/>
    <mergeCell ref="AF7262:AG7262"/>
    <mergeCell ref="AH7262:AJ7262"/>
    <mergeCell ref="D7263:E7263"/>
    <mergeCell ref="F7263:J7263"/>
    <mergeCell ref="K7263:M7263"/>
    <mergeCell ref="N7263:Q7263"/>
    <mergeCell ref="R7263:U7263"/>
    <mergeCell ref="V7263:W7263"/>
    <mergeCell ref="X7263:Y7263"/>
    <mergeCell ref="Z7263:AA7263"/>
    <mergeCell ref="AB7263:AC7263"/>
    <mergeCell ref="AD7263:AE7263"/>
    <mergeCell ref="AF7263:AG7263"/>
    <mergeCell ref="AH7263:AJ7263"/>
    <mergeCell ref="D7258:E7258"/>
    <mergeCell ref="F7258:J7258"/>
    <mergeCell ref="K7258:M7258"/>
    <mergeCell ref="N7258:Q7258"/>
    <mergeCell ref="R7258:U7258"/>
    <mergeCell ref="V7258:W7258"/>
    <mergeCell ref="X7258:Y7258"/>
    <mergeCell ref="Z7258:AA7258"/>
    <mergeCell ref="AB7258:AC7258"/>
    <mergeCell ref="AD7258:AE7258"/>
    <mergeCell ref="AF7258:AG7258"/>
    <mergeCell ref="AH7258:AJ7258"/>
    <mergeCell ref="D7259:E7259"/>
    <mergeCell ref="F7259:J7259"/>
    <mergeCell ref="K7259:M7259"/>
    <mergeCell ref="N7259:Q7259"/>
    <mergeCell ref="R7259:U7259"/>
    <mergeCell ref="V7259:W7259"/>
    <mergeCell ref="X7259:Y7259"/>
    <mergeCell ref="Z7259:AA7259"/>
    <mergeCell ref="AB7259:AC7259"/>
    <mergeCell ref="AD7259:AE7259"/>
    <mergeCell ref="AF7259:AG7259"/>
    <mergeCell ref="AH7259:AJ7259"/>
    <mergeCell ref="D7260:E7260"/>
    <mergeCell ref="F7260:J7260"/>
    <mergeCell ref="K7260:M7260"/>
    <mergeCell ref="N7260:Q7260"/>
    <mergeCell ref="R7260:U7260"/>
    <mergeCell ref="V7260:W7260"/>
    <mergeCell ref="X7260:Y7260"/>
    <mergeCell ref="Z7260:AA7260"/>
    <mergeCell ref="AB7260:AC7260"/>
    <mergeCell ref="AD7260:AE7260"/>
    <mergeCell ref="AF7260:AG7260"/>
    <mergeCell ref="AH7260:AJ7260"/>
    <mergeCell ref="D7255:E7255"/>
    <mergeCell ref="F7255:J7255"/>
    <mergeCell ref="K7255:M7255"/>
    <mergeCell ref="N7255:Q7255"/>
    <mergeCell ref="R7255:U7255"/>
    <mergeCell ref="V7255:W7255"/>
    <mergeCell ref="X7255:Y7255"/>
    <mergeCell ref="Z7255:AA7255"/>
    <mergeCell ref="AB7255:AC7255"/>
    <mergeCell ref="AD7255:AE7255"/>
    <mergeCell ref="AF7255:AG7255"/>
    <mergeCell ref="AH7255:AJ7255"/>
    <mergeCell ref="D7256:E7256"/>
    <mergeCell ref="F7256:J7256"/>
    <mergeCell ref="K7256:M7256"/>
    <mergeCell ref="N7256:Q7256"/>
    <mergeCell ref="R7256:U7256"/>
    <mergeCell ref="V7256:W7256"/>
    <mergeCell ref="X7256:Y7256"/>
    <mergeCell ref="Z7256:AA7256"/>
    <mergeCell ref="AB7256:AC7256"/>
    <mergeCell ref="AD7256:AE7256"/>
    <mergeCell ref="AF7256:AG7256"/>
    <mergeCell ref="AH7256:AJ7256"/>
    <mergeCell ref="D7257:E7257"/>
    <mergeCell ref="F7257:J7257"/>
    <mergeCell ref="K7257:M7257"/>
    <mergeCell ref="N7257:Q7257"/>
    <mergeCell ref="R7257:U7257"/>
    <mergeCell ref="V7257:W7257"/>
    <mergeCell ref="X7257:Y7257"/>
    <mergeCell ref="Z7257:AA7257"/>
    <mergeCell ref="AB7257:AC7257"/>
    <mergeCell ref="AD7257:AE7257"/>
    <mergeCell ref="AF7257:AG7257"/>
    <mergeCell ref="AH7257:AJ7257"/>
    <mergeCell ref="D7252:E7252"/>
    <mergeCell ref="F7252:J7252"/>
    <mergeCell ref="K7252:M7252"/>
    <mergeCell ref="N7252:Q7252"/>
    <mergeCell ref="R7252:U7252"/>
    <mergeCell ref="V7252:W7252"/>
    <mergeCell ref="X7252:Y7252"/>
    <mergeCell ref="Z7252:AA7252"/>
    <mergeCell ref="AB7252:AC7252"/>
    <mergeCell ref="AD7252:AE7252"/>
    <mergeCell ref="AF7252:AG7252"/>
    <mergeCell ref="AH7252:AJ7252"/>
    <mergeCell ref="D7253:E7253"/>
    <mergeCell ref="F7253:J7253"/>
    <mergeCell ref="K7253:M7253"/>
    <mergeCell ref="N7253:Q7253"/>
    <mergeCell ref="R7253:U7253"/>
    <mergeCell ref="V7253:W7253"/>
    <mergeCell ref="X7253:Y7253"/>
    <mergeCell ref="Z7253:AA7253"/>
    <mergeCell ref="AB7253:AC7253"/>
    <mergeCell ref="AD7253:AE7253"/>
    <mergeCell ref="AF7253:AG7253"/>
    <mergeCell ref="AH7253:AJ7253"/>
    <mergeCell ref="D7254:E7254"/>
    <mergeCell ref="F7254:J7254"/>
    <mergeCell ref="K7254:M7254"/>
    <mergeCell ref="N7254:Q7254"/>
    <mergeCell ref="R7254:U7254"/>
    <mergeCell ref="V7254:W7254"/>
    <mergeCell ref="X7254:Y7254"/>
    <mergeCell ref="Z7254:AA7254"/>
    <mergeCell ref="AB7254:AC7254"/>
    <mergeCell ref="AD7254:AE7254"/>
    <mergeCell ref="AF7254:AG7254"/>
    <mergeCell ref="AH7254:AJ7254"/>
    <mergeCell ref="D7249:E7249"/>
    <mergeCell ref="F7249:J7249"/>
    <mergeCell ref="K7249:M7249"/>
    <mergeCell ref="N7249:Q7249"/>
    <mergeCell ref="R7249:U7249"/>
    <mergeCell ref="V7249:W7249"/>
    <mergeCell ref="X7249:Y7249"/>
    <mergeCell ref="Z7249:AA7249"/>
    <mergeCell ref="AB7249:AC7249"/>
    <mergeCell ref="AD7249:AE7249"/>
    <mergeCell ref="AF7249:AG7249"/>
    <mergeCell ref="AH7249:AJ7249"/>
    <mergeCell ref="D7250:E7250"/>
    <mergeCell ref="F7250:J7250"/>
    <mergeCell ref="K7250:M7250"/>
    <mergeCell ref="N7250:Q7250"/>
    <mergeCell ref="R7250:U7250"/>
    <mergeCell ref="V7250:W7250"/>
    <mergeCell ref="X7250:Y7250"/>
    <mergeCell ref="Z7250:AA7250"/>
    <mergeCell ref="AB7250:AC7250"/>
    <mergeCell ref="AD7250:AE7250"/>
    <mergeCell ref="AF7250:AG7250"/>
    <mergeCell ref="AH7250:AJ7250"/>
    <mergeCell ref="D7251:E7251"/>
    <mergeCell ref="F7251:J7251"/>
    <mergeCell ref="K7251:M7251"/>
    <mergeCell ref="N7251:Q7251"/>
    <mergeCell ref="R7251:U7251"/>
    <mergeCell ref="V7251:W7251"/>
    <mergeCell ref="X7251:Y7251"/>
    <mergeCell ref="Z7251:AA7251"/>
    <mergeCell ref="AB7251:AC7251"/>
    <mergeCell ref="AD7251:AE7251"/>
    <mergeCell ref="AF7251:AG7251"/>
    <mergeCell ref="AH7251:AJ7251"/>
    <mergeCell ref="D7246:E7246"/>
    <mergeCell ref="F7246:J7246"/>
    <mergeCell ref="K7246:M7246"/>
    <mergeCell ref="N7246:Q7246"/>
    <mergeCell ref="R7246:U7246"/>
    <mergeCell ref="V7246:W7246"/>
    <mergeCell ref="X7246:Y7246"/>
    <mergeCell ref="Z7246:AA7246"/>
    <mergeCell ref="AB7246:AC7246"/>
    <mergeCell ref="AD7246:AE7246"/>
    <mergeCell ref="AF7246:AG7246"/>
    <mergeCell ref="AH7246:AJ7246"/>
    <mergeCell ref="D7247:E7247"/>
    <mergeCell ref="F7247:J7247"/>
    <mergeCell ref="K7247:M7247"/>
    <mergeCell ref="N7247:Q7247"/>
    <mergeCell ref="R7247:U7247"/>
    <mergeCell ref="V7247:W7247"/>
    <mergeCell ref="X7247:Y7247"/>
    <mergeCell ref="Z7247:AA7247"/>
    <mergeCell ref="AB7247:AC7247"/>
    <mergeCell ref="AD7247:AE7247"/>
    <mergeCell ref="AF7247:AG7247"/>
    <mergeCell ref="AH7247:AJ7247"/>
    <mergeCell ref="D7248:E7248"/>
    <mergeCell ref="F7248:J7248"/>
    <mergeCell ref="K7248:M7248"/>
    <mergeCell ref="N7248:Q7248"/>
    <mergeCell ref="R7248:U7248"/>
    <mergeCell ref="V7248:W7248"/>
    <mergeCell ref="X7248:Y7248"/>
    <mergeCell ref="Z7248:AA7248"/>
    <mergeCell ref="AB7248:AC7248"/>
    <mergeCell ref="AD7248:AE7248"/>
    <mergeCell ref="AF7248:AG7248"/>
    <mergeCell ref="AH7248:AJ7248"/>
    <mergeCell ref="D7243:E7243"/>
    <mergeCell ref="F7243:J7243"/>
    <mergeCell ref="K7243:M7243"/>
    <mergeCell ref="N7243:Q7243"/>
    <mergeCell ref="R7243:U7243"/>
    <mergeCell ref="V7243:W7243"/>
    <mergeCell ref="X7243:Y7243"/>
    <mergeCell ref="Z7243:AA7243"/>
    <mergeCell ref="AB7243:AC7243"/>
    <mergeCell ref="AD7243:AE7243"/>
    <mergeCell ref="AF7243:AG7243"/>
    <mergeCell ref="AH7243:AJ7243"/>
    <mergeCell ref="D7244:E7244"/>
    <mergeCell ref="F7244:J7244"/>
    <mergeCell ref="K7244:M7244"/>
    <mergeCell ref="N7244:Q7244"/>
    <mergeCell ref="R7244:U7244"/>
    <mergeCell ref="V7244:W7244"/>
    <mergeCell ref="X7244:Y7244"/>
    <mergeCell ref="Z7244:AA7244"/>
    <mergeCell ref="AB7244:AC7244"/>
    <mergeCell ref="AD7244:AE7244"/>
    <mergeCell ref="AF7244:AG7244"/>
    <mergeCell ref="AH7244:AJ7244"/>
    <mergeCell ref="D7245:E7245"/>
    <mergeCell ref="F7245:J7245"/>
    <mergeCell ref="K7245:M7245"/>
    <mergeCell ref="N7245:Q7245"/>
    <mergeCell ref="R7245:U7245"/>
    <mergeCell ref="V7245:W7245"/>
    <mergeCell ref="X7245:Y7245"/>
    <mergeCell ref="Z7245:AA7245"/>
    <mergeCell ref="AB7245:AC7245"/>
    <mergeCell ref="AD7245:AE7245"/>
    <mergeCell ref="AF7245:AG7245"/>
    <mergeCell ref="AH7245:AJ7245"/>
    <mergeCell ref="D7240:E7240"/>
    <mergeCell ref="F7240:J7240"/>
    <mergeCell ref="K7240:M7240"/>
    <mergeCell ref="N7240:Q7240"/>
    <mergeCell ref="R7240:U7240"/>
    <mergeCell ref="V7240:W7240"/>
    <mergeCell ref="X7240:Y7240"/>
    <mergeCell ref="Z7240:AA7240"/>
    <mergeCell ref="AB7240:AC7240"/>
    <mergeCell ref="AD7240:AE7240"/>
    <mergeCell ref="AF7240:AG7240"/>
    <mergeCell ref="AH7240:AJ7240"/>
    <mergeCell ref="D7241:E7241"/>
    <mergeCell ref="F7241:J7241"/>
    <mergeCell ref="K7241:M7241"/>
    <mergeCell ref="N7241:Q7241"/>
    <mergeCell ref="R7241:U7241"/>
    <mergeCell ref="V7241:W7241"/>
    <mergeCell ref="X7241:Y7241"/>
    <mergeCell ref="Z7241:AA7241"/>
    <mergeCell ref="AB7241:AC7241"/>
    <mergeCell ref="AD7241:AE7241"/>
    <mergeCell ref="AF7241:AG7241"/>
    <mergeCell ref="AH7241:AJ7241"/>
    <mergeCell ref="D7242:E7242"/>
    <mergeCell ref="F7242:J7242"/>
    <mergeCell ref="K7242:M7242"/>
    <mergeCell ref="N7242:Q7242"/>
    <mergeCell ref="R7242:U7242"/>
    <mergeCell ref="V7242:W7242"/>
    <mergeCell ref="X7242:Y7242"/>
    <mergeCell ref="Z7242:AA7242"/>
    <mergeCell ref="AB7242:AC7242"/>
    <mergeCell ref="AD7242:AE7242"/>
    <mergeCell ref="AF7242:AG7242"/>
    <mergeCell ref="AH7242:AJ7242"/>
    <mergeCell ref="B7230:F7230"/>
    <mergeCell ref="H7230:R7230"/>
    <mergeCell ref="AB7231:AG7235"/>
    <mergeCell ref="B7232:E7232"/>
    <mergeCell ref="H7232:N7232"/>
    <mergeCell ref="O7232:R7232"/>
    <mergeCell ref="T7232:AA7232"/>
    <mergeCell ref="B7237:B7238"/>
    <mergeCell ref="D7237:E7238"/>
    <mergeCell ref="G7237:H7238"/>
    <mergeCell ref="J7237:M7238"/>
    <mergeCell ref="N7237:O7238"/>
    <mergeCell ref="Q7237:S7238"/>
    <mergeCell ref="T7237:U7238"/>
    <mergeCell ref="X7237:Y7238"/>
    <mergeCell ref="Z7237:AA7238"/>
    <mergeCell ref="AB7237:AB7238"/>
    <mergeCell ref="AC7237:AC7238"/>
    <mergeCell ref="AE7237:AE7238"/>
    <mergeCell ref="AF7237:AF7238"/>
    <mergeCell ref="AG7237:AH7238"/>
    <mergeCell ref="D7239:E7239"/>
    <mergeCell ref="F7239:J7239"/>
    <mergeCell ref="K7239:M7239"/>
    <mergeCell ref="N7239:Q7239"/>
    <mergeCell ref="R7239:U7239"/>
    <mergeCell ref="V7239:W7239"/>
    <mergeCell ref="X7239:Y7239"/>
    <mergeCell ref="Z7239:AA7239"/>
    <mergeCell ref="AB7239:AC7239"/>
    <mergeCell ref="AD7239:AE7239"/>
    <mergeCell ref="AF7239:AG7239"/>
    <mergeCell ref="AH7239:AJ7239"/>
    <mergeCell ref="D7221:E7221"/>
    <mergeCell ref="F7221:J7221"/>
    <mergeCell ref="K7221:M7221"/>
    <mergeCell ref="N7221:Q7221"/>
    <mergeCell ref="R7221:U7221"/>
    <mergeCell ref="V7221:W7221"/>
    <mergeCell ref="D7222:E7222"/>
    <mergeCell ref="F7222:J7222"/>
    <mergeCell ref="K7222:M7222"/>
    <mergeCell ref="N7222:Q7222"/>
    <mergeCell ref="R7222:U7222"/>
    <mergeCell ref="V7222:W7222"/>
    <mergeCell ref="D7223:E7223"/>
    <mergeCell ref="F7223:J7223"/>
    <mergeCell ref="K7223:M7223"/>
    <mergeCell ref="N7223:Q7223"/>
    <mergeCell ref="R7223:U7223"/>
    <mergeCell ref="V7223:W7223"/>
    <mergeCell ref="D7224:E7224"/>
    <mergeCell ref="F7224:J7224"/>
    <mergeCell ref="K7224:M7224"/>
    <mergeCell ref="N7224:Q7224"/>
    <mergeCell ref="R7224:U7224"/>
    <mergeCell ref="V7224:W7224"/>
    <mergeCell ref="D7225:E7225"/>
    <mergeCell ref="F7225:J7225"/>
    <mergeCell ref="K7225:M7225"/>
    <mergeCell ref="N7225:Q7225"/>
    <mergeCell ref="R7225:U7225"/>
    <mergeCell ref="V7225:W7225"/>
    <mergeCell ref="D7226:E7226"/>
    <mergeCell ref="F7226:J7226"/>
    <mergeCell ref="K7226:M7226"/>
    <mergeCell ref="N7226:Q7226"/>
    <mergeCell ref="R7226:U7226"/>
    <mergeCell ref="V7226:W7226"/>
    <mergeCell ref="D7215:E7215"/>
    <mergeCell ref="F7215:J7215"/>
    <mergeCell ref="K7215:M7215"/>
    <mergeCell ref="N7215:Q7215"/>
    <mergeCell ref="R7215:U7215"/>
    <mergeCell ref="V7215:W7215"/>
    <mergeCell ref="D7216:E7216"/>
    <mergeCell ref="F7216:J7216"/>
    <mergeCell ref="K7216:M7216"/>
    <mergeCell ref="N7216:Q7216"/>
    <mergeCell ref="R7216:U7216"/>
    <mergeCell ref="V7216:W7216"/>
    <mergeCell ref="D7217:E7217"/>
    <mergeCell ref="F7217:J7217"/>
    <mergeCell ref="K7217:M7217"/>
    <mergeCell ref="N7217:Q7217"/>
    <mergeCell ref="R7217:U7217"/>
    <mergeCell ref="V7217:W7217"/>
    <mergeCell ref="D7218:E7218"/>
    <mergeCell ref="F7218:J7218"/>
    <mergeCell ref="K7218:M7218"/>
    <mergeCell ref="N7218:Q7218"/>
    <mergeCell ref="R7218:U7218"/>
    <mergeCell ref="V7218:W7218"/>
    <mergeCell ref="D7219:E7219"/>
    <mergeCell ref="F7219:J7219"/>
    <mergeCell ref="K7219:M7219"/>
    <mergeCell ref="N7219:Q7219"/>
    <mergeCell ref="R7219:U7219"/>
    <mergeCell ref="V7219:W7219"/>
    <mergeCell ref="D7220:E7220"/>
    <mergeCell ref="F7220:J7220"/>
    <mergeCell ref="K7220:M7220"/>
    <mergeCell ref="N7220:Q7220"/>
    <mergeCell ref="R7220:U7220"/>
    <mergeCell ref="V7220:W7220"/>
    <mergeCell ref="D7209:E7209"/>
    <mergeCell ref="F7209:J7209"/>
    <mergeCell ref="K7209:M7209"/>
    <mergeCell ref="N7209:Q7209"/>
    <mergeCell ref="R7209:U7209"/>
    <mergeCell ref="V7209:W7209"/>
    <mergeCell ref="D7210:E7210"/>
    <mergeCell ref="F7210:J7210"/>
    <mergeCell ref="K7210:M7210"/>
    <mergeCell ref="N7210:Q7210"/>
    <mergeCell ref="R7210:U7210"/>
    <mergeCell ref="V7210:W7210"/>
    <mergeCell ref="D7211:E7211"/>
    <mergeCell ref="F7211:J7211"/>
    <mergeCell ref="K7211:M7211"/>
    <mergeCell ref="N7211:Q7211"/>
    <mergeCell ref="R7211:U7211"/>
    <mergeCell ref="V7211:W7211"/>
    <mergeCell ref="D7212:E7212"/>
    <mergeCell ref="F7212:J7212"/>
    <mergeCell ref="K7212:M7212"/>
    <mergeCell ref="N7212:Q7212"/>
    <mergeCell ref="R7212:U7212"/>
    <mergeCell ref="V7212:W7212"/>
    <mergeCell ref="D7213:E7213"/>
    <mergeCell ref="F7213:J7213"/>
    <mergeCell ref="K7213:M7213"/>
    <mergeCell ref="N7213:Q7213"/>
    <mergeCell ref="R7213:U7213"/>
    <mergeCell ref="V7213:W7213"/>
    <mergeCell ref="D7214:E7214"/>
    <mergeCell ref="F7214:J7214"/>
    <mergeCell ref="K7214:M7214"/>
    <mergeCell ref="N7214:Q7214"/>
    <mergeCell ref="R7214:U7214"/>
    <mergeCell ref="V7214:W7214"/>
    <mergeCell ref="D7203:E7203"/>
    <mergeCell ref="F7203:J7203"/>
    <mergeCell ref="K7203:M7203"/>
    <mergeCell ref="N7203:Q7203"/>
    <mergeCell ref="R7203:U7203"/>
    <mergeCell ref="V7203:W7203"/>
    <mergeCell ref="T7201:U7202"/>
    <mergeCell ref="X7201:Y7202"/>
    <mergeCell ref="D7204:E7204"/>
    <mergeCell ref="F7204:J7204"/>
    <mergeCell ref="K7204:M7204"/>
    <mergeCell ref="N7204:Q7204"/>
    <mergeCell ref="R7204:U7204"/>
    <mergeCell ref="V7204:W7204"/>
    <mergeCell ref="D7205:E7205"/>
    <mergeCell ref="F7205:J7205"/>
    <mergeCell ref="K7205:M7205"/>
    <mergeCell ref="N7205:Q7205"/>
    <mergeCell ref="R7205:U7205"/>
    <mergeCell ref="V7205:W7205"/>
    <mergeCell ref="D7206:E7206"/>
    <mergeCell ref="F7206:J7206"/>
    <mergeCell ref="K7206:M7206"/>
    <mergeCell ref="N7206:Q7206"/>
    <mergeCell ref="R7206:U7206"/>
    <mergeCell ref="V7206:W7206"/>
    <mergeCell ref="D7207:E7207"/>
    <mergeCell ref="F7207:J7207"/>
    <mergeCell ref="K7207:M7207"/>
    <mergeCell ref="N7207:Q7207"/>
    <mergeCell ref="R7207:U7207"/>
    <mergeCell ref="V7207:W7207"/>
    <mergeCell ref="D7208:E7208"/>
    <mergeCell ref="F7208:J7208"/>
    <mergeCell ref="K7208:M7208"/>
    <mergeCell ref="N7208:Q7208"/>
    <mergeCell ref="R7208:U7208"/>
    <mergeCell ref="V7208:W7208"/>
    <mergeCell ref="D7191:E7191"/>
    <mergeCell ref="F7191:J7191"/>
    <mergeCell ref="K7191:M7191"/>
    <mergeCell ref="N7191:Q7191"/>
    <mergeCell ref="R7191:U7191"/>
    <mergeCell ref="V7191:W7191"/>
    <mergeCell ref="X7191:Y7191"/>
    <mergeCell ref="Z7191:AA7191"/>
    <mergeCell ref="AB7191:AC7191"/>
    <mergeCell ref="AD7191:AE7191"/>
    <mergeCell ref="AF7191:AG7191"/>
    <mergeCell ref="AH7191:AJ7191"/>
    <mergeCell ref="D7192:E7192"/>
    <mergeCell ref="F7192:J7192"/>
    <mergeCell ref="K7192:M7192"/>
    <mergeCell ref="N7192:Q7192"/>
    <mergeCell ref="R7192:U7192"/>
    <mergeCell ref="V7192:W7192"/>
    <mergeCell ref="X7192:Y7192"/>
    <mergeCell ref="Z7192:AA7192"/>
    <mergeCell ref="AB7192:AC7192"/>
    <mergeCell ref="AD7192:AE7192"/>
    <mergeCell ref="AF7192:AG7192"/>
    <mergeCell ref="AH7192:AJ7192"/>
    <mergeCell ref="B7193:E7193"/>
    <mergeCell ref="B7194:F7194"/>
    <mergeCell ref="H7194:R7194"/>
    <mergeCell ref="AB7195:AG7199"/>
    <mergeCell ref="B7196:E7196"/>
    <mergeCell ref="H7196:N7196"/>
    <mergeCell ref="O7196:R7196"/>
    <mergeCell ref="T7196:AA7196"/>
    <mergeCell ref="Z7201:AA7202"/>
    <mergeCell ref="AB7201:AB7202"/>
    <mergeCell ref="AC7201:AC7202"/>
    <mergeCell ref="AE7201:AE7202"/>
    <mergeCell ref="B7201:B7202"/>
    <mergeCell ref="D7201:E7202"/>
    <mergeCell ref="G7201:H7202"/>
    <mergeCell ref="J7201:M7202"/>
    <mergeCell ref="N7201:O7202"/>
    <mergeCell ref="Q7201:S7202"/>
    <mergeCell ref="AF7201:AF7202"/>
    <mergeCell ref="AG7201:AH7202"/>
    <mergeCell ref="D7188:E7188"/>
    <mergeCell ref="F7188:J7188"/>
    <mergeCell ref="K7188:M7188"/>
    <mergeCell ref="N7188:Q7188"/>
    <mergeCell ref="R7188:U7188"/>
    <mergeCell ref="V7188:W7188"/>
    <mergeCell ref="X7188:Y7188"/>
    <mergeCell ref="Z7188:AA7188"/>
    <mergeCell ref="AB7188:AC7188"/>
    <mergeCell ref="AD7188:AE7188"/>
    <mergeCell ref="AF7188:AG7188"/>
    <mergeCell ref="AH7188:AJ7188"/>
    <mergeCell ref="D7189:E7189"/>
    <mergeCell ref="F7189:J7189"/>
    <mergeCell ref="K7189:M7189"/>
    <mergeCell ref="N7189:Q7189"/>
    <mergeCell ref="R7189:U7189"/>
    <mergeCell ref="V7189:W7189"/>
    <mergeCell ref="X7189:Y7189"/>
    <mergeCell ref="Z7189:AA7189"/>
    <mergeCell ref="AB7189:AC7189"/>
    <mergeCell ref="AD7189:AE7189"/>
    <mergeCell ref="AF7189:AG7189"/>
    <mergeCell ref="AH7189:AJ7189"/>
    <mergeCell ref="D7190:E7190"/>
    <mergeCell ref="F7190:J7190"/>
    <mergeCell ref="K7190:M7190"/>
    <mergeCell ref="N7190:Q7190"/>
    <mergeCell ref="R7190:U7190"/>
    <mergeCell ref="V7190:W7190"/>
    <mergeCell ref="X7190:Y7190"/>
    <mergeCell ref="Z7190:AA7190"/>
    <mergeCell ref="AB7190:AC7190"/>
    <mergeCell ref="AD7190:AE7190"/>
    <mergeCell ref="AF7190:AG7190"/>
    <mergeCell ref="AH7190:AJ7190"/>
    <mergeCell ref="D7185:E7185"/>
    <mergeCell ref="F7185:J7185"/>
    <mergeCell ref="K7185:M7185"/>
    <mergeCell ref="N7185:Q7185"/>
    <mergeCell ref="R7185:U7185"/>
    <mergeCell ref="V7185:W7185"/>
    <mergeCell ref="X7185:Y7185"/>
    <mergeCell ref="Z7185:AA7185"/>
    <mergeCell ref="AB7185:AC7185"/>
    <mergeCell ref="AD7185:AE7185"/>
    <mergeCell ref="AF7185:AG7185"/>
    <mergeCell ref="AH7185:AJ7185"/>
    <mergeCell ref="D7186:E7186"/>
    <mergeCell ref="F7186:J7186"/>
    <mergeCell ref="K7186:M7186"/>
    <mergeCell ref="N7186:Q7186"/>
    <mergeCell ref="R7186:U7186"/>
    <mergeCell ref="V7186:W7186"/>
    <mergeCell ref="X7186:Y7186"/>
    <mergeCell ref="Z7186:AA7186"/>
    <mergeCell ref="AB7186:AC7186"/>
    <mergeCell ref="AD7186:AE7186"/>
    <mergeCell ref="AF7186:AG7186"/>
    <mergeCell ref="AH7186:AJ7186"/>
    <mergeCell ref="D7187:E7187"/>
    <mergeCell ref="F7187:J7187"/>
    <mergeCell ref="K7187:M7187"/>
    <mergeCell ref="N7187:Q7187"/>
    <mergeCell ref="R7187:U7187"/>
    <mergeCell ref="V7187:W7187"/>
    <mergeCell ref="X7187:Y7187"/>
    <mergeCell ref="Z7187:AA7187"/>
    <mergeCell ref="AB7187:AC7187"/>
    <mergeCell ref="AD7187:AE7187"/>
    <mergeCell ref="AF7187:AG7187"/>
    <mergeCell ref="AH7187:AJ7187"/>
    <mergeCell ref="D7182:E7182"/>
    <mergeCell ref="F7182:J7182"/>
    <mergeCell ref="K7182:M7182"/>
    <mergeCell ref="N7182:Q7182"/>
    <mergeCell ref="R7182:U7182"/>
    <mergeCell ref="V7182:W7182"/>
    <mergeCell ref="X7182:Y7182"/>
    <mergeCell ref="Z7182:AA7182"/>
    <mergeCell ref="AB7182:AC7182"/>
    <mergeCell ref="AD7182:AE7182"/>
    <mergeCell ref="AF7182:AG7182"/>
    <mergeCell ref="AH7182:AJ7182"/>
    <mergeCell ref="D7183:E7183"/>
    <mergeCell ref="F7183:J7183"/>
    <mergeCell ref="K7183:M7183"/>
    <mergeCell ref="N7183:Q7183"/>
    <mergeCell ref="R7183:U7183"/>
    <mergeCell ref="V7183:W7183"/>
    <mergeCell ref="X7183:Y7183"/>
    <mergeCell ref="Z7183:AA7183"/>
    <mergeCell ref="AB7183:AC7183"/>
    <mergeCell ref="AD7183:AE7183"/>
    <mergeCell ref="AF7183:AG7183"/>
    <mergeCell ref="AH7183:AJ7183"/>
    <mergeCell ref="D7184:E7184"/>
    <mergeCell ref="F7184:J7184"/>
    <mergeCell ref="K7184:M7184"/>
    <mergeCell ref="N7184:Q7184"/>
    <mergeCell ref="R7184:U7184"/>
    <mergeCell ref="V7184:W7184"/>
    <mergeCell ref="X7184:Y7184"/>
    <mergeCell ref="Z7184:AA7184"/>
    <mergeCell ref="AB7184:AC7184"/>
    <mergeCell ref="AD7184:AE7184"/>
    <mergeCell ref="AF7184:AG7184"/>
    <mergeCell ref="AH7184:AJ7184"/>
    <mergeCell ref="D7179:E7179"/>
    <mergeCell ref="F7179:J7179"/>
    <mergeCell ref="K7179:M7179"/>
    <mergeCell ref="N7179:Q7179"/>
    <mergeCell ref="R7179:U7179"/>
    <mergeCell ref="V7179:W7179"/>
    <mergeCell ref="X7179:Y7179"/>
    <mergeCell ref="Z7179:AA7179"/>
    <mergeCell ref="AB7179:AC7179"/>
    <mergeCell ref="AD7179:AE7179"/>
    <mergeCell ref="AF7179:AG7179"/>
    <mergeCell ref="AH7179:AJ7179"/>
    <mergeCell ref="D7180:E7180"/>
    <mergeCell ref="F7180:J7180"/>
    <mergeCell ref="K7180:M7180"/>
    <mergeCell ref="N7180:Q7180"/>
    <mergeCell ref="R7180:U7180"/>
    <mergeCell ref="V7180:W7180"/>
    <mergeCell ref="X7180:Y7180"/>
    <mergeCell ref="Z7180:AA7180"/>
    <mergeCell ref="AB7180:AC7180"/>
    <mergeCell ref="AD7180:AE7180"/>
    <mergeCell ref="AF7180:AG7180"/>
    <mergeCell ref="AH7180:AJ7180"/>
    <mergeCell ref="D7181:E7181"/>
    <mergeCell ref="F7181:J7181"/>
    <mergeCell ref="K7181:M7181"/>
    <mergeCell ref="N7181:Q7181"/>
    <mergeCell ref="R7181:U7181"/>
    <mergeCell ref="V7181:W7181"/>
    <mergeCell ref="X7181:Y7181"/>
    <mergeCell ref="Z7181:AA7181"/>
    <mergeCell ref="AB7181:AC7181"/>
    <mergeCell ref="AD7181:AE7181"/>
    <mergeCell ref="AF7181:AG7181"/>
    <mergeCell ref="AH7181:AJ7181"/>
    <mergeCell ref="D7176:E7176"/>
    <mergeCell ref="F7176:J7176"/>
    <mergeCell ref="K7176:M7176"/>
    <mergeCell ref="N7176:Q7176"/>
    <mergeCell ref="R7176:U7176"/>
    <mergeCell ref="V7176:W7176"/>
    <mergeCell ref="X7176:Y7176"/>
    <mergeCell ref="Z7176:AA7176"/>
    <mergeCell ref="AB7176:AC7176"/>
    <mergeCell ref="AD7176:AE7176"/>
    <mergeCell ref="AF7176:AG7176"/>
    <mergeCell ref="AH7176:AJ7176"/>
    <mergeCell ref="D7177:E7177"/>
    <mergeCell ref="F7177:J7177"/>
    <mergeCell ref="K7177:M7177"/>
    <mergeCell ref="N7177:Q7177"/>
    <mergeCell ref="R7177:U7177"/>
    <mergeCell ref="V7177:W7177"/>
    <mergeCell ref="X7177:Y7177"/>
    <mergeCell ref="Z7177:AA7177"/>
    <mergeCell ref="AB7177:AC7177"/>
    <mergeCell ref="AD7177:AE7177"/>
    <mergeCell ref="AF7177:AG7177"/>
    <mergeCell ref="AH7177:AJ7177"/>
    <mergeCell ref="D7178:E7178"/>
    <mergeCell ref="F7178:J7178"/>
    <mergeCell ref="K7178:M7178"/>
    <mergeCell ref="N7178:Q7178"/>
    <mergeCell ref="R7178:U7178"/>
    <mergeCell ref="V7178:W7178"/>
    <mergeCell ref="X7178:Y7178"/>
    <mergeCell ref="Z7178:AA7178"/>
    <mergeCell ref="AB7178:AC7178"/>
    <mergeCell ref="AD7178:AE7178"/>
    <mergeCell ref="AF7178:AG7178"/>
    <mergeCell ref="AH7178:AJ7178"/>
    <mergeCell ref="D7173:E7173"/>
    <mergeCell ref="F7173:J7173"/>
    <mergeCell ref="K7173:M7173"/>
    <mergeCell ref="N7173:Q7173"/>
    <mergeCell ref="R7173:U7173"/>
    <mergeCell ref="V7173:W7173"/>
    <mergeCell ref="X7173:Y7173"/>
    <mergeCell ref="Z7173:AA7173"/>
    <mergeCell ref="AB7173:AC7173"/>
    <mergeCell ref="AD7173:AE7173"/>
    <mergeCell ref="AF7173:AG7173"/>
    <mergeCell ref="AH7173:AJ7173"/>
    <mergeCell ref="D7174:E7174"/>
    <mergeCell ref="F7174:J7174"/>
    <mergeCell ref="K7174:M7174"/>
    <mergeCell ref="N7174:Q7174"/>
    <mergeCell ref="R7174:U7174"/>
    <mergeCell ref="V7174:W7174"/>
    <mergeCell ref="X7174:Y7174"/>
    <mergeCell ref="Z7174:AA7174"/>
    <mergeCell ref="AB7174:AC7174"/>
    <mergeCell ref="AD7174:AE7174"/>
    <mergeCell ref="AF7174:AG7174"/>
    <mergeCell ref="AH7174:AJ7174"/>
    <mergeCell ref="D7175:E7175"/>
    <mergeCell ref="F7175:J7175"/>
    <mergeCell ref="K7175:M7175"/>
    <mergeCell ref="N7175:Q7175"/>
    <mergeCell ref="R7175:U7175"/>
    <mergeCell ref="V7175:W7175"/>
    <mergeCell ref="X7175:Y7175"/>
    <mergeCell ref="Z7175:AA7175"/>
    <mergeCell ref="AB7175:AC7175"/>
    <mergeCell ref="AD7175:AE7175"/>
    <mergeCell ref="AF7175:AG7175"/>
    <mergeCell ref="AH7175:AJ7175"/>
    <mergeCell ref="D7170:E7170"/>
    <mergeCell ref="F7170:J7170"/>
    <mergeCell ref="K7170:M7170"/>
    <mergeCell ref="N7170:Q7170"/>
    <mergeCell ref="R7170:U7170"/>
    <mergeCell ref="V7170:W7170"/>
    <mergeCell ref="X7170:Y7170"/>
    <mergeCell ref="Z7170:AA7170"/>
    <mergeCell ref="AB7170:AC7170"/>
    <mergeCell ref="AD7170:AE7170"/>
    <mergeCell ref="AF7170:AG7170"/>
    <mergeCell ref="AH7170:AJ7170"/>
    <mergeCell ref="D7171:E7171"/>
    <mergeCell ref="F7171:J7171"/>
    <mergeCell ref="K7171:M7171"/>
    <mergeCell ref="N7171:Q7171"/>
    <mergeCell ref="R7171:U7171"/>
    <mergeCell ref="V7171:W7171"/>
    <mergeCell ref="X7171:Y7171"/>
    <mergeCell ref="Z7171:AA7171"/>
    <mergeCell ref="AB7171:AC7171"/>
    <mergeCell ref="AD7171:AE7171"/>
    <mergeCell ref="AF7171:AG7171"/>
    <mergeCell ref="AH7171:AJ7171"/>
    <mergeCell ref="D7172:E7172"/>
    <mergeCell ref="F7172:J7172"/>
    <mergeCell ref="K7172:M7172"/>
    <mergeCell ref="N7172:Q7172"/>
    <mergeCell ref="R7172:U7172"/>
    <mergeCell ref="V7172:W7172"/>
    <mergeCell ref="X7172:Y7172"/>
    <mergeCell ref="Z7172:AA7172"/>
    <mergeCell ref="AB7172:AC7172"/>
    <mergeCell ref="AD7172:AE7172"/>
    <mergeCell ref="AF7172:AG7172"/>
    <mergeCell ref="AH7172:AJ7172"/>
    <mergeCell ref="D7167:E7167"/>
    <mergeCell ref="F7167:J7167"/>
    <mergeCell ref="K7167:M7167"/>
    <mergeCell ref="N7167:Q7167"/>
    <mergeCell ref="R7167:U7167"/>
    <mergeCell ref="V7167:W7167"/>
    <mergeCell ref="X7167:Y7167"/>
    <mergeCell ref="Z7167:AA7167"/>
    <mergeCell ref="AB7167:AC7167"/>
    <mergeCell ref="AD7167:AE7167"/>
    <mergeCell ref="AF7167:AG7167"/>
    <mergeCell ref="AH7167:AJ7167"/>
    <mergeCell ref="D7168:E7168"/>
    <mergeCell ref="F7168:J7168"/>
    <mergeCell ref="K7168:M7168"/>
    <mergeCell ref="N7168:Q7168"/>
    <mergeCell ref="R7168:U7168"/>
    <mergeCell ref="V7168:W7168"/>
    <mergeCell ref="X7168:Y7168"/>
    <mergeCell ref="Z7168:AA7168"/>
    <mergeCell ref="AB7168:AC7168"/>
    <mergeCell ref="AD7168:AE7168"/>
    <mergeCell ref="AF7168:AG7168"/>
    <mergeCell ref="AH7168:AJ7168"/>
    <mergeCell ref="D7169:E7169"/>
    <mergeCell ref="F7169:J7169"/>
    <mergeCell ref="K7169:M7169"/>
    <mergeCell ref="N7169:Q7169"/>
    <mergeCell ref="R7169:U7169"/>
    <mergeCell ref="V7169:W7169"/>
    <mergeCell ref="X7169:Y7169"/>
    <mergeCell ref="Z7169:AA7169"/>
    <mergeCell ref="AB7169:AC7169"/>
    <mergeCell ref="AD7169:AE7169"/>
    <mergeCell ref="AF7169:AG7169"/>
    <mergeCell ref="AH7169:AJ7169"/>
    <mergeCell ref="D7164:E7164"/>
    <mergeCell ref="F7164:J7164"/>
    <mergeCell ref="K7164:M7164"/>
    <mergeCell ref="N7164:Q7164"/>
    <mergeCell ref="R7164:U7164"/>
    <mergeCell ref="V7164:W7164"/>
    <mergeCell ref="X7164:Y7164"/>
    <mergeCell ref="Z7164:AA7164"/>
    <mergeCell ref="AB7164:AC7164"/>
    <mergeCell ref="AD7164:AE7164"/>
    <mergeCell ref="AF7164:AG7164"/>
    <mergeCell ref="AH7164:AJ7164"/>
    <mergeCell ref="D7165:E7165"/>
    <mergeCell ref="F7165:J7165"/>
    <mergeCell ref="K7165:M7165"/>
    <mergeCell ref="N7165:Q7165"/>
    <mergeCell ref="R7165:U7165"/>
    <mergeCell ref="V7165:W7165"/>
    <mergeCell ref="X7165:Y7165"/>
    <mergeCell ref="Z7165:AA7165"/>
    <mergeCell ref="AB7165:AC7165"/>
    <mergeCell ref="AD7165:AE7165"/>
    <mergeCell ref="AF7165:AG7165"/>
    <mergeCell ref="AH7165:AJ7165"/>
    <mergeCell ref="D7166:E7166"/>
    <mergeCell ref="F7166:J7166"/>
    <mergeCell ref="K7166:M7166"/>
    <mergeCell ref="N7166:Q7166"/>
    <mergeCell ref="R7166:U7166"/>
    <mergeCell ref="V7166:W7166"/>
    <mergeCell ref="X7166:Y7166"/>
    <mergeCell ref="Z7166:AA7166"/>
    <mergeCell ref="AB7166:AC7166"/>
    <mergeCell ref="AD7166:AE7166"/>
    <mergeCell ref="AF7166:AG7166"/>
    <mergeCell ref="AH7166:AJ7166"/>
    <mergeCell ref="D7161:E7161"/>
    <mergeCell ref="F7161:J7161"/>
    <mergeCell ref="K7161:M7161"/>
    <mergeCell ref="N7161:Q7161"/>
    <mergeCell ref="R7161:U7161"/>
    <mergeCell ref="V7161:W7161"/>
    <mergeCell ref="X7161:Y7161"/>
    <mergeCell ref="Z7161:AA7161"/>
    <mergeCell ref="AB7161:AC7161"/>
    <mergeCell ref="AD7161:AE7161"/>
    <mergeCell ref="AF7161:AG7161"/>
    <mergeCell ref="AH7161:AJ7161"/>
    <mergeCell ref="D7162:E7162"/>
    <mergeCell ref="F7162:J7162"/>
    <mergeCell ref="K7162:M7162"/>
    <mergeCell ref="N7162:Q7162"/>
    <mergeCell ref="R7162:U7162"/>
    <mergeCell ref="V7162:W7162"/>
    <mergeCell ref="X7162:Y7162"/>
    <mergeCell ref="Z7162:AA7162"/>
    <mergeCell ref="AB7162:AC7162"/>
    <mergeCell ref="AD7162:AE7162"/>
    <mergeCell ref="AF7162:AG7162"/>
    <mergeCell ref="AH7162:AJ7162"/>
    <mergeCell ref="D7163:E7163"/>
    <mergeCell ref="F7163:J7163"/>
    <mergeCell ref="K7163:M7163"/>
    <mergeCell ref="N7163:Q7163"/>
    <mergeCell ref="R7163:U7163"/>
    <mergeCell ref="V7163:W7163"/>
    <mergeCell ref="X7163:Y7163"/>
    <mergeCell ref="Z7163:AA7163"/>
    <mergeCell ref="AB7163:AC7163"/>
    <mergeCell ref="AD7163:AE7163"/>
    <mergeCell ref="AF7163:AG7163"/>
    <mergeCell ref="AH7163:AJ7163"/>
    <mergeCell ref="D7158:E7158"/>
    <mergeCell ref="F7158:J7158"/>
    <mergeCell ref="K7158:M7158"/>
    <mergeCell ref="N7158:Q7158"/>
    <mergeCell ref="R7158:U7158"/>
    <mergeCell ref="V7158:W7158"/>
    <mergeCell ref="X7158:Y7158"/>
    <mergeCell ref="Z7158:AA7158"/>
    <mergeCell ref="AB7158:AC7158"/>
    <mergeCell ref="AD7158:AE7158"/>
    <mergeCell ref="AF7158:AG7158"/>
    <mergeCell ref="AH7158:AJ7158"/>
    <mergeCell ref="D7159:E7159"/>
    <mergeCell ref="F7159:J7159"/>
    <mergeCell ref="K7159:M7159"/>
    <mergeCell ref="N7159:Q7159"/>
    <mergeCell ref="R7159:U7159"/>
    <mergeCell ref="V7159:W7159"/>
    <mergeCell ref="X7159:Y7159"/>
    <mergeCell ref="Z7159:AA7159"/>
    <mergeCell ref="AB7159:AC7159"/>
    <mergeCell ref="AD7159:AE7159"/>
    <mergeCell ref="AF7159:AG7159"/>
    <mergeCell ref="AH7159:AJ7159"/>
    <mergeCell ref="D7160:E7160"/>
    <mergeCell ref="F7160:J7160"/>
    <mergeCell ref="K7160:M7160"/>
    <mergeCell ref="N7160:Q7160"/>
    <mergeCell ref="R7160:U7160"/>
    <mergeCell ref="V7160:W7160"/>
    <mergeCell ref="X7160:Y7160"/>
    <mergeCell ref="Z7160:AA7160"/>
    <mergeCell ref="AB7160:AC7160"/>
    <mergeCell ref="AD7160:AE7160"/>
    <mergeCell ref="AF7160:AG7160"/>
    <mergeCell ref="AH7160:AJ7160"/>
    <mergeCell ref="D7155:E7155"/>
    <mergeCell ref="F7155:J7155"/>
    <mergeCell ref="K7155:M7155"/>
    <mergeCell ref="N7155:Q7155"/>
    <mergeCell ref="R7155:U7155"/>
    <mergeCell ref="V7155:W7155"/>
    <mergeCell ref="X7155:Y7155"/>
    <mergeCell ref="Z7155:AA7155"/>
    <mergeCell ref="AB7155:AC7155"/>
    <mergeCell ref="AD7155:AE7155"/>
    <mergeCell ref="AF7155:AG7155"/>
    <mergeCell ref="AH7155:AJ7155"/>
    <mergeCell ref="D7156:E7156"/>
    <mergeCell ref="F7156:J7156"/>
    <mergeCell ref="K7156:M7156"/>
    <mergeCell ref="N7156:Q7156"/>
    <mergeCell ref="R7156:U7156"/>
    <mergeCell ref="V7156:W7156"/>
    <mergeCell ref="X7156:Y7156"/>
    <mergeCell ref="Z7156:AA7156"/>
    <mergeCell ref="AB7156:AC7156"/>
    <mergeCell ref="AD7156:AE7156"/>
    <mergeCell ref="AF7156:AG7156"/>
    <mergeCell ref="AH7156:AJ7156"/>
    <mergeCell ref="D7157:E7157"/>
    <mergeCell ref="F7157:J7157"/>
    <mergeCell ref="K7157:M7157"/>
    <mergeCell ref="N7157:Q7157"/>
    <mergeCell ref="R7157:U7157"/>
    <mergeCell ref="V7157:W7157"/>
    <mergeCell ref="X7157:Y7157"/>
    <mergeCell ref="Z7157:AA7157"/>
    <mergeCell ref="AB7157:AC7157"/>
    <mergeCell ref="AD7157:AE7157"/>
    <mergeCell ref="AF7157:AG7157"/>
    <mergeCell ref="AH7157:AJ7157"/>
    <mergeCell ref="B7145:F7145"/>
    <mergeCell ref="H7145:R7145"/>
    <mergeCell ref="AB7146:AG7150"/>
    <mergeCell ref="B7147:E7147"/>
    <mergeCell ref="H7147:N7147"/>
    <mergeCell ref="O7147:R7147"/>
    <mergeCell ref="T7147:AA7147"/>
    <mergeCell ref="B7152:B7153"/>
    <mergeCell ref="D7152:E7153"/>
    <mergeCell ref="G7152:H7153"/>
    <mergeCell ref="J7152:M7153"/>
    <mergeCell ref="N7152:O7153"/>
    <mergeCell ref="Q7152:S7153"/>
    <mergeCell ref="T7152:U7153"/>
    <mergeCell ref="X7152:Y7153"/>
    <mergeCell ref="Z7152:AA7153"/>
    <mergeCell ref="AB7152:AB7153"/>
    <mergeCell ref="AC7152:AC7153"/>
    <mergeCell ref="AE7152:AE7153"/>
    <mergeCell ref="AF7152:AF7153"/>
    <mergeCell ref="AG7152:AH7153"/>
    <mergeCell ref="D7154:E7154"/>
    <mergeCell ref="F7154:J7154"/>
    <mergeCell ref="K7154:M7154"/>
    <mergeCell ref="N7154:Q7154"/>
    <mergeCell ref="R7154:U7154"/>
    <mergeCell ref="V7154:W7154"/>
    <mergeCell ref="X7154:Y7154"/>
    <mergeCell ref="Z7154:AA7154"/>
    <mergeCell ref="AB7154:AC7154"/>
    <mergeCell ref="AD7154:AE7154"/>
    <mergeCell ref="AF7154:AG7154"/>
    <mergeCell ref="AH7154:AJ7154"/>
    <mergeCell ref="D7136:E7136"/>
    <mergeCell ref="F7136:J7136"/>
    <mergeCell ref="K7136:M7136"/>
    <mergeCell ref="N7136:Q7136"/>
    <mergeCell ref="R7136:U7136"/>
    <mergeCell ref="V7136:W7136"/>
    <mergeCell ref="D7137:E7137"/>
    <mergeCell ref="F7137:J7137"/>
    <mergeCell ref="K7137:M7137"/>
    <mergeCell ref="N7137:Q7137"/>
    <mergeCell ref="R7137:U7137"/>
    <mergeCell ref="V7137:W7137"/>
    <mergeCell ref="D7138:E7138"/>
    <mergeCell ref="F7138:J7138"/>
    <mergeCell ref="K7138:M7138"/>
    <mergeCell ref="N7138:Q7138"/>
    <mergeCell ref="R7138:U7138"/>
    <mergeCell ref="V7138:W7138"/>
    <mergeCell ref="D7139:E7139"/>
    <mergeCell ref="F7139:J7139"/>
    <mergeCell ref="K7139:M7139"/>
    <mergeCell ref="N7139:Q7139"/>
    <mergeCell ref="R7139:U7139"/>
    <mergeCell ref="V7139:W7139"/>
    <mergeCell ref="D7140:E7140"/>
    <mergeCell ref="F7140:J7140"/>
    <mergeCell ref="K7140:M7140"/>
    <mergeCell ref="N7140:Q7140"/>
    <mergeCell ref="R7140:U7140"/>
    <mergeCell ref="V7140:W7140"/>
    <mergeCell ref="D7141:E7141"/>
    <mergeCell ref="F7141:J7141"/>
    <mergeCell ref="K7141:M7141"/>
    <mergeCell ref="N7141:Q7141"/>
    <mergeCell ref="R7141:U7141"/>
    <mergeCell ref="V7141:W7141"/>
    <mergeCell ref="D7130:E7130"/>
    <mergeCell ref="F7130:J7130"/>
    <mergeCell ref="K7130:M7130"/>
    <mergeCell ref="N7130:Q7130"/>
    <mergeCell ref="R7130:U7130"/>
    <mergeCell ref="V7130:W7130"/>
    <mergeCell ref="D7131:E7131"/>
    <mergeCell ref="F7131:J7131"/>
    <mergeCell ref="K7131:M7131"/>
    <mergeCell ref="N7131:Q7131"/>
    <mergeCell ref="R7131:U7131"/>
    <mergeCell ref="V7131:W7131"/>
    <mergeCell ref="D7132:E7132"/>
    <mergeCell ref="F7132:J7132"/>
    <mergeCell ref="K7132:M7132"/>
    <mergeCell ref="N7132:Q7132"/>
    <mergeCell ref="R7132:U7132"/>
    <mergeCell ref="V7132:W7132"/>
    <mergeCell ref="D7133:E7133"/>
    <mergeCell ref="F7133:J7133"/>
    <mergeCell ref="K7133:M7133"/>
    <mergeCell ref="N7133:Q7133"/>
    <mergeCell ref="R7133:U7133"/>
    <mergeCell ref="V7133:W7133"/>
    <mergeCell ref="D7134:E7134"/>
    <mergeCell ref="F7134:J7134"/>
    <mergeCell ref="K7134:M7134"/>
    <mergeCell ref="N7134:Q7134"/>
    <mergeCell ref="R7134:U7134"/>
    <mergeCell ref="V7134:W7134"/>
    <mergeCell ref="D7135:E7135"/>
    <mergeCell ref="F7135:J7135"/>
    <mergeCell ref="K7135:M7135"/>
    <mergeCell ref="N7135:Q7135"/>
    <mergeCell ref="R7135:U7135"/>
    <mergeCell ref="V7135:W7135"/>
    <mergeCell ref="D7124:E7124"/>
    <mergeCell ref="F7124:J7124"/>
    <mergeCell ref="K7124:M7124"/>
    <mergeCell ref="N7124:Q7124"/>
    <mergeCell ref="R7124:U7124"/>
    <mergeCell ref="V7124:W7124"/>
    <mergeCell ref="D7125:E7125"/>
    <mergeCell ref="F7125:J7125"/>
    <mergeCell ref="K7125:M7125"/>
    <mergeCell ref="N7125:Q7125"/>
    <mergeCell ref="R7125:U7125"/>
    <mergeCell ref="V7125:W7125"/>
    <mergeCell ref="D7126:E7126"/>
    <mergeCell ref="F7126:J7126"/>
    <mergeCell ref="K7126:M7126"/>
    <mergeCell ref="N7126:Q7126"/>
    <mergeCell ref="R7126:U7126"/>
    <mergeCell ref="V7126:W7126"/>
    <mergeCell ref="D7127:E7127"/>
    <mergeCell ref="F7127:J7127"/>
    <mergeCell ref="K7127:M7127"/>
    <mergeCell ref="N7127:Q7127"/>
    <mergeCell ref="R7127:U7127"/>
    <mergeCell ref="V7127:W7127"/>
    <mergeCell ref="D7128:E7128"/>
    <mergeCell ref="F7128:J7128"/>
    <mergeCell ref="K7128:M7128"/>
    <mergeCell ref="N7128:Q7128"/>
    <mergeCell ref="R7128:U7128"/>
    <mergeCell ref="V7128:W7128"/>
    <mergeCell ref="D7129:E7129"/>
    <mergeCell ref="F7129:J7129"/>
    <mergeCell ref="K7129:M7129"/>
    <mergeCell ref="N7129:Q7129"/>
    <mergeCell ref="R7129:U7129"/>
    <mergeCell ref="V7129:W7129"/>
    <mergeCell ref="D7118:E7118"/>
    <mergeCell ref="F7118:J7118"/>
    <mergeCell ref="K7118:M7118"/>
    <mergeCell ref="N7118:Q7118"/>
    <mergeCell ref="R7118:U7118"/>
    <mergeCell ref="V7118:W7118"/>
    <mergeCell ref="T7116:U7117"/>
    <mergeCell ref="X7116:Y7117"/>
    <mergeCell ref="D7119:E7119"/>
    <mergeCell ref="F7119:J7119"/>
    <mergeCell ref="K7119:M7119"/>
    <mergeCell ref="N7119:Q7119"/>
    <mergeCell ref="R7119:U7119"/>
    <mergeCell ref="V7119:W7119"/>
    <mergeCell ref="D7120:E7120"/>
    <mergeCell ref="F7120:J7120"/>
    <mergeCell ref="K7120:M7120"/>
    <mergeCell ref="N7120:Q7120"/>
    <mergeCell ref="R7120:U7120"/>
    <mergeCell ref="V7120:W7120"/>
    <mergeCell ref="D7121:E7121"/>
    <mergeCell ref="F7121:J7121"/>
    <mergeCell ref="K7121:M7121"/>
    <mergeCell ref="N7121:Q7121"/>
    <mergeCell ref="R7121:U7121"/>
    <mergeCell ref="V7121:W7121"/>
    <mergeCell ref="D7122:E7122"/>
    <mergeCell ref="F7122:J7122"/>
    <mergeCell ref="K7122:M7122"/>
    <mergeCell ref="N7122:Q7122"/>
    <mergeCell ref="R7122:U7122"/>
    <mergeCell ref="V7122:W7122"/>
    <mergeCell ref="D7123:E7123"/>
    <mergeCell ref="F7123:J7123"/>
    <mergeCell ref="K7123:M7123"/>
    <mergeCell ref="N7123:Q7123"/>
    <mergeCell ref="R7123:U7123"/>
    <mergeCell ref="V7123:W7123"/>
    <mergeCell ref="D7106:E7106"/>
    <mergeCell ref="F7106:J7106"/>
    <mergeCell ref="K7106:M7106"/>
    <mergeCell ref="N7106:Q7106"/>
    <mergeCell ref="R7106:U7106"/>
    <mergeCell ref="V7106:W7106"/>
    <mergeCell ref="X7106:Y7106"/>
    <mergeCell ref="Z7106:AA7106"/>
    <mergeCell ref="AB7106:AC7106"/>
    <mergeCell ref="AD7106:AE7106"/>
    <mergeCell ref="AF7106:AG7106"/>
    <mergeCell ref="AH7106:AJ7106"/>
    <mergeCell ref="D7107:E7107"/>
    <mergeCell ref="F7107:J7107"/>
    <mergeCell ref="K7107:M7107"/>
    <mergeCell ref="N7107:Q7107"/>
    <mergeCell ref="R7107:U7107"/>
    <mergeCell ref="V7107:W7107"/>
    <mergeCell ref="X7107:Y7107"/>
    <mergeCell ref="Z7107:AA7107"/>
    <mergeCell ref="AB7107:AC7107"/>
    <mergeCell ref="AD7107:AE7107"/>
    <mergeCell ref="AF7107:AG7107"/>
    <mergeCell ref="AH7107:AJ7107"/>
    <mergeCell ref="B7108:E7108"/>
    <mergeCell ref="B7109:F7109"/>
    <mergeCell ref="H7109:R7109"/>
    <mergeCell ref="AB7110:AG7114"/>
    <mergeCell ref="B7111:E7111"/>
    <mergeCell ref="H7111:N7111"/>
    <mergeCell ref="O7111:R7111"/>
    <mergeCell ref="T7111:AA7111"/>
    <mergeCell ref="Z7116:AA7117"/>
    <mergeCell ref="AB7116:AB7117"/>
    <mergeCell ref="AC7116:AC7117"/>
    <mergeCell ref="AE7116:AE7117"/>
    <mergeCell ref="B7116:B7117"/>
    <mergeCell ref="D7116:E7117"/>
    <mergeCell ref="G7116:H7117"/>
    <mergeCell ref="J7116:M7117"/>
    <mergeCell ref="N7116:O7117"/>
    <mergeCell ref="Q7116:S7117"/>
    <mergeCell ref="AF7116:AF7117"/>
    <mergeCell ref="AG7116:AH7117"/>
    <mergeCell ref="D7103:E7103"/>
    <mergeCell ref="F7103:J7103"/>
    <mergeCell ref="K7103:M7103"/>
    <mergeCell ref="N7103:Q7103"/>
    <mergeCell ref="R7103:U7103"/>
    <mergeCell ref="V7103:W7103"/>
    <mergeCell ref="X7103:Y7103"/>
    <mergeCell ref="Z7103:AA7103"/>
    <mergeCell ref="AB7103:AC7103"/>
    <mergeCell ref="AD7103:AE7103"/>
    <mergeCell ref="AF7103:AG7103"/>
    <mergeCell ref="AH7103:AJ7103"/>
    <mergeCell ref="D7104:E7104"/>
    <mergeCell ref="F7104:J7104"/>
    <mergeCell ref="K7104:M7104"/>
    <mergeCell ref="N7104:Q7104"/>
    <mergeCell ref="R7104:U7104"/>
    <mergeCell ref="V7104:W7104"/>
    <mergeCell ref="X7104:Y7104"/>
    <mergeCell ref="Z7104:AA7104"/>
    <mergeCell ref="AB7104:AC7104"/>
    <mergeCell ref="AD7104:AE7104"/>
    <mergeCell ref="AF7104:AG7104"/>
    <mergeCell ref="AH7104:AJ7104"/>
    <mergeCell ref="D7105:E7105"/>
    <mergeCell ref="F7105:J7105"/>
    <mergeCell ref="K7105:M7105"/>
    <mergeCell ref="N7105:Q7105"/>
    <mergeCell ref="R7105:U7105"/>
    <mergeCell ref="V7105:W7105"/>
    <mergeCell ref="X7105:Y7105"/>
    <mergeCell ref="Z7105:AA7105"/>
    <mergeCell ref="AB7105:AC7105"/>
    <mergeCell ref="AD7105:AE7105"/>
    <mergeCell ref="AF7105:AG7105"/>
    <mergeCell ref="AH7105:AJ7105"/>
    <mergeCell ref="D7100:E7100"/>
    <mergeCell ref="F7100:J7100"/>
    <mergeCell ref="K7100:M7100"/>
    <mergeCell ref="N7100:Q7100"/>
    <mergeCell ref="R7100:U7100"/>
    <mergeCell ref="V7100:W7100"/>
    <mergeCell ref="X7100:Y7100"/>
    <mergeCell ref="Z7100:AA7100"/>
    <mergeCell ref="AB7100:AC7100"/>
    <mergeCell ref="AD7100:AE7100"/>
    <mergeCell ref="AF7100:AG7100"/>
    <mergeCell ref="AH7100:AJ7100"/>
    <mergeCell ref="D7101:E7101"/>
    <mergeCell ref="F7101:J7101"/>
    <mergeCell ref="K7101:M7101"/>
    <mergeCell ref="N7101:Q7101"/>
    <mergeCell ref="R7101:U7101"/>
    <mergeCell ref="V7101:W7101"/>
    <mergeCell ref="X7101:Y7101"/>
    <mergeCell ref="Z7101:AA7101"/>
    <mergeCell ref="AB7101:AC7101"/>
    <mergeCell ref="AD7101:AE7101"/>
    <mergeCell ref="AF7101:AG7101"/>
    <mergeCell ref="AH7101:AJ7101"/>
    <mergeCell ref="D7102:E7102"/>
    <mergeCell ref="F7102:J7102"/>
    <mergeCell ref="K7102:M7102"/>
    <mergeCell ref="N7102:Q7102"/>
    <mergeCell ref="R7102:U7102"/>
    <mergeCell ref="V7102:W7102"/>
    <mergeCell ref="X7102:Y7102"/>
    <mergeCell ref="Z7102:AA7102"/>
    <mergeCell ref="AB7102:AC7102"/>
    <mergeCell ref="AD7102:AE7102"/>
    <mergeCell ref="AF7102:AG7102"/>
    <mergeCell ref="AH7102:AJ7102"/>
    <mergeCell ref="D7097:E7097"/>
    <mergeCell ref="F7097:J7097"/>
    <mergeCell ref="K7097:M7097"/>
    <mergeCell ref="N7097:Q7097"/>
    <mergeCell ref="R7097:U7097"/>
    <mergeCell ref="V7097:W7097"/>
    <mergeCell ref="X7097:Y7097"/>
    <mergeCell ref="Z7097:AA7097"/>
    <mergeCell ref="AB7097:AC7097"/>
    <mergeCell ref="AD7097:AE7097"/>
    <mergeCell ref="AF7097:AG7097"/>
    <mergeCell ref="AH7097:AJ7097"/>
    <mergeCell ref="D7098:E7098"/>
    <mergeCell ref="F7098:J7098"/>
    <mergeCell ref="K7098:M7098"/>
    <mergeCell ref="N7098:Q7098"/>
    <mergeCell ref="R7098:U7098"/>
    <mergeCell ref="V7098:W7098"/>
    <mergeCell ref="X7098:Y7098"/>
    <mergeCell ref="Z7098:AA7098"/>
    <mergeCell ref="AB7098:AC7098"/>
    <mergeCell ref="AD7098:AE7098"/>
    <mergeCell ref="AF7098:AG7098"/>
    <mergeCell ref="AH7098:AJ7098"/>
    <mergeCell ref="D7099:E7099"/>
    <mergeCell ref="F7099:J7099"/>
    <mergeCell ref="K7099:M7099"/>
    <mergeCell ref="N7099:Q7099"/>
    <mergeCell ref="R7099:U7099"/>
    <mergeCell ref="V7099:W7099"/>
    <mergeCell ref="X7099:Y7099"/>
    <mergeCell ref="Z7099:AA7099"/>
    <mergeCell ref="AB7099:AC7099"/>
    <mergeCell ref="AD7099:AE7099"/>
    <mergeCell ref="AF7099:AG7099"/>
    <mergeCell ref="AH7099:AJ7099"/>
    <mergeCell ref="D7094:E7094"/>
    <mergeCell ref="F7094:J7094"/>
    <mergeCell ref="K7094:M7094"/>
    <mergeCell ref="N7094:Q7094"/>
    <mergeCell ref="R7094:U7094"/>
    <mergeCell ref="V7094:W7094"/>
    <mergeCell ref="X7094:Y7094"/>
    <mergeCell ref="Z7094:AA7094"/>
    <mergeCell ref="AB7094:AC7094"/>
    <mergeCell ref="AD7094:AE7094"/>
    <mergeCell ref="AF7094:AG7094"/>
    <mergeCell ref="AH7094:AJ7094"/>
    <mergeCell ref="D7095:E7095"/>
    <mergeCell ref="F7095:J7095"/>
    <mergeCell ref="K7095:M7095"/>
    <mergeCell ref="N7095:Q7095"/>
    <mergeCell ref="R7095:U7095"/>
    <mergeCell ref="V7095:W7095"/>
    <mergeCell ref="X7095:Y7095"/>
    <mergeCell ref="Z7095:AA7095"/>
    <mergeCell ref="AB7095:AC7095"/>
    <mergeCell ref="AD7095:AE7095"/>
    <mergeCell ref="AF7095:AG7095"/>
    <mergeCell ref="AH7095:AJ7095"/>
    <mergeCell ref="D7096:E7096"/>
    <mergeCell ref="F7096:J7096"/>
    <mergeCell ref="K7096:M7096"/>
    <mergeCell ref="N7096:Q7096"/>
    <mergeCell ref="R7096:U7096"/>
    <mergeCell ref="V7096:W7096"/>
    <mergeCell ref="X7096:Y7096"/>
    <mergeCell ref="Z7096:AA7096"/>
    <mergeCell ref="AB7096:AC7096"/>
    <mergeCell ref="AD7096:AE7096"/>
    <mergeCell ref="AF7096:AG7096"/>
    <mergeCell ref="AH7096:AJ7096"/>
    <mergeCell ref="D7091:E7091"/>
    <mergeCell ref="F7091:J7091"/>
    <mergeCell ref="K7091:M7091"/>
    <mergeCell ref="N7091:Q7091"/>
    <mergeCell ref="R7091:U7091"/>
    <mergeCell ref="V7091:W7091"/>
    <mergeCell ref="X7091:Y7091"/>
    <mergeCell ref="Z7091:AA7091"/>
    <mergeCell ref="AB7091:AC7091"/>
    <mergeCell ref="AD7091:AE7091"/>
    <mergeCell ref="AF7091:AG7091"/>
    <mergeCell ref="AH7091:AJ7091"/>
    <mergeCell ref="D7092:E7092"/>
    <mergeCell ref="F7092:J7092"/>
    <mergeCell ref="K7092:M7092"/>
    <mergeCell ref="N7092:Q7092"/>
    <mergeCell ref="R7092:U7092"/>
    <mergeCell ref="V7092:W7092"/>
    <mergeCell ref="X7092:Y7092"/>
    <mergeCell ref="Z7092:AA7092"/>
    <mergeCell ref="AB7092:AC7092"/>
    <mergeCell ref="AD7092:AE7092"/>
    <mergeCell ref="AF7092:AG7092"/>
    <mergeCell ref="AH7092:AJ7092"/>
    <mergeCell ref="D7093:E7093"/>
    <mergeCell ref="F7093:J7093"/>
    <mergeCell ref="K7093:M7093"/>
    <mergeCell ref="N7093:Q7093"/>
    <mergeCell ref="R7093:U7093"/>
    <mergeCell ref="V7093:W7093"/>
    <mergeCell ref="X7093:Y7093"/>
    <mergeCell ref="Z7093:AA7093"/>
    <mergeCell ref="AB7093:AC7093"/>
    <mergeCell ref="AD7093:AE7093"/>
    <mergeCell ref="AF7093:AG7093"/>
    <mergeCell ref="AH7093:AJ7093"/>
    <mergeCell ref="D7088:E7088"/>
    <mergeCell ref="F7088:J7088"/>
    <mergeCell ref="K7088:M7088"/>
    <mergeCell ref="N7088:Q7088"/>
    <mergeCell ref="R7088:U7088"/>
    <mergeCell ref="V7088:W7088"/>
    <mergeCell ref="X7088:Y7088"/>
    <mergeCell ref="Z7088:AA7088"/>
    <mergeCell ref="AB7088:AC7088"/>
    <mergeCell ref="AD7088:AE7088"/>
    <mergeCell ref="AF7088:AG7088"/>
    <mergeCell ref="AH7088:AJ7088"/>
    <mergeCell ref="D7089:E7089"/>
    <mergeCell ref="F7089:J7089"/>
    <mergeCell ref="K7089:M7089"/>
    <mergeCell ref="N7089:Q7089"/>
    <mergeCell ref="R7089:U7089"/>
    <mergeCell ref="V7089:W7089"/>
    <mergeCell ref="X7089:Y7089"/>
    <mergeCell ref="Z7089:AA7089"/>
    <mergeCell ref="AB7089:AC7089"/>
    <mergeCell ref="AD7089:AE7089"/>
    <mergeCell ref="AF7089:AG7089"/>
    <mergeCell ref="AH7089:AJ7089"/>
    <mergeCell ref="D7090:E7090"/>
    <mergeCell ref="F7090:J7090"/>
    <mergeCell ref="K7090:M7090"/>
    <mergeCell ref="N7090:Q7090"/>
    <mergeCell ref="R7090:U7090"/>
    <mergeCell ref="V7090:W7090"/>
    <mergeCell ref="X7090:Y7090"/>
    <mergeCell ref="Z7090:AA7090"/>
    <mergeCell ref="AB7090:AC7090"/>
    <mergeCell ref="AD7090:AE7090"/>
    <mergeCell ref="AF7090:AG7090"/>
    <mergeCell ref="AH7090:AJ7090"/>
    <mergeCell ref="D7085:E7085"/>
    <mergeCell ref="F7085:J7085"/>
    <mergeCell ref="K7085:M7085"/>
    <mergeCell ref="N7085:Q7085"/>
    <mergeCell ref="R7085:U7085"/>
    <mergeCell ref="V7085:W7085"/>
    <mergeCell ref="X7085:Y7085"/>
    <mergeCell ref="Z7085:AA7085"/>
    <mergeCell ref="AB7085:AC7085"/>
    <mergeCell ref="AD7085:AE7085"/>
    <mergeCell ref="AF7085:AG7085"/>
    <mergeCell ref="AH7085:AJ7085"/>
    <mergeCell ref="D7086:E7086"/>
    <mergeCell ref="F7086:J7086"/>
    <mergeCell ref="K7086:M7086"/>
    <mergeCell ref="N7086:Q7086"/>
    <mergeCell ref="R7086:U7086"/>
    <mergeCell ref="V7086:W7086"/>
    <mergeCell ref="X7086:Y7086"/>
    <mergeCell ref="Z7086:AA7086"/>
    <mergeCell ref="AB7086:AC7086"/>
    <mergeCell ref="AD7086:AE7086"/>
    <mergeCell ref="AF7086:AG7086"/>
    <mergeCell ref="AH7086:AJ7086"/>
    <mergeCell ref="D7087:E7087"/>
    <mergeCell ref="F7087:J7087"/>
    <mergeCell ref="K7087:M7087"/>
    <mergeCell ref="N7087:Q7087"/>
    <mergeCell ref="R7087:U7087"/>
    <mergeCell ref="V7087:W7087"/>
    <mergeCell ref="X7087:Y7087"/>
    <mergeCell ref="Z7087:AA7087"/>
    <mergeCell ref="AB7087:AC7087"/>
    <mergeCell ref="AD7087:AE7087"/>
    <mergeCell ref="AF7087:AG7087"/>
    <mergeCell ref="AH7087:AJ7087"/>
    <mergeCell ref="D7082:E7082"/>
    <mergeCell ref="F7082:J7082"/>
    <mergeCell ref="K7082:M7082"/>
    <mergeCell ref="N7082:Q7082"/>
    <mergeCell ref="R7082:U7082"/>
    <mergeCell ref="V7082:W7082"/>
    <mergeCell ref="X7082:Y7082"/>
    <mergeCell ref="Z7082:AA7082"/>
    <mergeCell ref="AB7082:AC7082"/>
    <mergeCell ref="AD7082:AE7082"/>
    <mergeCell ref="AF7082:AG7082"/>
    <mergeCell ref="AH7082:AJ7082"/>
    <mergeCell ref="D7083:E7083"/>
    <mergeCell ref="F7083:J7083"/>
    <mergeCell ref="K7083:M7083"/>
    <mergeCell ref="N7083:Q7083"/>
    <mergeCell ref="R7083:U7083"/>
    <mergeCell ref="V7083:W7083"/>
    <mergeCell ref="X7083:Y7083"/>
    <mergeCell ref="Z7083:AA7083"/>
    <mergeCell ref="AB7083:AC7083"/>
    <mergeCell ref="AD7083:AE7083"/>
    <mergeCell ref="AF7083:AG7083"/>
    <mergeCell ref="AH7083:AJ7083"/>
    <mergeCell ref="D7084:E7084"/>
    <mergeCell ref="F7084:J7084"/>
    <mergeCell ref="K7084:M7084"/>
    <mergeCell ref="N7084:Q7084"/>
    <mergeCell ref="R7084:U7084"/>
    <mergeCell ref="V7084:W7084"/>
    <mergeCell ref="X7084:Y7084"/>
    <mergeCell ref="Z7084:AA7084"/>
    <mergeCell ref="AB7084:AC7084"/>
    <mergeCell ref="AD7084:AE7084"/>
    <mergeCell ref="AF7084:AG7084"/>
    <mergeCell ref="AH7084:AJ7084"/>
    <mergeCell ref="D7079:E7079"/>
    <mergeCell ref="F7079:J7079"/>
    <mergeCell ref="K7079:M7079"/>
    <mergeCell ref="N7079:Q7079"/>
    <mergeCell ref="R7079:U7079"/>
    <mergeCell ref="V7079:W7079"/>
    <mergeCell ref="X7079:Y7079"/>
    <mergeCell ref="Z7079:AA7079"/>
    <mergeCell ref="AB7079:AC7079"/>
    <mergeCell ref="AD7079:AE7079"/>
    <mergeCell ref="AF7079:AG7079"/>
    <mergeCell ref="AH7079:AJ7079"/>
    <mergeCell ref="D7080:E7080"/>
    <mergeCell ref="F7080:J7080"/>
    <mergeCell ref="K7080:M7080"/>
    <mergeCell ref="N7080:Q7080"/>
    <mergeCell ref="R7080:U7080"/>
    <mergeCell ref="V7080:W7080"/>
    <mergeCell ref="X7080:Y7080"/>
    <mergeCell ref="Z7080:AA7080"/>
    <mergeCell ref="AB7080:AC7080"/>
    <mergeCell ref="AD7080:AE7080"/>
    <mergeCell ref="AF7080:AG7080"/>
    <mergeCell ref="AH7080:AJ7080"/>
    <mergeCell ref="D7081:E7081"/>
    <mergeCell ref="F7081:J7081"/>
    <mergeCell ref="K7081:M7081"/>
    <mergeCell ref="N7081:Q7081"/>
    <mergeCell ref="R7081:U7081"/>
    <mergeCell ref="V7081:W7081"/>
    <mergeCell ref="X7081:Y7081"/>
    <mergeCell ref="Z7081:AA7081"/>
    <mergeCell ref="AB7081:AC7081"/>
    <mergeCell ref="AD7081:AE7081"/>
    <mergeCell ref="AF7081:AG7081"/>
    <mergeCell ref="AH7081:AJ7081"/>
    <mergeCell ref="D7076:E7076"/>
    <mergeCell ref="F7076:J7076"/>
    <mergeCell ref="K7076:M7076"/>
    <mergeCell ref="N7076:Q7076"/>
    <mergeCell ref="R7076:U7076"/>
    <mergeCell ref="V7076:W7076"/>
    <mergeCell ref="X7076:Y7076"/>
    <mergeCell ref="Z7076:AA7076"/>
    <mergeCell ref="AB7076:AC7076"/>
    <mergeCell ref="AD7076:AE7076"/>
    <mergeCell ref="AF7076:AG7076"/>
    <mergeCell ref="AH7076:AJ7076"/>
    <mergeCell ref="D7077:E7077"/>
    <mergeCell ref="F7077:J7077"/>
    <mergeCell ref="K7077:M7077"/>
    <mergeCell ref="N7077:Q7077"/>
    <mergeCell ref="R7077:U7077"/>
    <mergeCell ref="V7077:W7077"/>
    <mergeCell ref="X7077:Y7077"/>
    <mergeCell ref="Z7077:AA7077"/>
    <mergeCell ref="AB7077:AC7077"/>
    <mergeCell ref="AD7077:AE7077"/>
    <mergeCell ref="AF7077:AG7077"/>
    <mergeCell ref="AH7077:AJ7077"/>
    <mergeCell ref="D7078:E7078"/>
    <mergeCell ref="F7078:J7078"/>
    <mergeCell ref="K7078:M7078"/>
    <mergeCell ref="N7078:Q7078"/>
    <mergeCell ref="R7078:U7078"/>
    <mergeCell ref="V7078:W7078"/>
    <mergeCell ref="X7078:Y7078"/>
    <mergeCell ref="Z7078:AA7078"/>
    <mergeCell ref="AB7078:AC7078"/>
    <mergeCell ref="AD7078:AE7078"/>
    <mergeCell ref="AF7078:AG7078"/>
    <mergeCell ref="AH7078:AJ7078"/>
    <mergeCell ref="D7073:E7073"/>
    <mergeCell ref="F7073:J7073"/>
    <mergeCell ref="K7073:M7073"/>
    <mergeCell ref="N7073:Q7073"/>
    <mergeCell ref="R7073:U7073"/>
    <mergeCell ref="V7073:W7073"/>
    <mergeCell ref="X7073:Y7073"/>
    <mergeCell ref="Z7073:AA7073"/>
    <mergeCell ref="AB7073:AC7073"/>
    <mergeCell ref="AD7073:AE7073"/>
    <mergeCell ref="AF7073:AG7073"/>
    <mergeCell ref="AH7073:AJ7073"/>
    <mergeCell ref="D7074:E7074"/>
    <mergeCell ref="F7074:J7074"/>
    <mergeCell ref="K7074:M7074"/>
    <mergeCell ref="N7074:Q7074"/>
    <mergeCell ref="R7074:U7074"/>
    <mergeCell ref="V7074:W7074"/>
    <mergeCell ref="X7074:Y7074"/>
    <mergeCell ref="Z7074:AA7074"/>
    <mergeCell ref="AB7074:AC7074"/>
    <mergeCell ref="AD7074:AE7074"/>
    <mergeCell ref="AF7074:AG7074"/>
    <mergeCell ref="AH7074:AJ7074"/>
    <mergeCell ref="D7075:E7075"/>
    <mergeCell ref="F7075:J7075"/>
    <mergeCell ref="K7075:M7075"/>
    <mergeCell ref="N7075:Q7075"/>
    <mergeCell ref="R7075:U7075"/>
    <mergeCell ref="V7075:W7075"/>
    <mergeCell ref="X7075:Y7075"/>
    <mergeCell ref="Z7075:AA7075"/>
    <mergeCell ref="AB7075:AC7075"/>
    <mergeCell ref="AD7075:AE7075"/>
    <mergeCell ref="AF7075:AG7075"/>
    <mergeCell ref="AH7075:AJ7075"/>
    <mergeCell ref="D7070:E7070"/>
    <mergeCell ref="F7070:J7070"/>
    <mergeCell ref="K7070:M7070"/>
    <mergeCell ref="N7070:Q7070"/>
    <mergeCell ref="R7070:U7070"/>
    <mergeCell ref="V7070:W7070"/>
    <mergeCell ref="X7070:Y7070"/>
    <mergeCell ref="Z7070:AA7070"/>
    <mergeCell ref="AB7070:AC7070"/>
    <mergeCell ref="AD7070:AE7070"/>
    <mergeCell ref="AF7070:AG7070"/>
    <mergeCell ref="AH7070:AJ7070"/>
    <mergeCell ref="D7071:E7071"/>
    <mergeCell ref="F7071:J7071"/>
    <mergeCell ref="K7071:M7071"/>
    <mergeCell ref="N7071:Q7071"/>
    <mergeCell ref="R7071:U7071"/>
    <mergeCell ref="V7071:W7071"/>
    <mergeCell ref="X7071:Y7071"/>
    <mergeCell ref="Z7071:AA7071"/>
    <mergeCell ref="AB7071:AC7071"/>
    <mergeCell ref="AD7071:AE7071"/>
    <mergeCell ref="AF7071:AG7071"/>
    <mergeCell ref="AH7071:AJ7071"/>
    <mergeCell ref="D7072:E7072"/>
    <mergeCell ref="F7072:J7072"/>
    <mergeCell ref="K7072:M7072"/>
    <mergeCell ref="N7072:Q7072"/>
    <mergeCell ref="R7072:U7072"/>
    <mergeCell ref="V7072:W7072"/>
    <mergeCell ref="X7072:Y7072"/>
    <mergeCell ref="Z7072:AA7072"/>
    <mergeCell ref="AB7072:AC7072"/>
    <mergeCell ref="AD7072:AE7072"/>
    <mergeCell ref="AF7072:AG7072"/>
    <mergeCell ref="AH7072:AJ7072"/>
    <mergeCell ref="B7060:F7060"/>
    <mergeCell ref="H7060:R7060"/>
    <mergeCell ref="AB7061:AG7065"/>
    <mergeCell ref="B7062:E7062"/>
    <mergeCell ref="H7062:N7062"/>
    <mergeCell ref="O7062:R7062"/>
    <mergeCell ref="T7062:AA7062"/>
    <mergeCell ref="B7067:B7068"/>
    <mergeCell ref="D7067:E7068"/>
    <mergeCell ref="G7067:H7068"/>
    <mergeCell ref="J7067:M7068"/>
    <mergeCell ref="N7067:O7068"/>
    <mergeCell ref="Q7067:S7068"/>
    <mergeCell ref="T7067:U7068"/>
    <mergeCell ref="X7067:Y7068"/>
    <mergeCell ref="Z7067:AA7068"/>
    <mergeCell ref="AB7067:AB7068"/>
    <mergeCell ref="AC7067:AC7068"/>
    <mergeCell ref="AE7067:AE7068"/>
    <mergeCell ref="AF7067:AF7068"/>
    <mergeCell ref="AG7067:AH7068"/>
    <mergeCell ref="D7069:E7069"/>
    <mergeCell ref="F7069:J7069"/>
    <mergeCell ref="K7069:M7069"/>
    <mergeCell ref="N7069:Q7069"/>
    <mergeCell ref="R7069:U7069"/>
    <mergeCell ref="V7069:W7069"/>
    <mergeCell ref="X7069:Y7069"/>
    <mergeCell ref="Z7069:AA7069"/>
    <mergeCell ref="AB7069:AC7069"/>
    <mergeCell ref="AD7069:AE7069"/>
    <mergeCell ref="AF7069:AG7069"/>
    <mergeCell ref="AH7069:AJ7069"/>
    <mergeCell ref="D7051:E7051"/>
    <mergeCell ref="F7051:J7051"/>
    <mergeCell ref="K7051:M7051"/>
    <mergeCell ref="N7051:Q7051"/>
    <mergeCell ref="R7051:U7051"/>
    <mergeCell ref="V7051:W7051"/>
    <mergeCell ref="D7052:E7052"/>
    <mergeCell ref="F7052:J7052"/>
    <mergeCell ref="K7052:M7052"/>
    <mergeCell ref="N7052:Q7052"/>
    <mergeCell ref="R7052:U7052"/>
    <mergeCell ref="V7052:W7052"/>
    <mergeCell ref="D7053:E7053"/>
    <mergeCell ref="F7053:J7053"/>
    <mergeCell ref="K7053:M7053"/>
    <mergeCell ref="N7053:Q7053"/>
    <mergeCell ref="R7053:U7053"/>
    <mergeCell ref="V7053:W7053"/>
    <mergeCell ref="D7054:E7054"/>
    <mergeCell ref="F7054:J7054"/>
    <mergeCell ref="K7054:M7054"/>
    <mergeCell ref="N7054:Q7054"/>
    <mergeCell ref="R7054:U7054"/>
    <mergeCell ref="V7054:W7054"/>
    <mergeCell ref="D7055:E7055"/>
    <mergeCell ref="F7055:J7055"/>
    <mergeCell ref="K7055:M7055"/>
    <mergeCell ref="N7055:Q7055"/>
    <mergeCell ref="R7055:U7055"/>
    <mergeCell ref="V7055:W7055"/>
    <mergeCell ref="D7056:E7056"/>
    <mergeCell ref="F7056:J7056"/>
    <mergeCell ref="K7056:M7056"/>
    <mergeCell ref="N7056:Q7056"/>
    <mergeCell ref="R7056:U7056"/>
    <mergeCell ref="V7056:W7056"/>
    <mergeCell ref="D7045:E7045"/>
    <mergeCell ref="F7045:J7045"/>
    <mergeCell ref="K7045:M7045"/>
    <mergeCell ref="N7045:Q7045"/>
    <mergeCell ref="R7045:U7045"/>
    <mergeCell ref="V7045:W7045"/>
    <mergeCell ref="D7046:E7046"/>
    <mergeCell ref="F7046:J7046"/>
    <mergeCell ref="K7046:M7046"/>
    <mergeCell ref="N7046:Q7046"/>
    <mergeCell ref="R7046:U7046"/>
    <mergeCell ref="V7046:W7046"/>
    <mergeCell ref="D7047:E7047"/>
    <mergeCell ref="F7047:J7047"/>
    <mergeCell ref="K7047:M7047"/>
    <mergeCell ref="N7047:Q7047"/>
    <mergeCell ref="R7047:U7047"/>
    <mergeCell ref="V7047:W7047"/>
    <mergeCell ref="D7048:E7048"/>
    <mergeCell ref="F7048:J7048"/>
    <mergeCell ref="K7048:M7048"/>
    <mergeCell ref="N7048:Q7048"/>
    <mergeCell ref="R7048:U7048"/>
    <mergeCell ref="V7048:W7048"/>
    <mergeCell ref="D7049:E7049"/>
    <mergeCell ref="F7049:J7049"/>
    <mergeCell ref="K7049:M7049"/>
    <mergeCell ref="N7049:Q7049"/>
    <mergeCell ref="R7049:U7049"/>
    <mergeCell ref="V7049:W7049"/>
    <mergeCell ref="D7050:E7050"/>
    <mergeCell ref="F7050:J7050"/>
    <mergeCell ref="K7050:M7050"/>
    <mergeCell ref="N7050:Q7050"/>
    <mergeCell ref="R7050:U7050"/>
    <mergeCell ref="V7050:W7050"/>
    <mergeCell ref="D7039:E7039"/>
    <mergeCell ref="F7039:J7039"/>
    <mergeCell ref="K7039:M7039"/>
    <mergeCell ref="N7039:Q7039"/>
    <mergeCell ref="R7039:U7039"/>
    <mergeCell ref="V7039:W7039"/>
    <mergeCell ref="D7040:E7040"/>
    <mergeCell ref="F7040:J7040"/>
    <mergeCell ref="K7040:M7040"/>
    <mergeCell ref="N7040:Q7040"/>
    <mergeCell ref="R7040:U7040"/>
    <mergeCell ref="V7040:W7040"/>
    <mergeCell ref="D7041:E7041"/>
    <mergeCell ref="F7041:J7041"/>
    <mergeCell ref="K7041:M7041"/>
    <mergeCell ref="N7041:Q7041"/>
    <mergeCell ref="R7041:U7041"/>
    <mergeCell ref="V7041:W7041"/>
    <mergeCell ref="D7042:E7042"/>
    <mergeCell ref="F7042:J7042"/>
    <mergeCell ref="K7042:M7042"/>
    <mergeCell ref="N7042:Q7042"/>
    <mergeCell ref="R7042:U7042"/>
    <mergeCell ref="V7042:W7042"/>
    <mergeCell ref="D7043:E7043"/>
    <mergeCell ref="F7043:J7043"/>
    <mergeCell ref="K7043:M7043"/>
    <mergeCell ref="N7043:Q7043"/>
    <mergeCell ref="R7043:U7043"/>
    <mergeCell ref="V7043:W7043"/>
    <mergeCell ref="D7044:E7044"/>
    <mergeCell ref="F7044:J7044"/>
    <mergeCell ref="K7044:M7044"/>
    <mergeCell ref="N7044:Q7044"/>
    <mergeCell ref="R7044:U7044"/>
    <mergeCell ref="V7044:W7044"/>
    <mergeCell ref="D7033:E7033"/>
    <mergeCell ref="F7033:J7033"/>
    <mergeCell ref="K7033:M7033"/>
    <mergeCell ref="N7033:Q7033"/>
    <mergeCell ref="R7033:U7033"/>
    <mergeCell ref="V7033:W7033"/>
    <mergeCell ref="T7031:U7032"/>
    <mergeCell ref="X7031:Y7032"/>
    <mergeCell ref="D7034:E7034"/>
    <mergeCell ref="F7034:J7034"/>
    <mergeCell ref="K7034:M7034"/>
    <mergeCell ref="N7034:Q7034"/>
    <mergeCell ref="R7034:U7034"/>
    <mergeCell ref="V7034:W7034"/>
    <mergeCell ref="D7035:E7035"/>
    <mergeCell ref="F7035:J7035"/>
    <mergeCell ref="K7035:M7035"/>
    <mergeCell ref="N7035:Q7035"/>
    <mergeCell ref="R7035:U7035"/>
    <mergeCell ref="V7035:W7035"/>
    <mergeCell ref="D7036:E7036"/>
    <mergeCell ref="F7036:J7036"/>
    <mergeCell ref="K7036:M7036"/>
    <mergeCell ref="N7036:Q7036"/>
    <mergeCell ref="R7036:U7036"/>
    <mergeCell ref="V7036:W7036"/>
    <mergeCell ref="D7037:E7037"/>
    <mergeCell ref="F7037:J7037"/>
    <mergeCell ref="K7037:M7037"/>
    <mergeCell ref="N7037:Q7037"/>
    <mergeCell ref="R7037:U7037"/>
    <mergeCell ref="V7037:W7037"/>
    <mergeCell ref="D7038:E7038"/>
    <mergeCell ref="F7038:J7038"/>
    <mergeCell ref="K7038:M7038"/>
    <mergeCell ref="N7038:Q7038"/>
    <mergeCell ref="R7038:U7038"/>
    <mergeCell ref="V7038:W7038"/>
    <mergeCell ref="D7021:E7021"/>
    <mergeCell ref="F7021:J7021"/>
    <mergeCell ref="K7021:M7021"/>
    <mergeCell ref="N7021:Q7021"/>
    <mergeCell ref="R7021:U7021"/>
    <mergeCell ref="V7021:W7021"/>
    <mergeCell ref="X7021:Y7021"/>
    <mergeCell ref="Z7021:AA7021"/>
    <mergeCell ref="AB7021:AC7021"/>
    <mergeCell ref="AD7021:AE7021"/>
    <mergeCell ref="AF7021:AG7021"/>
    <mergeCell ref="AH7021:AJ7021"/>
    <mergeCell ref="D7022:E7022"/>
    <mergeCell ref="F7022:J7022"/>
    <mergeCell ref="K7022:M7022"/>
    <mergeCell ref="N7022:Q7022"/>
    <mergeCell ref="R7022:U7022"/>
    <mergeCell ref="V7022:W7022"/>
    <mergeCell ref="X7022:Y7022"/>
    <mergeCell ref="Z7022:AA7022"/>
    <mergeCell ref="AB7022:AC7022"/>
    <mergeCell ref="AD7022:AE7022"/>
    <mergeCell ref="AF7022:AG7022"/>
    <mergeCell ref="AH7022:AJ7022"/>
    <mergeCell ref="B7023:E7023"/>
    <mergeCell ref="B7024:F7024"/>
    <mergeCell ref="H7024:R7024"/>
    <mergeCell ref="AB7025:AG7029"/>
    <mergeCell ref="B7026:E7026"/>
    <mergeCell ref="H7026:N7026"/>
    <mergeCell ref="O7026:R7026"/>
    <mergeCell ref="T7026:AA7026"/>
    <mergeCell ref="Z7031:AA7032"/>
    <mergeCell ref="AB7031:AB7032"/>
    <mergeCell ref="AC7031:AC7032"/>
    <mergeCell ref="AE7031:AE7032"/>
    <mergeCell ref="B7031:B7032"/>
    <mergeCell ref="D7031:E7032"/>
    <mergeCell ref="G7031:H7032"/>
    <mergeCell ref="J7031:M7032"/>
    <mergeCell ref="N7031:O7032"/>
    <mergeCell ref="Q7031:S7032"/>
    <mergeCell ref="AF7031:AF7032"/>
    <mergeCell ref="AG7031:AH7032"/>
    <mergeCell ref="D7018:E7018"/>
    <mergeCell ref="F7018:J7018"/>
    <mergeCell ref="K7018:M7018"/>
    <mergeCell ref="N7018:Q7018"/>
    <mergeCell ref="R7018:U7018"/>
    <mergeCell ref="V7018:W7018"/>
    <mergeCell ref="X7018:Y7018"/>
    <mergeCell ref="Z7018:AA7018"/>
    <mergeCell ref="AB7018:AC7018"/>
    <mergeCell ref="AD7018:AE7018"/>
    <mergeCell ref="AF7018:AG7018"/>
    <mergeCell ref="AH7018:AJ7018"/>
    <mergeCell ref="D7019:E7019"/>
    <mergeCell ref="F7019:J7019"/>
    <mergeCell ref="K7019:M7019"/>
    <mergeCell ref="N7019:Q7019"/>
    <mergeCell ref="R7019:U7019"/>
    <mergeCell ref="V7019:W7019"/>
    <mergeCell ref="X7019:Y7019"/>
    <mergeCell ref="Z7019:AA7019"/>
    <mergeCell ref="AB7019:AC7019"/>
    <mergeCell ref="AD7019:AE7019"/>
    <mergeCell ref="AF7019:AG7019"/>
    <mergeCell ref="AH7019:AJ7019"/>
    <mergeCell ref="D7020:E7020"/>
    <mergeCell ref="F7020:J7020"/>
    <mergeCell ref="K7020:M7020"/>
    <mergeCell ref="N7020:Q7020"/>
    <mergeCell ref="R7020:U7020"/>
    <mergeCell ref="V7020:W7020"/>
    <mergeCell ref="X7020:Y7020"/>
    <mergeCell ref="Z7020:AA7020"/>
    <mergeCell ref="AB7020:AC7020"/>
    <mergeCell ref="AD7020:AE7020"/>
    <mergeCell ref="AF7020:AG7020"/>
    <mergeCell ref="AH7020:AJ7020"/>
    <mergeCell ref="D7015:E7015"/>
    <mergeCell ref="F7015:J7015"/>
    <mergeCell ref="K7015:M7015"/>
    <mergeCell ref="N7015:Q7015"/>
    <mergeCell ref="R7015:U7015"/>
    <mergeCell ref="V7015:W7015"/>
    <mergeCell ref="X7015:Y7015"/>
    <mergeCell ref="Z7015:AA7015"/>
    <mergeCell ref="AB7015:AC7015"/>
    <mergeCell ref="AD7015:AE7015"/>
    <mergeCell ref="AF7015:AG7015"/>
    <mergeCell ref="AH7015:AJ7015"/>
    <mergeCell ref="D7016:E7016"/>
    <mergeCell ref="F7016:J7016"/>
    <mergeCell ref="K7016:M7016"/>
    <mergeCell ref="N7016:Q7016"/>
    <mergeCell ref="R7016:U7016"/>
    <mergeCell ref="V7016:W7016"/>
    <mergeCell ref="X7016:Y7016"/>
    <mergeCell ref="Z7016:AA7016"/>
    <mergeCell ref="AB7016:AC7016"/>
    <mergeCell ref="AD7016:AE7016"/>
    <mergeCell ref="AF7016:AG7016"/>
    <mergeCell ref="AH7016:AJ7016"/>
    <mergeCell ref="D7017:E7017"/>
    <mergeCell ref="F7017:J7017"/>
    <mergeCell ref="K7017:M7017"/>
    <mergeCell ref="N7017:Q7017"/>
    <mergeCell ref="R7017:U7017"/>
    <mergeCell ref="V7017:W7017"/>
    <mergeCell ref="X7017:Y7017"/>
    <mergeCell ref="Z7017:AA7017"/>
    <mergeCell ref="AB7017:AC7017"/>
    <mergeCell ref="AD7017:AE7017"/>
    <mergeCell ref="AF7017:AG7017"/>
    <mergeCell ref="AH7017:AJ7017"/>
    <mergeCell ref="D7012:E7012"/>
    <mergeCell ref="F7012:J7012"/>
    <mergeCell ref="K7012:M7012"/>
    <mergeCell ref="N7012:Q7012"/>
    <mergeCell ref="R7012:U7012"/>
    <mergeCell ref="V7012:W7012"/>
    <mergeCell ref="X7012:Y7012"/>
    <mergeCell ref="Z7012:AA7012"/>
    <mergeCell ref="AB7012:AC7012"/>
    <mergeCell ref="AD7012:AE7012"/>
    <mergeCell ref="AF7012:AG7012"/>
    <mergeCell ref="AH7012:AJ7012"/>
    <mergeCell ref="D7013:E7013"/>
    <mergeCell ref="F7013:J7013"/>
    <mergeCell ref="K7013:M7013"/>
    <mergeCell ref="N7013:Q7013"/>
    <mergeCell ref="R7013:U7013"/>
    <mergeCell ref="V7013:W7013"/>
    <mergeCell ref="X7013:Y7013"/>
    <mergeCell ref="Z7013:AA7013"/>
    <mergeCell ref="AB7013:AC7013"/>
    <mergeCell ref="AD7013:AE7013"/>
    <mergeCell ref="AF7013:AG7013"/>
    <mergeCell ref="AH7013:AJ7013"/>
    <mergeCell ref="D7014:E7014"/>
    <mergeCell ref="F7014:J7014"/>
    <mergeCell ref="K7014:M7014"/>
    <mergeCell ref="N7014:Q7014"/>
    <mergeCell ref="R7014:U7014"/>
    <mergeCell ref="V7014:W7014"/>
    <mergeCell ref="X7014:Y7014"/>
    <mergeCell ref="Z7014:AA7014"/>
    <mergeCell ref="AB7014:AC7014"/>
    <mergeCell ref="AD7014:AE7014"/>
    <mergeCell ref="AF7014:AG7014"/>
    <mergeCell ref="AH7014:AJ7014"/>
    <mergeCell ref="D7009:E7009"/>
    <mergeCell ref="F7009:J7009"/>
    <mergeCell ref="K7009:M7009"/>
    <mergeCell ref="N7009:Q7009"/>
    <mergeCell ref="R7009:U7009"/>
    <mergeCell ref="V7009:W7009"/>
    <mergeCell ref="X7009:Y7009"/>
    <mergeCell ref="Z7009:AA7009"/>
    <mergeCell ref="AB7009:AC7009"/>
    <mergeCell ref="AD7009:AE7009"/>
    <mergeCell ref="AF7009:AG7009"/>
    <mergeCell ref="AH7009:AJ7009"/>
    <mergeCell ref="D7010:E7010"/>
    <mergeCell ref="F7010:J7010"/>
    <mergeCell ref="K7010:M7010"/>
    <mergeCell ref="N7010:Q7010"/>
    <mergeCell ref="R7010:U7010"/>
    <mergeCell ref="V7010:W7010"/>
    <mergeCell ref="X7010:Y7010"/>
    <mergeCell ref="Z7010:AA7010"/>
    <mergeCell ref="AB7010:AC7010"/>
    <mergeCell ref="AD7010:AE7010"/>
    <mergeCell ref="AF7010:AG7010"/>
    <mergeCell ref="AH7010:AJ7010"/>
    <mergeCell ref="D7011:E7011"/>
    <mergeCell ref="F7011:J7011"/>
    <mergeCell ref="K7011:M7011"/>
    <mergeCell ref="N7011:Q7011"/>
    <mergeCell ref="R7011:U7011"/>
    <mergeCell ref="V7011:W7011"/>
    <mergeCell ref="X7011:Y7011"/>
    <mergeCell ref="Z7011:AA7011"/>
    <mergeCell ref="AB7011:AC7011"/>
    <mergeCell ref="AD7011:AE7011"/>
    <mergeCell ref="AF7011:AG7011"/>
    <mergeCell ref="AH7011:AJ7011"/>
    <mergeCell ref="D7006:E7006"/>
    <mergeCell ref="F7006:J7006"/>
    <mergeCell ref="K7006:M7006"/>
    <mergeCell ref="N7006:Q7006"/>
    <mergeCell ref="R7006:U7006"/>
    <mergeCell ref="V7006:W7006"/>
    <mergeCell ref="X7006:Y7006"/>
    <mergeCell ref="Z7006:AA7006"/>
    <mergeCell ref="AB7006:AC7006"/>
    <mergeCell ref="AD7006:AE7006"/>
    <mergeCell ref="AF7006:AG7006"/>
    <mergeCell ref="AH7006:AJ7006"/>
    <mergeCell ref="D7007:E7007"/>
    <mergeCell ref="F7007:J7007"/>
    <mergeCell ref="K7007:M7007"/>
    <mergeCell ref="N7007:Q7007"/>
    <mergeCell ref="R7007:U7007"/>
    <mergeCell ref="V7007:W7007"/>
    <mergeCell ref="X7007:Y7007"/>
    <mergeCell ref="Z7007:AA7007"/>
    <mergeCell ref="AB7007:AC7007"/>
    <mergeCell ref="AD7007:AE7007"/>
    <mergeCell ref="AF7007:AG7007"/>
    <mergeCell ref="AH7007:AJ7007"/>
    <mergeCell ref="D7008:E7008"/>
    <mergeCell ref="F7008:J7008"/>
    <mergeCell ref="K7008:M7008"/>
    <mergeCell ref="N7008:Q7008"/>
    <mergeCell ref="R7008:U7008"/>
    <mergeCell ref="V7008:W7008"/>
    <mergeCell ref="X7008:Y7008"/>
    <mergeCell ref="Z7008:AA7008"/>
    <mergeCell ref="AB7008:AC7008"/>
    <mergeCell ref="AD7008:AE7008"/>
    <mergeCell ref="AF7008:AG7008"/>
    <mergeCell ref="AH7008:AJ7008"/>
    <mergeCell ref="D7003:E7003"/>
    <mergeCell ref="F7003:J7003"/>
    <mergeCell ref="K7003:M7003"/>
    <mergeCell ref="N7003:Q7003"/>
    <mergeCell ref="R7003:U7003"/>
    <mergeCell ref="V7003:W7003"/>
    <mergeCell ref="X7003:Y7003"/>
    <mergeCell ref="Z7003:AA7003"/>
    <mergeCell ref="AB7003:AC7003"/>
    <mergeCell ref="AD7003:AE7003"/>
    <mergeCell ref="AF7003:AG7003"/>
    <mergeCell ref="AH7003:AJ7003"/>
    <mergeCell ref="D7004:E7004"/>
    <mergeCell ref="F7004:J7004"/>
    <mergeCell ref="K7004:M7004"/>
    <mergeCell ref="N7004:Q7004"/>
    <mergeCell ref="R7004:U7004"/>
    <mergeCell ref="V7004:W7004"/>
    <mergeCell ref="X7004:Y7004"/>
    <mergeCell ref="Z7004:AA7004"/>
    <mergeCell ref="AB7004:AC7004"/>
    <mergeCell ref="AD7004:AE7004"/>
    <mergeCell ref="AF7004:AG7004"/>
    <mergeCell ref="AH7004:AJ7004"/>
    <mergeCell ref="D7005:E7005"/>
    <mergeCell ref="F7005:J7005"/>
    <mergeCell ref="K7005:M7005"/>
    <mergeCell ref="N7005:Q7005"/>
    <mergeCell ref="R7005:U7005"/>
    <mergeCell ref="V7005:W7005"/>
    <mergeCell ref="X7005:Y7005"/>
    <mergeCell ref="Z7005:AA7005"/>
    <mergeCell ref="AB7005:AC7005"/>
    <mergeCell ref="AD7005:AE7005"/>
    <mergeCell ref="AF7005:AG7005"/>
    <mergeCell ref="AH7005:AJ7005"/>
    <mergeCell ref="D7000:E7000"/>
    <mergeCell ref="F7000:J7000"/>
    <mergeCell ref="K7000:M7000"/>
    <mergeCell ref="N7000:Q7000"/>
    <mergeCell ref="R7000:U7000"/>
    <mergeCell ref="V7000:W7000"/>
    <mergeCell ref="X7000:Y7000"/>
    <mergeCell ref="Z7000:AA7000"/>
    <mergeCell ref="AB7000:AC7000"/>
    <mergeCell ref="AD7000:AE7000"/>
    <mergeCell ref="AF7000:AG7000"/>
    <mergeCell ref="AH7000:AJ7000"/>
    <mergeCell ref="D7001:E7001"/>
    <mergeCell ref="F7001:J7001"/>
    <mergeCell ref="K7001:M7001"/>
    <mergeCell ref="N7001:Q7001"/>
    <mergeCell ref="R7001:U7001"/>
    <mergeCell ref="V7001:W7001"/>
    <mergeCell ref="X7001:Y7001"/>
    <mergeCell ref="Z7001:AA7001"/>
    <mergeCell ref="AB7001:AC7001"/>
    <mergeCell ref="AD7001:AE7001"/>
    <mergeCell ref="AF7001:AG7001"/>
    <mergeCell ref="AH7001:AJ7001"/>
    <mergeCell ref="D7002:E7002"/>
    <mergeCell ref="F7002:J7002"/>
    <mergeCell ref="K7002:M7002"/>
    <mergeCell ref="N7002:Q7002"/>
    <mergeCell ref="R7002:U7002"/>
    <mergeCell ref="V7002:W7002"/>
    <mergeCell ref="X7002:Y7002"/>
    <mergeCell ref="Z7002:AA7002"/>
    <mergeCell ref="AB7002:AC7002"/>
    <mergeCell ref="AD7002:AE7002"/>
    <mergeCell ref="AF7002:AG7002"/>
    <mergeCell ref="AH7002:AJ7002"/>
    <mergeCell ref="D6997:E6997"/>
    <mergeCell ref="F6997:J6997"/>
    <mergeCell ref="K6997:M6997"/>
    <mergeCell ref="N6997:Q6997"/>
    <mergeCell ref="R6997:U6997"/>
    <mergeCell ref="V6997:W6997"/>
    <mergeCell ref="X6997:Y6997"/>
    <mergeCell ref="Z6997:AA6997"/>
    <mergeCell ref="AB6997:AC6997"/>
    <mergeCell ref="AD6997:AE6997"/>
    <mergeCell ref="AF6997:AG6997"/>
    <mergeCell ref="AH6997:AJ6997"/>
    <mergeCell ref="D6998:E6998"/>
    <mergeCell ref="F6998:J6998"/>
    <mergeCell ref="K6998:M6998"/>
    <mergeCell ref="N6998:Q6998"/>
    <mergeCell ref="R6998:U6998"/>
    <mergeCell ref="V6998:W6998"/>
    <mergeCell ref="X6998:Y6998"/>
    <mergeCell ref="Z6998:AA6998"/>
    <mergeCell ref="AB6998:AC6998"/>
    <mergeCell ref="AD6998:AE6998"/>
    <mergeCell ref="AF6998:AG6998"/>
    <mergeCell ref="AH6998:AJ6998"/>
    <mergeCell ref="D6999:E6999"/>
    <mergeCell ref="F6999:J6999"/>
    <mergeCell ref="K6999:M6999"/>
    <mergeCell ref="N6999:Q6999"/>
    <mergeCell ref="R6999:U6999"/>
    <mergeCell ref="V6999:W6999"/>
    <mergeCell ref="X6999:Y6999"/>
    <mergeCell ref="Z6999:AA6999"/>
    <mergeCell ref="AB6999:AC6999"/>
    <mergeCell ref="AD6999:AE6999"/>
    <mergeCell ref="AF6999:AG6999"/>
    <mergeCell ref="AH6999:AJ6999"/>
    <mergeCell ref="D6994:E6994"/>
    <mergeCell ref="F6994:J6994"/>
    <mergeCell ref="K6994:M6994"/>
    <mergeCell ref="N6994:Q6994"/>
    <mergeCell ref="R6994:U6994"/>
    <mergeCell ref="V6994:W6994"/>
    <mergeCell ref="X6994:Y6994"/>
    <mergeCell ref="Z6994:AA6994"/>
    <mergeCell ref="AB6994:AC6994"/>
    <mergeCell ref="AD6994:AE6994"/>
    <mergeCell ref="AF6994:AG6994"/>
    <mergeCell ref="AH6994:AJ6994"/>
    <mergeCell ref="D6995:E6995"/>
    <mergeCell ref="F6995:J6995"/>
    <mergeCell ref="K6995:M6995"/>
    <mergeCell ref="N6995:Q6995"/>
    <mergeCell ref="R6995:U6995"/>
    <mergeCell ref="V6995:W6995"/>
    <mergeCell ref="X6995:Y6995"/>
    <mergeCell ref="Z6995:AA6995"/>
    <mergeCell ref="AB6995:AC6995"/>
    <mergeCell ref="AD6995:AE6995"/>
    <mergeCell ref="AF6995:AG6995"/>
    <mergeCell ref="AH6995:AJ6995"/>
    <mergeCell ref="D6996:E6996"/>
    <mergeCell ref="F6996:J6996"/>
    <mergeCell ref="K6996:M6996"/>
    <mergeCell ref="N6996:Q6996"/>
    <mergeCell ref="R6996:U6996"/>
    <mergeCell ref="V6996:W6996"/>
    <mergeCell ref="X6996:Y6996"/>
    <mergeCell ref="Z6996:AA6996"/>
    <mergeCell ref="AB6996:AC6996"/>
    <mergeCell ref="AD6996:AE6996"/>
    <mergeCell ref="AF6996:AG6996"/>
    <mergeCell ref="AH6996:AJ6996"/>
    <mergeCell ref="D6991:E6991"/>
    <mergeCell ref="F6991:J6991"/>
    <mergeCell ref="K6991:M6991"/>
    <mergeCell ref="N6991:Q6991"/>
    <mergeCell ref="R6991:U6991"/>
    <mergeCell ref="V6991:W6991"/>
    <mergeCell ref="X6991:Y6991"/>
    <mergeCell ref="Z6991:AA6991"/>
    <mergeCell ref="AB6991:AC6991"/>
    <mergeCell ref="AD6991:AE6991"/>
    <mergeCell ref="AF6991:AG6991"/>
    <mergeCell ref="AH6991:AJ6991"/>
    <mergeCell ref="D6992:E6992"/>
    <mergeCell ref="F6992:J6992"/>
    <mergeCell ref="K6992:M6992"/>
    <mergeCell ref="N6992:Q6992"/>
    <mergeCell ref="R6992:U6992"/>
    <mergeCell ref="V6992:W6992"/>
    <mergeCell ref="X6992:Y6992"/>
    <mergeCell ref="Z6992:AA6992"/>
    <mergeCell ref="AB6992:AC6992"/>
    <mergeCell ref="AD6992:AE6992"/>
    <mergeCell ref="AF6992:AG6992"/>
    <mergeCell ref="AH6992:AJ6992"/>
    <mergeCell ref="D6993:E6993"/>
    <mergeCell ref="F6993:J6993"/>
    <mergeCell ref="K6993:M6993"/>
    <mergeCell ref="N6993:Q6993"/>
    <mergeCell ref="R6993:U6993"/>
    <mergeCell ref="V6993:W6993"/>
    <mergeCell ref="X6993:Y6993"/>
    <mergeCell ref="Z6993:AA6993"/>
    <mergeCell ref="AB6993:AC6993"/>
    <mergeCell ref="AD6993:AE6993"/>
    <mergeCell ref="AF6993:AG6993"/>
    <mergeCell ref="AH6993:AJ6993"/>
    <mergeCell ref="D6988:E6988"/>
    <mergeCell ref="F6988:J6988"/>
    <mergeCell ref="K6988:M6988"/>
    <mergeCell ref="N6988:Q6988"/>
    <mergeCell ref="R6988:U6988"/>
    <mergeCell ref="V6988:W6988"/>
    <mergeCell ref="X6988:Y6988"/>
    <mergeCell ref="Z6988:AA6988"/>
    <mergeCell ref="AB6988:AC6988"/>
    <mergeCell ref="AD6988:AE6988"/>
    <mergeCell ref="AF6988:AG6988"/>
    <mergeCell ref="AH6988:AJ6988"/>
    <mergeCell ref="D6989:E6989"/>
    <mergeCell ref="F6989:J6989"/>
    <mergeCell ref="K6989:M6989"/>
    <mergeCell ref="N6989:Q6989"/>
    <mergeCell ref="R6989:U6989"/>
    <mergeCell ref="V6989:W6989"/>
    <mergeCell ref="X6989:Y6989"/>
    <mergeCell ref="Z6989:AA6989"/>
    <mergeCell ref="AB6989:AC6989"/>
    <mergeCell ref="AD6989:AE6989"/>
    <mergeCell ref="AF6989:AG6989"/>
    <mergeCell ref="AH6989:AJ6989"/>
    <mergeCell ref="D6990:E6990"/>
    <mergeCell ref="F6990:J6990"/>
    <mergeCell ref="K6990:M6990"/>
    <mergeCell ref="N6990:Q6990"/>
    <mergeCell ref="R6990:U6990"/>
    <mergeCell ref="V6990:W6990"/>
    <mergeCell ref="X6990:Y6990"/>
    <mergeCell ref="Z6990:AA6990"/>
    <mergeCell ref="AB6990:AC6990"/>
    <mergeCell ref="AD6990:AE6990"/>
    <mergeCell ref="AF6990:AG6990"/>
    <mergeCell ref="AH6990:AJ6990"/>
    <mergeCell ref="D6985:E6985"/>
    <mergeCell ref="F6985:J6985"/>
    <mergeCell ref="K6985:M6985"/>
    <mergeCell ref="N6985:Q6985"/>
    <mergeCell ref="R6985:U6985"/>
    <mergeCell ref="V6985:W6985"/>
    <mergeCell ref="X6985:Y6985"/>
    <mergeCell ref="Z6985:AA6985"/>
    <mergeCell ref="AB6985:AC6985"/>
    <mergeCell ref="AD6985:AE6985"/>
    <mergeCell ref="AF6985:AG6985"/>
    <mergeCell ref="AH6985:AJ6985"/>
    <mergeCell ref="D6986:E6986"/>
    <mergeCell ref="F6986:J6986"/>
    <mergeCell ref="K6986:M6986"/>
    <mergeCell ref="N6986:Q6986"/>
    <mergeCell ref="R6986:U6986"/>
    <mergeCell ref="V6986:W6986"/>
    <mergeCell ref="X6986:Y6986"/>
    <mergeCell ref="Z6986:AA6986"/>
    <mergeCell ref="AB6986:AC6986"/>
    <mergeCell ref="AD6986:AE6986"/>
    <mergeCell ref="AF6986:AG6986"/>
    <mergeCell ref="AH6986:AJ6986"/>
    <mergeCell ref="D6987:E6987"/>
    <mergeCell ref="F6987:J6987"/>
    <mergeCell ref="K6987:M6987"/>
    <mergeCell ref="N6987:Q6987"/>
    <mergeCell ref="R6987:U6987"/>
    <mergeCell ref="V6987:W6987"/>
    <mergeCell ref="X6987:Y6987"/>
    <mergeCell ref="Z6987:AA6987"/>
    <mergeCell ref="AB6987:AC6987"/>
    <mergeCell ref="AD6987:AE6987"/>
    <mergeCell ref="AF6987:AG6987"/>
    <mergeCell ref="AH6987:AJ6987"/>
    <mergeCell ref="B6975:F6975"/>
    <mergeCell ref="H6975:R6975"/>
    <mergeCell ref="AB6976:AG6980"/>
    <mergeCell ref="B6977:E6977"/>
    <mergeCell ref="H6977:N6977"/>
    <mergeCell ref="O6977:R6977"/>
    <mergeCell ref="T6977:AA6977"/>
    <mergeCell ref="B6982:B6983"/>
    <mergeCell ref="D6982:E6983"/>
    <mergeCell ref="G6982:H6983"/>
    <mergeCell ref="J6982:M6983"/>
    <mergeCell ref="N6982:O6983"/>
    <mergeCell ref="Q6982:S6983"/>
    <mergeCell ref="T6982:U6983"/>
    <mergeCell ref="X6982:Y6983"/>
    <mergeCell ref="Z6982:AA6983"/>
    <mergeCell ref="AB6982:AB6983"/>
    <mergeCell ref="AC6982:AC6983"/>
    <mergeCell ref="AE6982:AE6983"/>
    <mergeCell ref="AF6982:AF6983"/>
    <mergeCell ref="AG6982:AH6983"/>
    <mergeCell ref="D6984:E6984"/>
    <mergeCell ref="F6984:J6984"/>
    <mergeCell ref="K6984:M6984"/>
    <mergeCell ref="N6984:Q6984"/>
    <mergeCell ref="R6984:U6984"/>
    <mergeCell ref="V6984:W6984"/>
    <mergeCell ref="X6984:Y6984"/>
    <mergeCell ref="Z6984:AA6984"/>
    <mergeCell ref="AB6984:AC6984"/>
    <mergeCell ref="AD6984:AE6984"/>
    <mergeCell ref="AF6984:AG6984"/>
    <mergeCell ref="AH6984:AJ6984"/>
    <mergeCell ref="D6966:E6966"/>
    <mergeCell ref="F6966:J6966"/>
    <mergeCell ref="K6966:M6966"/>
    <mergeCell ref="N6966:Q6966"/>
    <mergeCell ref="R6966:U6966"/>
    <mergeCell ref="V6966:W6966"/>
    <mergeCell ref="D6967:E6967"/>
    <mergeCell ref="F6967:J6967"/>
    <mergeCell ref="K6967:M6967"/>
    <mergeCell ref="N6967:Q6967"/>
    <mergeCell ref="R6967:U6967"/>
    <mergeCell ref="V6967:W6967"/>
    <mergeCell ref="D6968:E6968"/>
    <mergeCell ref="F6968:J6968"/>
    <mergeCell ref="K6968:M6968"/>
    <mergeCell ref="N6968:Q6968"/>
    <mergeCell ref="R6968:U6968"/>
    <mergeCell ref="V6968:W6968"/>
    <mergeCell ref="D6969:E6969"/>
    <mergeCell ref="F6969:J6969"/>
    <mergeCell ref="K6969:M6969"/>
    <mergeCell ref="N6969:Q6969"/>
    <mergeCell ref="R6969:U6969"/>
    <mergeCell ref="V6969:W6969"/>
    <mergeCell ref="D6970:E6970"/>
    <mergeCell ref="F6970:J6970"/>
    <mergeCell ref="K6970:M6970"/>
    <mergeCell ref="N6970:Q6970"/>
    <mergeCell ref="R6970:U6970"/>
    <mergeCell ref="V6970:W6970"/>
    <mergeCell ref="D6971:E6971"/>
    <mergeCell ref="F6971:J6971"/>
    <mergeCell ref="K6971:M6971"/>
    <mergeCell ref="N6971:Q6971"/>
    <mergeCell ref="R6971:U6971"/>
    <mergeCell ref="V6971:W6971"/>
    <mergeCell ref="D6960:E6960"/>
    <mergeCell ref="F6960:J6960"/>
    <mergeCell ref="K6960:M6960"/>
    <mergeCell ref="N6960:Q6960"/>
    <mergeCell ref="R6960:U6960"/>
    <mergeCell ref="V6960:W6960"/>
    <mergeCell ref="D6961:E6961"/>
    <mergeCell ref="F6961:J6961"/>
    <mergeCell ref="K6961:M6961"/>
    <mergeCell ref="N6961:Q6961"/>
    <mergeCell ref="R6961:U6961"/>
    <mergeCell ref="V6961:W6961"/>
    <mergeCell ref="D6962:E6962"/>
    <mergeCell ref="F6962:J6962"/>
    <mergeCell ref="K6962:M6962"/>
    <mergeCell ref="N6962:Q6962"/>
    <mergeCell ref="R6962:U6962"/>
    <mergeCell ref="V6962:W6962"/>
    <mergeCell ref="D6963:E6963"/>
    <mergeCell ref="F6963:J6963"/>
    <mergeCell ref="K6963:M6963"/>
    <mergeCell ref="N6963:Q6963"/>
    <mergeCell ref="R6963:U6963"/>
    <mergeCell ref="V6963:W6963"/>
    <mergeCell ref="D6964:E6964"/>
    <mergeCell ref="F6964:J6964"/>
    <mergeCell ref="K6964:M6964"/>
    <mergeCell ref="N6964:Q6964"/>
    <mergeCell ref="R6964:U6964"/>
    <mergeCell ref="V6964:W6964"/>
    <mergeCell ref="D6965:E6965"/>
    <mergeCell ref="F6965:J6965"/>
    <mergeCell ref="K6965:M6965"/>
    <mergeCell ref="N6965:Q6965"/>
    <mergeCell ref="R6965:U6965"/>
    <mergeCell ref="V6965:W6965"/>
    <mergeCell ref="D6954:E6954"/>
    <mergeCell ref="F6954:J6954"/>
    <mergeCell ref="K6954:M6954"/>
    <mergeCell ref="N6954:Q6954"/>
    <mergeCell ref="R6954:U6954"/>
    <mergeCell ref="V6954:W6954"/>
    <mergeCell ref="D6955:E6955"/>
    <mergeCell ref="F6955:J6955"/>
    <mergeCell ref="K6955:M6955"/>
    <mergeCell ref="N6955:Q6955"/>
    <mergeCell ref="R6955:U6955"/>
    <mergeCell ref="V6955:W6955"/>
    <mergeCell ref="D6956:E6956"/>
    <mergeCell ref="F6956:J6956"/>
    <mergeCell ref="K6956:M6956"/>
    <mergeCell ref="N6956:Q6956"/>
    <mergeCell ref="R6956:U6956"/>
    <mergeCell ref="V6956:W6956"/>
    <mergeCell ref="D6957:E6957"/>
    <mergeCell ref="F6957:J6957"/>
    <mergeCell ref="K6957:M6957"/>
    <mergeCell ref="N6957:Q6957"/>
    <mergeCell ref="R6957:U6957"/>
    <mergeCell ref="V6957:W6957"/>
    <mergeCell ref="D6958:E6958"/>
    <mergeCell ref="F6958:J6958"/>
    <mergeCell ref="K6958:M6958"/>
    <mergeCell ref="N6958:Q6958"/>
    <mergeCell ref="R6958:U6958"/>
    <mergeCell ref="V6958:W6958"/>
    <mergeCell ref="D6959:E6959"/>
    <mergeCell ref="F6959:J6959"/>
    <mergeCell ref="K6959:M6959"/>
    <mergeCell ref="N6959:Q6959"/>
    <mergeCell ref="R6959:U6959"/>
    <mergeCell ref="V6959:W6959"/>
    <mergeCell ref="D6948:E6948"/>
    <mergeCell ref="F6948:J6948"/>
    <mergeCell ref="K6948:M6948"/>
    <mergeCell ref="N6948:Q6948"/>
    <mergeCell ref="R6948:U6948"/>
    <mergeCell ref="V6948:W6948"/>
    <mergeCell ref="T6946:U6947"/>
    <mergeCell ref="X6946:Y6947"/>
    <mergeCell ref="D6949:E6949"/>
    <mergeCell ref="F6949:J6949"/>
    <mergeCell ref="K6949:M6949"/>
    <mergeCell ref="N6949:Q6949"/>
    <mergeCell ref="R6949:U6949"/>
    <mergeCell ref="V6949:W6949"/>
    <mergeCell ref="D6950:E6950"/>
    <mergeCell ref="F6950:J6950"/>
    <mergeCell ref="K6950:M6950"/>
    <mergeCell ref="N6950:Q6950"/>
    <mergeCell ref="R6950:U6950"/>
    <mergeCell ref="V6950:W6950"/>
    <mergeCell ref="D6951:E6951"/>
    <mergeCell ref="F6951:J6951"/>
    <mergeCell ref="K6951:M6951"/>
    <mergeCell ref="N6951:Q6951"/>
    <mergeCell ref="R6951:U6951"/>
    <mergeCell ref="V6951:W6951"/>
    <mergeCell ref="D6952:E6952"/>
    <mergeCell ref="F6952:J6952"/>
    <mergeCell ref="K6952:M6952"/>
    <mergeCell ref="N6952:Q6952"/>
    <mergeCell ref="R6952:U6952"/>
    <mergeCell ref="V6952:W6952"/>
    <mergeCell ref="D6953:E6953"/>
    <mergeCell ref="F6953:J6953"/>
    <mergeCell ref="K6953:M6953"/>
    <mergeCell ref="N6953:Q6953"/>
    <mergeCell ref="R6953:U6953"/>
    <mergeCell ref="V6953:W6953"/>
    <mergeCell ref="D6936:E6936"/>
    <mergeCell ref="F6936:J6936"/>
    <mergeCell ref="K6936:M6936"/>
    <mergeCell ref="N6936:Q6936"/>
    <mergeCell ref="R6936:U6936"/>
    <mergeCell ref="V6936:W6936"/>
    <mergeCell ref="X6936:Y6936"/>
    <mergeCell ref="Z6936:AA6936"/>
    <mergeCell ref="AB6936:AC6936"/>
    <mergeCell ref="AD6936:AE6936"/>
    <mergeCell ref="AF6936:AG6936"/>
    <mergeCell ref="AH6936:AJ6936"/>
    <mergeCell ref="D6937:E6937"/>
    <mergeCell ref="F6937:J6937"/>
    <mergeCell ref="K6937:M6937"/>
    <mergeCell ref="N6937:Q6937"/>
    <mergeCell ref="R6937:U6937"/>
    <mergeCell ref="V6937:W6937"/>
    <mergeCell ref="X6937:Y6937"/>
    <mergeCell ref="Z6937:AA6937"/>
    <mergeCell ref="AB6937:AC6937"/>
    <mergeCell ref="AD6937:AE6937"/>
    <mergeCell ref="AF6937:AG6937"/>
    <mergeCell ref="AH6937:AJ6937"/>
    <mergeCell ref="B6938:E6938"/>
    <mergeCell ref="B6939:F6939"/>
    <mergeCell ref="H6939:R6939"/>
    <mergeCell ref="AB6940:AG6944"/>
    <mergeCell ref="B6941:E6941"/>
    <mergeCell ref="H6941:N6941"/>
    <mergeCell ref="O6941:R6941"/>
    <mergeCell ref="T6941:AA6941"/>
    <mergeCell ref="Z6946:AA6947"/>
    <mergeCell ref="AB6946:AB6947"/>
    <mergeCell ref="AC6946:AC6947"/>
    <mergeCell ref="AE6946:AE6947"/>
    <mergeCell ref="B6946:B6947"/>
    <mergeCell ref="D6946:E6947"/>
    <mergeCell ref="G6946:H6947"/>
    <mergeCell ref="J6946:M6947"/>
    <mergeCell ref="N6946:O6947"/>
    <mergeCell ref="Q6946:S6947"/>
    <mergeCell ref="AF6946:AF6947"/>
    <mergeCell ref="AG6946:AH6947"/>
    <mergeCell ref="D6933:E6933"/>
    <mergeCell ref="F6933:J6933"/>
    <mergeCell ref="K6933:M6933"/>
    <mergeCell ref="N6933:Q6933"/>
    <mergeCell ref="R6933:U6933"/>
    <mergeCell ref="V6933:W6933"/>
    <mergeCell ref="X6933:Y6933"/>
    <mergeCell ref="Z6933:AA6933"/>
    <mergeCell ref="AB6933:AC6933"/>
    <mergeCell ref="AD6933:AE6933"/>
    <mergeCell ref="AF6933:AG6933"/>
    <mergeCell ref="AH6933:AJ6933"/>
    <mergeCell ref="D6934:E6934"/>
    <mergeCell ref="F6934:J6934"/>
    <mergeCell ref="K6934:M6934"/>
    <mergeCell ref="N6934:Q6934"/>
    <mergeCell ref="R6934:U6934"/>
    <mergeCell ref="V6934:W6934"/>
    <mergeCell ref="X6934:Y6934"/>
    <mergeCell ref="Z6934:AA6934"/>
    <mergeCell ref="AB6934:AC6934"/>
    <mergeCell ref="AD6934:AE6934"/>
    <mergeCell ref="AF6934:AG6934"/>
    <mergeCell ref="AH6934:AJ6934"/>
    <mergeCell ref="D6935:E6935"/>
    <mergeCell ref="F6935:J6935"/>
    <mergeCell ref="K6935:M6935"/>
    <mergeCell ref="N6935:Q6935"/>
    <mergeCell ref="R6935:U6935"/>
    <mergeCell ref="V6935:W6935"/>
    <mergeCell ref="X6935:Y6935"/>
    <mergeCell ref="Z6935:AA6935"/>
    <mergeCell ref="AB6935:AC6935"/>
    <mergeCell ref="AD6935:AE6935"/>
    <mergeCell ref="AF6935:AG6935"/>
    <mergeCell ref="AH6935:AJ6935"/>
    <mergeCell ref="D6930:E6930"/>
    <mergeCell ref="F6930:J6930"/>
    <mergeCell ref="K6930:M6930"/>
    <mergeCell ref="N6930:Q6930"/>
    <mergeCell ref="R6930:U6930"/>
    <mergeCell ref="V6930:W6930"/>
    <mergeCell ref="X6930:Y6930"/>
    <mergeCell ref="Z6930:AA6930"/>
    <mergeCell ref="AB6930:AC6930"/>
    <mergeCell ref="AD6930:AE6930"/>
    <mergeCell ref="AF6930:AG6930"/>
    <mergeCell ref="AH6930:AJ6930"/>
    <mergeCell ref="D6931:E6931"/>
    <mergeCell ref="F6931:J6931"/>
    <mergeCell ref="K6931:M6931"/>
    <mergeCell ref="N6931:Q6931"/>
    <mergeCell ref="R6931:U6931"/>
    <mergeCell ref="V6931:W6931"/>
    <mergeCell ref="X6931:Y6931"/>
    <mergeCell ref="Z6931:AA6931"/>
    <mergeCell ref="AB6931:AC6931"/>
    <mergeCell ref="AD6931:AE6931"/>
    <mergeCell ref="AF6931:AG6931"/>
    <mergeCell ref="AH6931:AJ6931"/>
    <mergeCell ref="D6932:E6932"/>
    <mergeCell ref="F6932:J6932"/>
    <mergeCell ref="K6932:M6932"/>
    <mergeCell ref="N6932:Q6932"/>
    <mergeCell ref="R6932:U6932"/>
    <mergeCell ref="V6932:W6932"/>
    <mergeCell ref="X6932:Y6932"/>
    <mergeCell ref="Z6932:AA6932"/>
    <mergeCell ref="AB6932:AC6932"/>
    <mergeCell ref="AD6932:AE6932"/>
    <mergeCell ref="AF6932:AG6932"/>
    <mergeCell ref="AH6932:AJ6932"/>
    <mergeCell ref="D6927:E6927"/>
    <mergeCell ref="F6927:J6927"/>
    <mergeCell ref="K6927:M6927"/>
    <mergeCell ref="N6927:Q6927"/>
    <mergeCell ref="R6927:U6927"/>
    <mergeCell ref="V6927:W6927"/>
    <mergeCell ref="X6927:Y6927"/>
    <mergeCell ref="Z6927:AA6927"/>
    <mergeCell ref="AB6927:AC6927"/>
    <mergeCell ref="AD6927:AE6927"/>
    <mergeCell ref="AF6927:AG6927"/>
    <mergeCell ref="AH6927:AJ6927"/>
    <mergeCell ref="D6928:E6928"/>
    <mergeCell ref="F6928:J6928"/>
    <mergeCell ref="K6928:M6928"/>
    <mergeCell ref="N6928:Q6928"/>
    <mergeCell ref="R6928:U6928"/>
    <mergeCell ref="V6928:W6928"/>
    <mergeCell ref="X6928:Y6928"/>
    <mergeCell ref="Z6928:AA6928"/>
    <mergeCell ref="AB6928:AC6928"/>
    <mergeCell ref="AD6928:AE6928"/>
    <mergeCell ref="AF6928:AG6928"/>
    <mergeCell ref="AH6928:AJ6928"/>
    <mergeCell ref="D6929:E6929"/>
    <mergeCell ref="F6929:J6929"/>
    <mergeCell ref="K6929:M6929"/>
    <mergeCell ref="N6929:Q6929"/>
    <mergeCell ref="R6929:U6929"/>
    <mergeCell ref="V6929:W6929"/>
    <mergeCell ref="X6929:Y6929"/>
    <mergeCell ref="Z6929:AA6929"/>
    <mergeCell ref="AB6929:AC6929"/>
    <mergeCell ref="AD6929:AE6929"/>
    <mergeCell ref="AF6929:AG6929"/>
    <mergeCell ref="AH6929:AJ6929"/>
    <mergeCell ref="D6924:E6924"/>
    <mergeCell ref="F6924:J6924"/>
    <mergeCell ref="K6924:M6924"/>
    <mergeCell ref="N6924:Q6924"/>
    <mergeCell ref="R6924:U6924"/>
    <mergeCell ref="V6924:W6924"/>
    <mergeCell ref="X6924:Y6924"/>
    <mergeCell ref="Z6924:AA6924"/>
    <mergeCell ref="AB6924:AC6924"/>
    <mergeCell ref="AD6924:AE6924"/>
    <mergeCell ref="AF6924:AG6924"/>
    <mergeCell ref="AH6924:AJ6924"/>
    <mergeCell ref="D6925:E6925"/>
    <mergeCell ref="F6925:J6925"/>
    <mergeCell ref="K6925:M6925"/>
    <mergeCell ref="N6925:Q6925"/>
    <mergeCell ref="R6925:U6925"/>
    <mergeCell ref="V6925:W6925"/>
    <mergeCell ref="X6925:Y6925"/>
    <mergeCell ref="Z6925:AA6925"/>
    <mergeCell ref="AB6925:AC6925"/>
    <mergeCell ref="AD6925:AE6925"/>
    <mergeCell ref="AF6925:AG6925"/>
    <mergeCell ref="AH6925:AJ6925"/>
    <mergeCell ref="D6926:E6926"/>
    <mergeCell ref="F6926:J6926"/>
    <mergeCell ref="K6926:M6926"/>
    <mergeCell ref="N6926:Q6926"/>
    <mergeCell ref="R6926:U6926"/>
    <mergeCell ref="V6926:W6926"/>
    <mergeCell ref="X6926:Y6926"/>
    <mergeCell ref="Z6926:AA6926"/>
    <mergeCell ref="AB6926:AC6926"/>
    <mergeCell ref="AD6926:AE6926"/>
    <mergeCell ref="AF6926:AG6926"/>
    <mergeCell ref="AH6926:AJ6926"/>
    <mergeCell ref="D6921:E6921"/>
    <mergeCell ref="F6921:J6921"/>
    <mergeCell ref="K6921:M6921"/>
    <mergeCell ref="N6921:Q6921"/>
    <mergeCell ref="R6921:U6921"/>
    <mergeCell ref="V6921:W6921"/>
    <mergeCell ref="X6921:Y6921"/>
    <mergeCell ref="Z6921:AA6921"/>
    <mergeCell ref="AB6921:AC6921"/>
    <mergeCell ref="AD6921:AE6921"/>
    <mergeCell ref="AF6921:AG6921"/>
    <mergeCell ref="AH6921:AJ6921"/>
    <mergeCell ref="D6922:E6922"/>
    <mergeCell ref="F6922:J6922"/>
    <mergeCell ref="K6922:M6922"/>
    <mergeCell ref="N6922:Q6922"/>
    <mergeCell ref="R6922:U6922"/>
    <mergeCell ref="V6922:W6922"/>
    <mergeCell ref="X6922:Y6922"/>
    <mergeCell ref="Z6922:AA6922"/>
    <mergeCell ref="AB6922:AC6922"/>
    <mergeCell ref="AD6922:AE6922"/>
    <mergeCell ref="AF6922:AG6922"/>
    <mergeCell ref="AH6922:AJ6922"/>
    <mergeCell ref="D6923:E6923"/>
    <mergeCell ref="F6923:J6923"/>
    <mergeCell ref="K6923:M6923"/>
    <mergeCell ref="N6923:Q6923"/>
    <mergeCell ref="R6923:U6923"/>
    <mergeCell ref="V6923:W6923"/>
    <mergeCell ref="X6923:Y6923"/>
    <mergeCell ref="Z6923:AA6923"/>
    <mergeCell ref="AB6923:AC6923"/>
    <mergeCell ref="AD6923:AE6923"/>
    <mergeCell ref="AF6923:AG6923"/>
    <mergeCell ref="AH6923:AJ6923"/>
    <mergeCell ref="D6918:E6918"/>
    <mergeCell ref="F6918:J6918"/>
    <mergeCell ref="K6918:M6918"/>
    <mergeCell ref="N6918:Q6918"/>
    <mergeCell ref="R6918:U6918"/>
    <mergeCell ref="V6918:W6918"/>
    <mergeCell ref="X6918:Y6918"/>
    <mergeCell ref="Z6918:AA6918"/>
    <mergeCell ref="AB6918:AC6918"/>
    <mergeCell ref="AD6918:AE6918"/>
    <mergeCell ref="AF6918:AG6918"/>
    <mergeCell ref="AH6918:AJ6918"/>
    <mergeCell ref="D6919:E6919"/>
    <mergeCell ref="F6919:J6919"/>
    <mergeCell ref="K6919:M6919"/>
    <mergeCell ref="N6919:Q6919"/>
    <mergeCell ref="R6919:U6919"/>
    <mergeCell ref="V6919:W6919"/>
    <mergeCell ref="X6919:Y6919"/>
    <mergeCell ref="Z6919:AA6919"/>
    <mergeCell ref="AB6919:AC6919"/>
    <mergeCell ref="AD6919:AE6919"/>
    <mergeCell ref="AF6919:AG6919"/>
    <mergeCell ref="AH6919:AJ6919"/>
    <mergeCell ref="D6920:E6920"/>
    <mergeCell ref="F6920:J6920"/>
    <mergeCell ref="K6920:M6920"/>
    <mergeCell ref="N6920:Q6920"/>
    <mergeCell ref="R6920:U6920"/>
    <mergeCell ref="V6920:W6920"/>
    <mergeCell ref="X6920:Y6920"/>
    <mergeCell ref="Z6920:AA6920"/>
    <mergeCell ref="AB6920:AC6920"/>
    <mergeCell ref="AD6920:AE6920"/>
    <mergeCell ref="AF6920:AG6920"/>
    <mergeCell ref="AH6920:AJ6920"/>
    <mergeCell ref="D6915:E6915"/>
    <mergeCell ref="F6915:J6915"/>
    <mergeCell ref="K6915:M6915"/>
    <mergeCell ref="N6915:Q6915"/>
    <mergeCell ref="R6915:U6915"/>
    <mergeCell ref="V6915:W6915"/>
    <mergeCell ref="X6915:Y6915"/>
    <mergeCell ref="Z6915:AA6915"/>
    <mergeCell ref="AB6915:AC6915"/>
    <mergeCell ref="AD6915:AE6915"/>
    <mergeCell ref="AF6915:AG6915"/>
    <mergeCell ref="AH6915:AJ6915"/>
    <mergeCell ref="D6916:E6916"/>
    <mergeCell ref="F6916:J6916"/>
    <mergeCell ref="K6916:M6916"/>
    <mergeCell ref="N6916:Q6916"/>
    <mergeCell ref="R6916:U6916"/>
    <mergeCell ref="V6916:W6916"/>
    <mergeCell ref="X6916:Y6916"/>
    <mergeCell ref="Z6916:AA6916"/>
    <mergeCell ref="AB6916:AC6916"/>
    <mergeCell ref="AD6916:AE6916"/>
    <mergeCell ref="AF6916:AG6916"/>
    <mergeCell ref="AH6916:AJ6916"/>
    <mergeCell ref="D6917:E6917"/>
    <mergeCell ref="F6917:J6917"/>
    <mergeCell ref="K6917:M6917"/>
    <mergeCell ref="N6917:Q6917"/>
    <mergeCell ref="R6917:U6917"/>
    <mergeCell ref="V6917:W6917"/>
    <mergeCell ref="X6917:Y6917"/>
    <mergeCell ref="Z6917:AA6917"/>
    <mergeCell ref="AB6917:AC6917"/>
    <mergeCell ref="AD6917:AE6917"/>
    <mergeCell ref="AF6917:AG6917"/>
    <mergeCell ref="AH6917:AJ6917"/>
    <mergeCell ref="D6912:E6912"/>
    <mergeCell ref="F6912:J6912"/>
    <mergeCell ref="K6912:M6912"/>
    <mergeCell ref="N6912:Q6912"/>
    <mergeCell ref="R6912:U6912"/>
    <mergeCell ref="V6912:W6912"/>
    <mergeCell ref="X6912:Y6912"/>
    <mergeCell ref="Z6912:AA6912"/>
    <mergeCell ref="AB6912:AC6912"/>
    <mergeCell ref="AD6912:AE6912"/>
    <mergeCell ref="AF6912:AG6912"/>
    <mergeCell ref="AH6912:AJ6912"/>
    <mergeCell ref="D6913:E6913"/>
    <mergeCell ref="F6913:J6913"/>
    <mergeCell ref="K6913:M6913"/>
    <mergeCell ref="N6913:Q6913"/>
    <mergeCell ref="R6913:U6913"/>
    <mergeCell ref="V6913:W6913"/>
    <mergeCell ref="X6913:Y6913"/>
    <mergeCell ref="Z6913:AA6913"/>
    <mergeCell ref="AB6913:AC6913"/>
    <mergeCell ref="AD6913:AE6913"/>
    <mergeCell ref="AF6913:AG6913"/>
    <mergeCell ref="AH6913:AJ6913"/>
    <mergeCell ref="D6914:E6914"/>
    <mergeCell ref="F6914:J6914"/>
    <mergeCell ref="K6914:M6914"/>
    <mergeCell ref="N6914:Q6914"/>
    <mergeCell ref="R6914:U6914"/>
    <mergeCell ref="V6914:W6914"/>
    <mergeCell ref="X6914:Y6914"/>
    <mergeCell ref="Z6914:AA6914"/>
    <mergeCell ref="AB6914:AC6914"/>
    <mergeCell ref="AD6914:AE6914"/>
    <mergeCell ref="AF6914:AG6914"/>
    <mergeCell ref="AH6914:AJ6914"/>
    <mergeCell ref="D6909:E6909"/>
    <mergeCell ref="F6909:J6909"/>
    <mergeCell ref="K6909:M6909"/>
    <mergeCell ref="N6909:Q6909"/>
    <mergeCell ref="R6909:U6909"/>
    <mergeCell ref="V6909:W6909"/>
    <mergeCell ref="X6909:Y6909"/>
    <mergeCell ref="Z6909:AA6909"/>
    <mergeCell ref="AB6909:AC6909"/>
    <mergeCell ref="AD6909:AE6909"/>
    <mergeCell ref="AF6909:AG6909"/>
    <mergeCell ref="AH6909:AJ6909"/>
    <mergeCell ref="D6910:E6910"/>
    <mergeCell ref="F6910:J6910"/>
    <mergeCell ref="K6910:M6910"/>
    <mergeCell ref="N6910:Q6910"/>
    <mergeCell ref="R6910:U6910"/>
    <mergeCell ref="V6910:W6910"/>
    <mergeCell ref="X6910:Y6910"/>
    <mergeCell ref="Z6910:AA6910"/>
    <mergeCell ref="AB6910:AC6910"/>
    <mergeCell ref="AD6910:AE6910"/>
    <mergeCell ref="AF6910:AG6910"/>
    <mergeCell ref="AH6910:AJ6910"/>
    <mergeCell ref="D6911:E6911"/>
    <mergeCell ref="F6911:J6911"/>
    <mergeCell ref="K6911:M6911"/>
    <mergeCell ref="N6911:Q6911"/>
    <mergeCell ref="R6911:U6911"/>
    <mergeCell ref="V6911:W6911"/>
    <mergeCell ref="X6911:Y6911"/>
    <mergeCell ref="Z6911:AA6911"/>
    <mergeCell ref="AB6911:AC6911"/>
    <mergeCell ref="AD6911:AE6911"/>
    <mergeCell ref="AF6911:AG6911"/>
    <mergeCell ref="AH6911:AJ6911"/>
    <mergeCell ref="D6906:E6906"/>
    <mergeCell ref="F6906:J6906"/>
    <mergeCell ref="K6906:M6906"/>
    <mergeCell ref="N6906:Q6906"/>
    <mergeCell ref="R6906:U6906"/>
    <mergeCell ref="V6906:W6906"/>
    <mergeCell ref="X6906:Y6906"/>
    <mergeCell ref="Z6906:AA6906"/>
    <mergeCell ref="AB6906:AC6906"/>
    <mergeCell ref="AD6906:AE6906"/>
    <mergeCell ref="AF6906:AG6906"/>
    <mergeCell ref="AH6906:AJ6906"/>
    <mergeCell ref="D6907:E6907"/>
    <mergeCell ref="F6907:J6907"/>
    <mergeCell ref="K6907:M6907"/>
    <mergeCell ref="N6907:Q6907"/>
    <mergeCell ref="R6907:U6907"/>
    <mergeCell ref="V6907:W6907"/>
    <mergeCell ref="X6907:Y6907"/>
    <mergeCell ref="Z6907:AA6907"/>
    <mergeCell ref="AB6907:AC6907"/>
    <mergeCell ref="AD6907:AE6907"/>
    <mergeCell ref="AF6907:AG6907"/>
    <mergeCell ref="AH6907:AJ6907"/>
    <mergeCell ref="D6908:E6908"/>
    <mergeCell ref="F6908:J6908"/>
    <mergeCell ref="K6908:M6908"/>
    <mergeCell ref="N6908:Q6908"/>
    <mergeCell ref="R6908:U6908"/>
    <mergeCell ref="V6908:W6908"/>
    <mergeCell ref="X6908:Y6908"/>
    <mergeCell ref="Z6908:AA6908"/>
    <mergeCell ref="AB6908:AC6908"/>
    <mergeCell ref="AD6908:AE6908"/>
    <mergeCell ref="AF6908:AG6908"/>
    <mergeCell ref="AH6908:AJ6908"/>
    <mergeCell ref="D6903:E6903"/>
    <mergeCell ref="F6903:J6903"/>
    <mergeCell ref="K6903:M6903"/>
    <mergeCell ref="N6903:Q6903"/>
    <mergeCell ref="R6903:U6903"/>
    <mergeCell ref="V6903:W6903"/>
    <mergeCell ref="X6903:Y6903"/>
    <mergeCell ref="Z6903:AA6903"/>
    <mergeCell ref="AB6903:AC6903"/>
    <mergeCell ref="AD6903:AE6903"/>
    <mergeCell ref="AF6903:AG6903"/>
    <mergeCell ref="AH6903:AJ6903"/>
    <mergeCell ref="D6904:E6904"/>
    <mergeCell ref="F6904:J6904"/>
    <mergeCell ref="K6904:M6904"/>
    <mergeCell ref="N6904:Q6904"/>
    <mergeCell ref="R6904:U6904"/>
    <mergeCell ref="V6904:W6904"/>
    <mergeCell ref="X6904:Y6904"/>
    <mergeCell ref="Z6904:AA6904"/>
    <mergeCell ref="AB6904:AC6904"/>
    <mergeCell ref="AD6904:AE6904"/>
    <mergeCell ref="AF6904:AG6904"/>
    <mergeCell ref="AH6904:AJ6904"/>
    <mergeCell ref="D6905:E6905"/>
    <mergeCell ref="F6905:J6905"/>
    <mergeCell ref="K6905:M6905"/>
    <mergeCell ref="N6905:Q6905"/>
    <mergeCell ref="R6905:U6905"/>
    <mergeCell ref="V6905:W6905"/>
    <mergeCell ref="X6905:Y6905"/>
    <mergeCell ref="Z6905:AA6905"/>
    <mergeCell ref="AB6905:AC6905"/>
    <mergeCell ref="AD6905:AE6905"/>
    <mergeCell ref="AF6905:AG6905"/>
    <mergeCell ref="AH6905:AJ6905"/>
    <mergeCell ref="D6900:E6900"/>
    <mergeCell ref="F6900:J6900"/>
    <mergeCell ref="K6900:M6900"/>
    <mergeCell ref="N6900:Q6900"/>
    <mergeCell ref="R6900:U6900"/>
    <mergeCell ref="V6900:W6900"/>
    <mergeCell ref="X6900:Y6900"/>
    <mergeCell ref="Z6900:AA6900"/>
    <mergeCell ref="AB6900:AC6900"/>
    <mergeCell ref="AD6900:AE6900"/>
    <mergeCell ref="AF6900:AG6900"/>
    <mergeCell ref="AH6900:AJ6900"/>
    <mergeCell ref="D6901:E6901"/>
    <mergeCell ref="F6901:J6901"/>
    <mergeCell ref="K6901:M6901"/>
    <mergeCell ref="N6901:Q6901"/>
    <mergeCell ref="R6901:U6901"/>
    <mergeCell ref="V6901:W6901"/>
    <mergeCell ref="X6901:Y6901"/>
    <mergeCell ref="Z6901:AA6901"/>
    <mergeCell ref="AB6901:AC6901"/>
    <mergeCell ref="AD6901:AE6901"/>
    <mergeCell ref="AF6901:AG6901"/>
    <mergeCell ref="AH6901:AJ6901"/>
    <mergeCell ref="D6902:E6902"/>
    <mergeCell ref="F6902:J6902"/>
    <mergeCell ref="K6902:M6902"/>
    <mergeCell ref="N6902:Q6902"/>
    <mergeCell ref="R6902:U6902"/>
    <mergeCell ref="V6902:W6902"/>
    <mergeCell ref="X6902:Y6902"/>
    <mergeCell ref="Z6902:AA6902"/>
    <mergeCell ref="AB6902:AC6902"/>
    <mergeCell ref="AD6902:AE6902"/>
    <mergeCell ref="AF6902:AG6902"/>
    <mergeCell ref="AH6902:AJ6902"/>
    <mergeCell ref="B6890:F6890"/>
    <mergeCell ref="H6890:R6890"/>
    <mergeCell ref="AB6891:AG6895"/>
    <mergeCell ref="B6892:E6892"/>
    <mergeCell ref="H6892:N6892"/>
    <mergeCell ref="O6892:R6892"/>
    <mergeCell ref="T6892:AA6892"/>
    <mergeCell ref="B6897:B6898"/>
    <mergeCell ref="D6897:E6898"/>
    <mergeCell ref="G6897:H6898"/>
    <mergeCell ref="J6897:M6898"/>
    <mergeCell ref="N6897:O6898"/>
    <mergeCell ref="Q6897:S6898"/>
    <mergeCell ref="T6897:U6898"/>
    <mergeCell ref="X6897:Y6898"/>
    <mergeCell ref="Z6897:AA6898"/>
    <mergeCell ref="AB6897:AB6898"/>
    <mergeCell ref="AC6897:AC6898"/>
    <mergeCell ref="AE6897:AE6898"/>
    <mergeCell ref="AF6897:AF6898"/>
    <mergeCell ref="AG6897:AH6898"/>
    <mergeCell ref="D6899:E6899"/>
    <mergeCell ref="F6899:J6899"/>
    <mergeCell ref="K6899:M6899"/>
    <mergeCell ref="N6899:Q6899"/>
    <mergeCell ref="R6899:U6899"/>
    <mergeCell ref="V6899:W6899"/>
    <mergeCell ref="X6899:Y6899"/>
    <mergeCell ref="Z6899:AA6899"/>
    <mergeCell ref="AB6899:AC6899"/>
    <mergeCell ref="AD6899:AE6899"/>
    <mergeCell ref="AF6899:AG6899"/>
    <mergeCell ref="AH6899:AJ6899"/>
    <mergeCell ref="D6881:E6881"/>
    <mergeCell ref="F6881:J6881"/>
    <mergeCell ref="K6881:M6881"/>
    <mergeCell ref="N6881:Q6881"/>
    <mergeCell ref="R6881:U6881"/>
    <mergeCell ref="V6881:W6881"/>
    <mergeCell ref="D6882:E6882"/>
    <mergeCell ref="F6882:J6882"/>
    <mergeCell ref="K6882:M6882"/>
    <mergeCell ref="N6882:Q6882"/>
    <mergeCell ref="R6882:U6882"/>
    <mergeCell ref="V6882:W6882"/>
    <mergeCell ref="D6883:E6883"/>
    <mergeCell ref="F6883:J6883"/>
    <mergeCell ref="K6883:M6883"/>
    <mergeCell ref="N6883:Q6883"/>
    <mergeCell ref="R6883:U6883"/>
    <mergeCell ref="V6883:W6883"/>
    <mergeCell ref="D6884:E6884"/>
    <mergeCell ref="F6884:J6884"/>
    <mergeCell ref="K6884:M6884"/>
    <mergeCell ref="N6884:Q6884"/>
    <mergeCell ref="R6884:U6884"/>
    <mergeCell ref="V6884:W6884"/>
    <mergeCell ref="D6885:E6885"/>
    <mergeCell ref="F6885:J6885"/>
    <mergeCell ref="K6885:M6885"/>
    <mergeCell ref="N6885:Q6885"/>
    <mergeCell ref="R6885:U6885"/>
    <mergeCell ref="V6885:W6885"/>
    <mergeCell ref="D6886:E6886"/>
    <mergeCell ref="F6886:J6886"/>
    <mergeCell ref="K6886:M6886"/>
    <mergeCell ref="N6886:Q6886"/>
    <mergeCell ref="R6886:U6886"/>
    <mergeCell ref="V6886:W6886"/>
    <mergeCell ref="D6875:E6875"/>
    <mergeCell ref="F6875:J6875"/>
    <mergeCell ref="K6875:M6875"/>
    <mergeCell ref="N6875:Q6875"/>
    <mergeCell ref="R6875:U6875"/>
    <mergeCell ref="V6875:W6875"/>
    <mergeCell ref="D6876:E6876"/>
    <mergeCell ref="F6876:J6876"/>
    <mergeCell ref="K6876:M6876"/>
    <mergeCell ref="N6876:Q6876"/>
    <mergeCell ref="R6876:U6876"/>
    <mergeCell ref="V6876:W6876"/>
    <mergeCell ref="D6877:E6877"/>
    <mergeCell ref="F6877:J6877"/>
    <mergeCell ref="K6877:M6877"/>
    <mergeCell ref="N6877:Q6877"/>
    <mergeCell ref="R6877:U6877"/>
    <mergeCell ref="V6877:W6877"/>
    <mergeCell ref="D6878:E6878"/>
    <mergeCell ref="F6878:J6878"/>
    <mergeCell ref="K6878:M6878"/>
    <mergeCell ref="N6878:Q6878"/>
    <mergeCell ref="R6878:U6878"/>
    <mergeCell ref="V6878:W6878"/>
    <mergeCell ref="D6879:E6879"/>
    <mergeCell ref="F6879:J6879"/>
    <mergeCell ref="K6879:M6879"/>
    <mergeCell ref="N6879:Q6879"/>
    <mergeCell ref="R6879:U6879"/>
    <mergeCell ref="V6879:W6879"/>
    <mergeCell ref="D6880:E6880"/>
    <mergeCell ref="F6880:J6880"/>
    <mergeCell ref="K6880:M6880"/>
    <mergeCell ref="N6880:Q6880"/>
    <mergeCell ref="R6880:U6880"/>
    <mergeCell ref="V6880:W6880"/>
    <mergeCell ref="D6869:E6869"/>
    <mergeCell ref="F6869:J6869"/>
    <mergeCell ref="K6869:M6869"/>
    <mergeCell ref="N6869:Q6869"/>
    <mergeCell ref="R6869:U6869"/>
    <mergeCell ref="V6869:W6869"/>
    <mergeCell ref="D6870:E6870"/>
    <mergeCell ref="F6870:J6870"/>
    <mergeCell ref="K6870:M6870"/>
    <mergeCell ref="N6870:Q6870"/>
    <mergeCell ref="R6870:U6870"/>
    <mergeCell ref="V6870:W6870"/>
    <mergeCell ref="D6871:E6871"/>
    <mergeCell ref="F6871:J6871"/>
    <mergeCell ref="K6871:M6871"/>
    <mergeCell ref="N6871:Q6871"/>
    <mergeCell ref="R6871:U6871"/>
    <mergeCell ref="V6871:W6871"/>
    <mergeCell ref="D6872:E6872"/>
    <mergeCell ref="F6872:J6872"/>
    <mergeCell ref="K6872:M6872"/>
    <mergeCell ref="N6872:Q6872"/>
    <mergeCell ref="R6872:U6872"/>
    <mergeCell ref="V6872:W6872"/>
    <mergeCell ref="D6873:E6873"/>
    <mergeCell ref="F6873:J6873"/>
    <mergeCell ref="K6873:M6873"/>
    <mergeCell ref="N6873:Q6873"/>
    <mergeCell ref="R6873:U6873"/>
    <mergeCell ref="V6873:W6873"/>
    <mergeCell ref="D6874:E6874"/>
    <mergeCell ref="F6874:J6874"/>
    <mergeCell ref="K6874:M6874"/>
    <mergeCell ref="N6874:Q6874"/>
    <mergeCell ref="R6874:U6874"/>
    <mergeCell ref="V6874:W6874"/>
    <mergeCell ref="D6863:E6863"/>
    <mergeCell ref="F6863:J6863"/>
    <mergeCell ref="K6863:M6863"/>
    <mergeCell ref="N6863:Q6863"/>
    <mergeCell ref="R6863:U6863"/>
    <mergeCell ref="V6863:W6863"/>
    <mergeCell ref="T6861:U6862"/>
    <mergeCell ref="X6861:Y6862"/>
    <mergeCell ref="D6864:E6864"/>
    <mergeCell ref="F6864:J6864"/>
    <mergeCell ref="K6864:M6864"/>
    <mergeCell ref="N6864:Q6864"/>
    <mergeCell ref="R6864:U6864"/>
    <mergeCell ref="V6864:W6864"/>
    <mergeCell ref="D6865:E6865"/>
    <mergeCell ref="F6865:J6865"/>
    <mergeCell ref="K6865:M6865"/>
    <mergeCell ref="N6865:Q6865"/>
    <mergeCell ref="R6865:U6865"/>
    <mergeCell ref="V6865:W6865"/>
    <mergeCell ref="D6866:E6866"/>
    <mergeCell ref="F6866:J6866"/>
    <mergeCell ref="K6866:M6866"/>
    <mergeCell ref="N6866:Q6866"/>
    <mergeCell ref="R6866:U6866"/>
    <mergeCell ref="V6866:W6866"/>
    <mergeCell ref="D6867:E6867"/>
    <mergeCell ref="F6867:J6867"/>
    <mergeCell ref="K6867:M6867"/>
    <mergeCell ref="N6867:Q6867"/>
    <mergeCell ref="R6867:U6867"/>
    <mergeCell ref="V6867:W6867"/>
    <mergeCell ref="D6868:E6868"/>
    <mergeCell ref="F6868:J6868"/>
    <mergeCell ref="K6868:M6868"/>
    <mergeCell ref="N6868:Q6868"/>
    <mergeCell ref="R6868:U6868"/>
    <mergeCell ref="V6868:W6868"/>
    <mergeCell ref="D6851:E6851"/>
    <mergeCell ref="F6851:J6851"/>
    <mergeCell ref="K6851:M6851"/>
    <mergeCell ref="N6851:Q6851"/>
    <mergeCell ref="R6851:U6851"/>
    <mergeCell ref="V6851:W6851"/>
    <mergeCell ref="X6851:Y6851"/>
    <mergeCell ref="Z6851:AA6851"/>
    <mergeCell ref="AB6851:AC6851"/>
    <mergeCell ref="AD6851:AE6851"/>
    <mergeCell ref="AF6851:AG6851"/>
    <mergeCell ref="AH6851:AJ6851"/>
    <mergeCell ref="D6852:E6852"/>
    <mergeCell ref="F6852:J6852"/>
    <mergeCell ref="K6852:M6852"/>
    <mergeCell ref="N6852:Q6852"/>
    <mergeCell ref="R6852:U6852"/>
    <mergeCell ref="V6852:W6852"/>
    <mergeCell ref="X6852:Y6852"/>
    <mergeCell ref="Z6852:AA6852"/>
    <mergeCell ref="AB6852:AC6852"/>
    <mergeCell ref="AD6852:AE6852"/>
    <mergeCell ref="AF6852:AG6852"/>
    <mergeCell ref="AH6852:AJ6852"/>
    <mergeCell ref="B6853:E6853"/>
    <mergeCell ref="B6854:F6854"/>
    <mergeCell ref="H6854:R6854"/>
    <mergeCell ref="AB6855:AG6859"/>
    <mergeCell ref="B6856:E6856"/>
    <mergeCell ref="H6856:N6856"/>
    <mergeCell ref="O6856:R6856"/>
    <mergeCell ref="T6856:AA6856"/>
    <mergeCell ref="Z6861:AA6862"/>
    <mergeCell ref="AB6861:AB6862"/>
    <mergeCell ref="AC6861:AC6862"/>
    <mergeCell ref="AE6861:AE6862"/>
    <mergeCell ref="B6861:B6862"/>
    <mergeCell ref="D6861:E6862"/>
    <mergeCell ref="G6861:H6862"/>
    <mergeCell ref="J6861:M6862"/>
    <mergeCell ref="N6861:O6862"/>
    <mergeCell ref="Q6861:S6862"/>
    <mergeCell ref="AF6861:AF6862"/>
    <mergeCell ref="AG6861:AH6862"/>
    <mergeCell ref="D6848:E6848"/>
    <mergeCell ref="F6848:J6848"/>
    <mergeCell ref="K6848:M6848"/>
    <mergeCell ref="N6848:Q6848"/>
    <mergeCell ref="R6848:U6848"/>
    <mergeCell ref="V6848:W6848"/>
    <mergeCell ref="X6848:Y6848"/>
    <mergeCell ref="Z6848:AA6848"/>
    <mergeCell ref="AB6848:AC6848"/>
    <mergeCell ref="AD6848:AE6848"/>
    <mergeCell ref="AF6848:AG6848"/>
    <mergeCell ref="AH6848:AJ6848"/>
    <mergeCell ref="D6849:E6849"/>
    <mergeCell ref="F6849:J6849"/>
    <mergeCell ref="K6849:M6849"/>
    <mergeCell ref="N6849:Q6849"/>
    <mergeCell ref="R6849:U6849"/>
    <mergeCell ref="V6849:W6849"/>
    <mergeCell ref="X6849:Y6849"/>
    <mergeCell ref="Z6849:AA6849"/>
    <mergeCell ref="AB6849:AC6849"/>
    <mergeCell ref="AD6849:AE6849"/>
    <mergeCell ref="AF6849:AG6849"/>
    <mergeCell ref="AH6849:AJ6849"/>
    <mergeCell ref="D6850:E6850"/>
    <mergeCell ref="F6850:J6850"/>
    <mergeCell ref="K6850:M6850"/>
    <mergeCell ref="N6850:Q6850"/>
    <mergeCell ref="R6850:U6850"/>
    <mergeCell ref="V6850:W6850"/>
    <mergeCell ref="X6850:Y6850"/>
    <mergeCell ref="Z6850:AA6850"/>
    <mergeCell ref="AB6850:AC6850"/>
    <mergeCell ref="AD6850:AE6850"/>
    <mergeCell ref="AF6850:AG6850"/>
    <mergeCell ref="AH6850:AJ6850"/>
    <mergeCell ref="D6845:E6845"/>
    <mergeCell ref="F6845:J6845"/>
    <mergeCell ref="K6845:M6845"/>
    <mergeCell ref="N6845:Q6845"/>
    <mergeCell ref="R6845:U6845"/>
    <mergeCell ref="V6845:W6845"/>
    <mergeCell ref="X6845:Y6845"/>
    <mergeCell ref="Z6845:AA6845"/>
    <mergeCell ref="AB6845:AC6845"/>
    <mergeCell ref="AD6845:AE6845"/>
    <mergeCell ref="AF6845:AG6845"/>
    <mergeCell ref="AH6845:AJ6845"/>
    <mergeCell ref="D6846:E6846"/>
    <mergeCell ref="F6846:J6846"/>
    <mergeCell ref="K6846:M6846"/>
    <mergeCell ref="N6846:Q6846"/>
    <mergeCell ref="R6846:U6846"/>
    <mergeCell ref="V6846:W6846"/>
    <mergeCell ref="X6846:Y6846"/>
    <mergeCell ref="Z6846:AA6846"/>
    <mergeCell ref="AB6846:AC6846"/>
    <mergeCell ref="AD6846:AE6846"/>
    <mergeCell ref="AF6846:AG6846"/>
    <mergeCell ref="AH6846:AJ6846"/>
    <mergeCell ref="D6847:E6847"/>
    <mergeCell ref="F6847:J6847"/>
    <mergeCell ref="K6847:M6847"/>
    <mergeCell ref="N6847:Q6847"/>
    <mergeCell ref="R6847:U6847"/>
    <mergeCell ref="V6847:W6847"/>
    <mergeCell ref="X6847:Y6847"/>
    <mergeCell ref="Z6847:AA6847"/>
    <mergeCell ref="AB6847:AC6847"/>
    <mergeCell ref="AD6847:AE6847"/>
    <mergeCell ref="AF6847:AG6847"/>
    <mergeCell ref="AH6847:AJ6847"/>
    <mergeCell ref="D6842:E6842"/>
    <mergeCell ref="F6842:J6842"/>
    <mergeCell ref="K6842:M6842"/>
    <mergeCell ref="N6842:Q6842"/>
    <mergeCell ref="R6842:U6842"/>
    <mergeCell ref="V6842:W6842"/>
    <mergeCell ref="X6842:Y6842"/>
    <mergeCell ref="Z6842:AA6842"/>
    <mergeCell ref="AB6842:AC6842"/>
    <mergeCell ref="AD6842:AE6842"/>
    <mergeCell ref="AF6842:AG6842"/>
    <mergeCell ref="AH6842:AJ6842"/>
    <mergeCell ref="D6843:E6843"/>
    <mergeCell ref="F6843:J6843"/>
    <mergeCell ref="K6843:M6843"/>
    <mergeCell ref="N6843:Q6843"/>
    <mergeCell ref="R6843:U6843"/>
    <mergeCell ref="V6843:W6843"/>
    <mergeCell ref="X6843:Y6843"/>
    <mergeCell ref="Z6843:AA6843"/>
    <mergeCell ref="AB6843:AC6843"/>
    <mergeCell ref="AD6843:AE6843"/>
    <mergeCell ref="AF6843:AG6843"/>
    <mergeCell ref="AH6843:AJ6843"/>
    <mergeCell ref="D6844:E6844"/>
    <mergeCell ref="F6844:J6844"/>
    <mergeCell ref="K6844:M6844"/>
    <mergeCell ref="N6844:Q6844"/>
    <mergeCell ref="R6844:U6844"/>
    <mergeCell ref="V6844:W6844"/>
    <mergeCell ref="X6844:Y6844"/>
    <mergeCell ref="Z6844:AA6844"/>
    <mergeCell ref="AB6844:AC6844"/>
    <mergeCell ref="AD6844:AE6844"/>
    <mergeCell ref="AF6844:AG6844"/>
    <mergeCell ref="AH6844:AJ6844"/>
    <mergeCell ref="D6839:E6839"/>
    <mergeCell ref="F6839:J6839"/>
    <mergeCell ref="K6839:M6839"/>
    <mergeCell ref="N6839:Q6839"/>
    <mergeCell ref="R6839:U6839"/>
    <mergeCell ref="V6839:W6839"/>
    <mergeCell ref="X6839:Y6839"/>
    <mergeCell ref="Z6839:AA6839"/>
    <mergeCell ref="AB6839:AC6839"/>
    <mergeCell ref="AD6839:AE6839"/>
    <mergeCell ref="AF6839:AG6839"/>
    <mergeCell ref="AH6839:AJ6839"/>
    <mergeCell ref="D6840:E6840"/>
    <mergeCell ref="F6840:J6840"/>
    <mergeCell ref="K6840:M6840"/>
    <mergeCell ref="N6840:Q6840"/>
    <mergeCell ref="R6840:U6840"/>
    <mergeCell ref="V6840:W6840"/>
    <mergeCell ref="X6840:Y6840"/>
    <mergeCell ref="Z6840:AA6840"/>
    <mergeCell ref="AB6840:AC6840"/>
    <mergeCell ref="AD6840:AE6840"/>
    <mergeCell ref="AF6840:AG6840"/>
    <mergeCell ref="AH6840:AJ6840"/>
    <mergeCell ref="D6841:E6841"/>
    <mergeCell ref="F6841:J6841"/>
    <mergeCell ref="K6841:M6841"/>
    <mergeCell ref="N6841:Q6841"/>
    <mergeCell ref="R6841:U6841"/>
    <mergeCell ref="V6841:W6841"/>
    <mergeCell ref="X6841:Y6841"/>
    <mergeCell ref="Z6841:AA6841"/>
    <mergeCell ref="AB6841:AC6841"/>
    <mergeCell ref="AD6841:AE6841"/>
    <mergeCell ref="AF6841:AG6841"/>
    <mergeCell ref="AH6841:AJ6841"/>
    <mergeCell ref="D6836:E6836"/>
    <mergeCell ref="F6836:J6836"/>
    <mergeCell ref="K6836:M6836"/>
    <mergeCell ref="N6836:Q6836"/>
    <mergeCell ref="R6836:U6836"/>
    <mergeCell ref="V6836:W6836"/>
    <mergeCell ref="X6836:Y6836"/>
    <mergeCell ref="Z6836:AA6836"/>
    <mergeCell ref="AB6836:AC6836"/>
    <mergeCell ref="AD6836:AE6836"/>
    <mergeCell ref="AF6836:AG6836"/>
    <mergeCell ref="AH6836:AJ6836"/>
    <mergeCell ref="D6837:E6837"/>
    <mergeCell ref="F6837:J6837"/>
    <mergeCell ref="K6837:M6837"/>
    <mergeCell ref="N6837:Q6837"/>
    <mergeCell ref="R6837:U6837"/>
    <mergeCell ref="V6837:W6837"/>
    <mergeCell ref="X6837:Y6837"/>
    <mergeCell ref="Z6837:AA6837"/>
    <mergeCell ref="AB6837:AC6837"/>
    <mergeCell ref="AD6837:AE6837"/>
    <mergeCell ref="AF6837:AG6837"/>
    <mergeCell ref="AH6837:AJ6837"/>
    <mergeCell ref="D6838:E6838"/>
    <mergeCell ref="F6838:J6838"/>
    <mergeCell ref="K6838:M6838"/>
    <mergeCell ref="N6838:Q6838"/>
    <mergeCell ref="R6838:U6838"/>
    <mergeCell ref="V6838:W6838"/>
    <mergeCell ref="X6838:Y6838"/>
    <mergeCell ref="Z6838:AA6838"/>
    <mergeCell ref="AB6838:AC6838"/>
    <mergeCell ref="AD6838:AE6838"/>
    <mergeCell ref="AF6838:AG6838"/>
    <mergeCell ref="AH6838:AJ6838"/>
    <mergeCell ref="D6833:E6833"/>
    <mergeCell ref="F6833:J6833"/>
    <mergeCell ref="K6833:M6833"/>
    <mergeCell ref="N6833:Q6833"/>
    <mergeCell ref="R6833:U6833"/>
    <mergeCell ref="V6833:W6833"/>
    <mergeCell ref="X6833:Y6833"/>
    <mergeCell ref="Z6833:AA6833"/>
    <mergeCell ref="AB6833:AC6833"/>
    <mergeCell ref="AD6833:AE6833"/>
    <mergeCell ref="AF6833:AG6833"/>
    <mergeCell ref="AH6833:AJ6833"/>
    <mergeCell ref="D6834:E6834"/>
    <mergeCell ref="F6834:J6834"/>
    <mergeCell ref="K6834:M6834"/>
    <mergeCell ref="N6834:Q6834"/>
    <mergeCell ref="R6834:U6834"/>
    <mergeCell ref="V6834:W6834"/>
    <mergeCell ref="X6834:Y6834"/>
    <mergeCell ref="Z6834:AA6834"/>
    <mergeCell ref="AB6834:AC6834"/>
    <mergeCell ref="AD6834:AE6834"/>
    <mergeCell ref="AF6834:AG6834"/>
    <mergeCell ref="AH6834:AJ6834"/>
    <mergeCell ref="D6835:E6835"/>
    <mergeCell ref="F6835:J6835"/>
    <mergeCell ref="K6835:M6835"/>
    <mergeCell ref="N6835:Q6835"/>
    <mergeCell ref="R6835:U6835"/>
    <mergeCell ref="V6835:W6835"/>
    <mergeCell ref="X6835:Y6835"/>
    <mergeCell ref="Z6835:AA6835"/>
    <mergeCell ref="AB6835:AC6835"/>
    <mergeCell ref="AD6835:AE6835"/>
    <mergeCell ref="AF6835:AG6835"/>
    <mergeCell ref="AH6835:AJ6835"/>
    <mergeCell ref="D6830:E6830"/>
    <mergeCell ref="F6830:J6830"/>
    <mergeCell ref="K6830:M6830"/>
    <mergeCell ref="N6830:Q6830"/>
    <mergeCell ref="R6830:U6830"/>
    <mergeCell ref="V6830:W6830"/>
    <mergeCell ref="X6830:Y6830"/>
    <mergeCell ref="Z6830:AA6830"/>
    <mergeCell ref="AB6830:AC6830"/>
    <mergeCell ref="AD6830:AE6830"/>
    <mergeCell ref="AF6830:AG6830"/>
    <mergeCell ref="AH6830:AJ6830"/>
    <mergeCell ref="D6831:E6831"/>
    <mergeCell ref="F6831:J6831"/>
    <mergeCell ref="K6831:M6831"/>
    <mergeCell ref="N6831:Q6831"/>
    <mergeCell ref="R6831:U6831"/>
    <mergeCell ref="V6831:W6831"/>
    <mergeCell ref="X6831:Y6831"/>
    <mergeCell ref="Z6831:AA6831"/>
    <mergeCell ref="AB6831:AC6831"/>
    <mergeCell ref="AD6831:AE6831"/>
    <mergeCell ref="AF6831:AG6831"/>
    <mergeCell ref="AH6831:AJ6831"/>
    <mergeCell ref="D6832:E6832"/>
    <mergeCell ref="F6832:J6832"/>
    <mergeCell ref="K6832:M6832"/>
    <mergeCell ref="N6832:Q6832"/>
    <mergeCell ref="R6832:U6832"/>
    <mergeCell ref="V6832:W6832"/>
    <mergeCell ref="X6832:Y6832"/>
    <mergeCell ref="Z6832:AA6832"/>
    <mergeCell ref="AB6832:AC6832"/>
    <mergeCell ref="AD6832:AE6832"/>
    <mergeCell ref="AF6832:AG6832"/>
    <mergeCell ref="AH6832:AJ6832"/>
    <mergeCell ref="D6827:E6827"/>
    <mergeCell ref="F6827:J6827"/>
    <mergeCell ref="K6827:M6827"/>
    <mergeCell ref="N6827:Q6827"/>
    <mergeCell ref="R6827:U6827"/>
    <mergeCell ref="V6827:W6827"/>
    <mergeCell ref="X6827:Y6827"/>
    <mergeCell ref="Z6827:AA6827"/>
    <mergeCell ref="AB6827:AC6827"/>
    <mergeCell ref="AD6827:AE6827"/>
    <mergeCell ref="AF6827:AG6827"/>
    <mergeCell ref="AH6827:AJ6827"/>
    <mergeCell ref="D6828:E6828"/>
    <mergeCell ref="F6828:J6828"/>
    <mergeCell ref="K6828:M6828"/>
    <mergeCell ref="N6828:Q6828"/>
    <mergeCell ref="R6828:U6828"/>
    <mergeCell ref="V6828:W6828"/>
    <mergeCell ref="X6828:Y6828"/>
    <mergeCell ref="Z6828:AA6828"/>
    <mergeCell ref="AB6828:AC6828"/>
    <mergeCell ref="AD6828:AE6828"/>
    <mergeCell ref="AF6828:AG6828"/>
    <mergeCell ref="AH6828:AJ6828"/>
    <mergeCell ref="D6829:E6829"/>
    <mergeCell ref="F6829:J6829"/>
    <mergeCell ref="K6829:M6829"/>
    <mergeCell ref="N6829:Q6829"/>
    <mergeCell ref="R6829:U6829"/>
    <mergeCell ref="V6829:W6829"/>
    <mergeCell ref="X6829:Y6829"/>
    <mergeCell ref="Z6829:AA6829"/>
    <mergeCell ref="AB6829:AC6829"/>
    <mergeCell ref="AD6829:AE6829"/>
    <mergeCell ref="AF6829:AG6829"/>
    <mergeCell ref="AH6829:AJ6829"/>
    <mergeCell ref="D6824:E6824"/>
    <mergeCell ref="F6824:J6824"/>
    <mergeCell ref="K6824:M6824"/>
    <mergeCell ref="N6824:Q6824"/>
    <mergeCell ref="R6824:U6824"/>
    <mergeCell ref="V6824:W6824"/>
    <mergeCell ref="X6824:Y6824"/>
    <mergeCell ref="Z6824:AA6824"/>
    <mergeCell ref="AB6824:AC6824"/>
    <mergeCell ref="AD6824:AE6824"/>
    <mergeCell ref="AF6824:AG6824"/>
    <mergeCell ref="AH6824:AJ6824"/>
    <mergeCell ref="D6825:E6825"/>
    <mergeCell ref="F6825:J6825"/>
    <mergeCell ref="K6825:M6825"/>
    <mergeCell ref="N6825:Q6825"/>
    <mergeCell ref="R6825:U6825"/>
    <mergeCell ref="V6825:W6825"/>
    <mergeCell ref="X6825:Y6825"/>
    <mergeCell ref="Z6825:AA6825"/>
    <mergeCell ref="AB6825:AC6825"/>
    <mergeCell ref="AD6825:AE6825"/>
    <mergeCell ref="AF6825:AG6825"/>
    <mergeCell ref="AH6825:AJ6825"/>
    <mergeCell ref="D6826:E6826"/>
    <mergeCell ref="F6826:J6826"/>
    <mergeCell ref="K6826:M6826"/>
    <mergeCell ref="N6826:Q6826"/>
    <mergeCell ref="R6826:U6826"/>
    <mergeCell ref="V6826:W6826"/>
    <mergeCell ref="X6826:Y6826"/>
    <mergeCell ref="Z6826:AA6826"/>
    <mergeCell ref="AB6826:AC6826"/>
    <mergeCell ref="AD6826:AE6826"/>
    <mergeCell ref="AF6826:AG6826"/>
    <mergeCell ref="AH6826:AJ6826"/>
    <mergeCell ref="D6821:E6821"/>
    <mergeCell ref="F6821:J6821"/>
    <mergeCell ref="K6821:M6821"/>
    <mergeCell ref="N6821:Q6821"/>
    <mergeCell ref="R6821:U6821"/>
    <mergeCell ref="V6821:W6821"/>
    <mergeCell ref="X6821:Y6821"/>
    <mergeCell ref="Z6821:AA6821"/>
    <mergeCell ref="AB6821:AC6821"/>
    <mergeCell ref="AD6821:AE6821"/>
    <mergeCell ref="AF6821:AG6821"/>
    <mergeCell ref="AH6821:AJ6821"/>
    <mergeCell ref="D6822:E6822"/>
    <mergeCell ref="F6822:J6822"/>
    <mergeCell ref="K6822:M6822"/>
    <mergeCell ref="N6822:Q6822"/>
    <mergeCell ref="R6822:U6822"/>
    <mergeCell ref="V6822:W6822"/>
    <mergeCell ref="X6822:Y6822"/>
    <mergeCell ref="Z6822:AA6822"/>
    <mergeCell ref="AB6822:AC6822"/>
    <mergeCell ref="AD6822:AE6822"/>
    <mergeCell ref="AF6822:AG6822"/>
    <mergeCell ref="AH6822:AJ6822"/>
    <mergeCell ref="D6823:E6823"/>
    <mergeCell ref="F6823:J6823"/>
    <mergeCell ref="K6823:M6823"/>
    <mergeCell ref="N6823:Q6823"/>
    <mergeCell ref="R6823:U6823"/>
    <mergeCell ref="V6823:W6823"/>
    <mergeCell ref="X6823:Y6823"/>
    <mergeCell ref="Z6823:AA6823"/>
    <mergeCell ref="AB6823:AC6823"/>
    <mergeCell ref="AD6823:AE6823"/>
    <mergeCell ref="AF6823:AG6823"/>
    <mergeCell ref="AH6823:AJ6823"/>
    <mergeCell ref="D6818:E6818"/>
    <mergeCell ref="F6818:J6818"/>
    <mergeCell ref="K6818:M6818"/>
    <mergeCell ref="N6818:Q6818"/>
    <mergeCell ref="R6818:U6818"/>
    <mergeCell ref="V6818:W6818"/>
    <mergeCell ref="X6818:Y6818"/>
    <mergeCell ref="Z6818:AA6818"/>
    <mergeCell ref="AB6818:AC6818"/>
    <mergeCell ref="AD6818:AE6818"/>
    <mergeCell ref="AF6818:AG6818"/>
    <mergeCell ref="AH6818:AJ6818"/>
    <mergeCell ref="D6819:E6819"/>
    <mergeCell ref="F6819:J6819"/>
    <mergeCell ref="K6819:M6819"/>
    <mergeCell ref="N6819:Q6819"/>
    <mergeCell ref="R6819:U6819"/>
    <mergeCell ref="V6819:W6819"/>
    <mergeCell ref="X6819:Y6819"/>
    <mergeCell ref="Z6819:AA6819"/>
    <mergeCell ref="AB6819:AC6819"/>
    <mergeCell ref="AD6819:AE6819"/>
    <mergeCell ref="AF6819:AG6819"/>
    <mergeCell ref="AH6819:AJ6819"/>
    <mergeCell ref="D6820:E6820"/>
    <mergeCell ref="F6820:J6820"/>
    <mergeCell ref="K6820:M6820"/>
    <mergeCell ref="N6820:Q6820"/>
    <mergeCell ref="R6820:U6820"/>
    <mergeCell ref="V6820:W6820"/>
    <mergeCell ref="X6820:Y6820"/>
    <mergeCell ref="Z6820:AA6820"/>
    <mergeCell ref="AB6820:AC6820"/>
    <mergeCell ref="AD6820:AE6820"/>
    <mergeCell ref="AF6820:AG6820"/>
    <mergeCell ref="AH6820:AJ6820"/>
    <mergeCell ref="D6815:E6815"/>
    <mergeCell ref="F6815:J6815"/>
    <mergeCell ref="K6815:M6815"/>
    <mergeCell ref="N6815:Q6815"/>
    <mergeCell ref="R6815:U6815"/>
    <mergeCell ref="V6815:W6815"/>
    <mergeCell ref="X6815:Y6815"/>
    <mergeCell ref="Z6815:AA6815"/>
    <mergeCell ref="AB6815:AC6815"/>
    <mergeCell ref="AD6815:AE6815"/>
    <mergeCell ref="AF6815:AG6815"/>
    <mergeCell ref="AH6815:AJ6815"/>
    <mergeCell ref="D6816:E6816"/>
    <mergeCell ref="F6816:J6816"/>
    <mergeCell ref="K6816:M6816"/>
    <mergeCell ref="N6816:Q6816"/>
    <mergeCell ref="R6816:U6816"/>
    <mergeCell ref="V6816:W6816"/>
    <mergeCell ref="X6816:Y6816"/>
    <mergeCell ref="Z6816:AA6816"/>
    <mergeCell ref="AB6816:AC6816"/>
    <mergeCell ref="AD6816:AE6816"/>
    <mergeCell ref="AF6816:AG6816"/>
    <mergeCell ref="AH6816:AJ6816"/>
    <mergeCell ref="D6817:E6817"/>
    <mergeCell ref="F6817:J6817"/>
    <mergeCell ref="K6817:M6817"/>
    <mergeCell ref="N6817:Q6817"/>
    <mergeCell ref="R6817:U6817"/>
    <mergeCell ref="V6817:W6817"/>
    <mergeCell ref="X6817:Y6817"/>
    <mergeCell ref="Z6817:AA6817"/>
    <mergeCell ref="AB6817:AC6817"/>
    <mergeCell ref="AD6817:AE6817"/>
    <mergeCell ref="AF6817:AG6817"/>
    <mergeCell ref="AH6817:AJ6817"/>
    <mergeCell ref="B6805:F6805"/>
    <mergeCell ref="H6805:R6805"/>
    <mergeCell ref="AB6806:AG6810"/>
    <mergeCell ref="B6807:E6807"/>
    <mergeCell ref="H6807:N6807"/>
    <mergeCell ref="O6807:R6807"/>
    <mergeCell ref="T6807:AA6807"/>
    <mergeCell ref="B6812:B6813"/>
    <mergeCell ref="D6812:E6813"/>
    <mergeCell ref="G6812:H6813"/>
    <mergeCell ref="J6812:M6813"/>
    <mergeCell ref="N6812:O6813"/>
    <mergeCell ref="Q6812:S6813"/>
    <mergeCell ref="T6812:U6813"/>
    <mergeCell ref="X6812:Y6813"/>
    <mergeCell ref="Z6812:AA6813"/>
    <mergeCell ref="AB6812:AB6813"/>
    <mergeCell ref="AC6812:AC6813"/>
    <mergeCell ref="AE6812:AE6813"/>
    <mergeCell ref="AF6812:AF6813"/>
    <mergeCell ref="AG6812:AH6813"/>
    <mergeCell ref="D6814:E6814"/>
    <mergeCell ref="F6814:J6814"/>
    <mergeCell ref="K6814:M6814"/>
    <mergeCell ref="N6814:Q6814"/>
    <mergeCell ref="R6814:U6814"/>
    <mergeCell ref="V6814:W6814"/>
    <mergeCell ref="X6814:Y6814"/>
    <mergeCell ref="Z6814:AA6814"/>
    <mergeCell ref="AB6814:AC6814"/>
    <mergeCell ref="AD6814:AE6814"/>
    <mergeCell ref="AF6814:AG6814"/>
    <mergeCell ref="AH6814:AJ6814"/>
    <mergeCell ref="D6796:E6796"/>
    <mergeCell ref="F6796:J6796"/>
    <mergeCell ref="K6796:M6796"/>
    <mergeCell ref="N6796:Q6796"/>
    <mergeCell ref="R6796:U6796"/>
    <mergeCell ref="V6796:W6796"/>
    <mergeCell ref="D6797:E6797"/>
    <mergeCell ref="F6797:J6797"/>
    <mergeCell ref="K6797:M6797"/>
    <mergeCell ref="N6797:Q6797"/>
    <mergeCell ref="R6797:U6797"/>
    <mergeCell ref="V6797:W6797"/>
    <mergeCell ref="D6798:E6798"/>
    <mergeCell ref="F6798:J6798"/>
    <mergeCell ref="K6798:M6798"/>
    <mergeCell ref="N6798:Q6798"/>
    <mergeCell ref="R6798:U6798"/>
    <mergeCell ref="V6798:W6798"/>
    <mergeCell ref="D6799:E6799"/>
    <mergeCell ref="F6799:J6799"/>
    <mergeCell ref="K6799:M6799"/>
    <mergeCell ref="N6799:Q6799"/>
    <mergeCell ref="R6799:U6799"/>
    <mergeCell ref="V6799:W6799"/>
    <mergeCell ref="D6800:E6800"/>
    <mergeCell ref="F6800:J6800"/>
    <mergeCell ref="K6800:M6800"/>
    <mergeCell ref="N6800:Q6800"/>
    <mergeCell ref="R6800:U6800"/>
    <mergeCell ref="V6800:W6800"/>
    <mergeCell ref="D6801:E6801"/>
    <mergeCell ref="F6801:J6801"/>
    <mergeCell ref="K6801:M6801"/>
    <mergeCell ref="N6801:Q6801"/>
    <mergeCell ref="R6801:U6801"/>
    <mergeCell ref="V6801:W6801"/>
    <mergeCell ref="D6790:E6790"/>
    <mergeCell ref="F6790:J6790"/>
    <mergeCell ref="K6790:M6790"/>
    <mergeCell ref="N6790:Q6790"/>
    <mergeCell ref="R6790:U6790"/>
    <mergeCell ref="V6790:W6790"/>
    <mergeCell ref="D6791:E6791"/>
    <mergeCell ref="F6791:J6791"/>
    <mergeCell ref="K6791:M6791"/>
    <mergeCell ref="N6791:Q6791"/>
    <mergeCell ref="R6791:U6791"/>
    <mergeCell ref="V6791:W6791"/>
    <mergeCell ref="D6792:E6792"/>
    <mergeCell ref="F6792:J6792"/>
    <mergeCell ref="K6792:M6792"/>
    <mergeCell ref="N6792:Q6792"/>
    <mergeCell ref="R6792:U6792"/>
    <mergeCell ref="V6792:W6792"/>
    <mergeCell ref="D6793:E6793"/>
    <mergeCell ref="F6793:J6793"/>
    <mergeCell ref="K6793:M6793"/>
    <mergeCell ref="N6793:Q6793"/>
    <mergeCell ref="R6793:U6793"/>
    <mergeCell ref="V6793:W6793"/>
    <mergeCell ref="D6794:E6794"/>
    <mergeCell ref="F6794:J6794"/>
    <mergeCell ref="K6794:M6794"/>
    <mergeCell ref="N6794:Q6794"/>
    <mergeCell ref="R6794:U6794"/>
    <mergeCell ref="V6794:W6794"/>
    <mergeCell ref="D6795:E6795"/>
    <mergeCell ref="F6795:J6795"/>
    <mergeCell ref="K6795:M6795"/>
    <mergeCell ref="N6795:Q6795"/>
    <mergeCell ref="R6795:U6795"/>
    <mergeCell ref="V6795:W6795"/>
    <mergeCell ref="D6784:E6784"/>
    <mergeCell ref="F6784:J6784"/>
    <mergeCell ref="K6784:M6784"/>
    <mergeCell ref="N6784:Q6784"/>
    <mergeCell ref="R6784:U6784"/>
    <mergeCell ref="V6784:W6784"/>
    <mergeCell ref="D6785:E6785"/>
    <mergeCell ref="F6785:J6785"/>
    <mergeCell ref="K6785:M6785"/>
    <mergeCell ref="N6785:Q6785"/>
    <mergeCell ref="R6785:U6785"/>
    <mergeCell ref="V6785:W6785"/>
    <mergeCell ref="D6786:E6786"/>
    <mergeCell ref="F6786:J6786"/>
    <mergeCell ref="K6786:M6786"/>
    <mergeCell ref="N6786:Q6786"/>
    <mergeCell ref="R6786:U6786"/>
    <mergeCell ref="V6786:W6786"/>
    <mergeCell ref="D6787:E6787"/>
    <mergeCell ref="F6787:J6787"/>
    <mergeCell ref="K6787:M6787"/>
    <mergeCell ref="N6787:Q6787"/>
    <mergeCell ref="R6787:U6787"/>
    <mergeCell ref="V6787:W6787"/>
    <mergeCell ref="D6788:E6788"/>
    <mergeCell ref="F6788:J6788"/>
    <mergeCell ref="K6788:M6788"/>
    <mergeCell ref="N6788:Q6788"/>
    <mergeCell ref="R6788:U6788"/>
    <mergeCell ref="V6788:W6788"/>
    <mergeCell ref="D6789:E6789"/>
    <mergeCell ref="F6789:J6789"/>
    <mergeCell ref="K6789:M6789"/>
    <mergeCell ref="N6789:Q6789"/>
    <mergeCell ref="R6789:U6789"/>
    <mergeCell ref="V6789:W6789"/>
    <mergeCell ref="D6778:E6778"/>
    <mergeCell ref="F6778:J6778"/>
    <mergeCell ref="K6778:M6778"/>
    <mergeCell ref="N6778:Q6778"/>
    <mergeCell ref="R6778:U6778"/>
    <mergeCell ref="V6778:W6778"/>
    <mergeCell ref="T6776:U6777"/>
    <mergeCell ref="X6776:Y6777"/>
    <mergeCell ref="D6779:E6779"/>
    <mergeCell ref="F6779:J6779"/>
    <mergeCell ref="K6779:M6779"/>
    <mergeCell ref="N6779:Q6779"/>
    <mergeCell ref="R6779:U6779"/>
    <mergeCell ref="V6779:W6779"/>
    <mergeCell ref="D6780:E6780"/>
    <mergeCell ref="F6780:J6780"/>
    <mergeCell ref="K6780:M6780"/>
    <mergeCell ref="N6780:Q6780"/>
    <mergeCell ref="R6780:U6780"/>
    <mergeCell ref="V6780:W6780"/>
    <mergeCell ref="D6781:E6781"/>
    <mergeCell ref="F6781:J6781"/>
    <mergeCell ref="K6781:M6781"/>
    <mergeCell ref="N6781:Q6781"/>
    <mergeCell ref="R6781:U6781"/>
    <mergeCell ref="V6781:W6781"/>
    <mergeCell ref="D6782:E6782"/>
    <mergeCell ref="F6782:J6782"/>
    <mergeCell ref="K6782:M6782"/>
    <mergeCell ref="N6782:Q6782"/>
    <mergeCell ref="R6782:U6782"/>
    <mergeCell ref="V6782:W6782"/>
    <mergeCell ref="D6783:E6783"/>
    <mergeCell ref="F6783:J6783"/>
    <mergeCell ref="K6783:M6783"/>
    <mergeCell ref="N6783:Q6783"/>
    <mergeCell ref="R6783:U6783"/>
    <mergeCell ref="V6783:W6783"/>
    <mergeCell ref="D6766:E6766"/>
    <mergeCell ref="F6766:J6766"/>
    <mergeCell ref="K6766:M6766"/>
    <mergeCell ref="N6766:Q6766"/>
    <mergeCell ref="R6766:U6766"/>
    <mergeCell ref="V6766:W6766"/>
    <mergeCell ref="X6766:Y6766"/>
    <mergeCell ref="Z6766:AA6766"/>
    <mergeCell ref="AB6766:AC6766"/>
    <mergeCell ref="AD6766:AE6766"/>
    <mergeCell ref="AF6766:AG6766"/>
    <mergeCell ref="AH6766:AJ6766"/>
    <mergeCell ref="D6767:E6767"/>
    <mergeCell ref="F6767:J6767"/>
    <mergeCell ref="K6767:M6767"/>
    <mergeCell ref="N6767:Q6767"/>
    <mergeCell ref="R6767:U6767"/>
    <mergeCell ref="V6767:W6767"/>
    <mergeCell ref="X6767:Y6767"/>
    <mergeCell ref="Z6767:AA6767"/>
    <mergeCell ref="AB6767:AC6767"/>
    <mergeCell ref="AD6767:AE6767"/>
    <mergeCell ref="AF6767:AG6767"/>
    <mergeCell ref="AH6767:AJ6767"/>
    <mergeCell ref="B6768:E6768"/>
    <mergeCell ref="B6769:F6769"/>
    <mergeCell ref="H6769:R6769"/>
    <mergeCell ref="AB6770:AG6774"/>
    <mergeCell ref="B6771:E6771"/>
    <mergeCell ref="H6771:N6771"/>
    <mergeCell ref="O6771:R6771"/>
    <mergeCell ref="T6771:AA6771"/>
    <mergeCell ref="Z6776:AA6777"/>
    <mergeCell ref="AB6776:AB6777"/>
    <mergeCell ref="AC6776:AC6777"/>
    <mergeCell ref="AE6776:AE6777"/>
    <mergeCell ref="B6776:B6777"/>
    <mergeCell ref="D6776:E6777"/>
    <mergeCell ref="G6776:H6777"/>
    <mergeCell ref="J6776:M6777"/>
    <mergeCell ref="N6776:O6777"/>
    <mergeCell ref="Q6776:S6777"/>
    <mergeCell ref="AF6776:AF6777"/>
    <mergeCell ref="AG6776:AH6777"/>
    <mergeCell ref="D6763:E6763"/>
    <mergeCell ref="F6763:J6763"/>
    <mergeCell ref="K6763:M6763"/>
    <mergeCell ref="N6763:Q6763"/>
    <mergeCell ref="R6763:U6763"/>
    <mergeCell ref="V6763:W6763"/>
    <mergeCell ref="X6763:Y6763"/>
    <mergeCell ref="Z6763:AA6763"/>
    <mergeCell ref="AB6763:AC6763"/>
    <mergeCell ref="AD6763:AE6763"/>
    <mergeCell ref="AF6763:AG6763"/>
    <mergeCell ref="AH6763:AJ6763"/>
    <mergeCell ref="D6764:E6764"/>
    <mergeCell ref="F6764:J6764"/>
    <mergeCell ref="K6764:M6764"/>
    <mergeCell ref="N6764:Q6764"/>
    <mergeCell ref="R6764:U6764"/>
    <mergeCell ref="V6764:W6764"/>
    <mergeCell ref="X6764:Y6764"/>
    <mergeCell ref="Z6764:AA6764"/>
    <mergeCell ref="AB6764:AC6764"/>
    <mergeCell ref="AD6764:AE6764"/>
    <mergeCell ref="AF6764:AG6764"/>
    <mergeCell ref="AH6764:AJ6764"/>
    <mergeCell ref="D6765:E6765"/>
    <mergeCell ref="F6765:J6765"/>
    <mergeCell ref="K6765:M6765"/>
    <mergeCell ref="N6765:Q6765"/>
    <mergeCell ref="R6765:U6765"/>
    <mergeCell ref="V6765:W6765"/>
    <mergeCell ref="X6765:Y6765"/>
    <mergeCell ref="Z6765:AA6765"/>
    <mergeCell ref="AB6765:AC6765"/>
    <mergeCell ref="AD6765:AE6765"/>
    <mergeCell ref="AF6765:AG6765"/>
    <mergeCell ref="AH6765:AJ6765"/>
    <mergeCell ref="D6760:E6760"/>
    <mergeCell ref="F6760:J6760"/>
    <mergeCell ref="K6760:M6760"/>
    <mergeCell ref="N6760:Q6760"/>
    <mergeCell ref="R6760:U6760"/>
    <mergeCell ref="V6760:W6760"/>
    <mergeCell ref="X6760:Y6760"/>
    <mergeCell ref="Z6760:AA6760"/>
    <mergeCell ref="AB6760:AC6760"/>
    <mergeCell ref="AD6760:AE6760"/>
    <mergeCell ref="AF6760:AG6760"/>
    <mergeCell ref="AH6760:AJ6760"/>
    <mergeCell ref="D6761:E6761"/>
    <mergeCell ref="F6761:J6761"/>
    <mergeCell ref="K6761:M6761"/>
    <mergeCell ref="N6761:Q6761"/>
    <mergeCell ref="R6761:U6761"/>
    <mergeCell ref="V6761:W6761"/>
    <mergeCell ref="X6761:Y6761"/>
    <mergeCell ref="Z6761:AA6761"/>
    <mergeCell ref="AB6761:AC6761"/>
    <mergeCell ref="AD6761:AE6761"/>
    <mergeCell ref="AF6761:AG6761"/>
    <mergeCell ref="AH6761:AJ6761"/>
    <mergeCell ref="D6762:E6762"/>
    <mergeCell ref="F6762:J6762"/>
    <mergeCell ref="K6762:M6762"/>
    <mergeCell ref="N6762:Q6762"/>
    <mergeCell ref="R6762:U6762"/>
    <mergeCell ref="V6762:W6762"/>
    <mergeCell ref="X6762:Y6762"/>
    <mergeCell ref="Z6762:AA6762"/>
    <mergeCell ref="AB6762:AC6762"/>
    <mergeCell ref="AD6762:AE6762"/>
    <mergeCell ref="AF6762:AG6762"/>
    <mergeCell ref="AH6762:AJ6762"/>
    <mergeCell ref="D6757:E6757"/>
    <mergeCell ref="F6757:J6757"/>
    <mergeCell ref="K6757:M6757"/>
    <mergeCell ref="N6757:Q6757"/>
    <mergeCell ref="R6757:U6757"/>
    <mergeCell ref="V6757:W6757"/>
    <mergeCell ref="X6757:Y6757"/>
    <mergeCell ref="Z6757:AA6757"/>
    <mergeCell ref="AB6757:AC6757"/>
    <mergeCell ref="AD6757:AE6757"/>
    <mergeCell ref="AF6757:AG6757"/>
    <mergeCell ref="AH6757:AJ6757"/>
    <mergeCell ref="D6758:E6758"/>
    <mergeCell ref="F6758:J6758"/>
    <mergeCell ref="K6758:M6758"/>
    <mergeCell ref="N6758:Q6758"/>
    <mergeCell ref="R6758:U6758"/>
    <mergeCell ref="V6758:W6758"/>
    <mergeCell ref="X6758:Y6758"/>
    <mergeCell ref="Z6758:AA6758"/>
    <mergeCell ref="AB6758:AC6758"/>
    <mergeCell ref="AD6758:AE6758"/>
    <mergeCell ref="AF6758:AG6758"/>
    <mergeCell ref="AH6758:AJ6758"/>
    <mergeCell ref="D6759:E6759"/>
    <mergeCell ref="F6759:J6759"/>
    <mergeCell ref="K6759:M6759"/>
    <mergeCell ref="N6759:Q6759"/>
    <mergeCell ref="R6759:U6759"/>
    <mergeCell ref="V6759:W6759"/>
    <mergeCell ref="X6759:Y6759"/>
    <mergeCell ref="Z6759:AA6759"/>
    <mergeCell ref="AB6759:AC6759"/>
    <mergeCell ref="AD6759:AE6759"/>
    <mergeCell ref="AF6759:AG6759"/>
    <mergeCell ref="AH6759:AJ6759"/>
    <mergeCell ref="D6754:E6754"/>
    <mergeCell ref="F6754:J6754"/>
    <mergeCell ref="K6754:M6754"/>
    <mergeCell ref="N6754:Q6754"/>
    <mergeCell ref="R6754:U6754"/>
    <mergeCell ref="V6754:W6754"/>
    <mergeCell ref="X6754:Y6754"/>
    <mergeCell ref="Z6754:AA6754"/>
    <mergeCell ref="AB6754:AC6754"/>
    <mergeCell ref="AD6754:AE6754"/>
    <mergeCell ref="AF6754:AG6754"/>
    <mergeCell ref="AH6754:AJ6754"/>
    <mergeCell ref="D6755:E6755"/>
    <mergeCell ref="F6755:J6755"/>
    <mergeCell ref="K6755:M6755"/>
    <mergeCell ref="N6755:Q6755"/>
    <mergeCell ref="R6755:U6755"/>
    <mergeCell ref="V6755:W6755"/>
    <mergeCell ref="X6755:Y6755"/>
    <mergeCell ref="Z6755:AA6755"/>
    <mergeCell ref="AB6755:AC6755"/>
    <mergeCell ref="AD6755:AE6755"/>
    <mergeCell ref="AF6755:AG6755"/>
    <mergeCell ref="AH6755:AJ6755"/>
    <mergeCell ref="D6756:E6756"/>
    <mergeCell ref="F6756:J6756"/>
    <mergeCell ref="K6756:M6756"/>
    <mergeCell ref="N6756:Q6756"/>
    <mergeCell ref="R6756:U6756"/>
    <mergeCell ref="V6756:W6756"/>
    <mergeCell ref="X6756:Y6756"/>
    <mergeCell ref="Z6756:AA6756"/>
    <mergeCell ref="AB6756:AC6756"/>
    <mergeCell ref="AD6756:AE6756"/>
    <mergeCell ref="AF6756:AG6756"/>
    <mergeCell ref="AH6756:AJ6756"/>
    <mergeCell ref="D6751:E6751"/>
    <mergeCell ref="F6751:J6751"/>
    <mergeCell ref="K6751:M6751"/>
    <mergeCell ref="N6751:Q6751"/>
    <mergeCell ref="R6751:U6751"/>
    <mergeCell ref="V6751:W6751"/>
    <mergeCell ref="X6751:Y6751"/>
    <mergeCell ref="Z6751:AA6751"/>
    <mergeCell ref="AB6751:AC6751"/>
    <mergeCell ref="AD6751:AE6751"/>
    <mergeCell ref="AF6751:AG6751"/>
    <mergeCell ref="AH6751:AJ6751"/>
    <mergeCell ref="D6752:E6752"/>
    <mergeCell ref="F6752:J6752"/>
    <mergeCell ref="K6752:M6752"/>
    <mergeCell ref="N6752:Q6752"/>
    <mergeCell ref="R6752:U6752"/>
    <mergeCell ref="V6752:W6752"/>
    <mergeCell ref="X6752:Y6752"/>
    <mergeCell ref="Z6752:AA6752"/>
    <mergeCell ref="AB6752:AC6752"/>
    <mergeCell ref="AD6752:AE6752"/>
    <mergeCell ref="AF6752:AG6752"/>
    <mergeCell ref="AH6752:AJ6752"/>
    <mergeCell ref="D6753:E6753"/>
    <mergeCell ref="F6753:J6753"/>
    <mergeCell ref="K6753:M6753"/>
    <mergeCell ref="N6753:Q6753"/>
    <mergeCell ref="R6753:U6753"/>
    <mergeCell ref="V6753:W6753"/>
    <mergeCell ref="X6753:Y6753"/>
    <mergeCell ref="Z6753:AA6753"/>
    <mergeCell ref="AB6753:AC6753"/>
    <mergeCell ref="AD6753:AE6753"/>
    <mergeCell ref="AF6753:AG6753"/>
    <mergeCell ref="AH6753:AJ6753"/>
    <mergeCell ref="D6748:E6748"/>
    <mergeCell ref="F6748:J6748"/>
    <mergeCell ref="K6748:M6748"/>
    <mergeCell ref="N6748:Q6748"/>
    <mergeCell ref="R6748:U6748"/>
    <mergeCell ref="V6748:W6748"/>
    <mergeCell ref="X6748:Y6748"/>
    <mergeCell ref="Z6748:AA6748"/>
    <mergeCell ref="AB6748:AC6748"/>
    <mergeCell ref="AD6748:AE6748"/>
    <mergeCell ref="AF6748:AG6748"/>
    <mergeCell ref="AH6748:AJ6748"/>
    <mergeCell ref="D6749:E6749"/>
    <mergeCell ref="F6749:J6749"/>
    <mergeCell ref="K6749:M6749"/>
    <mergeCell ref="N6749:Q6749"/>
    <mergeCell ref="R6749:U6749"/>
    <mergeCell ref="V6749:W6749"/>
    <mergeCell ref="X6749:Y6749"/>
    <mergeCell ref="Z6749:AA6749"/>
    <mergeCell ref="AB6749:AC6749"/>
    <mergeCell ref="AD6749:AE6749"/>
    <mergeCell ref="AF6749:AG6749"/>
    <mergeCell ref="AH6749:AJ6749"/>
    <mergeCell ref="D6750:E6750"/>
    <mergeCell ref="F6750:J6750"/>
    <mergeCell ref="K6750:M6750"/>
    <mergeCell ref="N6750:Q6750"/>
    <mergeCell ref="R6750:U6750"/>
    <mergeCell ref="V6750:W6750"/>
    <mergeCell ref="X6750:Y6750"/>
    <mergeCell ref="Z6750:AA6750"/>
    <mergeCell ref="AB6750:AC6750"/>
    <mergeCell ref="AD6750:AE6750"/>
    <mergeCell ref="AF6750:AG6750"/>
    <mergeCell ref="AH6750:AJ6750"/>
    <mergeCell ref="D6745:E6745"/>
    <mergeCell ref="F6745:J6745"/>
    <mergeCell ref="K6745:M6745"/>
    <mergeCell ref="N6745:Q6745"/>
    <mergeCell ref="R6745:U6745"/>
    <mergeCell ref="V6745:W6745"/>
    <mergeCell ref="X6745:Y6745"/>
    <mergeCell ref="Z6745:AA6745"/>
    <mergeCell ref="AB6745:AC6745"/>
    <mergeCell ref="AD6745:AE6745"/>
    <mergeCell ref="AF6745:AG6745"/>
    <mergeCell ref="AH6745:AJ6745"/>
    <mergeCell ref="D6746:E6746"/>
    <mergeCell ref="F6746:J6746"/>
    <mergeCell ref="K6746:M6746"/>
    <mergeCell ref="N6746:Q6746"/>
    <mergeCell ref="R6746:U6746"/>
    <mergeCell ref="V6746:W6746"/>
    <mergeCell ref="X6746:Y6746"/>
    <mergeCell ref="Z6746:AA6746"/>
    <mergeCell ref="AB6746:AC6746"/>
    <mergeCell ref="AD6746:AE6746"/>
    <mergeCell ref="AF6746:AG6746"/>
    <mergeCell ref="AH6746:AJ6746"/>
    <mergeCell ref="D6747:E6747"/>
    <mergeCell ref="F6747:J6747"/>
    <mergeCell ref="K6747:M6747"/>
    <mergeCell ref="N6747:Q6747"/>
    <mergeCell ref="R6747:U6747"/>
    <mergeCell ref="V6747:W6747"/>
    <mergeCell ref="X6747:Y6747"/>
    <mergeCell ref="Z6747:AA6747"/>
    <mergeCell ref="AB6747:AC6747"/>
    <mergeCell ref="AD6747:AE6747"/>
    <mergeCell ref="AF6747:AG6747"/>
    <mergeCell ref="AH6747:AJ6747"/>
    <mergeCell ref="D6742:E6742"/>
    <mergeCell ref="F6742:J6742"/>
    <mergeCell ref="K6742:M6742"/>
    <mergeCell ref="N6742:Q6742"/>
    <mergeCell ref="R6742:U6742"/>
    <mergeCell ref="V6742:W6742"/>
    <mergeCell ref="X6742:Y6742"/>
    <mergeCell ref="Z6742:AA6742"/>
    <mergeCell ref="AB6742:AC6742"/>
    <mergeCell ref="AD6742:AE6742"/>
    <mergeCell ref="AF6742:AG6742"/>
    <mergeCell ref="AH6742:AJ6742"/>
    <mergeCell ref="D6743:E6743"/>
    <mergeCell ref="F6743:J6743"/>
    <mergeCell ref="K6743:M6743"/>
    <mergeCell ref="N6743:Q6743"/>
    <mergeCell ref="R6743:U6743"/>
    <mergeCell ref="V6743:W6743"/>
    <mergeCell ref="X6743:Y6743"/>
    <mergeCell ref="Z6743:AA6743"/>
    <mergeCell ref="AB6743:AC6743"/>
    <mergeCell ref="AD6743:AE6743"/>
    <mergeCell ref="AF6743:AG6743"/>
    <mergeCell ref="AH6743:AJ6743"/>
    <mergeCell ref="D6744:E6744"/>
    <mergeCell ref="F6744:J6744"/>
    <mergeCell ref="K6744:M6744"/>
    <mergeCell ref="N6744:Q6744"/>
    <mergeCell ref="R6744:U6744"/>
    <mergeCell ref="V6744:W6744"/>
    <mergeCell ref="X6744:Y6744"/>
    <mergeCell ref="Z6744:AA6744"/>
    <mergeCell ref="AB6744:AC6744"/>
    <mergeCell ref="AD6744:AE6744"/>
    <mergeCell ref="AF6744:AG6744"/>
    <mergeCell ref="AH6744:AJ6744"/>
    <mergeCell ref="D6739:E6739"/>
    <mergeCell ref="F6739:J6739"/>
    <mergeCell ref="K6739:M6739"/>
    <mergeCell ref="N6739:Q6739"/>
    <mergeCell ref="R6739:U6739"/>
    <mergeCell ref="V6739:W6739"/>
    <mergeCell ref="X6739:Y6739"/>
    <mergeCell ref="Z6739:AA6739"/>
    <mergeCell ref="AB6739:AC6739"/>
    <mergeCell ref="AD6739:AE6739"/>
    <mergeCell ref="AF6739:AG6739"/>
    <mergeCell ref="AH6739:AJ6739"/>
    <mergeCell ref="D6740:E6740"/>
    <mergeCell ref="F6740:J6740"/>
    <mergeCell ref="K6740:M6740"/>
    <mergeCell ref="N6740:Q6740"/>
    <mergeCell ref="R6740:U6740"/>
    <mergeCell ref="V6740:W6740"/>
    <mergeCell ref="X6740:Y6740"/>
    <mergeCell ref="Z6740:AA6740"/>
    <mergeCell ref="AB6740:AC6740"/>
    <mergeCell ref="AD6740:AE6740"/>
    <mergeCell ref="AF6740:AG6740"/>
    <mergeCell ref="AH6740:AJ6740"/>
    <mergeCell ref="D6741:E6741"/>
    <mergeCell ref="F6741:J6741"/>
    <mergeCell ref="K6741:M6741"/>
    <mergeCell ref="N6741:Q6741"/>
    <mergeCell ref="R6741:U6741"/>
    <mergeCell ref="V6741:W6741"/>
    <mergeCell ref="X6741:Y6741"/>
    <mergeCell ref="Z6741:AA6741"/>
    <mergeCell ref="AB6741:AC6741"/>
    <mergeCell ref="AD6741:AE6741"/>
    <mergeCell ref="AF6741:AG6741"/>
    <mergeCell ref="AH6741:AJ6741"/>
    <mergeCell ref="D6736:E6736"/>
    <mergeCell ref="F6736:J6736"/>
    <mergeCell ref="K6736:M6736"/>
    <mergeCell ref="N6736:Q6736"/>
    <mergeCell ref="R6736:U6736"/>
    <mergeCell ref="V6736:W6736"/>
    <mergeCell ref="X6736:Y6736"/>
    <mergeCell ref="Z6736:AA6736"/>
    <mergeCell ref="AB6736:AC6736"/>
    <mergeCell ref="AD6736:AE6736"/>
    <mergeCell ref="AF6736:AG6736"/>
    <mergeCell ref="AH6736:AJ6736"/>
    <mergeCell ref="D6737:E6737"/>
    <mergeCell ref="F6737:J6737"/>
    <mergeCell ref="K6737:M6737"/>
    <mergeCell ref="N6737:Q6737"/>
    <mergeCell ref="R6737:U6737"/>
    <mergeCell ref="V6737:W6737"/>
    <mergeCell ref="X6737:Y6737"/>
    <mergeCell ref="Z6737:AA6737"/>
    <mergeCell ref="AB6737:AC6737"/>
    <mergeCell ref="AD6737:AE6737"/>
    <mergeCell ref="AF6737:AG6737"/>
    <mergeCell ref="AH6737:AJ6737"/>
    <mergeCell ref="D6738:E6738"/>
    <mergeCell ref="F6738:J6738"/>
    <mergeCell ref="K6738:M6738"/>
    <mergeCell ref="N6738:Q6738"/>
    <mergeCell ref="R6738:U6738"/>
    <mergeCell ref="V6738:W6738"/>
    <mergeCell ref="X6738:Y6738"/>
    <mergeCell ref="Z6738:AA6738"/>
    <mergeCell ref="AB6738:AC6738"/>
    <mergeCell ref="AD6738:AE6738"/>
    <mergeCell ref="AF6738:AG6738"/>
    <mergeCell ref="AH6738:AJ6738"/>
    <mergeCell ref="D6733:E6733"/>
    <mergeCell ref="F6733:J6733"/>
    <mergeCell ref="K6733:M6733"/>
    <mergeCell ref="N6733:Q6733"/>
    <mergeCell ref="R6733:U6733"/>
    <mergeCell ref="V6733:W6733"/>
    <mergeCell ref="X6733:Y6733"/>
    <mergeCell ref="Z6733:AA6733"/>
    <mergeCell ref="AB6733:AC6733"/>
    <mergeCell ref="AD6733:AE6733"/>
    <mergeCell ref="AF6733:AG6733"/>
    <mergeCell ref="AH6733:AJ6733"/>
    <mergeCell ref="D6734:E6734"/>
    <mergeCell ref="F6734:J6734"/>
    <mergeCell ref="K6734:M6734"/>
    <mergeCell ref="N6734:Q6734"/>
    <mergeCell ref="R6734:U6734"/>
    <mergeCell ref="V6734:W6734"/>
    <mergeCell ref="X6734:Y6734"/>
    <mergeCell ref="Z6734:AA6734"/>
    <mergeCell ref="AB6734:AC6734"/>
    <mergeCell ref="AD6734:AE6734"/>
    <mergeCell ref="AF6734:AG6734"/>
    <mergeCell ref="AH6734:AJ6734"/>
    <mergeCell ref="D6735:E6735"/>
    <mergeCell ref="F6735:J6735"/>
    <mergeCell ref="K6735:M6735"/>
    <mergeCell ref="N6735:Q6735"/>
    <mergeCell ref="R6735:U6735"/>
    <mergeCell ref="V6735:W6735"/>
    <mergeCell ref="X6735:Y6735"/>
    <mergeCell ref="Z6735:AA6735"/>
    <mergeCell ref="AB6735:AC6735"/>
    <mergeCell ref="AD6735:AE6735"/>
    <mergeCell ref="AF6735:AG6735"/>
    <mergeCell ref="AH6735:AJ6735"/>
    <mergeCell ref="D6730:E6730"/>
    <mergeCell ref="F6730:J6730"/>
    <mergeCell ref="K6730:M6730"/>
    <mergeCell ref="N6730:Q6730"/>
    <mergeCell ref="R6730:U6730"/>
    <mergeCell ref="V6730:W6730"/>
    <mergeCell ref="X6730:Y6730"/>
    <mergeCell ref="Z6730:AA6730"/>
    <mergeCell ref="AB6730:AC6730"/>
    <mergeCell ref="AD6730:AE6730"/>
    <mergeCell ref="AF6730:AG6730"/>
    <mergeCell ref="AH6730:AJ6730"/>
    <mergeCell ref="D6731:E6731"/>
    <mergeCell ref="F6731:J6731"/>
    <mergeCell ref="K6731:M6731"/>
    <mergeCell ref="N6731:Q6731"/>
    <mergeCell ref="R6731:U6731"/>
    <mergeCell ref="V6731:W6731"/>
    <mergeCell ref="X6731:Y6731"/>
    <mergeCell ref="Z6731:AA6731"/>
    <mergeCell ref="AB6731:AC6731"/>
    <mergeCell ref="AD6731:AE6731"/>
    <mergeCell ref="AF6731:AG6731"/>
    <mergeCell ref="AH6731:AJ6731"/>
    <mergeCell ref="D6732:E6732"/>
    <mergeCell ref="F6732:J6732"/>
    <mergeCell ref="K6732:M6732"/>
    <mergeCell ref="N6732:Q6732"/>
    <mergeCell ref="R6732:U6732"/>
    <mergeCell ref="V6732:W6732"/>
    <mergeCell ref="X6732:Y6732"/>
    <mergeCell ref="Z6732:AA6732"/>
    <mergeCell ref="AB6732:AC6732"/>
    <mergeCell ref="AD6732:AE6732"/>
    <mergeCell ref="AF6732:AG6732"/>
    <mergeCell ref="AH6732:AJ6732"/>
    <mergeCell ref="B6720:F6720"/>
    <mergeCell ref="H6720:R6720"/>
    <mergeCell ref="AB6721:AG6725"/>
    <mergeCell ref="B6722:E6722"/>
    <mergeCell ref="H6722:N6722"/>
    <mergeCell ref="O6722:R6722"/>
    <mergeCell ref="T6722:AA6722"/>
    <mergeCell ref="B6727:B6728"/>
    <mergeCell ref="D6727:E6728"/>
    <mergeCell ref="G6727:H6728"/>
    <mergeCell ref="J6727:M6728"/>
    <mergeCell ref="N6727:O6728"/>
    <mergeCell ref="Q6727:S6728"/>
    <mergeCell ref="T6727:U6728"/>
    <mergeCell ref="X6727:Y6728"/>
    <mergeCell ref="Z6727:AA6728"/>
    <mergeCell ref="AB6727:AB6728"/>
    <mergeCell ref="AC6727:AC6728"/>
    <mergeCell ref="AE6727:AE6728"/>
    <mergeCell ref="AF6727:AF6728"/>
    <mergeCell ref="AG6727:AH6728"/>
    <mergeCell ref="D6729:E6729"/>
    <mergeCell ref="F6729:J6729"/>
    <mergeCell ref="K6729:M6729"/>
    <mergeCell ref="N6729:Q6729"/>
    <mergeCell ref="R6729:U6729"/>
    <mergeCell ref="V6729:W6729"/>
    <mergeCell ref="X6729:Y6729"/>
    <mergeCell ref="Z6729:AA6729"/>
    <mergeCell ref="AB6729:AC6729"/>
    <mergeCell ref="AD6729:AE6729"/>
    <mergeCell ref="AF6729:AG6729"/>
    <mergeCell ref="AH6729:AJ6729"/>
    <mergeCell ref="D6711:E6711"/>
    <mergeCell ref="F6711:J6711"/>
    <mergeCell ref="K6711:M6711"/>
    <mergeCell ref="N6711:Q6711"/>
    <mergeCell ref="R6711:U6711"/>
    <mergeCell ref="V6711:W6711"/>
    <mergeCell ref="D6712:E6712"/>
    <mergeCell ref="F6712:J6712"/>
    <mergeCell ref="K6712:M6712"/>
    <mergeCell ref="N6712:Q6712"/>
    <mergeCell ref="R6712:U6712"/>
    <mergeCell ref="V6712:W6712"/>
    <mergeCell ref="D6713:E6713"/>
    <mergeCell ref="F6713:J6713"/>
    <mergeCell ref="K6713:M6713"/>
    <mergeCell ref="N6713:Q6713"/>
    <mergeCell ref="R6713:U6713"/>
    <mergeCell ref="V6713:W6713"/>
    <mergeCell ref="D6714:E6714"/>
    <mergeCell ref="F6714:J6714"/>
    <mergeCell ref="K6714:M6714"/>
    <mergeCell ref="N6714:Q6714"/>
    <mergeCell ref="R6714:U6714"/>
    <mergeCell ref="V6714:W6714"/>
    <mergeCell ref="D6715:E6715"/>
    <mergeCell ref="F6715:J6715"/>
    <mergeCell ref="K6715:M6715"/>
    <mergeCell ref="N6715:Q6715"/>
    <mergeCell ref="R6715:U6715"/>
    <mergeCell ref="V6715:W6715"/>
    <mergeCell ref="D6716:E6716"/>
    <mergeCell ref="F6716:J6716"/>
    <mergeCell ref="K6716:M6716"/>
    <mergeCell ref="N6716:Q6716"/>
    <mergeCell ref="R6716:U6716"/>
    <mergeCell ref="V6716:W6716"/>
    <mergeCell ref="D6705:E6705"/>
    <mergeCell ref="F6705:J6705"/>
    <mergeCell ref="K6705:M6705"/>
    <mergeCell ref="N6705:Q6705"/>
    <mergeCell ref="R6705:U6705"/>
    <mergeCell ref="V6705:W6705"/>
    <mergeCell ref="D6706:E6706"/>
    <mergeCell ref="F6706:J6706"/>
    <mergeCell ref="K6706:M6706"/>
    <mergeCell ref="N6706:Q6706"/>
    <mergeCell ref="R6706:U6706"/>
    <mergeCell ref="V6706:W6706"/>
    <mergeCell ref="D6707:E6707"/>
    <mergeCell ref="F6707:J6707"/>
    <mergeCell ref="K6707:M6707"/>
    <mergeCell ref="N6707:Q6707"/>
    <mergeCell ref="R6707:U6707"/>
    <mergeCell ref="V6707:W6707"/>
    <mergeCell ref="D6708:E6708"/>
    <mergeCell ref="F6708:J6708"/>
    <mergeCell ref="K6708:M6708"/>
    <mergeCell ref="N6708:Q6708"/>
    <mergeCell ref="R6708:U6708"/>
    <mergeCell ref="V6708:W6708"/>
    <mergeCell ref="D6709:E6709"/>
    <mergeCell ref="F6709:J6709"/>
    <mergeCell ref="K6709:M6709"/>
    <mergeCell ref="N6709:Q6709"/>
    <mergeCell ref="R6709:U6709"/>
    <mergeCell ref="V6709:W6709"/>
    <mergeCell ref="D6710:E6710"/>
    <mergeCell ref="F6710:J6710"/>
    <mergeCell ref="K6710:M6710"/>
    <mergeCell ref="N6710:Q6710"/>
    <mergeCell ref="R6710:U6710"/>
    <mergeCell ref="V6710:W6710"/>
    <mergeCell ref="D6699:E6699"/>
    <mergeCell ref="F6699:J6699"/>
    <mergeCell ref="K6699:M6699"/>
    <mergeCell ref="N6699:Q6699"/>
    <mergeCell ref="R6699:U6699"/>
    <mergeCell ref="V6699:W6699"/>
    <mergeCell ref="D6700:E6700"/>
    <mergeCell ref="F6700:J6700"/>
    <mergeCell ref="K6700:M6700"/>
    <mergeCell ref="N6700:Q6700"/>
    <mergeCell ref="R6700:U6700"/>
    <mergeCell ref="V6700:W6700"/>
    <mergeCell ref="D6701:E6701"/>
    <mergeCell ref="F6701:J6701"/>
    <mergeCell ref="K6701:M6701"/>
    <mergeCell ref="N6701:Q6701"/>
    <mergeCell ref="R6701:U6701"/>
    <mergeCell ref="V6701:W6701"/>
    <mergeCell ref="D6702:E6702"/>
    <mergeCell ref="F6702:J6702"/>
    <mergeCell ref="K6702:M6702"/>
    <mergeCell ref="N6702:Q6702"/>
    <mergeCell ref="R6702:U6702"/>
    <mergeCell ref="V6702:W6702"/>
    <mergeCell ref="D6703:E6703"/>
    <mergeCell ref="F6703:J6703"/>
    <mergeCell ref="K6703:M6703"/>
    <mergeCell ref="N6703:Q6703"/>
    <mergeCell ref="R6703:U6703"/>
    <mergeCell ref="V6703:W6703"/>
    <mergeCell ref="D6704:E6704"/>
    <mergeCell ref="F6704:J6704"/>
    <mergeCell ref="K6704:M6704"/>
    <mergeCell ref="N6704:Q6704"/>
    <mergeCell ref="R6704:U6704"/>
    <mergeCell ref="V6704:W6704"/>
    <mergeCell ref="D6693:E6693"/>
    <mergeCell ref="F6693:J6693"/>
    <mergeCell ref="K6693:M6693"/>
    <mergeCell ref="N6693:Q6693"/>
    <mergeCell ref="R6693:U6693"/>
    <mergeCell ref="V6693:W6693"/>
    <mergeCell ref="T6691:U6692"/>
    <mergeCell ref="X6691:Y6692"/>
    <mergeCell ref="D6694:E6694"/>
    <mergeCell ref="F6694:J6694"/>
    <mergeCell ref="K6694:M6694"/>
    <mergeCell ref="N6694:Q6694"/>
    <mergeCell ref="R6694:U6694"/>
    <mergeCell ref="V6694:W6694"/>
    <mergeCell ref="D6695:E6695"/>
    <mergeCell ref="F6695:J6695"/>
    <mergeCell ref="K6695:M6695"/>
    <mergeCell ref="N6695:Q6695"/>
    <mergeCell ref="R6695:U6695"/>
    <mergeCell ref="V6695:W6695"/>
    <mergeCell ref="D6696:E6696"/>
    <mergeCell ref="F6696:J6696"/>
    <mergeCell ref="K6696:M6696"/>
    <mergeCell ref="N6696:Q6696"/>
    <mergeCell ref="R6696:U6696"/>
    <mergeCell ref="V6696:W6696"/>
    <mergeCell ref="D6697:E6697"/>
    <mergeCell ref="F6697:J6697"/>
    <mergeCell ref="K6697:M6697"/>
    <mergeCell ref="N6697:Q6697"/>
    <mergeCell ref="R6697:U6697"/>
    <mergeCell ref="V6697:W6697"/>
    <mergeCell ref="D6698:E6698"/>
    <mergeCell ref="F6698:J6698"/>
    <mergeCell ref="K6698:M6698"/>
    <mergeCell ref="N6698:Q6698"/>
    <mergeCell ref="R6698:U6698"/>
    <mergeCell ref="V6698:W6698"/>
    <mergeCell ref="D6681:E6681"/>
    <mergeCell ref="F6681:J6681"/>
    <mergeCell ref="K6681:M6681"/>
    <mergeCell ref="N6681:Q6681"/>
    <mergeCell ref="R6681:U6681"/>
    <mergeCell ref="V6681:W6681"/>
    <mergeCell ref="X6681:Y6681"/>
    <mergeCell ref="Z6681:AA6681"/>
    <mergeCell ref="AB6681:AC6681"/>
    <mergeCell ref="AD6681:AE6681"/>
    <mergeCell ref="AF6681:AG6681"/>
    <mergeCell ref="AH6681:AJ6681"/>
    <mergeCell ref="D6682:E6682"/>
    <mergeCell ref="F6682:J6682"/>
    <mergeCell ref="K6682:M6682"/>
    <mergeCell ref="N6682:Q6682"/>
    <mergeCell ref="R6682:U6682"/>
    <mergeCell ref="V6682:W6682"/>
    <mergeCell ref="X6682:Y6682"/>
    <mergeCell ref="Z6682:AA6682"/>
    <mergeCell ref="AB6682:AC6682"/>
    <mergeCell ref="AD6682:AE6682"/>
    <mergeCell ref="AF6682:AG6682"/>
    <mergeCell ref="AH6682:AJ6682"/>
    <mergeCell ref="B6683:E6683"/>
    <mergeCell ref="B6684:F6684"/>
    <mergeCell ref="H6684:R6684"/>
    <mergeCell ref="AB6685:AG6689"/>
    <mergeCell ref="B6686:E6686"/>
    <mergeCell ref="H6686:N6686"/>
    <mergeCell ref="O6686:R6686"/>
    <mergeCell ref="T6686:AA6686"/>
    <mergeCell ref="Z6691:AA6692"/>
    <mergeCell ref="AB6691:AB6692"/>
    <mergeCell ref="AC6691:AC6692"/>
    <mergeCell ref="AE6691:AE6692"/>
    <mergeCell ref="B6691:B6692"/>
    <mergeCell ref="D6691:E6692"/>
    <mergeCell ref="G6691:H6692"/>
    <mergeCell ref="J6691:M6692"/>
    <mergeCell ref="N6691:O6692"/>
    <mergeCell ref="Q6691:S6692"/>
    <mergeCell ref="AF6691:AF6692"/>
    <mergeCell ref="AG6691:AH6692"/>
    <mergeCell ref="D6678:E6678"/>
    <mergeCell ref="F6678:J6678"/>
    <mergeCell ref="K6678:M6678"/>
    <mergeCell ref="N6678:Q6678"/>
    <mergeCell ref="R6678:U6678"/>
    <mergeCell ref="V6678:W6678"/>
    <mergeCell ref="X6678:Y6678"/>
    <mergeCell ref="Z6678:AA6678"/>
    <mergeCell ref="AB6678:AC6678"/>
    <mergeCell ref="AD6678:AE6678"/>
    <mergeCell ref="AF6678:AG6678"/>
    <mergeCell ref="AH6678:AJ6678"/>
    <mergeCell ref="D6679:E6679"/>
    <mergeCell ref="F6679:J6679"/>
    <mergeCell ref="K6679:M6679"/>
    <mergeCell ref="N6679:Q6679"/>
    <mergeCell ref="R6679:U6679"/>
    <mergeCell ref="V6679:W6679"/>
    <mergeCell ref="X6679:Y6679"/>
    <mergeCell ref="Z6679:AA6679"/>
    <mergeCell ref="AB6679:AC6679"/>
    <mergeCell ref="AD6679:AE6679"/>
    <mergeCell ref="AF6679:AG6679"/>
    <mergeCell ref="AH6679:AJ6679"/>
    <mergeCell ref="D6680:E6680"/>
    <mergeCell ref="F6680:J6680"/>
    <mergeCell ref="K6680:M6680"/>
    <mergeCell ref="N6680:Q6680"/>
    <mergeCell ref="R6680:U6680"/>
    <mergeCell ref="V6680:W6680"/>
    <mergeCell ref="X6680:Y6680"/>
    <mergeCell ref="Z6680:AA6680"/>
    <mergeCell ref="AB6680:AC6680"/>
    <mergeCell ref="AD6680:AE6680"/>
    <mergeCell ref="AF6680:AG6680"/>
    <mergeCell ref="AH6680:AJ6680"/>
    <mergeCell ref="D6675:E6675"/>
    <mergeCell ref="F6675:J6675"/>
    <mergeCell ref="K6675:M6675"/>
    <mergeCell ref="N6675:Q6675"/>
    <mergeCell ref="R6675:U6675"/>
    <mergeCell ref="V6675:W6675"/>
    <mergeCell ref="X6675:Y6675"/>
    <mergeCell ref="Z6675:AA6675"/>
    <mergeCell ref="AB6675:AC6675"/>
    <mergeCell ref="AD6675:AE6675"/>
    <mergeCell ref="AF6675:AG6675"/>
    <mergeCell ref="AH6675:AJ6675"/>
    <mergeCell ref="D6676:E6676"/>
    <mergeCell ref="F6676:J6676"/>
    <mergeCell ref="K6676:M6676"/>
    <mergeCell ref="N6676:Q6676"/>
    <mergeCell ref="R6676:U6676"/>
    <mergeCell ref="V6676:W6676"/>
    <mergeCell ref="X6676:Y6676"/>
    <mergeCell ref="Z6676:AA6676"/>
    <mergeCell ref="AB6676:AC6676"/>
    <mergeCell ref="AD6676:AE6676"/>
    <mergeCell ref="AF6676:AG6676"/>
    <mergeCell ref="AH6676:AJ6676"/>
    <mergeCell ref="D6677:E6677"/>
    <mergeCell ref="F6677:J6677"/>
    <mergeCell ref="K6677:M6677"/>
    <mergeCell ref="N6677:Q6677"/>
    <mergeCell ref="R6677:U6677"/>
    <mergeCell ref="V6677:W6677"/>
    <mergeCell ref="X6677:Y6677"/>
    <mergeCell ref="Z6677:AA6677"/>
    <mergeCell ref="AB6677:AC6677"/>
    <mergeCell ref="AD6677:AE6677"/>
    <mergeCell ref="AF6677:AG6677"/>
    <mergeCell ref="AH6677:AJ6677"/>
    <mergeCell ref="D6672:E6672"/>
    <mergeCell ref="F6672:J6672"/>
    <mergeCell ref="K6672:M6672"/>
    <mergeCell ref="N6672:Q6672"/>
    <mergeCell ref="R6672:U6672"/>
    <mergeCell ref="V6672:W6672"/>
    <mergeCell ref="X6672:Y6672"/>
    <mergeCell ref="Z6672:AA6672"/>
    <mergeCell ref="AB6672:AC6672"/>
    <mergeCell ref="AD6672:AE6672"/>
    <mergeCell ref="AF6672:AG6672"/>
    <mergeCell ref="AH6672:AJ6672"/>
    <mergeCell ref="D6673:E6673"/>
    <mergeCell ref="F6673:J6673"/>
    <mergeCell ref="K6673:M6673"/>
    <mergeCell ref="N6673:Q6673"/>
    <mergeCell ref="R6673:U6673"/>
    <mergeCell ref="V6673:W6673"/>
    <mergeCell ref="X6673:Y6673"/>
    <mergeCell ref="Z6673:AA6673"/>
    <mergeCell ref="AB6673:AC6673"/>
    <mergeCell ref="AD6673:AE6673"/>
    <mergeCell ref="AF6673:AG6673"/>
    <mergeCell ref="AH6673:AJ6673"/>
    <mergeCell ref="D6674:E6674"/>
    <mergeCell ref="F6674:J6674"/>
    <mergeCell ref="K6674:M6674"/>
    <mergeCell ref="N6674:Q6674"/>
    <mergeCell ref="R6674:U6674"/>
    <mergeCell ref="V6674:W6674"/>
    <mergeCell ref="X6674:Y6674"/>
    <mergeCell ref="Z6674:AA6674"/>
    <mergeCell ref="AB6674:AC6674"/>
    <mergeCell ref="AD6674:AE6674"/>
    <mergeCell ref="AF6674:AG6674"/>
    <mergeCell ref="AH6674:AJ6674"/>
    <mergeCell ref="D6669:E6669"/>
    <mergeCell ref="F6669:J6669"/>
    <mergeCell ref="K6669:M6669"/>
    <mergeCell ref="N6669:Q6669"/>
    <mergeCell ref="R6669:U6669"/>
    <mergeCell ref="V6669:W6669"/>
    <mergeCell ref="X6669:Y6669"/>
    <mergeCell ref="Z6669:AA6669"/>
    <mergeCell ref="AB6669:AC6669"/>
    <mergeCell ref="AD6669:AE6669"/>
    <mergeCell ref="AF6669:AG6669"/>
    <mergeCell ref="AH6669:AJ6669"/>
    <mergeCell ref="D6670:E6670"/>
    <mergeCell ref="F6670:J6670"/>
    <mergeCell ref="K6670:M6670"/>
    <mergeCell ref="N6670:Q6670"/>
    <mergeCell ref="R6670:U6670"/>
    <mergeCell ref="V6670:W6670"/>
    <mergeCell ref="X6670:Y6670"/>
    <mergeCell ref="Z6670:AA6670"/>
    <mergeCell ref="AB6670:AC6670"/>
    <mergeCell ref="AD6670:AE6670"/>
    <mergeCell ref="AF6670:AG6670"/>
    <mergeCell ref="AH6670:AJ6670"/>
    <mergeCell ref="D6671:E6671"/>
    <mergeCell ref="F6671:J6671"/>
    <mergeCell ref="K6671:M6671"/>
    <mergeCell ref="N6671:Q6671"/>
    <mergeCell ref="R6671:U6671"/>
    <mergeCell ref="V6671:W6671"/>
    <mergeCell ref="X6671:Y6671"/>
    <mergeCell ref="Z6671:AA6671"/>
    <mergeCell ref="AB6671:AC6671"/>
    <mergeCell ref="AD6671:AE6671"/>
    <mergeCell ref="AF6671:AG6671"/>
    <mergeCell ref="AH6671:AJ6671"/>
    <mergeCell ref="D6666:E6666"/>
    <mergeCell ref="F6666:J6666"/>
    <mergeCell ref="K6666:M6666"/>
    <mergeCell ref="N6666:Q6666"/>
    <mergeCell ref="R6666:U6666"/>
    <mergeCell ref="V6666:W6666"/>
    <mergeCell ref="X6666:Y6666"/>
    <mergeCell ref="Z6666:AA6666"/>
    <mergeCell ref="AB6666:AC6666"/>
    <mergeCell ref="AD6666:AE6666"/>
    <mergeCell ref="AF6666:AG6666"/>
    <mergeCell ref="AH6666:AJ6666"/>
    <mergeCell ref="D6667:E6667"/>
    <mergeCell ref="F6667:J6667"/>
    <mergeCell ref="K6667:M6667"/>
    <mergeCell ref="N6667:Q6667"/>
    <mergeCell ref="R6667:U6667"/>
    <mergeCell ref="V6667:W6667"/>
    <mergeCell ref="X6667:Y6667"/>
    <mergeCell ref="Z6667:AA6667"/>
    <mergeCell ref="AB6667:AC6667"/>
    <mergeCell ref="AD6667:AE6667"/>
    <mergeCell ref="AF6667:AG6667"/>
    <mergeCell ref="AH6667:AJ6667"/>
    <mergeCell ref="D6668:E6668"/>
    <mergeCell ref="F6668:J6668"/>
    <mergeCell ref="K6668:M6668"/>
    <mergeCell ref="N6668:Q6668"/>
    <mergeCell ref="R6668:U6668"/>
    <mergeCell ref="V6668:W6668"/>
    <mergeCell ref="X6668:Y6668"/>
    <mergeCell ref="Z6668:AA6668"/>
    <mergeCell ref="AB6668:AC6668"/>
    <mergeCell ref="AD6668:AE6668"/>
    <mergeCell ref="AF6668:AG6668"/>
    <mergeCell ref="AH6668:AJ6668"/>
    <mergeCell ref="D6663:E6663"/>
    <mergeCell ref="F6663:J6663"/>
    <mergeCell ref="K6663:M6663"/>
    <mergeCell ref="N6663:Q6663"/>
    <mergeCell ref="R6663:U6663"/>
    <mergeCell ref="V6663:W6663"/>
    <mergeCell ref="X6663:Y6663"/>
    <mergeCell ref="Z6663:AA6663"/>
    <mergeCell ref="AB6663:AC6663"/>
    <mergeCell ref="AD6663:AE6663"/>
    <mergeCell ref="AF6663:AG6663"/>
    <mergeCell ref="AH6663:AJ6663"/>
    <mergeCell ref="D6664:E6664"/>
    <mergeCell ref="F6664:J6664"/>
    <mergeCell ref="K6664:M6664"/>
    <mergeCell ref="N6664:Q6664"/>
    <mergeCell ref="R6664:U6664"/>
    <mergeCell ref="V6664:W6664"/>
    <mergeCell ref="X6664:Y6664"/>
    <mergeCell ref="Z6664:AA6664"/>
    <mergeCell ref="AB6664:AC6664"/>
    <mergeCell ref="AD6664:AE6664"/>
    <mergeCell ref="AF6664:AG6664"/>
    <mergeCell ref="AH6664:AJ6664"/>
    <mergeCell ref="D6665:E6665"/>
    <mergeCell ref="F6665:J6665"/>
    <mergeCell ref="K6665:M6665"/>
    <mergeCell ref="N6665:Q6665"/>
    <mergeCell ref="R6665:U6665"/>
    <mergeCell ref="V6665:W6665"/>
    <mergeCell ref="X6665:Y6665"/>
    <mergeCell ref="Z6665:AA6665"/>
    <mergeCell ref="AB6665:AC6665"/>
    <mergeCell ref="AD6665:AE6665"/>
    <mergeCell ref="AF6665:AG6665"/>
    <mergeCell ref="AH6665:AJ6665"/>
    <mergeCell ref="D6660:E6660"/>
    <mergeCell ref="F6660:J6660"/>
    <mergeCell ref="K6660:M6660"/>
    <mergeCell ref="N6660:Q6660"/>
    <mergeCell ref="R6660:U6660"/>
    <mergeCell ref="V6660:W6660"/>
    <mergeCell ref="X6660:Y6660"/>
    <mergeCell ref="Z6660:AA6660"/>
    <mergeCell ref="AB6660:AC6660"/>
    <mergeCell ref="AD6660:AE6660"/>
    <mergeCell ref="AF6660:AG6660"/>
    <mergeCell ref="AH6660:AJ6660"/>
    <mergeCell ref="D6661:E6661"/>
    <mergeCell ref="F6661:J6661"/>
    <mergeCell ref="K6661:M6661"/>
    <mergeCell ref="N6661:Q6661"/>
    <mergeCell ref="R6661:U6661"/>
    <mergeCell ref="V6661:W6661"/>
    <mergeCell ref="X6661:Y6661"/>
    <mergeCell ref="Z6661:AA6661"/>
    <mergeCell ref="AB6661:AC6661"/>
    <mergeCell ref="AD6661:AE6661"/>
    <mergeCell ref="AF6661:AG6661"/>
    <mergeCell ref="AH6661:AJ6661"/>
    <mergeCell ref="D6662:E6662"/>
    <mergeCell ref="F6662:J6662"/>
    <mergeCell ref="K6662:M6662"/>
    <mergeCell ref="N6662:Q6662"/>
    <mergeCell ref="R6662:U6662"/>
    <mergeCell ref="V6662:W6662"/>
    <mergeCell ref="X6662:Y6662"/>
    <mergeCell ref="Z6662:AA6662"/>
    <mergeCell ref="AB6662:AC6662"/>
    <mergeCell ref="AD6662:AE6662"/>
    <mergeCell ref="AF6662:AG6662"/>
    <mergeCell ref="AH6662:AJ6662"/>
    <mergeCell ref="D6657:E6657"/>
    <mergeCell ref="F6657:J6657"/>
    <mergeCell ref="K6657:M6657"/>
    <mergeCell ref="N6657:Q6657"/>
    <mergeCell ref="R6657:U6657"/>
    <mergeCell ref="V6657:W6657"/>
    <mergeCell ref="X6657:Y6657"/>
    <mergeCell ref="Z6657:AA6657"/>
    <mergeCell ref="AB6657:AC6657"/>
    <mergeCell ref="AD6657:AE6657"/>
    <mergeCell ref="AF6657:AG6657"/>
    <mergeCell ref="AH6657:AJ6657"/>
    <mergeCell ref="D6658:E6658"/>
    <mergeCell ref="F6658:J6658"/>
    <mergeCell ref="K6658:M6658"/>
    <mergeCell ref="N6658:Q6658"/>
    <mergeCell ref="R6658:U6658"/>
    <mergeCell ref="V6658:W6658"/>
    <mergeCell ref="X6658:Y6658"/>
    <mergeCell ref="Z6658:AA6658"/>
    <mergeCell ref="AB6658:AC6658"/>
    <mergeCell ref="AD6658:AE6658"/>
    <mergeCell ref="AF6658:AG6658"/>
    <mergeCell ref="AH6658:AJ6658"/>
    <mergeCell ref="D6659:E6659"/>
    <mergeCell ref="F6659:J6659"/>
    <mergeCell ref="K6659:M6659"/>
    <mergeCell ref="N6659:Q6659"/>
    <mergeCell ref="R6659:U6659"/>
    <mergeCell ref="V6659:W6659"/>
    <mergeCell ref="X6659:Y6659"/>
    <mergeCell ref="Z6659:AA6659"/>
    <mergeCell ref="AB6659:AC6659"/>
    <mergeCell ref="AD6659:AE6659"/>
    <mergeCell ref="AF6659:AG6659"/>
    <mergeCell ref="AH6659:AJ6659"/>
    <mergeCell ref="D6654:E6654"/>
    <mergeCell ref="F6654:J6654"/>
    <mergeCell ref="K6654:M6654"/>
    <mergeCell ref="N6654:Q6654"/>
    <mergeCell ref="R6654:U6654"/>
    <mergeCell ref="V6654:W6654"/>
    <mergeCell ref="X6654:Y6654"/>
    <mergeCell ref="Z6654:AA6654"/>
    <mergeCell ref="AB6654:AC6654"/>
    <mergeCell ref="AD6654:AE6654"/>
    <mergeCell ref="AF6654:AG6654"/>
    <mergeCell ref="AH6654:AJ6654"/>
    <mergeCell ref="D6655:E6655"/>
    <mergeCell ref="F6655:J6655"/>
    <mergeCell ref="K6655:M6655"/>
    <mergeCell ref="N6655:Q6655"/>
    <mergeCell ref="R6655:U6655"/>
    <mergeCell ref="V6655:W6655"/>
    <mergeCell ref="X6655:Y6655"/>
    <mergeCell ref="Z6655:AA6655"/>
    <mergeCell ref="AB6655:AC6655"/>
    <mergeCell ref="AD6655:AE6655"/>
    <mergeCell ref="AF6655:AG6655"/>
    <mergeCell ref="AH6655:AJ6655"/>
    <mergeCell ref="D6656:E6656"/>
    <mergeCell ref="F6656:J6656"/>
    <mergeCell ref="K6656:M6656"/>
    <mergeCell ref="N6656:Q6656"/>
    <mergeCell ref="R6656:U6656"/>
    <mergeCell ref="V6656:W6656"/>
    <mergeCell ref="X6656:Y6656"/>
    <mergeCell ref="Z6656:AA6656"/>
    <mergeCell ref="AB6656:AC6656"/>
    <mergeCell ref="AD6656:AE6656"/>
    <mergeCell ref="AF6656:AG6656"/>
    <mergeCell ref="AH6656:AJ6656"/>
    <mergeCell ref="D6651:E6651"/>
    <mergeCell ref="F6651:J6651"/>
    <mergeCell ref="K6651:M6651"/>
    <mergeCell ref="N6651:Q6651"/>
    <mergeCell ref="R6651:U6651"/>
    <mergeCell ref="V6651:W6651"/>
    <mergeCell ref="X6651:Y6651"/>
    <mergeCell ref="Z6651:AA6651"/>
    <mergeCell ref="AB6651:AC6651"/>
    <mergeCell ref="AD6651:AE6651"/>
    <mergeCell ref="AF6651:AG6651"/>
    <mergeCell ref="AH6651:AJ6651"/>
    <mergeCell ref="D6652:E6652"/>
    <mergeCell ref="F6652:J6652"/>
    <mergeCell ref="K6652:M6652"/>
    <mergeCell ref="N6652:Q6652"/>
    <mergeCell ref="R6652:U6652"/>
    <mergeCell ref="V6652:W6652"/>
    <mergeCell ref="X6652:Y6652"/>
    <mergeCell ref="Z6652:AA6652"/>
    <mergeCell ref="AB6652:AC6652"/>
    <mergeCell ref="AD6652:AE6652"/>
    <mergeCell ref="AF6652:AG6652"/>
    <mergeCell ref="AH6652:AJ6652"/>
    <mergeCell ref="D6653:E6653"/>
    <mergeCell ref="F6653:J6653"/>
    <mergeCell ref="K6653:M6653"/>
    <mergeCell ref="N6653:Q6653"/>
    <mergeCell ref="R6653:U6653"/>
    <mergeCell ref="V6653:W6653"/>
    <mergeCell ref="X6653:Y6653"/>
    <mergeCell ref="Z6653:AA6653"/>
    <mergeCell ref="AB6653:AC6653"/>
    <mergeCell ref="AD6653:AE6653"/>
    <mergeCell ref="AF6653:AG6653"/>
    <mergeCell ref="AH6653:AJ6653"/>
    <mergeCell ref="D6648:E6648"/>
    <mergeCell ref="F6648:J6648"/>
    <mergeCell ref="K6648:M6648"/>
    <mergeCell ref="N6648:Q6648"/>
    <mergeCell ref="R6648:U6648"/>
    <mergeCell ref="V6648:W6648"/>
    <mergeCell ref="X6648:Y6648"/>
    <mergeCell ref="Z6648:AA6648"/>
    <mergeCell ref="AB6648:AC6648"/>
    <mergeCell ref="AD6648:AE6648"/>
    <mergeCell ref="AF6648:AG6648"/>
    <mergeCell ref="AH6648:AJ6648"/>
    <mergeCell ref="D6649:E6649"/>
    <mergeCell ref="F6649:J6649"/>
    <mergeCell ref="K6649:M6649"/>
    <mergeCell ref="N6649:Q6649"/>
    <mergeCell ref="R6649:U6649"/>
    <mergeCell ref="V6649:W6649"/>
    <mergeCell ref="X6649:Y6649"/>
    <mergeCell ref="Z6649:AA6649"/>
    <mergeCell ref="AB6649:AC6649"/>
    <mergeCell ref="AD6649:AE6649"/>
    <mergeCell ref="AF6649:AG6649"/>
    <mergeCell ref="AH6649:AJ6649"/>
    <mergeCell ref="D6650:E6650"/>
    <mergeCell ref="F6650:J6650"/>
    <mergeCell ref="K6650:M6650"/>
    <mergeCell ref="N6650:Q6650"/>
    <mergeCell ref="R6650:U6650"/>
    <mergeCell ref="V6650:W6650"/>
    <mergeCell ref="X6650:Y6650"/>
    <mergeCell ref="Z6650:AA6650"/>
    <mergeCell ref="AB6650:AC6650"/>
    <mergeCell ref="AD6650:AE6650"/>
    <mergeCell ref="AF6650:AG6650"/>
    <mergeCell ref="AH6650:AJ6650"/>
    <mergeCell ref="D6645:E6645"/>
    <mergeCell ref="F6645:J6645"/>
    <mergeCell ref="K6645:M6645"/>
    <mergeCell ref="N6645:Q6645"/>
    <mergeCell ref="R6645:U6645"/>
    <mergeCell ref="V6645:W6645"/>
    <mergeCell ref="X6645:Y6645"/>
    <mergeCell ref="Z6645:AA6645"/>
    <mergeCell ref="AB6645:AC6645"/>
    <mergeCell ref="AD6645:AE6645"/>
    <mergeCell ref="AF6645:AG6645"/>
    <mergeCell ref="AH6645:AJ6645"/>
    <mergeCell ref="D6646:E6646"/>
    <mergeCell ref="F6646:J6646"/>
    <mergeCell ref="K6646:M6646"/>
    <mergeCell ref="N6646:Q6646"/>
    <mergeCell ref="R6646:U6646"/>
    <mergeCell ref="V6646:W6646"/>
    <mergeCell ref="X6646:Y6646"/>
    <mergeCell ref="Z6646:AA6646"/>
    <mergeCell ref="AB6646:AC6646"/>
    <mergeCell ref="AD6646:AE6646"/>
    <mergeCell ref="AF6646:AG6646"/>
    <mergeCell ref="AH6646:AJ6646"/>
    <mergeCell ref="D6647:E6647"/>
    <mergeCell ref="F6647:J6647"/>
    <mergeCell ref="K6647:M6647"/>
    <mergeCell ref="N6647:Q6647"/>
    <mergeCell ref="R6647:U6647"/>
    <mergeCell ref="V6647:W6647"/>
    <mergeCell ref="X6647:Y6647"/>
    <mergeCell ref="Z6647:AA6647"/>
    <mergeCell ref="AB6647:AC6647"/>
    <mergeCell ref="AD6647:AE6647"/>
    <mergeCell ref="AF6647:AG6647"/>
    <mergeCell ref="AH6647:AJ6647"/>
    <mergeCell ref="B6635:F6635"/>
    <mergeCell ref="H6635:R6635"/>
    <mergeCell ref="AB6636:AG6640"/>
    <mergeCell ref="B6637:E6637"/>
    <mergeCell ref="H6637:N6637"/>
    <mergeCell ref="O6637:R6637"/>
    <mergeCell ref="T6637:AA6637"/>
    <mergeCell ref="B6642:B6643"/>
    <mergeCell ref="D6642:E6643"/>
    <mergeCell ref="G6642:H6643"/>
    <mergeCell ref="J6642:M6643"/>
    <mergeCell ref="N6642:O6643"/>
    <mergeCell ref="Q6642:S6643"/>
    <mergeCell ref="T6642:U6643"/>
    <mergeCell ref="X6642:Y6643"/>
    <mergeCell ref="Z6642:AA6643"/>
    <mergeCell ref="AB6642:AB6643"/>
    <mergeCell ref="AC6642:AC6643"/>
    <mergeCell ref="AE6642:AE6643"/>
    <mergeCell ref="AF6642:AF6643"/>
    <mergeCell ref="AG6642:AH6643"/>
    <mergeCell ref="D6644:E6644"/>
    <mergeCell ref="F6644:J6644"/>
    <mergeCell ref="K6644:M6644"/>
    <mergeCell ref="N6644:Q6644"/>
    <mergeCell ref="R6644:U6644"/>
    <mergeCell ref="V6644:W6644"/>
    <mergeCell ref="X6644:Y6644"/>
    <mergeCell ref="Z6644:AA6644"/>
    <mergeCell ref="AB6644:AC6644"/>
    <mergeCell ref="AD6644:AE6644"/>
    <mergeCell ref="AF6644:AG6644"/>
    <mergeCell ref="AH6644:AJ6644"/>
    <mergeCell ref="D6626:E6626"/>
    <mergeCell ref="F6626:J6626"/>
    <mergeCell ref="K6626:M6626"/>
    <mergeCell ref="N6626:Q6626"/>
    <mergeCell ref="R6626:U6626"/>
    <mergeCell ref="V6626:W6626"/>
    <mergeCell ref="D6627:E6627"/>
    <mergeCell ref="F6627:J6627"/>
    <mergeCell ref="K6627:M6627"/>
    <mergeCell ref="N6627:Q6627"/>
    <mergeCell ref="R6627:U6627"/>
    <mergeCell ref="V6627:W6627"/>
    <mergeCell ref="D6628:E6628"/>
    <mergeCell ref="F6628:J6628"/>
    <mergeCell ref="K6628:M6628"/>
    <mergeCell ref="N6628:Q6628"/>
    <mergeCell ref="R6628:U6628"/>
    <mergeCell ref="V6628:W6628"/>
    <mergeCell ref="D6629:E6629"/>
    <mergeCell ref="F6629:J6629"/>
    <mergeCell ref="K6629:M6629"/>
    <mergeCell ref="N6629:Q6629"/>
    <mergeCell ref="R6629:U6629"/>
    <mergeCell ref="V6629:W6629"/>
    <mergeCell ref="D6630:E6630"/>
    <mergeCell ref="F6630:J6630"/>
    <mergeCell ref="K6630:M6630"/>
    <mergeCell ref="N6630:Q6630"/>
    <mergeCell ref="R6630:U6630"/>
    <mergeCell ref="V6630:W6630"/>
    <mergeCell ref="D6631:E6631"/>
    <mergeCell ref="F6631:J6631"/>
    <mergeCell ref="K6631:M6631"/>
    <mergeCell ref="N6631:Q6631"/>
    <mergeCell ref="R6631:U6631"/>
    <mergeCell ref="V6631:W6631"/>
    <mergeCell ref="D6620:E6620"/>
    <mergeCell ref="F6620:J6620"/>
    <mergeCell ref="K6620:M6620"/>
    <mergeCell ref="N6620:Q6620"/>
    <mergeCell ref="R6620:U6620"/>
    <mergeCell ref="V6620:W6620"/>
    <mergeCell ref="D6621:E6621"/>
    <mergeCell ref="F6621:J6621"/>
    <mergeCell ref="K6621:M6621"/>
    <mergeCell ref="N6621:Q6621"/>
    <mergeCell ref="R6621:U6621"/>
    <mergeCell ref="V6621:W6621"/>
    <mergeCell ref="D6622:E6622"/>
    <mergeCell ref="F6622:J6622"/>
    <mergeCell ref="K6622:M6622"/>
    <mergeCell ref="N6622:Q6622"/>
    <mergeCell ref="R6622:U6622"/>
    <mergeCell ref="V6622:W6622"/>
    <mergeCell ref="D6623:E6623"/>
    <mergeCell ref="F6623:J6623"/>
    <mergeCell ref="K6623:M6623"/>
    <mergeCell ref="N6623:Q6623"/>
    <mergeCell ref="R6623:U6623"/>
    <mergeCell ref="V6623:W6623"/>
    <mergeCell ref="D6624:E6624"/>
    <mergeCell ref="F6624:J6624"/>
    <mergeCell ref="K6624:M6624"/>
    <mergeCell ref="N6624:Q6624"/>
    <mergeCell ref="R6624:U6624"/>
    <mergeCell ref="V6624:W6624"/>
    <mergeCell ref="D6625:E6625"/>
    <mergeCell ref="F6625:J6625"/>
    <mergeCell ref="K6625:M6625"/>
    <mergeCell ref="N6625:Q6625"/>
    <mergeCell ref="R6625:U6625"/>
    <mergeCell ref="V6625:W6625"/>
    <mergeCell ref="D6614:E6614"/>
    <mergeCell ref="F6614:J6614"/>
    <mergeCell ref="K6614:M6614"/>
    <mergeCell ref="N6614:Q6614"/>
    <mergeCell ref="R6614:U6614"/>
    <mergeCell ref="V6614:W6614"/>
    <mergeCell ref="D6615:E6615"/>
    <mergeCell ref="F6615:J6615"/>
    <mergeCell ref="K6615:M6615"/>
    <mergeCell ref="N6615:Q6615"/>
    <mergeCell ref="R6615:U6615"/>
    <mergeCell ref="V6615:W6615"/>
    <mergeCell ref="D6616:E6616"/>
    <mergeCell ref="F6616:J6616"/>
    <mergeCell ref="K6616:M6616"/>
    <mergeCell ref="N6616:Q6616"/>
    <mergeCell ref="R6616:U6616"/>
    <mergeCell ref="V6616:W6616"/>
    <mergeCell ref="D6617:E6617"/>
    <mergeCell ref="F6617:J6617"/>
    <mergeCell ref="K6617:M6617"/>
    <mergeCell ref="N6617:Q6617"/>
    <mergeCell ref="R6617:U6617"/>
    <mergeCell ref="V6617:W6617"/>
    <mergeCell ref="D6618:E6618"/>
    <mergeCell ref="F6618:J6618"/>
    <mergeCell ref="K6618:M6618"/>
    <mergeCell ref="N6618:Q6618"/>
    <mergeCell ref="R6618:U6618"/>
    <mergeCell ref="V6618:W6618"/>
    <mergeCell ref="D6619:E6619"/>
    <mergeCell ref="F6619:J6619"/>
    <mergeCell ref="K6619:M6619"/>
    <mergeCell ref="N6619:Q6619"/>
    <mergeCell ref="R6619:U6619"/>
    <mergeCell ref="V6619:W6619"/>
    <mergeCell ref="D6608:E6608"/>
    <mergeCell ref="F6608:J6608"/>
    <mergeCell ref="K6608:M6608"/>
    <mergeCell ref="N6608:Q6608"/>
    <mergeCell ref="R6608:U6608"/>
    <mergeCell ref="V6608:W6608"/>
    <mergeCell ref="T6606:U6607"/>
    <mergeCell ref="X6606:Y6607"/>
    <mergeCell ref="D6609:E6609"/>
    <mergeCell ref="F6609:J6609"/>
    <mergeCell ref="K6609:M6609"/>
    <mergeCell ref="N6609:Q6609"/>
    <mergeCell ref="R6609:U6609"/>
    <mergeCell ref="V6609:W6609"/>
    <mergeCell ref="D6610:E6610"/>
    <mergeCell ref="F6610:J6610"/>
    <mergeCell ref="K6610:M6610"/>
    <mergeCell ref="N6610:Q6610"/>
    <mergeCell ref="R6610:U6610"/>
    <mergeCell ref="V6610:W6610"/>
    <mergeCell ref="D6611:E6611"/>
    <mergeCell ref="F6611:J6611"/>
    <mergeCell ref="K6611:M6611"/>
    <mergeCell ref="N6611:Q6611"/>
    <mergeCell ref="R6611:U6611"/>
    <mergeCell ref="V6611:W6611"/>
    <mergeCell ref="D6612:E6612"/>
    <mergeCell ref="F6612:J6612"/>
    <mergeCell ref="K6612:M6612"/>
    <mergeCell ref="N6612:Q6612"/>
    <mergeCell ref="R6612:U6612"/>
    <mergeCell ref="V6612:W6612"/>
    <mergeCell ref="D6613:E6613"/>
    <mergeCell ref="F6613:J6613"/>
    <mergeCell ref="K6613:M6613"/>
    <mergeCell ref="N6613:Q6613"/>
    <mergeCell ref="R6613:U6613"/>
    <mergeCell ref="V6613:W6613"/>
    <mergeCell ref="D6596:E6596"/>
    <mergeCell ref="F6596:J6596"/>
    <mergeCell ref="K6596:M6596"/>
    <mergeCell ref="N6596:Q6596"/>
    <mergeCell ref="R6596:U6596"/>
    <mergeCell ref="V6596:W6596"/>
    <mergeCell ref="X6596:Y6596"/>
    <mergeCell ref="Z6596:AA6596"/>
    <mergeCell ref="AB6596:AC6596"/>
    <mergeCell ref="AD6596:AE6596"/>
    <mergeCell ref="AF6596:AG6596"/>
    <mergeCell ref="AH6596:AJ6596"/>
    <mergeCell ref="D6597:E6597"/>
    <mergeCell ref="F6597:J6597"/>
    <mergeCell ref="K6597:M6597"/>
    <mergeCell ref="N6597:Q6597"/>
    <mergeCell ref="R6597:U6597"/>
    <mergeCell ref="V6597:W6597"/>
    <mergeCell ref="X6597:Y6597"/>
    <mergeCell ref="Z6597:AA6597"/>
    <mergeCell ref="AB6597:AC6597"/>
    <mergeCell ref="AD6597:AE6597"/>
    <mergeCell ref="AF6597:AG6597"/>
    <mergeCell ref="AH6597:AJ6597"/>
    <mergeCell ref="B6598:E6598"/>
    <mergeCell ref="B6599:F6599"/>
    <mergeCell ref="H6599:R6599"/>
    <mergeCell ref="AB6600:AG6604"/>
    <mergeCell ref="B6601:E6601"/>
    <mergeCell ref="H6601:N6601"/>
    <mergeCell ref="O6601:R6601"/>
    <mergeCell ref="T6601:AA6601"/>
    <mergeCell ref="Z6606:AA6607"/>
    <mergeCell ref="AB6606:AB6607"/>
    <mergeCell ref="AC6606:AC6607"/>
    <mergeCell ref="AE6606:AE6607"/>
    <mergeCell ref="B6606:B6607"/>
    <mergeCell ref="D6606:E6607"/>
    <mergeCell ref="G6606:H6607"/>
    <mergeCell ref="J6606:M6607"/>
    <mergeCell ref="N6606:O6607"/>
    <mergeCell ref="Q6606:S6607"/>
    <mergeCell ref="AF6606:AF6607"/>
    <mergeCell ref="AG6606:AH6607"/>
    <mergeCell ref="D6593:E6593"/>
    <mergeCell ref="F6593:J6593"/>
    <mergeCell ref="K6593:M6593"/>
    <mergeCell ref="N6593:Q6593"/>
    <mergeCell ref="R6593:U6593"/>
    <mergeCell ref="V6593:W6593"/>
    <mergeCell ref="X6593:Y6593"/>
    <mergeCell ref="Z6593:AA6593"/>
    <mergeCell ref="AB6593:AC6593"/>
    <mergeCell ref="AD6593:AE6593"/>
    <mergeCell ref="AF6593:AG6593"/>
    <mergeCell ref="AH6593:AJ6593"/>
    <mergeCell ref="D6594:E6594"/>
    <mergeCell ref="F6594:J6594"/>
    <mergeCell ref="K6594:M6594"/>
    <mergeCell ref="N6594:Q6594"/>
    <mergeCell ref="R6594:U6594"/>
    <mergeCell ref="V6594:W6594"/>
    <mergeCell ref="X6594:Y6594"/>
    <mergeCell ref="Z6594:AA6594"/>
    <mergeCell ref="AB6594:AC6594"/>
    <mergeCell ref="AD6594:AE6594"/>
    <mergeCell ref="AF6594:AG6594"/>
    <mergeCell ref="AH6594:AJ6594"/>
    <mergeCell ref="D6595:E6595"/>
    <mergeCell ref="F6595:J6595"/>
    <mergeCell ref="K6595:M6595"/>
    <mergeCell ref="N6595:Q6595"/>
    <mergeCell ref="R6595:U6595"/>
    <mergeCell ref="V6595:W6595"/>
    <mergeCell ref="X6595:Y6595"/>
    <mergeCell ref="Z6595:AA6595"/>
    <mergeCell ref="AB6595:AC6595"/>
    <mergeCell ref="AD6595:AE6595"/>
    <mergeCell ref="AF6595:AG6595"/>
    <mergeCell ref="AH6595:AJ6595"/>
    <mergeCell ref="D6590:E6590"/>
    <mergeCell ref="F6590:J6590"/>
    <mergeCell ref="K6590:M6590"/>
    <mergeCell ref="N6590:Q6590"/>
    <mergeCell ref="R6590:U6590"/>
    <mergeCell ref="V6590:W6590"/>
    <mergeCell ref="X6590:Y6590"/>
    <mergeCell ref="Z6590:AA6590"/>
    <mergeCell ref="AB6590:AC6590"/>
    <mergeCell ref="AD6590:AE6590"/>
    <mergeCell ref="AF6590:AG6590"/>
    <mergeCell ref="AH6590:AJ6590"/>
    <mergeCell ref="D6591:E6591"/>
    <mergeCell ref="F6591:J6591"/>
    <mergeCell ref="K6591:M6591"/>
    <mergeCell ref="N6591:Q6591"/>
    <mergeCell ref="R6591:U6591"/>
    <mergeCell ref="V6591:W6591"/>
    <mergeCell ref="X6591:Y6591"/>
    <mergeCell ref="Z6591:AA6591"/>
    <mergeCell ref="AB6591:AC6591"/>
    <mergeCell ref="AD6591:AE6591"/>
    <mergeCell ref="AF6591:AG6591"/>
    <mergeCell ref="AH6591:AJ6591"/>
    <mergeCell ref="D6592:E6592"/>
    <mergeCell ref="F6592:J6592"/>
    <mergeCell ref="K6592:M6592"/>
    <mergeCell ref="N6592:Q6592"/>
    <mergeCell ref="R6592:U6592"/>
    <mergeCell ref="V6592:W6592"/>
    <mergeCell ref="X6592:Y6592"/>
    <mergeCell ref="Z6592:AA6592"/>
    <mergeCell ref="AB6592:AC6592"/>
    <mergeCell ref="AD6592:AE6592"/>
    <mergeCell ref="AF6592:AG6592"/>
    <mergeCell ref="AH6592:AJ6592"/>
    <mergeCell ref="D6587:E6587"/>
    <mergeCell ref="F6587:J6587"/>
    <mergeCell ref="K6587:M6587"/>
    <mergeCell ref="N6587:Q6587"/>
    <mergeCell ref="R6587:U6587"/>
    <mergeCell ref="V6587:W6587"/>
    <mergeCell ref="X6587:Y6587"/>
    <mergeCell ref="Z6587:AA6587"/>
    <mergeCell ref="AB6587:AC6587"/>
    <mergeCell ref="AD6587:AE6587"/>
    <mergeCell ref="AF6587:AG6587"/>
    <mergeCell ref="AH6587:AJ6587"/>
    <mergeCell ref="D6588:E6588"/>
    <mergeCell ref="F6588:J6588"/>
    <mergeCell ref="K6588:M6588"/>
    <mergeCell ref="N6588:Q6588"/>
    <mergeCell ref="R6588:U6588"/>
    <mergeCell ref="V6588:W6588"/>
    <mergeCell ref="X6588:Y6588"/>
    <mergeCell ref="Z6588:AA6588"/>
    <mergeCell ref="AB6588:AC6588"/>
    <mergeCell ref="AD6588:AE6588"/>
    <mergeCell ref="AF6588:AG6588"/>
    <mergeCell ref="AH6588:AJ6588"/>
    <mergeCell ref="D6589:E6589"/>
    <mergeCell ref="F6589:J6589"/>
    <mergeCell ref="K6589:M6589"/>
    <mergeCell ref="N6589:Q6589"/>
    <mergeCell ref="R6589:U6589"/>
    <mergeCell ref="V6589:W6589"/>
    <mergeCell ref="X6589:Y6589"/>
    <mergeCell ref="Z6589:AA6589"/>
    <mergeCell ref="AB6589:AC6589"/>
    <mergeCell ref="AD6589:AE6589"/>
    <mergeCell ref="AF6589:AG6589"/>
    <mergeCell ref="AH6589:AJ6589"/>
    <mergeCell ref="D6584:E6584"/>
    <mergeCell ref="F6584:J6584"/>
    <mergeCell ref="K6584:M6584"/>
    <mergeCell ref="N6584:Q6584"/>
    <mergeCell ref="R6584:U6584"/>
    <mergeCell ref="V6584:W6584"/>
    <mergeCell ref="X6584:Y6584"/>
    <mergeCell ref="Z6584:AA6584"/>
    <mergeCell ref="AB6584:AC6584"/>
    <mergeCell ref="AD6584:AE6584"/>
    <mergeCell ref="AF6584:AG6584"/>
    <mergeCell ref="AH6584:AJ6584"/>
    <mergeCell ref="D6585:E6585"/>
    <mergeCell ref="F6585:J6585"/>
    <mergeCell ref="K6585:M6585"/>
    <mergeCell ref="N6585:Q6585"/>
    <mergeCell ref="R6585:U6585"/>
    <mergeCell ref="V6585:W6585"/>
    <mergeCell ref="X6585:Y6585"/>
    <mergeCell ref="Z6585:AA6585"/>
    <mergeCell ref="AB6585:AC6585"/>
    <mergeCell ref="AD6585:AE6585"/>
    <mergeCell ref="AF6585:AG6585"/>
    <mergeCell ref="AH6585:AJ6585"/>
    <mergeCell ref="D6586:E6586"/>
    <mergeCell ref="F6586:J6586"/>
    <mergeCell ref="K6586:M6586"/>
    <mergeCell ref="N6586:Q6586"/>
    <mergeCell ref="R6586:U6586"/>
    <mergeCell ref="V6586:W6586"/>
    <mergeCell ref="X6586:Y6586"/>
    <mergeCell ref="Z6586:AA6586"/>
    <mergeCell ref="AB6586:AC6586"/>
    <mergeCell ref="AD6586:AE6586"/>
    <mergeCell ref="AF6586:AG6586"/>
    <mergeCell ref="AH6586:AJ6586"/>
    <mergeCell ref="D6581:E6581"/>
    <mergeCell ref="F6581:J6581"/>
    <mergeCell ref="K6581:M6581"/>
    <mergeCell ref="N6581:Q6581"/>
    <mergeCell ref="R6581:U6581"/>
    <mergeCell ref="V6581:W6581"/>
    <mergeCell ref="X6581:Y6581"/>
    <mergeCell ref="Z6581:AA6581"/>
    <mergeCell ref="AB6581:AC6581"/>
    <mergeCell ref="AD6581:AE6581"/>
    <mergeCell ref="AF6581:AG6581"/>
    <mergeCell ref="AH6581:AJ6581"/>
    <mergeCell ref="D6582:E6582"/>
    <mergeCell ref="F6582:J6582"/>
    <mergeCell ref="K6582:M6582"/>
    <mergeCell ref="N6582:Q6582"/>
    <mergeCell ref="R6582:U6582"/>
    <mergeCell ref="V6582:W6582"/>
    <mergeCell ref="X6582:Y6582"/>
    <mergeCell ref="Z6582:AA6582"/>
    <mergeCell ref="AB6582:AC6582"/>
    <mergeCell ref="AD6582:AE6582"/>
    <mergeCell ref="AF6582:AG6582"/>
    <mergeCell ref="AH6582:AJ6582"/>
    <mergeCell ref="D6583:E6583"/>
    <mergeCell ref="F6583:J6583"/>
    <mergeCell ref="K6583:M6583"/>
    <mergeCell ref="N6583:Q6583"/>
    <mergeCell ref="R6583:U6583"/>
    <mergeCell ref="V6583:W6583"/>
    <mergeCell ref="X6583:Y6583"/>
    <mergeCell ref="Z6583:AA6583"/>
    <mergeCell ref="AB6583:AC6583"/>
    <mergeCell ref="AD6583:AE6583"/>
    <mergeCell ref="AF6583:AG6583"/>
    <mergeCell ref="AH6583:AJ6583"/>
    <mergeCell ref="D6578:E6578"/>
    <mergeCell ref="F6578:J6578"/>
    <mergeCell ref="K6578:M6578"/>
    <mergeCell ref="N6578:Q6578"/>
    <mergeCell ref="R6578:U6578"/>
    <mergeCell ref="V6578:W6578"/>
    <mergeCell ref="X6578:Y6578"/>
    <mergeCell ref="Z6578:AA6578"/>
    <mergeCell ref="AB6578:AC6578"/>
    <mergeCell ref="AD6578:AE6578"/>
    <mergeCell ref="AF6578:AG6578"/>
    <mergeCell ref="AH6578:AJ6578"/>
    <mergeCell ref="D6579:E6579"/>
    <mergeCell ref="F6579:J6579"/>
    <mergeCell ref="K6579:M6579"/>
    <mergeCell ref="N6579:Q6579"/>
    <mergeCell ref="R6579:U6579"/>
    <mergeCell ref="V6579:W6579"/>
    <mergeCell ref="X6579:Y6579"/>
    <mergeCell ref="Z6579:AA6579"/>
    <mergeCell ref="AB6579:AC6579"/>
    <mergeCell ref="AD6579:AE6579"/>
    <mergeCell ref="AF6579:AG6579"/>
    <mergeCell ref="AH6579:AJ6579"/>
    <mergeCell ref="D6580:E6580"/>
    <mergeCell ref="F6580:J6580"/>
    <mergeCell ref="K6580:M6580"/>
    <mergeCell ref="N6580:Q6580"/>
    <mergeCell ref="R6580:U6580"/>
    <mergeCell ref="V6580:W6580"/>
    <mergeCell ref="X6580:Y6580"/>
    <mergeCell ref="Z6580:AA6580"/>
    <mergeCell ref="AB6580:AC6580"/>
    <mergeCell ref="AD6580:AE6580"/>
    <mergeCell ref="AF6580:AG6580"/>
    <mergeCell ref="AH6580:AJ6580"/>
    <mergeCell ref="D6575:E6575"/>
    <mergeCell ref="F6575:J6575"/>
    <mergeCell ref="K6575:M6575"/>
    <mergeCell ref="N6575:Q6575"/>
    <mergeCell ref="R6575:U6575"/>
    <mergeCell ref="V6575:W6575"/>
    <mergeCell ref="X6575:Y6575"/>
    <mergeCell ref="Z6575:AA6575"/>
    <mergeCell ref="AB6575:AC6575"/>
    <mergeCell ref="AD6575:AE6575"/>
    <mergeCell ref="AF6575:AG6575"/>
    <mergeCell ref="AH6575:AJ6575"/>
    <mergeCell ref="D6576:E6576"/>
    <mergeCell ref="F6576:J6576"/>
    <mergeCell ref="K6576:M6576"/>
    <mergeCell ref="N6576:Q6576"/>
    <mergeCell ref="R6576:U6576"/>
    <mergeCell ref="V6576:W6576"/>
    <mergeCell ref="X6576:Y6576"/>
    <mergeCell ref="Z6576:AA6576"/>
    <mergeCell ref="AB6576:AC6576"/>
    <mergeCell ref="AD6576:AE6576"/>
    <mergeCell ref="AF6576:AG6576"/>
    <mergeCell ref="AH6576:AJ6576"/>
    <mergeCell ref="D6577:E6577"/>
    <mergeCell ref="F6577:J6577"/>
    <mergeCell ref="K6577:M6577"/>
    <mergeCell ref="N6577:Q6577"/>
    <mergeCell ref="R6577:U6577"/>
    <mergeCell ref="V6577:W6577"/>
    <mergeCell ref="X6577:Y6577"/>
    <mergeCell ref="Z6577:AA6577"/>
    <mergeCell ref="AB6577:AC6577"/>
    <mergeCell ref="AD6577:AE6577"/>
    <mergeCell ref="AF6577:AG6577"/>
    <mergeCell ref="AH6577:AJ6577"/>
    <mergeCell ref="D6572:E6572"/>
    <mergeCell ref="F6572:J6572"/>
    <mergeCell ref="K6572:M6572"/>
    <mergeCell ref="N6572:Q6572"/>
    <mergeCell ref="R6572:U6572"/>
    <mergeCell ref="V6572:W6572"/>
    <mergeCell ref="X6572:Y6572"/>
    <mergeCell ref="Z6572:AA6572"/>
    <mergeCell ref="AB6572:AC6572"/>
    <mergeCell ref="AD6572:AE6572"/>
    <mergeCell ref="AF6572:AG6572"/>
    <mergeCell ref="AH6572:AJ6572"/>
    <mergeCell ref="D6573:E6573"/>
    <mergeCell ref="F6573:J6573"/>
    <mergeCell ref="K6573:M6573"/>
    <mergeCell ref="N6573:Q6573"/>
    <mergeCell ref="R6573:U6573"/>
    <mergeCell ref="V6573:W6573"/>
    <mergeCell ref="X6573:Y6573"/>
    <mergeCell ref="Z6573:AA6573"/>
    <mergeCell ref="AB6573:AC6573"/>
    <mergeCell ref="AD6573:AE6573"/>
    <mergeCell ref="AF6573:AG6573"/>
    <mergeCell ref="AH6573:AJ6573"/>
    <mergeCell ref="D6574:E6574"/>
    <mergeCell ref="F6574:J6574"/>
    <mergeCell ref="K6574:M6574"/>
    <mergeCell ref="N6574:Q6574"/>
    <mergeCell ref="R6574:U6574"/>
    <mergeCell ref="V6574:W6574"/>
    <mergeCell ref="X6574:Y6574"/>
    <mergeCell ref="Z6574:AA6574"/>
    <mergeCell ref="AB6574:AC6574"/>
    <mergeCell ref="AD6574:AE6574"/>
    <mergeCell ref="AF6574:AG6574"/>
    <mergeCell ref="AH6574:AJ6574"/>
    <mergeCell ref="D6569:E6569"/>
    <mergeCell ref="F6569:J6569"/>
    <mergeCell ref="K6569:M6569"/>
    <mergeCell ref="N6569:Q6569"/>
    <mergeCell ref="R6569:U6569"/>
    <mergeCell ref="V6569:W6569"/>
    <mergeCell ref="X6569:Y6569"/>
    <mergeCell ref="Z6569:AA6569"/>
    <mergeCell ref="AB6569:AC6569"/>
    <mergeCell ref="AD6569:AE6569"/>
    <mergeCell ref="AF6569:AG6569"/>
    <mergeCell ref="AH6569:AJ6569"/>
    <mergeCell ref="D6570:E6570"/>
    <mergeCell ref="F6570:J6570"/>
    <mergeCell ref="K6570:M6570"/>
    <mergeCell ref="N6570:Q6570"/>
    <mergeCell ref="R6570:U6570"/>
    <mergeCell ref="V6570:W6570"/>
    <mergeCell ref="X6570:Y6570"/>
    <mergeCell ref="Z6570:AA6570"/>
    <mergeCell ref="AB6570:AC6570"/>
    <mergeCell ref="AD6570:AE6570"/>
    <mergeCell ref="AF6570:AG6570"/>
    <mergeCell ref="AH6570:AJ6570"/>
    <mergeCell ref="D6571:E6571"/>
    <mergeCell ref="F6571:J6571"/>
    <mergeCell ref="K6571:M6571"/>
    <mergeCell ref="N6571:Q6571"/>
    <mergeCell ref="R6571:U6571"/>
    <mergeCell ref="V6571:W6571"/>
    <mergeCell ref="X6571:Y6571"/>
    <mergeCell ref="Z6571:AA6571"/>
    <mergeCell ref="AB6571:AC6571"/>
    <mergeCell ref="AD6571:AE6571"/>
    <mergeCell ref="AF6571:AG6571"/>
    <mergeCell ref="AH6571:AJ6571"/>
    <mergeCell ref="D6566:E6566"/>
    <mergeCell ref="F6566:J6566"/>
    <mergeCell ref="K6566:M6566"/>
    <mergeCell ref="N6566:Q6566"/>
    <mergeCell ref="R6566:U6566"/>
    <mergeCell ref="V6566:W6566"/>
    <mergeCell ref="X6566:Y6566"/>
    <mergeCell ref="Z6566:AA6566"/>
    <mergeCell ref="AB6566:AC6566"/>
    <mergeCell ref="AD6566:AE6566"/>
    <mergeCell ref="AF6566:AG6566"/>
    <mergeCell ref="AH6566:AJ6566"/>
    <mergeCell ref="D6567:E6567"/>
    <mergeCell ref="F6567:J6567"/>
    <mergeCell ref="K6567:M6567"/>
    <mergeCell ref="N6567:Q6567"/>
    <mergeCell ref="R6567:U6567"/>
    <mergeCell ref="V6567:W6567"/>
    <mergeCell ref="X6567:Y6567"/>
    <mergeCell ref="Z6567:AA6567"/>
    <mergeCell ref="AB6567:AC6567"/>
    <mergeCell ref="AD6567:AE6567"/>
    <mergeCell ref="AF6567:AG6567"/>
    <mergeCell ref="AH6567:AJ6567"/>
    <mergeCell ref="D6568:E6568"/>
    <mergeCell ref="F6568:J6568"/>
    <mergeCell ref="K6568:M6568"/>
    <mergeCell ref="N6568:Q6568"/>
    <mergeCell ref="R6568:U6568"/>
    <mergeCell ref="V6568:W6568"/>
    <mergeCell ref="X6568:Y6568"/>
    <mergeCell ref="Z6568:AA6568"/>
    <mergeCell ref="AB6568:AC6568"/>
    <mergeCell ref="AD6568:AE6568"/>
    <mergeCell ref="AF6568:AG6568"/>
    <mergeCell ref="AH6568:AJ6568"/>
    <mergeCell ref="D6563:E6563"/>
    <mergeCell ref="F6563:J6563"/>
    <mergeCell ref="K6563:M6563"/>
    <mergeCell ref="N6563:Q6563"/>
    <mergeCell ref="R6563:U6563"/>
    <mergeCell ref="V6563:W6563"/>
    <mergeCell ref="X6563:Y6563"/>
    <mergeCell ref="Z6563:AA6563"/>
    <mergeCell ref="AB6563:AC6563"/>
    <mergeCell ref="AD6563:AE6563"/>
    <mergeCell ref="AF6563:AG6563"/>
    <mergeCell ref="AH6563:AJ6563"/>
    <mergeCell ref="D6564:E6564"/>
    <mergeCell ref="F6564:J6564"/>
    <mergeCell ref="K6564:M6564"/>
    <mergeCell ref="N6564:Q6564"/>
    <mergeCell ref="R6564:U6564"/>
    <mergeCell ref="V6564:W6564"/>
    <mergeCell ref="X6564:Y6564"/>
    <mergeCell ref="Z6564:AA6564"/>
    <mergeCell ref="AB6564:AC6564"/>
    <mergeCell ref="AD6564:AE6564"/>
    <mergeCell ref="AF6564:AG6564"/>
    <mergeCell ref="AH6564:AJ6564"/>
    <mergeCell ref="D6565:E6565"/>
    <mergeCell ref="F6565:J6565"/>
    <mergeCell ref="K6565:M6565"/>
    <mergeCell ref="N6565:Q6565"/>
    <mergeCell ref="R6565:U6565"/>
    <mergeCell ref="V6565:W6565"/>
    <mergeCell ref="X6565:Y6565"/>
    <mergeCell ref="Z6565:AA6565"/>
    <mergeCell ref="AB6565:AC6565"/>
    <mergeCell ref="AD6565:AE6565"/>
    <mergeCell ref="AF6565:AG6565"/>
    <mergeCell ref="AH6565:AJ6565"/>
    <mergeCell ref="D6560:E6560"/>
    <mergeCell ref="F6560:J6560"/>
    <mergeCell ref="K6560:M6560"/>
    <mergeCell ref="N6560:Q6560"/>
    <mergeCell ref="R6560:U6560"/>
    <mergeCell ref="V6560:W6560"/>
    <mergeCell ref="X6560:Y6560"/>
    <mergeCell ref="Z6560:AA6560"/>
    <mergeCell ref="AB6560:AC6560"/>
    <mergeCell ref="AD6560:AE6560"/>
    <mergeCell ref="AF6560:AG6560"/>
    <mergeCell ref="AH6560:AJ6560"/>
    <mergeCell ref="D6561:E6561"/>
    <mergeCell ref="F6561:J6561"/>
    <mergeCell ref="K6561:M6561"/>
    <mergeCell ref="N6561:Q6561"/>
    <mergeCell ref="R6561:U6561"/>
    <mergeCell ref="V6561:W6561"/>
    <mergeCell ref="X6561:Y6561"/>
    <mergeCell ref="Z6561:AA6561"/>
    <mergeCell ref="AB6561:AC6561"/>
    <mergeCell ref="AD6561:AE6561"/>
    <mergeCell ref="AF6561:AG6561"/>
    <mergeCell ref="AH6561:AJ6561"/>
    <mergeCell ref="D6562:E6562"/>
    <mergeCell ref="F6562:J6562"/>
    <mergeCell ref="K6562:M6562"/>
    <mergeCell ref="N6562:Q6562"/>
    <mergeCell ref="R6562:U6562"/>
    <mergeCell ref="V6562:W6562"/>
    <mergeCell ref="X6562:Y6562"/>
    <mergeCell ref="Z6562:AA6562"/>
    <mergeCell ref="AB6562:AC6562"/>
    <mergeCell ref="AD6562:AE6562"/>
    <mergeCell ref="AF6562:AG6562"/>
    <mergeCell ref="AH6562:AJ6562"/>
    <mergeCell ref="B6550:F6550"/>
    <mergeCell ref="H6550:R6550"/>
    <mergeCell ref="AB6551:AG6555"/>
    <mergeCell ref="B6552:E6552"/>
    <mergeCell ref="H6552:N6552"/>
    <mergeCell ref="O6552:R6552"/>
    <mergeCell ref="T6552:AA6552"/>
    <mergeCell ref="B6557:B6558"/>
    <mergeCell ref="D6557:E6558"/>
    <mergeCell ref="G6557:H6558"/>
    <mergeCell ref="J6557:M6558"/>
    <mergeCell ref="N6557:O6558"/>
    <mergeCell ref="Q6557:S6558"/>
    <mergeCell ref="T6557:U6558"/>
    <mergeCell ref="X6557:Y6558"/>
    <mergeCell ref="Z6557:AA6558"/>
    <mergeCell ref="AB6557:AB6558"/>
    <mergeCell ref="AC6557:AC6558"/>
    <mergeCell ref="AE6557:AE6558"/>
    <mergeCell ref="AF6557:AF6558"/>
    <mergeCell ref="AG6557:AH6558"/>
    <mergeCell ref="D6559:E6559"/>
    <mergeCell ref="F6559:J6559"/>
    <mergeCell ref="K6559:M6559"/>
    <mergeCell ref="N6559:Q6559"/>
    <mergeCell ref="R6559:U6559"/>
    <mergeCell ref="V6559:W6559"/>
    <mergeCell ref="X6559:Y6559"/>
    <mergeCell ref="Z6559:AA6559"/>
    <mergeCell ref="AB6559:AC6559"/>
    <mergeCell ref="AD6559:AE6559"/>
    <mergeCell ref="AF6559:AG6559"/>
    <mergeCell ref="AH6559:AJ6559"/>
    <mergeCell ref="D6541:E6541"/>
    <mergeCell ref="F6541:J6541"/>
    <mergeCell ref="K6541:M6541"/>
    <mergeCell ref="N6541:Q6541"/>
    <mergeCell ref="R6541:U6541"/>
    <mergeCell ref="V6541:W6541"/>
    <mergeCell ref="D6542:E6542"/>
    <mergeCell ref="F6542:J6542"/>
    <mergeCell ref="K6542:M6542"/>
    <mergeCell ref="N6542:Q6542"/>
    <mergeCell ref="R6542:U6542"/>
    <mergeCell ref="V6542:W6542"/>
    <mergeCell ref="D6543:E6543"/>
    <mergeCell ref="F6543:J6543"/>
    <mergeCell ref="K6543:M6543"/>
    <mergeCell ref="N6543:Q6543"/>
    <mergeCell ref="R6543:U6543"/>
    <mergeCell ref="V6543:W6543"/>
    <mergeCell ref="D6544:E6544"/>
    <mergeCell ref="F6544:J6544"/>
    <mergeCell ref="K6544:M6544"/>
    <mergeCell ref="N6544:Q6544"/>
    <mergeCell ref="R6544:U6544"/>
    <mergeCell ref="V6544:W6544"/>
    <mergeCell ref="D6545:E6545"/>
    <mergeCell ref="F6545:J6545"/>
    <mergeCell ref="K6545:M6545"/>
    <mergeCell ref="N6545:Q6545"/>
    <mergeCell ref="R6545:U6545"/>
    <mergeCell ref="V6545:W6545"/>
    <mergeCell ref="D6546:E6546"/>
    <mergeCell ref="F6546:J6546"/>
    <mergeCell ref="K6546:M6546"/>
    <mergeCell ref="N6546:Q6546"/>
    <mergeCell ref="R6546:U6546"/>
    <mergeCell ref="V6546:W6546"/>
    <mergeCell ref="D6535:E6535"/>
    <mergeCell ref="F6535:J6535"/>
    <mergeCell ref="K6535:M6535"/>
    <mergeCell ref="N6535:Q6535"/>
    <mergeCell ref="R6535:U6535"/>
    <mergeCell ref="V6535:W6535"/>
    <mergeCell ref="D6536:E6536"/>
    <mergeCell ref="F6536:J6536"/>
    <mergeCell ref="K6536:M6536"/>
    <mergeCell ref="N6536:Q6536"/>
    <mergeCell ref="R6536:U6536"/>
    <mergeCell ref="V6536:W6536"/>
    <mergeCell ref="D6537:E6537"/>
    <mergeCell ref="F6537:J6537"/>
    <mergeCell ref="K6537:M6537"/>
    <mergeCell ref="N6537:Q6537"/>
    <mergeCell ref="R6537:U6537"/>
    <mergeCell ref="V6537:W6537"/>
    <mergeCell ref="D6538:E6538"/>
    <mergeCell ref="F6538:J6538"/>
    <mergeCell ref="K6538:M6538"/>
    <mergeCell ref="N6538:Q6538"/>
    <mergeCell ref="R6538:U6538"/>
    <mergeCell ref="V6538:W6538"/>
    <mergeCell ref="D6539:E6539"/>
    <mergeCell ref="F6539:J6539"/>
    <mergeCell ref="K6539:M6539"/>
    <mergeCell ref="N6539:Q6539"/>
    <mergeCell ref="R6539:U6539"/>
    <mergeCell ref="V6539:W6539"/>
    <mergeCell ref="D6540:E6540"/>
    <mergeCell ref="F6540:J6540"/>
    <mergeCell ref="K6540:M6540"/>
    <mergeCell ref="N6540:Q6540"/>
    <mergeCell ref="R6540:U6540"/>
    <mergeCell ref="V6540:W6540"/>
    <mergeCell ref="D6529:E6529"/>
    <mergeCell ref="F6529:J6529"/>
    <mergeCell ref="K6529:M6529"/>
    <mergeCell ref="N6529:Q6529"/>
    <mergeCell ref="R6529:U6529"/>
    <mergeCell ref="V6529:W6529"/>
    <mergeCell ref="D6530:E6530"/>
    <mergeCell ref="F6530:J6530"/>
    <mergeCell ref="K6530:M6530"/>
    <mergeCell ref="N6530:Q6530"/>
    <mergeCell ref="R6530:U6530"/>
    <mergeCell ref="V6530:W6530"/>
    <mergeCell ref="D6531:E6531"/>
    <mergeCell ref="F6531:J6531"/>
    <mergeCell ref="K6531:M6531"/>
    <mergeCell ref="N6531:Q6531"/>
    <mergeCell ref="R6531:U6531"/>
    <mergeCell ref="V6531:W6531"/>
    <mergeCell ref="D6532:E6532"/>
    <mergeCell ref="F6532:J6532"/>
    <mergeCell ref="K6532:M6532"/>
    <mergeCell ref="N6532:Q6532"/>
    <mergeCell ref="R6532:U6532"/>
    <mergeCell ref="V6532:W6532"/>
    <mergeCell ref="D6533:E6533"/>
    <mergeCell ref="F6533:J6533"/>
    <mergeCell ref="K6533:M6533"/>
    <mergeCell ref="N6533:Q6533"/>
    <mergeCell ref="R6533:U6533"/>
    <mergeCell ref="V6533:W6533"/>
    <mergeCell ref="D6534:E6534"/>
    <mergeCell ref="F6534:J6534"/>
    <mergeCell ref="K6534:M6534"/>
    <mergeCell ref="N6534:Q6534"/>
    <mergeCell ref="R6534:U6534"/>
    <mergeCell ref="V6534:W6534"/>
    <mergeCell ref="D6523:E6523"/>
    <mergeCell ref="F6523:J6523"/>
    <mergeCell ref="K6523:M6523"/>
    <mergeCell ref="N6523:Q6523"/>
    <mergeCell ref="R6523:U6523"/>
    <mergeCell ref="V6523:W6523"/>
    <mergeCell ref="T6521:U6522"/>
    <mergeCell ref="X6521:Y6522"/>
    <mergeCell ref="D6524:E6524"/>
    <mergeCell ref="F6524:J6524"/>
    <mergeCell ref="K6524:M6524"/>
    <mergeCell ref="N6524:Q6524"/>
    <mergeCell ref="R6524:U6524"/>
    <mergeCell ref="V6524:W6524"/>
    <mergeCell ref="D6525:E6525"/>
    <mergeCell ref="F6525:J6525"/>
    <mergeCell ref="K6525:M6525"/>
    <mergeCell ref="N6525:Q6525"/>
    <mergeCell ref="R6525:U6525"/>
    <mergeCell ref="V6525:W6525"/>
    <mergeCell ref="D6526:E6526"/>
    <mergeCell ref="F6526:J6526"/>
    <mergeCell ref="K6526:M6526"/>
    <mergeCell ref="N6526:Q6526"/>
    <mergeCell ref="R6526:U6526"/>
    <mergeCell ref="V6526:W6526"/>
    <mergeCell ref="D6527:E6527"/>
    <mergeCell ref="F6527:J6527"/>
    <mergeCell ref="K6527:M6527"/>
    <mergeCell ref="N6527:Q6527"/>
    <mergeCell ref="R6527:U6527"/>
    <mergeCell ref="V6527:W6527"/>
    <mergeCell ref="D6528:E6528"/>
    <mergeCell ref="F6528:J6528"/>
    <mergeCell ref="K6528:M6528"/>
    <mergeCell ref="N6528:Q6528"/>
    <mergeCell ref="R6528:U6528"/>
    <mergeCell ref="V6528:W6528"/>
    <mergeCell ref="D6511:E6511"/>
    <mergeCell ref="F6511:J6511"/>
    <mergeCell ref="K6511:M6511"/>
    <mergeCell ref="N6511:Q6511"/>
    <mergeCell ref="R6511:U6511"/>
    <mergeCell ref="V6511:W6511"/>
    <mergeCell ref="X6511:Y6511"/>
    <mergeCell ref="Z6511:AA6511"/>
    <mergeCell ref="AB6511:AC6511"/>
    <mergeCell ref="AD6511:AE6511"/>
    <mergeCell ref="AF6511:AG6511"/>
    <mergeCell ref="AH6511:AJ6511"/>
    <mergeCell ref="D6512:E6512"/>
    <mergeCell ref="F6512:J6512"/>
    <mergeCell ref="K6512:M6512"/>
    <mergeCell ref="N6512:Q6512"/>
    <mergeCell ref="R6512:U6512"/>
    <mergeCell ref="V6512:W6512"/>
    <mergeCell ref="X6512:Y6512"/>
    <mergeCell ref="Z6512:AA6512"/>
    <mergeCell ref="AB6512:AC6512"/>
    <mergeCell ref="AD6512:AE6512"/>
    <mergeCell ref="AF6512:AG6512"/>
    <mergeCell ref="AH6512:AJ6512"/>
    <mergeCell ref="B6513:E6513"/>
    <mergeCell ref="B6514:F6514"/>
    <mergeCell ref="H6514:R6514"/>
    <mergeCell ref="AB6515:AG6519"/>
    <mergeCell ref="B6516:E6516"/>
    <mergeCell ref="H6516:N6516"/>
    <mergeCell ref="O6516:R6516"/>
    <mergeCell ref="T6516:AA6516"/>
    <mergeCell ref="Z6521:AA6522"/>
    <mergeCell ref="AB6521:AB6522"/>
    <mergeCell ref="AC6521:AC6522"/>
    <mergeCell ref="AE6521:AE6522"/>
    <mergeCell ref="B6521:B6522"/>
    <mergeCell ref="D6521:E6522"/>
    <mergeCell ref="G6521:H6522"/>
    <mergeCell ref="J6521:M6522"/>
    <mergeCell ref="N6521:O6522"/>
    <mergeCell ref="Q6521:S6522"/>
    <mergeCell ref="AF6521:AF6522"/>
    <mergeCell ref="AG6521:AH6522"/>
    <mergeCell ref="D6508:E6508"/>
    <mergeCell ref="F6508:J6508"/>
    <mergeCell ref="K6508:M6508"/>
    <mergeCell ref="N6508:Q6508"/>
    <mergeCell ref="R6508:U6508"/>
    <mergeCell ref="V6508:W6508"/>
    <mergeCell ref="X6508:Y6508"/>
    <mergeCell ref="Z6508:AA6508"/>
    <mergeCell ref="AB6508:AC6508"/>
    <mergeCell ref="AD6508:AE6508"/>
    <mergeCell ref="AF6508:AG6508"/>
    <mergeCell ref="AH6508:AJ6508"/>
    <mergeCell ref="D6509:E6509"/>
    <mergeCell ref="F6509:J6509"/>
    <mergeCell ref="K6509:M6509"/>
    <mergeCell ref="N6509:Q6509"/>
    <mergeCell ref="R6509:U6509"/>
    <mergeCell ref="V6509:W6509"/>
    <mergeCell ref="X6509:Y6509"/>
    <mergeCell ref="Z6509:AA6509"/>
    <mergeCell ref="AB6509:AC6509"/>
    <mergeCell ref="AD6509:AE6509"/>
    <mergeCell ref="AF6509:AG6509"/>
    <mergeCell ref="AH6509:AJ6509"/>
    <mergeCell ref="D6510:E6510"/>
    <mergeCell ref="F6510:J6510"/>
    <mergeCell ref="K6510:M6510"/>
    <mergeCell ref="N6510:Q6510"/>
    <mergeCell ref="R6510:U6510"/>
    <mergeCell ref="V6510:W6510"/>
    <mergeCell ref="X6510:Y6510"/>
    <mergeCell ref="Z6510:AA6510"/>
    <mergeCell ref="AB6510:AC6510"/>
    <mergeCell ref="AD6510:AE6510"/>
    <mergeCell ref="AF6510:AG6510"/>
    <mergeCell ref="AH6510:AJ6510"/>
    <mergeCell ref="D6505:E6505"/>
    <mergeCell ref="F6505:J6505"/>
    <mergeCell ref="K6505:M6505"/>
    <mergeCell ref="N6505:Q6505"/>
    <mergeCell ref="R6505:U6505"/>
    <mergeCell ref="V6505:W6505"/>
    <mergeCell ref="X6505:Y6505"/>
    <mergeCell ref="Z6505:AA6505"/>
    <mergeCell ref="AB6505:AC6505"/>
    <mergeCell ref="AD6505:AE6505"/>
    <mergeCell ref="AF6505:AG6505"/>
    <mergeCell ref="AH6505:AJ6505"/>
    <mergeCell ref="D6506:E6506"/>
    <mergeCell ref="F6506:J6506"/>
    <mergeCell ref="K6506:M6506"/>
    <mergeCell ref="N6506:Q6506"/>
    <mergeCell ref="R6506:U6506"/>
    <mergeCell ref="V6506:W6506"/>
    <mergeCell ref="X6506:Y6506"/>
    <mergeCell ref="Z6506:AA6506"/>
    <mergeCell ref="AB6506:AC6506"/>
    <mergeCell ref="AD6506:AE6506"/>
    <mergeCell ref="AF6506:AG6506"/>
    <mergeCell ref="AH6506:AJ6506"/>
    <mergeCell ref="D6507:E6507"/>
    <mergeCell ref="F6507:J6507"/>
    <mergeCell ref="K6507:M6507"/>
    <mergeCell ref="N6507:Q6507"/>
    <mergeCell ref="R6507:U6507"/>
    <mergeCell ref="V6507:W6507"/>
    <mergeCell ref="X6507:Y6507"/>
    <mergeCell ref="Z6507:AA6507"/>
    <mergeCell ref="AB6507:AC6507"/>
    <mergeCell ref="AD6507:AE6507"/>
    <mergeCell ref="AF6507:AG6507"/>
    <mergeCell ref="AH6507:AJ6507"/>
    <mergeCell ref="D6502:E6502"/>
    <mergeCell ref="F6502:J6502"/>
    <mergeCell ref="K6502:M6502"/>
    <mergeCell ref="N6502:Q6502"/>
    <mergeCell ref="R6502:U6502"/>
    <mergeCell ref="V6502:W6502"/>
    <mergeCell ref="X6502:Y6502"/>
    <mergeCell ref="Z6502:AA6502"/>
    <mergeCell ref="AB6502:AC6502"/>
    <mergeCell ref="AD6502:AE6502"/>
    <mergeCell ref="AF6502:AG6502"/>
    <mergeCell ref="AH6502:AJ6502"/>
    <mergeCell ref="D6503:E6503"/>
    <mergeCell ref="F6503:J6503"/>
    <mergeCell ref="K6503:M6503"/>
    <mergeCell ref="N6503:Q6503"/>
    <mergeCell ref="R6503:U6503"/>
    <mergeCell ref="V6503:W6503"/>
    <mergeCell ref="X6503:Y6503"/>
    <mergeCell ref="Z6503:AA6503"/>
    <mergeCell ref="AB6503:AC6503"/>
    <mergeCell ref="AD6503:AE6503"/>
    <mergeCell ref="AF6503:AG6503"/>
    <mergeCell ref="AH6503:AJ6503"/>
    <mergeCell ref="D6504:E6504"/>
    <mergeCell ref="F6504:J6504"/>
    <mergeCell ref="K6504:M6504"/>
    <mergeCell ref="N6504:Q6504"/>
    <mergeCell ref="R6504:U6504"/>
    <mergeCell ref="V6504:W6504"/>
    <mergeCell ref="X6504:Y6504"/>
    <mergeCell ref="Z6504:AA6504"/>
    <mergeCell ref="AB6504:AC6504"/>
    <mergeCell ref="AD6504:AE6504"/>
    <mergeCell ref="AF6504:AG6504"/>
    <mergeCell ref="AH6504:AJ6504"/>
    <mergeCell ref="D6499:E6499"/>
    <mergeCell ref="F6499:J6499"/>
    <mergeCell ref="K6499:M6499"/>
    <mergeCell ref="N6499:Q6499"/>
    <mergeCell ref="R6499:U6499"/>
    <mergeCell ref="V6499:W6499"/>
    <mergeCell ref="X6499:Y6499"/>
    <mergeCell ref="Z6499:AA6499"/>
    <mergeCell ref="AB6499:AC6499"/>
    <mergeCell ref="AD6499:AE6499"/>
    <mergeCell ref="AF6499:AG6499"/>
    <mergeCell ref="AH6499:AJ6499"/>
    <mergeCell ref="D6500:E6500"/>
    <mergeCell ref="F6500:J6500"/>
    <mergeCell ref="K6500:M6500"/>
    <mergeCell ref="N6500:Q6500"/>
    <mergeCell ref="R6500:U6500"/>
    <mergeCell ref="V6500:W6500"/>
    <mergeCell ref="X6500:Y6500"/>
    <mergeCell ref="Z6500:AA6500"/>
    <mergeCell ref="AB6500:AC6500"/>
    <mergeCell ref="AD6500:AE6500"/>
    <mergeCell ref="AF6500:AG6500"/>
    <mergeCell ref="AH6500:AJ6500"/>
    <mergeCell ref="D6501:E6501"/>
    <mergeCell ref="F6501:J6501"/>
    <mergeCell ref="K6501:M6501"/>
    <mergeCell ref="N6501:Q6501"/>
    <mergeCell ref="R6501:U6501"/>
    <mergeCell ref="V6501:W6501"/>
    <mergeCell ref="X6501:Y6501"/>
    <mergeCell ref="Z6501:AA6501"/>
    <mergeCell ref="AB6501:AC6501"/>
    <mergeCell ref="AD6501:AE6501"/>
    <mergeCell ref="AF6501:AG6501"/>
    <mergeCell ref="AH6501:AJ6501"/>
    <mergeCell ref="D6496:E6496"/>
    <mergeCell ref="F6496:J6496"/>
    <mergeCell ref="K6496:M6496"/>
    <mergeCell ref="N6496:Q6496"/>
    <mergeCell ref="R6496:U6496"/>
    <mergeCell ref="V6496:W6496"/>
    <mergeCell ref="X6496:Y6496"/>
    <mergeCell ref="Z6496:AA6496"/>
    <mergeCell ref="AB6496:AC6496"/>
    <mergeCell ref="AD6496:AE6496"/>
    <mergeCell ref="AF6496:AG6496"/>
    <mergeCell ref="AH6496:AJ6496"/>
    <mergeCell ref="D6497:E6497"/>
    <mergeCell ref="F6497:J6497"/>
    <mergeCell ref="K6497:M6497"/>
    <mergeCell ref="N6497:Q6497"/>
    <mergeCell ref="R6497:U6497"/>
    <mergeCell ref="V6497:W6497"/>
    <mergeCell ref="X6497:Y6497"/>
    <mergeCell ref="Z6497:AA6497"/>
    <mergeCell ref="AB6497:AC6497"/>
    <mergeCell ref="AD6497:AE6497"/>
    <mergeCell ref="AF6497:AG6497"/>
    <mergeCell ref="AH6497:AJ6497"/>
    <mergeCell ref="D6498:E6498"/>
    <mergeCell ref="F6498:J6498"/>
    <mergeCell ref="K6498:M6498"/>
    <mergeCell ref="N6498:Q6498"/>
    <mergeCell ref="R6498:U6498"/>
    <mergeCell ref="V6498:W6498"/>
    <mergeCell ref="X6498:Y6498"/>
    <mergeCell ref="Z6498:AA6498"/>
    <mergeCell ref="AB6498:AC6498"/>
    <mergeCell ref="AD6498:AE6498"/>
    <mergeCell ref="AF6498:AG6498"/>
    <mergeCell ref="AH6498:AJ6498"/>
    <mergeCell ref="D6493:E6493"/>
    <mergeCell ref="F6493:J6493"/>
    <mergeCell ref="K6493:M6493"/>
    <mergeCell ref="N6493:Q6493"/>
    <mergeCell ref="R6493:U6493"/>
    <mergeCell ref="V6493:W6493"/>
    <mergeCell ref="X6493:Y6493"/>
    <mergeCell ref="Z6493:AA6493"/>
    <mergeCell ref="AB6493:AC6493"/>
    <mergeCell ref="AD6493:AE6493"/>
    <mergeCell ref="AF6493:AG6493"/>
    <mergeCell ref="AH6493:AJ6493"/>
    <mergeCell ref="D6494:E6494"/>
    <mergeCell ref="F6494:J6494"/>
    <mergeCell ref="K6494:M6494"/>
    <mergeCell ref="N6494:Q6494"/>
    <mergeCell ref="R6494:U6494"/>
    <mergeCell ref="V6494:W6494"/>
    <mergeCell ref="X6494:Y6494"/>
    <mergeCell ref="Z6494:AA6494"/>
    <mergeCell ref="AB6494:AC6494"/>
    <mergeCell ref="AD6494:AE6494"/>
    <mergeCell ref="AF6494:AG6494"/>
    <mergeCell ref="AH6494:AJ6494"/>
    <mergeCell ref="D6495:E6495"/>
    <mergeCell ref="F6495:J6495"/>
    <mergeCell ref="K6495:M6495"/>
    <mergeCell ref="N6495:Q6495"/>
    <mergeCell ref="R6495:U6495"/>
    <mergeCell ref="V6495:W6495"/>
    <mergeCell ref="X6495:Y6495"/>
    <mergeCell ref="Z6495:AA6495"/>
    <mergeCell ref="AB6495:AC6495"/>
    <mergeCell ref="AD6495:AE6495"/>
    <mergeCell ref="AF6495:AG6495"/>
    <mergeCell ref="AH6495:AJ6495"/>
    <mergeCell ref="D6490:E6490"/>
    <mergeCell ref="F6490:J6490"/>
    <mergeCell ref="K6490:M6490"/>
    <mergeCell ref="N6490:Q6490"/>
    <mergeCell ref="R6490:U6490"/>
    <mergeCell ref="V6490:W6490"/>
    <mergeCell ref="X6490:Y6490"/>
    <mergeCell ref="Z6490:AA6490"/>
    <mergeCell ref="AB6490:AC6490"/>
    <mergeCell ref="AD6490:AE6490"/>
    <mergeCell ref="AF6490:AG6490"/>
    <mergeCell ref="AH6490:AJ6490"/>
    <mergeCell ref="D6491:E6491"/>
    <mergeCell ref="F6491:J6491"/>
    <mergeCell ref="K6491:M6491"/>
    <mergeCell ref="N6491:Q6491"/>
    <mergeCell ref="R6491:U6491"/>
    <mergeCell ref="V6491:W6491"/>
    <mergeCell ref="X6491:Y6491"/>
    <mergeCell ref="Z6491:AA6491"/>
    <mergeCell ref="AB6491:AC6491"/>
    <mergeCell ref="AD6491:AE6491"/>
    <mergeCell ref="AF6491:AG6491"/>
    <mergeCell ref="AH6491:AJ6491"/>
    <mergeCell ref="D6492:E6492"/>
    <mergeCell ref="F6492:J6492"/>
    <mergeCell ref="K6492:M6492"/>
    <mergeCell ref="N6492:Q6492"/>
    <mergeCell ref="R6492:U6492"/>
    <mergeCell ref="V6492:W6492"/>
    <mergeCell ref="X6492:Y6492"/>
    <mergeCell ref="Z6492:AA6492"/>
    <mergeCell ref="AB6492:AC6492"/>
    <mergeCell ref="AD6492:AE6492"/>
    <mergeCell ref="AF6492:AG6492"/>
    <mergeCell ref="AH6492:AJ6492"/>
    <mergeCell ref="D6487:E6487"/>
    <mergeCell ref="F6487:J6487"/>
    <mergeCell ref="K6487:M6487"/>
    <mergeCell ref="N6487:Q6487"/>
    <mergeCell ref="R6487:U6487"/>
    <mergeCell ref="V6487:W6487"/>
    <mergeCell ref="X6487:Y6487"/>
    <mergeCell ref="Z6487:AA6487"/>
    <mergeCell ref="AB6487:AC6487"/>
    <mergeCell ref="AD6487:AE6487"/>
    <mergeCell ref="AF6487:AG6487"/>
    <mergeCell ref="AH6487:AJ6487"/>
    <mergeCell ref="D6488:E6488"/>
    <mergeCell ref="F6488:J6488"/>
    <mergeCell ref="K6488:M6488"/>
    <mergeCell ref="N6488:Q6488"/>
    <mergeCell ref="R6488:U6488"/>
    <mergeCell ref="V6488:W6488"/>
    <mergeCell ref="X6488:Y6488"/>
    <mergeCell ref="Z6488:AA6488"/>
    <mergeCell ref="AB6488:AC6488"/>
    <mergeCell ref="AD6488:AE6488"/>
    <mergeCell ref="AF6488:AG6488"/>
    <mergeCell ref="AH6488:AJ6488"/>
    <mergeCell ref="D6489:E6489"/>
    <mergeCell ref="F6489:J6489"/>
    <mergeCell ref="K6489:M6489"/>
    <mergeCell ref="N6489:Q6489"/>
    <mergeCell ref="R6489:U6489"/>
    <mergeCell ref="V6489:W6489"/>
    <mergeCell ref="X6489:Y6489"/>
    <mergeCell ref="Z6489:AA6489"/>
    <mergeCell ref="AB6489:AC6489"/>
    <mergeCell ref="AD6489:AE6489"/>
    <mergeCell ref="AF6489:AG6489"/>
    <mergeCell ref="AH6489:AJ6489"/>
    <mergeCell ref="D6484:E6484"/>
    <mergeCell ref="F6484:J6484"/>
    <mergeCell ref="K6484:M6484"/>
    <mergeCell ref="N6484:Q6484"/>
    <mergeCell ref="R6484:U6484"/>
    <mergeCell ref="V6484:W6484"/>
    <mergeCell ref="X6484:Y6484"/>
    <mergeCell ref="Z6484:AA6484"/>
    <mergeCell ref="AB6484:AC6484"/>
    <mergeCell ref="AD6484:AE6484"/>
    <mergeCell ref="AF6484:AG6484"/>
    <mergeCell ref="AH6484:AJ6484"/>
    <mergeCell ref="D6485:E6485"/>
    <mergeCell ref="F6485:J6485"/>
    <mergeCell ref="K6485:M6485"/>
    <mergeCell ref="N6485:Q6485"/>
    <mergeCell ref="R6485:U6485"/>
    <mergeCell ref="V6485:W6485"/>
    <mergeCell ref="X6485:Y6485"/>
    <mergeCell ref="Z6485:AA6485"/>
    <mergeCell ref="AB6485:AC6485"/>
    <mergeCell ref="AD6485:AE6485"/>
    <mergeCell ref="AF6485:AG6485"/>
    <mergeCell ref="AH6485:AJ6485"/>
    <mergeCell ref="D6486:E6486"/>
    <mergeCell ref="F6486:J6486"/>
    <mergeCell ref="K6486:M6486"/>
    <mergeCell ref="N6486:Q6486"/>
    <mergeCell ref="R6486:U6486"/>
    <mergeCell ref="V6486:W6486"/>
    <mergeCell ref="X6486:Y6486"/>
    <mergeCell ref="Z6486:AA6486"/>
    <mergeCell ref="AB6486:AC6486"/>
    <mergeCell ref="AD6486:AE6486"/>
    <mergeCell ref="AF6486:AG6486"/>
    <mergeCell ref="AH6486:AJ6486"/>
    <mergeCell ref="D6481:E6481"/>
    <mergeCell ref="F6481:J6481"/>
    <mergeCell ref="K6481:M6481"/>
    <mergeCell ref="N6481:Q6481"/>
    <mergeCell ref="R6481:U6481"/>
    <mergeCell ref="V6481:W6481"/>
    <mergeCell ref="X6481:Y6481"/>
    <mergeCell ref="Z6481:AA6481"/>
    <mergeCell ref="AB6481:AC6481"/>
    <mergeCell ref="AD6481:AE6481"/>
    <mergeCell ref="AF6481:AG6481"/>
    <mergeCell ref="AH6481:AJ6481"/>
    <mergeCell ref="D6482:E6482"/>
    <mergeCell ref="F6482:J6482"/>
    <mergeCell ref="K6482:M6482"/>
    <mergeCell ref="N6482:Q6482"/>
    <mergeCell ref="R6482:U6482"/>
    <mergeCell ref="V6482:W6482"/>
    <mergeCell ref="X6482:Y6482"/>
    <mergeCell ref="Z6482:AA6482"/>
    <mergeCell ref="AB6482:AC6482"/>
    <mergeCell ref="AD6482:AE6482"/>
    <mergeCell ref="AF6482:AG6482"/>
    <mergeCell ref="AH6482:AJ6482"/>
    <mergeCell ref="D6483:E6483"/>
    <mergeCell ref="F6483:J6483"/>
    <mergeCell ref="K6483:M6483"/>
    <mergeCell ref="N6483:Q6483"/>
    <mergeCell ref="R6483:U6483"/>
    <mergeCell ref="V6483:W6483"/>
    <mergeCell ref="X6483:Y6483"/>
    <mergeCell ref="Z6483:AA6483"/>
    <mergeCell ref="AB6483:AC6483"/>
    <mergeCell ref="AD6483:AE6483"/>
    <mergeCell ref="AF6483:AG6483"/>
    <mergeCell ref="AH6483:AJ6483"/>
    <mergeCell ref="D6478:E6478"/>
    <mergeCell ref="F6478:J6478"/>
    <mergeCell ref="K6478:M6478"/>
    <mergeCell ref="N6478:Q6478"/>
    <mergeCell ref="R6478:U6478"/>
    <mergeCell ref="V6478:W6478"/>
    <mergeCell ref="X6478:Y6478"/>
    <mergeCell ref="Z6478:AA6478"/>
    <mergeCell ref="AB6478:AC6478"/>
    <mergeCell ref="AD6478:AE6478"/>
    <mergeCell ref="AF6478:AG6478"/>
    <mergeCell ref="AH6478:AJ6478"/>
    <mergeCell ref="D6479:E6479"/>
    <mergeCell ref="F6479:J6479"/>
    <mergeCell ref="K6479:M6479"/>
    <mergeCell ref="N6479:Q6479"/>
    <mergeCell ref="R6479:U6479"/>
    <mergeCell ref="V6479:W6479"/>
    <mergeCell ref="X6479:Y6479"/>
    <mergeCell ref="Z6479:AA6479"/>
    <mergeCell ref="AB6479:AC6479"/>
    <mergeCell ref="AD6479:AE6479"/>
    <mergeCell ref="AF6479:AG6479"/>
    <mergeCell ref="AH6479:AJ6479"/>
    <mergeCell ref="D6480:E6480"/>
    <mergeCell ref="F6480:J6480"/>
    <mergeCell ref="K6480:M6480"/>
    <mergeCell ref="N6480:Q6480"/>
    <mergeCell ref="R6480:U6480"/>
    <mergeCell ref="V6480:W6480"/>
    <mergeCell ref="X6480:Y6480"/>
    <mergeCell ref="Z6480:AA6480"/>
    <mergeCell ref="AB6480:AC6480"/>
    <mergeCell ref="AD6480:AE6480"/>
    <mergeCell ref="AF6480:AG6480"/>
    <mergeCell ref="AH6480:AJ6480"/>
    <mergeCell ref="D6475:E6475"/>
    <mergeCell ref="F6475:J6475"/>
    <mergeCell ref="K6475:M6475"/>
    <mergeCell ref="N6475:Q6475"/>
    <mergeCell ref="R6475:U6475"/>
    <mergeCell ref="V6475:W6475"/>
    <mergeCell ref="X6475:Y6475"/>
    <mergeCell ref="Z6475:AA6475"/>
    <mergeCell ref="AB6475:AC6475"/>
    <mergeCell ref="AD6475:AE6475"/>
    <mergeCell ref="AF6475:AG6475"/>
    <mergeCell ref="AH6475:AJ6475"/>
    <mergeCell ref="D6476:E6476"/>
    <mergeCell ref="F6476:J6476"/>
    <mergeCell ref="K6476:M6476"/>
    <mergeCell ref="N6476:Q6476"/>
    <mergeCell ref="R6476:U6476"/>
    <mergeCell ref="V6476:W6476"/>
    <mergeCell ref="X6476:Y6476"/>
    <mergeCell ref="Z6476:AA6476"/>
    <mergeCell ref="AB6476:AC6476"/>
    <mergeCell ref="AD6476:AE6476"/>
    <mergeCell ref="AF6476:AG6476"/>
    <mergeCell ref="AH6476:AJ6476"/>
    <mergeCell ref="D6477:E6477"/>
    <mergeCell ref="F6477:J6477"/>
    <mergeCell ref="K6477:M6477"/>
    <mergeCell ref="N6477:Q6477"/>
    <mergeCell ref="R6477:U6477"/>
    <mergeCell ref="V6477:W6477"/>
    <mergeCell ref="X6477:Y6477"/>
    <mergeCell ref="Z6477:AA6477"/>
    <mergeCell ref="AB6477:AC6477"/>
    <mergeCell ref="AD6477:AE6477"/>
    <mergeCell ref="AF6477:AG6477"/>
    <mergeCell ref="AH6477:AJ6477"/>
    <mergeCell ref="B6465:F6465"/>
    <mergeCell ref="H6465:R6465"/>
    <mergeCell ref="AB6466:AG6470"/>
    <mergeCell ref="B6467:E6467"/>
    <mergeCell ref="H6467:N6467"/>
    <mergeCell ref="O6467:R6467"/>
    <mergeCell ref="T6467:AA6467"/>
    <mergeCell ref="B6472:B6473"/>
    <mergeCell ref="D6472:E6473"/>
    <mergeCell ref="G6472:H6473"/>
    <mergeCell ref="J6472:M6473"/>
    <mergeCell ref="N6472:O6473"/>
    <mergeCell ref="Q6472:S6473"/>
    <mergeCell ref="T6472:U6473"/>
    <mergeCell ref="X6472:Y6473"/>
    <mergeCell ref="Z6472:AA6473"/>
    <mergeCell ref="AB6472:AB6473"/>
    <mergeCell ref="AC6472:AC6473"/>
    <mergeCell ref="AE6472:AE6473"/>
    <mergeCell ref="AF6472:AF6473"/>
    <mergeCell ref="AG6472:AH6473"/>
    <mergeCell ref="D6474:E6474"/>
    <mergeCell ref="F6474:J6474"/>
    <mergeCell ref="K6474:M6474"/>
    <mergeCell ref="N6474:Q6474"/>
    <mergeCell ref="R6474:U6474"/>
    <mergeCell ref="V6474:W6474"/>
    <mergeCell ref="X6474:Y6474"/>
    <mergeCell ref="Z6474:AA6474"/>
    <mergeCell ref="AB6474:AC6474"/>
    <mergeCell ref="AD6474:AE6474"/>
    <mergeCell ref="AF6474:AG6474"/>
    <mergeCell ref="AH6474:AJ6474"/>
    <mergeCell ref="D6456:E6456"/>
    <mergeCell ref="F6456:J6456"/>
    <mergeCell ref="K6456:M6456"/>
    <mergeCell ref="N6456:Q6456"/>
    <mergeCell ref="R6456:U6456"/>
    <mergeCell ref="V6456:W6456"/>
    <mergeCell ref="D6457:E6457"/>
    <mergeCell ref="F6457:J6457"/>
    <mergeCell ref="K6457:M6457"/>
    <mergeCell ref="N6457:Q6457"/>
    <mergeCell ref="R6457:U6457"/>
    <mergeCell ref="V6457:W6457"/>
    <mergeCell ref="D6458:E6458"/>
    <mergeCell ref="F6458:J6458"/>
    <mergeCell ref="K6458:M6458"/>
    <mergeCell ref="N6458:Q6458"/>
    <mergeCell ref="R6458:U6458"/>
    <mergeCell ref="V6458:W6458"/>
    <mergeCell ref="D6459:E6459"/>
    <mergeCell ref="F6459:J6459"/>
    <mergeCell ref="K6459:M6459"/>
    <mergeCell ref="N6459:Q6459"/>
    <mergeCell ref="R6459:U6459"/>
    <mergeCell ref="V6459:W6459"/>
    <mergeCell ref="D6460:E6460"/>
    <mergeCell ref="F6460:J6460"/>
    <mergeCell ref="K6460:M6460"/>
    <mergeCell ref="N6460:Q6460"/>
    <mergeCell ref="R6460:U6460"/>
    <mergeCell ref="V6460:W6460"/>
    <mergeCell ref="D6461:E6461"/>
    <mergeCell ref="F6461:J6461"/>
    <mergeCell ref="K6461:M6461"/>
    <mergeCell ref="N6461:Q6461"/>
    <mergeCell ref="R6461:U6461"/>
    <mergeCell ref="V6461:W6461"/>
    <mergeCell ref="D6450:E6450"/>
    <mergeCell ref="F6450:J6450"/>
    <mergeCell ref="K6450:M6450"/>
    <mergeCell ref="N6450:Q6450"/>
    <mergeCell ref="R6450:U6450"/>
    <mergeCell ref="V6450:W6450"/>
    <mergeCell ref="D6451:E6451"/>
    <mergeCell ref="F6451:J6451"/>
    <mergeCell ref="K6451:M6451"/>
    <mergeCell ref="N6451:Q6451"/>
    <mergeCell ref="R6451:U6451"/>
    <mergeCell ref="V6451:W6451"/>
    <mergeCell ref="D6452:E6452"/>
    <mergeCell ref="F6452:J6452"/>
    <mergeCell ref="K6452:M6452"/>
    <mergeCell ref="N6452:Q6452"/>
    <mergeCell ref="R6452:U6452"/>
    <mergeCell ref="V6452:W6452"/>
    <mergeCell ref="D6453:E6453"/>
    <mergeCell ref="F6453:J6453"/>
    <mergeCell ref="K6453:M6453"/>
    <mergeCell ref="N6453:Q6453"/>
    <mergeCell ref="R6453:U6453"/>
    <mergeCell ref="V6453:W6453"/>
    <mergeCell ref="D6454:E6454"/>
    <mergeCell ref="F6454:J6454"/>
    <mergeCell ref="K6454:M6454"/>
    <mergeCell ref="N6454:Q6454"/>
    <mergeCell ref="R6454:U6454"/>
    <mergeCell ref="V6454:W6454"/>
    <mergeCell ref="D6455:E6455"/>
    <mergeCell ref="F6455:J6455"/>
    <mergeCell ref="K6455:M6455"/>
    <mergeCell ref="N6455:Q6455"/>
    <mergeCell ref="R6455:U6455"/>
    <mergeCell ref="V6455:W6455"/>
    <mergeCell ref="D6444:E6444"/>
    <mergeCell ref="F6444:J6444"/>
    <mergeCell ref="K6444:M6444"/>
    <mergeCell ref="N6444:Q6444"/>
    <mergeCell ref="R6444:U6444"/>
    <mergeCell ref="V6444:W6444"/>
    <mergeCell ref="D6445:E6445"/>
    <mergeCell ref="F6445:J6445"/>
    <mergeCell ref="K6445:M6445"/>
    <mergeCell ref="N6445:Q6445"/>
    <mergeCell ref="R6445:U6445"/>
    <mergeCell ref="V6445:W6445"/>
    <mergeCell ref="D6446:E6446"/>
    <mergeCell ref="F6446:J6446"/>
    <mergeCell ref="K6446:M6446"/>
    <mergeCell ref="N6446:Q6446"/>
    <mergeCell ref="R6446:U6446"/>
    <mergeCell ref="V6446:W6446"/>
    <mergeCell ref="D6447:E6447"/>
    <mergeCell ref="F6447:J6447"/>
    <mergeCell ref="K6447:M6447"/>
    <mergeCell ref="N6447:Q6447"/>
    <mergeCell ref="R6447:U6447"/>
    <mergeCell ref="V6447:W6447"/>
    <mergeCell ref="D6448:E6448"/>
    <mergeCell ref="F6448:J6448"/>
    <mergeCell ref="K6448:M6448"/>
    <mergeCell ref="N6448:Q6448"/>
    <mergeCell ref="R6448:U6448"/>
    <mergeCell ref="V6448:W6448"/>
    <mergeCell ref="D6449:E6449"/>
    <mergeCell ref="F6449:J6449"/>
    <mergeCell ref="K6449:M6449"/>
    <mergeCell ref="N6449:Q6449"/>
    <mergeCell ref="R6449:U6449"/>
    <mergeCell ref="V6449:W6449"/>
    <mergeCell ref="D6438:E6438"/>
    <mergeCell ref="F6438:J6438"/>
    <mergeCell ref="K6438:M6438"/>
    <mergeCell ref="N6438:Q6438"/>
    <mergeCell ref="R6438:U6438"/>
    <mergeCell ref="V6438:W6438"/>
    <mergeCell ref="T6436:U6437"/>
    <mergeCell ref="X6436:Y6437"/>
    <mergeCell ref="D6439:E6439"/>
    <mergeCell ref="F6439:J6439"/>
    <mergeCell ref="K6439:M6439"/>
    <mergeCell ref="N6439:Q6439"/>
    <mergeCell ref="R6439:U6439"/>
    <mergeCell ref="V6439:W6439"/>
    <mergeCell ref="D6440:E6440"/>
    <mergeCell ref="F6440:J6440"/>
    <mergeCell ref="K6440:M6440"/>
    <mergeCell ref="N6440:Q6440"/>
    <mergeCell ref="R6440:U6440"/>
    <mergeCell ref="V6440:W6440"/>
    <mergeCell ref="D6441:E6441"/>
    <mergeCell ref="F6441:J6441"/>
    <mergeCell ref="K6441:M6441"/>
    <mergeCell ref="N6441:Q6441"/>
    <mergeCell ref="R6441:U6441"/>
    <mergeCell ref="V6441:W6441"/>
    <mergeCell ref="D6442:E6442"/>
    <mergeCell ref="F6442:J6442"/>
    <mergeCell ref="K6442:M6442"/>
    <mergeCell ref="N6442:Q6442"/>
    <mergeCell ref="R6442:U6442"/>
    <mergeCell ref="V6442:W6442"/>
    <mergeCell ref="D6443:E6443"/>
    <mergeCell ref="F6443:J6443"/>
    <mergeCell ref="K6443:M6443"/>
    <mergeCell ref="N6443:Q6443"/>
    <mergeCell ref="R6443:U6443"/>
    <mergeCell ref="V6443:W6443"/>
    <mergeCell ref="D6426:E6426"/>
    <mergeCell ref="F6426:J6426"/>
    <mergeCell ref="K6426:M6426"/>
    <mergeCell ref="N6426:Q6426"/>
    <mergeCell ref="R6426:U6426"/>
    <mergeCell ref="V6426:W6426"/>
    <mergeCell ref="X6426:Y6426"/>
    <mergeCell ref="Z6426:AA6426"/>
    <mergeCell ref="AB6426:AC6426"/>
    <mergeCell ref="AD6426:AE6426"/>
    <mergeCell ref="AF6426:AG6426"/>
    <mergeCell ref="AH6426:AJ6426"/>
    <mergeCell ref="D6427:E6427"/>
    <mergeCell ref="F6427:J6427"/>
    <mergeCell ref="K6427:M6427"/>
    <mergeCell ref="N6427:Q6427"/>
    <mergeCell ref="R6427:U6427"/>
    <mergeCell ref="V6427:W6427"/>
    <mergeCell ref="X6427:Y6427"/>
    <mergeCell ref="Z6427:AA6427"/>
    <mergeCell ref="AB6427:AC6427"/>
    <mergeCell ref="AD6427:AE6427"/>
    <mergeCell ref="AF6427:AG6427"/>
    <mergeCell ref="AH6427:AJ6427"/>
    <mergeCell ref="B6428:E6428"/>
    <mergeCell ref="B6429:F6429"/>
    <mergeCell ref="H6429:R6429"/>
    <mergeCell ref="AB6430:AG6434"/>
    <mergeCell ref="B6431:E6431"/>
    <mergeCell ref="H6431:N6431"/>
    <mergeCell ref="O6431:R6431"/>
    <mergeCell ref="T6431:AA6431"/>
    <mergeCell ref="Z6436:AA6437"/>
    <mergeCell ref="AB6436:AB6437"/>
    <mergeCell ref="AC6436:AC6437"/>
    <mergeCell ref="AE6436:AE6437"/>
    <mergeCell ref="B6436:B6437"/>
    <mergeCell ref="D6436:E6437"/>
    <mergeCell ref="G6436:H6437"/>
    <mergeCell ref="J6436:M6437"/>
    <mergeCell ref="N6436:O6437"/>
    <mergeCell ref="Q6436:S6437"/>
    <mergeCell ref="AF6436:AF6437"/>
    <mergeCell ref="AG6436:AH6437"/>
    <mergeCell ref="D6423:E6423"/>
    <mergeCell ref="F6423:J6423"/>
    <mergeCell ref="K6423:M6423"/>
    <mergeCell ref="N6423:Q6423"/>
    <mergeCell ref="R6423:U6423"/>
    <mergeCell ref="V6423:W6423"/>
    <mergeCell ref="X6423:Y6423"/>
    <mergeCell ref="Z6423:AA6423"/>
    <mergeCell ref="AB6423:AC6423"/>
    <mergeCell ref="AD6423:AE6423"/>
    <mergeCell ref="AF6423:AG6423"/>
    <mergeCell ref="AH6423:AJ6423"/>
    <mergeCell ref="D6424:E6424"/>
    <mergeCell ref="F6424:J6424"/>
    <mergeCell ref="K6424:M6424"/>
    <mergeCell ref="N6424:Q6424"/>
    <mergeCell ref="R6424:U6424"/>
    <mergeCell ref="V6424:W6424"/>
    <mergeCell ref="X6424:Y6424"/>
    <mergeCell ref="Z6424:AA6424"/>
    <mergeCell ref="AB6424:AC6424"/>
    <mergeCell ref="AD6424:AE6424"/>
    <mergeCell ref="AF6424:AG6424"/>
    <mergeCell ref="AH6424:AJ6424"/>
    <mergeCell ref="D6425:E6425"/>
    <mergeCell ref="F6425:J6425"/>
    <mergeCell ref="K6425:M6425"/>
    <mergeCell ref="N6425:Q6425"/>
    <mergeCell ref="R6425:U6425"/>
    <mergeCell ref="V6425:W6425"/>
    <mergeCell ref="X6425:Y6425"/>
    <mergeCell ref="Z6425:AA6425"/>
    <mergeCell ref="AB6425:AC6425"/>
    <mergeCell ref="AD6425:AE6425"/>
    <mergeCell ref="AF6425:AG6425"/>
    <mergeCell ref="AH6425:AJ6425"/>
    <mergeCell ref="D6420:E6420"/>
    <mergeCell ref="F6420:J6420"/>
    <mergeCell ref="K6420:M6420"/>
    <mergeCell ref="N6420:Q6420"/>
    <mergeCell ref="R6420:U6420"/>
    <mergeCell ref="V6420:W6420"/>
    <mergeCell ref="X6420:Y6420"/>
    <mergeCell ref="Z6420:AA6420"/>
    <mergeCell ref="AB6420:AC6420"/>
    <mergeCell ref="AD6420:AE6420"/>
    <mergeCell ref="AF6420:AG6420"/>
    <mergeCell ref="AH6420:AJ6420"/>
    <mergeCell ref="D6421:E6421"/>
    <mergeCell ref="F6421:J6421"/>
    <mergeCell ref="K6421:M6421"/>
    <mergeCell ref="N6421:Q6421"/>
    <mergeCell ref="R6421:U6421"/>
    <mergeCell ref="V6421:W6421"/>
    <mergeCell ref="X6421:Y6421"/>
    <mergeCell ref="Z6421:AA6421"/>
    <mergeCell ref="AB6421:AC6421"/>
    <mergeCell ref="AD6421:AE6421"/>
    <mergeCell ref="AF6421:AG6421"/>
    <mergeCell ref="AH6421:AJ6421"/>
    <mergeCell ref="D6422:E6422"/>
    <mergeCell ref="F6422:J6422"/>
    <mergeCell ref="K6422:M6422"/>
    <mergeCell ref="N6422:Q6422"/>
    <mergeCell ref="R6422:U6422"/>
    <mergeCell ref="V6422:W6422"/>
    <mergeCell ref="X6422:Y6422"/>
    <mergeCell ref="Z6422:AA6422"/>
    <mergeCell ref="AB6422:AC6422"/>
    <mergeCell ref="AD6422:AE6422"/>
    <mergeCell ref="AF6422:AG6422"/>
    <mergeCell ref="AH6422:AJ6422"/>
    <mergeCell ref="D6417:E6417"/>
    <mergeCell ref="F6417:J6417"/>
    <mergeCell ref="K6417:M6417"/>
    <mergeCell ref="N6417:Q6417"/>
    <mergeCell ref="R6417:U6417"/>
    <mergeCell ref="V6417:W6417"/>
    <mergeCell ref="X6417:Y6417"/>
    <mergeCell ref="Z6417:AA6417"/>
    <mergeCell ref="AB6417:AC6417"/>
    <mergeCell ref="AD6417:AE6417"/>
    <mergeCell ref="AF6417:AG6417"/>
    <mergeCell ref="AH6417:AJ6417"/>
    <mergeCell ref="D6418:E6418"/>
    <mergeCell ref="F6418:J6418"/>
    <mergeCell ref="K6418:M6418"/>
    <mergeCell ref="N6418:Q6418"/>
    <mergeCell ref="R6418:U6418"/>
    <mergeCell ref="V6418:W6418"/>
    <mergeCell ref="X6418:Y6418"/>
    <mergeCell ref="Z6418:AA6418"/>
    <mergeCell ref="AB6418:AC6418"/>
    <mergeCell ref="AD6418:AE6418"/>
    <mergeCell ref="AF6418:AG6418"/>
    <mergeCell ref="AH6418:AJ6418"/>
    <mergeCell ref="D6419:E6419"/>
    <mergeCell ref="F6419:J6419"/>
    <mergeCell ref="K6419:M6419"/>
    <mergeCell ref="N6419:Q6419"/>
    <mergeCell ref="R6419:U6419"/>
    <mergeCell ref="V6419:W6419"/>
    <mergeCell ref="X6419:Y6419"/>
    <mergeCell ref="Z6419:AA6419"/>
    <mergeCell ref="AB6419:AC6419"/>
    <mergeCell ref="AD6419:AE6419"/>
    <mergeCell ref="AF6419:AG6419"/>
    <mergeCell ref="AH6419:AJ6419"/>
    <mergeCell ref="D6414:E6414"/>
    <mergeCell ref="F6414:J6414"/>
    <mergeCell ref="K6414:M6414"/>
    <mergeCell ref="N6414:Q6414"/>
    <mergeCell ref="R6414:U6414"/>
    <mergeCell ref="V6414:W6414"/>
    <mergeCell ref="X6414:Y6414"/>
    <mergeCell ref="Z6414:AA6414"/>
    <mergeCell ref="AB6414:AC6414"/>
    <mergeCell ref="AD6414:AE6414"/>
    <mergeCell ref="AF6414:AG6414"/>
    <mergeCell ref="AH6414:AJ6414"/>
    <mergeCell ref="D6415:E6415"/>
    <mergeCell ref="F6415:J6415"/>
    <mergeCell ref="K6415:M6415"/>
    <mergeCell ref="N6415:Q6415"/>
    <mergeCell ref="R6415:U6415"/>
    <mergeCell ref="V6415:W6415"/>
    <mergeCell ref="X6415:Y6415"/>
    <mergeCell ref="Z6415:AA6415"/>
    <mergeCell ref="AB6415:AC6415"/>
    <mergeCell ref="AD6415:AE6415"/>
    <mergeCell ref="AF6415:AG6415"/>
    <mergeCell ref="AH6415:AJ6415"/>
    <mergeCell ref="D6416:E6416"/>
    <mergeCell ref="F6416:J6416"/>
    <mergeCell ref="K6416:M6416"/>
    <mergeCell ref="N6416:Q6416"/>
    <mergeCell ref="R6416:U6416"/>
    <mergeCell ref="V6416:W6416"/>
    <mergeCell ref="X6416:Y6416"/>
    <mergeCell ref="Z6416:AA6416"/>
    <mergeCell ref="AB6416:AC6416"/>
    <mergeCell ref="AD6416:AE6416"/>
    <mergeCell ref="AF6416:AG6416"/>
    <mergeCell ref="AH6416:AJ6416"/>
    <mergeCell ref="D6411:E6411"/>
    <mergeCell ref="F6411:J6411"/>
    <mergeCell ref="K6411:M6411"/>
    <mergeCell ref="N6411:Q6411"/>
    <mergeCell ref="R6411:U6411"/>
    <mergeCell ref="V6411:W6411"/>
    <mergeCell ref="X6411:Y6411"/>
    <mergeCell ref="Z6411:AA6411"/>
    <mergeCell ref="AB6411:AC6411"/>
    <mergeCell ref="AD6411:AE6411"/>
    <mergeCell ref="AF6411:AG6411"/>
    <mergeCell ref="AH6411:AJ6411"/>
    <mergeCell ref="D6412:E6412"/>
    <mergeCell ref="F6412:J6412"/>
    <mergeCell ref="K6412:M6412"/>
    <mergeCell ref="N6412:Q6412"/>
    <mergeCell ref="R6412:U6412"/>
    <mergeCell ref="V6412:W6412"/>
    <mergeCell ref="X6412:Y6412"/>
    <mergeCell ref="Z6412:AA6412"/>
    <mergeCell ref="AB6412:AC6412"/>
    <mergeCell ref="AD6412:AE6412"/>
    <mergeCell ref="AF6412:AG6412"/>
    <mergeCell ref="AH6412:AJ6412"/>
    <mergeCell ref="D6413:E6413"/>
    <mergeCell ref="F6413:J6413"/>
    <mergeCell ref="K6413:M6413"/>
    <mergeCell ref="N6413:Q6413"/>
    <mergeCell ref="R6413:U6413"/>
    <mergeCell ref="V6413:W6413"/>
    <mergeCell ref="X6413:Y6413"/>
    <mergeCell ref="Z6413:AA6413"/>
    <mergeCell ref="AB6413:AC6413"/>
    <mergeCell ref="AD6413:AE6413"/>
    <mergeCell ref="AF6413:AG6413"/>
    <mergeCell ref="AH6413:AJ6413"/>
    <mergeCell ref="D6408:E6408"/>
    <mergeCell ref="F6408:J6408"/>
    <mergeCell ref="K6408:M6408"/>
    <mergeCell ref="N6408:Q6408"/>
    <mergeCell ref="R6408:U6408"/>
    <mergeCell ref="V6408:W6408"/>
    <mergeCell ref="X6408:Y6408"/>
    <mergeCell ref="Z6408:AA6408"/>
    <mergeCell ref="AB6408:AC6408"/>
    <mergeCell ref="AD6408:AE6408"/>
    <mergeCell ref="AF6408:AG6408"/>
    <mergeCell ref="AH6408:AJ6408"/>
    <mergeCell ref="D6409:E6409"/>
    <mergeCell ref="F6409:J6409"/>
    <mergeCell ref="K6409:M6409"/>
    <mergeCell ref="N6409:Q6409"/>
    <mergeCell ref="R6409:U6409"/>
    <mergeCell ref="V6409:W6409"/>
    <mergeCell ref="X6409:Y6409"/>
    <mergeCell ref="Z6409:AA6409"/>
    <mergeCell ref="AB6409:AC6409"/>
    <mergeCell ref="AD6409:AE6409"/>
    <mergeCell ref="AF6409:AG6409"/>
    <mergeCell ref="AH6409:AJ6409"/>
    <mergeCell ref="D6410:E6410"/>
    <mergeCell ref="F6410:J6410"/>
    <mergeCell ref="K6410:M6410"/>
    <mergeCell ref="N6410:Q6410"/>
    <mergeCell ref="R6410:U6410"/>
    <mergeCell ref="V6410:W6410"/>
    <mergeCell ref="X6410:Y6410"/>
    <mergeCell ref="Z6410:AA6410"/>
    <mergeCell ref="AB6410:AC6410"/>
    <mergeCell ref="AD6410:AE6410"/>
    <mergeCell ref="AF6410:AG6410"/>
    <mergeCell ref="AH6410:AJ6410"/>
    <mergeCell ref="D6405:E6405"/>
    <mergeCell ref="F6405:J6405"/>
    <mergeCell ref="K6405:M6405"/>
    <mergeCell ref="N6405:Q6405"/>
    <mergeCell ref="R6405:U6405"/>
    <mergeCell ref="V6405:W6405"/>
    <mergeCell ref="X6405:Y6405"/>
    <mergeCell ref="Z6405:AA6405"/>
    <mergeCell ref="AB6405:AC6405"/>
    <mergeCell ref="AD6405:AE6405"/>
    <mergeCell ref="AF6405:AG6405"/>
    <mergeCell ref="AH6405:AJ6405"/>
    <mergeCell ref="D6406:E6406"/>
    <mergeCell ref="F6406:J6406"/>
    <mergeCell ref="K6406:M6406"/>
    <mergeCell ref="N6406:Q6406"/>
    <mergeCell ref="R6406:U6406"/>
    <mergeCell ref="V6406:W6406"/>
    <mergeCell ref="X6406:Y6406"/>
    <mergeCell ref="Z6406:AA6406"/>
    <mergeCell ref="AB6406:AC6406"/>
    <mergeCell ref="AD6406:AE6406"/>
    <mergeCell ref="AF6406:AG6406"/>
    <mergeCell ref="AH6406:AJ6406"/>
    <mergeCell ref="D6407:E6407"/>
    <mergeCell ref="F6407:J6407"/>
    <mergeCell ref="K6407:M6407"/>
    <mergeCell ref="N6407:Q6407"/>
    <mergeCell ref="R6407:U6407"/>
    <mergeCell ref="V6407:W6407"/>
    <mergeCell ref="X6407:Y6407"/>
    <mergeCell ref="Z6407:AA6407"/>
    <mergeCell ref="AB6407:AC6407"/>
    <mergeCell ref="AD6407:AE6407"/>
    <mergeCell ref="AF6407:AG6407"/>
    <mergeCell ref="AH6407:AJ6407"/>
    <mergeCell ref="D6402:E6402"/>
    <mergeCell ref="F6402:J6402"/>
    <mergeCell ref="K6402:M6402"/>
    <mergeCell ref="N6402:Q6402"/>
    <mergeCell ref="R6402:U6402"/>
    <mergeCell ref="V6402:W6402"/>
    <mergeCell ref="X6402:Y6402"/>
    <mergeCell ref="Z6402:AA6402"/>
    <mergeCell ref="AB6402:AC6402"/>
    <mergeCell ref="AD6402:AE6402"/>
    <mergeCell ref="AF6402:AG6402"/>
    <mergeCell ref="AH6402:AJ6402"/>
    <mergeCell ref="D6403:E6403"/>
    <mergeCell ref="F6403:J6403"/>
    <mergeCell ref="K6403:M6403"/>
    <mergeCell ref="N6403:Q6403"/>
    <mergeCell ref="R6403:U6403"/>
    <mergeCell ref="V6403:W6403"/>
    <mergeCell ref="X6403:Y6403"/>
    <mergeCell ref="Z6403:AA6403"/>
    <mergeCell ref="AB6403:AC6403"/>
    <mergeCell ref="AD6403:AE6403"/>
    <mergeCell ref="AF6403:AG6403"/>
    <mergeCell ref="AH6403:AJ6403"/>
    <mergeCell ref="D6404:E6404"/>
    <mergeCell ref="F6404:J6404"/>
    <mergeCell ref="K6404:M6404"/>
    <mergeCell ref="N6404:Q6404"/>
    <mergeCell ref="R6404:U6404"/>
    <mergeCell ref="V6404:W6404"/>
    <mergeCell ref="X6404:Y6404"/>
    <mergeCell ref="Z6404:AA6404"/>
    <mergeCell ref="AB6404:AC6404"/>
    <mergeCell ref="AD6404:AE6404"/>
    <mergeCell ref="AF6404:AG6404"/>
    <mergeCell ref="AH6404:AJ6404"/>
    <mergeCell ref="D6399:E6399"/>
    <mergeCell ref="F6399:J6399"/>
    <mergeCell ref="K6399:M6399"/>
    <mergeCell ref="N6399:Q6399"/>
    <mergeCell ref="R6399:U6399"/>
    <mergeCell ref="V6399:W6399"/>
    <mergeCell ref="X6399:Y6399"/>
    <mergeCell ref="Z6399:AA6399"/>
    <mergeCell ref="AB6399:AC6399"/>
    <mergeCell ref="AD6399:AE6399"/>
    <mergeCell ref="AF6399:AG6399"/>
    <mergeCell ref="AH6399:AJ6399"/>
    <mergeCell ref="D6400:E6400"/>
    <mergeCell ref="F6400:J6400"/>
    <mergeCell ref="K6400:M6400"/>
    <mergeCell ref="N6400:Q6400"/>
    <mergeCell ref="R6400:U6400"/>
    <mergeCell ref="V6400:W6400"/>
    <mergeCell ref="X6400:Y6400"/>
    <mergeCell ref="Z6400:AA6400"/>
    <mergeCell ref="AB6400:AC6400"/>
    <mergeCell ref="AD6400:AE6400"/>
    <mergeCell ref="AF6400:AG6400"/>
    <mergeCell ref="AH6400:AJ6400"/>
    <mergeCell ref="D6401:E6401"/>
    <mergeCell ref="F6401:J6401"/>
    <mergeCell ref="K6401:M6401"/>
    <mergeCell ref="N6401:Q6401"/>
    <mergeCell ref="R6401:U6401"/>
    <mergeCell ref="V6401:W6401"/>
    <mergeCell ref="X6401:Y6401"/>
    <mergeCell ref="Z6401:AA6401"/>
    <mergeCell ref="AB6401:AC6401"/>
    <mergeCell ref="AD6401:AE6401"/>
    <mergeCell ref="AF6401:AG6401"/>
    <mergeCell ref="AH6401:AJ6401"/>
    <mergeCell ref="D6396:E6396"/>
    <mergeCell ref="F6396:J6396"/>
    <mergeCell ref="K6396:M6396"/>
    <mergeCell ref="N6396:Q6396"/>
    <mergeCell ref="R6396:U6396"/>
    <mergeCell ref="V6396:W6396"/>
    <mergeCell ref="X6396:Y6396"/>
    <mergeCell ref="Z6396:AA6396"/>
    <mergeCell ref="AB6396:AC6396"/>
    <mergeCell ref="AD6396:AE6396"/>
    <mergeCell ref="AF6396:AG6396"/>
    <mergeCell ref="AH6396:AJ6396"/>
    <mergeCell ref="D6397:E6397"/>
    <mergeCell ref="F6397:J6397"/>
    <mergeCell ref="K6397:M6397"/>
    <mergeCell ref="N6397:Q6397"/>
    <mergeCell ref="R6397:U6397"/>
    <mergeCell ref="V6397:W6397"/>
    <mergeCell ref="X6397:Y6397"/>
    <mergeCell ref="Z6397:AA6397"/>
    <mergeCell ref="AB6397:AC6397"/>
    <mergeCell ref="AD6397:AE6397"/>
    <mergeCell ref="AF6397:AG6397"/>
    <mergeCell ref="AH6397:AJ6397"/>
    <mergeCell ref="D6398:E6398"/>
    <mergeCell ref="F6398:J6398"/>
    <mergeCell ref="K6398:M6398"/>
    <mergeCell ref="N6398:Q6398"/>
    <mergeCell ref="R6398:U6398"/>
    <mergeCell ref="V6398:W6398"/>
    <mergeCell ref="X6398:Y6398"/>
    <mergeCell ref="Z6398:AA6398"/>
    <mergeCell ref="AB6398:AC6398"/>
    <mergeCell ref="AD6398:AE6398"/>
    <mergeCell ref="AF6398:AG6398"/>
    <mergeCell ref="AH6398:AJ6398"/>
    <mergeCell ref="D6393:E6393"/>
    <mergeCell ref="F6393:J6393"/>
    <mergeCell ref="K6393:M6393"/>
    <mergeCell ref="N6393:Q6393"/>
    <mergeCell ref="R6393:U6393"/>
    <mergeCell ref="V6393:W6393"/>
    <mergeCell ref="X6393:Y6393"/>
    <mergeCell ref="Z6393:AA6393"/>
    <mergeCell ref="AB6393:AC6393"/>
    <mergeCell ref="AD6393:AE6393"/>
    <mergeCell ref="AF6393:AG6393"/>
    <mergeCell ref="AH6393:AJ6393"/>
    <mergeCell ref="D6394:E6394"/>
    <mergeCell ref="F6394:J6394"/>
    <mergeCell ref="K6394:M6394"/>
    <mergeCell ref="N6394:Q6394"/>
    <mergeCell ref="R6394:U6394"/>
    <mergeCell ref="V6394:W6394"/>
    <mergeCell ref="X6394:Y6394"/>
    <mergeCell ref="Z6394:AA6394"/>
    <mergeCell ref="AB6394:AC6394"/>
    <mergeCell ref="AD6394:AE6394"/>
    <mergeCell ref="AF6394:AG6394"/>
    <mergeCell ref="AH6394:AJ6394"/>
    <mergeCell ref="D6395:E6395"/>
    <mergeCell ref="F6395:J6395"/>
    <mergeCell ref="K6395:M6395"/>
    <mergeCell ref="N6395:Q6395"/>
    <mergeCell ref="R6395:U6395"/>
    <mergeCell ref="V6395:W6395"/>
    <mergeCell ref="X6395:Y6395"/>
    <mergeCell ref="Z6395:AA6395"/>
    <mergeCell ref="AB6395:AC6395"/>
    <mergeCell ref="AD6395:AE6395"/>
    <mergeCell ref="AF6395:AG6395"/>
    <mergeCell ref="AH6395:AJ6395"/>
    <mergeCell ref="D6390:E6390"/>
    <mergeCell ref="F6390:J6390"/>
    <mergeCell ref="K6390:M6390"/>
    <mergeCell ref="N6390:Q6390"/>
    <mergeCell ref="R6390:U6390"/>
    <mergeCell ref="V6390:W6390"/>
    <mergeCell ref="X6390:Y6390"/>
    <mergeCell ref="Z6390:AA6390"/>
    <mergeCell ref="AB6390:AC6390"/>
    <mergeCell ref="AD6390:AE6390"/>
    <mergeCell ref="AF6390:AG6390"/>
    <mergeCell ref="AH6390:AJ6390"/>
    <mergeCell ref="D6391:E6391"/>
    <mergeCell ref="F6391:J6391"/>
    <mergeCell ref="K6391:M6391"/>
    <mergeCell ref="N6391:Q6391"/>
    <mergeCell ref="R6391:U6391"/>
    <mergeCell ref="V6391:W6391"/>
    <mergeCell ref="X6391:Y6391"/>
    <mergeCell ref="Z6391:AA6391"/>
    <mergeCell ref="AB6391:AC6391"/>
    <mergeCell ref="AD6391:AE6391"/>
    <mergeCell ref="AF6391:AG6391"/>
    <mergeCell ref="AH6391:AJ6391"/>
    <mergeCell ref="D6392:E6392"/>
    <mergeCell ref="F6392:J6392"/>
    <mergeCell ref="K6392:M6392"/>
    <mergeCell ref="N6392:Q6392"/>
    <mergeCell ref="R6392:U6392"/>
    <mergeCell ref="V6392:W6392"/>
    <mergeCell ref="X6392:Y6392"/>
    <mergeCell ref="Z6392:AA6392"/>
    <mergeCell ref="AB6392:AC6392"/>
    <mergeCell ref="AD6392:AE6392"/>
    <mergeCell ref="AF6392:AG6392"/>
    <mergeCell ref="AH6392:AJ6392"/>
    <mergeCell ref="B6380:F6380"/>
    <mergeCell ref="H6380:R6380"/>
    <mergeCell ref="AB6381:AG6385"/>
    <mergeCell ref="B6382:E6382"/>
    <mergeCell ref="H6382:N6382"/>
    <mergeCell ref="O6382:R6382"/>
    <mergeCell ref="T6382:AA6382"/>
    <mergeCell ref="B6387:B6388"/>
    <mergeCell ref="D6387:E6388"/>
    <mergeCell ref="G6387:H6388"/>
    <mergeCell ref="J6387:M6388"/>
    <mergeCell ref="N6387:O6388"/>
    <mergeCell ref="Q6387:S6388"/>
    <mergeCell ref="T6387:U6388"/>
    <mergeCell ref="X6387:Y6388"/>
    <mergeCell ref="Z6387:AA6388"/>
    <mergeCell ref="AB6387:AB6388"/>
    <mergeCell ref="AC6387:AC6388"/>
    <mergeCell ref="AE6387:AE6388"/>
    <mergeCell ref="AF6387:AF6388"/>
    <mergeCell ref="AG6387:AH6388"/>
    <mergeCell ref="D6389:E6389"/>
    <mergeCell ref="F6389:J6389"/>
    <mergeCell ref="K6389:M6389"/>
    <mergeCell ref="N6389:Q6389"/>
    <mergeCell ref="R6389:U6389"/>
    <mergeCell ref="V6389:W6389"/>
    <mergeCell ref="X6389:Y6389"/>
    <mergeCell ref="Z6389:AA6389"/>
    <mergeCell ref="AB6389:AC6389"/>
    <mergeCell ref="AD6389:AE6389"/>
    <mergeCell ref="AF6389:AG6389"/>
    <mergeCell ref="AH6389:AJ6389"/>
    <mergeCell ref="D6371:E6371"/>
    <mergeCell ref="F6371:J6371"/>
    <mergeCell ref="K6371:M6371"/>
    <mergeCell ref="N6371:Q6371"/>
    <mergeCell ref="R6371:U6371"/>
    <mergeCell ref="V6371:W6371"/>
    <mergeCell ref="D6372:E6372"/>
    <mergeCell ref="F6372:J6372"/>
    <mergeCell ref="K6372:M6372"/>
    <mergeCell ref="N6372:Q6372"/>
    <mergeCell ref="R6372:U6372"/>
    <mergeCell ref="V6372:W6372"/>
    <mergeCell ref="D6373:E6373"/>
    <mergeCell ref="F6373:J6373"/>
    <mergeCell ref="K6373:M6373"/>
    <mergeCell ref="N6373:Q6373"/>
    <mergeCell ref="R6373:U6373"/>
    <mergeCell ref="V6373:W6373"/>
    <mergeCell ref="D6374:E6374"/>
    <mergeCell ref="F6374:J6374"/>
    <mergeCell ref="K6374:M6374"/>
    <mergeCell ref="N6374:Q6374"/>
    <mergeCell ref="R6374:U6374"/>
    <mergeCell ref="V6374:W6374"/>
    <mergeCell ref="D6375:E6375"/>
    <mergeCell ref="F6375:J6375"/>
    <mergeCell ref="K6375:M6375"/>
    <mergeCell ref="N6375:Q6375"/>
    <mergeCell ref="R6375:U6375"/>
    <mergeCell ref="V6375:W6375"/>
    <mergeCell ref="D6376:E6376"/>
    <mergeCell ref="F6376:J6376"/>
    <mergeCell ref="K6376:M6376"/>
    <mergeCell ref="N6376:Q6376"/>
    <mergeCell ref="R6376:U6376"/>
    <mergeCell ref="V6376:W6376"/>
    <mergeCell ref="D6365:E6365"/>
    <mergeCell ref="F6365:J6365"/>
    <mergeCell ref="K6365:M6365"/>
    <mergeCell ref="N6365:Q6365"/>
    <mergeCell ref="R6365:U6365"/>
    <mergeCell ref="V6365:W6365"/>
    <mergeCell ref="D6366:E6366"/>
    <mergeCell ref="F6366:J6366"/>
    <mergeCell ref="K6366:M6366"/>
    <mergeCell ref="N6366:Q6366"/>
    <mergeCell ref="R6366:U6366"/>
    <mergeCell ref="V6366:W6366"/>
    <mergeCell ref="D6367:E6367"/>
    <mergeCell ref="F6367:J6367"/>
    <mergeCell ref="K6367:M6367"/>
    <mergeCell ref="N6367:Q6367"/>
    <mergeCell ref="R6367:U6367"/>
    <mergeCell ref="V6367:W6367"/>
    <mergeCell ref="D6368:E6368"/>
    <mergeCell ref="F6368:J6368"/>
    <mergeCell ref="K6368:M6368"/>
    <mergeCell ref="N6368:Q6368"/>
    <mergeCell ref="R6368:U6368"/>
    <mergeCell ref="V6368:W6368"/>
    <mergeCell ref="D6369:E6369"/>
    <mergeCell ref="F6369:J6369"/>
    <mergeCell ref="K6369:M6369"/>
    <mergeCell ref="N6369:Q6369"/>
    <mergeCell ref="R6369:U6369"/>
    <mergeCell ref="V6369:W6369"/>
    <mergeCell ref="D6370:E6370"/>
    <mergeCell ref="F6370:J6370"/>
    <mergeCell ref="K6370:M6370"/>
    <mergeCell ref="N6370:Q6370"/>
    <mergeCell ref="R6370:U6370"/>
    <mergeCell ref="V6370:W6370"/>
    <mergeCell ref="D6359:E6359"/>
    <mergeCell ref="F6359:J6359"/>
    <mergeCell ref="K6359:M6359"/>
    <mergeCell ref="N6359:Q6359"/>
    <mergeCell ref="R6359:U6359"/>
    <mergeCell ref="V6359:W6359"/>
    <mergeCell ref="D6360:E6360"/>
    <mergeCell ref="F6360:J6360"/>
    <mergeCell ref="K6360:M6360"/>
    <mergeCell ref="N6360:Q6360"/>
    <mergeCell ref="R6360:U6360"/>
    <mergeCell ref="V6360:W6360"/>
    <mergeCell ref="D6361:E6361"/>
    <mergeCell ref="F6361:J6361"/>
    <mergeCell ref="K6361:M6361"/>
    <mergeCell ref="N6361:Q6361"/>
    <mergeCell ref="R6361:U6361"/>
    <mergeCell ref="V6361:W6361"/>
    <mergeCell ref="D6362:E6362"/>
    <mergeCell ref="F6362:J6362"/>
    <mergeCell ref="K6362:M6362"/>
    <mergeCell ref="N6362:Q6362"/>
    <mergeCell ref="R6362:U6362"/>
    <mergeCell ref="V6362:W6362"/>
    <mergeCell ref="D6363:E6363"/>
    <mergeCell ref="F6363:J6363"/>
    <mergeCell ref="K6363:M6363"/>
    <mergeCell ref="N6363:Q6363"/>
    <mergeCell ref="R6363:U6363"/>
    <mergeCell ref="V6363:W6363"/>
    <mergeCell ref="D6364:E6364"/>
    <mergeCell ref="F6364:J6364"/>
    <mergeCell ref="K6364:M6364"/>
    <mergeCell ref="N6364:Q6364"/>
    <mergeCell ref="R6364:U6364"/>
    <mergeCell ref="V6364:W6364"/>
    <mergeCell ref="D6353:E6353"/>
    <mergeCell ref="F6353:J6353"/>
    <mergeCell ref="K6353:M6353"/>
    <mergeCell ref="N6353:Q6353"/>
    <mergeCell ref="R6353:U6353"/>
    <mergeCell ref="V6353:W6353"/>
    <mergeCell ref="T6351:U6352"/>
    <mergeCell ref="X6351:Y6352"/>
    <mergeCell ref="D6354:E6354"/>
    <mergeCell ref="F6354:J6354"/>
    <mergeCell ref="K6354:M6354"/>
    <mergeCell ref="N6354:Q6354"/>
    <mergeCell ref="R6354:U6354"/>
    <mergeCell ref="V6354:W6354"/>
    <mergeCell ref="D6355:E6355"/>
    <mergeCell ref="F6355:J6355"/>
    <mergeCell ref="K6355:M6355"/>
    <mergeCell ref="N6355:Q6355"/>
    <mergeCell ref="R6355:U6355"/>
    <mergeCell ref="V6355:W6355"/>
    <mergeCell ref="D6356:E6356"/>
    <mergeCell ref="F6356:J6356"/>
    <mergeCell ref="K6356:M6356"/>
    <mergeCell ref="N6356:Q6356"/>
    <mergeCell ref="R6356:U6356"/>
    <mergeCell ref="V6356:W6356"/>
    <mergeCell ref="D6357:E6357"/>
    <mergeCell ref="F6357:J6357"/>
    <mergeCell ref="K6357:M6357"/>
    <mergeCell ref="N6357:Q6357"/>
    <mergeCell ref="R6357:U6357"/>
    <mergeCell ref="V6357:W6357"/>
    <mergeCell ref="D6358:E6358"/>
    <mergeCell ref="F6358:J6358"/>
    <mergeCell ref="K6358:M6358"/>
    <mergeCell ref="N6358:Q6358"/>
    <mergeCell ref="R6358:U6358"/>
    <mergeCell ref="V6358:W6358"/>
    <mergeCell ref="D6341:E6341"/>
    <mergeCell ref="F6341:J6341"/>
    <mergeCell ref="K6341:M6341"/>
    <mergeCell ref="N6341:Q6341"/>
    <mergeCell ref="R6341:U6341"/>
    <mergeCell ref="V6341:W6341"/>
    <mergeCell ref="X6341:Y6341"/>
    <mergeCell ref="Z6341:AA6341"/>
    <mergeCell ref="AB6341:AC6341"/>
    <mergeCell ref="AD6341:AE6341"/>
    <mergeCell ref="AF6341:AG6341"/>
    <mergeCell ref="AH6341:AJ6341"/>
    <mergeCell ref="D6342:E6342"/>
    <mergeCell ref="F6342:J6342"/>
    <mergeCell ref="K6342:M6342"/>
    <mergeCell ref="N6342:Q6342"/>
    <mergeCell ref="R6342:U6342"/>
    <mergeCell ref="V6342:W6342"/>
    <mergeCell ref="X6342:Y6342"/>
    <mergeCell ref="Z6342:AA6342"/>
    <mergeCell ref="AB6342:AC6342"/>
    <mergeCell ref="AD6342:AE6342"/>
    <mergeCell ref="AF6342:AG6342"/>
    <mergeCell ref="AH6342:AJ6342"/>
    <mergeCell ref="B6343:E6343"/>
    <mergeCell ref="B6344:F6344"/>
    <mergeCell ref="H6344:R6344"/>
    <mergeCell ref="AB6345:AG6349"/>
    <mergeCell ref="B6346:E6346"/>
    <mergeCell ref="H6346:N6346"/>
    <mergeCell ref="O6346:R6346"/>
    <mergeCell ref="T6346:AA6346"/>
    <mergeCell ref="Z6351:AA6352"/>
    <mergeCell ref="AB6351:AB6352"/>
    <mergeCell ref="AC6351:AC6352"/>
    <mergeCell ref="AE6351:AE6352"/>
    <mergeCell ref="B6351:B6352"/>
    <mergeCell ref="D6351:E6352"/>
    <mergeCell ref="G6351:H6352"/>
    <mergeCell ref="J6351:M6352"/>
    <mergeCell ref="N6351:O6352"/>
    <mergeCell ref="Q6351:S6352"/>
    <mergeCell ref="AF6351:AF6352"/>
    <mergeCell ref="AG6351:AH6352"/>
    <mergeCell ref="D6338:E6338"/>
    <mergeCell ref="F6338:J6338"/>
    <mergeCell ref="K6338:M6338"/>
    <mergeCell ref="N6338:Q6338"/>
    <mergeCell ref="R6338:U6338"/>
    <mergeCell ref="V6338:W6338"/>
    <mergeCell ref="X6338:Y6338"/>
    <mergeCell ref="Z6338:AA6338"/>
    <mergeCell ref="AB6338:AC6338"/>
    <mergeCell ref="AD6338:AE6338"/>
    <mergeCell ref="AF6338:AG6338"/>
    <mergeCell ref="AH6338:AJ6338"/>
    <mergeCell ref="D6339:E6339"/>
    <mergeCell ref="F6339:J6339"/>
    <mergeCell ref="K6339:M6339"/>
    <mergeCell ref="N6339:Q6339"/>
    <mergeCell ref="R6339:U6339"/>
    <mergeCell ref="V6339:W6339"/>
    <mergeCell ref="X6339:Y6339"/>
    <mergeCell ref="Z6339:AA6339"/>
    <mergeCell ref="AB6339:AC6339"/>
    <mergeCell ref="AD6339:AE6339"/>
    <mergeCell ref="AF6339:AG6339"/>
    <mergeCell ref="AH6339:AJ6339"/>
    <mergeCell ref="D6340:E6340"/>
    <mergeCell ref="F6340:J6340"/>
    <mergeCell ref="K6340:M6340"/>
    <mergeCell ref="N6340:Q6340"/>
    <mergeCell ref="R6340:U6340"/>
    <mergeCell ref="V6340:W6340"/>
    <mergeCell ref="X6340:Y6340"/>
    <mergeCell ref="Z6340:AA6340"/>
    <mergeCell ref="AB6340:AC6340"/>
    <mergeCell ref="AD6340:AE6340"/>
    <mergeCell ref="AF6340:AG6340"/>
    <mergeCell ref="AH6340:AJ6340"/>
    <mergeCell ref="D6335:E6335"/>
    <mergeCell ref="F6335:J6335"/>
    <mergeCell ref="K6335:M6335"/>
    <mergeCell ref="N6335:Q6335"/>
    <mergeCell ref="R6335:U6335"/>
    <mergeCell ref="V6335:W6335"/>
    <mergeCell ref="X6335:Y6335"/>
    <mergeCell ref="Z6335:AA6335"/>
    <mergeCell ref="AB6335:AC6335"/>
    <mergeCell ref="AD6335:AE6335"/>
    <mergeCell ref="AF6335:AG6335"/>
    <mergeCell ref="AH6335:AJ6335"/>
    <mergeCell ref="D6336:E6336"/>
    <mergeCell ref="F6336:J6336"/>
    <mergeCell ref="K6336:M6336"/>
    <mergeCell ref="N6336:Q6336"/>
    <mergeCell ref="R6336:U6336"/>
    <mergeCell ref="V6336:W6336"/>
    <mergeCell ref="X6336:Y6336"/>
    <mergeCell ref="Z6336:AA6336"/>
    <mergeCell ref="AB6336:AC6336"/>
    <mergeCell ref="AD6336:AE6336"/>
    <mergeCell ref="AF6336:AG6336"/>
    <mergeCell ref="AH6336:AJ6336"/>
    <mergeCell ref="D6337:E6337"/>
    <mergeCell ref="F6337:J6337"/>
    <mergeCell ref="K6337:M6337"/>
    <mergeCell ref="N6337:Q6337"/>
    <mergeCell ref="R6337:U6337"/>
    <mergeCell ref="V6337:W6337"/>
    <mergeCell ref="X6337:Y6337"/>
    <mergeCell ref="Z6337:AA6337"/>
    <mergeCell ref="AB6337:AC6337"/>
    <mergeCell ref="AD6337:AE6337"/>
    <mergeCell ref="AF6337:AG6337"/>
    <mergeCell ref="AH6337:AJ6337"/>
    <mergeCell ref="D6332:E6332"/>
    <mergeCell ref="F6332:J6332"/>
    <mergeCell ref="K6332:M6332"/>
    <mergeCell ref="N6332:Q6332"/>
    <mergeCell ref="R6332:U6332"/>
    <mergeCell ref="V6332:W6332"/>
    <mergeCell ref="X6332:Y6332"/>
    <mergeCell ref="Z6332:AA6332"/>
    <mergeCell ref="AB6332:AC6332"/>
    <mergeCell ref="AD6332:AE6332"/>
    <mergeCell ref="AF6332:AG6332"/>
    <mergeCell ref="AH6332:AJ6332"/>
    <mergeCell ref="D6333:E6333"/>
    <mergeCell ref="F6333:J6333"/>
    <mergeCell ref="K6333:M6333"/>
    <mergeCell ref="N6333:Q6333"/>
    <mergeCell ref="R6333:U6333"/>
    <mergeCell ref="V6333:W6333"/>
    <mergeCell ref="X6333:Y6333"/>
    <mergeCell ref="Z6333:AA6333"/>
    <mergeCell ref="AB6333:AC6333"/>
    <mergeCell ref="AD6333:AE6333"/>
    <mergeCell ref="AF6333:AG6333"/>
    <mergeCell ref="AH6333:AJ6333"/>
    <mergeCell ref="D6334:E6334"/>
    <mergeCell ref="F6334:J6334"/>
    <mergeCell ref="K6334:M6334"/>
    <mergeCell ref="N6334:Q6334"/>
    <mergeCell ref="R6334:U6334"/>
    <mergeCell ref="V6334:W6334"/>
    <mergeCell ref="X6334:Y6334"/>
    <mergeCell ref="Z6334:AA6334"/>
    <mergeCell ref="AB6334:AC6334"/>
    <mergeCell ref="AD6334:AE6334"/>
    <mergeCell ref="AF6334:AG6334"/>
    <mergeCell ref="AH6334:AJ6334"/>
    <mergeCell ref="D6329:E6329"/>
    <mergeCell ref="F6329:J6329"/>
    <mergeCell ref="K6329:M6329"/>
    <mergeCell ref="N6329:Q6329"/>
    <mergeCell ref="R6329:U6329"/>
    <mergeCell ref="V6329:W6329"/>
    <mergeCell ref="X6329:Y6329"/>
    <mergeCell ref="Z6329:AA6329"/>
    <mergeCell ref="AB6329:AC6329"/>
    <mergeCell ref="AD6329:AE6329"/>
    <mergeCell ref="AF6329:AG6329"/>
    <mergeCell ref="AH6329:AJ6329"/>
    <mergeCell ref="D6330:E6330"/>
    <mergeCell ref="F6330:J6330"/>
    <mergeCell ref="K6330:M6330"/>
    <mergeCell ref="N6330:Q6330"/>
    <mergeCell ref="R6330:U6330"/>
    <mergeCell ref="V6330:W6330"/>
    <mergeCell ref="X6330:Y6330"/>
    <mergeCell ref="Z6330:AA6330"/>
    <mergeCell ref="AB6330:AC6330"/>
    <mergeCell ref="AD6330:AE6330"/>
    <mergeCell ref="AF6330:AG6330"/>
    <mergeCell ref="AH6330:AJ6330"/>
    <mergeCell ref="D6331:E6331"/>
    <mergeCell ref="F6331:J6331"/>
    <mergeCell ref="K6331:M6331"/>
    <mergeCell ref="N6331:Q6331"/>
    <mergeCell ref="R6331:U6331"/>
    <mergeCell ref="V6331:W6331"/>
    <mergeCell ref="X6331:Y6331"/>
    <mergeCell ref="Z6331:AA6331"/>
    <mergeCell ref="AB6331:AC6331"/>
    <mergeCell ref="AD6331:AE6331"/>
    <mergeCell ref="AF6331:AG6331"/>
    <mergeCell ref="AH6331:AJ6331"/>
    <mergeCell ref="D6326:E6326"/>
    <mergeCell ref="F6326:J6326"/>
    <mergeCell ref="K6326:M6326"/>
    <mergeCell ref="N6326:Q6326"/>
    <mergeCell ref="R6326:U6326"/>
    <mergeCell ref="V6326:W6326"/>
    <mergeCell ref="X6326:Y6326"/>
    <mergeCell ref="Z6326:AA6326"/>
    <mergeCell ref="AB6326:AC6326"/>
    <mergeCell ref="AD6326:AE6326"/>
    <mergeCell ref="AF6326:AG6326"/>
    <mergeCell ref="AH6326:AJ6326"/>
    <mergeCell ref="D6327:E6327"/>
    <mergeCell ref="F6327:J6327"/>
    <mergeCell ref="K6327:M6327"/>
    <mergeCell ref="N6327:Q6327"/>
    <mergeCell ref="R6327:U6327"/>
    <mergeCell ref="V6327:W6327"/>
    <mergeCell ref="X6327:Y6327"/>
    <mergeCell ref="Z6327:AA6327"/>
    <mergeCell ref="AB6327:AC6327"/>
    <mergeCell ref="AD6327:AE6327"/>
    <mergeCell ref="AF6327:AG6327"/>
    <mergeCell ref="AH6327:AJ6327"/>
    <mergeCell ref="D6328:E6328"/>
    <mergeCell ref="F6328:J6328"/>
    <mergeCell ref="K6328:M6328"/>
    <mergeCell ref="N6328:Q6328"/>
    <mergeCell ref="R6328:U6328"/>
    <mergeCell ref="V6328:W6328"/>
    <mergeCell ref="X6328:Y6328"/>
    <mergeCell ref="Z6328:AA6328"/>
    <mergeCell ref="AB6328:AC6328"/>
    <mergeCell ref="AD6328:AE6328"/>
    <mergeCell ref="AF6328:AG6328"/>
    <mergeCell ref="AH6328:AJ6328"/>
    <mergeCell ref="D6323:E6323"/>
    <mergeCell ref="F6323:J6323"/>
    <mergeCell ref="K6323:M6323"/>
    <mergeCell ref="N6323:Q6323"/>
    <mergeCell ref="R6323:U6323"/>
    <mergeCell ref="V6323:W6323"/>
    <mergeCell ref="X6323:Y6323"/>
    <mergeCell ref="Z6323:AA6323"/>
    <mergeCell ref="AB6323:AC6323"/>
    <mergeCell ref="AD6323:AE6323"/>
    <mergeCell ref="AF6323:AG6323"/>
    <mergeCell ref="AH6323:AJ6323"/>
    <mergeCell ref="D6324:E6324"/>
    <mergeCell ref="F6324:J6324"/>
    <mergeCell ref="K6324:M6324"/>
    <mergeCell ref="N6324:Q6324"/>
    <mergeCell ref="R6324:U6324"/>
    <mergeCell ref="V6324:W6324"/>
    <mergeCell ref="X6324:Y6324"/>
    <mergeCell ref="Z6324:AA6324"/>
    <mergeCell ref="AB6324:AC6324"/>
    <mergeCell ref="AD6324:AE6324"/>
    <mergeCell ref="AF6324:AG6324"/>
    <mergeCell ref="AH6324:AJ6324"/>
    <mergeCell ref="D6325:E6325"/>
    <mergeCell ref="F6325:J6325"/>
    <mergeCell ref="K6325:M6325"/>
    <mergeCell ref="N6325:Q6325"/>
    <mergeCell ref="R6325:U6325"/>
    <mergeCell ref="V6325:W6325"/>
    <mergeCell ref="X6325:Y6325"/>
    <mergeCell ref="Z6325:AA6325"/>
    <mergeCell ref="AB6325:AC6325"/>
    <mergeCell ref="AD6325:AE6325"/>
    <mergeCell ref="AF6325:AG6325"/>
    <mergeCell ref="AH6325:AJ6325"/>
    <mergeCell ref="D6320:E6320"/>
    <mergeCell ref="F6320:J6320"/>
    <mergeCell ref="K6320:M6320"/>
    <mergeCell ref="N6320:Q6320"/>
    <mergeCell ref="R6320:U6320"/>
    <mergeCell ref="V6320:W6320"/>
    <mergeCell ref="X6320:Y6320"/>
    <mergeCell ref="Z6320:AA6320"/>
    <mergeCell ref="AB6320:AC6320"/>
    <mergeCell ref="AD6320:AE6320"/>
    <mergeCell ref="AF6320:AG6320"/>
    <mergeCell ref="AH6320:AJ6320"/>
    <mergeCell ref="D6321:E6321"/>
    <mergeCell ref="F6321:J6321"/>
    <mergeCell ref="K6321:M6321"/>
    <mergeCell ref="N6321:Q6321"/>
    <mergeCell ref="R6321:U6321"/>
    <mergeCell ref="V6321:W6321"/>
    <mergeCell ref="X6321:Y6321"/>
    <mergeCell ref="Z6321:AA6321"/>
    <mergeCell ref="AB6321:AC6321"/>
    <mergeCell ref="AD6321:AE6321"/>
    <mergeCell ref="AF6321:AG6321"/>
    <mergeCell ref="AH6321:AJ6321"/>
    <mergeCell ref="D6322:E6322"/>
    <mergeCell ref="F6322:J6322"/>
    <mergeCell ref="K6322:M6322"/>
    <mergeCell ref="N6322:Q6322"/>
    <mergeCell ref="R6322:U6322"/>
    <mergeCell ref="V6322:W6322"/>
    <mergeCell ref="X6322:Y6322"/>
    <mergeCell ref="Z6322:AA6322"/>
    <mergeCell ref="AB6322:AC6322"/>
    <mergeCell ref="AD6322:AE6322"/>
    <mergeCell ref="AF6322:AG6322"/>
    <mergeCell ref="AH6322:AJ6322"/>
    <mergeCell ref="D6317:E6317"/>
    <mergeCell ref="F6317:J6317"/>
    <mergeCell ref="K6317:M6317"/>
    <mergeCell ref="N6317:Q6317"/>
    <mergeCell ref="R6317:U6317"/>
    <mergeCell ref="V6317:W6317"/>
    <mergeCell ref="X6317:Y6317"/>
    <mergeCell ref="Z6317:AA6317"/>
    <mergeCell ref="AB6317:AC6317"/>
    <mergeCell ref="AD6317:AE6317"/>
    <mergeCell ref="AF6317:AG6317"/>
    <mergeCell ref="AH6317:AJ6317"/>
    <mergeCell ref="D6318:E6318"/>
    <mergeCell ref="F6318:J6318"/>
    <mergeCell ref="K6318:M6318"/>
    <mergeCell ref="N6318:Q6318"/>
    <mergeCell ref="R6318:U6318"/>
    <mergeCell ref="V6318:W6318"/>
    <mergeCell ref="X6318:Y6318"/>
    <mergeCell ref="Z6318:AA6318"/>
    <mergeCell ref="AB6318:AC6318"/>
    <mergeCell ref="AD6318:AE6318"/>
    <mergeCell ref="AF6318:AG6318"/>
    <mergeCell ref="AH6318:AJ6318"/>
    <mergeCell ref="D6319:E6319"/>
    <mergeCell ref="F6319:J6319"/>
    <mergeCell ref="K6319:M6319"/>
    <mergeCell ref="N6319:Q6319"/>
    <mergeCell ref="R6319:U6319"/>
    <mergeCell ref="V6319:W6319"/>
    <mergeCell ref="X6319:Y6319"/>
    <mergeCell ref="Z6319:AA6319"/>
    <mergeCell ref="AB6319:AC6319"/>
    <mergeCell ref="AD6319:AE6319"/>
    <mergeCell ref="AF6319:AG6319"/>
    <mergeCell ref="AH6319:AJ6319"/>
    <mergeCell ref="D6314:E6314"/>
    <mergeCell ref="F6314:J6314"/>
    <mergeCell ref="K6314:M6314"/>
    <mergeCell ref="N6314:Q6314"/>
    <mergeCell ref="R6314:U6314"/>
    <mergeCell ref="V6314:W6314"/>
    <mergeCell ref="X6314:Y6314"/>
    <mergeCell ref="Z6314:AA6314"/>
    <mergeCell ref="AB6314:AC6314"/>
    <mergeCell ref="AD6314:AE6314"/>
    <mergeCell ref="AF6314:AG6314"/>
    <mergeCell ref="AH6314:AJ6314"/>
    <mergeCell ref="D6315:E6315"/>
    <mergeCell ref="F6315:J6315"/>
    <mergeCell ref="K6315:M6315"/>
    <mergeCell ref="N6315:Q6315"/>
    <mergeCell ref="R6315:U6315"/>
    <mergeCell ref="V6315:W6315"/>
    <mergeCell ref="X6315:Y6315"/>
    <mergeCell ref="Z6315:AA6315"/>
    <mergeCell ref="AB6315:AC6315"/>
    <mergeCell ref="AD6315:AE6315"/>
    <mergeCell ref="AF6315:AG6315"/>
    <mergeCell ref="AH6315:AJ6315"/>
    <mergeCell ref="D6316:E6316"/>
    <mergeCell ref="F6316:J6316"/>
    <mergeCell ref="K6316:M6316"/>
    <mergeCell ref="N6316:Q6316"/>
    <mergeCell ref="R6316:U6316"/>
    <mergeCell ref="V6316:W6316"/>
    <mergeCell ref="X6316:Y6316"/>
    <mergeCell ref="Z6316:AA6316"/>
    <mergeCell ref="AB6316:AC6316"/>
    <mergeCell ref="AD6316:AE6316"/>
    <mergeCell ref="AF6316:AG6316"/>
    <mergeCell ref="AH6316:AJ6316"/>
    <mergeCell ref="D6311:E6311"/>
    <mergeCell ref="F6311:J6311"/>
    <mergeCell ref="K6311:M6311"/>
    <mergeCell ref="N6311:Q6311"/>
    <mergeCell ref="R6311:U6311"/>
    <mergeCell ref="V6311:W6311"/>
    <mergeCell ref="X6311:Y6311"/>
    <mergeCell ref="Z6311:AA6311"/>
    <mergeCell ref="AB6311:AC6311"/>
    <mergeCell ref="AD6311:AE6311"/>
    <mergeCell ref="AF6311:AG6311"/>
    <mergeCell ref="AH6311:AJ6311"/>
    <mergeCell ref="D6312:E6312"/>
    <mergeCell ref="F6312:J6312"/>
    <mergeCell ref="K6312:M6312"/>
    <mergeCell ref="N6312:Q6312"/>
    <mergeCell ref="R6312:U6312"/>
    <mergeCell ref="V6312:W6312"/>
    <mergeCell ref="X6312:Y6312"/>
    <mergeCell ref="Z6312:AA6312"/>
    <mergeCell ref="AB6312:AC6312"/>
    <mergeCell ref="AD6312:AE6312"/>
    <mergeCell ref="AF6312:AG6312"/>
    <mergeCell ref="AH6312:AJ6312"/>
    <mergeCell ref="D6313:E6313"/>
    <mergeCell ref="F6313:J6313"/>
    <mergeCell ref="K6313:M6313"/>
    <mergeCell ref="N6313:Q6313"/>
    <mergeCell ref="R6313:U6313"/>
    <mergeCell ref="V6313:W6313"/>
    <mergeCell ref="X6313:Y6313"/>
    <mergeCell ref="Z6313:AA6313"/>
    <mergeCell ref="AB6313:AC6313"/>
    <mergeCell ref="AD6313:AE6313"/>
    <mergeCell ref="AF6313:AG6313"/>
    <mergeCell ref="AH6313:AJ6313"/>
    <mergeCell ref="D6308:E6308"/>
    <mergeCell ref="F6308:J6308"/>
    <mergeCell ref="K6308:M6308"/>
    <mergeCell ref="N6308:Q6308"/>
    <mergeCell ref="R6308:U6308"/>
    <mergeCell ref="V6308:W6308"/>
    <mergeCell ref="X6308:Y6308"/>
    <mergeCell ref="Z6308:AA6308"/>
    <mergeCell ref="AB6308:AC6308"/>
    <mergeCell ref="AD6308:AE6308"/>
    <mergeCell ref="AF6308:AG6308"/>
    <mergeCell ref="AH6308:AJ6308"/>
    <mergeCell ref="D6309:E6309"/>
    <mergeCell ref="F6309:J6309"/>
    <mergeCell ref="K6309:M6309"/>
    <mergeCell ref="N6309:Q6309"/>
    <mergeCell ref="R6309:U6309"/>
    <mergeCell ref="V6309:W6309"/>
    <mergeCell ref="X6309:Y6309"/>
    <mergeCell ref="Z6309:AA6309"/>
    <mergeCell ref="AB6309:AC6309"/>
    <mergeCell ref="AD6309:AE6309"/>
    <mergeCell ref="AF6309:AG6309"/>
    <mergeCell ref="AH6309:AJ6309"/>
    <mergeCell ref="D6310:E6310"/>
    <mergeCell ref="F6310:J6310"/>
    <mergeCell ref="K6310:M6310"/>
    <mergeCell ref="N6310:Q6310"/>
    <mergeCell ref="R6310:U6310"/>
    <mergeCell ref="V6310:W6310"/>
    <mergeCell ref="X6310:Y6310"/>
    <mergeCell ref="Z6310:AA6310"/>
    <mergeCell ref="AB6310:AC6310"/>
    <mergeCell ref="AD6310:AE6310"/>
    <mergeCell ref="AF6310:AG6310"/>
    <mergeCell ref="AH6310:AJ6310"/>
    <mergeCell ref="D6305:E6305"/>
    <mergeCell ref="F6305:J6305"/>
    <mergeCell ref="K6305:M6305"/>
    <mergeCell ref="N6305:Q6305"/>
    <mergeCell ref="R6305:U6305"/>
    <mergeCell ref="V6305:W6305"/>
    <mergeCell ref="X6305:Y6305"/>
    <mergeCell ref="Z6305:AA6305"/>
    <mergeCell ref="AB6305:AC6305"/>
    <mergeCell ref="AD6305:AE6305"/>
    <mergeCell ref="AF6305:AG6305"/>
    <mergeCell ref="AH6305:AJ6305"/>
    <mergeCell ref="D6306:E6306"/>
    <mergeCell ref="F6306:J6306"/>
    <mergeCell ref="K6306:M6306"/>
    <mergeCell ref="N6306:Q6306"/>
    <mergeCell ref="R6306:U6306"/>
    <mergeCell ref="V6306:W6306"/>
    <mergeCell ref="X6306:Y6306"/>
    <mergeCell ref="Z6306:AA6306"/>
    <mergeCell ref="AB6306:AC6306"/>
    <mergeCell ref="AD6306:AE6306"/>
    <mergeCell ref="AF6306:AG6306"/>
    <mergeCell ref="AH6306:AJ6306"/>
    <mergeCell ref="D6307:E6307"/>
    <mergeCell ref="F6307:J6307"/>
    <mergeCell ref="K6307:M6307"/>
    <mergeCell ref="N6307:Q6307"/>
    <mergeCell ref="R6307:U6307"/>
    <mergeCell ref="V6307:W6307"/>
    <mergeCell ref="X6307:Y6307"/>
    <mergeCell ref="Z6307:AA6307"/>
    <mergeCell ref="AB6307:AC6307"/>
    <mergeCell ref="AD6307:AE6307"/>
    <mergeCell ref="AF6307:AG6307"/>
    <mergeCell ref="AH6307:AJ6307"/>
    <mergeCell ref="B6295:F6295"/>
    <mergeCell ref="H6295:R6295"/>
    <mergeCell ref="AB6296:AG6300"/>
    <mergeCell ref="B6297:E6297"/>
    <mergeCell ref="H6297:N6297"/>
    <mergeCell ref="O6297:R6297"/>
    <mergeCell ref="T6297:AA6297"/>
    <mergeCell ref="B6302:B6303"/>
    <mergeCell ref="D6302:E6303"/>
    <mergeCell ref="G6302:H6303"/>
    <mergeCell ref="J6302:M6303"/>
    <mergeCell ref="N6302:O6303"/>
    <mergeCell ref="Q6302:S6303"/>
    <mergeCell ref="T6302:U6303"/>
    <mergeCell ref="X6302:Y6303"/>
    <mergeCell ref="Z6302:AA6303"/>
    <mergeCell ref="AB6302:AB6303"/>
    <mergeCell ref="AC6302:AC6303"/>
    <mergeCell ref="AE6302:AE6303"/>
    <mergeCell ref="AF6302:AF6303"/>
    <mergeCell ref="AG6302:AH6303"/>
    <mergeCell ref="D6304:E6304"/>
    <mergeCell ref="F6304:J6304"/>
    <mergeCell ref="K6304:M6304"/>
    <mergeCell ref="N6304:Q6304"/>
    <mergeCell ref="R6304:U6304"/>
    <mergeCell ref="V6304:W6304"/>
    <mergeCell ref="X6304:Y6304"/>
    <mergeCell ref="Z6304:AA6304"/>
    <mergeCell ref="AB6304:AC6304"/>
    <mergeCell ref="AD6304:AE6304"/>
    <mergeCell ref="AF6304:AG6304"/>
    <mergeCell ref="AH6304:AJ6304"/>
    <mergeCell ref="D6286:E6286"/>
    <mergeCell ref="F6286:J6286"/>
    <mergeCell ref="K6286:M6286"/>
    <mergeCell ref="N6286:Q6286"/>
    <mergeCell ref="R6286:U6286"/>
    <mergeCell ref="V6286:W6286"/>
    <mergeCell ref="D6287:E6287"/>
    <mergeCell ref="F6287:J6287"/>
    <mergeCell ref="K6287:M6287"/>
    <mergeCell ref="N6287:Q6287"/>
    <mergeCell ref="R6287:U6287"/>
    <mergeCell ref="V6287:W6287"/>
    <mergeCell ref="D6288:E6288"/>
    <mergeCell ref="F6288:J6288"/>
    <mergeCell ref="K6288:M6288"/>
    <mergeCell ref="N6288:Q6288"/>
    <mergeCell ref="R6288:U6288"/>
    <mergeCell ref="V6288:W6288"/>
    <mergeCell ref="D6289:E6289"/>
    <mergeCell ref="F6289:J6289"/>
    <mergeCell ref="K6289:M6289"/>
    <mergeCell ref="N6289:Q6289"/>
    <mergeCell ref="R6289:U6289"/>
    <mergeCell ref="V6289:W6289"/>
    <mergeCell ref="D6290:E6290"/>
    <mergeCell ref="F6290:J6290"/>
    <mergeCell ref="K6290:M6290"/>
    <mergeCell ref="N6290:Q6290"/>
    <mergeCell ref="R6290:U6290"/>
    <mergeCell ref="V6290:W6290"/>
    <mergeCell ref="D6291:E6291"/>
    <mergeCell ref="F6291:J6291"/>
    <mergeCell ref="K6291:M6291"/>
    <mergeCell ref="N6291:Q6291"/>
    <mergeCell ref="R6291:U6291"/>
    <mergeCell ref="V6291:W6291"/>
    <mergeCell ref="D6280:E6280"/>
    <mergeCell ref="F6280:J6280"/>
    <mergeCell ref="K6280:M6280"/>
    <mergeCell ref="N6280:Q6280"/>
    <mergeCell ref="R6280:U6280"/>
    <mergeCell ref="V6280:W6280"/>
    <mergeCell ref="D6281:E6281"/>
    <mergeCell ref="F6281:J6281"/>
    <mergeCell ref="K6281:M6281"/>
    <mergeCell ref="N6281:Q6281"/>
    <mergeCell ref="R6281:U6281"/>
    <mergeCell ref="V6281:W6281"/>
    <mergeCell ref="D6282:E6282"/>
    <mergeCell ref="F6282:J6282"/>
    <mergeCell ref="K6282:M6282"/>
    <mergeCell ref="N6282:Q6282"/>
    <mergeCell ref="R6282:U6282"/>
    <mergeCell ref="V6282:W6282"/>
    <mergeCell ref="D6283:E6283"/>
    <mergeCell ref="F6283:J6283"/>
    <mergeCell ref="K6283:M6283"/>
    <mergeCell ref="N6283:Q6283"/>
    <mergeCell ref="R6283:U6283"/>
    <mergeCell ref="V6283:W6283"/>
    <mergeCell ref="D6284:E6284"/>
    <mergeCell ref="F6284:J6284"/>
    <mergeCell ref="K6284:M6284"/>
    <mergeCell ref="N6284:Q6284"/>
    <mergeCell ref="R6284:U6284"/>
    <mergeCell ref="V6284:W6284"/>
    <mergeCell ref="D6285:E6285"/>
    <mergeCell ref="F6285:J6285"/>
    <mergeCell ref="K6285:M6285"/>
    <mergeCell ref="N6285:Q6285"/>
    <mergeCell ref="R6285:U6285"/>
    <mergeCell ref="V6285:W6285"/>
    <mergeCell ref="D6274:E6274"/>
    <mergeCell ref="F6274:J6274"/>
    <mergeCell ref="K6274:M6274"/>
    <mergeCell ref="N6274:Q6274"/>
    <mergeCell ref="R6274:U6274"/>
    <mergeCell ref="V6274:W6274"/>
    <mergeCell ref="D6275:E6275"/>
    <mergeCell ref="F6275:J6275"/>
    <mergeCell ref="K6275:M6275"/>
    <mergeCell ref="N6275:Q6275"/>
    <mergeCell ref="R6275:U6275"/>
    <mergeCell ref="V6275:W6275"/>
    <mergeCell ref="D6276:E6276"/>
    <mergeCell ref="F6276:J6276"/>
    <mergeCell ref="K6276:M6276"/>
    <mergeCell ref="N6276:Q6276"/>
    <mergeCell ref="R6276:U6276"/>
    <mergeCell ref="V6276:W6276"/>
    <mergeCell ref="D6277:E6277"/>
    <mergeCell ref="F6277:J6277"/>
    <mergeCell ref="K6277:M6277"/>
    <mergeCell ref="N6277:Q6277"/>
    <mergeCell ref="R6277:U6277"/>
    <mergeCell ref="V6277:W6277"/>
    <mergeCell ref="D6278:E6278"/>
    <mergeCell ref="F6278:J6278"/>
    <mergeCell ref="K6278:M6278"/>
    <mergeCell ref="N6278:Q6278"/>
    <mergeCell ref="R6278:U6278"/>
    <mergeCell ref="V6278:W6278"/>
    <mergeCell ref="D6279:E6279"/>
    <mergeCell ref="F6279:J6279"/>
    <mergeCell ref="K6279:M6279"/>
    <mergeCell ref="N6279:Q6279"/>
    <mergeCell ref="R6279:U6279"/>
    <mergeCell ref="V6279:W6279"/>
    <mergeCell ref="D6268:E6268"/>
    <mergeCell ref="F6268:J6268"/>
    <mergeCell ref="K6268:M6268"/>
    <mergeCell ref="N6268:Q6268"/>
    <mergeCell ref="R6268:U6268"/>
    <mergeCell ref="V6268:W6268"/>
    <mergeCell ref="T6266:U6267"/>
    <mergeCell ref="X6266:Y6267"/>
    <mergeCell ref="D6269:E6269"/>
    <mergeCell ref="F6269:J6269"/>
    <mergeCell ref="K6269:M6269"/>
    <mergeCell ref="N6269:Q6269"/>
    <mergeCell ref="R6269:U6269"/>
    <mergeCell ref="V6269:W6269"/>
    <mergeCell ref="D6270:E6270"/>
    <mergeCell ref="F6270:J6270"/>
    <mergeCell ref="K6270:M6270"/>
    <mergeCell ref="N6270:Q6270"/>
    <mergeCell ref="R6270:U6270"/>
    <mergeCell ref="V6270:W6270"/>
    <mergeCell ref="D6271:E6271"/>
    <mergeCell ref="F6271:J6271"/>
    <mergeCell ref="K6271:M6271"/>
    <mergeCell ref="N6271:Q6271"/>
    <mergeCell ref="R6271:U6271"/>
    <mergeCell ref="V6271:W6271"/>
    <mergeCell ref="D6272:E6272"/>
    <mergeCell ref="F6272:J6272"/>
    <mergeCell ref="K6272:M6272"/>
    <mergeCell ref="N6272:Q6272"/>
    <mergeCell ref="R6272:U6272"/>
    <mergeCell ref="V6272:W6272"/>
    <mergeCell ref="D6273:E6273"/>
    <mergeCell ref="F6273:J6273"/>
    <mergeCell ref="K6273:M6273"/>
    <mergeCell ref="N6273:Q6273"/>
    <mergeCell ref="R6273:U6273"/>
    <mergeCell ref="V6273:W6273"/>
    <mergeCell ref="D6256:E6256"/>
    <mergeCell ref="F6256:J6256"/>
    <mergeCell ref="K6256:M6256"/>
    <mergeCell ref="N6256:Q6256"/>
    <mergeCell ref="R6256:U6256"/>
    <mergeCell ref="V6256:W6256"/>
    <mergeCell ref="X6256:Y6256"/>
    <mergeCell ref="Z6256:AA6256"/>
    <mergeCell ref="AB6256:AC6256"/>
    <mergeCell ref="AD6256:AE6256"/>
    <mergeCell ref="AF6256:AG6256"/>
    <mergeCell ref="AH6256:AJ6256"/>
    <mergeCell ref="D6257:E6257"/>
    <mergeCell ref="F6257:J6257"/>
    <mergeCell ref="K6257:M6257"/>
    <mergeCell ref="N6257:Q6257"/>
    <mergeCell ref="R6257:U6257"/>
    <mergeCell ref="V6257:W6257"/>
    <mergeCell ref="X6257:Y6257"/>
    <mergeCell ref="Z6257:AA6257"/>
    <mergeCell ref="AB6257:AC6257"/>
    <mergeCell ref="AD6257:AE6257"/>
    <mergeCell ref="AF6257:AG6257"/>
    <mergeCell ref="AH6257:AJ6257"/>
    <mergeCell ref="B6258:E6258"/>
    <mergeCell ref="B6259:F6259"/>
    <mergeCell ref="H6259:R6259"/>
    <mergeCell ref="AB6260:AG6264"/>
    <mergeCell ref="B6261:E6261"/>
    <mergeCell ref="H6261:N6261"/>
    <mergeCell ref="O6261:R6261"/>
    <mergeCell ref="T6261:AA6261"/>
    <mergeCell ref="Z6266:AA6267"/>
    <mergeCell ref="AB6266:AB6267"/>
    <mergeCell ref="AC6266:AC6267"/>
    <mergeCell ref="AE6266:AE6267"/>
    <mergeCell ref="B6266:B6267"/>
    <mergeCell ref="D6266:E6267"/>
    <mergeCell ref="G6266:H6267"/>
    <mergeCell ref="J6266:M6267"/>
    <mergeCell ref="N6266:O6267"/>
    <mergeCell ref="Q6266:S6267"/>
    <mergeCell ref="AF6266:AF6267"/>
    <mergeCell ref="AG6266:AH6267"/>
    <mergeCell ref="D6253:E6253"/>
    <mergeCell ref="F6253:J6253"/>
    <mergeCell ref="K6253:M6253"/>
    <mergeCell ref="N6253:Q6253"/>
    <mergeCell ref="R6253:U6253"/>
    <mergeCell ref="V6253:W6253"/>
    <mergeCell ref="X6253:Y6253"/>
    <mergeCell ref="Z6253:AA6253"/>
    <mergeCell ref="AB6253:AC6253"/>
    <mergeCell ref="AD6253:AE6253"/>
    <mergeCell ref="AF6253:AG6253"/>
    <mergeCell ref="AH6253:AJ6253"/>
    <mergeCell ref="D6254:E6254"/>
    <mergeCell ref="F6254:J6254"/>
    <mergeCell ref="K6254:M6254"/>
    <mergeCell ref="N6254:Q6254"/>
    <mergeCell ref="R6254:U6254"/>
    <mergeCell ref="V6254:W6254"/>
    <mergeCell ref="X6254:Y6254"/>
    <mergeCell ref="Z6254:AA6254"/>
    <mergeCell ref="AB6254:AC6254"/>
    <mergeCell ref="AD6254:AE6254"/>
    <mergeCell ref="AF6254:AG6254"/>
    <mergeCell ref="AH6254:AJ6254"/>
    <mergeCell ref="D6255:E6255"/>
    <mergeCell ref="F6255:J6255"/>
    <mergeCell ref="K6255:M6255"/>
    <mergeCell ref="N6255:Q6255"/>
    <mergeCell ref="R6255:U6255"/>
    <mergeCell ref="V6255:W6255"/>
    <mergeCell ref="X6255:Y6255"/>
    <mergeCell ref="Z6255:AA6255"/>
    <mergeCell ref="AB6255:AC6255"/>
    <mergeCell ref="AD6255:AE6255"/>
    <mergeCell ref="AF6255:AG6255"/>
    <mergeCell ref="AH6255:AJ6255"/>
    <mergeCell ref="D6250:E6250"/>
    <mergeCell ref="F6250:J6250"/>
    <mergeCell ref="K6250:M6250"/>
    <mergeCell ref="N6250:Q6250"/>
    <mergeCell ref="R6250:U6250"/>
    <mergeCell ref="V6250:W6250"/>
    <mergeCell ref="X6250:Y6250"/>
    <mergeCell ref="Z6250:AA6250"/>
    <mergeCell ref="AB6250:AC6250"/>
    <mergeCell ref="AD6250:AE6250"/>
    <mergeCell ref="AF6250:AG6250"/>
    <mergeCell ref="AH6250:AJ6250"/>
    <mergeCell ref="D6251:E6251"/>
    <mergeCell ref="F6251:J6251"/>
    <mergeCell ref="K6251:M6251"/>
    <mergeCell ref="N6251:Q6251"/>
    <mergeCell ref="R6251:U6251"/>
    <mergeCell ref="V6251:W6251"/>
    <mergeCell ref="X6251:Y6251"/>
    <mergeCell ref="Z6251:AA6251"/>
    <mergeCell ref="AB6251:AC6251"/>
    <mergeCell ref="AD6251:AE6251"/>
    <mergeCell ref="AF6251:AG6251"/>
    <mergeCell ref="AH6251:AJ6251"/>
    <mergeCell ref="D6252:E6252"/>
    <mergeCell ref="F6252:J6252"/>
    <mergeCell ref="K6252:M6252"/>
    <mergeCell ref="N6252:Q6252"/>
    <mergeCell ref="R6252:U6252"/>
    <mergeCell ref="V6252:W6252"/>
    <mergeCell ref="X6252:Y6252"/>
    <mergeCell ref="Z6252:AA6252"/>
    <mergeCell ref="AB6252:AC6252"/>
    <mergeCell ref="AD6252:AE6252"/>
    <mergeCell ref="AF6252:AG6252"/>
    <mergeCell ref="AH6252:AJ6252"/>
    <mergeCell ref="D6247:E6247"/>
    <mergeCell ref="F6247:J6247"/>
    <mergeCell ref="K6247:M6247"/>
    <mergeCell ref="N6247:Q6247"/>
    <mergeCell ref="R6247:U6247"/>
    <mergeCell ref="V6247:W6247"/>
    <mergeCell ref="X6247:Y6247"/>
    <mergeCell ref="Z6247:AA6247"/>
    <mergeCell ref="AB6247:AC6247"/>
    <mergeCell ref="AD6247:AE6247"/>
    <mergeCell ref="AF6247:AG6247"/>
    <mergeCell ref="AH6247:AJ6247"/>
    <mergeCell ref="D6248:E6248"/>
    <mergeCell ref="F6248:J6248"/>
    <mergeCell ref="K6248:M6248"/>
    <mergeCell ref="N6248:Q6248"/>
    <mergeCell ref="R6248:U6248"/>
    <mergeCell ref="V6248:W6248"/>
    <mergeCell ref="X6248:Y6248"/>
    <mergeCell ref="Z6248:AA6248"/>
    <mergeCell ref="AB6248:AC6248"/>
    <mergeCell ref="AD6248:AE6248"/>
    <mergeCell ref="AF6248:AG6248"/>
    <mergeCell ref="AH6248:AJ6248"/>
    <mergeCell ref="D6249:E6249"/>
    <mergeCell ref="F6249:J6249"/>
    <mergeCell ref="K6249:M6249"/>
    <mergeCell ref="N6249:Q6249"/>
    <mergeCell ref="R6249:U6249"/>
    <mergeCell ref="V6249:W6249"/>
    <mergeCell ref="X6249:Y6249"/>
    <mergeCell ref="Z6249:AA6249"/>
    <mergeCell ref="AB6249:AC6249"/>
    <mergeCell ref="AD6249:AE6249"/>
    <mergeCell ref="AF6249:AG6249"/>
    <mergeCell ref="AH6249:AJ6249"/>
    <mergeCell ref="D6244:E6244"/>
    <mergeCell ref="F6244:J6244"/>
    <mergeCell ref="K6244:M6244"/>
    <mergeCell ref="N6244:Q6244"/>
    <mergeCell ref="R6244:U6244"/>
    <mergeCell ref="V6244:W6244"/>
    <mergeCell ref="X6244:Y6244"/>
    <mergeCell ref="Z6244:AA6244"/>
    <mergeCell ref="AB6244:AC6244"/>
    <mergeCell ref="AD6244:AE6244"/>
    <mergeCell ref="AF6244:AG6244"/>
    <mergeCell ref="AH6244:AJ6244"/>
    <mergeCell ref="D6245:E6245"/>
    <mergeCell ref="F6245:J6245"/>
    <mergeCell ref="K6245:M6245"/>
    <mergeCell ref="N6245:Q6245"/>
    <mergeCell ref="R6245:U6245"/>
    <mergeCell ref="V6245:W6245"/>
    <mergeCell ref="X6245:Y6245"/>
    <mergeCell ref="Z6245:AA6245"/>
    <mergeCell ref="AB6245:AC6245"/>
    <mergeCell ref="AD6245:AE6245"/>
    <mergeCell ref="AF6245:AG6245"/>
    <mergeCell ref="AH6245:AJ6245"/>
    <mergeCell ref="D6246:E6246"/>
    <mergeCell ref="F6246:J6246"/>
    <mergeCell ref="K6246:M6246"/>
    <mergeCell ref="N6246:Q6246"/>
    <mergeCell ref="R6246:U6246"/>
    <mergeCell ref="V6246:W6246"/>
    <mergeCell ref="X6246:Y6246"/>
    <mergeCell ref="Z6246:AA6246"/>
    <mergeCell ref="AB6246:AC6246"/>
    <mergeCell ref="AD6246:AE6246"/>
    <mergeCell ref="AF6246:AG6246"/>
    <mergeCell ref="AH6246:AJ6246"/>
    <mergeCell ref="D6241:E6241"/>
    <mergeCell ref="F6241:J6241"/>
    <mergeCell ref="K6241:M6241"/>
    <mergeCell ref="N6241:Q6241"/>
    <mergeCell ref="R6241:U6241"/>
    <mergeCell ref="V6241:W6241"/>
    <mergeCell ref="X6241:Y6241"/>
    <mergeCell ref="Z6241:AA6241"/>
    <mergeCell ref="AB6241:AC6241"/>
    <mergeCell ref="AD6241:AE6241"/>
    <mergeCell ref="AF6241:AG6241"/>
    <mergeCell ref="AH6241:AJ6241"/>
    <mergeCell ref="D6242:E6242"/>
    <mergeCell ref="F6242:J6242"/>
    <mergeCell ref="K6242:M6242"/>
    <mergeCell ref="N6242:Q6242"/>
    <mergeCell ref="R6242:U6242"/>
    <mergeCell ref="V6242:W6242"/>
    <mergeCell ref="X6242:Y6242"/>
    <mergeCell ref="Z6242:AA6242"/>
    <mergeCell ref="AB6242:AC6242"/>
    <mergeCell ref="AD6242:AE6242"/>
    <mergeCell ref="AF6242:AG6242"/>
    <mergeCell ref="AH6242:AJ6242"/>
    <mergeCell ref="D6243:E6243"/>
    <mergeCell ref="F6243:J6243"/>
    <mergeCell ref="K6243:M6243"/>
    <mergeCell ref="N6243:Q6243"/>
    <mergeCell ref="R6243:U6243"/>
    <mergeCell ref="V6243:W6243"/>
    <mergeCell ref="X6243:Y6243"/>
    <mergeCell ref="Z6243:AA6243"/>
    <mergeCell ref="AB6243:AC6243"/>
    <mergeCell ref="AD6243:AE6243"/>
    <mergeCell ref="AF6243:AG6243"/>
    <mergeCell ref="AH6243:AJ6243"/>
    <mergeCell ref="D6238:E6238"/>
    <mergeCell ref="F6238:J6238"/>
    <mergeCell ref="K6238:M6238"/>
    <mergeCell ref="N6238:Q6238"/>
    <mergeCell ref="R6238:U6238"/>
    <mergeCell ref="V6238:W6238"/>
    <mergeCell ref="X6238:Y6238"/>
    <mergeCell ref="Z6238:AA6238"/>
    <mergeCell ref="AB6238:AC6238"/>
    <mergeCell ref="AD6238:AE6238"/>
    <mergeCell ref="AF6238:AG6238"/>
    <mergeCell ref="AH6238:AJ6238"/>
    <mergeCell ref="D6239:E6239"/>
    <mergeCell ref="F6239:J6239"/>
    <mergeCell ref="K6239:M6239"/>
    <mergeCell ref="N6239:Q6239"/>
    <mergeCell ref="R6239:U6239"/>
    <mergeCell ref="V6239:W6239"/>
    <mergeCell ref="X6239:Y6239"/>
    <mergeCell ref="Z6239:AA6239"/>
    <mergeCell ref="AB6239:AC6239"/>
    <mergeCell ref="AD6239:AE6239"/>
    <mergeCell ref="AF6239:AG6239"/>
    <mergeCell ref="AH6239:AJ6239"/>
    <mergeCell ref="D6240:E6240"/>
    <mergeCell ref="F6240:J6240"/>
    <mergeCell ref="K6240:M6240"/>
    <mergeCell ref="N6240:Q6240"/>
    <mergeCell ref="R6240:U6240"/>
    <mergeCell ref="V6240:W6240"/>
    <mergeCell ref="X6240:Y6240"/>
    <mergeCell ref="Z6240:AA6240"/>
    <mergeCell ref="AB6240:AC6240"/>
    <mergeCell ref="AD6240:AE6240"/>
    <mergeCell ref="AF6240:AG6240"/>
    <mergeCell ref="AH6240:AJ6240"/>
    <mergeCell ref="D6235:E6235"/>
    <mergeCell ref="F6235:J6235"/>
    <mergeCell ref="K6235:M6235"/>
    <mergeCell ref="N6235:Q6235"/>
    <mergeCell ref="R6235:U6235"/>
    <mergeCell ref="V6235:W6235"/>
    <mergeCell ref="X6235:Y6235"/>
    <mergeCell ref="Z6235:AA6235"/>
    <mergeCell ref="AB6235:AC6235"/>
    <mergeCell ref="AD6235:AE6235"/>
    <mergeCell ref="AF6235:AG6235"/>
    <mergeCell ref="AH6235:AJ6235"/>
    <mergeCell ref="D6236:E6236"/>
    <mergeCell ref="F6236:J6236"/>
    <mergeCell ref="K6236:M6236"/>
    <mergeCell ref="N6236:Q6236"/>
    <mergeCell ref="R6236:U6236"/>
    <mergeCell ref="V6236:W6236"/>
    <mergeCell ref="X6236:Y6236"/>
    <mergeCell ref="Z6236:AA6236"/>
    <mergeCell ref="AB6236:AC6236"/>
    <mergeCell ref="AD6236:AE6236"/>
    <mergeCell ref="AF6236:AG6236"/>
    <mergeCell ref="AH6236:AJ6236"/>
    <mergeCell ref="D6237:E6237"/>
    <mergeCell ref="F6237:J6237"/>
    <mergeCell ref="K6237:M6237"/>
    <mergeCell ref="N6237:Q6237"/>
    <mergeCell ref="R6237:U6237"/>
    <mergeCell ref="V6237:W6237"/>
    <mergeCell ref="X6237:Y6237"/>
    <mergeCell ref="Z6237:AA6237"/>
    <mergeCell ref="AB6237:AC6237"/>
    <mergeCell ref="AD6237:AE6237"/>
    <mergeCell ref="AF6237:AG6237"/>
    <mergeCell ref="AH6237:AJ6237"/>
    <mergeCell ref="D6232:E6232"/>
    <mergeCell ref="F6232:J6232"/>
    <mergeCell ref="K6232:M6232"/>
    <mergeCell ref="N6232:Q6232"/>
    <mergeCell ref="R6232:U6232"/>
    <mergeCell ref="V6232:W6232"/>
    <mergeCell ref="X6232:Y6232"/>
    <mergeCell ref="Z6232:AA6232"/>
    <mergeCell ref="AB6232:AC6232"/>
    <mergeCell ref="AD6232:AE6232"/>
    <mergeCell ref="AF6232:AG6232"/>
    <mergeCell ref="AH6232:AJ6232"/>
    <mergeCell ref="D6233:E6233"/>
    <mergeCell ref="F6233:J6233"/>
    <mergeCell ref="K6233:M6233"/>
    <mergeCell ref="N6233:Q6233"/>
    <mergeCell ref="R6233:U6233"/>
    <mergeCell ref="V6233:W6233"/>
    <mergeCell ref="X6233:Y6233"/>
    <mergeCell ref="Z6233:AA6233"/>
    <mergeCell ref="AB6233:AC6233"/>
    <mergeCell ref="AD6233:AE6233"/>
    <mergeCell ref="AF6233:AG6233"/>
    <mergeCell ref="AH6233:AJ6233"/>
    <mergeCell ref="D6234:E6234"/>
    <mergeCell ref="F6234:J6234"/>
    <mergeCell ref="K6234:M6234"/>
    <mergeCell ref="N6234:Q6234"/>
    <mergeCell ref="R6234:U6234"/>
    <mergeCell ref="V6234:W6234"/>
    <mergeCell ref="X6234:Y6234"/>
    <mergeCell ref="Z6234:AA6234"/>
    <mergeCell ref="AB6234:AC6234"/>
    <mergeCell ref="AD6234:AE6234"/>
    <mergeCell ref="AF6234:AG6234"/>
    <mergeCell ref="AH6234:AJ6234"/>
    <mergeCell ref="D6229:E6229"/>
    <mergeCell ref="F6229:J6229"/>
    <mergeCell ref="K6229:M6229"/>
    <mergeCell ref="N6229:Q6229"/>
    <mergeCell ref="R6229:U6229"/>
    <mergeCell ref="V6229:W6229"/>
    <mergeCell ref="X6229:Y6229"/>
    <mergeCell ref="Z6229:AA6229"/>
    <mergeCell ref="AB6229:AC6229"/>
    <mergeCell ref="AD6229:AE6229"/>
    <mergeCell ref="AF6229:AG6229"/>
    <mergeCell ref="AH6229:AJ6229"/>
    <mergeCell ref="D6230:E6230"/>
    <mergeCell ref="F6230:J6230"/>
    <mergeCell ref="K6230:M6230"/>
    <mergeCell ref="N6230:Q6230"/>
    <mergeCell ref="R6230:U6230"/>
    <mergeCell ref="V6230:W6230"/>
    <mergeCell ref="X6230:Y6230"/>
    <mergeCell ref="Z6230:AA6230"/>
    <mergeCell ref="AB6230:AC6230"/>
    <mergeCell ref="AD6230:AE6230"/>
    <mergeCell ref="AF6230:AG6230"/>
    <mergeCell ref="AH6230:AJ6230"/>
    <mergeCell ref="D6231:E6231"/>
    <mergeCell ref="F6231:J6231"/>
    <mergeCell ref="K6231:M6231"/>
    <mergeCell ref="N6231:Q6231"/>
    <mergeCell ref="R6231:U6231"/>
    <mergeCell ref="V6231:W6231"/>
    <mergeCell ref="X6231:Y6231"/>
    <mergeCell ref="Z6231:AA6231"/>
    <mergeCell ref="AB6231:AC6231"/>
    <mergeCell ref="AD6231:AE6231"/>
    <mergeCell ref="AF6231:AG6231"/>
    <mergeCell ref="AH6231:AJ6231"/>
    <mergeCell ref="D6226:E6226"/>
    <mergeCell ref="F6226:J6226"/>
    <mergeCell ref="K6226:M6226"/>
    <mergeCell ref="N6226:Q6226"/>
    <mergeCell ref="R6226:U6226"/>
    <mergeCell ref="V6226:W6226"/>
    <mergeCell ref="X6226:Y6226"/>
    <mergeCell ref="Z6226:AA6226"/>
    <mergeCell ref="AB6226:AC6226"/>
    <mergeCell ref="AD6226:AE6226"/>
    <mergeCell ref="AF6226:AG6226"/>
    <mergeCell ref="AH6226:AJ6226"/>
    <mergeCell ref="D6227:E6227"/>
    <mergeCell ref="F6227:J6227"/>
    <mergeCell ref="K6227:M6227"/>
    <mergeCell ref="N6227:Q6227"/>
    <mergeCell ref="R6227:U6227"/>
    <mergeCell ref="V6227:W6227"/>
    <mergeCell ref="X6227:Y6227"/>
    <mergeCell ref="Z6227:AA6227"/>
    <mergeCell ref="AB6227:AC6227"/>
    <mergeCell ref="AD6227:AE6227"/>
    <mergeCell ref="AF6227:AG6227"/>
    <mergeCell ref="AH6227:AJ6227"/>
    <mergeCell ref="D6228:E6228"/>
    <mergeCell ref="F6228:J6228"/>
    <mergeCell ref="K6228:M6228"/>
    <mergeCell ref="N6228:Q6228"/>
    <mergeCell ref="R6228:U6228"/>
    <mergeCell ref="V6228:W6228"/>
    <mergeCell ref="X6228:Y6228"/>
    <mergeCell ref="Z6228:AA6228"/>
    <mergeCell ref="AB6228:AC6228"/>
    <mergeCell ref="AD6228:AE6228"/>
    <mergeCell ref="AF6228:AG6228"/>
    <mergeCell ref="AH6228:AJ6228"/>
    <mergeCell ref="D6223:E6223"/>
    <mergeCell ref="F6223:J6223"/>
    <mergeCell ref="K6223:M6223"/>
    <mergeCell ref="N6223:Q6223"/>
    <mergeCell ref="R6223:U6223"/>
    <mergeCell ref="V6223:W6223"/>
    <mergeCell ref="X6223:Y6223"/>
    <mergeCell ref="Z6223:AA6223"/>
    <mergeCell ref="AB6223:AC6223"/>
    <mergeCell ref="AD6223:AE6223"/>
    <mergeCell ref="AF6223:AG6223"/>
    <mergeCell ref="AH6223:AJ6223"/>
    <mergeCell ref="D6224:E6224"/>
    <mergeCell ref="F6224:J6224"/>
    <mergeCell ref="K6224:M6224"/>
    <mergeCell ref="N6224:Q6224"/>
    <mergeCell ref="R6224:U6224"/>
    <mergeCell ref="V6224:W6224"/>
    <mergeCell ref="X6224:Y6224"/>
    <mergeCell ref="Z6224:AA6224"/>
    <mergeCell ref="AB6224:AC6224"/>
    <mergeCell ref="AD6224:AE6224"/>
    <mergeCell ref="AF6224:AG6224"/>
    <mergeCell ref="AH6224:AJ6224"/>
    <mergeCell ref="D6225:E6225"/>
    <mergeCell ref="F6225:J6225"/>
    <mergeCell ref="K6225:M6225"/>
    <mergeCell ref="N6225:Q6225"/>
    <mergeCell ref="R6225:U6225"/>
    <mergeCell ref="V6225:W6225"/>
    <mergeCell ref="X6225:Y6225"/>
    <mergeCell ref="Z6225:AA6225"/>
    <mergeCell ref="AB6225:AC6225"/>
    <mergeCell ref="AD6225:AE6225"/>
    <mergeCell ref="AF6225:AG6225"/>
    <mergeCell ref="AH6225:AJ6225"/>
    <mergeCell ref="D6220:E6220"/>
    <mergeCell ref="F6220:J6220"/>
    <mergeCell ref="K6220:M6220"/>
    <mergeCell ref="N6220:Q6220"/>
    <mergeCell ref="R6220:U6220"/>
    <mergeCell ref="V6220:W6220"/>
    <mergeCell ref="X6220:Y6220"/>
    <mergeCell ref="Z6220:AA6220"/>
    <mergeCell ref="AB6220:AC6220"/>
    <mergeCell ref="AD6220:AE6220"/>
    <mergeCell ref="AF6220:AG6220"/>
    <mergeCell ref="AH6220:AJ6220"/>
    <mergeCell ref="D6221:E6221"/>
    <mergeCell ref="F6221:J6221"/>
    <mergeCell ref="K6221:M6221"/>
    <mergeCell ref="N6221:Q6221"/>
    <mergeCell ref="R6221:U6221"/>
    <mergeCell ref="V6221:W6221"/>
    <mergeCell ref="X6221:Y6221"/>
    <mergeCell ref="Z6221:AA6221"/>
    <mergeCell ref="AB6221:AC6221"/>
    <mergeCell ref="AD6221:AE6221"/>
    <mergeCell ref="AF6221:AG6221"/>
    <mergeCell ref="AH6221:AJ6221"/>
    <mergeCell ref="D6222:E6222"/>
    <mergeCell ref="F6222:J6222"/>
    <mergeCell ref="K6222:M6222"/>
    <mergeCell ref="N6222:Q6222"/>
    <mergeCell ref="R6222:U6222"/>
    <mergeCell ref="V6222:W6222"/>
    <mergeCell ref="X6222:Y6222"/>
    <mergeCell ref="Z6222:AA6222"/>
    <mergeCell ref="AB6222:AC6222"/>
    <mergeCell ref="AD6222:AE6222"/>
    <mergeCell ref="AF6222:AG6222"/>
    <mergeCell ref="AH6222:AJ6222"/>
    <mergeCell ref="B6210:F6210"/>
    <mergeCell ref="H6210:R6210"/>
    <mergeCell ref="AB6211:AG6215"/>
    <mergeCell ref="B6212:E6212"/>
    <mergeCell ref="H6212:N6212"/>
    <mergeCell ref="O6212:R6212"/>
    <mergeCell ref="T6212:AA6212"/>
    <mergeCell ref="B6217:B6218"/>
    <mergeCell ref="D6217:E6218"/>
    <mergeCell ref="G6217:H6218"/>
    <mergeCell ref="J6217:M6218"/>
    <mergeCell ref="N6217:O6218"/>
    <mergeCell ref="Q6217:S6218"/>
    <mergeCell ref="T6217:U6218"/>
    <mergeCell ref="X6217:Y6218"/>
    <mergeCell ref="Z6217:AA6218"/>
    <mergeCell ref="AB6217:AB6218"/>
    <mergeCell ref="AC6217:AC6218"/>
    <mergeCell ref="AE6217:AE6218"/>
    <mergeCell ref="AF6217:AF6218"/>
    <mergeCell ref="AG6217:AH6218"/>
    <mergeCell ref="D6219:E6219"/>
    <mergeCell ref="F6219:J6219"/>
    <mergeCell ref="K6219:M6219"/>
    <mergeCell ref="N6219:Q6219"/>
    <mergeCell ref="R6219:U6219"/>
    <mergeCell ref="V6219:W6219"/>
    <mergeCell ref="X6219:Y6219"/>
    <mergeCell ref="Z6219:AA6219"/>
    <mergeCell ref="AB6219:AC6219"/>
    <mergeCell ref="AD6219:AE6219"/>
    <mergeCell ref="AF6219:AG6219"/>
    <mergeCell ref="AH6219:AJ6219"/>
    <mergeCell ref="D6201:E6201"/>
    <mergeCell ref="F6201:J6201"/>
    <mergeCell ref="K6201:M6201"/>
    <mergeCell ref="N6201:Q6201"/>
    <mergeCell ref="R6201:U6201"/>
    <mergeCell ref="V6201:W6201"/>
    <mergeCell ref="D6202:E6202"/>
    <mergeCell ref="F6202:J6202"/>
    <mergeCell ref="K6202:M6202"/>
    <mergeCell ref="N6202:Q6202"/>
    <mergeCell ref="R6202:U6202"/>
    <mergeCell ref="V6202:W6202"/>
    <mergeCell ref="D6203:E6203"/>
    <mergeCell ref="F6203:J6203"/>
    <mergeCell ref="K6203:M6203"/>
    <mergeCell ref="N6203:Q6203"/>
    <mergeCell ref="R6203:U6203"/>
    <mergeCell ref="V6203:W6203"/>
    <mergeCell ref="D6204:E6204"/>
    <mergeCell ref="F6204:J6204"/>
    <mergeCell ref="K6204:M6204"/>
    <mergeCell ref="N6204:Q6204"/>
    <mergeCell ref="R6204:U6204"/>
    <mergeCell ref="V6204:W6204"/>
    <mergeCell ref="D6205:E6205"/>
    <mergeCell ref="F6205:J6205"/>
    <mergeCell ref="K6205:M6205"/>
    <mergeCell ref="N6205:Q6205"/>
    <mergeCell ref="R6205:U6205"/>
    <mergeCell ref="V6205:W6205"/>
    <mergeCell ref="D6206:E6206"/>
    <mergeCell ref="F6206:J6206"/>
    <mergeCell ref="K6206:M6206"/>
    <mergeCell ref="N6206:Q6206"/>
    <mergeCell ref="R6206:U6206"/>
    <mergeCell ref="V6206:W6206"/>
    <mergeCell ref="D6195:E6195"/>
    <mergeCell ref="F6195:J6195"/>
    <mergeCell ref="K6195:M6195"/>
    <mergeCell ref="N6195:Q6195"/>
    <mergeCell ref="R6195:U6195"/>
    <mergeCell ref="V6195:W6195"/>
    <mergeCell ref="D6196:E6196"/>
    <mergeCell ref="F6196:J6196"/>
    <mergeCell ref="K6196:M6196"/>
    <mergeCell ref="N6196:Q6196"/>
    <mergeCell ref="R6196:U6196"/>
    <mergeCell ref="V6196:W6196"/>
    <mergeCell ref="D6197:E6197"/>
    <mergeCell ref="F6197:J6197"/>
    <mergeCell ref="K6197:M6197"/>
    <mergeCell ref="N6197:Q6197"/>
    <mergeCell ref="R6197:U6197"/>
    <mergeCell ref="V6197:W6197"/>
    <mergeCell ref="D6198:E6198"/>
    <mergeCell ref="F6198:J6198"/>
    <mergeCell ref="K6198:M6198"/>
    <mergeCell ref="N6198:Q6198"/>
    <mergeCell ref="R6198:U6198"/>
    <mergeCell ref="V6198:W6198"/>
    <mergeCell ref="D6199:E6199"/>
    <mergeCell ref="F6199:J6199"/>
    <mergeCell ref="K6199:M6199"/>
    <mergeCell ref="N6199:Q6199"/>
    <mergeCell ref="R6199:U6199"/>
    <mergeCell ref="V6199:W6199"/>
    <mergeCell ref="D6200:E6200"/>
    <mergeCell ref="F6200:J6200"/>
    <mergeCell ref="K6200:M6200"/>
    <mergeCell ref="N6200:Q6200"/>
    <mergeCell ref="R6200:U6200"/>
    <mergeCell ref="V6200:W6200"/>
    <mergeCell ref="D6189:E6189"/>
    <mergeCell ref="F6189:J6189"/>
    <mergeCell ref="K6189:M6189"/>
    <mergeCell ref="N6189:Q6189"/>
    <mergeCell ref="R6189:U6189"/>
    <mergeCell ref="V6189:W6189"/>
    <mergeCell ref="D6190:E6190"/>
    <mergeCell ref="F6190:J6190"/>
    <mergeCell ref="K6190:M6190"/>
    <mergeCell ref="N6190:Q6190"/>
    <mergeCell ref="R6190:U6190"/>
    <mergeCell ref="V6190:W6190"/>
    <mergeCell ref="D6191:E6191"/>
    <mergeCell ref="F6191:J6191"/>
    <mergeCell ref="K6191:M6191"/>
    <mergeCell ref="N6191:Q6191"/>
    <mergeCell ref="R6191:U6191"/>
    <mergeCell ref="V6191:W6191"/>
    <mergeCell ref="D6192:E6192"/>
    <mergeCell ref="F6192:J6192"/>
    <mergeCell ref="K6192:M6192"/>
    <mergeCell ref="N6192:Q6192"/>
    <mergeCell ref="R6192:U6192"/>
    <mergeCell ref="V6192:W6192"/>
    <mergeCell ref="D6193:E6193"/>
    <mergeCell ref="F6193:J6193"/>
    <mergeCell ref="K6193:M6193"/>
    <mergeCell ref="N6193:Q6193"/>
    <mergeCell ref="R6193:U6193"/>
    <mergeCell ref="V6193:W6193"/>
    <mergeCell ref="D6194:E6194"/>
    <mergeCell ref="F6194:J6194"/>
    <mergeCell ref="K6194:M6194"/>
    <mergeCell ref="N6194:Q6194"/>
    <mergeCell ref="R6194:U6194"/>
    <mergeCell ref="V6194:W6194"/>
    <mergeCell ref="D6183:E6183"/>
    <mergeCell ref="F6183:J6183"/>
    <mergeCell ref="K6183:M6183"/>
    <mergeCell ref="N6183:Q6183"/>
    <mergeCell ref="R6183:U6183"/>
    <mergeCell ref="V6183:W6183"/>
    <mergeCell ref="T6181:U6182"/>
    <mergeCell ref="X6181:Y6182"/>
    <mergeCell ref="D6184:E6184"/>
    <mergeCell ref="F6184:J6184"/>
    <mergeCell ref="K6184:M6184"/>
    <mergeCell ref="N6184:Q6184"/>
    <mergeCell ref="R6184:U6184"/>
    <mergeCell ref="V6184:W6184"/>
    <mergeCell ref="D6185:E6185"/>
    <mergeCell ref="F6185:J6185"/>
    <mergeCell ref="K6185:M6185"/>
    <mergeCell ref="N6185:Q6185"/>
    <mergeCell ref="R6185:U6185"/>
    <mergeCell ref="V6185:W6185"/>
    <mergeCell ref="D6186:E6186"/>
    <mergeCell ref="F6186:J6186"/>
    <mergeCell ref="K6186:M6186"/>
    <mergeCell ref="N6186:Q6186"/>
    <mergeCell ref="R6186:U6186"/>
    <mergeCell ref="V6186:W6186"/>
    <mergeCell ref="D6187:E6187"/>
    <mergeCell ref="F6187:J6187"/>
    <mergeCell ref="K6187:M6187"/>
    <mergeCell ref="N6187:Q6187"/>
    <mergeCell ref="R6187:U6187"/>
    <mergeCell ref="V6187:W6187"/>
    <mergeCell ref="D6188:E6188"/>
    <mergeCell ref="F6188:J6188"/>
    <mergeCell ref="K6188:M6188"/>
    <mergeCell ref="N6188:Q6188"/>
    <mergeCell ref="R6188:U6188"/>
    <mergeCell ref="V6188:W6188"/>
    <mergeCell ref="D6171:E6171"/>
    <mergeCell ref="F6171:J6171"/>
    <mergeCell ref="K6171:M6171"/>
    <mergeCell ref="N6171:Q6171"/>
    <mergeCell ref="R6171:U6171"/>
    <mergeCell ref="V6171:W6171"/>
    <mergeCell ref="X6171:Y6171"/>
    <mergeCell ref="Z6171:AA6171"/>
    <mergeCell ref="AB6171:AC6171"/>
    <mergeCell ref="AD6171:AE6171"/>
    <mergeCell ref="AF6171:AG6171"/>
    <mergeCell ref="AH6171:AJ6171"/>
    <mergeCell ref="D6172:E6172"/>
    <mergeCell ref="F6172:J6172"/>
    <mergeCell ref="K6172:M6172"/>
    <mergeCell ref="N6172:Q6172"/>
    <mergeCell ref="R6172:U6172"/>
    <mergeCell ref="V6172:W6172"/>
    <mergeCell ref="X6172:Y6172"/>
    <mergeCell ref="Z6172:AA6172"/>
    <mergeCell ref="AB6172:AC6172"/>
    <mergeCell ref="AD6172:AE6172"/>
    <mergeCell ref="AF6172:AG6172"/>
    <mergeCell ref="AH6172:AJ6172"/>
    <mergeCell ref="B6173:E6173"/>
    <mergeCell ref="B6174:F6174"/>
    <mergeCell ref="H6174:R6174"/>
    <mergeCell ref="AB6175:AG6179"/>
    <mergeCell ref="B6176:E6176"/>
    <mergeCell ref="H6176:N6176"/>
    <mergeCell ref="O6176:R6176"/>
    <mergeCell ref="T6176:AA6176"/>
    <mergeCell ref="Z6181:AA6182"/>
    <mergeCell ref="AB6181:AB6182"/>
    <mergeCell ref="AC6181:AC6182"/>
    <mergeCell ref="AE6181:AE6182"/>
    <mergeCell ref="B6181:B6182"/>
    <mergeCell ref="D6181:E6182"/>
    <mergeCell ref="G6181:H6182"/>
    <mergeCell ref="J6181:M6182"/>
    <mergeCell ref="N6181:O6182"/>
    <mergeCell ref="Q6181:S6182"/>
    <mergeCell ref="AF6181:AF6182"/>
    <mergeCell ref="AG6181:AH6182"/>
    <mergeCell ref="D6168:E6168"/>
    <mergeCell ref="F6168:J6168"/>
    <mergeCell ref="K6168:M6168"/>
    <mergeCell ref="N6168:Q6168"/>
    <mergeCell ref="R6168:U6168"/>
    <mergeCell ref="V6168:W6168"/>
    <mergeCell ref="X6168:Y6168"/>
    <mergeCell ref="Z6168:AA6168"/>
    <mergeCell ref="AB6168:AC6168"/>
    <mergeCell ref="AD6168:AE6168"/>
    <mergeCell ref="AF6168:AG6168"/>
    <mergeCell ref="AH6168:AJ6168"/>
    <mergeCell ref="D6169:E6169"/>
    <mergeCell ref="F6169:J6169"/>
    <mergeCell ref="K6169:M6169"/>
    <mergeCell ref="N6169:Q6169"/>
    <mergeCell ref="R6169:U6169"/>
    <mergeCell ref="V6169:W6169"/>
    <mergeCell ref="X6169:Y6169"/>
    <mergeCell ref="Z6169:AA6169"/>
    <mergeCell ref="AB6169:AC6169"/>
    <mergeCell ref="AD6169:AE6169"/>
    <mergeCell ref="AF6169:AG6169"/>
    <mergeCell ref="AH6169:AJ6169"/>
    <mergeCell ref="D6170:E6170"/>
    <mergeCell ref="F6170:J6170"/>
    <mergeCell ref="K6170:M6170"/>
    <mergeCell ref="N6170:Q6170"/>
    <mergeCell ref="R6170:U6170"/>
    <mergeCell ref="V6170:W6170"/>
    <mergeCell ref="X6170:Y6170"/>
    <mergeCell ref="Z6170:AA6170"/>
    <mergeCell ref="AB6170:AC6170"/>
    <mergeCell ref="AD6170:AE6170"/>
    <mergeCell ref="AF6170:AG6170"/>
    <mergeCell ref="AH6170:AJ6170"/>
    <mergeCell ref="D6165:E6165"/>
    <mergeCell ref="F6165:J6165"/>
    <mergeCell ref="K6165:M6165"/>
    <mergeCell ref="N6165:Q6165"/>
    <mergeCell ref="R6165:U6165"/>
    <mergeCell ref="V6165:W6165"/>
    <mergeCell ref="X6165:Y6165"/>
    <mergeCell ref="Z6165:AA6165"/>
    <mergeCell ref="AB6165:AC6165"/>
    <mergeCell ref="AD6165:AE6165"/>
    <mergeCell ref="AF6165:AG6165"/>
    <mergeCell ref="AH6165:AJ6165"/>
    <mergeCell ref="D6166:E6166"/>
    <mergeCell ref="F6166:J6166"/>
    <mergeCell ref="K6166:M6166"/>
    <mergeCell ref="N6166:Q6166"/>
    <mergeCell ref="R6166:U6166"/>
    <mergeCell ref="V6166:W6166"/>
    <mergeCell ref="X6166:Y6166"/>
    <mergeCell ref="Z6166:AA6166"/>
    <mergeCell ref="AB6166:AC6166"/>
    <mergeCell ref="AD6166:AE6166"/>
    <mergeCell ref="AF6166:AG6166"/>
    <mergeCell ref="AH6166:AJ6166"/>
    <mergeCell ref="D6167:E6167"/>
    <mergeCell ref="F6167:J6167"/>
    <mergeCell ref="K6167:M6167"/>
    <mergeCell ref="N6167:Q6167"/>
    <mergeCell ref="R6167:U6167"/>
    <mergeCell ref="V6167:W6167"/>
    <mergeCell ref="X6167:Y6167"/>
    <mergeCell ref="Z6167:AA6167"/>
    <mergeCell ref="AB6167:AC6167"/>
    <mergeCell ref="AD6167:AE6167"/>
    <mergeCell ref="AF6167:AG6167"/>
    <mergeCell ref="AH6167:AJ6167"/>
    <mergeCell ref="D6162:E6162"/>
    <mergeCell ref="F6162:J6162"/>
    <mergeCell ref="K6162:M6162"/>
    <mergeCell ref="N6162:Q6162"/>
    <mergeCell ref="R6162:U6162"/>
    <mergeCell ref="V6162:W6162"/>
    <mergeCell ref="X6162:Y6162"/>
    <mergeCell ref="Z6162:AA6162"/>
    <mergeCell ref="AB6162:AC6162"/>
    <mergeCell ref="AD6162:AE6162"/>
    <mergeCell ref="AF6162:AG6162"/>
    <mergeCell ref="AH6162:AJ6162"/>
    <mergeCell ref="D6163:E6163"/>
    <mergeCell ref="F6163:J6163"/>
    <mergeCell ref="K6163:M6163"/>
    <mergeCell ref="N6163:Q6163"/>
    <mergeCell ref="R6163:U6163"/>
    <mergeCell ref="V6163:W6163"/>
    <mergeCell ref="X6163:Y6163"/>
    <mergeCell ref="Z6163:AA6163"/>
    <mergeCell ref="AB6163:AC6163"/>
    <mergeCell ref="AD6163:AE6163"/>
    <mergeCell ref="AF6163:AG6163"/>
    <mergeCell ref="AH6163:AJ6163"/>
    <mergeCell ref="D6164:E6164"/>
    <mergeCell ref="F6164:J6164"/>
    <mergeCell ref="K6164:M6164"/>
    <mergeCell ref="N6164:Q6164"/>
    <mergeCell ref="R6164:U6164"/>
    <mergeCell ref="V6164:W6164"/>
    <mergeCell ref="X6164:Y6164"/>
    <mergeCell ref="Z6164:AA6164"/>
    <mergeCell ref="AB6164:AC6164"/>
    <mergeCell ref="AD6164:AE6164"/>
    <mergeCell ref="AF6164:AG6164"/>
    <mergeCell ref="AH6164:AJ6164"/>
    <mergeCell ref="D6159:E6159"/>
    <mergeCell ref="F6159:J6159"/>
    <mergeCell ref="K6159:M6159"/>
    <mergeCell ref="N6159:Q6159"/>
    <mergeCell ref="R6159:U6159"/>
    <mergeCell ref="V6159:W6159"/>
    <mergeCell ref="X6159:Y6159"/>
    <mergeCell ref="Z6159:AA6159"/>
    <mergeCell ref="AB6159:AC6159"/>
    <mergeCell ref="AD6159:AE6159"/>
    <mergeCell ref="AF6159:AG6159"/>
    <mergeCell ref="AH6159:AJ6159"/>
    <mergeCell ref="D6160:E6160"/>
    <mergeCell ref="F6160:J6160"/>
    <mergeCell ref="K6160:M6160"/>
    <mergeCell ref="N6160:Q6160"/>
    <mergeCell ref="R6160:U6160"/>
    <mergeCell ref="V6160:W6160"/>
    <mergeCell ref="X6160:Y6160"/>
    <mergeCell ref="Z6160:AA6160"/>
    <mergeCell ref="AB6160:AC6160"/>
    <mergeCell ref="AD6160:AE6160"/>
    <mergeCell ref="AF6160:AG6160"/>
    <mergeCell ref="AH6160:AJ6160"/>
    <mergeCell ref="D6161:E6161"/>
    <mergeCell ref="F6161:J6161"/>
    <mergeCell ref="K6161:M6161"/>
    <mergeCell ref="N6161:Q6161"/>
    <mergeCell ref="R6161:U6161"/>
    <mergeCell ref="V6161:W6161"/>
    <mergeCell ref="X6161:Y6161"/>
    <mergeCell ref="Z6161:AA6161"/>
    <mergeCell ref="AB6161:AC6161"/>
    <mergeCell ref="AD6161:AE6161"/>
    <mergeCell ref="AF6161:AG6161"/>
    <mergeCell ref="AH6161:AJ6161"/>
    <mergeCell ref="D6156:E6156"/>
    <mergeCell ref="F6156:J6156"/>
    <mergeCell ref="K6156:M6156"/>
    <mergeCell ref="N6156:Q6156"/>
    <mergeCell ref="R6156:U6156"/>
    <mergeCell ref="V6156:W6156"/>
    <mergeCell ref="X6156:Y6156"/>
    <mergeCell ref="Z6156:AA6156"/>
    <mergeCell ref="AB6156:AC6156"/>
    <mergeCell ref="AD6156:AE6156"/>
    <mergeCell ref="AF6156:AG6156"/>
    <mergeCell ref="AH6156:AJ6156"/>
    <mergeCell ref="D6157:E6157"/>
    <mergeCell ref="F6157:J6157"/>
    <mergeCell ref="K6157:M6157"/>
    <mergeCell ref="N6157:Q6157"/>
    <mergeCell ref="R6157:U6157"/>
    <mergeCell ref="V6157:W6157"/>
    <mergeCell ref="X6157:Y6157"/>
    <mergeCell ref="Z6157:AA6157"/>
    <mergeCell ref="AB6157:AC6157"/>
    <mergeCell ref="AD6157:AE6157"/>
    <mergeCell ref="AF6157:AG6157"/>
    <mergeCell ref="AH6157:AJ6157"/>
    <mergeCell ref="D6158:E6158"/>
    <mergeCell ref="F6158:J6158"/>
    <mergeCell ref="K6158:M6158"/>
    <mergeCell ref="N6158:Q6158"/>
    <mergeCell ref="R6158:U6158"/>
    <mergeCell ref="V6158:W6158"/>
    <mergeCell ref="X6158:Y6158"/>
    <mergeCell ref="Z6158:AA6158"/>
    <mergeCell ref="AB6158:AC6158"/>
    <mergeCell ref="AD6158:AE6158"/>
    <mergeCell ref="AF6158:AG6158"/>
    <mergeCell ref="AH6158:AJ6158"/>
    <mergeCell ref="D6153:E6153"/>
    <mergeCell ref="F6153:J6153"/>
    <mergeCell ref="K6153:M6153"/>
    <mergeCell ref="N6153:Q6153"/>
    <mergeCell ref="R6153:U6153"/>
    <mergeCell ref="V6153:W6153"/>
    <mergeCell ref="X6153:Y6153"/>
    <mergeCell ref="Z6153:AA6153"/>
    <mergeCell ref="AB6153:AC6153"/>
    <mergeCell ref="AD6153:AE6153"/>
    <mergeCell ref="AF6153:AG6153"/>
    <mergeCell ref="AH6153:AJ6153"/>
    <mergeCell ref="D6154:E6154"/>
    <mergeCell ref="F6154:J6154"/>
    <mergeCell ref="K6154:M6154"/>
    <mergeCell ref="N6154:Q6154"/>
    <mergeCell ref="R6154:U6154"/>
    <mergeCell ref="V6154:W6154"/>
    <mergeCell ref="X6154:Y6154"/>
    <mergeCell ref="Z6154:AA6154"/>
    <mergeCell ref="AB6154:AC6154"/>
    <mergeCell ref="AD6154:AE6154"/>
    <mergeCell ref="AF6154:AG6154"/>
    <mergeCell ref="AH6154:AJ6154"/>
    <mergeCell ref="D6155:E6155"/>
    <mergeCell ref="F6155:J6155"/>
    <mergeCell ref="K6155:M6155"/>
    <mergeCell ref="N6155:Q6155"/>
    <mergeCell ref="R6155:U6155"/>
    <mergeCell ref="V6155:W6155"/>
    <mergeCell ref="X6155:Y6155"/>
    <mergeCell ref="Z6155:AA6155"/>
    <mergeCell ref="AB6155:AC6155"/>
    <mergeCell ref="AD6155:AE6155"/>
    <mergeCell ref="AF6155:AG6155"/>
    <mergeCell ref="AH6155:AJ6155"/>
    <mergeCell ref="D6150:E6150"/>
    <mergeCell ref="F6150:J6150"/>
    <mergeCell ref="K6150:M6150"/>
    <mergeCell ref="N6150:Q6150"/>
    <mergeCell ref="R6150:U6150"/>
    <mergeCell ref="V6150:W6150"/>
    <mergeCell ref="X6150:Y6150"/>
    <mergeCell ref="Z6150:AA6150"/>
    <mergeCell ref="AB6150:AC6150"/>
    <mergeCell ref="AD6150:AE6150"/>
    <mergeCell ref="AF6150:AG6150"/>
    <mergeCell ref="AH6150:AJ6150"/>
    <mergeCell ref="D6151:E6151"/>
    <mergeCell ref="F6151:J6151"/>
    <mergeCell ref="K6151:M6151"/>
    <mergeCell ref="N6151:Q6151"/>
    <mergeCell ref="R6151:U6151"/>
    <mergeCell ref="V6151:W6151"/>
    <mergeCell ref="X6151:Y6151"/>
    <mergeCell ref="Z6151:AA6151"/>
    <mergeCell ref="AB6151:AC6151"/>
    <mergeCell ref="AD6151:AE6151"/>
    <mergeCell ref="AF6151:AG6151"/>
    <mergeCell ref="AH6151:AJ6151"/>
    <mergeCell ref="D6152:E6152"/>
    <mergeCell ref="F6152:J6152"/>
    <mergeCell ref="K6152:M6152"/>
    <mergeCell ref="N6152:Q6152"/>
    <mergeCell ref="R6152:U6152"/>
    <mergeCell ref="V6152:W6152"/>
    <mergeCell ref="X6152:Y6152"/>
    <mergeCell ref="Z6152:AA6152"/>
    <mergeCell ref="AB6152:AC6152"/>
    <mergeCell ref="AD6152:AE6152"/>
    <mergeCell ref="AF6152:AG6152"/>
    <mergeCell ref="AH6152:AJ6152"/>
    <mergeCell ref="D6147:E6147"/>
    <mergeCell ref="F6147:J6147"/>
    <mergeCell ref="K6147:M6147"/>
    <mergeCell ref="N6147:Q6147"/>
    <mergeCell ref="R6147:U6147"/>
    <mergeCell ref="V6147:W6147"/>
    <mergeCell ref="X6147:Y6147"/>
    <mergeCell ref="Z6147:AA6147"/>
    <mergeCell ref="AB6147:AC6147"/>
    <mergeCell ref="AD6147:AE6147"/>
    <mergeCell ref="AF6147:AG6147"/>
    <mergeCell ref="AH6147:AJ6147"/>
    <mergeCell ref="D6148:E6148"/>
    <mergeCell ref="F6148:J6148"/>
    <mergeCell ref="K6148:M6148"/>
    <mergeCell ref="N6148:Q6148"/>
    <mergeCell ref="R6148:U6148"/>
    <mergeCell ref="V6148:W6148"/>
    <mergeCell ref="X6148:Y6148"/>
    <mergeCell ref="Z6148:AA6148"/>
    <mergeCell ref="AB6148:AC6148"/>
    <mergeCell ref="AD6148:AE6148"/>
    <mergeCell ref="AF6148:AG6148"/>
    <mergeCell ref="AH6148:AJ6148"/>
    <mergeCell ref="D6149:E6149"/>
    <mergeCell ref="F6149:J6149"/>
    <mergeCell ref="K6149:M6149"/>
    <mergeCell ref="N6149:Q6149"/>
    <mergeCell ref="R6149:U6149"/>
    <mergeCell ref="V6149:W6149"/>
    <mergeCell ref="X6149:Y6149"/>
    <mergeCell ref="Z6149:AA6149"/>
    <mergeCell ref="AB6149:AC6149"/>
    <mergeCell ref="AD6149:AE6149"/>
    <mergeCell ref="AF6149:AG6149"/>
    <mergeCell ref="AH6149:AJ6149"/>
    <mergeCell ref="D6144:E6144"/>
    <mergeCell ref="F6144:J6144"/>
    <mergeCell ref="K6144:M6144"/>
    <mergeCell ref="N6144:Q6144"/>
    <mergeCell ref="R6144:U6144"/>
    <mergeCell ref="V6144:W6144"/>
    <mergeCell ref="X6144:Y6144"/>
    <mergeCell ref="Z6144:AA6144"/>
    <mergeCell ref="AB6144:AC6144"/>
    <mergeCell ref="AD6144:AE6144"/>
    <mergeCell ref="AF6144:AG6144"/>
    <mergeCell ref="AH6144:AJ6144"/>
    <mergeCell ref="D6145:E6145"/>
    <mergeCell ref="F6145:J6145"/>
    <mergeCell ref="K6145:M6145"/>
    <mergeCell ref="N6145:Q6145"/>
    <mergeCell ref="R6145:U6145"/>
    <mergeCell ref="V6145:W6145"/>
    <mergeCell ref="X6145:Y6145"/>
    <mergeCell ref="Z6145:AA6145"/>
    <mergeCell ref="AB6145:AC6145"/>
    <mergeCell ref="AD6145:AE6145"/>
    <mergeCell ref="AF6145:AG6145"/>
    <mergeCell ref="AH6145:AJ6145"/>
    <mergeCell ref="D6146:E6146"/>
    <mergeCell ref="F6146:J6146"/>
    <mergeCell ref="K6146:M6146"/>
    <mergeCell ref="N6146:Q6146"/>
    <mergeCell ref="R6146:U6146"/>
    <mergeCell ref="V6146:W6146"/>
    <mergeCell ref="X6146:Y6146"/>
    <mergeCell ref="Z6146:AA6146"/>
    <mergeCell ref="AB6146:AC6146"/>
    <mergeCell ref="AD6146:AE6146"/>
    <mergeCell ref="AF6146:AG6146"/>
    <mergeCell ref="AH6146:AJ6146"/>
    <mergeCell ref="D6141:E6141"/>
    <mergeCell ref="F6141:J6141"/>
    <mergeCell ref="K6141:M6141"/>
    <mergeCell ref="N6141:Q6141"/>
    <mergeCell ref="R6141:U6141"/>
    <mergeCell ref="V6141:W6141"/>
    <mergeCell ref="X6141:Y6141"/>
    <mergeCell ref="Z6141:AA6141"/>
    <mergeCell ref="AB6141:AC6141"/>
    <mergeCell ref="AD6141:AE6141"/>
    <mergeCell ref="AF6141:AG6141"/>
    <mergeCell ref="AH6141:AJ6141"/>
    <mergeCell ref="D6142:E6142"/>
    <mergeCell ref="F6142:J6142"/>
    <mergeCell ref="K6142:M6142"/>
    <mergeCell ref="N6142:Q6142"/>
    <mergeCell ref="R6142:U6142"/>
    <mergeCell ref="V6142:W6142"/>
    <mergeCell ref="X6142:Y6142"/>
    <mergeCell ref="Z6142:AA6142"/>
    <mergeCell ref="AB6142:AC6142"/>
    <mergeCell ref="AD6142:AE6142"/>
    <mergeCell ref="AF6142:AG6142"/>
    <mergeCell ref="AH6142:AJ6142"/>
    <mergeCell ref="D6143:E6143"/>
    <mergeCell ref="F6143:J6143"/>
    <mergeCell ref="K6143:M6143"/>
    <mergeCell ref="N6143:Q6143"/>
    <mergeCell ref="R6143:U6143"/>
    <mergeCell ref="V6143:W6143"/>
    <mergeCell ref="X6143:Y6143"/>
    <mergeCell ref="Z6143:AA6143"/>
    <mergeCell ref="AB6143:AC6143"/>
    <mergeCell ref="AD6143:AE6143"/>
    <mergeCell ref="AF6143:AG6143"/>
    <mergeCell ref="AH6143:AJ6143"/>
    <mergeCell ref="D6138:E6138"/>
    <mergeCell ref="F6138:J6138"/>
    <mergeCell ref="K6138:M6138"/>
    <mergeCell ref="N6138:Q6138"/>
    <mergeCell ref="R6138:U6138"/>
    <mergeCell ref="V6138:W6138"/>
    <mergeCell ref="X6138:Y6138"/>
    <mergeCell ref="Z6138:AA6138"/>
    <mergeCell ref="AB6138:AC6138"/>
    <mergeCell ref="AD6138:AE6138"/>
    <mergeCell ref="AF6138:AG6138"/>
    <mergeCell ref="AH6138:AJ6138"/>
    <mergeCell ref="D6139:E6139"/>
    <mergeCell ref="F6139:J6139"/>
    <mergeCell ref="K6139:M6139"/>
    <mergeCell ref="N6139:Q6139"/>
    <mergeCell ref="R6139:U6139"/>
    <mergeCell ref="V6139:W6139"/>
    <mergeCell ref="X6139:Y6139"/>
    <mergeCell ref="Z6139:AA6139"/>
    <mergeCell ref="AB6139:AC6139"/>
    <mergeCell ref="AD6139:AE6139"/>
    <mergeCell ref="AF6139:AG6139"/>
    <mergeCell ref="AH6139:AJ6139"/>
    <mergeCell ref="D6140:E6140"/>
    <mergeCell ref="F6140:J6140"/>
    <mergeCell ref="K6140:M6140"/>
    <mergeCell ref="N6140:Q6140"/>
    <mergeCell ref="R6140:U6140"/>
    <mergeCell ref="V6140:W6140"/>
    <mergeCell ref="X6140:Y6140"/>
    <mergeCell ref="Z6140:AA6140"/>
    <mergeCell ref="AB6140:AC6140"/>
    <mergeCell ref="AD6140:AE6140"/>
    <mergeCell ref="AF6140:AG6140"/>
    <mergeCell ref="AH6140:AJ6140"/>
    <mergeCell ref="D6135:E6135"/>
    <mergeCell ref="F6135:J6135"/>
    <mergeCell ref="K6135:M6135"/>
    <mergeCell ref="N6135:Q6135"/>
    <mergeCell ref="R6135:U6135"/>
    <mergeCell ref="V6135:W6135"/>
    <mergeCell ref="X6135:Y6135"/>
    <mergeCell ref="Z6135:AA6135"/>
    <mergeCell ref="AB6135:AC6135"/>
    <mergeCell ref="AD6135:AE6135"/>
    <mergeCell ref="AF6135:AG6135"/>
    <mergeCell ref="AH6135:AJ6135"/>
    <mergeCell ref="D6136:E6136"/>
    <mergeCell ref="F6136:J6136"/>
    <mergeCell ref="K6136:M6136"/>
    <mergeCell ref="N6136:Q6136"/>
    <mergeCell ref="R6136:U6136"/>
    <mergeCell ref="V6136:W6136"/>
    <mergeCell ref="X6136:Y6136"/>
    <mergeCell ref="Z6136:AA6136"/>
    <mergeCell ref="AB6136:AC6136"/>
    <mergeCell ref="AD6136:AE6136"/>
    <mergeCell ref="AF6136:AG6136"/>
    <mergeCell ref="AH6136:AJ6136"/>
    <mergeCell ref="D6137:E6137"/>
    <mergeCell ref="F6137:J6137"/>
    <mergeCell ref="K6137:M6137"/>
    <mergeCell ref="N6137:Q6137"/>
    <mergeCell ref="R6137:U6137"/>
    <mergeCell ref="V6137:W6137"/>
    <mergeCell ref="X6137:Y6137"/>
    <mergeCell ref="Z6137:AA6137"/>
    <mergeCell ref="AB6137:AC6137"/>
    <mergeCell ref="AD6137:AE6137"/>
    <mergeCell ref="AF6137:AG6137"/>
    <mergeCell ref="AH6137:AJ6137"/>
    <mergeCell ref="B6125:F6125"/>
    <mergeCell ref="H6125:R6125"/>
    <mergeCell ref="AB6126:AG6130"/>
    <mergeCell ref="B6127:E6127"/>
    <mergeCell ref="H6127:N6127"/>
    <mergeCell ref="O6127:R6127"/>
    <mergeCell ref="T6127:AA6127"/>
    <mergeCell ref="B6132:B6133"/>
    <mergeCell ref="D6132:E6133"/>
    <mergeCell ref="G6132:H6133"/>
    <mergeCell ref="J6132:M6133"/>
    <mergeCell ref="N6132:O6133"/>
    <mergeCell ref="Q6132:S6133"/>
    <mergeCell ref="T6132:U6133"/>
    <mergeCell ref="X6132:Y6133"/>
    <mergeCell ref="Z6132:AA6133"/>
    <mergeCell ref="AB6132:AB6133"/>
    <mergeCell ref="AC6132:AC6133"/>
    <mergeCell ref="AE6132:AE6133"/>
    <mergeCell ref="AF6132:AF6133"/>
    <mergeCell ref="AG6132:AH6133"/>
    <mergeCell ref="D6134:E6134"/>
    <mergeCell ref="F6134:J6134"/>
    <mergeCell ref="K6134:M6134"/>
    <mergeCell ref="N6134:Q6134"/>
    <mergeCell ref="R6134:U6134"/>
    <mergeCell ref="V6134:W6134"/>
    <mergeCell ref="X6134:Y6134"/>
    <mergeCell ref="Z6134:AA6134"/>
    <mergeCell ref="AB6134:AC6134"/>
    <mergeCell ref="AD6134:AE6134"/>
    <mergeCell ref="AF6134:AG6134"/>
    <mergeCell ref="AH6134:AJ6134"/>
    <mergeCell ref="D6116:E6116"/>
    <mergeCell ref="F6116:J6116"/>
    <mergeCell ref="K6116:M6116"/>
    <mergeCell ref="N6116:Q6116"/>
    <mergeCell ref="R6116:U6116"/>
    <mergeCell ref="V6116:W6116"/>
    <mergeCell ref="D6117:E6117"/>
    <mergeCell ref="F6117:J6117"/>
    <mergeCell ref="K6117:M6117"/>
    <mergeCell ref="N6117:Q6117"/>
    <mergeCell ref="R6117:U6117"/>
    <mergeCell ref="V6117:W6117"/>
    <mergeCell ref="D6118:E6118"/>
    <mergeCell ref="F6118:J6118"/>
    <mergeCell ref="K6118:M6118"/>
    <mergeCell ref="N6118:Q6118"/>
    <mergeCell ref="R6118:U6118"/>
    <mergeCell ref="V6118:W6118"/>
    <mergeCell ref="D6119:E6119"/>
    <mergeCell ref="F6119:J6119"/>
    <mergeCell ref="K6119:M6119"/>
    <mergeCell ref="N6119:Q6119"/>
    <mergeCell ref="R6119:U6119"/>
    <mergeCell ref="V6119:W6119"/>
    <mergeCell ref="D6120:E6120"/>
    <mergeCell ref="F6120:J6120"/>
    <mergeCell ref="K6120:M6120"/>
    <mergeCell ref="N6120:Q6120"/>
    <mergeCell ref="R6120:U6120"/>
    <mergeCell ref="V6120:W6120"/>
    <mergeCell ref="D6121:E6121"/>
    <mergeCell ref="F6121:J6121"/>
    <mergeCell ref="K6121:M6121"/>
    <mergeCell ref="N6121:Q6121"/>
    <mergeCell ref="R6121:U6121"/>
    <mergeCell ref="V6121:W6121"/>
    <mergeCell ref="D6110:E6110"/>
    <mergeCell ref="F6110:J6110"/>
    <mergeCell ref="K6110:M6110"/>
    <mergeCell ref="N6110:Q6110"/>
    <mergeCell ref="R6110:U6110"/>
    <mergeCell ref="V6110:W6110"/>
    <mergeCell ref="D6111:E6111"/>
    <mergeCell ref="F6111:J6111"/>
    <mergeCell ref="K6111:M6111"/>
    <mergeCell ref="N6111:Q6111"/>
    <mergeCell ref="R6111:U6111"/>
    <mergeCell ref="V6111:W6111"/>
    <mergeCell ref="D6112:E6112"/>
    <mergeCell ref="F6112:J6112"/>
    <mergeCell ref="K6112:M6112"/>
    <mergeCell ref="N6112:Q6112"/>
    <mergeCell ref="R6112:U6112"/>
    <mergeCell ref="V6112:W6112"/>
    <mergeCell ref="D6113:E6113"/>
    <mergeCell ref="F6113:J6113"/>
    <mergeCell ref="K6113:M6113"/>
    <mergeCell ref="N6113:Q6113"/>
    <mergeCell ref="R6113:U6113"/>
    <mergeCell ref="V6113:W6113"/>
    <mergeCell ref="D6114:E6114"/>
    <mergeCell ref="F6114:J6114"/>
    <mergeCell ref="K6114:M6114"/>
    <mergeCell ref="N6114:Q6114"/>
    <mergeCell ref="R6114:U6114"/>
    <mergeCell ref="V6114:W6114"/>
    <mergeCell ref="D6115:E6115"/>
    <mergeCell ref="F6115:J6115"/>
    <mergeCell ref="K6115:M6115"/>
    <mergeCell ref="N6115:Q6115"/>
    <mergeCell ref="R6115:U6115"/>
    <mergeCell ref="V6115:W6115"/>
    <mergeCell ref="D6104:E6104"/>
    <mergeCell ref="F6104:J6104"/>
    <mergeCell ref="K6104:M6104"/>
    <mergeCell ref="N6104:Q6104"/>
    <mergeCell ref="R6104:U6104"/>
    <mergeCell ref="V6104:W6104"/>
    <mergeCell ref="D6105:E6105"/>
    <mergeCell ref="F6105:J6105"/>
    <mergeCell ref="K6105:M6105"/>
    <mergeCell ref="N6105:Q6105"/>
    <mergeCell ref="R6105:U6105"/>
    <mergeCell ref="V6105:W6105"/>
    <mergeCell ref="D6106:E6106"/>
    <mergeCell ref="F6106:J6106"/>
    <mergeCell ref="K6106:M6106"/>
    <mergeCell ref="N6106:Q6106"/>
    <mergeCell ref="R6106:U6106"/>
    <mergeCell ref="V6106:W6106"/>
    <mergeCell ref="D6107:E6107"/>
    <mergeCell ref="F6107:J6107"/>
    <mergeCell ref="K6107:M6107"/>
    <mergeCell ref="N6107:Q6107"/>
    <mergeCell ref="R6107:U6107"/>
    <mergeCell ref="V6107:W6107"/>
    <mergeCell ref="D6108:E6108"/>
    <mergeCell ref="F6108:J6108"/>
    <mergeCell ref="K6108:M6108"/>
    <mergeCell ref="N6108:Q6108"/>
    <mergeCell ref="R6108:U6108"/>
    <mergeCell ref="V6108:W6108"/>
    <mergeCell ref="D6109:E6109"/>
    <mergeCell ref="F6109:J6109"/>
    <mergeCell ref="K6109:M6109"/>
    <mergeCell ref="N6109:Q6109"/>
    <mergeCell ref="R6109:U6109"/>
    <mergeCell ref="V6109:W6109"/>
    <mergeCell ref="D6098:E6098"/>
    <mergeCell ref="F6098:J6098"/>
    <mergeCell ref="K6098:M6098"/>
    <mergeCell ref="N6098:Q6098"/>
    <mergeCell ref="R6098:U6098"/>
    <mergeCell ref="V6098:W6098"/>
    <mergeCell ref="T6096:U6097"/>
    <mergeCell ref="X6096:Y6097"/>
    <mergeCell ref="D6099:E6099"/>
    <mergeCell ref="F6099:J6099"/>
    <mergeCell ref="K6099:M6099"/>
    <mergeCell ref="N6099:Q6099"/>
    <mergeCell ref="R6099:U6099"/>
    <mergeCell ref="V6099:W6099"/>
    <mergeCell ref="D6100:E6100"/>
    <mergeCell ref="F6100:J6100"/>
    <mergeCell ref="K6100:M6100"/>
    <mergeCell ref="N6100:Q6100"/>
    <mergeCell ref="R6100:U6100"/>
    <mergeCell ref="V6100:W6100"/>
    <mergeCell ref="D6101:E6101"/>
    <mergeCell ref="F6101:J6101"/>
    <mergeCell ref="K6101:M6101"/>
    <mergeCell ref="N6101:Q6101"/>
    <mergeCell ref="R6101:U6101"/>
    <mergeCell ref="V6101:W6101"/>
    <mergeCell ref="D6102:E6102"/>
    <mergeCell ref="F6102:J6102"/>
    <mergeCell ref="K6102:M6102"/>
    <mergeCell ref="N6102:Q6102"/>
    <mergeCell ref="R6102:U6102"/>
    <mergeCell ref="V6102:W6102"/>
    <mergeCell ref="D6103:E6103"/>
    <mergeCell ref="F6103:J6103"/>
    <mergeCell ref="K6103:M6103"/>
    <mergeCell ref="N6103:Q6103"/>
    <mergeCell ref="R6103:U6103"/>
    <mergeCell ref="V6103:W6103"/>
    <mergeCell ref="D6086:E6086"/>
    <mergeCell ref="F6086:J6086"/>
    <mergeCell ref="K6086:M6086"/>
    <mergeCell ref="N6086:Q6086"/>
    <mergeCell ref="R6086:U6086"/>
    <mergeCell ref="V6086:W6086"/>
    <mergeCell ref="X6086:Y6086"/>
    <mergeCell ref="Z6086:AA6086"/>
    <mergeCell ref="AB6086:AC6086"/>
    <mergeCell ref="AD6086:AE6086"/>
    <mergeCell ref="AF6086:AG6086"/>
    <mergeCell ref="AH6086:AJ6086"/>
    <mergeCell ref="D6087:E6087"/>
    <mergeCell ref="F6087:J6087"/>
    <mergeCell ref="K6087:M6087"/>
    <mergeCell ref="N6087:Q6087"/>
    <mergeCell ref="R6087:U6087"/>
    <mergeCell ref="V6087:W6087"/>
    <mergeCell ref="X6087:Y6087"/>
    <mergeCell ref="Z6087:AA6087"/>
    <mergeCell ref="AB6087:AC6087"/>
    <mergeCell ref="AD6087:AE6087"/>
    <mergeCell ref="AF6087:AG6087"/>
    <mergeCell ref="AH6087:AJ6087"/>
    <mergeCell ref="B6088:E6088"/>
    <mergeCell ref="B6089:F6089"/>
    <mergeCell ref="H6089:R6089"/>
    <mergeCell ref="AB6090:AG6094"/>
    <mergeCell ref="B6091:E6091"/>
    <mergeCell ref="H6091:N6091"/>
    <mergeCell ref="O6091:R6091"/>
    <mergeCell ref="T6091:AA6091"/>
    <mergeCell ref="Z6096:AA6097"/>
    <mergeCell ref="AB6096:AB6097"/>
    <mergeCell ref="AC6096:AC6097"/>
    <mergeCell ref="AE6096:AE6097"/>
    <mergeCell ref="B6096:B6097"/>
    <mergeCell ref="D6096:E6097"/>
    <mergeCell ref="G6096:H6097"/>
    <mergeCell ref="J6096:M6097"/>
    <mergeCell ref="N6096:O6097"/>
    <mergeCell ref="Q6096:S6097"/>
    <mergeCell ref="AF6096:AF6097"/>
    <mergeCell ref="AG6096:AH6097"/>
    <mergeCell ref="D6083:E6083"/>
    <mergeCell ref="F6083:J6083"/>
    <mergeCell ref="K6083:M6083"/>
    <mergeCell ref="N6083:Q6083"/>
    <mergeCell ref="R6083:U6083"/>
    <mergeCell ref="V6083:W6083"/>
    <mergeCell ref="X6083:Y6083"/>
    <mergeCell ref="Z6083:AA6083"/>
    <mergeCell ref="AB6083:AC6083"/>
    <mergeCell ref="AD6083:AE6083"/>
    <mergeCell ref="AF6083:AG6083"/>
    <mergeCell ref="AH6083:AJ6083"/>
    <mergeCell ref="D6084:E6084"/>
    <mergeCell ref="F6084:J6084"/>
    <mergeCell ref="K6084:M6084"/>
    <mergeCell ref="N6084:Q6084"/>
    <mergeCell ref="R6084:U6084"/>
    <mergeCell ref="V6084:W6084"/>
    <mergeCell ref="X6084:Y6084"/>
    <mergeCell ref="Z6084:AA6084"/>
    <mergeCell ref="AB6084:AC6084"/>
    <mergeCell ref="AD6084:AE6084"/>
    <mergeCell ref="AF6084:AG6084"/>
    <mergeCell ref="AH6084:AJ6084"/>
    <mergeCell ref="D6085:E6085"/>
    <mergeCell ref="F6085:J6085"/>
    <mergeCell ref="K6085:M6085"/>
    <mergeCell ref="N6085:Q6085"/>
    <mergeCell ref="R6085:U6085"/>
    <mergeCell ref="V6085:W6085"/>
    <mergeCell ref="X6085:Y6085"/>
    <mergeCell ref="Z6085:AA6085"/>
    <mergeCell ref="AB6085:AC6085"/>
    <mergeCell ref="AD6085:AE6085"/>
    <mergeCell ref="AF6085:AG6085"/>
    <mergeCell ref="AH6085:AJ6085"/>
    <mergeCell ref="D6080:E6080"/>
    <mergeCell ref="F6080:J6080"/>
    <mergeCell ref="K6080:M6080"/>
    <mergeCell ref="N6080:Q6080"/>
    <mergeCell ref="R6080:U6080"/>
    <mergeCell ref="V6080:W6080"/>
    <mergeCell ref="X6080:Y6080"/>
    <mergeCell ref="Z6080:AA6080"/>
    <mergeCell ref="AB6080:AC6080"/>
    <mergeCell ref="AD6080:AE6080"/>
    <mergeCell ref="AF6080:AG6080"/>
    <mergeCell ref="AH6080:AJ6080"/>
    <mergeCell ref="D6081:E6081"/>
    <mergeCell ref="F6081:J6081"/>
    <mergeCell ref="K6081:M6081"/>
    <mergeCell ref="N6081:Q6081"/>
    <mergeCell ref="R6081:U6081"/>
    <mergeCell ref="V6081:W6081"/>
    <mergeCell ref="X6081:Y6081"/>
    <mergeCell ref="Z6081:AA6081"/>
    <mergeCell ref="AB6081:AC6081"/>
    <mergeCell ref="AD6081:AE6081"/>
    <mergeCell ref="AF6081:AG6081"/>
    <mergeCell ref="AH6081:AJ6081"/>
    <mergeCell ref="D6082:E6082"/>
    <mergeCell ref="F6082:J6082"/>
    <mergeCell ref="K6082:M6082"/>
    <mergeCell ref="N6082:Q6082"/>
    <mergeCell ref="R6082:U6082"/>
    <mergeCell ref="V6082:W6082"/>
    <mergeCell ref="X6082:Y6082"/>
    <mergeCell ref="Z6082:AA6082"/>
    <mergeCell ref="AB6082:AC6082"/>
    <mergeCell ref="AD6082:AE6082"/>
    <mergeCell ref="AF6082:AG6082"/>
    <mergeCell ref="AH6082:AJ6082"/>
    <mergeCell ref="D6077:E6077"/>
    <mergeCell ref="F6077:J6077"/>
    <mergeCell ref="K6077:M6077"/>
    <mergeCell ref="N6077:Q6077"/>
    <mergeCell ref="R6077:U6077"/>
    <mergeCell ref="V6077:W6077"/>
    <mergeCell ref="X6077:Y6077"/>
    <mergeCell ref="Z6077:AA6077"/>
    <mergeCell ref="AB6077:AC6077"/>
    <mergeCell ref="AD6077:AE6077"/>
    <mergeCell ref="AF6077:AG6077"/>
    <mergeCell ref="AH6077:AJ6077"/>
    <mergeCell ref="D6078:E6078"/>
    <mergeCell ref="F6078:J6078"/>
    <mergeCell ref="K6078:M6078"/>
    <mergeCell ref="N6078:Q6078"/>
    <mergeCell ref="R6078:U6078"/>
    <mergeCell ref="V6078:W6078"/>
    <mergeCell ref="X6078:Y6078"/>
    <mergeCell ref="Z6078:AA6078"/>
    <mergeCell ref="AB6078:AC6078"/>
    <mergeCell ref="AD6078:AE6078"/>
    <mergeCell ref="AF6078:AG6078"/>
    <mergeCell ref="AH6078:AJ6078"/>
    <mergeCell ref="D6079:E6079"/>
    <mergeCell ref="F6079:J6079"/>
    <mergeCell ref="K6079:M6079"/>
    <mergeCell ref="N6079:Q6079"/>
    <mergeCell ref="R6079:U6079"/>
    <mergeCell ref="V6079:W6079"/>
    <mergeCell ref="X6079:Y6079"/>
    <mergeCell ref="Z6079:AA6079"/>
    <mergeCell ref="AB6079:AC6079"/>
    <mergeCell ref="AD6079:AE6079"/>
    <mergeCell ref="AF6079:AG6079"/>
    <mergeCell ref="AH6079:AJ6079"/>
    <mergeCell ref="D6074:E6074"/>
    <mergeCell ref="F6074:J6074"/>
    <mergeCell ref="K6074:M6074"/>
    <mergeCell ref="N6074:Q6074"/>
    <mergeCell ref="R6074:U6074"/>
    <mergeCell ref="V6074:W6074"/>
    <mergeCell ref="X6074:Y6074"/>
    <mergeCell ref="Z6074:AA6074"/>
    <mergeCell ref="AB6074:AC6074"/>
    <mergeCell ref="AD6074:AE6074"/>
    <mergeCell ref="AF6074:AG6074"/>
    <mergeCell ref="AH6074:AJ6074"/>
    <mergeCell ref="D6075:E6075"/>
    <mergeCell ref="F6075:J6075"/>
    <mergeCell ref="K6075:M6075"/>
    <mergeCell ref="N6075:Q6075"/>
    <mergeCell ref="R6075:U6075"/>
    <mergeCell ref="V6075:W6075"/>
    <mergeCell ref="X6075:Y6075"/>
    <mergeCell ref="Z6075:AA6075"/>
    <mergeCell ref="AB6075:AC6075"/>
    <mergeCell ref="AD6075:AE6075"/>
    <mergeCell ref="AF6075:AG6075"/>
    <mergeCell ref="AH6075:AJ6075"/>
    <mergeCell ref="D6076:E6076"/>
    <mergeCell ref="F6076:J6076"/>
    <mergeCell ref="K6076:M6076"/>
    <mergeCell ref="N6076:Q6076"/>
    <mergeCell ref="R6076:U6076"/>
    <mergeCell ref="V6076:W6076"/>
    <mergeCell ref="X6076:Y6076"/>
    <mergeCell ref="Z6076:AA6076"/>
    <mergeCell ref="AB6076:AC6076"/>
    <mergeCell ref="AD6076:AE6076"/>
    <mergeCell ref="AF6076:AG6076"/>
    <mergeCell ref="AH6076:AJ6076"/>
    <mergeCell ref="D6071:E6071"/>
    <mergeCell ref="F6071:J6071"/>
    <mergeCell ref="K6071:M6071"/>
    <mergeCell ref="N6071:Q6071"/>
    <mergeCell ref="R6071:U6071"/>
    <mergeCell ref="V6071:W6071"/>
    <mergeCell ref="X6071:Y6071"/>
    <mergeCell ref="Z6071:AA6071"/>
    <mergeCell ref="AB6071:AC6071"/>
    <mergeCell ref="AD6071:AE6071"/>
    <mergeCell ref="AF6071:AG6071"/>
    <mergeCell ref="AH6071:AJ6071"/>
    <mergeCell ref="D6072:E6072"/>
    <mergeCell ref="F6072:J6072"/>
    <mergeCell ref="K6072:M6072"/>
    <mergeCell ref="N6072:Q6072"/>
    <mergeCell ref="R6072:U6072"/>
    <mergeCell ref="V6072:W6072"/>
    <mergeCell ref="X6072:Y6072"/>
    <mergeCell ref="Z6072:AA6072"/>
    <mergeCell ref="AB6072:AC6072"/>
    <mergeCell ref="AD6072:AE6072"/>
    <mergeCell ref="AF6072:AG6072"/>
    <mergeCell ref="AH6072:AJ6072"/>
    <mergeCell ref="D6073:E6073"/>
    <mergeCell ref="F6073:J6073"/>
    <mergeCell ref="K6073:M6073"/>
    <mergeCell ref="N6073:Q6073"/>
    <mergeCell ref="R6073:U6073"/>
    <mergeCell ref="V6073:W6073"/>
    <mergeCell ref="X6073:Y6073"/>
    <mergeCell ref="Z6073:AA6073"/>
    <mergeCell ref="AB6073:AC6073"/>
    <mergeCell ref="AD6073:AE6073"/>
    <mergeCell ref="AF6073:AG6073"/>
    <mergeCell ref="AH6073:AJ6073"/>
    <mergeCell ref="D6068:E6068"/>
    <mergeCell ref="F6068:J6068"/>
    <mergeCell ref="K6068:M6068"/>
    <mergeCell ref="N6068:Q6068"/>
    <mergeCell ref="R6068:U6068"/>
    <mergeCell ref="V6068:W6068"/>
    <mergeCell ref="X6068:Y6068"/>
    <mergeCell ref="Z6068:AA6068"/>
    <mergeCell ref="AB6068:AC6068"/>
    <mergeCell ref="AD6068:AE6068"/>
    <mergeCell ref="AF6068:AG6068"/>
    <mergeCell ref="AH6068:AJ6068"/>
    <mergeCell ref="D6069:E6069"/>
    <mergeCell ref="F6069:J6069"/>
    <mergeCell ref="K6069:M6069"/>
    <mergeCell ref="N6069:Q6069"/>
    <mergeCell ref="R6069:U6069"/>
    <mergeCell ref="V6069:W6069"/>
    <mergeCell ref="X6069:Y6069"/>
    <mergeCell ref="Z6069:AA6069"/>
    <mergeCell ref="AB6069:AC6069"/>
    <mergeCell ref="AD6069:AE6069"/>
    <mergeCell ref="AF6069:AG6069"/>
    <mergeCell ref="AH6069:AJ6069"/>
    <mergeCell ref="D6070:E6070"/>
    <mergeCell ref="F6070:J6070"/>
    <mergeCell ref="K6070:M6070"/>
    <mergeCell ref="N6070:Q6070"/>
    <mergeCell ref="R6070:U6070"/>
    <mergeCell ref="V6070:W6070"/>
    <mergeCell ref="X6070:Y6070"/>
    <mergeCell ref="Z6070:AA6070"/>
    <mergeCell ref="AB6070:AC6070"/>
    <mergeCell ref="AD6070:AE6070"/>
    <mergeCell ref="AF6070:AG6070"/>
    <mergeCell ref="AH6070:AJ6070"/>
    <mergeCell ref="D6065:E6065"/>
    <mergeCell ref="F6065:J6065"/>
    <mergeCell ref="K6065:M6065"/>
    <mergeCell ref="N6065:Q6065"/>
    <mergeCell ref="R6065:U6065"/>
    <mergeCell ref="V6065:W6065"/>
    <mergeCell ref="X6065:Y6065"/>
    <mergeCell ref="Z6065:AA6065"/>
    <mergeCell ref="AB6065:AC6065"/>
    <mergeCell ref="AD6065:AE6065"/>
    <mergeCell ref="AF6065:AG6065"/>
    <mergeCell ref="AH6065:AJ6065"/>
    <mergeCell ref="D6066:E6066"/>
    <mergeCell ref="F6066:J6066"/>
    <mergeCell ref="K6066:M6066"/>
    <mergeCell ref="N6066:Q6066"/>
    <mergeCell ref="R6066:U6066"/>
    <mergeCell ref="V6066:W6066"/>
    <mergeCell ref="X6066:Y6066"/>
    <mergeCell ref="Z6066:AA6066"/>
    <mergeCell ref="AB6066:AC6066"/>
    <mergeCell ref="AD6066:AE6066"/>
    <mergeCell ref="AF6066:AG6066"/>
    <mergeCell ref="AH6066:AJ6066"/>
    <mergeCell ref="D6067:E6067"/>
    <mergeCell ref="F6067:J6067"/>
    <mergeCell ref="K6067:M6067"/>
    <mergeCell ref="N6067:Q6067"/>
    <mergeCell ref="R6067:U6067"/>
    <mergeCell ref="V6067:W6067"/>
    <mergeCell ref="X6067:Y6067"/>
    <mergeCell ref="Z6067:AA6067"/>
    <mergeCell ref="AB6067:AC6067"/>
    <mergeCell ref="AD6067:AE6067"/>
    <mergeCell ref="AF6067:AG6067"/>
    <mergeCell ref="AH6067:AJ6067"/>
    <mergeCell ref="D6062:E6062"/>
    <mergeCell ref="F6062:J6062"/>
    <mergeCell ref="K6062:M6062"/>
    <mergeCell ref="N6062:Q6062"/>
    <mergeCell ref="R6062:U6062"/>
    <mergeCell ref="V6062:W6062"/>
    <mergeCell ref="X6062:Y6062"/>
    <mergeCell ref="Z6062:AA6062"/>
    <mergeCell ref="AB6062:AC6062"/>
    <mergeCell ref="AD6062:AE6062"/>
    <mergeCell ref="AF6062:AG6062"/>
    <mergeCell ref="AH6062:AJ6062"/>
    <mergeCell ref="D6063:E6063"/>
    <mergeCell ref="F6063:J6063"/>
    <mergeCell ref="K6063:M6063"/>
    <mergeCell ref="N6063:Q6063"/>
    <mergeCell ref="R6063:U6063"/>
    <mergeCell ref="V6063:W6063"/>
    <mergeCell ref="X6063:Y6063"/>
    <mergeCell ref="Z6063:AA6063"/>
    <mergeCell ref="AB6063:AC6063"/>
    <mergeCell ref="AD6063:AE6063"/>
    <mergeCell ref="AF6063:AG6063"/>
    <mergeCell ref="AH6063:AJ6063"/>
    <mergeCell ref="D6064:E6064"/>
    <mergeCell ref="F6064:J6064"/>
    <mergeCell ref="K6064:M6064"/>
    <mergeCell ref="N6064:Q6064"/>
    <mergeCell ref="R6064:U6064"/>
    <mergeCell ref="V6064:W6064"/>
    <mergeCell ref="X6064:Y6064"/>
    <mergeCell ref="Z6064:AA6064"/>
    <mergeCell ref="AB6064:AC6064"/>
    <mergeCell ref="AD6064:AE6064"/>
    <mergeCell ref="AF6064:AG6064"/>
    <mergeCell ref="AH6064:AJ6064"/>
    <mergeCell ref="D6059:E6059"/>
    <mergeCell ref="F6059:J6059"/>
    <mergeCell ref="K6059:M6059"/>
    <mergeCell ref="N6059:Q6059"/>
    <mergeCell ref="R6059:U6059"/>
    <mergeCell ref="V6059:W6059"/>
    <mergeCell ref="X6059:Y6059"/>
    <mergeCell ref="Z6059:AA6059"/>
    <mergeCell ref="AB6059:AC6059"/>
    <mergeCell ref="AD6059:AE6059"/>
    <mergeCell ref="AF6059:AG6059"/>
    <mergeCell ref="AH6059:AJ6059"/>
    <mergeCell ref="D6060:E6060"/>
    <mergeCell ref="F6060:J6060"/>
    <mergeCell ref="K6060:M6060"/>
    <mergeCell ref="N6060:Q6060"/>
    <mergeCell ref="R6060:U6060"/>
    <mergeCell ref="V6060:W6060"/>
    <mergeCell ref="X6060:Y6060"/>
    <mergeCell ref="Z6060:AA6060"/>
    <mergeCell ref="AB6060:AC6060"/>
    <mergeCell ref="AD6060:AE6060"/>
    <mergeCell ref="AF6060:AG6060"/>
    <mergeCell ref="AH6060:AJ6060"/>
    <mergeCell ref="D6061:E6061"/>
    <mergeCell ref="F6061:J6061"/>
    <mergeCell ref="K6061:M6061"/>
    <mergeCell ref="N6061:Q6061"/>
    <mergeCell ref="R6061:U6061"/>
    <mergeCell ref="V6061:W6061"/>
    <mergeCell ref="X6061:Y6061"/>
    <mergeCell ref="Z6061:AA6061"/>
    <mergeCell ref="AB6061:AC6061"/>
    <mergeCell ref="AD6061:AE6061"/>
    <mergeCell ref="AF6061:AG6061"/>
    <mergeCell ref="AH6061:AJ6061"/>
    <mergeCell ref="D6056:E6056"/>
    <mergeCell ref="F6056:J6056"/>
    <mergeCell ref="K6056:M6056"/>
    <mergeCell ref="N6056:Q6056"/>
    <mergeCell ref="R6056:U6056"/>
    <mergeCell ref="V6056:W6056"/>
    <mergeCell ref="X6056:Y6056"/>
    <mergeCell ref="Z6056:AA6056"/>
    <mergeCell ref="AB6056:AC6056"/>
    <mergeCell ref="AD6056:AE6056"/>
    <mergeCell ref="AF6056:AG6056"/>
    <mergeCell ref="AH6056:AJ6056"/>
    <mergeCell ref="D6057:E6057"/>
    <mergeCell ref="F6057:J6057"/>
    <mergeCell ref="K6057:M6057"/>
    <mergeCell ref="N6057:Q6057"/>
    <mergeCell ref="R6057:U6057"/>
    <mergeCell ref="V6057:W6057"/>
    <mergeCell ref="X6057:Y6057"/>
    <mergeCell ref="Z6057:AA6057"/>
    <mergeCell ref="AB6057:AC6057"/>
    <mergeCell ref="AD6057:AE6057"/>
    <mergeCell ref="AF6057:AG6057"/>
    <mergeCell ref="AH6057:AJ6057"/>
    <mergeCell ref="D6058:E6058"/>
    <mergeCell ref="F6058:J6058"/>
    <mergeCell ref="K6058:M6058"/>
    <mergeCell ref="N6058:Q6058"/>
    <mergeCell ref="R6058:U6058"/>
    <mergeCell ref="V6058:W6058"/>
    <mergeCell ref="X6058:Y6058"/>
    <mergeCell ref="Z6058:AA6058"/>
    <mergeCell ref="AB6058:AC6058"/>
    <mergeCell ref="AD6058:AE6058"/>
    <mergeCell ref="AF6058:AG6058"/>
    <mergeCell ref="AH6058:AJ6058"/>
    <mergeCell ref="D6053:E6053"/>
    <mergeCell ref="F6053:J6053"/>
    <mergeCell ref="K6053:M6053"/>
    <mergeCell ref="N6053:Q6053"/>
    <mergeCell ref="R6053:U6053"/>
    <mergeCell ref="V6053:W6053"/>
    <mergeCell ref="X6053:Y6053"/>
    <mergeCell ref="Z6053:AA6053"/>
    <mergeCell ref="AB6053:AC6053"/>
    <mergeCell ref="AD6053:AE6053"/>
    <mergeCell ref="AF6053:AG6053"/>
    <mergeCell ref="AH6053:AJ6053"/>
    <mergeCell ref="D6054:E6054"/>
    <mergeCell ref="F6054:J6054"/>
    <mergeCell ref="K6054:M6054"/>
    <mergeCell ref="N6054:Q6054"/>
    <mergeCell ref="R6054:U6054"/>
    <mergeCell ref="V6054:W6054"/>
    <mergeCell ref="X6054:Y6054"/>
    <mergeCell ref="Z6054:AA6054"/>
    <mergeCell ref="AB6054:AC6054"/>
    <mergeCell ref="AD6054:AE6054"/>
    <mergeCell ref="AF6054:AG6054"/>
    <mergeCell ref="AH6054:AJ6054"/>
    <mergeCell ref="D6055:E6055"/>
    <mergeCell ref="F6055:J6055"/>
    <mergeCell ref="K6055:M6055"/>
    <mergeCell ref="N6055:Q6055"/>
    <mergeCell ref="R6055:U6055"/>
    <mergeCell ref="V6055:W6055"/>
    <mergeCell ref="X6055:Y6055"/>
    <mergeCell ref="Z6055:AA6055"/>
    <mergeCell ref="AB6055:AC6055"/>
    <mergeCell ref="AD6055:AE6055"/>
    <mergeCell ref="AF6055:AG6055"/>
    <mergeCell ref="AH6055:AJ6055"/>
    <mergeCell ref="D6050:E6050"/>
    <mergeCell ref="F6050:J6050"/>
    <mergeCell ref="K6050:M6050"/>
    <mergeCell ref="N6050:Q6050"/>
    <mergeCell ref="R6050:U6050"/>
    <mergeCell ref="V6050:W6050"/>
    <mergeCell ref="X6050:Y6050"/>
    <mergeCell ref="Z6050:AA6050"/>
    <mergeCell ref="AB6050:AC6050"/>
    <mergeCell ref="AD6050:AE6050"/>
    <mergeCell ref="AF6050:AG6050"/>
    <mergeCell ref="AH6050:AJ6050"/>
    <mergeCell ref="D6051:E6051"/>
    <mergeCell ref="F6051:J6051"/>
    <mergeCell ref="K6051:M6051"/>
    <mergeCell ref="N6051:Q6051"/>
    <mergeCell ref="R6051:U6051"/>
    <mergeCell ref="V6051:W6051"/>
    <mergeCell ref="X6051:Y6051"/>
    <mergeCell ref="Z6051:AA6051"/>
    <mergeCell ref="AB6051:AC6051"/>
    <mergeCell ref="AD6051:AE6051"/>
    <mergeCell ref="AF6051:AG6051"/>
    <mergeCell ref="AH6051:AJ6051"/>
    <mergeCell ref="D6052:E6052"/>
    <mergeCell ref="F6052:J6052"/>
    <mergeCell ref="K6052:M6052"/>
    <mergeCell ref="N6052:Q6052"/>
    <mergeCell ref="R6052:U6052"/>
    <mergeCell ref="V6052:W6052"/>
    <mergeCell ref="X6052:Y6052"/>
    <mergeCell ref="Z6052:AA6052"/>
    <mergeCell ref="AB6052:AC6052"/>
    <mergeCell ref="AD6052:AE6052"/>
    <mergeCell ref="AF6052:AG6052"/>
    <mergeCell ref="AH6052:AJ6052"/>
    <mergeCell ref="B6040:F6040"/>
    <mergeCell ref="H6040:R6040"/>
    <mergeCell ref="AB6041:AG6045"/>
    <mergeCell ref="B6042:E6042"/>
    <mergeCell ref="H6042:N6042"/>
    <mergeCell ref="O6042:R6042"/>
    <mergeCell ref="T6042:AA6042"/>
    <mergeCell ref="B6047:B6048"/>
    <mergeCell ref="D6047:E6048"/>
    <mergeCell ref="G6047:H6048"/>
    <mergeCell ref="J6047:M6048"/>
    <mergeCell ref="N6047:O6048"/>
    <mergeCell ref="Q6047:S6048"/>
    <mergeCell ref="T6047:U6048"/>
    <mergeCell ref="X6047:Y6048"/>
    <mergeCell ref="Z6047:AA6048"/>
    <mergeCell ref="AB6047:AB6048"/>
    <mergeCell ref="AC6047:AC6048"/>
    <mergeCell ref="AE6047:AE6048"/>
    <mergeCell ref="AF6047:AF6048"/>
    <mergeCell ref="AG6047:AH6048"/>
    <mergeCell ref="D6049:E6049"/>
    <mergeCell ref="F6049:J6049"/>
    <mergeCell ref="K6049:M6049"/>
    <mergeCell ref="N6049:Q6049"/>
    <mergeCell ref="R6049:U6049"/>
    <mergeCell ref="V6049:W6049"/>
    <mergeCell ref="X6049:Y6049"/>
    <mergeCell ref="Z6049:AA6049"/>
    <mergeCell ref="AB6049:AC6049"/>
    <mergeCell ref="AD6049:AE6049"/>
    <mergeCell ref="AF6049:AG6049"/>
    <mergeCell ref="AH6049:AJ6049"/>
    <mergeCell ref="D6031:E6031"/>
    <mergeCell ref="F6031:J6031"/>
    <mergeCell ref="K6031:M6031"/>
    <mergeCell ref="N6031:Q6031"/>
    <mergeCell ref="R6031:U6031"/>
    <mergeCell ref="V6031:W6031"/>
    <mergeCell ref="D6032:E6032"/>
    <mergeCell ref="F6032:J6032"/>
    <mergeCell ref="K6032:M6032"/>
    <mergeCell ref="N6032:Q6032"/>
    <mergeCell ref="R6032:U6032"/>
    <mergeCell ref="V6032:W6032"/>
    <mergeCell ref="D6033:E6033"/>
    <mergeCell ref="F6033:J6033"/>
    <mergeCell ref="K6033:M6033"/>
    <mergeCell ref="N6033:Q6033"/>
    <mergeCell ref="R6033:U6033"/>
    <mergeCell ref="V6033:W6033"/>
    <mergeCell ref="D6034:E6034"/>
    <mergeCell ref="F6034:J6034"/>
    <mergeCell ref="K6034:M6034"/>
    <mergeCell ref="N6034:Q6034"/>
    <mergeCell ref="R6034:U6034"/>
    <mergeCell ref="V6034:W6034"/>
    <mergeCell ref="D6035:E6035"/>
    <mergeCell ref="F6035:J6035"/>
    <mergeCell ref="K6035:M6035"/>
    <mergeCell ref="N6035:Q6035"/>
    <mergeCell ref="R6035:U6035"/>
    <mergeCell ref="V6035:W6035"/>
    <mergeCell ref="D6036:E6036"/>
    <mergeCell ref="F6036:J6036"/>
    <mergeCell ref="K6036:M6036"/>
    <mergeCell ref="N6036:Q6036"/>
    <mergeCell ref="R6036:U6036"/>
    <mergeCell ref="V6036:W6036"/>
    <mergeCell ref="D6025:E6025"/>
    <mergeCell ref="F6025:J6025"/>
    <mergeCell ref="K6025:M6025"/>
    <mergeCell ref="N6025:Q6025"/>
    <mergeCell ref="R6025:U6025"/>
    <mergeCell ref="V6025:W6025"/>
    <mergeCell ref="D6026:E6026"/>
    <mergeCell ref="F6026:J6026"/>
    <mergeCell ref="K6026:M6026"/>
    <mergeCell ref="N6026:Q6026"/>
    <mergeCell ref="R6026:U6026"/>
    <mergeCell ref="V6026:W6026"/>
    <mergeCell ref="D6027:E6027"/>
    <mergeCell ref="F6027:J6027"/>
    <mergeCell ref="K6027:M6027"/>
    <mergeCell ref="N6027:Q6027"/>
    <mergeCell ref="R6027:U6027"/>
    <mergeCell ref="V6027:W6027"/>
    <mergeCell ref="D6028:E6028"/>
    <mergeCell ref="F6028:J6028"/>
    <mergeCell ref="K6028:M6028"/>
    <mergeCell ref="N6028:Q6028"/>
    <mergeCell ref="R6028:U6028"/>
    <mergeCell ref="V6028:W6028"/>
    <mergeCell ref="D6029:E6029"/>
    <mergeCell ref="F6029:J6029"/>
    <mergeCell ref="K6029:M6029"/>
    <mergeCell ref="N6029:Q6029"/>
    <mergeCell ref="R6029:U6029"/>
    <mergeCell ref="V6029:W6029"/>
    <mergeCell ref="D6030:E6030"/>
    <mergeCell ref="F6030:J6030"/>
    <mergeCell ref="K6030:M6030"/>
    <mergeCell ref="N6030:Q6030"/>
    <mergeCell ref="R6030:U6030"/>
    <mergeCell ref="V6030:W6030"/>
    <mergeCell ref="D6019:E6019"/>
    <mergeCell ref="F6019:J6019"/>
    <mergeCell ref="K6019:M6019"/>
    <mergeCell ref="N6019:Q6019"/>
    <mergeCell ref="R6019:U6019"/>
    <mergeCell ref="V6019:W6019"/>
    <mergeCell ref="D6020:E6020"/>
    <mergeCell ref="F6020:J6020"/>
    <mergeCell ref="K6020:M6020"/>
    <mergeCell ref="N6020:Q6020"/>
    <mergeCell ref="R6020:U6020"/>
    <mergeCell ref="V6020:W6020"/>
    <mergeCell ref="D6021:E6021"/>
    <mergeCell ref="F6021:J6021"/>
    <mergeCell ref="K6021:M6021"/>
    <mergeCell ref="N6021:Q6021"/>
    <mergeCell ref="R6021:U6021"/>
    <mergeCell ref="V6021:W6021"/>
    <mergeCell ref="D6022:E6022"/>
    <mergeCell ref="F6022:J6022"/>
    <mergeCell ref="K6022:M6022"/>
    <mergeCell ref="N6022:Q6022"/>
    <mergeCell ref="R6022:U6022"/>
    <mergeCell ref="V6022:W6022"/>
    <mergeCell ref="D6023:E6023"/>
    <mergeCell ref="F6023:J6023"/>
    <mergeCell ref="K6023:M6023"/>
    <mergeCell ref="N6023:Q6023"/>
    <mergeCell ref="R6023:U6023"/>
    <mergeCell ref="V6023:W6023"/>
    <mergeCell ref="D6024:E6024"/>
    <mergeCell ref="F6024:J6024"/>
    <mergeCell ref="K6024:M6024"/>
    <mergeCell ref="N6024:Q6024"/>
    <mergeCell ref="R6024:U6024"/>
    <mergeCell ref="V6024:W6024"/>
    <mergeCell ref="D6013:E6013"/>
    <mergeCell ref="F6013:J6013"/>
    <mergeCell ref="K6013:M6013"/>
    <mergeCell ref="N6013:Q6013"/>
    <mergeCell ref="R6013:U6013"/>
    <mergeCell ref="V6013:W6013"/>
    <mergeCell ref="T6011:U6012"/>
    <mergeCell ref="X6011:Y6012"/>
    <mergeCell ref="D6014:E6014"/>
    <mergeCell ref="F6014:J6014"/>
    <mergeCell ref="K6014:M6014"/>
    <mergeCell ref="N6014:Q6014"/>
    <mergeCell ref="R6014:U6014"/>
    <mergeCell ref="V6014:W6014"/>
    <mergeCell ref="D6015:E6015"/>
    <mergeCell ref="F6015:J6015"/>
    <mergeCell ref="K6015:M6015"/>
    <mergeCell ref="N6015:Q6015"/>
    <mergeCell ref="R6015:U6015"/>
    <mergeCell ref="V6015:W6015"/>
    <mergeCell ref="D6016:E6016"/>
    <mergeCell ref="F6016:J6016"/>
    <mergeCell ref="K6016:M6016"/>
    <mergeCell ref="N6016:Q6016"/>
    <mergeCell ref="R6016:U6016"/>
    <mergeCell ref="V6016:W6016"/>
    <mergeCell ref="D6017:E6017"/>
    <mergeCell ref="F6017:J6017"/>
    <mergeCell ref="K6017:M6017"/>
    <mergeCell ref="N6017:Q6017"/>
    <mergeCell ref="R6017:U6017"/>
    <mergeCell ref="V6017:W6017"/>
    <mergeCell ref="D6018:E6018"/>
    <mergeCell ref="F6018:J6018"/>
    <mergeCell ref="K6018:M6018"/>
    <mergeCell ref="N6018:Q6018"/>
    <mergeCell ref="R6018:U6018"/>
    <mergeCell ref="V6018:W6018"/>
    <mergeCell ref="D6001:E6001"/>
    <mergeCell ref="F6001:J6001"/>
    <mergeCell ref="K6001:M6001"/>
    <mergeCell ref="N6001:Q6001"/>
    <mergeCell ref="R6001:U6001"/>
    <mergeCell ref="V6001:W6001"/>
    <mergeCell ref="X6001:Y6001"/>
    <mergeCell ref="Z6001:AA6001"/>
    <mergeCell ref="AB6001:AC6001"/>
    <mergeCell ref="AD6001:AE6001"/>
    <mergeCell ref="AF6001:AG6001"/>
    <mergeCell ref="AH6001:AJ6001"/>
    <mergeCell ref="D6002:E6002"/>
    <mergeCell ref="F6002:J6002"/>
    <mergeCell ref="K6002:M6002"/>
    <mergeCell ref="N6002:Q6002"/>
    <mergeCell ref="R6002:U6002"/>
    <mergeCell ref="V6002:W6002"/>
    <mergeCell ref="X6002:Y6002"/>
    <mergeCell ref="Z6002:AA6002"/>
    <mergeCell ref="AB6002:AC6002"/>
    <mergeCell ref="AD6002:AE6002"/>
    <mergeCell ref="AF6002:AG6002"/>
    <mergeCell ref="AH6002:AJ6002"/>
    <mergeCell ref="B6003:E6003"/>
    <mergeCell ref="B6004:F6004"/>
    <mergeCell ref="H6004:R6004"/>
    <mergeCell ref="AB6005:AG6009"/>
    <mergeCell ref="B6006:E6006"/>
    <mergeCell ref="H6006:N6006"/>
    <mergeCell ref="O6006:R6006"/>
    <mergeCell ref="T6006:AA6006"/>
    <mergeCell ref="Z6011:AA6012"/>
    <mergeCell ref="AB6011:AB6012"/>
    <mergeCell ref="AC6011:AC6012"/>
    <mergeCell ref="AE6011:AE6012"/>
    <mergeCell ref="B6011:B6012"/>
    <mergeCell ref="D6011:E6012"/>
    <mergeCell ref="G6011:H6012"/>
    <mergeCell ref="J6011:M6012"/>
    <mergeCell ref="N6011:O6012"/>
    <mergeCell ref="Q6011:S6012"/>
    <mergeCell ref="AF6011:AF6012"/>
    <mergeCell ref="AG6011:AH6012"/>
    <mergeCell ref="D5998:E5998"/>
    <mergeCell ref="F5998:J5998"/>
    <mergeCell ref="K5998:M5998"/>
    <mergeCell ref="N5998:Q5998"/>
    <mergeCell ref="R5998:U5998"/>
    <mergeCell ref="V5998:W5998"/>
    <mergeCell ref="X5998:Y5998"/>
    <mergeCell ref="Z5998:AA5998"/>
    <mergeCell ref="AB5998:AC5998"/>
    <mergeCell ref="AD5998:AE5998"/>
    <mergeCell ref="AF5998:AG5998"/>
    <mergeCell ref="AH5998:AJ5998"/>
    <mergeCell ref="D5999:E5999"/>
    <mergeCell ref="F5999:J5999"/>
    <mergeCell ref="K5999:M5999"/>
    <mergeCell ref="N5999:Q5999"/>
    <mergeCell ref="R5999:U5999"/>
    <mergeCell ref="V5999:W5999"/>
    <mergeCell ref="X5999:Y5999"/>
    <mergeCell ref="Z5999:AA5999"/>
    <mergeCell ref="AB5999:AC5999"/>
    <mergeCell ref="AD5999:AE5999"/>
    <mergeCell ref="AF5999:AG5999"/>
    <mergeCell ref="AH5999:AJ5999"/>
    <mergeCell ref="D6000:E6000"/>
    <mergeCell ref="F6000:J6000"/>
    <mergeCell ref="K6000:M6000"/>
    <mergeCell ref="N6000:Q6000"/>
    <mergeCell ref="R6000:U6000"/>
    <mergeCell ref="V6000:W6000"/>
    <mergeCell ref="X6000:Y6000"/>
    <mergeCell ref="Z6000:AA6000"/>
    <mergeCell ref="AB6000:AC6000"/>
    <mergeCell ref="AD6000:AE6000"/>
    <mergeCell ref="AF6000:AG6000"/>
    <mergeCell ref="AH6000:AJ6000"/>
    <mergeCell ref="D5995:E5995"/>
    <mergeCell ref="F5995:J5995"/>
    <mergeCell ref="K5995:M5995"/>
    <mergeCell ref="N5995:Q5995"/>
    <mergeCell ref="R5995:U5995"/>
    <mergeCell ref="V5995:W5995"/>
    <mergeCell ref="X5995:Y5995"/>
    <mergeCell ref="Z5995:AA5995"/>
    <mergeCell ref="AB5995:AC5995"/>
    <mergeCell ref="AD5995:AE5995"/>
    <mergeCell ref="AF5995:AG5995"/>
    <mergeCell ref="AH5995:AJ5995"/>
    <mergeCell ref="D5996:E5996"/>
    <mergeCell ref="F5996:J5996"/>
    <mergeCell ref="K5996:M5996"/>
    <mergeCell ref="N5996:Q5996"/>
    <mergeCell ref="R5996:U5996"/>
    <mergeCell ref="V5996:W5996"/>
    <mergeCell ref="X5996:Y5996"/>
    <mergeCell ref="Z5996:AA5996"/>
    <mergeCell ref="AB5996:AC5996"/>
    <mergeCell ref="AD5996:AE5996"/>
    <mergeCell ref="AF5996:AG5996"/>
    <mergeCell ref="AH5996:AJ5996"/>
    <mergeCell ref="D5997:E5997"/>
    <mergeCell ref="F5997:J5997"/>
    <mergeCell ref="K5997:M5997"/>
    <mergeCell ref="N5997:Q5997"/>
    <mergeCell ref="R5997:U5997"/>
    <mergeCell ref="V5997:W5997"/>
    <mergeCell ref="X5997:Y5997"/>
    <mergeCell ref="Z5997:AA5997"/>
    <mergeCell ref="AB5997:AC5997"/>
    <mergeCell ref="AD5997:AE5997"/>
    <mergeCell ref="AF5997:AG5997"/>
    <mergeCell ref="AH5997:AJ5997"/>
    <mergeCell ref="D5992:E5992"/>
    <mergeCell ref="F5992:J5992"/>
    <mergeCell ref="K5992:M5992"/>
    <mergeCell ref="N5992:Q5992"/>
    <mergeCell ref="R5992:U5992"/>
    <mergeCell ref="V5992:W5992"/>
    <mergeCell ref="X5992:Y5992"/>
    <mergeCell ref="Z5992:AA5992"/>
    <mergeCell ref="AB5992:AC5992"/>
    <mergeCell ref="AD5992:AE5992"/>
    <mergeCell ref="AF5992:AG5992"/>
    <mergeCell ref="AH5992:AJ5992"/>
    <mergeCell ref="D5993:E5993"/>
    <mergeCell ref="F5993:J5993"/>
    <mergeCell ref="K5993:M5993"/>
    <mergeCell ref="N5993:Q5993"/>
    <mergeCell ref="R5993:U5993"/>
    <mergeCell ref="V5993:W5993"/>
    <mergeCell ref="X5993:Y5993"/>
    <mergeCell ref="Z5993:AA5993"/>
    <mergeCell ref="AB5993:AC5993"/>
    <mergeCell ref="AD5993:AE5993"/>
    <mergeCell ref="AF5993:AG5993"/>
    <mergeCell ref="AH5993:AJ5993"/>
    <mergeCell ref="D5994:E5994"/>
    <mergeCell ref="F5994:J5994"/>
    <mergeCell ref="K5994:M5994"/>
    <mergeCell ref="N5994:Q5994"/>
    <mergeCell ref="R5994:U5994"/>
    <mergeCell ref="V5994:W5994"/>
    <mergeCell ref="X5994:Y5994"/>
    <mergeCell ref="Z5994:AA5994"/>
    <mergeCell ref="AB5994:AC5994"/>
    <mergeCell ref="AD5994:AE5994"/>
    <mergeCell ref="AF5994:AG5994"/>
    <mergeCell ref="AH5994:AJ5994"/>
    <mergeCell ref="D5989:E5989"/>
    <mergeCell ref="F5989:J5989"/>
    <mergeCell ref="K5989:M5989"/>
    <mergeCell ref="N5989:Q5989"/>
    <mergeCell ref="R5989:U5989"/>
    <mergeCell ref="V5989:W5989"/>
    <mergeCell ref="X5989:Y5989"/>
    <mergeCell ref="Z5989:AA5989"/>
    <mergeCell ref="AB5989:AC5989"/>
    <mergeCell ref="AD5989:AE5989"/>
    <mergeCell ref="AF5989:AG5989"/>
    <mergeCell ref="AH5989:AJ5989"/>
    <mergeCell ref="D5990:E5990"/>
    <mergeCell ref="F5990:J5990"/>
    <mergeCell ref="K5990:M5990"/>
    <mergeCell ref="N5990:Q5990"/>
    <mergeCell ref="R5990:U5990"/>
    <mergeCell ref="V5990:W5990"/>
    <mergeCell ref="X5990:Y5990"/>
    <mergeCell ref="Z5990:AA5990"/>
    <mergeCell ref="AB5990:AC5990"/>
    <mergeCell ref="AD5990:AE5990"/>
    <mergeCell ref="AF5990:AG5990"/>
    <mergeCell ref="AH5990:AJ5990"/>
    <mergeCell ref="D5991:E5991"/>
    <mergeCell ref="F5991:J5991"/>
    <mergeCell ref="K5991:M5991"/>
    <mergeCell ref="N5991:Q5991"/>
    <mergeCell ref="R5991:U5991"/>
    <mergeCell ref="V5991:W5991"/>
    <mergeCell ref="X5991:Y5991"/>
    <mergeCell ref="Z5991:AA5991"/>
    <mergeCell ref="AB5991:AC5991"/>
    <mergeCell ref="AD5991:AE5991"/>
    <mergeCell ref="AF5991:AG5991"/>
    <mergeCell ref="AH5991:AJ5991"/>
    <mergeCell ref="D5986:E5986"/>
    <mergeCell ref="F5986:J5986"/>
    <mergeCell ref="K5986:M5986"/>
    <mergeCell ref="N5986:Q5986"/>
    <mergeCell ref="R5986:U5986"/>
    <mergeCell ref="V5986:W5986"/>
    <mergeCell ref="X5986:Y5986"/>
    <mergeCell ref="Z5986:AA5986"/>
    <mergeCell ref="AB5986:AC5986"/>
    <mergeCell ref="AD5986:AE5986"/>
    <mergeCell ref="AF5986:AG5986"/>
    <mergeCell ref="AH5986:AJ5986"/>
    <mergeCell ref="D5987:E5987"/>
    <mergeCell ref="F5987:J5987"/>
    <mergeCell ref="K5987:M5987"/>
    <mergeCell ref="N5987:Q5987"/>
    <mergeCell ref="R5987:U5987"/>
    <mergeCell ref="V5987:W5987"/>
    <mergeCell ref="X5987:Y5987"/>
    <mergeCell ref="Z5987:AA5987"/>
    <mergeCell ref="AB5987:AC5987"/>
    <mergeCell ref="AD5987:AE5987"/>
    <mergeCell ref="AF5987:AG5987"/>
    <mergeCell ref="AH5987:AJ5987"/>
    <mergeCell ref="D5988:E5988"/>
    <mergeCell ref="F5988:J5988"/>
    <mergeCell ref="K5988:M5988"/>
    <mergeCell ref="N5988:Q5988"/>
    <mergeCell ref="R5988:U5988"/>
    <mergeCell ref="V5988:W5988"/>
    <mergeCell ref="X5988:Y5988"/>
    <mergeCell ref="Z5988:AA5988"/>
    <mergeCell ref="AB5988:AC5988"/>
    <mergeCell ref="AD5988:AE5988"/>
    <mergeCell ref="AF5988:AG5988"/>
    <mergeCell ref="AH5988:AJ5988"/>
    <mergeCell ref="D5983:E5983"/>
    <mergeCell ref="F5983:J5983"/>
    <mergeCell ref="K5983:M5983"/>
    <mergeCell ref="N5983:Q5983"/>
    <mergeCell ref="R5983:U5983"/>
    <mergeCell ref="V5983:W5983"/>
    <mergeCell ref="X5983:Y5983"/>
    <mergeCell ref="Z5983:AA5983"/>
    <mergeCell ref="AB5983:AC5983"/>
    <mergeCell ref="AD5983:AE5983"/>
    <mergeCell ref="AF5983:AG5983"/>
    <mergeCell ref="AH5983:AJ5983"/>
    <mergeCell ref="D5984:E5984"/>
    <mergeCell ref="F5984:J5984"/>
    <mergeCell ref="K5984:M5984"/>
    <mergeCell ref="N5984:Q5984"/>
    <mergeCell ref="R5984:U5984"/>
    <mergeCell ref="V5984:W5984"/>
    <mergeCell ref="X5984:Y5984"/>
    <mergeCell ref="Z5984:AA5984"/>
    <mergeCell ref="AB5984:AC5984"/>
    <mergeCell ref="AD5984:AE5984"/>
    <mergeCell ref="AF5984:AG5984"/>
    <mergeCell ref="AH5984:AJ5984"/>
    <mergeCell ref="D5985:E5985"/>
    <mergeCell ref="F5985:J5985"/>
    <mergeCell ref="K5985:M5985"/>
    <mergeCell ref="N5985:Q5985"/>
    <mergeCell ref="R5985:U5985"/>
    <mergeCell ref="V5985:W5985"/>
    <mergeCell ref="X5985:Y5985"/>
    <mergeCell ref="Z5985:AA5985"/>
    <mergeCell ref="AB5985:AC5985"/>
    <mergeCell ref="AD5985:AE5985"/>
    <mergeCell ref="AF5985:AG5985"/>
    <mergeCell ref="AH5985:AJ5985"/>
    <mergeCell ref="D5980:E5980"/>
    <mergeCell ref="F5980:J5980"/>
    <mergeCell ref="K5980:M5980"/>
    <mergeCell ref="N5980:Q5980"/>
    <mergeCell ref="R5980:U5980"/>
    <mergeCell ref="V5980:W5980"/>
    <mergeCell ref="X5980:Y5980"/>
    <mergeCell ref="Z5980:AA5980"/>
    <mergeCell ref="AB5980:AC5980"/>
    <mergeCell ref="AD5980:AE5980"/>
    <mergeCell ref="AF5980:AG5980"/>
    <mergeCell ref="AH5980:AJ5980"/>
    <mergeCell ref="D5981:E5981"/>
    <mergeCell ref="F5981:J5981"/>
    <mergeCell ref="K5981:M5981"/>
    <mergeCell ref="N5981:Q5981"/>
    <mergeCell ref="R5981:U5981"/>
    <mergeCell ref="V5981:W5981"/>
    <mergeCell ref="X5981:Y5981"/>
    <mergeCell ref="Z5981:AA5981"/>
    <mergeCell ref="AB5981:AC5981"/>
    <mergeCell ref="AD5981:AE5981"/>
    <mergeCell ref="AF5981:AG5981"/>
    <mergeCell ref="AH5981:AJ5981"/>
    <mergeCell ref="D5982:E5982"/>
    <mergeCell ref="F5982:J5982"/>
    <mergeCell ref="K5982:M5982"/>
    <mergeCell ref="N5982:Q5982"/>
    <mergeCell ref="R5982:U5982"/>
    <mergeCell ref="V5982:W5982"/>
    <mergeCell ref="X5982:Y5982"/>
    <mergeCell ref="Z5982:AA5982"/>
    <mergeCell ref="AB5982:AC5982"/>
    <mergeCell ref="AD5982:AE5982"/>
    <mergeCell ref="AF5982:AG5982"/>
    <mergeCell ref="AH5982:AJ5982"/>
    <mergeCell ref="D5977:E5977"/>
    <mergeCell ref="F5977:J5977"/>
    <mergeCell ref="K5977:M5977"/>
    <mergeCell ref="N5977:Q5977"/>
    <mergeCell ref="R5977:U5977"/>
    <mergeCell ref="V5977:W5977"/>
    <mergeCell ref="X5977:Y5977"/>
    <mergeCell ref="Z5977:AA5977"/>
    <mergeCell ref="AB5977:AC5977"/>
    <mergeCell ref="AD5977:AE5977"/>
    <mergeCell ref="AF5977:AG5977"/>
    <mergeCell ref="AH5977:AJ5977"/>
    <mergeCell ref="D5978:E5978"/>
    <mergeCell ref="F5978:J5978"/>
    <mergeCell ref="K5978:M5978"/>
    <mergeCell ref="N5978:Q5978"/>
    <mergeCell ref="R5978:U5978"/>
    <mergeCell ref="V5978:W5978"/>
    <mergeCell ref="X5978:Y5978"/>
    <mergeCell ref="Z5978:AA5978"/>
    <mergeCell ref="AB5978:AC5978"/>
    <mergeCell ref="AD5978:AE5978"/>
    <mergeCell ref="AF5978:AG5978"/>
    <mergeCell ref="AH5978:AJ5978"/>
    <mergeCell ref="D5979:E5979"/>
    <mergeCell ref="F5979:J5979"/>
    <mergeCell ref="K5979:M5979"/>
    <mergeCell ref="N5979:Q5979"/>
    <mergeCell ref="R5979:U5979"/>
    <mergeCell ref="V5979:W5979"/>
    <mergeCell ref="X5979:Y5979"/>
    <mergeCell ref="Z5979:AA5979"/>
    <mergeCell ref="AB5979:AC5979"/>
    <mergeCell ref="AD5979:AE5979"/>
    <mergeCell ref="AF5979:AG5979"/>
    <mergeCell ref="AH5979:AJ5979"/>
    <mergeCell ref="D5974:E5974"/>
    <mergeCell ref="F5974:J5974"/>
    <mergeCell ref="K5974:M5974"/>
    <mergeCell ref="N5974:Q5974"/>
    <mergeCell ref="R5974:U5974"/>
    <mergeCell ref="V5974:W5974"/>
    <mergeCell ref="X5974:Y5974"/>
    <mergeCell ref="Z5974:AA5974"/>
    <mergeCell ref="AB5974:AC5974"/>
    <mergeCell ref="AD5974:AE5974"/>
    <mergeCell ref="AF5974:AG5974"/>
    <mergeCell ref="AH5974:AJ5974"/>
    <mergeCell ref="D5975:E5975"/>
    <mergeCell ref="F5975:J5975"/>
    <mergeCell ref="K5975:M5975"/>
    <mergeCell ref="N5975:Q5975"/>
    <mergeCell ref="R5975:U5975"/>
    <mergeCell ref="V5975:W5975"/>
    <mergeCell ref="X5975:Y5975"/>
    <mergeCell ref="Z5975:AA5975"/>
    <mergeCell ref="AB5975:AC5975"/>
    <mergeCell ref="AD5975:AE5975"/>
    <mergeCell ref="AF5975:AG5975"/>
    <mergeCell ref="AH5975:AJ5975"/>
    <mergeCell ref="D5976:E5976"/>
    <mergeCell ref="F5976:J5976"/>
    <mergeCell ref="K5976:M5976"/>
    <mergeCell ref="N5976:Q5976"/>
    <mergeCell ref="R5976:U5976"/>
    <mergeCell ref="V5976:W5976"/>
    <mergeCell ref="X5976:Y5976"/>
    <mergeCell ref="Z5976:AA5976"/>
    <mergeCell ref="AB5976:AC5976"/>
    <mergeCell ref="AD5976:AE5976"/>
    <mergeCell ref="AF5976:AG5976"/>
    <mergeCell ref="AH5976:AJ5976"/>
    <mergeCell ref="D5971:E5971"/>
    <mergeCell ref="F5971:J5971"/>
    <mergeCell ref="K5971:M5971"/>
    <mergeCell ref="N5971:Q5971"/>
    <mergeCell ref="R5971:U5971"/>
    <mergeCell ref="V5971:W5971"/>
    <mergeCell ref="X5971:Y5971"/>
    <mergeCell ref="Z5971:AA5971"/>
    <mergeCell ref="AB5971:AC5971"/>
    <mergeCell ref="AD5971:AE5971"/>
    <mergeCell ref="AF5971:AG5971"/>
    <mergeCell ref="AH5971:AJ5971"/>
    <mergeCell ref="D5972:E5972"/>
    <mergeCell ref="F5972:J5972"/>
    <mergeCell ref="K5972:M5972"/>
    <mergeCell ref="N5972:Q5972"/>
    <mergeCell ref="R5972:U5972"/>
    <mergeCell ref="V5972:W5972"/>
    <mergeCell ref="X5972:Y5972"/>
    <mergeCell ref="Z5972:AA5972"/>
    <mergeCell ref="AB5972:AC5972"/>
    <mergeCell ref="AD5972:AE5972"/>
    <mergeCell ref="AF5972:AG5972"/>
    <mergeCell ref="AH5972:AJ5972"/>
    <mergeCell ref="D5973:E5973"/>
    <mergeCell ref="F5973:J5973"/>
    <mergeCell ref="K5973:M5973"/>
    <mergeCell ref="N5973:Q5973"/>
    <mergeCell ref="R5973:U5973"/>
    <mergeCell ref="V5973:W5973"/>
    <mergeCell ref="X5973:Y5973"/>
    <mergeCell ref="Z5973:AA5973"/>
    <mergeCell ref="AB5973:AC5973"/>
    <mergeCell ref="AD5973:AE5973"/>
    <mergeCell ref="AF5973:AG5973"/>
    <mergeCell ref="AH5973:AJ5973"/>
    <mergeCell ref="D5968:E5968"/>
    <mergeCell ref="F5968:J5968"/>
    <mergeCell ref="K5968:M5968"/>
    <mergeCell ref="N5968:Q5968"/>
    <mergeCell ref="R5968:U5968"/>
    <mergeCell ref="V5968:W5968"/>
    <mergeCell ref="X5968:Y5968"/>
    <mergeCell ref="Z5968:AA5968"/>
    <mergeCell ref="AB5968:AC5968"/>
    <mergeCell ref="AD5968:AE5968"/>
    <mergeCell ref="AF5968:AG5968"/>
    <mergeCell ref="AH5968:AJ5968"/>
    <mergeCell ref="D5969:E5969"/>
    <mergeCell ref="F5969:J5969"/>
    <mergeCell ref="K5969:M5969"/>
    <mergeCell ref="N5969:Q5969"/>
    <mergeCell ref="R5969:U5969"/>
    <mergeCell ref="V5969:W5969"/>
    <mergeCell ref="X5969:Y5969"/>
    <mergeCell ref="Z5969:AA5969"/>
    <mergeCell ref="AB5969:AC5969"/>
    <mergeCell ref="AD5969:AE5969"/>
    <mergeCell ref="AF5969:AG5969"/>
    <mergeCell ref="AH5969:AJ5969"/>
    <mergeCell ref="D5970:E5970"/>
    <mergeCell ref="F5970:J5970"/>
    <mergeCell ref="K5970:M5970"/>
    <mergeCell ref="N5970:Q5970"/>
    <mergeCell ref="R5970:U5970"/>
    <mergeCell ref="V5970:W5970"/>
    <mergeCell ref="X5970:Y5970"/>
    <mergeCell ref="Z5970:AA5970"/>
    <mergeCell ref="AB5970:AC5970"/>
    <mergeCell ref="AD5970:AE5970"/>
    <mergeCell ref="AF5970:AG5970"/>
    <mergeCell ref="AH5970:AJ5970"/>
    <mergeCell ref="D5965:E5965"/>
    <mergeCell ref="F5965:J5965"/>
    <mergeCell ref="K5965:M5965"/>
    <mergeCell ref="N5965:Q5965"/>
    <mergeCell ref="R5965:U5965"/>
    <mergeCell ref="V5965:W5965"/>
    <mergeCell ref="X5965:Y5965"/>
    <mergeCell ref="Z5965:AA5965"/>
    <mergeCell ref="AB5965:AC5965"/>
    <mergeCell ref="AD5965:AE5965"/>
    <mergeCell ref="AF5965:AG5965"/>
    <mergeCell ref="AH5965:AJ5965"/>
    <mergeCell ref="D5966:E5966"/>
    <mergeCell ref="F5966:J5966"/>
    <mergeCell ref="K5966:M5966"/>
    <mergeCell ref="N5966:Q5966"/>
    <mergeCell ref="R5966:U5966"/>
    <mergeCell ref="V5966:W5966"/>
    <mergeCell ref="X5966:Y5966"/>
    <mergeCell ref="Z5966:AA5966"/>
    <mergeCell ref="AB5966:AC5966"/>
    <mergeCell ref="AD5966:AE5966"/>
    <mergeCell ref="AF5966:AG5966"/>
    <mergeCell ref="AH5966:AJ5966"/>
    <mergeCell ref="D5967:E5967"/>
    <mergeCell ref="F5967:J5967"/>
    <mergeCell ref="K5967:M5967"/>
    <mergeCell ref="N5967:Q5967"/>
    <mergeCell ref="R5967:U5967"/>
    <mergeCell ref="V5967:W5967"/>
    <mergeCell ref="X5967:Y5967"/>
    <mergeCell ref="Z5967:AA5967"/>
    <mergeCell ref="AB5967:AC5967"/>
    <mergeCell ref="AD5967:AE5967"/>
    <mergeCell ref="AF5967:AG5967"/>
    <mergeCell ref="AH5967:AJ5967"/>
    <mergeCell ref="B5955:F5955"/>
    <mergeCell ref="H5955:R5955"/>
    <mergeCell ref="AB5956:AG5960"/>
    <mergeCell ref="B5957:E5957"/>
    <mergeCell ref="H5957:N5957"/>
    <mergeCell ref="O5957:R5957"/>
    <mergeCell ref="T5957:AA5957"/>
    <mergeCell ref="B5962:B5963"/>
    <mergeCell ref="D5962:E5963"/>
    <mergeCell ref="G5962:H5963"/>
    <mergeCell ref="J5962:M5963"/>
    <mergeCell ref="N5962:O5963"/>
    <mergeCell ref="Q5962:S5963"/>
    <mergeCell ref="T5962:U5963"/>
    <mergeCell ref="X5962:Y5963"/>
    <mergeCell ref="Z5962:AA5963"/>
    <mergeCell ref="AB5962:AB5963"/>
    <mergeCell ref="AC5962:AC5963"/>
    <mergeCell ref="AE5962:AE5963"/>
    <mergeCell ref="AF5962:AF5963"/>
    <mergeCell ref="AG5962:AH5963"/>
    <mergeCell ref="D5964:E5964"/>
    <mergeCell ref="F5964:J5964"/>
    <mergeCell ref="K5964:M5964"/>
    <mergeCell ref="N5964:Q5964"/>
    <mergeCell ref="R5964:U5964"/>
    <mergeCell ref="V5964:W5964"/>
    <mergeCell ref="X5964:Y5964"/>
    <mergeCell ref="Z5964:AA5964"/>
    <mergeCell ref="AB5964:AC5964"/>
    <mergeCell ref="AD5964:AE5964"/>
    <mergeCell ref="AF5964:AG5964"/>
    <mergeCell ref="AH5964:AJ5964"/>
    <mergeCell ref="D5946:E5946"/>
    <mergeCell ref="F5946:J5946"/>
    <mergeCell ref="K5946:M5946"/>
    <mergeCell ref="N5946:Q5946"/>
    <mergeCell ref="R5946:U5946"/>
    <mergeCell ref="V5946:W5946"/>
    <mergeCell ref="D5947:E5947"/>
    <mergeCell ref="F5947:J5947"/>
    <mergeCell ref="K5947:M5947"/>
    <mergeCell ref="N5947:Q5947"/>
    <mergeCell ref="R5947:U5947"/>
    <mergeCell ref="V5947:W5947"/>
    <mergeCell ref="D5948:E5948"/>
    <mergeCell ref="F5948:J5948"/>
    <mergeCell ref="K5948:M5948"/>
    <mergeCell ref="N5948:Q5948"/>
    <mergeCell ref="R5948:U5948"/>
    <mergeCell ref="V5948:W5948"/>
    <mergeCell ref="D5949:E5949"/>
    <mergeCell ref="F5949:J5949"/>
    <mergeCell ref="K5949:M5949"/>
    <mergeCell ref="N5949:Q5949"/>
    <mergeCell ref="R5949:U5949"/>
    <mergeCell ref="V5949:W5949"/>
    <mergeCell ref="D5950:E5950"/>
    <mergeCell ref="F5950:J5950"/>
    <mergeCell ref="K5950:M5950"/>
    <mergeCell ref="N5950:Q5950"/>
    <mergeCell ref="R5950:U5950"/>
    <mergeCell ref="V5950:W5950"/>
    <mergeCell ref="D5951:E5951"/>
    <mergeCell ref="F5951:J5951"/>
    <mergeCell ref="K5951:M5951"/>
    <mergeCell ref="N5951:Q5951"/>
    <mergeCell ref="R5951:U5951"/>
    <mergeCell ref="V5951:W5951"/>
    <mergeCell ref="D5940:E5940"/>
    <mergeCell ref="F5940:J5940"/>
    <mergeCell ref="K5940:M5940"/>
    <mergeCell ref="N5940:Q5940"/>
    <mergeCell ref="R5940:U5940"/>
    <mergeCell ref="V5940:W5940"/>
    <mergeCell ref="D5941:E5941"/>
    <mergeCell ref="F5941:J5941"/>
    <mergeCell ref="K5941:M5941"/>
    <mergeCell ref="N5941:Q5941"/>
    <mergeCell ref="R5941:U5941"/>
    <mergeCell ref="V5941:W5941"/>
    <mergeCell ref="D5942:E5942"/>
    <mergeCell ref="F5942:J5942"/>
    <mergeCell ref="K5942:M5942"/>
    <mergeCell ref="N5942:Q5942"/>
    <mergeCell ref="R5942:U5942"/>
    <mergeCell ref="V5942:W5942"/>
    <mergeCell ref="D5943:E5943"/>
    <mergeCell ref="F5943:J5943"/>
    <mergeCell ref="K5943:M5943"/>
    <mergeCell ref="N5943:Q5943"/>
    <mergeCell ref="R5943:U5943"/>
    <mergeCell ref="V5943:W5943"/>
    <mergeCell ref="D5944:E5944"/>
    <mergeCell ref="F5944:J5944"/>
    <mergeCell ref="K5944:M5944"/>
    <mergeCell ref="N5944:Q5944"/>
    <mergeCell ref="R5944:U5944"/>
    <mergeCell ref="V5944:W5944"/>
    <mergeCell ref="D5945:E5945"/>
    <mergeCell ref="F5945:J5945"/>
    <mergeCell ref="K5945:M5945"/>
    <mergeCell ref="N5945:Q5945"/>
    <mergeCell ref="R5945:U5945"/>
    <mergeCell ref="V5945:W5945"/>
    <mergeCell ref="D5934:E5934"/>
    <mergeCell ref="F5934:J5934"/>
    <mergeCell ref="K5934:M5934"/>
    <mergeCell ref="N5934:Q5934"/>
    <mergeCell ref="R5934:U5934"/>
    <mergeCell ref="V5934:W5934"/>
    <mergeCell ref="D5935:E5935"/>
    <mergeCell ref="F5935:J5935"/>
    <mergeCell ref="K5935:M5935"/>
    <mergeCell ref="N5935:Q5935"/>
    <mergeCell ref="R5935:U5935"/>
    <mergeCell ref="V5935:W5935"/>
    <mergeCell ref="D5936:E5936"/>
    <mergeCell ref="F5936:J5936"/>
    <mergeCell ref="K5936:M5936"/>
    <mergeCell ref="N5936:Q5936"/>
    <mergeCell ref="R5936:U5936"/>
    <mergeCell ref="V5936:W5936"/>
    <mergeCell ref="D5937:E5937"/>
    <mergeCell ref="F5937:J5937"/>
    <mergeCell ref="K5937:M5937"/>
    <mergeCell ref="N5937:Q5937"/>
    <mergeCell ref="R5937:U5937"/>
    <mergeCell ref="V5937:W5937"/>
    <mergeCell ref="D5938:E5938"/>
    <mergeCell ref="F5938:J5938"/>
    <mergeCell ref="K5938:M5938"/>
    <mergeCell ref="N5938:Q5938"/>
    <mergeCell ref="R5938:U5938"/>
    <mergeCell ref="V5938:W5938"/>
    <mergeCell ref="D5939:E5939"/>
    <mergeCell ref="F5939:J5939"/>
    <mergeCell ref="K5939:M5939"/>
    <mergeCell ref="N5939:Q5939"/>
    <mergeCell ref="R5939:U5939"/>
    <mergeCell ref="V5939:W5939"/>
    <mergeCell ref="D5928:E5928"/>
    <mergeCell ref="F5928:J5928"/>
    <mergeCell ref="K5928:M5928"/>
    <mergeCell ref="N5928:Q5928"/>
    <mergeCell ref="R5928:U5928"/>
    <mergeCell ref="V5928:W5928"/>
    <mergeCell ref="T5926:U5927"/>
    <mergeCell ref="X5926:Y5927"/>
    <mergeCell ref="D5929:E5929"/>
    <mergeCell ref="F5929:J5929"/>
    <mergeCell ref="K5929:M5929"/>
    <mergeCell ref="N5929:Q5929"/>
    <mergeCell ref="R5929:U5929"/>
    <mergeCell ref="V5929:W5929"/>
    <mergeCell ref="D5930:E5930"/>
    <mergeCell ref="F5930:J5930"/>
    <mergeCell ref="K5930:M5930"/>
    <mergeCell ref="N5930:Q5930"/>
    <mergeCell ref="R5930:U5930"/>
    <mergeCell ref="V5930:W5930"/>
    <mergeCell ref="D5931:E5931"/>
    <mergeCell ref="F5931:J5931"/>
    <mergeCell ref="K5931:M5931"/>
    <mergeCell ref="N5931:Q5931"/>
    <mergeCell ref="R5931:U5931"/>
    <mergeCell ref="V5931:W5931"/>
    <mergeCell ref="D5932:E5932"/>
    <mergeCell ref="F5932:J5932"/>
    <mergeCell ref="K5932:M5932"/>
    <mergeCell ref="N5932:Q5932"/>
    <mergeCell ref="R5932:U5932"/>
    <mergeCell ref="V5932:W5932"/>
    <mergeCell ref="D5933:E5933"/>
    <mergeCell ref="F5933:J5933"/>
    <mergeCell ref="K5933:M5933"/>
    <mergeCell ref="N5933:Q5933"/>
    <mergeCell ref="R5933:U5933"/>
    <mergeCell ref="V5933:W5933"/>
    <mergeCell ref="D5916:E5916"/>
    <mergeCell ref="F5916:J5916"/>
    <mergeCell ref="K5916:M5916"/>
    <mergeCell ref="N5916:Q5916"/>
    <mergeCell ref="R5916:U5916"/>
    <mergeCell ref="V5916:W5916"/>
    <mergeCell ref="X5916:Y5916"/>
    <mergeCell ref="Z5916:AA5916"/>
    <mergeCell ref="AB5916:AC5916"/>
    <mergeCell ref="AD5916:AE5916"/>
    <mergeCell ref="AF5916:AG5916"/>
    <mergeCell ref="AH5916:AJ5916"/>
    <mergeCell ref="D5917:E5917"/>
    <mergeCell ref="F5917:J5917"/>
    <mergeCell ref="K5917:M5917"/>
    <mergeCell ref="N5917:Q5917"/>
    <mergeCell ref="R5917:U5917"/>
    <mergeCell ref="V5917:W5917"/>
    <mergeCell ref="X5917:Y5917"/>
    <mergeCell ref="Z5917:AA5917"/>
    <mergeCell ref="AB5917:AC5917"/>
    <mergeCell ref="AD5917:AE5917"/>
    <mergeCell ref="AF5917:AG5917"/>
    <mergeCell ref="AH5917:AJ5917"/>
    <mergeCell ref="B5918:E5918"/>
    <mergeCell ref="B5919:F5919"/>
    <mergeCell ref="H5919:R5919"/>
    <mergeCell ref="AB5920:AG5924"/>
    <mergeCell ref="B5921:E5921"/>
    <mergeCell ref="H5921:N5921"/>
    <mergeCell ref="O5921:R5921"/>
    <mergeCell ref="T5921:AA5921"/>
    <mergeCell ref="Z5926:AA5927"/>
    <mergeCell ref="AB5926:AB5927"/>
    <mergeCell ref="AC5926:AC5927"/>
    <mergeCell ref="AE5926:AE5927"/>
    <mergeCell ref="B5926:B5927"/>
    <mergeCell ref="D5926:E5927"/>
    <mergeCell ref="G5926:H5927"/>
    <mergeCell ref="J5926:M5927"/>
    <mergeCell ref="N5926:O5927"/>
    <mergeCell ref="Q5926:S5927"/>
    <mergeCell ref="AF5926:AF5927"/>
    <mergeCell ref="AG5926:AH5927"/>
    <mergeCell ref="D5913:E5913"/>
    <mergeCell ref="F5913:J5913"/>
    <mergeCell ref="K5913:M5913"/>
    <mergeCell ref="N5913:Q5913"/>
    <mergeCell ref="R5913:U5913"/>
    <mergeCell ref="V5913:W5913"/>
    <mergeCell ref="X5913:Y5913"/>
    <mergeCell ref="Z5913:AA5913"/>
    <mergeCell ref="AB5913:AC5913"/>
    <mergeCell ref="AD5913:AE5913"/>
    <mergeCell ref="AF5913:AG5913"/>
    <mergeCell ref="AH5913:AJ5913"/>
    <mergeCell ref="D5914:E5914"/>
    <mergeCell ref="F5914:J5914"/>
    <mergeCell ref="K5914:M5914"/>
    <mergeCell ref="N5914:Q5914"/>
    <mergeCell ref="R5914:U5914"/>
    <mergeCell ref="V5914:W5914"/>
    <mergeCell ref="X5914:Y5914"/>
    <mergeCell ref="Z5914:AA5914"/>
    <mergeCell ref="AB5914:AC5914"/>
    <mergeCell ref="AD5914:AE5914"/>
    <mergeCell ref="AF5914:AG5914"/>
    <mergeCell ref="AH5914:AJ5914"/>
    <mergeCell ref="D5915:E5915"/>
    <mergeCell ref="F5915:J5915"/>
    <mergeCell ref="K5915:M5915"/>
    <mergeCell ref="N5915:Q5915"/>
    <mergeCell ref="R5915:U5915"/>
    <mergeCell ref="V5915:W5915"/>
    <mergeCell ref="X5915:Y5915"/>
    <mergeCell ref="Z5915:AA5915"/>
    <mergeCell ref="AB5915:AC5915"/>
    <mergeCell ref="AD5915:AE5915"/>
    <mergeCell ref="AF5915:AG5915"/>
    <mergeCell ref="AH5915:AJ5915"/>
    <mergeCell ref="D5910:E5910"/>
    <mergeCell ref="F5910:J5910"/>
    <mergeCell ref="K5910:M5910"/>
    <mergeCell ref="N5910:Q5910"/>
    <mergeCell ref="R5910:U5910"/>
    <mergeCell ref="V5910:W5910"/>
    <mergeCell ref="X5910:Y5910"/>
    <mergeCell ref="Z5910:AA5910"/>
    <mergeCell ref="AB5910:AC5910"/>
    <mergeCell ref="AD5910:AE5910"/>
    <mergeCell ref="AF5910:AG5910"/>
    <mergeCell ref="AH5910:AJ5910"/>
    <mergeCell ref="D5911:E5911"/>
    <mergeCell ref="F5911:J5911"/>
    <mergeCell ref="K5911:M5911"/>
    <mergeCell ref="N5911:Q5911"/>
    <mergeCell ref="R5911:U5911"/>
    <mergeCell ref="V5911:W5911"/>
    <mergeCell ref="X5911:Y5911"/>
    <mergeCell ref="Z5911:AA5911"/>
    <mergeCell ref="AB5911:AC5911"/>
    <mergeCell ref="AD5911:AE5911"/>
    <mergeCell ref="AF5911:AG5911"/>
    <mergeCell ref="AH5911:AJ5911"/>
    <mergeCell ref="D5912:E5912"/>
    <mergeCell ref="F5912:J5912"/>
    <mergeCell ref="K5912:M5912"/>
    <mergeCell ref="N5912:Q5912"/>
    <mergeCell ref="R5912:U5912"/>
    <mergeCell ref="V5912:W5912"/>
    <mergeCell ref="X5912:Y5912"/>
    <mergeCell ref="Z5912:AA5912"/>
    <mergeCell ref="AB5912:AC5912"/>
    <mergeCell ref="AD5912:AE5912"/>
    <mergeCell ref="AF5912:AG5912"/>
    <mergeCell ref="AH5912:AJ5912"/>
    <mergeCell ref="D5907:E5907"/>
    <mergeCell ref="F5907:J5907"/>
    <mergeCell ref="K5907:M5907"/>
    <mergeCell ref="N5907:Q5907"/>
    <mergeCell ref="R5907:U5907"/>
    <mergeCell ref="V5907:W5907"/>
    <mergeCell ref="X5907:Y5907"/>
    <mergeCell ref="Z5907:AA5907"/>
    <mergeCell ref="AB5907:AC5907"/>
    <mergeCell ref="AD5907:AE5907"/>
    <mergeCell ref="AF5907:AG5907"/>
    <mergeCell ref="AH5907:AJ5907"/>
    <mergeCell ref="D5908:E5908"/>
    <mergeCell ref="F5908:J5908"/>
    <mergeCell ref="K5908:M5908"/>
    <mergeCell ref="N5908:Q5908"/>
    <mergeCell ref="R5908:U5908"/>
    <mergeCell ref="V5908:W5908"/>
    <mergeCell ref="X5908:Y5908"/>
    <mergeCell ref="Z5908:AA5908"/>
    <mergeCell ref="AB5908:AC5908"/>
    <mergeCell ref="AD5908:AE5908"/>
    <mergeCell ref="AF5908:AG5908"/>
    <mergeCell ref="AH5908:AJ5908"/>
    <mergeCell ref="D5909:E5909"/>
    <mergeCell ref="F5909:J5909"/>
    <mergeCell ref="K5909:M5909"/>
    <mergeCell ref="N5909:Q5909"/>
    <mergeCell ref="R5909:U5909"/>
    <mergeCell ref="V5909:W5909"/>
    <mergeCell ref="X5909:Y5909"/>
    <mergeCell ref="Z5909:AA5909"/>
    <mergeCell ref="AB5909:AC5909"/>
    <mergeCell ref="AD5909:AE5909"/>
    <mergeCell ref="AF5909:AG5909"/>
    <mergeCell ref="AH5909:AJ5909"/>
    <mergeCell ref="D5904:E5904"/>
    <mergeCell ref="F5904:J5904"/>
    <mergeCell ref="K5904:M5904"/>
    <mergeCell ref="N5904:Q5904"/>
    <mergeCell ref="R5904:U5904"/>
    <mergeCell ref="V5904:W5904"/>
    <mergeCell ref="X5904:Y5904"/>
    <mergeCell ref="Z5904:AA5904"/>
    <mergeCell ref="AB5904:AC5904"/>
    <mergeCell ref="AD5904:AE5904"/>
    <mergeCell ref="AF5904:AG5904"/>
    <mergeCell ref="AH5904:AJ5904"/>
    <mergeCell ref="D5905:E5905"/>
    <mergeCell ref="F5905:J5905"/>
    <mergeCell ref="K5905:M5905"/>
    <mergeCell ref="N5905:Q5905"/>
    <mergeCell ref="R5905:U5905"/>
    <mergeCell ref="V5905:W5905"/>
    <mergeCell ref="X5905:Y5905"/>
    <mergeCell ref="Z5905:AA5905"/>
    <mergeCell ref="AB5905:AC5905"/>
    <mergeCell ref="AD5905:AE5905"/>
    <mergeCell ref="AF5905:AG5905"/>
    <mergeCell ref="AH5905:AJ5905"/>
    <mergeCell ref="D5906:E5906"/>
    <mergeCell ref="F5906:J5906"/>
    <mergeCell ref="K5906:M5906"/>
    <mergeCell ref="N5906:Q5906"/>
    <mergeCell ref="R5906:U5906"/>
    <mergeCell ref="V5906:W5906"/>
    <mergeCell ref="X5906:Y5906"/>
    <mergeCell ref="Z5906:AA5906"/>
    <mergeCell ref="AB5906:AC5906"/>
    <mergeCell ref="AD5906:AE5906"/>
    <mergeCell ref="AF5906:AG5906"/>
    <mergeCell ref="AH5906:AJ5906"/>
    <mergeCell ref="D5901:E5901"/>
    <mergeCell ref="F5901:J5901"/>
    <mergeCell ref="K5901:M5901"/>
    <mergeCell ref="N5901:Q5901"/>
    <mergeCell ref="R5901:U5901"/>
    <mergeCell ref="V5901:W5901"/>
    <mergeCell ref="X5901:Y5901"/>
    <mergeCell ref="Z5901:AA5901"/>
    <mergeCell ref="AB5901:AC5901"/>
    <mergeCell ref="AD5901:AE5901"/>
    <mergeCell ref="AF5901:AG5901"/>
    <mergeCell ref="AH5901:AJ5901"/>
    <mergeCell ref="D5902:E5902"/>
    <mergeCell ref="F5902:J5902"/>
    <mergeCell ref="K5902:M5902"/>
    <mergeCell ref="N5902:Q5902"/>
    <mergeCell ref="R5902:U5902"/>
    <mergeCell ref="V5902:W5902"/>
    <mergeCell ref="X5902:Y5902"/>
    <mergeCell ref="Z5902:AA5902"/>
    <mergeCell ref="AB5902:AC5902"/>
    <mergeCell ref="AD5902:AE5902"/>
    <mergeCell ref="AF5902:AG5902"/>
    <mergeCell ref="AH5902:AJ5902"/>
    <mergeCell ref="D5903:E5903"/>
    <mergeCell ref="F5903:J5903"/>
    <mergeCell ref="K5903:M5903"/>
    <mergeCell ref="N5903:Q5903"/>
    <mergeCell ref="R5903:U5903"/>
    <mergeCell ref="V5903:W5903"/>
    <mergeCell ref="X5903:Y5903"/>
    <mergeCell ref="Z5903:AA5903"/>
    <mergeCell ref="AB5903:AC5903"/>
    <mergeCell ref="AD5903:AE5903"/>
    <mergeCell ref="AF5903:AG5903"/>
    <mergeCell ref="AH5903:AJ5903"/>
    <mergeCell ref="D5898:E5898"/>
    <mergeCell ref="F5898:J5898"/>
    <mergeCell ref="K5898:M5898"/>
    <mergeCell ref="N5898:Q5898"/>
    <mergeCell ref="R5898:U5898"/>
    <mergeCell ref="V5898:W5898"/>
    <mergeCell ref="X5898:Y5898"/>
    <mergeCell ref="Z5898:AA5898"/>
    <mergeCell ref="AB5898:AC5898"/>
    <mergeCell ref="AD5898:AE5898"/>
    <mergeCell ref="AF5898:AG5898"/>
    <mergeCell ref="AH5898:AJ5898"/>
    <mergeCell ref="D5899:E5899"/>
    <mergeCell ref="F5899:J5899"/>
    <mergeCell ref="K5899:M5899"/>
    <mergeCell ref="N5899:Q5899"/>
    <mergeCell ref="R5899:U5899"/>
    <mergeCell ref="V5899:W5899"/>
    <mergeCell ref="X5899:Y5899"/>
    <mergeCell ref="Z5899:AA5899"/>
    <mergeCell ref="AB5899:AC5899"/>
    <mergeCell ref="AD5899:AE5899"/>
    <mergeCell ref="AF5899:AG5899"/>
    <mergeCell ref="AH5899:AJ5899"/>
    <mergeCell ref="D5900:E5900"/>
    <mergeCell ref="F5900:J5900"/>
    <mergeCell ref="K5900:M5900"/>
    <mergeCell ref="N5900:Q5900"/>
    <mergeCell ref="R5900:U5900"/>
    <mergeCell ref="V5900:W5900"/>
    <mergeCell ref="X5900:Y5900"/>
    <mergeCell ref="Z5900:AA5900"/>
    <mergeCell ref="AB5900:AC5900"/>
    <mergeCell ref="AD5900:AE5900"/>
    <mergeCell ref="AF5900:AG5900"/>
    <mergeCell ref="AH5900:AJ5900"/>
    <mergeCell ref="D5895:E5895"/>
    <mergeCell ref="F5895:J5895"/>
    <mergeCell ref="K5895:M5895"/>
    <mergeCell ref="N5895:Q5895"/>
    <mergeCell ref="R5895:U5895"/>
    <mergeCell ref="V5895:W5895"/>
    <mergeCell ref="X5895:Y5895"/>
    <mergeCell ref="Z5895:AA5895"/>
    <mergeCell ref="AB5895:AC5895"/>
    <mergeCell ref="AD5895:AE5895"/>
    <mergeCell ref="AF5895:AG5895"/>
    <mergeCell ref="AH5895:AJ5895"/>
    <mergeCell ref="D5896:E5896"/>
    <mergeCell ref="F5896:J5896"/>
    <mergeCell ref="K5896:M5896"/>
    <mergeCell ref="N5896:Q5896"/>
    <mergeCell ref="R5896:U5896"/>
    <mergeCell ref="V5896:W5896"/>
    <mergeCell ref="X5896:Y5896"/>
    <mergeCell ref="Z5896:AA5896"/>
    <mergeCell ref="AB5896:AC5896"/>
    <mergeCell ref="AD5896:AE5896"/>
    <mergeCell ref="AF5896:AG5896"/>
    <mergeCell ref="AH5896:AJ5896"/>
    <mergeCell ref="D5897:E5897"/>
    <mergeCell ref="F5897:J5897"/>
    <mergeCell ref="K5897:M5897"/>
    <mergeCell ref="N5897:Q5897"/>
    <mergeCell ref="R5897:U5897"/>
    <mergeCell ref="V5897:W5897"/>
    <mergeCell ref="X5897:Y5897"/>
    <mergeCell ref="Z5897:AA5897"/>
    <mergeCell ref="AB5897:AC5897"/>
    <mergeCell ref="AD5897:AE5897"/>
    <mergeCell ref="AF5897:AG5897"/>
    <mergeCell ref="AH5897:AJ5897"/>
    <mergeCell ref="D5892:E5892"/>
    <mergeCell ref="F5892:J5892"/>
    <mergeCell ref="K5892:M5892"/>
    <mergeCell ref="N5892:Q5892"/>
    <mergeCell ref="R5892:U5892"/>
    <mergeCell ref="V5892:W5892"/>
    <mergeCell ref="X5892:Y5892"/>
    <mergeCell ref="Z5892:AA5892"/>
    <mergeCell ref="AB5892:AC5892"/>
    <mergeCell ref="AD5892:AE5892"/>
    <mergeCell ref="AF5892:AG5892"/>
    <mergeCell ref="AH5892:AJ5892"/>
    <mergeCell ref="D5893:E5893"/>
    <mergeCell ref="F5893:J5893"/>
    <mergeCell ref="K5893:M5893"/>
    <mergeCell ref="N5893:Q5893"/>
    <mergeCell ref="R5893:U5893"/>
    <mergeCell ref="V5893:W5893"/>
    <mergeCell ref="X5893:Y5893"/>
    <mergeCell ref="Z5893:AA5893"/>
    <mergeCell ref="AB5893:AC5893"/>
    <mergeCell ref="AD5893:AE5893"/>
    <mergeCell ref="AF5893:AG5893"/>
    <mergeCell ref="AH5893:AJ5893"/>
    <mergeCell ref="D5894:E5894"/>
    <mergeCell ref="F5894:J5894"/>
    <mergeCell ref="K5894:M5894"/>
    <mergeCell ref="N5894:Q5894"/>
    <mergeCell ref="R5894:U5894"/>
    <mergeCell ref="V5894:W5894"/>
    <mergeCell ref="X5894:Y5894"/>
    <mergeCell ref="Z5894:AA5894"/>
    <mergeCell ref="AB5894:AC5894"/>
    <mergeCell ref="AD5894:AE5894"/>
    <mergeCell ref="AF5894:AG5894"/>
    <mergeCell ref="AH5894:AJ5894"/>
    <mergeCell ref="D5889:E5889"/>
    <mergeCell ref="F5889:J5889"/>
    <mergeCell ref="K5889:M5889"/>
    <mergeCell ref="N5889:Q5889"/>
    <mergeCell ref="R5889:U5889"/>
    <mergeCell ref="V5889:W5889"/>
    <mergeCell ref="X5889:Y5889"/>
    <mergeCell ref="Z5889:AA5889"/>
    <mergeCell ref="AB5889:AC5889"/>
    <mergeCell ref="AD5889:AE5889"/>
    <mergeCell ref="AF5889:AG5889"/>
    <mergeCell ref="AH5889:AJ5889"/>
    <mergeCell ref="D5890:E5890"/>
    <mergeCell ref="F5890:J5890"/>
    <mergeCell ref="K5890:M5890"/>
    <mergeCell ref="N5890:Q5890"/>
    <mergeCell ref="R5890:U5890"/>
    <mergeCell ref="V5890:W5890"/>
    <mergeCell ref="X5890:Y5890"/>
    <mergeCell ref="Z5890:AA5890"/>
    <mergeCell ref="AB5890:AC5890"/>
    <mergeCell ref="AD5890:AE5890"/>
    <mergeCell ref="AF5890:AG5890"/>
    <mergeCell ref="AH5890:AJ5890"/>
    <mergeCell ref="D5891:E5891"/>
    <mergeCell ref="F5891:J5891"/>
    <mergeCell ref="K5891:M5891"/>
    <mergeCell ref="N5891:Q5891"/>
    <mergeCell ref="R5891:U5891"/>
    <mergeCell ref="V5891:W5891"/>
    <mergeCell ref="X5891:Y5891"/>
    <mergeCell ref="Z5891:AA5891"/>
    <mergeCell ref="AB5891:AC5891"/>
    <mergeCell ref="AD5891:AE5891"/>
    <mergeCell ref="AF5891:AG5891"/>
    <mergeCell ref="AH5891:AJ5891"/>
    <mergeCell ref="D5886:E5886"/>
    <mergeCell ref="F5886:J5886"/>
    <mergeCell ref="K5886:M5886"/>
    <mergeCell ref="N5886:Q5886"/>
    <mergeCell ref="R5886:U5886"/>
    <mergeCell ref="V5886:W5886"/>
    <mergeCell ref="X5886:Y5886"/>
    <mergeCell ref="Z5886:AA5886"/>
    <mergeCell ref="AB5886:AC5886"/>
    <mergeCell ref="AD5886:AE5886"/>
    <mergeCell ref="AF5886:AG5886"/>
    <mergeCell ref="AH5886:AJ5886"/>
    <mergeCell ref="D5887:E5887"/>
    <mergeCell ref="F5887:J5887"/>
    <mergeCell ref="K5887:M5887"/>
    <mergeCell ref="N5887:Q5887"/>
    <mergeCell ref="R5887:U5887"/>
    <mergeCell ref="V5887:W5887"/>
    <mergeCell ref="X5887:Y5887"/>
    <mergeCell ref="Z5887:AA5887"/>
    <mergeCell ref="AB5887:AC5887"/>
    <mergeCell ref="AD5887:AE5887"/>
    <mergeCell ref="AF5887:AG5887"/>
    <mergeCell ref="AH5887:AJ5887"/>
    <mergeCell ref="D5888:E5888"/>
    <mergeCell ref="F5888:J5888"/>
    <mergeCell ref="K5888:M5888"/>
    <mergeCell ref="N5888:Q5888"/>
    <mergeCell ref="R5888:U5888"/>
    <mergeCell ref="V5888:W5888"/>
    <mergeCell ref="X5888:Y5888"/>
    <mergeCell ref="Z5888:AA5888"/>
    <mergeCell ref="AB5888:AC5888"/>
    <mergeCell ref="AD5888:AE5888"/>
    <mergeCell ref="AF5888:AG5888"/>
    <mergeCell ref="AH5888:AJ5888"/>
    <mergeCell ref="D5883:E5883"/>
    <mergeCell ref="F5883:J5883"/>
    <mergeCell ref="K5883:M5883"/>
    <mergeCell ref="N5883:Q5883"/>
    <mergeCell ref="R5883:U5883"/>
    <mergeCell ref="V5883:W5883"/>
    <mergeCell ref="X5883:Y5883"/>
    <mergeCell ref="Z5883:AA5883"/>
    <mergeCell ref="AB5883:AC5883"/>
    <mergeCell ref="AD5883:AE5883"/>
    <mergeCell ref="AF5883:AG5883"/>
    <mergeCell ref="AH5883:AJ5883"/>
    <mergeCell ref="D5884:E5884"/>
    <mergeCell ref="F5884:J5884"/>
    <mergeCell ref="K5884:M5884"/>
    <mergeCell ref="N5884:Q5884"/>
    <mergeCell ref="R5884:U5884"/>
    <mergeCell ref="V5884:W5884"/>
    <mergeCell ref="X5884:Y5884"/>
    <mergeCell ref="Z5884:AA5884"/>
    <mergeCell ref="AB5884:AC5884"/>
    <mergeCell ref="AD5884:AE5884"/>
    <mergeCell ref="AF5884:AG5884"/>
    <mergeCell ref="AH5884:AJ5884"/>
    <mergeCell ref="D5885:E5885"/>
    <mergeCell ref="F5885:J5885"/>
    <mergeCell ref="K5885:M5885"/>
    <mergeCell ref="N5885:Q5885"/>
    <mergeCell ref="R5885:U5885"/>
    <mergeCell ref="V5885:W5885"/>
    <mergeCell ref="X5885:Y5885"/>
    <mergeCell ref="Z5885:AA5885"/>
    <mergeCell ref="AB5885:AC5885"/>
    <mergeCell ref="AD5885:AE5885"/>
    <mergeCell ref="AF5885:AG5885"/>
    <mergeCell ref="AH5885:AJ5885"/>
    <mergeCell ref="D5880:E5880"/>
    <mergeCell ref="F5880:J5880"/>
    <mergeCell ref="K5880:M5880"/>
    <mergeCell ref="N5880:Q5880"/>
    <mergeCell ref="R5880:U5880"/>
    <mergeCell ref="V5880:W5880"/>
    <mergeCell ref="X5880:Y5880"/>
    <mergeCell ref="Z5880:AA5880"/>
    <mergeCell ref="AB5880:AC5880"/>
    <mergeCell ref="AD5880:AE5880"/>
    <mergeCell ref="AF5880:AG5880"/>
    <mergeCell ref="AH5880:AJ5880"/>
    <mergeCell ref="D5881:E5881"/>
    <mergeCell ref="F5881:J5881"/>
    <mergeCell ref="K5881:M5881"/>
    <mergeCell ref="N5881:Q5881"/>
    <mergeCell ref="R5881:U5881"/>
    <mergeCell ref="V5881:W5881"/>
    <mergeCell ref="X5881:Y5881"/>
    <mergeCell ref="Z5881:AA5881"/>
    <mergeCell ref="AB5881:AC5881"/>
    <mergeCell ref="AD5881:AE5881"/>
    <mergeCell ref="AF5881:AG5881"/>
    <mergeCell ref="AH5881:AJ5881"/>
    <mergeCell ref="D5882:E5882"/>
    <mergeCell ref="F5882:J5882"/>
    <mergeCell ref="K5882:M5882"/>
    <mergeCell ref="N5882:Q5882"/>
    <mergeCell ref="R5882:U5882"/>
    <mergeCell ref="V5882:W5882"/>
    <mergeCell ref="X5882:Y5882"/>
    <mergeCell ref="Z5882:AA5882"/>
    <mergeCell ref="AB5882:AC5882"/>
    <mergeCell ref="AD5882:AE5882"/>
    <mergeCell ref="AF5882:AG5882"/>
    <mergeCell ref="AH5882:AJ5882"/>
    <mergeCell ref="B5870:F5870"/>
    <mergeCell ref="H5870:R5870"/>
    <mergeCell ref="AB5871:AG5875"/>
    <mergeCell ref="B5872:E5872"/>
    <mergeCell ref="H5872:N5872"/>
    <mergeCell ref="O5872:R5872"/>
    <mergeCell ref="T5872:AA5872"/>
    <mergeCell ref="B5877:B5878"/>
    <mergeCell ref="D5877:E5878"/>
    <mergeCell ref="G5877:H5878"/>
    <mergeCell ref="J5877:M5878"/>
    <mergeCell ref="N5877:O5878"/>
    <mergeCell ref="Q5877:S5878"/>
    <mergeCell ref="T5877:U5878"/>
    <mergeCell ref="X5877:Y5878"/>
    <mergeCell ref="Z5877:AA5878"/>
    <mergeCell ref="AB5877:AB5878"/>
    <mergeCell ref="AC5877:AC5878"/>
    <mergeCell ref="AE5877:AE5878"/>
    <mergeCell ref="AF5877:AF5878"/>
    <mergeCell ref="AG5877:AH5878"/>
    <mergeCell ref="D5879:E5879"/>
    <mergeCell ref="F5879:J5879"/>
    <mergeCell ref="K5879:M5879"/>
    <mergeCell ref="N5879:Q5879"/>
    <mergeCell ref="R5879:U5879"/>
    <mergeCell ref="V5879:W5879"/>
    <mergeCell ref="X5879:Y5879"/>
    <mergeCell ref="Z5879:AA5879"/>
    <mergeCell ref="AB5879:AC5879"/>
    <mergeCell ref="AD5879:AE5879"/>
    <mergeCell ref="AF5879:AG5879"/>
    <mergeCell ref="AH5879:AJ5879"/>
    <mergeCell ref="D5861:E5861"/>
    <mergeCell ref="F5861:J5861"/>
    <mergeCell ref="K5861:M5861"/>
    <mergeCell ref="N5861:Q5861"/>
    <mergeCell ref="R5861:U5861"/>
    <mergeCell ref="V5861:W5861"/>
    <mergeCell ref="D5862:E5862"/>
    <mergeCell ref="F5862:J5862"/>
    <mergeCell ref="K5862:M5862"/>
    <mergeCell ref="N5862:Q5862"/>
    <mergeCell ref="R5862:U5862"/>
    <mergeCell ref="V5862:W5862"/>
    <mergeCell ref="D5863:E5863"/>
    <mergeCell ref="F5863:J5863"/>
    <mergeCell ref="K5863:M5863"/>
    <mergeCell ref="N5863:Q5863"/>
    <mergeCell ref="R5863:U5863"/>
    <mergeCell ref="V5863:W5863"/>
    <mergeCell ref="D5864:E5864"/>
    <mergeCell ref="F5864:J5864"/>
    <mergeCell ref="K5864:M5864"/>
    <mergeCell ref="N5864:Q5864"/>
    <mergeCell ref="R5864:U5864"/>
    <mergeCell ref="V5864:W5864"/>
    <mergeCell ref="D5865:E5865"/>
    <mergeCell ref="F5865:J5865"/>
    <mergeCell ref="K5865:M5865"/>
    <mergeCell ref="N5865:Q5865"/>
    <mergeCell ref="R5865:U5865"/>
    <mergeCell ref="V5865:W5865"/>
    <mergeCell ref="D5866:E5866"/>
    <mergeCell ref="F5866:J5866"/>
    <mergeCell ref="K5866:M5866"/>
    <mergeCell ref="N5866:Q5866"/>
    <mergeCell ref="R5866:U5866"/>
    <mergeCell ref="V5866:W5866"/>
    <mergeCell ref="D5855:E5855"/>
    <mergeCell ref="F5855:J5855"/>
    <mergeCell ref="K5855:M5855"/>
    <mergeCell ref="N5855:Q5855"/>
    <mergeCell ref="R5855:U5855"/>
    <mergeCell ref="V5855:W5855"/>
    <mergeCell ref="D5856:E5856"/>
    <mergeCell ref="F5856:J5856"/>
    <mergeCell ref="K5856:M5856"/>
    <mergeCell ref="N5856:Q5856"/>
    <mergeCell ref="R5856:U5856"/>
    <mergeCell ref="V5856:W5856"/>
    <mergeCell ref="D5857:E5857"/>
    <mergeCell ref="F5857:J5857"/>
    <mergeCell ref="K5857:M5857"/>
    <mergeCell ref="N5857:Q5857"/>
    <mergeCell ref="R5857:U5857"/>
    <mergeCell ref="V5857:W5857"/>
    <mergeCell ref="D5858:E5858"/>
    <mergeCell ref="F5858:J5858"/>
    <mergeCell ref="K5858:M5858"/>
    <mergeCell ref="N5858:Q5858"/>
    <mergeCell ref="R5858:U5858"/>
    <mergeCell ref="V5858:W5858"/>
    <mergeCell ref="D5859:E5859"/>
    <mergeCell ref="F5859:J5859"/>
    <mergeCell ref="K5859:M5859"/>
    <mergeCell ref="N5859:Q5859"/>
    <mergeCell ref="R5859:U5859"/>
    <mergeCell ref="V5859:W5859"/>
    <mergeCell ref="D5860:E5860"/>
    <mergeCell ref="F5860:J5860"/>
    <mergeCell ref="K5860:M5860"/>
    <mergeCell ref="N5860:Q5860"/>
    <mergeCell ref="R5860:U5860"/>
    <mergeCell ref="V5860:W5860"/>
    <mergeCell ref="D5849:E5849"/>
    <mergeCell ref="F5849:J5849"/>
    <mergeCell ref="K5849:M5849"/>
    <mergeCell ref="N5849:Q5849"/>
    <mergeCell ref="R5849:U5849"/>
    <mergeCell ref="V5849:W5849"/>
    <mergeCell ref="D5850:E5850"/>
    <mergeCell ref="F5850:J5850"/>
    <mergeCell ref="K5850:M5850"/>
    <mergeCell ref="N5850:Q5850"/>
    <mergeCell ref="R5850:U5850"/>
    <mergeCell ref="V5850:W5850"/>
    <mergeCell ref="D5851:E5851"/>
    <mergeCell ref="F5851:J5851"/>
    <mergeCell ref="K5851:M5851"/>
    <mergeCell ref="N5851:Q5851"/>
    <mergeCell ref="R5851:U5851"/>
    <mergeCell ref="V5851:W5851"/>
    <mergeCell ref="D5852:E5852"/>
    <mergeCell ref="F5852:J5852"/>
    <mergeCell ref="K5852:M5852"/>
    <mergeCell ref="N5852:Q5852"/>
    <mergeCell ref="R5852:U5852"/>
    <mergeCell ref="V5852:W5852"/>
    <mergeCell ref="D5853:E5853"/>
    <mergeCell ref="F5853:J5853"/>
    <mergeCell ref="K5853:M5853"/>
    <mergeCell ref="N5853:Q5853"/>
    <mergeCell ref="R5853:U5853"/>
    <mergeCell ref="V5853:W5853"/>
    <mergeCell ref="D5854:E5854"/>
    <mergeCell ref="F5854:J5854"/>
    <mergeCell ref="K5854:M5854"/>
    <mergeCell ref="N5854:Q5854"/>
    <mergeCell ref="R5854:U5854"/>
    <mergeCell ref="V5854:W5854"/>
    <mergeCell ref="D5843:E5843"/>
    <mergeCell ref="F5843:J5843"/>
    <mergeCell ref="K5843:M5843"/>
    <mergeCell ref="N5843:Q5843"/>
    <mergeCell ref="R5843:U5843"/>
    <mergeCell ref="V5843:W5843"/>
    <mergeCell ref="T5841:U5842"/>
    <mergeCell ref="X5841:Y5842"/>
    <mergeCell ref="D5844:E5844"/>
    <mergeCell ref="F5844:J5844"/>
    <mergeCell ref="K5844:M5844"/>
    <mergeCell ref="N5844:Q5844"/>
    <mergeCell ref="R5844:U5844"/>
    <mergeCell ref="V5844:W5844"/>
    <mergeCell ref="D5845:E5845"/>
    <mergeCell ref="F5845:J5845"/>
    <mergeCell ref="K5845:M5845"/>
    <mergeCell ref="N5845:Q5845"/>
    <mergeCell ref="R5845:U5845"/>
    <mergeCell ref="V5845:W5845"/>
    <mergeCell ref="D5846:E5846"/>
    <mergeCell ref="F5846:J5846"/>
    <mergeCell ref="K5846:M5846"/>
    <mergeCell ref="N5846:Q5846"/>
    <mergeCell ref="R5846:U5846"/>
    <mergeCell ref="V5846:W5846"/>
    <mergeCell ref="D5847:E5847"/>
    <mergeCell ref="F5847:J5847"/>
    <mergeCell ref="K5847:M5847"/>
    <mergeCell ref="N5847:Q5847"/>
    <mergeCell ref="R5847:U5847"/>
    <mergeCell ref="V5847:W5847"/>
    <mergeCell ref="D5848:E5848"/>
    <mergeCell ref="F5848:J5848"/>
    <mergeCell ref="K5848:M5848"/>
    <mergeCell ref="N5848:Q5848"/>
    <mergeCell ref="R5848:U5848"/>
    <mergeCell ref="V5848:W5848"/>
    <mergeCell ref="D5831:E5831"/>
    <mergeCell ref="F5831:J5831"/>
    <mergeCell ref="K5831:M5831"/>
    <mergeCell ref="N5831:Q5831"/>
    <mergeCell ref="R5831:U5831"/>
    <mergeCell ref="V5831:W5831"/>
    <mergeCell ref="X5831:Y5831"/>
    <mergeCell ref="Z5831:AA5831"/>
    <mergeCell ref="AB5831:AC5831"/>
    <mergeCell ref="AD5831:AE5831"/>
    <mergeCell ref="AF5831:AG5831"/>
    <mergeCell ref="AH5831:AJ5831"/>
    <mergeCell ref="D5832:E5832"/>
    <mergeCell ref="F5832:J5832"/>
    <mergeCell ref="K5832:M5832"/>
    <mergeCell ref="N5832:Q5832"/>
    <mergeCell ref="R5832:U5832"/>
    <mergeCell ref="V5832:W5832"/>
    <mergeCell ref="X5832:Y5832"/>
    <mergeCell ref="Z5832:AA5832"/>
    <mergeCell ref="AB5832:AC5832"/>
    <mergeCell ref="AD5832:AE5832"/>
    <mergeCell ref="AF5832:AG5832"/>
    <mergeCell ref="AH5832:AJ5832"/>
    <mergeCell ref="B5833:E5833"/>
    <mergeCell ref="B5834:F5834"/>
    <mergeCell ref="H5834:R5834"/>
    <mergeCell ref="AB5835:AG5839"/>
    <mergeCell ref="B5836:E5836"/>
    <mergeCell ref="H5836:N5836"/>
    <mergeCell ref="O5836:R5836"/>
    <mergeCell ref="T5836:AA5836"/>
    <mergeCell ref="Z5841:AA5842"/>
    <mergeCell ref="AB5841:AB5842"/>
    <mergeCell ref="AC5841:AC5842"/>
    <mergeCell ref="AE5841:AE5842"/>
    <mergeCell ref="B5841:B5842"/>
    <mergeCell ref="D5841:E5842"/>
    <mergeCell ref="G5841:H5842"/>
    <mergeCell ref="J5841:M5842"/>
    <mergeCell ref="N5841:O5842"/>
    <mergeCell ref="Q5841:S5842"/>
    <mergeCell ref="AF5841:AF5842"/>
    <mergeCell ref="AG5841:AH5842"/>
    <mergeCell ref="D5828:E5828"/>
    <mergeCell ref="F5828:J5828"/>
    <mergeCell ref="K5828:M5828"/>
    <mergeCell ref="N5828:Q5828"/>
    <mergeCell ref="R5828:U5828"/>
    <mergeCell ref="V5828:W5828"/>
    <mergeCell ref="X5828:Y5828"/>
    <mergeCell ref="Z5828:AA5828"/>
    <mergeCell ref="AB5828:AC5828"/>
    <mergeCell ref="AD5828:AE5828"/>
    <mergeCell ref="AF5828:AG5828"/>
    <mergeCell ref="AH5828:AJ5828"/>
    <mergeCell ref="D5829:E5829"/>
    <mergeCell ref="F5829:J5829"/>
    <mergeCell ref="K5829:M5829"/>
    <mergeCell ref="N5829:Q5829"/>
    <mergeCell ref="R5829:U5829"/>
    <mergeCell ref="V5829:W5829"/>
    <mergeCell ref="X5829:Y5829"/>
    <mergeCell ref="Z5829:AA5829"/>
    <mergeCell ref="AB5829:AC5829"/>
    <mergeCell ref="AD5829:AE5829"/>
    <mergeCell ref="AF5829:AG5829"/>
    <mergeCell ref="AH5829:AJ5829"/>
    <mergeCell ref="D5830:E5830"/>
    <mergeCell ref="F5830:J5830"/>
    <mergeCell ref="K5830:M5830"/>
    <mergeCell ref="N5830:Q5830"/>
    <mergeCell ref="R5830:U5830"/>
    <mergeCell ref="V5830:W5830"/>
    <mergeCell ref="X5830:Y5830"/>
    <mergeCell ref="Z5830:AA5830"/>
    <mergeCell ref="AB5830:AC5830"/>
    <mergeCell ref="AD5830:AE5830"/>
    <mergeCell ref="AF5830:AG5830"/>
    <mergeCell ref="AH5830:AJ5830"/>
    <mergeCell ref="D5825:E5825"/>
    <mergeCell ref="F5825:J5825"/>
    <mergeCell ref="K5825:M5825"/>
    <mergeCell ref="N5825:Q5825"/>
    <mergeCell ref="R5825:U5825"/>
    <mergeCell ref="V5825:W5825"/>
    <mergeCell ref="X5825:Y5825"/>
    <mergeCell ref="Z5825:AA5825"/>
    <mergeCell ref="AB5825:AC5825"/>
    <mergeCell ref="AD5825:AE5825"/>
    <mergeCell ref="AF5825:AG5825"/>
    <mergeCell ref="AH5825:AJ5825"/>
    <mergeCell ref="D5826:E5826"/>
    <mergeCell ref="F5826:J5826"/>
    <mergeCell ref="K5826:M5826"/>
    <mergeCell ref="N5826:Q5826"/>
    <mergeCell ref="R5826:U5826"/>
    <mergeCell ref="V5826:W5826"/>
    <mergeCell ref="X5826:Y5826"/>
    <mergeCell ref="Z5826:AA5826"/>
    <mergeCell ref="AB5826:AC5826"/>
    <mergeCell ref="AD5826:AE5826"/>
    <mergeCell ref="AF5826:AG5826"/>
    <mergeCell ref="AH5826:AJ5826"/>
    <mergeCell ref="D5827:E5827"/>
    <mergeCell ref="F5827:J5827"/>
    <mergeCell ref="K5827:M5827"/>
    <mergeCell ref="N5827:Q5827"/>
    <mergeCell ref="R5827:U5827"/>
    <mergeCell ref="V5827:W5827"/>
    <mergeCell ref="X5827:Y5827"/>
    <mergeCell ref="Z5827:AA5827"/>
    <mergeCell ref="AB5827:AC5827"/>
    <mergeCell ref="AD5827:AE5827"/>
    <mergeCell ref="AF5827:AG5827"/>
    <mergeCell ref="AH5827:AJ5827"/>
    <mergeCell ref="D5822:E5822"/>
    <mergeCell ref="F5822:J5822"/>
    <mergeCell ref="K5822:M5822"/>
    <mergeCell ref="N5822:Q5822"/>
    <mergeCell ref="R5822:U5822"/>
    <mergeCell ref="V5822:W5822"/>
    <mergeCell ref="X5822:Y5822"/>
    <mergeCell ref="Z5822:AA5822"/>
    <mergeCell ref="AB5822:AC5822"/>
    <mergeCell ref="AD5822:AE5822"/>
    <mergeCell ref="AF5822:AG5822"/>
    <mergeCell ref="AH5822:AJ5822"/>
    <mergeCell ref="D5823:E5823"/>
    <mergeCell ref="F5823:J5823"/>
    <mergeCell ref="K5823:M5823"/>
    <mergeCell ref="N5823:Q5823"/>
    <mergeCell ref="R5823:U5823"/>
    <mergeCell ref="V5823:W5823"/>
    <mergeCell ref="X5823:Y5823"/>
    <mergeCell ref="Z5823:AA5823"/>
    <mergeCell ref="AB5823:AC5823"/>
    <mergeCell ref="AD5823:AE5823"/>
    <mergeCell ref="AF5823:AG5823"/>
    <mergeCell ref="AH5823:AJ5823"/>
    <mergeCell ref="D5824:E5824"/>
    <mergeCell ref="F5824:J5824"/>
    <mergeCell ref="K5824:M5824"/>
    <mergeCell ref="N5824:Q5824"/>
    <mergeCell ref="R5824:U5824"/>
    <mergeCell ref="V5824:W5824"/>
    <mergeCell ref="X5824:Y5824"/>
    <mergeCell ref="Z5824:AA5824"/>
    <mergeCell ref="AB5824:AC5824"/>
    <mergeCell ref="AD5824:AE5824"/>
    <mergeCell ref="AF5824:AG5824"/>
    <mergeCell ref="AH5824:AJ5824"/>
    <mergeCell ref="D5819:E5819"/>
    <mergeCell ref="F5819:J5819"/>
    <mergeCell ref="K5819:M5819"/>
    <mergeCell ref="N5819:Q5819"/>
    <mergeCell ref="R5819:U5819"/>
    <mergeCell ref="V5819:W5819"/>
    <mergeCell ref="X5819:Y5819"/>
    <mergeCell ref="Z5819:AA5819"/>
    <mergeCell ref="AB5819:AC5819"/>
    <mergeCell ref="AD5819:AE5819"/>
    <mergeCell ref="AF5819:AG5819"/>
    <mergeCell ref="AH5819:AJ5819"/>
    <mergeCell ref="D5820:E5820"/>
    <mergeCell ref="F5820:J5820"/>
    <mergeCell ref="K5820:M5820"/>
    <mergeCell ref="N5820:Q5820"/>
    <mergeCell ref="R5820:U5820"/>
    <mergeCell ref="V5820:W5820"/>
    <mergeCell ref="X5820:Y5820"/>
    <mergeCell ref="Z5820:AA5820"/>
    <mergeCell ref="AB5820:AC5820"/>
    <mergeCell ref="AD5820:AE5820"/>
    <mergeCell ref="AF5820:AG5820"/>
    <mergeCell ref="AH5820:AJ5820"/>
    <mergeCell ref="D5821:E5821"/>
    <mergeCell ref="F5821:J5821"/>
    <mergeCell ref="K5821:M5821"/>
    <mergeCell ref="N5821:Q5821"/>
    <mergeCell ref="R5821:U5821"/>
    <mergeCell ref="V5821:W5821"/>
    <mergeCell ref="X5821:Y5821"/>
    <mergeCell ref="Z5821:AA5821"/>
    <mergeCell ref="AB5821:AC5821"/>
    <mergeCell ref="AD5821:AE5821"/>
    <mergeCell ref="AF5821:AG5821"/>
    <mergeCell ref="AH5821:AJ5821"/>
    <mergeCell ref="D5816:E5816"/>
    <mergeCell ref="F5816:J5816"/>
    <mergeCell ref="K5816:M5816"/>
    <mergeCell ref="N5816:Q5816"/>
    <mergeCell ref="R5816:U5816"/>
    <mergeCell ref="V5816:W5816"/>
    <mergeCell ref="X5816:Y5816"/>
    <mergeCell ref="Z5816:AA5816"/>
    <mergeCell ref="AB5816:AC5816"/>
    <mergeCell ref="AD5816:AE5816"/>
    <mergeCell ref="AF5816:AG5816"/>
    <mergeCell ref="AH5816:AJ5816"/>
    <mergeCell ref="D5817:E5817"/>
    <mergeCell ref="F5817:J5817"/>
    <mergeCell ref="K5817:M5817"/>
    <mergeCell ref="N5817:Q5817"/>
    <mergeCell ref="R5817:U5817"/>
    <mergeCell ref="V5817:W5817"/>
    <mergeCell ref="X5817:Y5817"/>
    <mergeCell ref="Z5817:AA5817"/>
    <mergeCell ref="AB5817:AC5817"/>
    <mergeCell ref="AD5817:AE5817"/>
    <mergeCell ref="AF5817:AG5817"/>
    <mergeCell ref="AH5817:AJ5817"/>
    <mergeCell ref="D5818:E5818"/>
    <mergeCell ref="F5818:J5818"/>
    <mergeCell ref="K5818:M5818"/>
    <mergeCell ref="N5818:Q5818"/>
    <mergeCell ref="R5818:U5818"/>
    <mergeCell ref="V5818:W5818"/>
    <mergeCell ref="X5818:Y5818"/>
    <mergeCell ref="Z5818:AA5818"/>
    <mergeCell ref="AB5818:AC5818"/>
    <mergeCell ref="AD5818:AE5818"/>
    <mergeCell ref="AF5818:AG5818"/>
    <mergeCell ref="AH5818:AJ5818"/>
    <mergeCell ref="D5813:E5813"/>
    <mergeCell ref="F5813:J5813"/>
    <mergeCell ref="K5813:M5813"/>
    <mergeCell ref="N5813:Q5813"/>
    <mergeCell ref="R5813:U5813"/>
    <mergeCell ref="V5813:W5813"/>
    <mergeCell ref="X5813:Y5813"/>
    <mergeCell ref="Z5813:AA5813"/>
    <mergeCell ref="AB5813:AC5813"/>
    <mergeCell ref="AD5813:AE5813"/>
    <mergeCell ref="AF5813:AG5813"/>
    <mergeCell ref="AH5813:AJ5813"/>
    <mergeCell ref="D5814:E5814"/>
    <mergeCell ref="F5814:J5814"/>
    <mergeCell ref="K5814:M5814"/>
    <mergeCell ref="N5814:Q5814"/>
    <mergeCell ref="R5814:U5814"/>
    <mergeCell ref="V5814:W5814"/>
    <mergeCell ref="X5814:Y5814"/>
    <mergeCell ref="Z5814:AA5814"/>
    <mergeCell ref="AB5814:AC5814"/>
    <mergeCell ref="AD5814:AE5814"/>
    <mergeCell ref="AF5814:AG5814"/>
    <mergeCell ref="AH5814:AJ5814"/>
    <mergeCell ref="D5815:E5815"/>
    <mergeCell ref="F5815:J5815"/>
    <mergeCell ref="K5815:M5815"/>
    <mergeCell ref="N5815:Q5815"/>
    <mergeCell ref="R5815:U5815"/>
    <mergeCell ref="V5815:W5815"/>
    <mergeCell ref="X5815:Y5815"/>
    <mergeCell ref="Z5815:AA5815"/>
    <mergeCell ref="AB5815:AC5815"/>
    <mergeCell ref="AD5815:AE5815"/>
    <mergeCell ref="AF5815:AG5815"/>
    <mergeCell ref="AH5815:AJ5815"/>
    <mergeCell ref="D5810:E5810"/>
    <mergeCell ref="F5810:J5810"/>
    <mergeCell ref="K5810:M5810"/>
    <mergeCell ref="N5810:Q5810"/>
    <mergeCell ref="R5810:U5810"/>
    <mergeCell ref="V5810:W5810"/>
    <mergeCell ref="X5810:Y5810"/>
    <mergeCell ref="Z5810:AA5810"/>
    <mergeCell ref="AB5810:AC5810"/>
    <mergeCell ref="AD5810:AE5810"/>
    <mergeCell ref="AF5810:AG5810"/>
    <mergeCell ref="AH5810:AJ5810"/>
    <mergeCell ref="D5811:E5811"/>
    <mergeCell ref="F5811:J5811"/>
    <mergeCell ref="K5811:M5811"/>
    <mergeCell ref="N5811:Q5811"/>
    <mergeCell ref="R5811:U5811"/>
    <mergeCell ref="V5811:W5811"/>
    <mergeCell ref="X5811:Y5811"/>
    <mergeCell ref="Z5811:AA5811"/>
    <mergeCell ref="AB5811:AC5811"/>
    <mergeCell ref="AD5811:AE5811"/>
    <mergeCell ref="AF5811:AG5811"/>
    <mergeCell ref="AH5811:AJ5811"/>
    <mergeCell ref="D5812:E5812"/>
    <mergeCell ref="F5812:J5812"/>
    <mergeCell ref="K5812:M5812"/>
    <mergeCell ref="N5812:Q5812"/>
    <mergeCell ref="R5812:U5812"/>
    <mergeCell ref="V5812:W5812"/>
    <mergeCell ref="X5812:Y5812"/>
    <mergeCell ref="Z5812:AA5812"/>
    <mergeCell ref="AB5812:AC5812"/>
    <mergeCell ref="AD5812:AE5812"/>
    <mergeCell ref="AF5812:AG5812"/>
    <mergeCell ref="AH5812:AJ5812"/>
    <mergeCell ref="D5807:E5807"/>
    <mergeCell ref="F5807:J5807"/>
    <mergeCell ref="K5807:M5807"/>
    <mergeCell ref="N5807:Q5807"/>
    <mergeCell ref="R5807:U5807"/>
    <mergeCell ref="V5807:W5807"/>
    <mergeCell ref="X5807:Y5807"/>
    <mergeCell ref="Z5807:AA5807"/>
    <mergeCell ref="AB5807:AC5807"/>
    <mergeCell ref="AD5807:AE5807"/>
    <mergeCell ref="AF5807:AG5807"/>
    <mergeCell ref="AH5807:AJ5807"/>
    <mergeCell ref="D5808:E5808"/>
    <mergeCell ref="F5808:J5808"/>
    <mergeCell ref="K5808:M5808"/>
    <mergeCell ref="N5808:Q5808"/>
    <mergeCell ref="R5808:U5808"/>
    <mergeCell ref="V5808:W5808"/>
    <mergeCell ref="X5808:Y5808"/>
    <mergeCell ref="Z5808:AA5808"/>
    <mergeCell ref="AB5808:AC5808"/>
    <mergeCell ref="AD5808:AE5808"/>
    <mergeCell ref="AF5808:AG5808"/>
    <mergeCell ref="AH5808:AJ5808"/>
    <mergeCell ref="D5809:E5809"/>
    <mergeCell ref="F5809:J5809"/>
    <mergeCell ref="K5809:M5809"/>
    <mergeCell ref="N5809:Q5809"/>
    <mergeCell ref="R5809:U5809"/>
    <mergeCell ref="V5809:W5809"/>
    <mergeCell ref="X5809:Y5809"/>
    <mergeCell ref="Z5809:AA5809"/>
    <mergeCell ref="AB5809:AC5809"/>
    <mergeCell ref="AD5809:AE5809"/>
    <mergeCell ref="AF5809:AG5809"/>
    <mergeCell ref="AH5809:AJ5809"/>
    <mergeCell ref="D5804:E5804"/>
    <mergeCell ref="F5804:J5804"/>
    <mergeCell ref="K5804:M5804"/>
    <mergeCell ref="N5804:Q5804"/>
    <mergeCell ref="R5804:U5804"/>
    <mergeCell ref="V5804:W5804"/>
    <mergeCell ref="X5804:Y5804"/>
    <mergeCell ref="Z5804:AA5804"/>
    <mergeCell ref="AB5804:AC5804"/>
    <mergeCell ref="AD5804:AE5804"/>
    <mergeCell ref="AF5804:AG5804"/>
    <mergeCell ref="AH5804:AJ5804"/>
    <mergeCell ref="D5805:E5805"/>
    <mergeCell ref="F5805:J5805"/>
    <mergeCell ref="K5805:M5805"/>
    <mergeCell ref="N5805:Q5805"/>
    <mergeCell ref="R5805:U5805"/>
    <mergeCell ref="V5805:W5805"/>
    <mergeCell ref="X5805:Y5805"/>
    <mergeCell ref="Z5805:AA5805"/>
    <mergeCell ref="AB5805:AC5805"/>
    <mergeCell ref="AD5805:AE5805"/>
    <mergeCell ref="AF5805:AG5805"/>
    <mergeCell ref="AH5805:AJ5805"/>
    <mergeCell ref="D5806:E5806"/>
    <mergeCell ref="F5806:J5806"/>
    <mergeCell ref="K5806:M5806"/>
    <mergeCell ref="N5806:Q5806"/>
    <mergeCell ref="R5806:U5806"/>
    <mergeCell ref="V5806:W5806"/>
    <mergeCell ref="X5806:Y5806"/>
    <mergeCell ref="Z5806:AA5806"/>
    <mergeCell ref="AB5806:AC5806"/>
    <mergeCell ref="AD5806:AE5806"/>
    <mergeCell ref="AF5806:AG5806"/>
    <mergeCell ref="AH5806:AJ5806"/>
    <mergeCell ref="D5801:E5801"/>
    <mergeCell ref="F5801:J5801"/>
    <mergeCell ref="K5801:M5801"/>
    <mergeCell ref="N5801:Q5801"/>
    <mergeCell ref="R5801:U5801"/>
    <mergeCell ref="V5801:W5801"/>
    <mergeCell ref="X5801:Y5801"/>
    <mergeCell ref="Z5801:AA5801"/>
    <mergeCell ref="AB5801:AC5801"/>
    <mergeCell ref="AD5801:AE5801"/>
    <mergeCell ref="AF5801:AG5801"/>
    <mergeCell ref="AH5801:AJ5801"/>
    <mergeCell ref="D5802:E5802"/>
    <mergeCell ref="F5802:J5802"/>
    <mergeCell ref="K5802:M5802"/>
    <mergeCell ref="N5802:Q5802"/>
    <mergeCell ref="R5802:U5802"/>
    <mergeCell ref="V5802:W5802"/>
    <mergeCell ref="X5802:Y5802"/>
    <mergeCell ref="Z5802:AA5802"/>
    <mergeCell ref="AB5802:AC5802"/>
    <mergeCell ref="AD5802:AE5802"/>
    <mergeCell ref="AF5802:AG5802"/>
    <mergeCell ref="AH5802:AJ5802"/>
    <mergeCell ref="D5803:E5803"/>
    <mergeCell ref="F5803:J5803"/>
    <mergeCell ref="K5803:M5803"/>
    <mergeCell ref="N5803:Q5803"/>
    <mergeCell ref="R5803:U5803"/>
    <mergeCell ref="V5803:W5803"/>
    <mergeCell ref="X5803:Y5803"/>
    <mergeCell ref="Z5803:AA5803"/>
    <mergeCell ref="AB5803:AC5803"/>
    <mergeCell ref="AD5803:AE5803"/>
    <mergeCell ref="AF5803:AG5803"/>
    <mergeCell ref="AH5803:AJ5803"/>
    <mergeCell ref="D5798:E5798"/>
    <mergeCell ref="F5798:J5798"/>
    <mergeCell ref="K5798:M5798"/>
    <mergeCell ref="N5798:Q5798"/>
    <mergeCell ref="R5798:U5798"/>
    <mergeCell ref="V5798:W5798"/>
    <mergeCell ref="X5798:Y5798"/>
    <mergeCell ref="Z5798:AA5798"/>
    <mergeCell ref="AB5798:AC5798"/>
    <mergeCell ref="AD5798:AE5798"/>
    <mergeCell ref="AF5798:AG5798"/>
    <mergeCell ref="AH5798:AJ5798"/>
    <mergeCell ref="D5799:E5799"/>
    <mergeCell ref="F5799:J5799"/>
    <mergeCell ref="K5799:M5799"/>
    <mergeCell ref="N5799:Q5799"/>
    <mergeCell ref="R5799:U5799"/>
    <mergeCell ref="V5799:W5799"/>
    <mergeCell ref="X5799:Y5799"/>
    <mergeCell ref="Z5799:AA5799"/>
    <mergeCell ref="AB5799:AC5799"/>
    <mergeCell ref="AD5799:AE5799"/>
    <mergeCell ref="AF5799:AG5799"/>
    <mergeCell ref="AH5799:AJ5799"/>
    <mergeCell ref="D5800:E5800"/>
    <mergeCell ref="F5800:J5800"/>
    <mergeCell ref="K5800:M5800"/>
    <mergeCell ref="N5800:Q5800"/>
    <mergeCell ref="R5800:U5800"/>
    <mergeCell ref="V5800:W5800"/>
    <mergeCell ref="X5800:Y5800"/>
    <mergeCell ref="Z5800:AA5800"/>
    <mergeCell ref="AB5800:AC5800"/>
    <mergeCell ref="AD5800:AE5800"/>
    <mergeCell ref="AF5800:AG5800"/>
    <mergeCell ref="AH5800:AJ5800"/>
    <mergeCell ref="D5795:E5795"/>
    <mergeCell ref="F5795:J5795"/>
    <mergeCell ref="K5795:M5795"/>
    <mergeCell ref="N5795:Q5795"/>
    <mergeCell ref="R5795:U5795"/>
    <mergeCell ref="V5795:W5795"/>
    <mergeCell ref="X5795:Y5795"/>
    <mergeCell ref="Z5795:AA5795"/>
    <mergeCell ref="AB5795:AC5795"/>
    <mergeCell ref="AD5795:AE5795"/>
    <mergeCell ref="AF5795:AG5795"/>
    <mergeCell ref="AH5795:AJ5795"/>
    <mergeCell ref="D5796:E5796"/>
    <mergeCell ref="F5796:J5796"/>
    <mergeCell ref="K5796:M5796"/>
    <mergeCell ref="N5796:Q5796"/>
    <mergeCell ref="R5796:U5796"/>
    <mergeCell ref="V5796:W5796"/>
    <mergeCell ref="X5796:Y5796"/>
    <mergeCell ref="Z5796:AA5796"/>
    <mergeCell ref="AB5796:AC5796"/>
    <mergeCell ref="AD5796:AE5796"/>
    <mergeCell ref="AF5796:AG5796"/>
    <mergeCell ref="AH5796:AJ5796"/>
    <mergeCell ref="D5797:E5797"/>
    <mergeCell ref="F5797:J5797"/>
    <mergeCell ref="K5797:M5797"/>
    <mergeCell ref="N5797:Q5797"/>
    <mergeCell ref="R5797:U5797"/>
    <mergeCell ref="V5797:W5797"/>
    <mergeCell ref="X5797:Y5797"/>
    <mergeCell ref="Z5797:AA5797"/>
    <mergeCell ref="AB5797:AC5797"/>
    <mergeCell ref="AD5797:AE5797"/>
    <mergeCell ref="AF5797:AG5797"/>
    <mergeCell ref="AH5797:AJ5797"/>
    <mergeCell ref="B5785:F5785"/>
    <mergeCell ref="H5785:R5785"/>
    <mergeCell ref="AB5786:AG5790"/>
    <mergeCell ref="B5787:E5787"/>
    <mergeCell ref="H5787:N5787"/>
    <mergeCell ref="O5787:R5787"/>
    <mergeCell ref="T5787:AA5787"/>
    <mergeCell ref="B5792:B5793"/>
    <mergeCell ref="D5792:E5793"/>
    <mergeCell ref="G5792:H5793"/>
    <mergeCell ref="J5792:M5793"/>
    <mergeCell ref="N5792:O5793"/>
    <mergeCell ref="Q5792:S5793"/>
    <mergeCell ref="T5792:U5793"/>
    <mergeCell ref="X5792:Y5793"/>
    <mergeCell ref="Z5792:AA5793"/>
    <mergeCell ref="AB5792:AB5793"/>
    <mergeCell ref="AC5792:AC5793"/>
    <mergeCell ref="AE5792:AE5793"/>
    <mergeCell ref="AF5792:AF5793"/>
    <mergeCell ref="AG5792:AH5793"/>
    <mergeCell ref="D5794:E5794"/>
    <mergeCell ref="F5794:J5794"/>
    <mergeCell ref="K5794:M5794"/>
    <mergeCell ref="N5794:Q5794"/>
    <mergeCell ref="R5794:U5794"/>
    <mergeCell ref="V5794:W5794"/>
    <mergeCell ref="X5794:Y5794"/>
    <mergeCell ref="Z5794:AA5794"/>
    <mergeCell ref="AB5794:AC5794"/>
    <mergeCell ref="AD5794:AE5794"/>
    <mergeCell ref="AF5794:AG5794"/>
    <mergeCell ref="AH5794:AJ5794"/>
    <mergeCell ref="D5776:E5776"/>
    <mergeCell ref="F5776:J5776"/>
    <mergeCell ref="K5776:M5776"/>
    <mergeCell ref="N5776:Q5776"/>
    <mergeCell ref="R5776:U5776"/>
    <mergeCell ref="V5776:W5776"/>
    <mergeCell ref="D5777:E5777"/>
    <mergeCell ref="F5777:J5777"/>
    <mergeCell ref="K5777:M5777"/>
    <mergeCell ref="N5777:Q5777"/>
    <mergeCell ref="R5777:U5777"/>
    <mergeCell ref="V5777:W5777"/>
    <mergeCell ref="D5778:E5778"/>
    <mergeCell ref="F5778:J5778"/>
    <mergeCell ref="K5778:M5778"/>
    <mergeCell ref="N5778:Q5778"/>
    <mergeCell ref="R5778:U5778"/>
    <mergeCell ref="V5778:W5778"/>
    <mergeCell ref="D5779:E5779"/>
    <mergeCell ref="F5779:J5779"/>
    <mergeCell ref="K5779:M5779"/>
    <mergeCell ref="N5779:Q5779"/>
    <mergeCell ref="R5779:U5779"/>
    <mergeCell ref="V5779:W5779"/>
    <mergeCell ref="D5780:E5780"/>
    <mergeCell ref="F5780:J5780"/>
    <mergeCell ref="K5780:M5780"/>
    <mergeCell ref="N5780:Q5780"/>
    <mergeCell ref="R5780:U5780"/>
    <mergeCell ref="V5780:W5780"/>
    <mergeCell ref="D5781:E5781"/>
    <mergeCell ref="F5781:J5781"/>
    <mergeCell ref="K5781:M5781"/>
    <mergeCell ref="N5781:Q5781"/>
    <mergeCell ref="R5781:U5781"/>
    <mergeCell ref="V5781:W5781"/>
    <mergeCell ref="D5770:E5770"/>
    <mergeCell ref="F5770:J5770"/>
    <mergeCell ref="K5770:M5770"/>
    <mergeCell ref="N5770:Q5770"/>
    <mergeCell ref="R5770:U5770"/>
    <mergeCell ref="V5770:W5770"/>
    <mergeCell ref="D5771:E5771"/>
    <mergeCell ref="F5771:J5771"/>
    <mergeCell ref="K5771:M5771"/>
    <mergeCell ref="N5771:Q5771"/>
    <mergeCell ref="R5771:U5771"/>
    <mergeCell ref="V5771:W5771"/>
    <mergeCell ref="D5772:E5772"/>
    <mergeCell ref="F5772:J5772"/>
    <mergeCell ref="K5772:M5772"/>
    <mergeCell ref="N5772:Q5772"/>
    <mergeCell ref="R5772:U5772"/>
    <mergeCell ref="V5772:W5772"/>
    <mergeCell ref="D5773:E5773"/>
    <mergeCell ref="F5773:J5773"/>
    <mergeCell ref="K5773:M5773"/>
    <mergeCell ref="N5773:Q5773"/>
    <mergeCell ref="R5773:U5773"/>
    <mergeCell ref="V5773:W5773"/>
    <mergeCell ref="D5774:E5774"/>
    <mergeCell ref="F5774:J5774"/>
    <mergeCell ref="K5774:M5774"/>
    <mergeCell ref="N5774:Q5774"/>
    <mergeCell ref="R5774:U5774"/>
    <mergeCell ref="V5774:W5774"/>
    <mergeCell ref="D5775:E5775"/>
    <mergeCell ref="F5775:J5775"/>
    <mergeCell ref="K5775:M5775"/>
    <mergeCell ref="N5775:Q5775"/>
    <mergeCell ref="R5775:U5775"/>
    <mergeCell ref="V5775:W5775"/>
    <mergeCell ref="D5764:E5764"/>
    <mergeCell ref="F5764:J5764"/>
    <mergeCell ref="K5764:M5764"/>
    <mergeCell ref="N5764:Q5764"/>
    <mergeCell ref="R5764:U5764"/>
    <mergeCell ref="V5764:W5764"/>
    <mergeCell ref="D5765:E5765"/>
    <mergeCell ref="F5765:J5765"/>
    <mergeCell ref="K5765:M5765"/>
    <mergeCell ref="N5765:Q5765"/>
    <mergeCell ref="R5765:U5765"/>
    <mergeCell ref="V5765:W5765"/>
    <mergeCell ref="D5766:E5766"/>
    <mergeCell ref="F5766:J5766"/>
    <mergeCell ref="K5766:M5766"/>
    <mergeCell ref="N5766:Q5766"/>
    <mergeCell ref="R5766:U5766"/>
    <mergeCell ref="V5766:W5766"/>
    <mergeCell ref="D5767:E5767"/>
    <mergeCell ref="F5767:J5767"/>
    <mergeCell ref="K5767:M5767"/>
    <mergeCell ref="N5767:Q5767"/>
    <mergeCell ref="R5767:U5767"/>
    <mergeCell ref="V5767:W5767"/>
    <mergeCell ref="D5768:E5768"/>
    <mergeCell ref="F5768:J5768"/>
    <mergeCell ref="K5768:M5768"/>
    <mergeCell ref="N5768:Q5768"/>
    <mergeCell ref="R5768:U5768"/>
    <mergeCell ref="V5768:W5768"/>
    <mergeCell ref="D5769:E5769"/>
    <mergeCell ref="F5769:J5769"/>
    <mergeCell ref="K5769:M5769"/>
    <mergeCell ref="N5769:Q5769"/>
    <mergeCell ref="R5769:U5769"/>
    <mergeCell ref="V5769:W5769"/>
    <mergeCell ref="D5758:E5758"/>
    <mergeCell ref="F5758:J5758"/>
    <mergeCell ref="K5758:M5758"/>
    <mergeCell ref="N5758:Q5758"/>
    <mergeCell ref="R5758:U5758"/>
    <mergeCell ref="V5758:W5758"/>
    <mergeCell ref="T5756:U5757"/>
    <mergeCell ref="X5756:Y5757"/>
    <mergeCell ref="D5759:E5759"/>
    <mergeCell ref="F5759:J5759"/>
    <mergeCell ref="K5759:M5759"/>
    <mergeCell ref="N5759:Q5759"/>
    <mergeCell ref="R5759:U5759"/>
    <mergeCell ref="V5759:W5759"/>
    <mergeCell ref="D5760:E5760"/>
    <mergeCell ref="F5760:J5760"/>
    <mergeCell ref="K5760:M5760"/>
    <mergeCell ref="N5760:Q5760"/>
    <mergeCell ref="R5760:U5760"/>
    <mergeCell ref="V5760:W5760"/>
    <mergeCell ref="D5761:E5761"/>
    <mergeCell ref="F5761:J5761"/>
    <mergeCell ref="K5761:M5761"/>
    <mergeCell ref="N5761:Q5761"/>
    <mergeCell ref="R5761:U5761"/>
    <mergeCell ref="V5761:W5761"/>
    <mergeCell ref="D5762:E5762"/>
    <mergeCell ref="F5762:J5762"/>
    <mergeCell ref="K5762:M5762"/>
    <mergeCell ref="N5762:Q5762"/>
    <mergeCell ref="R5762:U5762"/>
    <mergeCell ref="V5762:W5762"/>
    <mergeCell ref="D5763:E5763"/>
    <mergeCell ref="F5763:J5763"/>
    <mergeCell ref="K5763:M5763"/>
    <mergeCell ref="N5763:Q5763"/>
    <mergeCell ref="R5763:U5763"/>
    <mergeCell ref="V5763:W5763"/>
    <mergeCell ref="D5746:E5746"/>
    <mergeCell ref="F5746:J5746"/>
    <mergeCell ref="K5746:M5746"/>
    <mergeCell ref="N5746:Q5746"/>
    <mergeCell ref="R5746:U5746"/>
    <mergeCell ref="V5746:W5746"/>
    <mergeCell ref="X5746:Y5746"/>
    <mergeCell ref="Z5746:AA5746"/>
    <mergeCell ref="AB5746:AC5746"/>
    <mergeCell ref="AD5746:AE5746"/>
    <mergeCell ref="AF5746:AG5746"/>
    <mergeCell ref="AH5746:AJ5746"/>
    <mergeCell ref="D5747:E5747"/>
    <mergeCell ref="F5747:J5747"/>
    <mergeCell ref="K5747:M5747"/>
    <mergeCell ref="N5747:Q5747"/>
    <mergeCell ref="R5747:U5747"/>
    <mergeCell ref="V5747:W5747"/>
    <mergeCell ref="X5747:Y5747"/>
    <mergeCell ref="Z5747:AA5747"/>
    <mergeCell ref="AB5747:AC5747"/>
    <mergeCell ref="AD5747:AE5747"/>
    <mergeCell ref="AF5747:AG5747"/>
    <mergeCell ref="AH5747:AJ5747"/>
    <mergeCell ref="B5748:E5748"/>
    <mergeCell ref="B5749:F5749"/>
    <mergeCell ref="H5749:R5749"/>
    <mergeCell ref="AB5750:AG5754"/>
    <mergeCell ref="B5751:E5751"/>
    <mergeCell ref="H5751:N5751"/>
    <mergeCell ref="O5751:R5751"/>
    <mergeCell ref="T5751:AA5751"/>
    <mergeCell ref="Z5756:AA5757"/>
    <mergeCell ref="AB5756:AB5757"/>
    <mergeCell ref="AC5756:AC5757"/>
    <mergeCell ref="AE5756:AE5757"/>
    <mergeCell ref="B5756:B5757"/>
    <mergeCell ref="D5756:E5757"/>
    <mergeCell ref="G5756:H5757"/>
    <mergeCell ref="J5756:M5757"/>
    <mergeCell ref="N5756:O5757"/>
    <mergeCell ref="Q5756:S5757"/>
    <mergeCell ref="AF5756:AF5757"/>
    <mergeCell ref="AG5756:AH5757"/>
    <mergeCell ref="D5743:E5743"/>
    <mergeCell ref="F5743:J5743"/>
    <mergeCell ref="K5743:M5743"/>
    <mergeCell ref="N5743:Q5743"/>
    <mergeCell ref="R5743:U5743"/>
    <mergeCell ref="V5743:W5743"/>
    <mergeCell ref="X5743:Y5743"/>
    <mergeCell ref="Z5743:AA5743"/>
    <mergeCell ref="AB5743:AC5743"/>
    <mergeCell ref="AD5743:AE5743"/>
    <mergeCell ref="AF5743:AG5743"/>
    <mergeCell ref="AH5743:AJ5743"/>
    <mergeCell ref="D5744:E5744"/>
    <mergeCell ref="F5744:J5744"/>
    <mergeCell ref="K5744:M5744"/>
    <mergeCell ref="N5744:Q5744"/>
    <mergeCell ref="R5744:U5744"/>
    <mergeCell ref="V5744:W5744"/>
    <mergeCell ref="X5744:Y5744"/>
    <mergeCell ref="Z5744:AA5744"/>
    <mergeCell ref="AB5744:AC5744"/>
    <mergeCell ref="AD5744:AE5744"/>
    <mergeCell ref="AF5744:AG5744"/>
    <mergeCell ref="AH5744:AJ5744"/>
    <mergeCell ref="D5745:E5745"/>
    <mergeCell ref="F5745:J5745"/>
    <mergeCell ref="K5745:M5745"/>
    <mergeCell ref="N5745:Q5745"/>
    <mergeCell ref="R5745:U5745"/>
    <mergeCell ref="V5745:W5745"/>
    <mergeCell ref="X5745:Y5745"/>
    <mergeCell ref="Z5745:AA5745"/>
    <mergeCell ref="AB5745:AC5745"/>
    <mergeCell ref="AD5745:AE5745"/>
    <mergeCell ref="AF5745:AG5745"/>
    <mergeCell ref="AH5745:AJ5745"/>
    <mergeCell ref="D5740:E5740"/>
    <mergeCell ref="F5740:J5740"/>
    <mergeCell ref="K5740:M5740"/>
    <mergeCell ref="N5740:Q5740"/>
    <mergeCell ref="R5740:U5740"/>
    <mergeCell ref="V5740:W5740"/>
    <mergeCell ref="X5740:Y5740"/>
    <mergeCell ref="Z5740:AA5740"/>
    <mergeCell ref="AB5740:AC5740"/>
    <mergeCell ref="AD5740:AE5740"/>
    <mergeCell ref="AF5740:AG5740"/>
    <mergeCell ref="AH5740:AJ5740"/>
    <mergeCell ref="D5741:E5741"/>
    <mergeCell ref="F5741:J5741"/>
    <mergeCell ref="K5741:M5741"/>
    <mergeCell ref="N5741:Q5741"/>
    <mergeCell ref="R5741:U5741"/>
    <mergeCell ref="V5741:W5741"/>
    <mergeCell ref="X5741:Y5741"/>
    <mergeCell ref="Z5741:AA5741"/>
    <mergeCell ref="AB5741:AC5741"/>
    <mergeCell ref="AD5741:AE5741"/>
    <mergeCell ref="AF5741:AG5741"/>
    <mergeCell ref="AH5741:AJ5741"/>
    <mergeCell ref="D5742:E5742"/>
    <mergeCell ref="F5742:J5742"/>
    <mergeCell ref="K5742:M5742"/>
    <mergeCell ref="N5742:Q5742"/>
    <mergeCell ref="R5742:U5742"/>
    <mergeCell ref="V5742:W5742"/>
    <mergeCell ref="X5742:Y5742"/>
    <mergeCell ref="Z5742:AA5742"/>
    <mergeCell ref="AB5742:AC5742"/>
    <mergeCell ref="AD5742:AE5742"/>
    <mergeCell ref="AF5742:AG5742"/>
    <mergeCell ref="AH5742:AJ5742"/>
    <mergeCell ref="D5737:E5737"/>
    <mergeCell ref="F5737:J5737"/>
    <mergeCell ref="K5737:M5737"/>
    <mergeCell ref="N5737:Q5737"/>
    <mergeCell ref="R5737:U5737"/>
    <mergeCell ref="V5737:W5737"/>
    <mergeCell ref="X5737:Y5737"/>
    <mergeCell ref="Z5737:AA5737"/>
    <mergeCell ref="AB5737:AC5737"/>
    <mergeCell ref="AD5737:AE5737"/>
    <mergeCell ref="AF5737:AG5737"/>
    <mergeCell ref="AH5737:AJ5737"/>
    <mergeCell ref="D5738:E5738"/>
    <mergeCell ref="F5738:J5738"/>
    <mergeCell ref="K5738:M5738"/>
    <mergeCell ref="N5738:Q5738"/>
    <mergeCell ref="R5738:U5738"/>
    <mergeCell ref="V5738:W5738"/>
    <mergeCell ref="X5738:Y5738"/>
    <mergeCell ref="Z5738:AA5738"/>
    <mergeCell ref="AB5738:AC5738"/>
    <mergeCell ref="AD5738:AE5738"/>
    <mergeCell ref="AF5738:AG5738"/>
    <mergeCell ref="AH5738:AJ5738"/>
    <mergeCell ref="D5739:E5739"/>
    <mergeCell ref="F5739:J5739"/>
    <mergeCell ref="K5739:M5739"/>
    <mergeCell ref="N5739:Q5739"/>
    <mergeCell ref="R5739:U5739"/>
    <mergeCell ref="V5739:W5739"/>
    <mergeCell ref="X5739:Y5739"/>
    <mergeCell ref="Z5739:AA5739"/>
    <mergeCell ref="AB5739:AC5739"/>
    <mergeCell ref="AD5739:AE5739"/>
    <mergeCell ref="AF5739:AG5739"/>
    <mergeCell ref="AH5739:AJ5739"/>
    <mergeCell ref="D5734:E5734"/>
    <mergeCell ref="F5734:J5734"/>
    <mergeCell ref="K5734:M5734"/>
    <mergeCell ref="N5734:Q5734"/>
    <mergeCell ref="R5734:U5734"/>
    <mergeCell ref="V5734:W5734"/>
    <mergeCell ref="X5734:Y5734"/>
    <mergeCell ref="Z5734:AA5734"/>
    <mergeCell ref="AB5734:AC5734"/>
    <mergeCell ref="AD5734:AE5734"/>
    <mergeCell ref="AF5734:AG5734"/>
    <mergeCell ref="AH5734:AJ5734"/>
    <mergeCell ref="D5735:E5735"/>
    <mergeCell ref="F5735:J5735"/>
    <mergeCell ref="K5735:M5735"/>
    <mergeCell ref="N5735:Q5735"/>
    <mergeCell ref="R5735:U5735"/>
    <mergeCell ref="V5735:W5735"/>
    <mergeCell ref="X5735:Y5735"/>
    <mergeCell ref="Z5735:AA5735"/>
    <mergeCell ref="AB5735:AC5735"/>
    <mergeCell ref="AD5735:AE5735"/>
    <mergeCell ref="AF5735:AG5735"/>
    <mergeCell ref="AH5735:AJ5735"/>
    <mergeCell ref="D5736:E5736"/>
    <mergeCell ref="F5736:J5736"/>
    <mergeCell ref="K5736:M5736"/>
    <mergeCell ref="N5736:Q5736"/>
    <mergeCell ref="R5736:U5736"/>
    <mergeCell ref="V5736:W5736"/>
    <mergeCell ref="X5736:Y5736"/>
    <mergeCell ref="Z5736:AA5736"/>
    <mergeCell ref="AB5736:AC5736"/>
    <mergeCell ref="AD5736:AE5736"/>
    <mergeCell ref="AF5736:AG5736"/>
    <mergeCell ref="AH5736:AJ5736"/>
    <mergeCell ref="D5731:E5731"/>
    <mergeCell ref="F5731:J5731"/>
    <mergeCell ref="K5731:M5731"/>
    <mergeCell ref="N5731:Q5731"/>
    <mergeCell ref="R5731:U5731"/>
    <mergeCell ref="V5731:W5731"/>
    <mergeCell ref="X5731:Y5731"/>
    <mergeCell ref="Z5731:AA5731"/>
    <mergeCell ref="AB5731:AC5731"/>
    <mergeCell ref="AD5731:AE5731"/>
    <mergeCell ref="AF5731:AG5731"/>
    <mergeCell ref="AH5731:AJ5731"/>
    <mergeCell ref="D5732:E5732"/>
    <mergeCell ref="F5732:J5732"/>
    <mergeCell ref="K5732:M5732"/>
    <mergeCell ref="N5732:Q5732"/>
    <mergeCell ref="R5732:U5732"/>
    <mergeCell ref="V5732:W5732"/>
    <mergeCell ref="X5732:Y5732"/>
    <mergeCell ref="Z5732:AA5732"/>
    <mergeCell ref="AB5732:AC5732"/>
    <mergeCell ref="AD5732:AE5732"/>
    <mergeCell ref="AF5732:AG5732"/>
    <mergeCell ref="AH5732:AJ5732"/>
    <mergeCell ref="D5733:E5733"/>
    <mergeCell ref="F5733:J5733"/>
    <mergeCell ref="K5733:M5733"/>
    <mergeCell ref="N5733:Q5733"/>
    <mergeCell ref="R5733:U5733"/>
    <mergeCell ref="V5733:W5733"/>
    <mergeCell ref="X5733:Y5733"/>
    <mergeCell ref="Z5733:AA5733"/>
    <mergeCell ref="AB5733:AC5733"/>
    <mergeCell ref="AD5733:AE5733"/>
    <mergeCell ref="AF5733:AG5733"/>
    <mergeCell ref="AH5733:AJ5733"/>
    <mergeCell ref="D5728:E5728"/>
    <mergeCell ref="F5728:J5728"/>
    <mergeCell ref="K5728:M5728"/>
    <mergeCell ref="N5728:Q5728"/>
    <mergeCell ref="R5728:U5728"/>
    <mergeCell ref="V5728:W5728"/>
    <mergeCell ref="X5728:Y5728"/>
    <mergeCell ref="Z5728:AA5728"/>
    <mergeCell ref="AB5728:AC5728"/>
    <mergeCell ref="AD5728:AE5728"/>
    <mergeCell ref="AF5728:AG5728"/>
    <mergeCell ref="AH5728:AJ5728"/>
    <mergeCell ref="D5729:E5729"/>
    <mergeCell ref="F5729:J5729"/>
    <mergeCell ref="K5729:M5729"/>
    <mergeCell ref="N5729:Q5729"/>
    <mergeCell ref="R5729:U5729"/>
    <mergeCell ref="V5729:W5729"/>
    <mergeCell ref="X5729:Y5729"/>
    <mergeCell ref="Z5729:AA5729"/>
    <mergeCell ref="AB5729:AC5729"/>
    <mergeCell ref="AD5729:AE5729"/>
    <mergeCell ref="AF5729:AG5729"/>
    <mergeCell ref="AH5729:AJ5729"/>
    <mergeCell ref="D5730:E5730"/>
    <mergeCell ref="F5730:J5730"/>
    <mergeCell ref="K5730:M5730"/>
    <mergeCell ref="N5730:Q5730"/>
    <mergeCell ref="R5730:U5730"/>
    <mergeCell ref="V5730:W5730"/>
    <mergeCell ref="X5730:Y5730"/>
    <mergeCell ref="Z5730:AA5730"/>
    <mergeCell ref="AB5730:AC5730"/>
    <mergeCell ref="AD5730:AE5730"/>
    <mergeCell ref="AF5730:AG5730"/>
    <mergeCell ref="AH5730:AJ5730"/>
    <mergeCell ref="D5725:E5725"/>
    <mergeCell ref="F5725:J5725"/>
    <mergeCell ref="K5725:M5725"/>
    <mergeCell ref="N5725:Q5725"/>
    <mergeCell ref="R5725:U5725"/>
    <mergeCell ref="V5725:W5725"/>
    <mergeCell ref="X5725:Y5725"/>
    <mergeCell ref="Z5725:AA5725"/>
    <mergeCell ref="AB5725:AC5725"/>
    <mergeCell ref="AD5725:AE5725"/>
    <mergeCell ref="AF5725:AG5725"/>
    <mergeCell ref="AH5725:AJ5725"/>
    <mergeCell ref="D5726:E5726"/>
    <mergeCell ref="F5726:J5726"/>
    <mergeCell ref="K5726:M5726"/>
    <mergeCell ref="N5726:Q5726"/>
    <mergeCell ref="R5726:U5726"/>
    <mergeCell ref="V5726:W5726"/>
    <mergeCell ref="X5726:Y5726"/>
    <mergeCell ref="Z5726:AA5726"/>
    <mergeCell ref="AB5726:AC5726"/>
    <mergeCell ref="AD5726:AE5726"/>
    <mergeCell ref="AF5726:AG5726"/>
    <mergeCell ref="AH5726:AJ5726"/>
    <mergeCell ref="D5727:E5727"/>
    <mergeCell ref="F5727:J5727"/>
    <mergeCell ref="K5727:M5727"/>
    <mergeCell ref="N5727:Q5727"/>
    <mergeCell ref="R5727:U5727"/>
    <mergeCell ref="V5727:W5727"/>
    <mergeCell ref="X5727:Y5727"/>
    <mergeCell ref="Z5727:AA5727"/>
    <mergeCell ref="AB5727:AC5727"/>
    <mergeCell ref="AD5727:AE5727"/>
    <mergeCell ref="AF5727:AG5727"/>
    <mergeCell ref="AH5727:AJ5727"/>
    <mergeCell ref="D5722:E5722"/>
    <mergeCell ref="F5722:J5722"/>
    <mergeCell ref="K5722:M5722"/>
    <mergeCell ref="N5722:Q5722"/>
    <mergeCell ref="R5722:U5722"/>
    <mergeCell ref="V5722:W5722"/>
    <mergeCell ref="X5722:Y5722"/>
    <mergeCell ref="Z5722:AA5722"/>
    <mergeCell ref="AB5722:AC5722"/>
    <mergeCell ref="AD5722:AE5722"/>
    <mergeCell ref="AF5722:AG5722"/>
    <mergeCell ref="AH5722:AJ5722"/>
    <mergeCell ref="D5723:E5723"/>
    <mergeCell ref="F5723:J5723"/>
    <mergeCell ref="K5723:M5723"/>
    <mergeCell ref="N5723:Q5723"/>
    <mergeCell ref="R5723:U5723"/>
    <mergeCell ref="V5723:W5723"/>
    <mergeCell ref="X5723:Y5723"/>
    <mergeCell ref="Z5723:AA5723"/>
    <mergeCell ref="AB5723:AC5723"/>
    <mergeCell ref="AD5723:AE5723"/>
    <mergeCell ref="AF5723:AG5723"/>
    <mergeCell ref="AH5723:AJ5723"/>
    <mergeCell ref="D5724:E5724"/>
    <mergeCell ref="F5724:J5724"/>
    <mergeCell ref="K5724:M5724"/>
    <mergeCell ref="N5724:Q5724"/>
    <mergeCell ref="R5724:U5724"/>
    <mergeCell ref="V5724:W5724"/>
    <mergeCell ref="X5724:Y5724"/>
    <mergeCell ref="Z5724:AA5724"/>
    <mergeCell ref="AB5724:AC5724"/>
    <mergeCell ref="AD5724:AE5724"/>
    <mergeCell ref="AF5724:AG5724"/>
    <mergeCell ref="AH5724:AJ5724"/>
    <mergeCell ref="D5719:E5719"/>
    <mergeCell ref="F5719:J5719"/>
    <mergeCell ref="K5719:M5719"/>
    <mergeCell ref="N5719:Q5719"/>
    <mergeCell ref="R5719:U5719"/>
    <mergeCell ref="V5719:W5719"/>
    <mergeCell ref="X5719:Y5719"/>
    <mergeCell ref="Z5719:AA5719"/>
    <mergeCell ref="AB5719:AC5719"/>
    <mergeCell ref="AD5719:AE5719"/>
    <mergeCell ref="AF5719:AG5719"/>
    <mergeCell ref="AH5719:AJ5719"/>
    <mergeCell ref="D5720:E5720"/>
    <mergeCell ref="F5720:J5720"/>
    <mergeCell ref="K5720:M5720"/>
    <mergeCell ref="N5720:Q5720"/>
    <mergeCell ref="R5720:U5720"/>
    <mergeCell ref="V5720:W5720"/>
    <mergeCell ref="X5720:Y5720"/>
    <mergeCell ref="Z5720:AA5720"/>
    <mergeCell ref="AB5720:AC5720"/>
    <mergeCell ref="AD5720:AE5720"/>
    <mergeCell ref="AF5720:AG5720"/>
    <mergeCell ref="AH5720:AJ5720"/>
    <mergeCell ref="D5721:E5721"/>
    <mergeCell ref="F5721:J5721"/>
    <mergeCell ref="K5721:M5721"/>
    <mergeCell ref="N5721:Q5721"/>
    <mergeCell ref="R5721:U5721"/>
    <mergeCell ref="V5721:W5721"/>
    <mergeCell ref="X5721:Y5721"/>
    <mergeCell ref="Z5721:AA5721"/>
    <mergeCell ref="AB5721:AC5721"/>
    <mergeCell ref="AD5721:AE5721"/>
    <mergeCell ref="AF5721:AG5721"/>
    <mergeCell ref="AH5721:AJ5721"/>
    <mergeCell ref="D5716:E5716"/>
    <mergeCell ref="F5716:J5716"/>
    <mergeCell ref="K5716:M5716"/>
    <mergeCell ref="N5716:Q5716"/>
    <mergeCell ref="R5716:U5716"/>
    <mergeCell ref="V5716:W5716"/>
    <mergeCell ref="X5716:Y5716"/>
    <mergeCell ref="Z5716:AA5716"/>
    <mergeCell ref="AB5716:AC5716"/>
    <mergeCell ref="AD5716:AE5716"/>
    <mergeCell ref="AF5716:AG5716"/>
    <mergeCell ref="AH5716:AJ5716"/>
    <mergeCell ref="D5717:E5717"/>
    <mergeCell ref="F5717:J5717"/>
    <mergeCell ref="K5717:M5717"/>
    <mergeCell ref="N5717:Q5717"/>
    <mergeCell ref="R5717:U5717"/>
    <mergeCell ref="V5717:W5717"/>
    <mergeCell ref="X5717:Y5717"/>
    <mergeCell ref="Z5717:AA5717"/>
    <mergeCell ref="AB5717:AC5717"/>
    <mergeCell ref="AD5717:AE5717"/>
    <mergeCell ref="AF5717:AG5717"/>
    <mergeCell ref="AH5717:AJ5717"/>
    <mergeCell ref="D5718:E5718"/>
    <mergeCell ref="F5718:J5718"/>
    <mergeCell ref="K5718:M5718"/>
    <mergeCell ref="N5718:Q5718"/>
    <mergeCell ref="R5718:U5718"/>
    <mergeCell ref="V5718:W5718"/>
    <mergeCell ref="X5718:Y5718"/>
    <mergeCell ref="Z5718:AA5718"/>
    <mergeCell ref="AB5718:AC5718"/>
    <mergeCell ref="AD5718:AE5718"/>
    <mergeCell ref="AF5718:AG5718"/>
    <mergeCell ref="AH5718:AJ5718"/>
    <mergeCell ref="D5713:E5713"/>
    <mergeCell ref="F5713:J5713"/>
    <mergeCell ref="K5713:M5713"/>
    <mergeCell ref="N5713:Q5713"/>
    <mergeCell ref="R5713:U5713"/>
    <mergeCell ref="V5713:W5713"/>
    <mergeCell ref="X5713:Y5713"/>
    <mergeCell ref="Z5713:AA5713"/>
    <mergeCell ref="AB5713:AC5713"/>
    <mergeCell ref="AD5713:AE5713"/>
    <mergeCell ref="AF5713:AG5713"/>
    <mergeCell ref="AH5713:AJ5713"/>
    <mergeCell ref="D5714:E5714"/>
    <mergeCell ref="F5714:J5714"/>
    <mergeCell ref="K5714:M5714"/>
    <mergeCell ref="N5714:Q5714"/>
    <mergeCell ref="R5714:U5714"/>
    <mergeCell ref="V5714:W5714"/>
    <mergeCell ref="X5714:Y5714"/>
    <mergeCell ref="Z5714:AA5714"/>
    <mergeCell ref="AB5714:AC5714"/>
    <mergeCell ref="AD5714:AE5714"/>
    <mergeCell ref="AF5714:AG5714"/>
    <mergeCell ref="AH5714:AJ5714"/>
    <mergeCell ref="D5715:E5715"/>
    <mergeCell ref="F5715:J5715"/>
    <mergeCell ref="K5715:M5715"/>
    <mergeCell ref="N5715:Q5715"/>
    <mergeCell ref="R5715:U5715"/>
    <mergeCell ref="V5715:W5715"/>
    <mergeCell ref="X5715:Y5715"/>
    <mergeCell ref="Z5715:AA5715"/>
    <mergeCell ref="AB5715:AC5715"/>
    <mergeCell ref="AD5715:AE5715"/>
    <mergeCell ref="AF5715:AG5715"/>
    <mergeCell ref="AH5715:AJ5715"/>
    <mergeCell ref="D5710:E5710"/>
    <mergeCell ref="F5710:J5710"/>
    <mergeCell ref="K5710:M5710"/>
    <mergeCell ref="N5710:Q5710"/>
    <mergeCell ref="R5710:U5710"/>
    <mergeCell ref="V5710:W5710"/>
    <mergeCell ref="X5710:Y5710"/>
    <mergeCell ref="Z5710:AA5710"/>
    <mergeCell ref="AB5710:AC5710"/>
    <mergeCell ref="AD5710:AE5710"/>
    <mergeCell ref="AF5710:AG5710"/>
    <mergeCell ref="AH5710:AJ5710"/>
    <mergeCell ref="D5711:E5711"/>
    <mergeCell ref="F5711:J5711"/>
    <mergeCell ref="K5711:M5711"/>
    <mergeCell ref="N5711:Q5711"/>
    <mergeCell ref="R5711:U5711"/>
    <mergeCell ref="V5711:W5711"/>
    <mergeCell ref="X5711:Y5711"/>
    <mergeCell ref="Z5711:AA5711"/>
    <mergeCell ref="AB5711:AC5711"/>
    <mergeCell ref="AD5711:AE5711"/>
    <mergeCell ref="AF5711:AG5711"/>
    <mergeCell ref="AH5711:AJ5711"/>
    <mergeCell ref="D5712:E5712"/>
    <mergeCell ref="F5712:J5712"/>
    <mergeCell ref="K5712:M5712"/>
    <mergeCell ref="N5712:Q5712"/>
    <mergeCell ref="R5712:U5712"/>
    <mergeCell ref="V5712:W5712"/>
    <mergeCell ref="X5712:Y5712"/>
    <mergeCell ref="Z5712:AA5712"/>
    <mergeCell ref="AB5712:AC5712"/>
    <mergeCell ref="AD5712:AE5712"/>
    <mergeCell ref="AF5712:AG5712"/>
    <mergeCell ref="AH5712:AJ5712"/>
    <mergeCell ref="B5700:F5700"/>
    <mergeCell ref="H5700:R5700"/>
    <mergeCell ref="AB5701:AG5705"/>
    <mergeCell ref="B5702:E5702"/>
    <mergeCell ref="H5702:N5702"/>
    <mergeCell ref="O5702:R5702"/>
    <mergeCell ref="T5702:AA5702"/>
    <mergeCell ref="B5707:B5708"/>
    <mergeCell ref="D5707:E5708"/>
    <mergeCell ref="G5707:H5708"/>
    <mergeCell ref="J5707:M5708"/>
    <mergeCell ref="N5707:O5708"/>
    <mergeCell ref="Q5707:S5708"/>
    <mergeCell ref="T5707:U5708"/>
    <mergeCell ref="X5707:Y5708"/>
    <mergeCell ref="Z5707:AA5708"/>
    <mergeCell ref="AB5707:AB5708"/>
    <mergeCell ref="AC5707:AC5708"/>
    <mergeCell ref="AE5707:AE5708"/>
    <mergeCell ref="AF5707:AF5708"/>
    <mergeCell ref="AG5707:AH5708"/>
    <mergeCell ref="D5709:E5709"/>
    <mergeCell ref="F5709:J5709"/>
    <mergeCell ref="K5709:M5709"/>
    <mergeCell ref="N5709:Q5709"/>
    <mergeCell ref="R5709:U5709"/>
    <mergeCell ref="V5709:W5709"/>
    <mergeCell ref="X5709:Y5709"/>
    <mergeCell ref="Z5709:AA5709"/>
    <mergeCell ref="AB5709:AC5709"/>
    <mergeCell ref="AD5709:AE5709"/>
    <mergeCell ref="AF5709:AG5709"/>
    <mergeCell ref="AH5709:AJ5709"/>
    <mergeCell ref="D5691:E5691"/>
    <mergeCell ref="F5691:J5691"/>
    <mergeCell ref="K5691:M5691"/>
    <mergeCell ref="N5691:Q5691"/>
    <mergeCell ref="R5691:U5691"/>
    <mergeCell ref="V5691:W5691"/>
    <mergeCell ref="D5692:E5692"/>
    <mergeCell ref="F5692:J5692"/>
    <mergeCell ref="K5692:M5692"/>
    <mergeCell ref="N5692:Q5692"/>
    <mergeCell ref="R5692:U5692"/>
    <mergeCell ref="V5692:W5692"/>
    <mergeCell ref="D5693:E5693"/>
    <mergeCell ref="F5693:J5693"/>
    <mergeCell ref="K5693:M5693"/>
    <mergeCell ref="N5693:Q5693"/>
    <mergeCell ref="R5693:U5693"/>
    <mergeCell ref="V5693:W5693"/>
    <mergeCell ref="D5694:E5694"/>
    <mergeCell ref="F5694:J5694"/>
    <mergeCell ref="K5694:M5694"/>
    <mergeCell ref="N5694:Q5694"/>
    <mergeCell ref="R5694:U5694"/>
    <mergeCell ref="V5694:W5694"/>
    <mergeCell ref="D5695:E5695"/>
    <mergeCell ref="F5695:J5695"/>
    <mergeCell ref="K5695:M5695"/>
    <mergeCell ref="N5695:Q5695"/>
    <mergeCell ref="R5695:U5695"/>
    <mergeCell ref="V5695:W5695"/>
    <mergeCell ref="D5696:E5696"/>
    <mergeCell ref="F5696:J5696"/>
    <mergeCell ref="K5696:M5696"/>
    <mergeCell ref="N5696:Q5696"/>
    <mergeCell ref="R5696:U5696"/>
    <mergeCell ref="V5696:W5696"/>
    <mergeCell ref="D5685:E5685"/>
    <mergeCell ref="F5685:J5685"/>
    <mergeCell ref="K5685:M5685"/>
    <mergeCell ref="N5685:Q5685"/>
    <mergeCell ref="R5685:U5685"/>
    <mergeCell ref="V5685:W5685"/>
    <mergeCell ref="D5686:E5686"/>
    <mergeCell ref="F5686:J5686"/>
    <mergeCell ref="K5686:M5686"/>
    <mergeCell ref="N5686:Q5686"/>
    <mergeCell ref="R5686:U5686"/>
    <mergeCell ref="V5686:W5686"/>
    <mergeCell ref="D5687:E5687"/>
    <mergeCell ref="F5687:J5687"/>
    <mergeCell ref="K5687:M5687"/>
    <mergeCell ref="N5687:Q5687"/>
    <mergeCell ref="R5687:U5687"/>
    <mergeCell ref="V5687:W5687"/>
    <mergeCell ref="D5688:E5688"/>
    <mergeCell ref="F5688:J5688"/>
    <mergeCell ref="K5688:M5688"/>
    <mergeCell ref="N5688:Q5688"/>
    <mergeCell ref="R5688:U5688"/>
    <mergeCell ref="V5688:W5688"/>
    <mergeCell ref="D5689:E5689"/>
    <mergeCell ref="F5689:J5689"/>
    <mergeCell ref="K5689:M5689"/>
    <mergeCell ref="N5689:Q5689"/>
    <mergeCell ref="R5689:U5689"/>
    <mergeCell ref="V5689:W5689"/>
    <mergeCell ref="D5690:E5690"/>
    <mergeCell ref="F5690:J5690"/>
    <mergeCell ref="K5690:M5690"/>
    <mergeCell ref="N5690:Q5690"/>
    <mergeCell ref="R5690:U5690"/>
    <mergeCell ref="V5690:W5690"/>
    <mergeCell ref="D5679:E5679"/>
    <mergeCell ref="F5679:J5679"/>
    <mergeCell ref="K5679:M5679"/>
    <mergeCell ref="N5679:Q5679"/>
    <mergeCell ref="R5679:U5679"/>
    <mergeCell ref="V5679:W5679"/>
    <mergeCell ref="D5680:E5680"/>
    <mergeCell ref="F5680:J5680"/>
    <mergeCell ref="K5680:M5680"/>
    <mergeCell ref="N5680:Q5680"/>
    <mergeCell ref="R5680:U5680"/>
    <mergeCell ref="V5680:W5680"/>
    <mergeCell ref="D5681:E5681"/>
    <mergeCell ref="F5681:J5681"/>
    <mergeCell ref="K5681:M5681"/>
    <mergeCell ref="N5681:Q5681"/>
    <mergeCell ref="R5681:U5681"/>
    <mergeCell ref="V5681:W5681"/>
    <mergeCell ref="D5682:E5682"/>
    <mergeCell ref="F5682:J5682"/>
    <mergeCell ref="K5682:M5682"/>
    <mergeCell ref="N5682:Q5682"/>
    <mergeCell ref="R5682:U5682"/>
    <mergeCell ref="V5682:W5682"/>
    <mergeCell ref="D5683:E5683"/>
    <mergeCell ref="F5683:J5683"/>
    <mergeCell ref="K5683:M5683"/>
    <mergeCell ref="N5683:Q5683"/>
    <mergeCell ref="R5683:U5683"/>
    <mergeCell ref="V5683:W5683"/>
    <mergeCell ref="D5684:E5684"/>
    <mergeCell ref="F5684:J5684"/>
    <mergeCell ref="K5684:M5684"/>
    <mergeCell ref="N5684:Q5684"/>
    <mergeCell ref="R5684:U5684"/>
    <mergeCell ref="V5684:W5684"/>
    <mergeCell ref="D5673:E5673"/>
    <mergeCell ref="F5673:J5673"/>
    <mergeCell ref="K5673:M5673"/>
    <mergeCell ref="N5673:Q5673"/>
    <mergeCell ref="R5673:U5673"/>
    <mergeCell ref="V5673:W5673"/>
    <mergeCell ref="T5671:U5672"/>
    <mergeCell ref="X5671:Y5672"/>
    <mergeCell ref="D5674:E5674"/>
    <mergeCell ref="F5674:J5674"/>
    <mergeCell ref="K5674:M5674"/>
    <mergeCell ref="N5674:Q5674"/>
    <mergeCell ref="R5674:U5674"/>
    <mergeCell ref="V5674:W5674"/>
    <mergeCell ref="D5675:E5675"/>
    <mergeCell ref="F5675:J5675"/>
    <mergeCell ref="K5675:M5675"/>
    <mergeCell ref="N5675:Q5675"/>
    <mergeCell ref="R5675:U5675"/>
    <mergeCell ref="V5675:W5675"/>
    <mergeCell ref="D5676:E5676"/>
    <mergeCell ref="F5676:J5676"/>
    <mergeCell ref="K5676:M5676"/>
    <mergeCell ref="N5676:Q5676"/>
    <mergeCell ref="R5676:U5676"/>
    <mergeCell ref="V5676:W5676"/>
    <mergeCell ref="D5677:E5677"/>
    <mergeCell ref="F5677:J5677"/>
    <mergeCell ref="K5677:M5677"/>
    <mergeCell ref="N5677:Q5677"/>
    <mergeCell ref="R5677:U5677"/>
    <mergeCell ref="V5677:W5677"/>
    <mergeCell ref="D5678:E5678"/>
    <mergeCell ref="F5678:J5678"/>
    <mergeCell ref="K5678:M5678"/>
    <mergeCell ref="N5678:Q5678"/>
    <mergeCell ref="R5678:U5678"/>
    <mergeCell ref="V5678:W5678"/>
    <mergeCell ref="D5661:E5661"/>
    <mergeCell ref="F5661:J5661"/>
    <mergeCell ref="K5661:M5661"/>
    <mergeCell ref="N5661:Q5661"/>
    <mergeCell ref="R5661:U5661"/>
    <mergeCell ref="V5661:W5661"/>
    <mergeCell ref="X5661:Y5661"/>
    <mergeCell ref="Z5661:AA5661"/>
    <mergeCell ref="AB5661:AC5661"/>
    <mergeCell ref="AD5661:AE5661"/>
    <mergeCell ref="AF5661:AG5661"/>
    <mergeCell ref="AH5661:AJ5661"/>
    <mergeCell ref="D5662:E5662"/>
    <mergeCell ref="F5662:J5662"/>
    <mergeCell ref="K5662:M5662"/>
    <mergeCell ref="N5662:Q5662"/>
    <mergeCell ref="R5662:U5662"/>
    <mergeCell ref="V5662:W5662"/>
    <mergeCell ref="X5662:Y5662"/>
    <mergeCell ref="Z5662:AA5662"/>
    <mergeCell ref="AB5662:AC5662"/>
    <mergeCell ref="AD5662:AE5662"/>
    <mergeCell ref="AF5662:AG5662"/>
    <mergeCell ref="AH5662:AJ5662"/>
    <mergeCell ref="B5663:E5663"/>
    <mergeCell ref="B5664:F5664"/>
    <mergeCell ref="H5664:R5664"/>
    <mergeCell ref="AB5665:AG5669"/>
    <mergeCell ref="B5666:E5666"/>
    <mergeCell ref="H5666:N5666"/>
    <mergeCell ref="O5666:R5666"/>
    <mergeCell ref="T5666:AA5666"/>
    <mergeCell ref="Z5671:AA5672"/>
    <mergeCell ref="AB5671:AB5672"/>
    <mergeCell ref="AC5671:AC5672"/>
    <mergeCell ref="AE5671:AE5672"/>
    <mergeCell ref="B5671:B5672"/>
    <mergeCell ref="D5671:E5672"/>
    <mergeCell ref="G5671:H5672"/>
    <mergeCell ref="J5671:M5672"/>
    <mergeCell ref="N5671:O5672"/>
    <mergeCell ref="Q5671:S5672"/>
    <mergeCell ref="AF5671:AF5672"/>
    <mergeCell ref="AG5671:AH5672"/>
    <mergeCell ref="D5658:E5658"/>
    <mergeCell ref="F5658:J5658"/>
    <mergeCell ref="K5658:M5658"/>
    <mergeCell ref="N5658:Q5658"/>
    <mergeCell ref="R5658:U5658"/>
    <mergeCell ref="V5658:W5658"/>
    <mergeCell ref="X5658:Y5658"/>
    <mergeCell ref="Z5658:AA5658"/>
    <mergeCell ref="AB5658:AC5658"/>
    <mergeCell ref="AD5658:AE5658"/>
    <mergeCell ref="AF5658:AG5658"/>
    <mergeCell ref="AH5658:AJ5658"/>
    <mergeCell ref="D5659:E5659"/>
    <mergeCell ref="F5659:J5659"/>
    <mergeCell ref="K5659:M5659"/>
    <mergeCell ref="N5659:Q5659"/>
    <mergeCell ref="R5659:U5659"/>
    <mergeCell ref="V5659:W5659"/>
    <mergeCell ref="X5659:Y5659"/>
    <mergeCell ref="Z5659:AA5659"/>
    <mergeCell ref="AB5659:AC5659"/>
    <mergeCell ref="AD5659:AE5659"/>
    <mergeCell ref="AF5659:AG5659"/>
    <mergeCell ref="AH5659:AJ5659"/>
    <mergeCell ref="D5660:E5660"/>
    <mergeCell ref="F5660:J5660"/>
    <mergeCell ref="K5660:M5660"/>
    <mergeCell ref="N5660:Q5660"/>
    <mergeCell ref="R5660:U5660"/>
    <mergeCell ref="V5660:W5660"/>
    <mergeCell ref="X5660:Y5660"/>
    <mergeCell ref="Z5660:AA5660"/>
    <mergeCell ref="AB5660:AC5660"/>
    <mergeCell ref="AD5660:AE5660"/>
    <mergeCell ref="AF5660:AG5660"/>
    <mergeCell ref="AH5660:AJ5660"/>
    <mergeCell ref="D5655:E5655"/>
    <mergeCell ref="F5655:J5655"/>
    <mergeCell ref="K5655:M5655"/>
    <mergeCell ref="N5655:Q5655"/>
    <mergeCell ref="R5655:U5655"/>
    <mergeCell ref="V5655:W5655"/>
    <mergeCell ref="X5655:Y5655"/>
    <mergeCell ref="Z5655:AA5655"/>
    <mergeCell ref="AB5655:AC5655"/>
    <mergeCell ref="AD5655:AE5655"/>
    <mergeCell ref="AF5655:AG5655"/>
    <mergeCell ref="AH5655:AJ5655"/>
    <mergeCell ref="D5656:E5656"/>
    <mergeCell ref="F5656:J5656"/>
    <mergeCell ref="K5656:M5656"/>
    <mergeCell ref="N5656:Q5656"/>
    <mergeCell ref="R5656:U5656"/>
    <mergeCell ref="V5656:W5656"/>
    <mergeCell ref="X5656:Y5656"/>
    <mergeCell ref="Z5656:AA5656"/>
    <mergeCell ref="AB5656:AC5656"/>
    <mergeCell ref="AD5656:AE5656"/>
    <mergeCell ref="AF5656:AG5656"/>
    <mergeCell ref="AH5656:AJ5656"/>
    <mergeCell ref="D5657:E5657"/>
    <mergeCell ref="F5657:J5657"/>
    <mergeCell ref="K5657:M5657"/>
    <mergeCell ref="N5657:Q5657"/>
    <mergeCell ref="R5657:U5657"/>
    <mergeCell ref="V5657:W5657"/>
    <mergeCell ref="X5657:Y5657"/>
    <mergeCell ref="Z5657:AA5657"/>
    <mergeCell ref="AB5657:AC5657"/>
    <mergeCell ref="AD5657:AE5657"/>
    <mergeCell ref="AF5657:AG5657"/>
    <mergeCell ref="AH5657:AJ5657"/>
    <mergeCell ref="D5652:E5652"/>
    <mergeCell ref="F5652:J5652"/>
    <mergeCell ref="K5652:M5652"/>
    <mergeCell ref="N5652:Q5652"/>
    <mergeCell ref="R5652:U5652"/>
    <mergeCell ref="V5652:W5652"/>
    <mergeCell ref="X5652:Y5652"/>
    <mergeCell ref="Z5652:AA5652"/>
    <mergeCell ref="AB5652:AC5652"/>
    <mergeCell ref="AD5652:AE5652"/>
    <mergeCell ref="AF5652:AG5652"/>
    <mergeCell ref="AH5652:AJ5652"/>
    <mergeCell ref="D5653:E5653"/>
    <mergeCell ref="F5653:J5653"/>
    <mergeCell ref="K5653:M5653"/>
    <mergeCell ref="N5653:Q5653"/>
    <mergeCell ref="R5653:U5653"/>
    <mergeCell ref="V5653:W5653"/>
    <mergeCell ref="X5653:Y5653"/>
    <mergeCell ref="Z5653:AA5653"/>
    <mergeCell ref="AB5653:AC5653"/>
    <mergeCell ref="AD5653:AE5653"/>
    <mergeCell ref="AF5653:AG5653"/>
    <mergeCell ref="AH5653:AJ5653"/>
    <mergeCell ref="D5654:E5654"/>
    <mergeCell ref="F5654:J5654"/>
    <mergeCell ref="K5654:M5654"/>
    <mergeCell ref="N5654:Q5654"/>
    <mergeCell ref="R5654:U5654"/>
    <mergeCell ref="V5654:W5654"/>
    <mergeCell ref="X5654:Y5654"/>
    <mergeCell ref="Z5654:AA5654"/>
    <mergeCell ref="AB5654:AC5654"/>
    <mergeCell ref="AD5654:AE5654"/>
    <mergeCell ref="AF5654:AG5654"/>
    <mergeCell ref="AH5654:AJ5654"/>
    <mergeCell ref="D5649:E5649"/>
    <mergeCell ref="F5649:J5649"/>
    <mergeCell ref="K5649:M5649"/>
    <mergeCell ref="N5649:Q5649"/>
    <mergeCell ref="R5649:U5649"/>
    <mergeCell ref="V5649:W5649"/>
    <mergeCell ref="X5649:Y5649"/>
    <mergeCell ref="Z5649:AA5649"/>
    <mergeCell ref="AB5649:AC5649"/>
    <mergeCell ref="AD5649:AE5649"/>
    <mergeCell ref="AF5649:AG5649"/>
    <mergeCell ref="AH5649:AJ5649"/>
    <mergeCell ref="D5650:E5650"/>
    <mergeCell ref="F5650:J5650"/>
    <mergeCell ref="K5650:M5650"/>
    <mergeCell ref="N5650:Q5650"/>
    <mergeCell ref="R5650:U5650"/>
    <mergeCell ref="V5650:W5650"/>
    <mergeCell ref="X5650:Y5650"/>
    <mergeCell ref="Z5650:AA5650"/>
    <mergeCell ref="AB5650:AC5650"/>
    <mergeCell ref="AD5650:AE5650"/>
    <mergeCell ref="AF5650:AG5650"/>
    <mergeCell ref="AH5650:AJ5650"/>
    <mergeCell ref="D5651:E5651"/>
    <mergeCell ref="F5651:J5651"/>
    <mergeCell ref="K5651:M5651"/>
    <mergeCell ref="N5651:Q5651"/>
    <mergeCell ref="R5651:U5651"/>
    <mergeCell ref="V5651:W5651"/>
    <mergeCell ref="X5651:Y5651"/>
    <mergeCell ref="Z5651:AA5651"/>
    <mergeCell ref="AB5651:AC5651"/>
    <mergeCell ref="AD5651:AE5651"/>
    <mergeCell ref="AF5651:AG5651"/>
    <mergeCell ref="AH5651:AJ5651"/>
    <mergeCell ref="D5646:E5646"/>
    <mergeCell ref="F5646:J5646"/>
    <mergeCell ref="K5646:M5646"/>
    <mergeCell ref="N5646:Q5646"/>
    <mergeCell ref="R5646:U5646"/>
    <mergeCell ref="V5646:W5646"/>
    <mergeCell ref="X5646:Y5646"/>
    <mergeCell ref="Z5646:AA5646"/>
    <mergeCell ref="AB5646:AC5646"/>
    <mergeCell ref="AD5646:AE5646"/>
    <mergeCell ref="AF5646:AG5646"/>
    <mergeCell ref="AH5646:AJ5646"/>
    <mergeCell ref="D5647:E5647"/>
    <mergeCell ref="F5647:J5647"/>
    <mergeCell ref="K5647:M5647"/>
    <mergeCell ref="N5647:Q5647"/>
    <mergeCell ref="R5647:U5647"/>
    <mergeCell ref="V5647:W5647"/>
    <mergeCell ref="X5647:Y5647"/>
    <mergeCell ref="Z5647:AA5647"/>
    <mergeCell ref="AB5647:AC5647"/>
    <mergeCell ref="AD5647:AE5647"/>
    <mergeCell ref="AF5647:AG5647"/>
    <mergeCell ref="AH5647:AJ5647"/>
    <mergeCell ref="D5648:E5648"/>
    <mergeCell ref="F5648:J5648"/>
    <mergeCell ref="K5648:M5648"/>
    <mergeCell ref="N5648:Q5648"/>
    <mergeCell ref="R5648:U5648"/>
    <mergeCell ref="V5648:W5648"/>
    <mergeCell ref="X5648:Y5648"/>
    <mergeCell ref="Z5648:AA5648"/>
    <mergeCell ref="AB5648:AC5648"/>
    <mergeCell ref="AD5648:AE5648"/>
    <mergeCell ref="AF5648:AG5648"/>
    <mergeCell ref="AH5648:AJ5648"/>
    <mergeCell ref="D5643:E5643"/>
    <mergeCell ref="F5643:J5643"/>
    <mergeCell ref="K5643:M5643"/>
    <mergeCell ref="N5643:Q5643"/>
    <mergeCell ref="R5643:U5643"/>
    <mergeCell ref="V5643:W5643"/>
    <mergeCell ref="X5643:Y5643"/>
    <mergeCell ref="Z5643:AA5643"/>
    <mergeCell ref="AB5643:AC5643"/>
    <mergeCell ref="AD5643:AE5643"/>
    <mergeCell ref="AF5643:AG5643"/>
    <mergeCell ref="AH5643:AJ5643"/>
    <mergeCell ref="D5644:E5644"/>
    <mergeCell ref="F5644:J5644"/>
    <mergeCell ref="K5644:M5644"/>
    <mergeCell ref="N5644:Q5644"/>
    <mergeCell ref="R5644:U5644"/>
    <mergeCell ref="V5644:W5644"/>
    <mergeCell ref="X5644:Y5644"/>
    <mergeCell ref="Z5644:AA5644"/>
    <mergeCell ref="AB5644:AC5644"/>
    <mergeCell ref="AD5644:AE5644"/>
    <mergeCell ref="AF5644:AG5644"/>
    <mergeCell ref="AH5644:AJ5644"/>
    <mergeCell ref="D5645:E5645"/>
    <mergeCell ref="F5645:J5645"/>
    <mergeCell ref="K5645:M5645"/>
    <mergeCell ref="N5645:Q5645"/>
    <mergeCell ref="R5645:U5645"/>
    <mergeCell ref="V5645:W5645"/>
    <mergeCell ref="X5645:Y5645"/>
    <mergeCell ref="Z5645:AA5645"/>
    <mergeCell ref="AB5645:AC5645"/>
    <mergeCell ref="AD5645:AE5645"/>
    <mergeCell ref="AF5645:AG5645"/>
    <mergeCell ref="AH5645:AJ5645"/>
    <mergeCell ref="D5640:E5640"/>
    <mergeCell ref="F5640:J5640"/>
    <mergeCell ref="K5640:M5640"/>
    <mergeCell ref="N5640:Q5640"/>
    <mergeCell ref="R5640:U5640"/>
    <mergeCell ref="V5640:W5640"/>
    <mergeCell ref="X5640:Y5640"/>
    <mergeCell ref="Z5640:AA5640"/>
    <mergeCell ref="AB5640:AC5640"/>
    <mergeCell ref="AD5640:AE5640"/>
    <mergeCell ref="AF5640:AG5640"/>
    <mergeCell ref="AH5640:AJ5640"/>
    <mergeCell ref="D5641:E5641"/>
    <mergeCell ref="F5641:J5641"/>
    <mergeCell ref="K5641:M5641"/>
    <mergeCell ref="N5641:Q5641"/>
    <mergeCell ref="R5641:U5641"/>
    <mergeCell ref="V5641:W5641"/>
    <mergeCell ref="X5641:Y5641"/>
    <mergeCell ref="Z5641:AA5641"/>
    <mergeCell ref="AB5641:AC5641"/>
    <mergeCell ref="AD5641:AE5641"/>
    <mergeCell ref="AF5641:AG5641"/>
    <mergeCell ref="AH5641:AJ5641"/>
    <mergeCell ref="D5642:E5642"/>
    <mergeCell ref="F5642:J5642"/>
    <mergeCell ref="K5642:M5642"/>
    <mergeCell ref="N5642:Q5642"/>
    <mergeCell ref="R5642:U5642"/>
    <mergeCell ref="V5642:W5642"/>
    <mergeCell ref="X5642:Y5642"/>
    <mergeCell ref="Z5642:AA5642"/>
    <mergeCell ref="AB5642:AC5642"/>
    <mergeCell ref="AD5642:AE5642"/>
    <mergeCell ref="AF5642:AG5642"/>
    <mergeCell ref="AH5642:AJ5642"/>
    <mergeCell ref="D5637:E5637"/>
    <mergeCell ref="F5637:J5637"/>
    <mergeCell ref="K5637:M5637"/>
    <mergeCell ref="N5637:Q5637"/>
    <mergeCell ref="R5637:U5637"/>
    <mergeCell ref="V5637:W5637"/>
    <mergeCell ref="X5637:Y5637"/>
    <mergeCell ref="Z5637:AA5637"/>
    <mergeCell ref="AB5637:AC5637"/>
    <mergeCell ref="AD5637:AE5637"/>
    <mergeCell ref="AF5637:AG5637"/>
    <mergeCell ref="AH5637:AJ5637"/>
    <mergeCell ref="D5638:E5638"/>
    <mergeCell ref="F5638:J5638"/>
    <mergeCell ref="K5638:M5638"/>
    <mergeCell ref="N5638:Q5638"/>
    <mergeCell ref="R5638:U5638"/>
    <mergeCell ref="V5638:W5638"/>
    <mergeCell ref="X5638:Y5638"/>
    <mergeCell ref="Z5638:AA5638"/>
    <mergeCell ref="AB5638:AC5638"/>
    <mergeCell ref="AD5638:AE5638"/>
    <mergeCell ref="AF5638:AG5638"/>
    <mergeCell ref="AH5638:AJ5638"/>
    <mergeCell ref="D5639:E5639"/>
    <mergeCell ref="F5639:J5639"/>
    <mergeCell ref="K5639:M5639"/>
    <mergeCell ref="N5639:Q5639"/>
    <mergeCell ref="R5639:U5639"/>
    <mergeCell ref="V5639:W5639"/>
    <mergeCell ref="X5639:Y5639"/>
    <mergeCell ref="Z5639:AA5639"/>
    <mergeCell ref="AB5639:AC5639"/>
    <mergeCell ref="AD5639:AE5639"/>
    <mergeCell ref="AF5639:AG5639"/>
    <mergeCell ref="AH5639:AJ5639"/>
    <mergeCell ref="D5634:E5634"/>
    <mergeCell ref="F5634:J5634"/>
    <mergeCell ref="K5634:M5634"/>
    <mergeCell ref="N5634:Q5634"/>
    <mergeCell ref="R5634:U5634"/>
    <mergeCell ref="V5634:W5634"/>
    <mergeCell ref="X5634:Y5634"/>
    <mergeCell ref="Z5634:AA5634"/>
    <mergeCell ref="AB5634:AC5634"/>
    <mergeCell ref="AD5634:AE5634"/>
    <mergeCell ref="AF5634:AG5634"/>
    <mergeCell ref="AH5634:AJ5634"/>
    <mergeCell ref="D5635:E5635"/>
    <mergeCell ref="F5635:J5635"/>
    <mergeCell ref="K5635:M5635"/>
    <mergeCell ref="N5635:Q5635"/>
    <mergeCell ref="R5635:U5635"/>
    <mergeCell ref="V5635:W5635"/>
    <mergeCell ref="X5635:Y5635"/>
    <mergeCell ref="Z5635:AA5635"/>
    <mergeCell ref="AB5635:AC5635"/>
    <mergeCell ref="AD5635:AE5635"/>
    <mergeCell ref="AF5635:AG5635"/>
    <mergeCell ref="AH5635:AJ5635"/>
    <mergeCell ref="D5636:E5636"/>
    <mergeCell ref="F5636:J5636"/>
    <mergeCell ref="K5636:M5636"/>
    <mergeCell ref="N5636:Q5636"/>
    <mergeCell ref="R5636:U5636"/>
    <mergeCell ref="V5636:W5636"/>
    <mergeCell ref="X5636:Y5636"/>
    <mergeCell ref="Z5636:AA5636"/>
    <mergeCell ref="AB5636:AC5636"/>
    <mergeCell ref="AD5636:AE5636"/>
    <mergeCell ref="AF5636:AG5636"/>
    <mergeCell ref="AH5636:AJ5636"/>
    <mergeCell ref="D5631:E5631"/>
    <mergeCell ref="F5631:J5631"/>
    <mergeCell ref="K5631:M5631"/>
    <mergeCell ref="N5631:Q5631"/>
    <mergeCell ref="R5631:U5631"/>
    <mergeCell ref="V5631:W5631"/>
    <mergeCell ref="X5631:Y5631"/>
    <mergeCell ref="Z5631:AA5631"/>
    <mergeCell ref="AB5631:AC5631"/>
    <mergeCell ref="AD5631:AE5631"/>
    <mergeCell ref="AF5631:AG5631"/>
    <mergeCell ref="AH5631:AJ5631"/>
    <mergeCell ref="D5632:E5632"/>
    <mergeCell ref="F5632:J5632"/>
    <mergeCell ref="K5632:M5632"/>
    <mergeCell ref="N5632:Q5632"/>
    <mergeCell ref="R5632:U5632"/>
    <mergeCell ref="V5632:W5632"/>
    <mergeCell ref="X5632:Y5632"/>
    <mergeCell ref="Z5632:AA5632"/>
    <mergeCell ref="AB5632:AC5632"/>
    <mergeCell ref="AD5632:AE5632"/>
    <mergeCell ref="AF5632:AG5632"/>
    <mergeCell ref="AH5632:AJ5632"/>
    <mergeCell ref="D5633:E5633"/>
    <mergeCell ref="F5633:J5633"/>
    <mergeCell ref="K5633:M5633"/>
    <mergeCell ref="N5633:Q5633"/>
    <mergeCell ref="R5633:U5633"/>
    <mergeCell ref="V5633:W5633"/>
    <mergeCell ref="X5633:Y5633"/>
    <mergeCell ref="Z5633:AA5633"/>
    <mergeCell ref="AB5633:AC5633"/>
    <mergeCell ref="AD5633:AE5633"/>
    <mergeCell ref="AF5633:AG5633"/>
    <mergeCell ref="AH5633:AJ5633"/>
    <mergeCell ref="D5628:E5628"/>
    <mergeCell ref="F5628:J5628"/>
    <mergeCell ref="K5628:M5628"/>
    <mergeCell ref="N5628:Q5628"/>
    <mergeCell ref="R5628:U5628"/>
    <mergeCell ref="V5628:W5628"/>
    <mergeCell ref="X5628:Y5628"/>
    <mergeCell ref="Z5628:AA5628"/>
    <mergeCell ref="AB5628:AC5628"/>
    <mergeCell ref="AD5628:AE5628"/>
    <mergeCell ref="AF5628:AG5628"/>
    <mergeCell ref="AH5628:AJ5628"/>
    <mergeCell ref="D5629:E5629"/>
    <mergeCell ref="F5629:J5629"/>
    <mergeCell ref="K5629:M5629"/>
    <mergeCell ref="N5629:Q5629"/>
    <mergeCell ref="R5629:U5629"/>
    <mergeCell ref="V5629:W5629"/>
    <mergeCell ref="X5629:Y5629"/>
    <mergeCell ref="Z5629:AA5629"/>
    <mergeCell ref="AB5629:AC5629"/>
    <mergeCell ref="AD5629:AE5629"/>
    <mergeCell ref="AF5629:AG5629"/>
    <mergeCell ref="AH5629:AJ5629"/>
    <mergeCell ref="D5630:E5630"/>
    <mergeCell ref="F5630:J5630"/>
    <mergeCell ref="K5630:M5630"/>
    <mergeCell ref="N5630:Q5630"/>
    <mergeCell ref="R5630:U5630"/>
    <mergeCell ref="V5630:W5630"/>
    <mergeCell ref="X5630:Y5630"/>
    <mergeCell ref="Z5630:AA5630"/>
    <mergeCell ref="AB5630:AC5630"/>
    <mergeCell ref="AD5630:AE5630"/>
    <mergeCell ref="AF5630:AG5630"/>
    <mergeCell ref="AH5630:AJ5630"/>
    <mergeCell ref="D5625:E5625"/>
    <mergeCell ref="F5625:J5625"/>
    <mergeCell ref="K5625:M5625"/>
    <mergeCell ref="N5625:Q5625"/>
    <mergeCell ref="R5625:U5625"/>
    <mergeCell ref="V5625:W5625"/>
    <mergeCell ref="X5625:Y5625"/>
    <mergeCell ref="Z5625:AA5625"/>
    <mergeCell ref="AB5625:AC5625"/>
    <mergeCell ref="AD5625:AE5625"/>
    <mergeCell ref="AF5625:AG5625"/>
    <mergeCell ref="AH5625:AJ5625"/>
    <mergeCell ref="D5626:E5626"/>
    <mergeCell ref="F5626:J5626"/>
    <mergeCell ref="K5626:M5626"/>
    <mergeCell ref="N5626:Q5626"/>
    <mergeCell ref="R5626:U5626"/>
    <mergeCell ref="V5626:W5626"/>
    <mergeCell ref="X5626:Y5626"/>
    <mergeCell ref="Z5626:AA5626"/>
    <mergeCell ref="AB5626:AC5626"/>
    <mergeCell ref="AD5626:AE5626"/>
    <mergeCell ref="AF5626:AG5626"/>
    <mergeCell ref="AH5626:AJ5626"/>
    <mergeCell ref="D5627:E5627"/>
    <mergeCell ref="F5627:J5627"/>
    <mergeCell ref="K5627:M5627"/>
    <mergeCell ref="N5627:Q5627"/>
    <mergeCell ref="R5627:U5627"/>
    <mergeCell ref="V5627:W5627"/>
    <mergeCell ref="X5627:Y5627"/>
    <mergeCell ref="Z5627:AA5627"/>
    <mergeCell ref="AB5627:AC5627"/>
    <mergeCell ref="AD5627:AE5627"/>
    <mergeCell ref="AF5627:AG5627"/>
    <mergeCell ref="AH5627:AJ5627"/>
    <mergeCell ref="B5615:F5615"/>
    <mergeCell ref="H5615:R5615"/>
    <mergeCell ref="AB5616:AG5620"/>
    <mergeCell ref="B5617:E5617"/>
    <mergeCell ref="H5617:N5617"/>
    <mergeCell ref="O5617:R5617"/>
    <mergeCell ref="T5617:AA5617"/>
    <mergeCell ref="B5622:B5623"/>
    <mergeCell ref="D5622:E5623"/>
    <mergeCell ref="G5622:H5623"/>
    <mergeCell ref="J5622:M5623"/>
    <mergeCell ref="N5622:O5623"/>
    <mergeCell ref="Q5622:S5623"/>
    <mergeCell ref="T5622:U5623"/>
    <mergeCell ref="X5622:Y5623"/>
    <mergeCell ref="Z5622:AA5623"/>
    <mergeCell ref="AB5622:AB5623"/>
    <mergeCell ref="AC5622:AC5623"/>
    <mergeCell ref="AE5622:AE5623"/>
    <mergeCell ref="AF5622:AF5623"/>
    <mergeCell ref="AG5622:AH5623"/>
    <mergeCell ref="D5624:E5624"/>
    <mergeCell ref="F5624:J5624"/>
    <mergeCell ref="K5624:M5624"/>
    <mergeCell ref="N5624:Q5624"/>
    <mergeCell ref="R5624:U5624"/>
    <mergeCell ref="V5624:W5624"/>
    <mergeCell ref="X5624:Y5624"/>
    <mergeCell ref="Z5624:AA5624"/>
    <mergeCell ref="AB5624:AC5624"/>
    <mergeCell ref="AD5624:AE5624"/>
    <mergeCell ref="AF5624:AG5624"/>
    <mergeCell ref="AH5624:AJ5624"/>
    <mergeCell ref="D5606:E5606"/>
    <mergeCell ref="F5606:J5606"/>
    <mergeCell ref="K5606:M5606"/>
    <mergeCell ref="N5606:Q5606"/>
    <mergeCell ref="R5606:U5606"/>
    <mergeCell ref="V5606:W5606"/>
    <mergeCell ref="D5607:E5607"/>
    <mergeCell ref="F5607:J5607"/>
    <mergeCell ref="K5607:M5607"/>
    <mergeCell ref="N5607:Q5607"/>
    <mergeCell ref="R5607:U5607"/>
    <mergeCell ref="V5607:W5607"/>
    <mergeCell ref="D5608:E5608"/>
    <mergeCell ref="F5608:J5608"/>
    <mergeCell ref="K5608:M5608"/>
    <mergeCell ref="N5608:Q5608"/>
    <mergeCell ref="R5608:U5608"/>
    <mergeCell ref="V5608:W5608"/>
    <mergeCell ref="D5609:E5609"/>
    <mergeCell ref="F5609:J5609"/>
    <mergeCell ref="K5609:M5609"/>
    <mergeCell ref="N5609:Q5609"/>
    <mergeCell ref="R5609:U5609"/>
    <mergeCell ref="V5609:W5609"/>
    <mergeCell ref="D5610:E5610"/>
    <mergeCell ref="F5610:J5610"/>
    <mergeCell ref="K5610:M5610"/>
    <mergeCell ref="N5610:Q5610"/>
    <mergeCell ref="R5610:U5610"/>
    <mergeCell ref="V5610:W5610"/>
    <mergeCell ref="D5611:E5611"/>
    <mergeCell ref="F5611:J5611"/>
    <mergeCell ref="K5611:M5611"/>
    <mergeCell ref="N5611:Q5611"/>
    <mergeCell ref="R5611:U5611"/>
    <mergeCell ref="V5611:W5611"/>
    <mergeCell ref="D5600:E5600"/>
    <mergeCell ref="F5600:J5600"/>
    <mergeCell ref="K5600:M5600"/>
    <mergeCell ref="N5600:Q5600"/>
    <mergeCell ref="R5600:U5600"/>
    <mergeCell ref="V5600:W5600"/>
    <mergeCell ref="D5601:E5601"/>
    <mergeCell ref="F5601:J5601"/>
    <mergeCell ref="K5601:M5601"/>
    <mergeCell ref="N5601:Q5601"/>
    <mergeCell ref="R5601:U5601"/>
    <mergeCell ref="V5601:W5601"/>
    <mergeCell ref="D5602:E5602"/>
    <mergeCell ref="F5602:J5602"/>
    <mergeCell ref="K5602:M5602"/>
    <mergeCell ref="N5602:Q5602"/>
    <mergeCell ref="R5602:U5602"/>
    <mergeCell ref="V5602:W5602"/>
    <mergeCell ref="D5603:E5603"/>
    <mergeCell ref="F5603:J5603"/>
    <mergeCell ref="K5603:M5603"/>
    <mergeCell ref="N5603:Q5603"/>
    <mergeCell ref="R5603:U5603"/>
    <mergeCell ref="V5603:W5603"/>
    <mergeCell ref="D5604:E5604"/>
    <mergeCell ref="F5604:J5604"/>
    <mergeCell ref="K5604:M5604"/>
    <mergeCell ref="N5604:Q5604"/>
    <mergeCell ref="R5604:U5604"/>
    <mergeCell ref="V5604:W5604"/>
    <mergeCell ref="D5605:E5605"/>
    <mergeCell ref="F5605:J5605"/>
    <mergeCell ref="K5605:M5605"/>
    <mergeCell ref="N5605:Q5605"/>
    <mergeCell ref="R5605:U5605"/>
    <mergeCell ref="V5605:W5605"/>
    <mergeCell ref="D5594:E5594"/>
    <mergeCell ref="F5594:J5594"/>
    <mergeCell ref="K5594:M5594"/>
    <mergeCell ref="N5594:Q5594"/>
    <mergeCell ref="R5594:U5594"/>
    <mergeCell ref="V5594:W5594"/>
    <mergeCell ref="D5595:E5595"/>
    <mergeCell ref="F5595:J5595"/>
    <mergeCell ref="K5595:M5595"/>
    <mergeCell ref="N5595:Q5595"/>
    <mergeCell ref="R5595:U5595"/>
    <mergeCell ref="V5595:W5595"/>
    <mergeCell ref="D5596:E5596"/>
    <mergeCell ref="F5596:J5596"/>
    <mergeCell ref="K5596:M5596"/>
    <mergeCell ref="N5596:Q5596"/>
    <mergeCell ref="R5596:U5596"/>
    <mergeCell ref="V5596:W5596"/>
    <mergeCell ref="D5597:E5597"/>
    <mergeCell ref="F5597:J5597"/>
    <mergeCell ref="K5597:M5597"/>
    <mergeCell ref="N5597:Q5597"/>
    <mergeCell ref="R5597:U5597"/>
    <mergeCell ref="V5597:W5597"/>
    <mergeCell ref="D5598:E5598"/>
    <mergeCell ref="F5598:J5598"/>
    <mergeCell ref="K5598:M5598"/>
    <mergeCell ref="N5598:Q5598"/>
    <mergeCell ref="R5598:U5598"/>
    <mergeCell ref="V5598:W5598"/>
    <mergeCell ref="D5599:E5599"/>
    <mergeCell ref="F5599:J5599"/>
    <mergeCell ref="K5599:M5599"/>
    <mergeCell ref="N5599:Q5599"/>
    <mergeCell ref="R5599:U5599"/>
    <mergeCell ref="V5599:W5599"/>
    <mergeCell ref="D5588:E5588"/>
    <mergeCell ref="F5588:J5588"/>
    <mergeCell ref="K5588:M5588"/>
    <mergeCell ref="N5588:Q5588"/>
    <mergeCell ref="R5588:U5588"/>
    <mergeCell ref="V5588:W5588"/>
    <mergeCell ref="T5586:U5587"/>
    <mergeCell ref="X5586:Y5587"/>
    <mergeCell ref="D5589:E5589"/>
    <mergeCell ref="F5589:J5589"/>
    <mergeCell ref="K5589:M5589"/>
    <mergeCell ref="N5589:Q5589"/>
    <mergeCell ref="R5589:U5589"/>
    <mergeCell ref="V5589:W5589"/>
    <mergeCell ref="D5590:E5590"/>
    <mergeCell ref="F5590:J5590"/>
    <mergeCell ref="K5590:M5590"/>
    <mergeCell ref="N5590:Q5590"/>
    <mergeCell ref="R5590:U5590"/>
    <mergeCell ref="V5590:W5590"/>
    <mergeCell ref="D5591:E5591"/>
    <mergeCell ref="F5591:J5591"/>
    <mergeCell ref="K5591:M5591"/>
    <mergeCell ref="N5591:Q5591"/>
    <mergeCell ref="R5591:U5591"/>
    <mergeCell ref="V5591:W5591"/>
    <mergeCell ref="D5592:E5592"/>
    <mergeCell ref="F5592:J5592"/>
    <mergeCell ref="K5592:M5592"/>
    <mergeCell ref="N5592:Q5592"/>
    <mergeCell ref="R5592:U5592"/>
    <mergeCell ref="V5592:W5592"/>
    <mergeCell ref="D5593:E5593"/>
    <mergeCell ref="F5593:J5593"/>
    <mergeCell ref="K5593:M5593"/>
    <mergeCell ref="N5593:Q5593"/>
    <mergeCell ref="R5593:U5593"/>
    <mergeCell ref="V5593:W5593"/>
    <mergeCell ref="D5576:E5576"/>
    <mergeCell ref="F5576:J5576"/>
    <mergeCell ref="K5576:M5576"/>
    <mergeCell ref="N5576:Q5576"/>
    <mergeCell ref="R5576:U5576"/>
    <mergeCell ref="V5576:W5576"/>
    <mergeCell ref="X5576:Y5576"/>
    <mergeCell ref="Z5576:AA5576"/>
    <mergeCell ref="AB5576:AC5576"/>
    <mergeCell ref="AD5576:AE5576"/>
    <mergeCell ref="AF5576:AG5576"/>
    <mergeCell ref="AH5576:AJ5576"/>
    <mergeCell ref="D5577:E5577"/>
    <mergeCell ref="F5577:J5577"/>
    <mergeCell ref="K5577:M5577"/>
    <mergeCell ref="N5577:Q5577"/>
    <mergeCell ref="R5577:U5577"/>
    <mergeCell ref="V5577:W5577"/>
    <mergeCell ref="X5577:Y5577"/>
    <mergeCell ref="Z5577:AA5577"/>
    <mergeCell ref="AB5577:AC5577"/>
    <mergeCell ref="AD5577:AE5577"/>
    <mergeCell ref="AF5577:AG5577"/>
    <mergeCell ref="AH5577:AJ5577"/>
    <mergeCell ref="B5578:E5578"/>
    <mergeCell ref="B5579:F5579"/>
    <mergeCell ref="H5579:R5579"/>
    <mergeCell ref="AB5580:AG5584"/>
    <mergeCell ref="B5581:E5581"/>
    <mergeCell ref="H5581:N5581"/>
    <mergeCell ref="O5581:R5581"/>
    <mergeCell ref="T5581:AA5581"/>
    <mergeCell ref="Z5586:AA5587"/>
    <mergeCell ref="AB5586:AB5587"/>
    <mergeCell ref="AC5586:AC5587"/>
    <mergeCell ref="AE5586:AE5587"/>
    <mergeCell ref="B5586:B5587"/>
    <mergeCell ref="D5586:E5587"/>
    <mergeCell ref="G5586:H5587"/>
    <mergeCell ref="J5586:M5587"/>
    <mergeCell ref="N5586:O5587"/>
    <mergeCell ref="Q5586:S5587"/>
    <mergeCell ref="AF5586:AF5587"/>
    <mergeCell ref="AG5586:AH5587"/>
    <mergeCell ref="D5573:E5573"/>
    <mergeCell ref="F5573:J5573"/>
    <mergeCell ref="K5573:M5573"/>
    <mergeCell ref="N5573:Q5573"/>
    <mergeCell ref="R5573:U5573"/>
    <mergeCell ref="V5573:W5573"/>
    <mergeCell ref="X5573:Y5573"/>
    <mergeCell ref="Z5573:AA5573"/>
    <mergeCell ref="AB5573:AC5573"/>
    <mergeCell ref="AD5573:AE5573"/>
    <mergeCell ref="AF5573:AG5573"/>
    <mergeCell ref="AH5573:AJ5573"/>
    <mergeCell ref="D5574:E5574"/>
    <mergeCell ref="F5574:J5574"/>
    <mergeCell ref="K5574:M5574"/>
    <mergeCell ref="N5574:Q5574"/>
    <mergeCell ref="R5574:U5574"/>
    <mergeCell ref="V5574:W5574"/>
    <mergeCell ref="X5574:Y5574"/>
    <mergeCell ref="Z5574:AA5574"/>
    <mergeCell ref="AB5574:AC5574"/>
    <mergeCell ref="AD5574:AE5574"/>
    <mergeCell ref="AF5574:AG5574"/>
    <mergeCell ref="AH5574:AJ5574"/>
    <mergeCell ref="D5575:E5575"/>
    <mergeCell ref="F5575:J5575"/>
    <mergeCell ref="K5575:M5575"/>
    <mergeCell ref="N5575:Q5575"/>
    <mergeCell ref="R5575:U5575"/>
    <mergeCell ref="V5575:W5575"/>
    <mergeCell ref="X5575:Y5575"/>
    <mergeCell ref="Z5575:AA5575"/>
    <mergeCell ref="AB5575:AC5575"/>
    <mergeCell ref="AD5575:AE5575"/>
    <mergeCell ref="AF5575:AG5575"/>
    <mergeCell ref="AH5575:AJ5575"/>
    <mergeCell ref="D5570:E5570"/>
    <mergeCell ref="F5570:J5570"/>
    <mergeCell ref="K5570:M5570"/>
    <mergeCell ref="N5570:Q5570"/>
    <mergeCell ref="R5570:U5570"/>
    <mergeCell ref="V5570:W5570"/>
    <mergeCell ref="X5570:Y5570"/>
    <mergeCell ref="Z5570:AA5570"/>
    <mergeCell ref="AB5570:AC5570"/>
    <mergeCell ref="AD5570:AE5570"/>
    <mergeCell ref="AF5570:AG5570"/>
    <mergeCell ref="AH5570:AJ5570"/>
    <mergeCell ref="D5571:E5571"/>
    <mergeCell ref="F5571:J5571"/>
    <mergeCell ref="K5571:M5571"/>
    <mergeCell ref="N5571:Q5571"/>
    <mergeCell ref="R5571:U5571"/>
    <mergeCell ref="V5571:W5571"/>
    <mergeCell ref="X5571:Y5571"/>
    <mergeCell ref="Z5571:AA5571"/>
    <mergeCell ref="AB5571:AC5571"/>
    <mergeCell ref="AD5571:AE5571"/>
    <mergeCell ref="AF5571:AG5571"/>
    <mergeCell ref="AH5571:AJ5571"/>
    <mergeCell ref="D5572:E5572"/>
    <mergeCell ref="F5572:J5572"/>
    <mergeCell ref="K5572:M5572"/>
    <mergeCell ref="N5572:Q5572"/>
    <mergeCell ref="R5572:U5572"/>
    <mergeCell ref="V5572:W5572"/>
    <mergeCell ref="X5572:Y5572"/>
    <mergeCell ref="Z5572:AA5572"/>
    <mergeCell ref="AB5572:AC5572"/>
    <mergeCell ref="AD5572:AE5572"/>
    <mergeCell ref="AF5572:AG5572"/>
    <mergeCell ref="AH5572:AJ5572"/>
    <mergeCell ref="D5567:E5567"/>
    <mergeCell ref="F5567:J5567"/>
    <mergeCell ref="K5567:M5567"/>
    <mergeCell ref="N5567:Q5567"/>
    <mergeCell ref="R5567:U5567"/>
    <mergeCell ref="V5567:W5567"/>
    <mergeCell ref="X5567:Y5567"/>
    <mergeCell ref="Z5567:AA5567"/>
    <mergeCell ref="AB5567:AC5567"/>
    <mergeCell ref="AD5567:AE5567"/>
    <mergeCell ref="AF5567:AG5567"/>
    <mergeCell ref="AH5567:AJ5567"/>
    <mergeCell ref="D5568:E5568"/>
    <mergeCell ref="F5568:J5568"/>
    <mergeCell ref="K5568:M5568"/>
    <mergeCell ref="N5568:Q5568"/>
    <mergeCell ref="R5568:U5568"/>
    <mergeCell ref="V5568:W5568"/>
    <mergeCell ref="X5568:Y5568"/>
    <mergeCell ref="Z5568:AA5568"/>
    <mergeCell ref="AB5568:AC5568"/>
    <mergeCell ref="AD5568:AE5568"/>
    <mergeCell ref="AF5568:AG5568"/>
    <mergeCell ref="AH5568:AJ5568"/>
    <mergeCell ref="D5569:E5569"/>
    <mergeCell ref="F5569:J5569"/>
    <mergeCell ref="K5569:M5569"/>
    <mergeCell ref="N5569:Q5569"/>
    <mergeCell ref="R5569:U5569"/>
    <mergeCell ref="V5569:W5569"/>
    <mergeCell ref="X5569:Y5569"/>
    <mergeCell ref="Z5569:AA5569"/>
    <mergeCell ref="AB5569:AC5569"/>
    <mergeCell ref="AD5569:AE5569"/>
    <mergeCell ref="AF5569:AG5569"/>
    <mergeCell ref="AH5569:AJ5569"/>
    <mergeCell ref="D5564:E5564"/>
    <mergeCell ref="F5564:J5564"/>
    <mergeCell ref="K5564:M5564"/>
    <mergeCell ref="N5564:Q5564"/>
    <mergeCell ref="R5564:U5564"/>
    <mergeCell ref="V5564:W5564"/>
    <mergeCell ref="X5564:Y5564"/>
    <mergeCell ref="Z5564:AA5564"/>
    <mergeCell ref="AB5564:AC5564"/>
    <mergeCell ref="AD5564:AE5564"/>
    <mergeCell ref="AF5564:AG5564"/>
    <mergeCell ref="AH5564:AJ5564"/>
    <mergeCell ref="D5565:E5565"/>
    <mergeCell ref="F5565:J5565"/>
    <mergeCell ref="K5565:M5565"/>
    <mergeCell ref="N5565:Q5565"/>
    <mergeCell ref="R5565:U5565"/>
    <mergeCell ref="V5565:W5565"/>
    <mergeCell ref="X5565:Y5565"/>
    <mergeCell ref="Z5565:AA5565"/>
    <mergeCell ref="AB5565:AC5565"/>
    <mergeCell ref="AD5565:AE5565"/>
    <mergeCell ref="AF5565:AG5565"/>
    <mergeCell ref="AH5565:AJ5565"/>
    <mergeCell ref="D5566:E5566"/>
    <mergeCell ref="F5566:J5566"/>
    <mergeCell ref="K5566:M5566"/>
    <mergeCell ref="N5566:Q5566"/>
    <mergeCell ref="R5566:U5566"/>
    <mergeCell ref="V5566:W5566"/>
    <mergeCell ref="X5566:Y5566"/>
    <mergeCell ref="Z5566:AA5566"/>
    <mergeCell ref="AB5566:AC5566"/>
    <mergeCell ref="AD5566:AE5566"/>
    <mergeCell ref="AF5566:AG5566"/>
    <mergeCell ref="AH5566:AJ5566"/>
    <mergeCell ref="D5561:E5561"/>
    <mergeCell ref="F5561:J5561"/>
    <mergeCell ref="K5561:M5561"/>
    <mergeCell ref="N5561:Q5561"/>
    <mergeCell ref="R5561:U5561"/>
    <mergeCell ref="V5561:W5561"/>
    <mergeCell ref="X5561:Y5561"/>
    <mergeCell ref="Z5561:AA5561"/>
    <mergeCell ref="AB5561:AC5561"/>
    <mergeCell ref="AD5561:AE5561"/>
    <mergeCell ref="AF5561:AG5561"/>
    <mergeCell ref="AH5561:AJ5561"/>
    <mergeCell ref="D5562:E5562"/>
    <mergeCell ref="F5562:J5562"/>
    <mergeCell ref="K5562:M5562"/>
    <mergeCell ref="N5562:Q5562"/>
    <mergeCell ref="R5562:U5562"/>
    <mergeCell ref="V5562:W5562"/>
    <mergeCell ref="X5562:Y5562"/>
    <mergeCell ref="Z5562:AA5562"/>
    <mergeCell ref="AB5562:AC5562"/>
    <mergeCell ref="AD5562:AE5562"/>
    <mergeCell ref="AF5562:AG5562"/>
    <mergeCell ref="AH5562:AJ5562"/>
    <mergeCell ref="D5563:E5563"/>
    <mergeCell ref="F5563:J5563"/>
    <mergeCell ref="K5563:M5563"/>
    <mergeCell ref="N5563:Q5563"/>
    <mergeCell ref="R5563:U5563"/>
    <mergeCell ref="V5563:W5563"/>
    <mergeCell ref="X5563:Y5563"/>
    <mergeCell ref="Z5563:AA5563"/>
    <mergeCell ref="AB5563:AC5563"/>
    <mergeCell ref="AD5563:AE5563"/>
    <mergeCell ref="AF5563:AG5563"/>
    <mergeCell ref="AH5563:AJ5563"/>
    <mergeCell ref="D5558:E5558"/>
    <mergeCell ref="F5558:J5558"/>
    <mergeCell ref="K5558:M5558"/>
    <mergeCell ref="N5558:Q5558"/>
    <mergeCell ref="R5558:U5558"/>
    <mergeCell ref="V5558:W5558"/>
    <mergeCell ref="X5558:Y5558"/>
    <mergeCell ref="Z5558:AA5558"/>
    <mergeCell ref="AB5558:AC5558"/>
    <mergeCell ref="AD5558:AE5558"/>
    <mergeCell ref="AF5558:AG5558"/>
    <mergeCell ref="AH5558:AJ5558"/>
    <mergeCell ref="D5559:E5559"/>
    <mergeCell ref="F5559:J5559"/>
    <mergeCell ref="K5559:M5559"/>
    <mergeCell ref="N5559:Q5559"/>
    <mergeCell ref="R5559:U5559"/>
    <mergeCell ref="V5559:W5559"/>
    <mergeCell ref="X5559:Y5559"/>
    <mergeCell ref="Z5559:AA5559"/>
    <mergeCell ref="AB5559:AC5559"/>
    <mergeCell ref="AD5559:AE5559"/>
    <mergeCell ref="AF5559:AG5559"/>
    <mergeCell ref="AH5559:AJ5559"/>
    <mergeCell ref="D5560:E5560"/>
    <mergeCell ref="F5560:J5560"/>
    <mergeCell ref="K5560:M5560"/>
    <mergeCell ref="N5560:Q5560"/>
    <mergeCell ref="R5560:U5560"/>
    <mergeCell ref="V5560:W5560"/>
    <mergeCell ref="X5560:Y5560"/>
    <mergeCell ref="Z5560:AA5560"/>
    <mergeCell ref="AB5560:AC5560"/>
    <mergeCell ref="AD5560:AE5560"/>
    <mergeCell ref="AF5560:AG5560"/>
    <mergeCell ref="AH5560:AJ5560"/>
    <mergeCell ref="D5555:E5555"/>
    <mergeCell ref="F5555:J5555"/>
    <mergeCell ref="K5555:M5555"/>
    <mergeCell ref="N5555:Q5555"/>
    <mergeCell ref="R5555:U5555"/>
    <mergeCell ref="V5555:W5555"/>
    <mergeCell ref="X5555:Y5555"/>
    <mergeCell ref="Z5555:AA5555"/>
    <mergeCell ref="AB5555:AC5555"/>
    <mergeCell ref="AD5555:AE5555"/>
    <mergeCell ref="AF5555:AG5555"/>
    <mergeCell ref="AH5555:AJ5555"/>
    <mergeCell ref="D5556:E5556"/>
    <mergeCell ref="F5556:J5556"/>
    <mergeCell ref="K5556:M5556"/>
    <mergeCell ref="N5556:Q5556"/>
    <mergeCell ref="R5556:U5556"/>
    <mergeCell ref="V5556:W5556"/>
    <mergeCell ref="X5556:Y5556"/>
    <mergeCell ref="Z5556:AA5556"/>
    <mergeCell ref="AB5556:AC5556"/>
    <mergeCell ref="AD5556:AE5556"/>
    <mergeCell ref="AF5556:AG5556"/>
    <mergeCell ref="AH5556:AJ5556"/>
    <mergeCell ref="D5557:E5557"/>
    <mergeCell ref="F5557:J5557"/>
    <mergeCell ref="K5557:M5557"/>
    <mergeCell ref="N5557:Q5557"/>
    <mergeCell ref="R5557:U5557"/>
    <mergeCell ref="V5557:W5557"/>
    <mergeCell ref="X5557:Y5557"/>
    <mergeCell ref="Z5557:AA5557"/>
    <mergeCell ref="AB5557:AC5557"/>
    <mergeCell ref="AD5557:AE5557"/>
    <mergeCell ref="AF5557:AG5557"/>
    <mergeCell ref="AH5557:AJ5557"/>
    <mergeCell ref="D5552:E5552"/>
    <mergeCell ref="F5552:J5552"/>
    <mergeCell ref="K5552:M5552"/>
    <mergeCell ref="N5552:Q5552"/>
    <mergeCell ref="R5552:U5552"/>
    <mergeCell ref="V5552:W5552"/>
    <mergeCell ref="X5552:Y5552"/>
    <mergeCell ref="Z5552:AA5552"/>
    <mergeCell ref="AB5552:AC5552"/>
    <mergeCell ref="AD5552:AE5552"/>
    <mergeCell ref="AF5552:AG5552"/>
    <mergeCell ref="AH5552:AJ5552"/>
    <mergeCell ref="D5553:E5553"/>
    <mergeCell ref="F5553:J5553"/>
    <mergeCell ref="K5553:M5553"/>
    <mergeCell ref="N5553:Q5553"/>
    <mergeCell ref="R5553:U5553"/>
    <mergeCell ref="V5553:W5553"/>
    <mergeCell ref="X5553:Y5553"/>
    <mergeCell ref="Z5553:AA5553"/>
    <mergeCell ref="AB5553:AC5553"/>
    <mergeCell ref="AD5553:AE5553"/>
    <mergeCell ref="AF5553:AG5553"/>
    <mergeCell ref="AH5553:AJ5553"/>
    <mergeCell ref="D5554:E5554"/>
    <mergeCell ref="F5554:J5554"/>
    <mergeCell ref="K5554:M5554"/>
    <mergeCell ref="N5554:Q5554"/>
    <mergeCell ref="R5554:U5554"/>
    <mergeCell ref="V5554:W5554"/>
    <mergeCell ref="X5554:Y5554"/>
    <mergeCell ref="Z5554:AA5554"/>
    <mergeCell ref="AB5554:AC5554"/>
    <mergeCell ref="AD5554:AE5554"/>
    <mergeCell ref="AF5554:AG5554"/>
    <mergeCell ref="AH5554:AJ5554"/>
    <mergeCell ref="D5549:E5549"/>
    <mergeCell ref="F5549:J5549"/>
    <mergeCell ref="K5549:M5549"/>
    <mergeCell ref="N5549:Q5549"/>
    <mergeCell ref="R5549:U5549"/>
    <mergeCell ref="V5549:W5549"/>
    <mergeCell ref="X5549:Y5549"/>
    <mergeCell ref="Z5549:AA5549"/>
    <mergeCell ref="AB5549:AC5549"/>
    <mergeCell ref="AD5549:AE5549"/>
    <mergeCell ref="AF5549:AG5549"/>
    <mergeCell ref="AH5549:AJ5549"/>
    <mergeCell ref="D5550:E5550"/>
    <mergeCell ref="F5550:J5550"/>
    <mergeCell ref="K5550:M5550"/>
    <mergeCell ref="N5550:Q5550"/>
    <mergeCell ref="R5550:U5550"/>
    <mergeCell ref="V5550:W5550"/>
    <mergeCell ref="X5550:Y5550"/>
    <mergeCell ref="Z5550:AA5550"/>
    <mergeCell ref="AB5550:AC5550"/>
    <mergeCell ref="AD5550:AE5550"/>
    <mergeCell ref="AF5550:AG5550"/>
    <mergeCell ref="AH5550:AJ5550"/>
    <mergeCell ref="D5551:E5551"/>
    <mergeCell ref="F5551:J5551"/>
    <mergeCell ref="K5551:M5551"/>
    <mergeCell ref="N5551:Q5551"/>
    <mergeCell ref="R5551:U5551"/>
    <mergeCell ref="V5551:W5551"/>
    <mergeCell ref="X5551:Y5551"/>
    <mergeCell ref="Z5551:AA5551"/>
    <mergeCell ref="AB5551:AC5551"/>
    <mergeCell ref="AD5551:AE5551"/>
    <mergeCell ref="AF5551:AG5551"/>
    <mergeCell ref="AH5551:AJ5551"/>
    <mergeCell ref="D5546:E5546"/>
    <mergeCell ref="F5546:J5546"/>
    <mergeCell ref="K5546:M5546"/>
    <mergeCell ref="N5546:Q5546"/>
    <mergeCell ref="R5546:U5546"/>
    <mergeCell ref="V5546:W5546"/>
    <mergeCell ref="X5546:Y5546"/>
    <mergeCell ref="Z5546:AA5546"/>
    <mergeCell ref="AB5546:AC5546"/>
    <mergeCell ref="AD5546:AE5546"/>
    <mergeCell ref="AF5546:AG5546"/>
    <mergeCell ref="AH5546:AJ5546"/>
    <mergeCell ref="D5547:E5547"/>
    <mergeCell ref="F5547:J5547"/>
    <mergeCell ref="K5547:M5547"/>
    <mergeCell ref="N5547:Q5547"/>
    <mergeCell ref="R5547:U5547"/>
    <mergeCell ref="V5547:W5547"/>
    <mergeCell ref="X5547:Y5547"/>
    <mergeCell ref="Z5547:AA5547"/>
    <mergeCell ref="AB5547:AC5547"/>
    <mergeCell ref="AD5547:AE5547"/>
    <mergeCell ref="AF5547:AG5547"/>
    <mergeCell ref="AH5547:AJ5547"/>
    <mergeCell ref="D5548:E5548"/>
    <mergeCell ref="F5548:J5548"/>
    <mergeCell ref="K5548:M5548"/>
    <mergeCell ref="N5548:Q5548"/>
    <mergeCell ref="R5548:U5548"/>
    <mergeCell ref="V5548:W5548"/>
    <mergeCell ref="X5548:Y5548"/>
    <mergeCell ref="Z5548:AA5548"/>
    <mergeCell ref="AB5548:AC5548"/>
    <mergeCell ref="AD5548:AE5548"/>
    <mergeCell ref="AF5548:AG5548"/>
    <mergeCell ref="AH5548:AJ5548"/>
    <mergeCell ref="D5543:E5543"/>
    <mergeCell ref="F5543:J5543"/>
    <mergeCell ref="K5543:M5543"/>
    <mergeCell ref="N5543:Q5543"/>
    <mergeCell ref="R5543:U5543"/>
    <mergeCell ref="V5543:W5543"/>
    <mergeCell ref="X5543:Y5543"/>
    <mergeCell ref="Z5543:AA5543"/>
    <mergeCell ref="AB5543:AC5543"/>
    <mergeCell ref="AD5543:AE5543"/>
    <mergeCell ref="AF5543:AG5543"/>
    <mergeCell ref="AH5543:AJ5543"/>
    <mergeCell ref="D5544:E5544"/>
    <mergeCell ref="F5544:J5544"/>
    <mergeCell ref="K5544:M5544"/>
    <mergeCell ref="N5544:Q5544"/>
    <mergeCell ref="R5544:U5544"/>
    <mergeCell ref="V5544:W5544"/>
    <mergeCell ref="X5544:Y5544"/>
    <mergeCell ref="Z5544:AA5544"/>
    <mergeCell ref="AB5544:AC5544"/>
    <mergeCell ref="AD5544:AE5544"/>
    <mergeCell ref="AF5544:AG5544"/>
    <mergeCell ref="AH5544:AJ5544"/>
    <mergeCell ref="D5545:E5545"/>
    <mergeCell ref="F5545:J5545"/>
    <mergeCell ref="K5545:M5545"/>
    <mergeCell ref="N5545:Q5545"/>
    <mergeCell ref="R5545:U5545"/>
    <mergeCell ref="V5545:W5545"/>
    <mergeCell ref="X5545:Y5545"/>
    <mergeCell ref="Z5545:AA5545"/>
    <mergeCell ref="AB5545:AC5545"/>
    <mergeCell ref="AD5545:AE5545"/>
    <mergeCell ref="AF5545:AG5545"/>
    <mergeCell ref="AH5545:AJ5545"/>
    <mergeCell ref="D5540:E5540"/>
    <mergeCell ref="F5540:J5540"/>
    <mergeCell ref="K5540:M5540"/>
    <mergeCell ref="N5540:Q5540"/>
    <mergeCell ref="R5540:U5540"/>
    <mergeCell ref="V5540:W5540"/>
    <mergeCell ref="X5540:Y5540"/>
    <mergeCell ref="Z5540:AA5540"/>
    <mergeCell ref="AB5540:AC5540"/>
    <mergeCell ref="AD5540:AE5540"/>
    <mergeCell ref="AF5540:AG5540"/>
    <mergeCell ref="AH5540:AJ5540"/>
    <mergeCell ref="D5541:E5541"/>
    <mergeCell ref="F5541:J5541"/>
    <mergeCell ref="K5541:M5541"/>
    <mergeCell ref="N5541:Q5541"/>
    <mergeCell ref="R5541:U5541"/>
    <mergeCell ref="V5541:W5541"/>
    <mergeCell ref="X5541:Y5541"/>
    <mergeCell ref="Z5541:AA5541"/>
    <mergeCell ref="AB5541:AC5541"/>
    <mergeCell ref="AD5541:AE5541"/>
    <mergeCell ref="AF5541:AG5541"/>
    <mergeCell ref="AH5541:AJ5541"/>
    <mergeCell ref="D5542:E5542"/>
    <mergeCell ref="F5542:J5542"/>
    <mergeCell ref="K5542:M5542"/>
    <mergeCell ref="N5542:Q5542"/>
    <mergeCell ref="R5542:U5542"/>
    <mergeCell ref="V5542:W5542"/>
    <mergeCell ref="X5542:Y5542"/>
    <mergeCell ref="Z5542:AA5542"/>
    <mergeCell ref="AB5542:AC5542"/>
    <mergeCell ref="AD5542:AE5542"/>
    <mergeCell ref="AF5542:AG5542"/>
    <mergeCell ref="AH5542:AJ5542"/>
    <mergeCell ref="B5530:F5530"/>
    <mergeCell ref="H5530:R5530"/>
    <mergeCell ref="AB5531:AG5535"/>
    <mergeCell ref="B5532:E5532"/>
    <mergeCell ref="H5532:N5532"/>
    <mergeCell ref="O5532:R5532"/>
    <mergeCell ref="T5532:AA5532"/>
    <mergeCell ref="B5537:B5538"/>
    <mergeCell ref="D5537:E5538"/>
    <mergeCell ref="G5537:H5538"/>
    <mergeCell ref="J5537:M5538"/>
    <mergeCell ref="N5537:O5538"/>
    <mergeCell ref="Q5537:S5538"/>
    <mergeCell ref="T5537:U5538"/>
    <mergeCell ref="X5537:Y5538"/>
    <mergeCell ref="Z5537:AA5538"/>
    <mergeCell ref="AB5537:AB5538"/>
    <mergeCell ref="AC5537:AC5538"/>
    <mergeCell ref="AE5537:AE5538"/>
    <mergeCell ref="AF5537:AF5538"/>
    <mergeCell ref="AG5537:AH5538"/>
    <mergeCell ref="D5539:E5539"/>
    <mergeCell ref="F5539:J5539"/>
    <mergeCell ref="K5539:M5539"/>
    <mergeCell ref="N5539:Q5539"/>
    <mergeCell ref="R5539:U5539"/>
    <mergeCell ref="V5539:W5539"/>
    <mergeCell ref="X5539:Y5539"/>
    <mergeCell ref="Z5539:AA5539"/>
    <mergeCell ref="AB5539:AC5539"/>
    <mergeCell ref="AD5539:AE5539"/>
    <mergeCell ref="AF5539:AG5539"/>
    <mergeCell ref="AH5539:AJ5539"/>
    <mergeCell ref="D5521:E5521"/>
    <mergeCell ref="F5521:J5521"/>
    <mergeCell ref="K5521:M5521"/>
    <mergeCell ref="N5521:Q5521"/>
    <mergeCell ref="R5521:U5521"/>
    <mergeCell ref="V5521:W5521"/>
    <mergeCell ref="D5522:E5522"/>
    <mergeCell ref="F5522:J5522"/>
    <mergeCell ref="K5522:M5522"/>
    <mergeCell ref="N5522:Q5522"/>
    <mergeCell ref="R5522:U5522"/>
    <mergeCell ref="V5522:W5522"/>
    <mergeCell ref="D5523:E5523"/>
    <mergeCell ref="F5523:J5523"/>
    <mergeCell ref="K5523:M5523"/>
    <mergeCell ref="N5523:Q5523"/>
    <mergeCell ref="R5523:U5523"/>
    <mergeCell ref="V5523:W5523"/>
    <mergeCell ref="D5524:E5524"/>
    <mergeCell ref="F5524:J5524"/>
    <mergeCell ref="K5524:M5524"/>
    <mergeCell ref="N5524:Q5524"/>
    <mergeCell ref="R5524:U5524"/>
    <mergeCell ref="V5524:W5524"/>
    <mergeCell ref="D5525:E5525"/>
    <mergeCell ref="F5525:J5525"/>
    <mergeCell ref="K5525:M5525"/>
    <mergeCell ref="N5525:Q5525"/>
    <mergeCell ref="R5525:U5525"/>
    <mergeCell ref="V5525:W5525"/>
    <mergeCell ref="D5526:E5526"/>
    <mergeCell ref="F5526:J5526"/>
    <mergeCell ref="K5526:M5526"/>
    <mergeCell ref="N5526:Q5526"/>
    <mergeCell ref="R5526:U5526"/>
    <mergeCell ref="V5526:W5526"/>
    <mergeCell ref="D5515:E5515"/>
    <mergeCell ref="F5515:J5515"/>
    <mergeCell ref="K5515:M5515"/>
    <mergeCell ref="N5515:Q5515"/>
    <mergeCell ref="R5515:U5515"/>
    <mergeCell ref="V5515:W5515"/>
    <mergeCell ref="D5516:E5516"/>
    <mergeCell ref="F5516:J5516"/>
    <mergeCell ref="K5516:M5516"/>
    <mergeCell ref="N5516:Q5516"/>
    <mergeCell ref="R5516:U5516"/>
    <mergeCell ref="V5516:W5516"/>
    <mergeCell ref="D5517:E5517"/>
    <mergeCell ref="F5517:J5517"/>
    <mergeCell ref="K5517:M5517"/>
    <mergeCell ref="N5517:Q5517"/>
    <mergeCell ref="R5517:U5517"/>
    <mergeCell ref="V5517:W5517"/>
    <mergeCell ref="D5518:E5518"/>
    <mergeCell ref="F5518:J5518"/>
    <mergeCell ref="K5518:M5518"/>
    <mergeCell ref="N5518:Q5518"/>
    <mergeCell ref="R5518:U5518"/>
    <mergeCell ref="V5518:W5518"/>
    <mergeCell ref="D5519:E5519"/>
    <mergeCell ref="F5519:J5519"/>
    <mergeCell ref="K5519:M5519"/>
    <mergeCell ref="N5519:Q5519"/>
    <mergeCell ref="R5519:U5519"/>
    <mergeCell ref="V5519:W5519"/>
    <mergeCell ref="D5520:E5520"/>
    <mergeCell ref="F5520:J5520"/>
    <mergeCell ref="K5520:M5520"/>
    <mergeCell ref="N5520:Q5520"/>
    <mergeCell ref="R5520:U5520"/>
    <mergeCell ref="V5520:W5520"/>
    <mergeCell ref="D5509:E5509"/>
    <mergeCell ref="F5509:J5509"/>
    <mergeCell ref="K5509:M5509"/>
    <mergeCell ref="N5509:Q5509"/>
    <mergeCell ref="R5509:U5509"/>
    <mergeCell ref="V5509:W5509"/>
    <mergeCell ref="D5510:E5510"/>
    <mergeCell ref="F5510:J5510"/>
    <mergeCell ref="K5510:M5510"/>
    <mergeCell ref="N5510:Q5510"/>
    <mergeCell ref="R5510:U5510"/>
    <mergeCell ref="V5510:W5510"/>
    <mergeCell ref="D5511:E5511"/>
    <mergeCell ref="F5511:J5511"/>
    <mergeCell ref="K5511:M5511"/>
    <mergeCell ref="N5511:Q5511"/>
    <mergeCell ref="R5511:U5511"/>
    <mergeCell ref="V5511:W5511"/>
    <mergeCell ref="D5512:E5512"/>
    <mergeCell ref="F5512:J5512"/>
    <mergeCell ref="K5512:M5512"/>
    <mergeCell ref="N5512:Q5512"/>
    <mergeCell ref="R5512:U5512"/>
    <mergeCell ref="V5512:W5512"/>
    <mergeCell ref="D5513:E5513"/>
    <mergeCell ref="F5513:J5513"/>
    <mergeCell ref="K5513:M5513"/>
    <mergeCell ref="N5513:Q5513"/>
    <mergeCell ref="R5513:U5513"/>
    <mergeCell ref="V5513:W5513"/>
    <mergeCell ref="D5514:E5514"/>
    <mergeCell ref="F5514:J5514"/>
    <mergeCell ref="K5514:M5514"/>
    <mergeCell ref="N5514:Q5514"/>
    <mergeCell ref="R5514:U5514"/>
    <mergeCell ref="V5514:W5514"/>
    <mergeCell ref="D5503:E5503"/>
    <mergeCell ref="F5503:J5503"/>
    <mergeCell ref="K5503:M5503"/>
    <mergeCell ref="N5503:Q5503"/>
    <mergeCell ref="R5503:U5503"/>
    <mergeCell ref="V5503:W5503"/>
    <mergeCell ref="T5501:U5502"/>
    <mergeCell ref="X5501:Y5502"/>
    <mergeCell ref="D5504:E5504"/>
    <mergeCell ref="F5504:J5504"/>
    <mergeCell ref="K5504:M5504"/>
    <mergeCell ref="N5504:Q5504"/>
    <mergeCell ref="R5504:U5504"/>
    <mergeCell ref="V5504:W5504"/>
    <mergeCell ref="D5505:E5505"/>
    <mergeCell ref="F5505:J5505"/>
    <mergeCell ref="K5505:M5505"/>
    <mergeCell ref="N5505:Q5505"/>
    <mergeCell ref="R5505:U5505"/>
    <mergeCell ref="V5505:W5505"/>
    <mergeCell ref="D5506:E5506"/>
    <mergeCell ref="F5506:J5506"/>
    <mergeCell ref="K5506:M5506"/>
    <mergeCell ref="N5506:Q5506"/>
    <mergeCell ref="R5506:U5506"/>
    <mergeCell ref="V5506:W5506"/>
    <mergeCell ref="D5507:E5507"/>
    <mergeCell ref="F5507:J5507"/>
    <mergeCell ref="K5507:M5507"/>
    <mergeCell ref="N5507:Q5507"/>
    <mergeCell ref="R5507:U5507"/>
    <mergeCell ref="V5507:W5507"/>
    <mergeCell ref="D5508:E5508"/>
    <mergeCell ref="F5508:J5508"/>
    <mergeCell ref="K5508:M5508"/>
    <mergeCell ref="N5508:Q5508"/>
    <mergeCell ref="R5508:U5508"/>
    <mergeCell ref="V5508:W5508"/>
    <mergeCell ref="D5491:E5491"/>
    <mergeCell ref="F5491:J5491"/>
    <mergeCell ref="K5491:M5491"/>
    <mergeCell ref="N5491:Q5491"/>
    <mergeCell ref="R5491:U5491"/>
    <mergeCell ref="V5491:W5491"/>
    <mergeCell ref="X5491:Y5491"/>
    <mergeCell ref="Z5491:AA5491"/>
    <mergeCell ref="AB5491:AC5491"/>
    <mergeCell ref="AD5491:AE5491"/>
    <mergeCell ref="AF5491:AG5491"/>
    <mergeCell ref="AH5491:AJ5491"/>
    <mergeCell ref="D5492:E5492"/>
    <mergeCell ref="F5492:J5492"/>
    <mergeCell ref="K5492:M5492"/>
    <mergeCell ref="N5492:Q5492"/>
    <mergeCell ref="R5492:U5492"/>
    <mergeCell ref="V5492:W5492"/>
    <mergeCell ref="X5492:Y5492"/>
    <mergeCell ref="Z5492:AA5492"/>
    <mergeCell ref="AB5492:AC5492"/>
    <mergeCell ref="AD5492:AE5492"/>
    <mergeCell ref="AF5492:AG5492"/>
    <mergeCell ref="AH5492:AJ5492"/>
    <mergeCell ref="B5493:E5493"/>
    <mergeCell ref="B5494:F5494"/>
    <mergeCell ref="H5494:R5494"/>
    <mergeCell ref="AB5495:AG5499"/>
    <mergeCell ref="B5496:E5496"/>
    <mergeCell ref="H5496:N5496"/>
    <mergeCell ref="O5496:R5496"/>
    <mergeCell ref="T5496:AA5496"/>
    <mergeCell ref="Z5501:AA5502"/>
    <mergeCell ref="AB5501:AB5502"/>
    <mergeCell ref="AC5501:AC5502"/>
    <mergeCell ref="AE5501:AE5502"/>
    <mergeCell ref="B5501:B5502"/>
    <mergeCell ref="D5501:E5502"/>
    <mergeCell ref="G5501:H5502"/>
    <mergeCell ref="J5501:M5502"/>
    <mergeCell ref="N5501:O5502"/>
    <mergeCell ref="Q5501:S5502"/>
    <mergeCell ref="AF5501:AF5502"/>
    <mergeCell ref="AG5501:AH5502"/>
    <mergeCell ref="D5488:E5488"/>
    <mergeCell ref="F5488:J5488"/>
    <mergeCell ref="K5488:M5488"/>
    <mergeCell ref="N5488:Q5488"/>
    <mergeCell ref="R5488:U5488"/>
    <mergeCell ref="V5488:W5488"/>
    <mergeCell ref="X5488:Y5488"/>
    <mergeCell ref="Z5488:AA5488"/>
    <mergeCell ref="AB5488:AC5488"/>
    <mergeCell ref="AD5488:AE5488"/>
    <mergeCell ref="AF5488:AG5488"/>
    <mergeCell ref="AH5488:AJ5488"/>
    <mergeCell ref="D5489:E5489"/>
    <mergeCell ref="F5489:J5489"/>
    <mergeCell ref="K5489:M5489"/>
    <mergeCell ref="N5489:Q5489"/>
    <mergeCell ref="R5489:U5489"/>
    <mergeCell ref="V5489:W5489"/>
    <mergeCell ref="X5489:Y5489"/>
    <mergeCell ref="Z5489:AA5489"/>
    <mergeCell ref="AB5489:AC5489"/>
    <mergeCell ref="AD5489:AE5489"/>
    <mergeCell ref="AF5489:AG5489"/>
    <mergeCell ref="AH5489:AJ5489"/>
    <mergeCell ref="D5490:E5490"/>
    <mergeCell ref="F5490:J5490"/>
    <mergeCell ref="K5490:M5490"/>
    <mergeCell ref="N5490:Q5490"/>
    <mergeCell ref="R5490:U5490"/>
    <mergeCell ref="V5490:W5490"/>
    <mergeCell ref="X5490:Y5490"/>
    <mergeCell ref="Z5490:AA5490"/>
    <mergeCell ref="AB5490:AC5490"/>
    <mergeCell ref="AD5490:AE5490"/>
    <mergeCell ref="AF5490:AG5490"/>
    <mergeCell ref="AH5490:AJ5490"/>
    <mergeCell ref="D5485:E5485"/>
    <mergeCell ref="F5485:J5485"/>
    <mergeCell ref="K5485:M5485"/>
    <mergeCell ref="N5485:Q5485"/>
    <mergeCell ref="R5485:U5485"/>
    <mergeCell ref="V5485:W5485"/>
    <mergeCell ref="X5485:Y5485"/>
    <mergeCell ref="Z5485:AA5485"/>
    <mergeCell ref="AB5485:AC5485"/>
    <mergeCell ref="AD5485:AE5485"/>
    <mergeCell ref="AF5485:AG5485"/>
    <mergeCell ref="AH5485:AJ5485"/>
    <mergeCell ref="D5486:E5486"/>
    <mergeCell ref="F5486:J5486"/>
    <mergeCell ref="K5486:M5486"/>
    <mergeCell ref="N5486:Q5486"/>
    <mergeCell ref="R5486:U5486"/>
    <mergeCell ref="V5486:W5486"/>
    <mergeCell ref="X5486:Y5486"/>
    <mergeCell ref="Z5486:AA5486"/>
    <mergeCell ref="AB5486:AC5486"/>
    <mergeCell ref="AD5486:AE5486"/>
    <mergeCell ref="AF5486:AG5486"/>
    <mergeCell ref="AH5486:AJ5486"/>
    <mergeCell ref="D5487:E5487"/>
    <mergeCell ref="F5487:J5487"/>
    <mergeCell ref="K5487:M5487"/>
    <mergeCell ref="N5487:Q5487"/>
    <mergeCell ref="R5487:U5487"/>
    <mergeCell ref="V5487:W5487"/>
    <mergeCell ref="X5487:Y5487"/>
    <mergeCell ref="Z5487:AA5487"/>
    <mergeCell ref="AB5487:AC5487"/>
    <mergeCell ref="AD5487:AE5487"/>
    <mergeCell ref="AF5487:AG5487"/>
    <mergeCell ref="AH5487:AJ5487"/>
    <mergeCell ref="D5482:E5482"/>
    <mergeCell ref="F5482:J5482"/>
    <mergeCell ref="K5482:M5482"/>
    <mergeCell ref="N5482:Q5482"/>
    <mergeCell ref="R5482:U5482"/>
    <mergeCell ref="V5482:W5482"/>
    <mergeCell ref="X5482:Y5482"/>
    <mergeCell ref="Z5482:AA5482"/>
    <mergeCell ref="AB5482:AC5482"/>
    <mergeCell ref="AD5482:AE5482"/>
    <mergeCell ref="AF5482:AG5482"/>
    <mergeCell ref="AH5482:AJ5482"/>
    <mergeCell ref="D5483:E5483"/>
    <mergeCell ref="F5483:J5483"/>
    <mergeCell ref="K5483:M5483"/>
    <mergeCell ref="N5483:Q5483"/>
    <mergeCell ref="R5483:U5483"/>
    <mergeCell ref="V5483:W5483"/>
    <mergeCell ref="X5483:Y5483"/>
    <mergeCell ref="Z5483:AA5483"/>
    <mergeCell ref="AB5483:AC5483"/>
    <mergeCell ref="AD5483:AE5483"/>
    <mergeCell ref="AF5483:AG5483"/>
    <mergeCell ref="AH5483:AJ5483"/>
    <mergeCell ref="D5484:E5484"/>
    <mergeCell ref="F5484:J5484"/>
    <mergeCell ref="K5484:M5484"/>
    <mergeCell ref="N5484:Q5484"/>
    <mergeCell ref="R5484:U5484"/>
    <mergeCell ref="V5484:W5484"/>
    <mergeCell ref="X5484:Y5484"/>
    <mergeCell ref="Z5484:AA5484"/>
    <mergeCell ref="AB5484:AC5484"/>
    <mergeCell ref="AD5484:AE5484"/>
    <mergeCell ref="AF5484:AG5484"/>
    <mergeCell ref="AH5484:AJ5484"/>
    <mergeCell ref="D5479:E5479"/>
    <mergeCell ref="F5479:J5479"/>
    <mergeCell ref="K5479:M5479"/>
    <mergeCell ref="N5479:Q5479"/>
    <mergeCell ref="R5479:U5479"/>
    <mergeCell ref="V5479:W5479"/>
    <mergeCell ref="X5479:Y5479"/>
    <mergeCell ref="Z5479:AA5479"/>
    <mergeCell ref="AB5479:AC5479"/>
    <mergeCell ref="AD5479:AE5479"/>
    <mergeCell ref="AF5479:AG5479"/>
    <mergeCell ref="AH5479:AJ5479"/>
    <mergeCell ref="D5480:E5480"/>
    <mergeCell ref="F5480:J5480"/>
    <mergeCell ref="K5480:M5480"/>
    <mergeCell ref="N5480:Q5480"/>
    <mergeCell ref="R5480:U5480"/>
    <mergeCell ref="V5480:W5480"/>
    <mergeCell ref="X5480:Y5480"/>
    <mergeCell ref="Z5480:AA5480"/>
    <mergeCell ref="AB5480:AC5480"/>
    <mergeCell ref="AD5480:AE5480"/>
    <mergeCell ref="AF5480:AG5480"/>
    <mergeCell ref="AH5480:AJ5480"/>
    <mergeCell ref="D5481:E5481"/>
    <mergeCell ref="F5481:J5481"/>
    <mergeCell ref="K5481:M5481"/>
    <mergeCell ref="N5481:Q5481"/>
    <mergeCell ref="R5481:U5481"/>
    <mergeCell ref="V5481:W5481"/>
    <mergeCell ref="X5481:Y5481"/>
    <mergeCell ref="Z5481:AA5481"/>
    <mergeCell ref="AB5481:AC5481"/>
    <mergeCell ref="AD5481:AE5481"/>
    <mergeCell ref="AF5481:AG5481"/>
    <mergeCell ref="AH5481:AJ5481"/>
    <mergeCell ref="D5476:E5476"/>
    <mergeCell ref="F5476:J5476"/>
    <mergeCell ref="K5476:M5476"/>
    <mergeCell ref="N5476:Q5476"/>
    <mergeCell ref="R5476:U5476"/>
    <mergeCell ref="V5476:W5476"/>
    <mergeCell ref="X5476:Y5476"/>
    <mergeCell ref="Z5476:AA5476"/>
    <mergeCell ref="AB5476:AC5476"/>
    <mergeCell ref="AD5476:AE5476"/>
    <mergeCell ref="AF5476:AG5476"/>
    <mergeCell ref="AH5476:AJ5476"/>
    <mergeCell ref="D5477:E5477"/>
    <mergeCell ref="F5477:J5477"/>
    <mergeCell ref="K5477:M5477"/>
    <mergeCell ref="N5477:Q5477"/>
    <mergeCell ref="R5477:U5477"/>
    <mergeCell ref="V5477:W5477"/>
    <mergeCell ref="X5477:Y5477"/>
    <mergeCell ref="Z5477:AA5477"/>
    <mergeCell ref="AB5477:AC5477"/>
    <mergeCell ref="AD5477:AE5477"/>
    <mergeCell ref="AF5477:AG5477"/>
    <mergeCell ref="AH5477:AJ5477"/>
    <mergeCell ref="D5478:E5478"/>
    <mergeCell ref="F5478:J5478"/>
    <mergeCell ref="K5478:M5478"/>
    <mergeCell ref="N5478:Q5478"/>
    <mergeCell ref="R5478:U5478"/>
    <mergeCell ref="V5478:W5478"/>
    <mergeCell ref="X5478:Y5478"/>
    <mergeCell ref="Z5478:AA5478"/>
    <mergeCell ref="AB5478:AC5478"/>
    <mergeCell ref="AD5478:AE5478"/>
    <mergeCell ref="AF5478:AG5478"/>
    <mergeCell ref="AH5478:AJ5478"/>
    <mergeCell ref="D5473:E5473"/>
    <mergeCell ref="F5473:J5473"/>
    <mergeCell ref="K5473:M5473"/>
    <mergeCell ref="N5473:Q5473"/>
    <mergeCell ref="R5473:U5473"/>
    <mergeCell ref="V5473:W5473"/>
    <mergeCell ref="X5473:Y5473"/>
    <mergeCell ref="Z5473:AA5473"/>
    <mergeCell ref="AB5473:AC5473"/>
    <mergeCell ref="AD5473:AE5473"/>
    <mergeCell ref="AF5473:AG5473"/>
    <mergeCell ref="AH5473:AJ5473"/>
    <mergeCell ref="D5474:E5474"/>
    <mergeCell ref="F5474:J5474"/>
    <mergeCell ref="K5474:M5474"/>
    <mergeCell ref="N5474:Q5474"/>
    <mergeCell ref="R5474:U5474"/>
    <mergeCell ref="V5474:W5474"/>
    <mergeCell ref="X5474:Y5474"/>
    <mergeCell ref="Z5474:AA5474"/>
    <mergeCell ref="AB5474:AC5474"/>
    <mergeCell ref="AD5474:AE5474"/>
    <mergeCell ref="AF5474:AG5474"/>
    <mergeCell ref="AH5474:AJ5474"/>
    <mergeCell ref="D5475:E5475"/>
    <mergeCell ref="F5475:J5475"/>
    <mergeCell ref="K5475:M5475"/>
    <mergeCell ref="N5475:Q5475"/>
    <mergeCell ref="R5475:U5475"/>
    <mergeCell ref="V5475:W5475"/>
    <mergeCell ref="X5475:Y5475"/>
    <mergeCell ref="Z5475:AA5475"/>
    <mergeCell ref="AB5475:AC5475"/>
    <mergeCell ref="AD5475:AE5475"/>
    <mergeCell ref="AF5475:AG5475"/>
    <mergeCell ref="AH5475:AJ5475"/>
    <mergeCell ref="D5470:E5470"/>
    <mergeCell ref="F5470:J5470"/>
    <mergeCell ref="K5470:M5470"/>
    <mergeCell ref="N5470:Q5470"/>
    <mergeCell ref="R5470:U5470"/>
    <mergeCell ref="V5470:W5470"/>
    <mergeCell ref="X5470:Y5470"/>
    <mergeCell ref="Z5470:AA5470"/>
    <mergeCell ref="AB5470:AC5470"/>
    <mergeCell ref="AD5470:AE5470"/>
    <mergeCell ref="AF5470:AG5470"/>
    <mergeCell ref="AH5470:AJ5470"/>
    <mergeCell ref="D5471:E5471"/>
    <mergeCell ref="F5471:J5471"/>
    <mergeCell ref="K5471:M5471"/>
    <mergeCell ref="N5471:Q5471"/>
    <mergeCell ref="R5471:U5471"/>
    <mergeCell ref="V5471:W5471"/>
    <mergeCell ref="X5471:Y5471"/>
    <mergeCell ref="Z5471:AA5471"/>
    <mergeCell ref="AB5471:AC5471"/>
    <mergeCell ref="AD5471:AE5471"/>
    <mergeCell ref="AF5471:AG5471"/>
    <mergeCell ref="AH5471:AJ5471"/>
    <mergeCell ref="D5472:E5472"/>
    <mergeCell ref="F5472:J5472"/>
    <mergeCell ref="K5472:M5472"/>
    <mergeCell ref="N5472:Q5472"/>
    <mergeCell ref="R5472:U5472"/>
    <mergeCell ref="V5472:W5472"/>
    <mergeCell ref="X5472:Y5472"/>
    <mergeCell ref="Z5472:AA5472"/>
    <mergeCell ref="AB5472:AC5472"/>
    <mergeCell ref="AD5472:AE5472"/>
    <mergeCell ref="AF5472:AG5472"/>
    <mergeCell ref="AH5472:AJ5472"/>
    <mergeCell ref="D5467:E5467"/>
    <mergeCell ref="F5467:J5467"/>
    <mergeCell ref="K5467:M5467"/>
    <mergeCell ref="N5467:Q5467"/>
    <mergeCell ref="R5467:U5467"/>
    <mergeCell ref="V5467:W5467"/>
    <mergeCell ref="X5467:Y5467"/>
    <mergeCell ref="Z5467:AA5467"/>
    <mergeCell ref="AB5467:AC5467"/>
    <mergeCell ref="AD5467:AE5467"/>
    <mergeCell ref="AF5467:AG5467"/>
    <mergeCell ref="AH5467:AJ5467"/>
    <mergeCell ref="D5468:E5468"/>
    <mergeCell ref="F5468:J5468"/>
    <mergeCell ref="K5468:M5468"/>
    <mergeCell ref="N5468:Q5468"/>
    <mergeCell ref="R5468:U5468"/>
    <mergeCell ref="V5468:W5468"/>
    <mergeCell ref="X5468:Y5468"/>
    <mergeCell ref="Z5468:AA5468"/>
    <mergeCell ref="AB5468:AC5468"/>
    <mergeCell ref="AD5468:AE5468"/>
    <mergeCell ref="AF5468:AG5468"/>
    <mergeCell ref="AH5468:AJ5468"/>
    <mergeCell ref="D5469:E5469"/>
    <mergeCell ref="F5469:J5469"/>
    <mergeCell ref="K5469:M5469"/>
    <mergeCell ref="N5469:Q5469"/>
    <mergeCell ref="R5469:U5469"/>
    <mergeCell ref="V5469:W5469"/>
    <mergeCell ref="X5469:Y5469"/>
    <mergeCell ref="Z5469:AA5469"/>
    <mergeCell ref="AB5469:AC5469"/>
    <mergeCell ref="AD5469:AE5469"/>
    <mergeCell ref="AF5469:AG5469"/>
    <mergeCell ref="AH5469:AJ5469"/>
    <mergeCell ref="D5464:E5464"/>
    <mergeCell ref="F5464:J5464"/>
    <mergeCell ref="K5464:M5464"/>
    <mergeCell ref="N5464:Q5464"/>
    <mergeCell ref="R5464:U5464"/>
    <mergeCell ref="V5464:W5464"/>
    <mergeCell ref="X5464:Y5464"/>
    <mergeCell ref="Z5464:AA5464"/>
    <mergeCell ref="AB5464:AC5464"/>
    <mergeCell ref="AD5464:AE5464"/>
    <mergeCell ref="AF5464:AG5464"/>
    <mergeCell ref="AH5464:AJ5464"/>
    <mergeCell ref="D5465:E5465"/>
    <mergeCell ref="F5465:J5465"/>
    <mergeCell ref="K5465:M5465"/>
    <mergeCell ref="N5465:Q5465"/>
    <mergeCell ref="R5465:U5465"/>
    <mergeCell ref="V5465:W5465"/>
    <mergeCell ref="X5465:Y5465"/>
    <mergeCell ref="Z5465:AA5465"/>
    <mergeCell ref="AB5465:AC5465"/>
    <mergeCell ref="AD5465:AE5465"/>
    <mergeCell ref="AF5465:AG5465"/>
    <mergeCell ref="AH5465:AJ5465"/>
    <mergeCell ref="D5466:E5466"/>
    <mergeCell ref="F5466:J5466"/>
    <mergeCell ref="K5466:M5466"/>
    <mergeCell ref="N5466:Q5466"/>
    <mergeCell ref="R5466:U5466"/>
    <mergeCell ref="V5466:W5466"/>
    <mergeCell ref="X5466:Y5466"/>
    <mergeCell ref="Z5466:AA5466"/>
    <mergeCell ref="AB5466:AC5466"/>
    <mergeCell ref="AD5466:AE5466"/>
    <mergeCell ref="AF5466:AG5466"/>
    <mergeCell ref="AH5466:AJ5466"/>
    <mergeCell ref="D5461:E5461"/>
    <mergeCell ref="F5461:J5461"/>
    <mergeCell ref="K5461:M5461"/>
    <mergeCell ref="N5461:Q5461"/>
    <mergeCell ref="R5461:U5461"/>
    <mergeCell ref="V5461:W5461"/>
    <mergeCell ref="X5461:Y5461"/>
    <mergeCell ref="Z5461:AA5461"/>
    <mergeCell ref="AB5461:AC5461"/>
    <mergeCell ref="AD5461:AE5461"/>
    <mergeCell ref="AF5461:AG5461"/>
    <mergeCell ref="AH5461:AJ5461"/>
    <mergeCell ref="D5462:E5462"/>
    <mergeCell ref="F5462:J5462"/>
    <mergeCell ref="K5462:M5462"/>
    <mergeCell ref="N5462:Q5462"/>
    <mergeCell ref="R5462:U5462"/>
    <mergeCell ref="V5462:W5462"/>
    <mergeCell ref="X5462:Y5462"/>
    <mergeCell ref="Z5462:AA5462"/>
    <mergeCell ref="AB5462:AC5462"/>
    <mergeCell ref="AD5462:AE5462"/>
    <mergeCell ref="AF5462:AG5462"/>
    <mergeCell ref="AH5462:AJ5462"/>
    <mergeCell ref="D5463:E5463"/>
    <mergeCell ref="F5463:J5463"/>
    <mergeCell ref="K5463:M5463"/>
    <mergeCell ref="N5463:Q5463"/>
    <mergeCell ref="R5463:U5463"/>
    <mergeCell ref="V5463:W5463"/>
    <mergeCell ref="X5463:Y5463"/>
    <mergeCell ref="Z5463:AA5463"/>
    <mergeCell ref="AB5463:AC5463"/>
    <mergeCell ref="AD5463:AE5463"/>
    <mergeCell ref="AF5463:AG5463"/>
    <mergeCell ref="AH5463:AJ5463"/>
    <mergeCell ref="D5458:E5458"/>
    <mergeCell ref="F5458:J5458"/>
    <mergeCell ref="K5458:M5458"/>
    <mergeCell ref="N5458:Q5458"/>
    <mergeCell ref="R5458:U5458"/>
    <mergeCell ref="V5458:W5458"/>
    <mergeCell ref="X5458:Y5458"/>
    <mergeCell ref="Z5458:AA5458"/>
    <mergeCell ref="AB5458:AC5458"/>
    <mergeCell ref="AD5458:AE5458"/>
    <mergeCell ref="AF5458:AG5458"/>
    <mergeCell ref="AH5458:AJ5458"/>
    <mergeCell ref="D5459:E5459"/>
    <mergeCell ref="F5459:J5459"/>
    <mergeCell ref="K5459:M5459"/>
    <mergeCell ref="N5459:Q5459"/>
    <mergeCell ref="R5459:U5459"/>
    <mergeCell ref="V5459:W5459"/>
    <mergeCell ref="X5459:Y5459"/>
    <mergeCell ref="Z5459:AA5459"/>
    <mergeCell ref="AB5459:AC5459"/>
    <mergeCell ref="AD5459:AE5459"/>
    <mergeCell ref="AF5459:AG5459"/>
    <mergeCell ref="AH5459:AJ5459"/>
    <mergeCell ref="D5460:E5460"/>
    <mergeCell ref="F5460:J5460"/>
    <mergeCell ref="K5460:M5460"/>
    <mergeCell ref="N5460:Q5460"/>
    <mergeCell ref="R5460:U5460"/>
    <mergeCell ref="V5460:W5460"/>
    <mergeCell ref="X5460:Y5460"/>
    <mergeCell ref="Z5460:AA5460"/>
    <mergeCell ref="AB5460:AC5460"/>
    <mergeCell ref="AD5460:AE5460"/>
    <mergeCell ref="AF5460:AG5460"/>
    <mergeCell ref="AH5460:AJ5460"/>
    <mergeCell ref="D5455:E5455"/>
    <mergeCell ref="F5455:J5455"/>
    <mergeCell ref="K5455:M5455"/>
    <mergeCell ref="N5455:Q5455"/>
    <mergeCell ref="R5455:U5455"/>
    <mergeCell ref="V5455:W5455"/>
    <mergeCell ref="X5455:Y5455"/>
    <mergeCell ref="Z5455:AA5455"/>
    <mergeCell ref="AB5455:AC5455"/>
    <mergeCell ref="AD5455:AE5455"/>
    <mergeCell ref="AF5455:AG5455"/>
    <mergeCell ref="AH5455:AJ5455"/>
    <mergeCell ref="D5456:E5456"/>
    <mergeCell ref="F5456:J5456"/>
    <mergeCell ref="K5456:M5456"/>
    <mergeCell ref="N5456:Q5456"/>
    <mergeCell ref="R5456:U5456"/>
    <mergeCell ref="V5456:W5456"/>
    <mergeCell ref="X5456:Y5456"/>
    <mergeCell ref="Z5456:AA5456"/>
    <mergeCell ref="AB5456:AC5456"/>
    <mergeCell ref="AD5456:AE5456"/>
    <mergeCell ref="AF5456:AG5456"/>
    <mergeCell ref="AH5456:AJ5456"/>
    <mergeCell ref="D5457:E5457"/>
    <mergeCell ref="F5457:J5457"/>
    <mergeCell ref="K5457:M5457"/>
    <mergeCell ref="N5457:Q5457"/>
    <mergeCell ref="R5457:U5457"/>
    <mergeCell ref="V5457:W5457"/>
    <mergeCell ref="X5457:Y5457"/>
    <mergeCell ref="Z5457:AA5457"/>
    <mergeCell ref="AB5457:AC5457"/>
    <mergeCell ref="AD5457:AE5457"/>
    <mergeCell ref="AF5457:AG5457"/>
    <mergeCell ref="AH5457:AJ5457"/>
    <mergeCell ref="B5445:F5445"/>
    <mergeCell ref="H5445:R5445"/>
    <mergeCell ref="AB5446:AG5450"/>
    <mergeCell ref="B5447:E5447"/>
    <mergeCell ref="H5447:N5447"/>
    <mergeCell ref="O5447:R5447"/>
    <mergeCell ref="T5447:AA5447"/>
    <mergeCell ref="B5452:B5453"/>
    <mergeCell ref="D5452:E5453"/>
    <mergeCell ref="G5452:H5453"/>
    <mergeCell ref="J5452:M5453"/>
    <mergeCell ref="N5452:O5453"/>
    <mergeCell ref="Q5452:S5453"/>
    <mergeCell ref="T5452:U5453"/>
    <mergeCell ref="X5452:Y5453"/>
    <mergeCell ref="Z5452:AA5453"/>
    <mergeCell ref="AB5452:AB5453"/>
    <mergeCell ref="AC5452:AC5453"/>
    <mergeCell ref="AE5452:AE5453"/>
    <mergeCell ref="AF5452:AF5453"/>
    <mergeCell ref="AG5452:AH5453"/>
    <mergeCell ref="D5454:E5454"/>
    <mergeCell ref="F5454:J5454"/>
    <mergeCell ref="K5454:M5454"/>
    <mergeCell ref="N5454:Q5454"/>
    <mergeCell ref="R5454:U5454"/>
    <mergeCell ref="V5454:W5454"/>
    <mergeCell ref="X5454:Y5454"/>
    <mergeCell ref="Z5454:AA5454"/>
    <mergeCell ref="AB5454:AC5454"/>
    <mergeCell ref="AD5454:AE5454"/>
    <mergeCell ref="AF5454:AG5454"/>
    <mergeCell ref="AH5454:AJ5454"/>
    <mergeCell ref="D5436:E5436"/>
    <mergeCell ref="F5436:J5436"/>
    <mergeCell ref="K5436:M5436"/>
    <mergeCell ref="N5436:Q5436"/>
    <mergeCell ref="R5436:U5436"/>
    <mergeCell ref="V5436:W5436"/>
    <mergeCell ref="D5437:E5437"/>
    <mergeCell ref="F5437:J5437"/>
    <mergeCell ref="K5437:M5437"/>
    <mergeCell ref="N5437:Q5437"/>
    <mergeCell ref="R5437:U5437"/>
    <mergeCell ref="V5437:W5437"/>
    <mergeCell ref="D5438:E5438"/>
    <mergeCell ref="F5438:J5438"/>
    <mergeCell ref="K5438:M5438"/>
    <mergeCell ref="N5438:Q5438"/>
    <mergeCell ref="R5438:U5438"/>
    <mergeCell ref="V5438:W5438"/>
    <mergeCell ref="D5439:E5439"/>
    <mergeCell ref="F5439:J5439"/>
    <mergeCell ref="K5439:M5439"/>
    <mergeCell ref="N5439:Q5439"/>
    <mergeCell ref="R5439:U5439"/>
    <mergeCell ref="V5439:W5439"/>
    <mergeCell ref="D5440:E5440"/>
    <mergeCell ref="F5440:J5440"/>
    <mergeCell ref="K5440:M5440"/>
    <mergeCell ref="N5440:Q5440"/>
    <mergeCell ref="R5440:U5440"/>
    <mergeCell ref="V5440:W5440"/>
    <mergeCell ref="D5441:E5441"/>
    <mergeCell ref="F5441:J5441"/>
    <mergeCell ref="K5441:M5441"/>
    <mergeCell ref="N5441:Q5441"/>
    <mergeCell ref="R5441:U5441"/>
    <mergeCell ref="V5441:W5441"/>
    <mergeCell ref="D5430:E5430"/>
    <mergeCell ref="F5430:J5430"/>
    <mergeCell ref="K5430:M5430"/>
    <mergeCell ref="N5430:Q5430"/>
    <mergeCell ref="R5430:U5430"/>
    <mergeCell ref="V5430:W5430"/>
    <mergeCell ref="D5431:E5431"/>
    <mergeCell ref="F5431:J5431"/>
    <mergeCell ref="K5431:M5431"/>
    <mergeCell ref="N5431:Q5431"/>
    <mergeCell ref="R5431:U5431"/>
    <mergeCell ref="V5431:W5431"/>
    <mergeCell ref="D5432:E5432"/>
    <mergeCell ref="F5432:J5432"/>
    <mergeCell ref="K5432:M5432"/>
    <mergeCell ref="N5432:Q5432"/>
    <mergeCell ref="R5432:U5432"/>
    <mergeCell ref="V5432:W5432"/>
    <mergeCell ref="D5433:E5433"/>
    <mergeCell ref="F5433:J5433"/>
    <mergeCell ref="K5433:M5433"/>
    <mergeCell ref="N5433:Q5433"/>
    <mergeCell ref="R5433:U5433"/>
    <mergeCell ref="V5433:W5433"/>
    <mergeCell ref="D5434:E5434"/>
    <mergeCell ref="F5434:J5434"/>
    <mergeCell ref="K5434:M5434"/>
    <mergeCell ref="N5434:Q5434"/>
    <mergeCell ref="R5434:U5434"/>
    <mergeCell ref="V5434:W5434"/>
    <mergeCell ref="D5435:E5435"/>
    <mergeCell ref="F5435:J5435"/>
    <mergeCell ref="K5435:M5435"/>
    <mergeCell ref="N5435:Q5435"/>
    <mergeCell ref="R5435:U5435"/>
    <mergeCell ref="V5435:W5435"/>
    <mergeCell ref="D5424:E5424"/>
    <mergeCell ref="F5424:J5424"/>
    <mergeCell ref="K5424:M5424"/>
    <mergeCell ref="N5424:Q5424"/>
    <mergeCell ref="R5424:U5424"/>
    <mergeCell ref="V5424:W5424"/>
    <mergeCell ref="D5425:E5425"/>
    <mergeCell ref="F5425:J5425"/>
    <mergeCell ref="K5425:M5425"/>
    <mergeCell ref="N5425:Q5425"/>
    <mergeCell ref="R5425:U5425"/>
    <mergeCell ref="V5425:W5425"/>
    <mergeCell ref="D5426:E5426"/>
    <mergeCell ref="F5426:J5426"/>
    <mergeCell ref="K5426:M5426"/>
    <mergeCell ref="N5426:Q5426"/>
    <mergeCell ref="R5426:U5426"/>
    <mergeCell ref="V5426:W5426"/>
    <mergeCell ref="D5427:E5427"/>
    <mergeCell ref="F5427:J5427"/>
    <mergeCell ref="K5427:M5427"/>
    <mergeCell ref="N5427:Q5427"/>
    <mergeCell ref="R5427:U5427"/>
    <mergeCell ref="V5427:W5427"/>
    <mergeCell ref="D5428:E5428"/>
    <mergeCell ref="F5428:J5428"/>
    <mergeCell ref="K5428:M5428"/>
    <mergeCell ref="N5428:Q5428"/>
    <mergeCell ref="R5428:U5428"/>
    <mergeCell ref="V5428:W5428"/>
    <mergeCell ref="D5429:E5429"/>
    <mergeCell ref="F5429:J5429"/>
    <mergeCell ref="K5429:M5429"/>
    <mergeCell ref="N5429:Q5429"/>
    <mergeCell ref="R5429:U5429"/>
    <mergeCell ref="V5429:W5429"/>
    <mergeCell ref="D5418:E5418"/>
    <mergeCell ref="F5418:J5418"/>
    <mergeCell ref="K5418:M5418"/>
    <mergeCell ref="N5418:Q5418"/>
    <mergeCell ref="R5418:U5418"/>
    <mergeCell ref="V5418:W5418"/>
    <mergeCell ref="T5416:U5417"/>
    <mergeCell ref="X5416:Y5417"/>
    <mergeCell ref="D5419:E5419"/>
    <mergeCell ref="F5419:J5419"/>
    <mergeCell ref="K5419:M5419"/>
    <mergeCell ref="N5419:Q5419"/>
    <mergeCell ref="R5419:U5419"/>
    <mergeCell ref="V5419:W5419"/>
    <mergeCell ref="D5420:E5420"/>
    <mergeCell ref="F5420:J5420"/>
    <mergeCell ref="K5420:M5420"/>
    <mergeCell ref="N5420:Q5420"/>
    <mergeCell ref="R5420:U5420"/>
    <mergeCell ref="V5420:W5420"/>
    <mergeCell ref="D5421:E5421"/>
    <mergeCell ref="F5421:J5421"/>
    <mergeCell ref="K5421:M5421"/>
    <mergeCell ref="N5421:Q5421"/>
    <mergeCell ref="R5421:U5421"/>
    <mergeCell ref="V5421:W5421"/>
    <mergeCell ref="D5422:E5422"/>
    <mergeCell ref="F5422:J5422"/>
    <mergeCell ref="K5422:M5422"/>
    <mergeCell ref="N5422:Q5422"/>
    <mergeCell ref="R5422:U5422"/>
    <mergeCell ref="V5422:W5422"/>
    <mergeCell ref="D5423:E5423"/>
    <mergeCell ref="F5423:J5423"/>
    <mergeCell ref="K5423:M5423"/>
    <mergeCell ref="N5423:Q5423"/>
    <mergeCell ref="R5423:U5423"/>
    <mergeCell ref="V5423:W5423"/>
    <mergeCell ref="D5406:E5406"/>
    <mergeCell ref="F5406:J5406"/>
    <mergeCell ref="K5406:M5406"/>
    <mergeCell ref="N5406:Q5406"/>
    <mergeCell ref="R5406:U5406"/>
    <mergeCell ref="V5406:W5406"/>
    <mergeCell ref="X5406:Y5406"/>
    <mergeCell ref="Z5406:AA5406"/>
    <mergeCell ref="AB5406:AC5406"/>
    <mergeCell ref="AD5406:AE5406"/>
    <mergeCell ref="AF5406:AG5406"/>
    <mergeCell ref="AH5406:AJ5406"/>
    <mergeCell ref="D5407:E5407"/>
    <mergeCell ref="F5407:J5407"/>
    <mergeCell ref="K5407:M5407"/>
    <mergeCell ref="N5407:Q5407"/>
    <mergeCell ref="R5407:U5407"/>
    <mergeCell ref="V5407:W5407"/>
    <mergeCell ref="X5407:Y5407"/>
    <mergeCell ref="Z5407:AA5407"/>
    <mergeCell ref="AB5407:AC5407"/>
    <mergeCell ref="AD5407:AE5407"/>
    <mergeCell ref="AF5407:AG5407"/>
    <mergeCell ref="AH5407:AJ5407"/>
    <mergeCell ref="B5408:E5408"/>
    <mergeCell ref="B5409:F5409"/>
    <mergeCell ref="H5409:R5409"/>
    <mergeCell ref="AB5410:AG5414"/>
    <mergeCell ref="B5411:E5411"/>
    <mergeCell ref="H5411:N5411"/>
    <mergeCell ref="O5411:R5411"/>
    <mergeCell ref="T5411:AA5411"/>
    <mergeCell ref="Z5416:AA5417"/>
    <mergeCell ref="AB5416:AB5417"/>
    <mergeCell ref="AC5416:AC5417"/>
    <mergeCell ref="AE5416:AE5417"/>
    <mergeCell ref="B5416:B5417"/>
    <mergeCell ref="D5416:E5417"/>
    <mergeCell ref="G5416:H5417"/>
    <mergeCell ref="J5416:M5417"/>
    <mergeCell ref="N5416:O5417"/>
    <mergeCell ref="Q5416:S5417"/>
    <mergeCell ref="AF5416:AF5417"/>
    <mergeCell ref="AG5416:AH5417"/>
    <mergeCell ref="D5403:E5403"/>
    <mergeCell ref="F5403:J5403"/>
    <mergeCell ref="K5403:M5403"/>
    <mergeCell ref="N5403:Q5403"/>
    <mergeCell ref="R5403:U5403"/>
    <mergeCell ref="V5403:W5403"/>
    <mergeCell ref="X5403:Y5403"/>
    <mergeCell ref="Z5403:AA5403"/>
    <mergeCell ref="AB5403:AC5403"/>
    <mergeCell ref="AD5403:AE5403"/>
    <mergeCell ref="AF5403:AG5403"/>
    <mergeCell ref="AH5403:AJ5403"/>
    <mergeCell ref="D5404:E5404"/>
    <mergeCell ref="F5404:J5404"/>
    <mergeCell ref="K5404:M5404"/>
    <mergeCell ref="N5404:Q5404"/>
    <mergeCell ref="R5404:U5404"/>
    <mergeCell ref="V5404:W5404"/>
    <mergeCell ref="X5404:Y5404"/>
    <mergeCell ref="Z5404:AA5404"/>
    <mergeCell ref="AB5404:AC5404"/>
    <mergeCell ref="AD5404:AE5404"/>
    <mergeCell ref="AF5404:AG5404"/>
    <mergeCell ref="AH5404:AJ5404"/>
    <mergeCell ref="D5405:E5405"/>
    <mergeCell ref="F5405:J5405"/>
    <mergeCell ref="K5405:M5405"/>
    <mergeCell ref="N5405:Q5405"/>
    <mergeCell ref="R5405:U5405"/>
    <mergeCell ref="V5405:W5405"/>
    <mergeCell ref="X5405:Y5405"/>
    <mergeCell ref="Z5405:AA5405"/>
    <mergeCell ref="AB5405:AC5405"/>
    <mergeCell ref="AD5405:AE5405"/>
    <mergeCell ref="AF5405:AG5405"/>
    <mergeCell ref="AH5405:AJ5405"/>
    <mergeCell ref="D5400:E5400"/>
    <mergeCell ref="F5400:J5400"/>
    <mergeCell ref="K5400:M5400"/>
    <mergeCell ref="N5400:Q5400"/>
    <mergeCell ref="R5400:U5400"/>
    <mergeCell ref="V5400:W5400"/>
    <mergeCell ref="X5400:Y5400"/>
    <mergeCell ref="Z5400:AA5400"/>
    <mergeCell ref="AB5400:AC5400"/>
    <mergeCell ref="AD5400:AE5400"/>
    <mergeCell ref="AF5400:AG5400"/>
    <mergeCell ref="AH5400:AJ5400"/>
    <mergeCell ref="D5401:E5401"/>
    <mergeCell ref="F5401:J5401"/>
    <mergeCell ref="K5401:M5401"/>
    <mergeCell ref="N5401:Q5401"/>
    <mergeCell ref="R5401:U5401"/>
    <mergeCell ref="V5401:W5401"/>
    <mergeCell ref="X5401:Y5401"/>
    <mergeCell ref="Z5401:AA5401"/>
    <mergeCell ref="AB5401:AC5401"/>
    <mergeCell ref="AD5401:AE5401"/>
    <mergeCell ref="AF5401:AG5401"/>
    <mergeCell ref="AH5401:AJ5401"/>
    <mergeCell ref="D5402:E5402"/>
    <mergeCell ref="F5402:J5402"/>
    <mergeCell ref="K5402:M5402"/>
    <mergeCell ref="N5402:Q5402"/>
    <mergeCell ref="R5402:U5402"/>
    <mergeCell ref="V5402:W5402"/>
    <mergeCell ref="X5402:Y5402"/>
    <mergeCell ref="Z5402:AA5402"/>
    <mergeCell ref="AB5402:AC5402"/>
    <mergeCell ref="AD5402:AE5402"/>
    <mergeCell ref="AF5402:AG5402"/>
    <mergeCell ref="AH5402:AJ5402"/>
    <mergeCell ref="D5397:E5397"/>
    <mergeCell ref="F5397:J5397"/>
    <mergeCell ref="K5397:M5397"/>
    <mergeCell ref="N5397:Q5397"/>
    <mergeCell ref="R5397:U5397"/>
    <mergeCell ref="V5397:W5397"/>
    <mergeCell ref="X5397:Y5397"/>
    <mergeCell ref="Z5397:AA5397"/>
    <mergeCell ref="AB5397:AC5397"/>
    <mergeCell ref="AD5397:AE5397"/>
    <mergeCell ref="AF5397:AG5397"/>
    <mergeCell ref="AH5397:AJ5397"/>
    <mergeCell ref="D5398:E5398"/>
    <mergeCell ref="F5398:J5398"/>
    <mergeCell ref="K5398:M5398"/>
    <mergeCell ref="N5398:Q5398"/>
    <mergeCell ref="R5398:U5398"/>
    <mergeCell ref="V5398:W5398"/>
    <mergeCell ref="X5398:Y5398"/>
    <mergeCell ref="Z5398:AA5398"/>
    <mergeCell ref="AB5398:AC5398"/>
    <mergeCell ref="AD5398:AE5398"/>
    <mergeCell ref="AF5398:AG5398"/>
    <mergeCell ref="AH5398:AJ5398"/>
    <mergeCell ref="D5399:E5399"/>
    <mergeCell ref="F5399:J5399"/>
    <mergeCell ref="K5399:M5399"/>
    <mergeCell ref="N5399:Q5399"/>
    <mergeCell ref="R5399:U5399"/>
    <mergeCell ref="V5399:W5399"/>
    <mergeCell ref="X5399:Y5399"/>
    <mergeCell ref="Z5399:AA5399"/>
    <mergeCell ref="AB5399:AC5399"/>
    <mergeCell ref="AD5399:AE5399"/>
    <mergeCell ref="AF5399:AG5399"/>
    <mergeCell ref="AH5399:AJ5399"/>
    <mergeCell ref="D5394:E5394"/>
    <mergeCell ref="F5394:J5394"/>
    <mergeCell ref="K5394:M5394"/>
    <mergeCell ref="N5394:Q5394"/>
    <mergeCell ref="R5394:U5394"/>
    <mergeCell ref="V5394:W5394"/>
    <mergeCell ref="X5394:Y5394"/>
    <mergeCell ref="Z5394:AA5394"/>
    <mergeCell ref="AB5394:AC5394"/>
    <mergeCell ref="AD5394:AE5394"/>
    <mergeCell ref="AF5394:AG5394"/>
    <mergeCell ref="AH5394:AJ5394"/>
    <mergeCell ref="D5395:E5395"/>
    <mergeCell ref="F5395:J5395"/>
    <mergeCell ref="K5395:M5395"/>
    <mergeCell ref="N5395:Q5395"/>
    <mergeCell ref="R5395:U5395"/>
    <mergeCell ref="V5395:W5395"/>
    <mergeCell ref="X5395:Y5395"/>
    <mergeCell ref="Z5395:AA5395"/>
    <mergeCell ref="AB5395:AC5395"/>
    <mergeCell ref="AD5395:AE5395"/>
    <mergeCell ref="AF5395:AG5395"/>
    <mergeCell ref="AH5395:AJ5395"/>
    <mergeCell ref="D5396:E5396"/>
    <mergeCell ref="F5396:J5396"/>
    <mergeCell ref="K5396:M5396"/>
    <mergeCell ref="N5396:Q5396"/>
    <mergeCell ref="R5396:U5396"/>
    <mergeCell ref="V5396:W5396"/>
    <mergeCell ref="X5396:Y5396"/>
    <mergeCell ref="Z5396:AA5396"/>
    <mergeCell ref="AB5396:AC5396"/>
    <mergeCell ref="AD5396:AE5396"/>
    <mergeCell ref="AF5396:AG5396"/>
    <mergeCell ref="AH5396:AJ5396"/>
    <mergeCell ref="D5391:E5391"/>
    <mergeCell ref="F5391:J5391"/>
    <mergeCell ref="K5391:M5391"/>
    <mergeCell ref="N5391:Q5391"/>
    <mergeCell ref="R5391:U5391"/>
    <mergeCell ref="V5391:W5391"/>
    <mergeCell ref="X5391:Y5391"/>
    <mergeCell ref="Z5391:AA5391"/>
    <mergeCell ref="AB5391:AC5391"/>
    <mergeCell ref="AD5391:AE5391"/>
    <mergeCell ref="AF5391:AG5391"/>
    <mergeCell ref="AH5391:AJ5391"/>
    <mergeCell ref="D5392:E5392"/>
    <mergeCell ref="F5392:J5392"/>
    <mergeCell ref="K5392:M5392"/>
    <mergeCell ref="N5392:Q5392"/>
    <mergeCell ref="R5392:U5392"/>
    <mergeCell ref="V5392:W5392"/>
    <mergeCell ref="X5392:Y5392"/>
    <mergeCell ref="Z5392:AA5392"/>
    <mergeCell ref="AB5392:AC5392"/>
    <mergeCell ref="AD5392:AE5392"/>
    <mergeCell ref="AF5392:AG5392"/>
    <mergeCell ref="AH5392:AJ5392"/>
    <mergeCell ref="D5393:E5393"/>
    <mergeCell ref="F5393:J5393"/>
    <mergeCell ref="K5393:M5393"/>
    <mergeCell ref="N5393:Q5393"/>
    <mergeCell ref="R5393:U5393"/>
    <mergeCell ref="V5393:W5393"/>
    <mergeCell ref="X5393:Y5393"/>
    <mergeCell ref="Z5393:AA5393"/>
    <mergeCell ref="AB5393:AC5393"/>
    <mergeCell ref="AD5393:AE5393"/>
    <mergeCell ref="AF5393:AG5393"/>
    <mergeCell ref="AH5393:AJ5393"/>
    <mergeCell ref="D5388:E5388"/>
    <mergeCell ref="F5388:J5388"/>
    <mergeCell ref="K5388:M5388"/>
    <mergeCell ref="N5388:Q5388"/>
    <mergeCell ref="R5388:U5388"/>
    <mergeCell ref="V5388:W5388"/>
    <mergeCell ref="X5388:Y5388"/>
    <mergeCell ref="Z5388:AA5388"/>
    <mergeCell ref="AB5388:AC5388"/>
    <mergeCell ref="AD5388:AE5388"/>
    <mergeCell ref="AF5388:AG5388"/>
    <mergeCell ref="AH5388:AJ5388"/>
    <mergeCell ref="D5389:E5389"/>
    <mergeCell ref="F5389:J5389"/>
    <mergeCell ref="K5389:M5389"/>
    <mergeCell ref="N5389:Q5389"/>
    <mergeCell ref="R5389:U5389"/>
    <mergeCell ref="V5389:W5389"/>
    <mergeCell ref="X5389:Y5389"/>
    <mergeCell ref="Z5389:AA5389"/>
    <mergeCell ref="AB5389:AC5389"/>
    <mergeCell ref="AD5389:AE5389"/>
    <mergeCell ref="AF5389:AG5389"/>
    <mergeCell ref="AH5389:AJ5389"/>
    <mergeCell ref="D5390:E5390"/>
    <mergeCell ref="F5390:J5390"/>
    <mergeCell ref="K5390:M5390"/>
    <mergeCell ref="N5390:Q5390"/>
    <mergeCell ref="R5390:U5390"/>
    <mergeCell ref="V5390:W5390"/>
    <mergeCell ref="X5390:Y5390"/>
    <mergeCell ref="Z5390:AA5390"/>
    <mergeCell ref="AB5390:AC5390"/>
    <mergeCell ref="AD5390:AE5390"/>
    <mergeCell ref="AF5390:AG5390"/>
    <mergeCell ref="AH5390:AJ5390"/>
    <mergeCell ref="D5385:E5385"/>
    <mergeCell ref="F5385:J5385"/>
    <mergeCell ref="K5385:M5385"/>
    <mergeCell ref="N5385:Q5385"/>
    <mergeCell ref="R5385:U5385"/>
    <mergeCell ref="V5385:W5385"/>
    <mergeCell ref="X5385:Y5385"/>
    <mergeCell ref="Z5385:AA5385"/>
    <mergeCell ref="AB5385:AC5385"/>
    <mergeCell ref="AD5385:AE5385"/>
    <mergeCell ref="AF5385:AG5385"/>
    <mergeCell ref="AH5385:AJ5385"/>
    <mergeCell ref="D5386:E5386"/>
    <mergeCell ref="F5386:J5386"/>
    <mergeCell ref="K5386:M5386"/>
    <mergeCell ref="N5386:Q5386"/>
    <mergeCell ref="R5386:U5386"/>
    <mergeCell ref="V5386:W5386"/>
    <mergeCell ref="X5386:Y5386"/>
    <mergeCell ref="Z5386:AA5386"/>
    <mergeCell ref="AB5386:AC5386"/>
    <mergeCell ref="AD5386:AE5386"/>
    <mergeCell ref="AF5386:AG5386"/>
    <mergeCell ref="AH5386:AJ5386"/>
    <mergeCell ref="D5387:E5387"/>
    <mergeCell ref="F5387:J5387"/>
    <mergeCell ref="K5387:M5387"/>
    <mergeCell ref="N5387:Q5387"/>
    <mergeCell ref="R5387:U5387"/>
    <mergeCell ref="V5387:W5387"/>
    <mergeCell ref="X5387:Y5387"/>
    <mergeCell ref="Z5387:AA5387"/>
    <mergeCell ref="AB5387:AC5387"/>
    <mergeCell ref="AD5387:AE5387"/>
    <mergeCell ref="AF5387:AG5387"/>
    <mergeCell ref="AH5387:AJ5387"/>
    <mergeCell ref="D5382:E5382"/>
    <mergeCell ref="F5382:J5382"/>
    <mergeCell ref="K5382:M5382"/>
    <mergeCell ref="N5382:Q5382"/>
    <mergeCell ref="R5382:U5382"/>
    <mergeCell ref="V5382:W5382"/>
    <mergeCell ref="X5382:Y5382"/>
    <mergeCell ref="Z5382:AA5382"/>
    <mergeCell ref="AB5382:AC5382"/>
    <mergeCell ref="AD5382:AE5382"/>
    <mergeCell ref="AF5382:AG5382"/>
    <mergeCell ref="AH5382:AJ5382"/>
    <mergeCell ref="D5383:E5383"/>
    <mergeCell ref="F5383:J5383"/>
    <mergeCell ref="K5383:M5383"/>
    <mergeCell ref="N5383:Q5383"/>
    <mergeCell ref="R5383:U5383"/>
    <mergeCell ref="V5383:W5383"/>
    <mergeCell ref="X5383:Y5383"/>
    <mergeCell ref="Z5383:AA5383"/>
    <mergeCell ref="AB5383:AC5383"/>
    <mergeCell ref="AD5383:AE5383"/>
    <mergeCell ref="AF5383:AG5383"/>
    <mergeCell ref="AH5383:AJ5383"/>
    <mergeCell ref="D5384:E5384"/>
    <mergeCell ref="F5384:J5384"/>
    <mergeCell ref="K5384:M5384"/>
    <mergeCell ref="N5384:Q5384"/>
    <mergeCell ref="R5384:U5384"/>
    <mergeCell ref="V5384:W5384"/>
    <mergeCell ref="X5384:Y5384"/>
    <mergeCell ref="Z5384:AA5384"/>
    <mergeCell ref="AB5384:AC5384"/>
    <mergeCell ref="AD5384:AE5384"/>
    <mergeCell ref="AF5384:AG5384"/>
    <mergeCell ref="AH5384:AJ5384"/>
    <mergeCell ref="D5379:E5379"/>
    <mergeCell ref="F5379:J5379"/>
    <mergeCell ref="K5379:M5379"/>
    <mergeCell ref="N5379:Q5379"/>
    <mergeCell ref="R5379:U5379"/>
    <mergeCell ref="V5379:W5379"/>
    <mergeCell ref="X5379:Y5379"/>
    <mergeCell ref="Z5379:AA5379"/>
    <mergeCell ref="AB5379:AC5379"/>
    <mergeCell ref="AD5379:AE5379"/>
    <mergeCell ref="AF5379:AG5379"/>
    <mergeCell ref="AH5379:AJ5379"/>
    <mergeCell ref="D5380:E5380"/>
    <mergeCell ref="F5380:J5380"/>
    <mergeCell ref="K5380:M5380"/>
    <mergeCell ref="N5380:Q5380"/>
    <mergeCell ref="R5380:U5380"/>
    <mergeCell ref="V5380:W5380"/>
    <mergeCell ref="X5380:Y5380"/>
    <mergeCell ref="Z5380:AA5380"/>
    <mergeCell ref="AB5380:AC5380"/>
    <mergeCell ref="AD5380:AE5380"/>
    <mergeCell ref="AF5380:AG5380"/>
    <mergeCell ref="AH5380:AJ5380"/>
    <mergeCell ref="D5381:E5381"/>
    <mergeCell ref="F5381:J5381"/>
    <mergeCell ref="K5381:M5381"/>
    <mergeCell ref="N5381:Q5381"/>
    <mergeCell ref="R5381:U5381"/>
    <mergeCell ref="V5381:W5381"/>
    <mergeCell ref="X5381:Y5381"/>
    <mergeCell ref="Z5381:AA5381"/>
    <mergeCell ref="AB5381:AC5381"/>
    <mergeCell ref="AD5381:AE5381"/>
    <mergeCell ref="AF5381:AG5381"/>
    <mergeCell ref="AH5381:AJ5381"/>
    <mergeCell ref="D5376:E5376"/>
    <mergeCell ref="F5376:J5376"/>
    <mergeCell ref="K5376:M5376"/>
    <mergeCell ref="N5376:Q5376"/>
    <mergeCell ref="R5376:U5376"/>
    <mergeCell ref="V5376:W5376"/>
    <mergeCell ref="X5376:Y5376"/>
    <mergeCell ref="Z5376:AA5376"/>
    <mergeCell ref="AB5376:AC5376"/>
    <mergeCell ref="AD5376:AE5376"/>
    <mergeCell ref="AF5376:AG5376"/>
    <mergeCell ref="AH5376:AJ5376"/>
    <mergeCell ref="D5377:E5377"/>
    <mergeCell ref="F5377:J5377"/>
    <mergeCell ref="K5377:M5377"/>
    <mergeCell ref="N5377:Q5377"/>
    <mergeCell ref="R5377:U5377"/>
    <mergeCell ref="V5377:W5377"/>
    <mergeCell ref="X5377:Y5377"/>
    <mergeCell ref="Z5377:AA5377"/>
    <mergeCell ref="AB5377:AC5377"/>
    <mergeCell ref="AD5377:AE5377"/>
    <mergeCell ref="AF5377:AG5377"/>
    <mergeCell ref="AH5377:AJ5377"/>
    <mergeCell ref="D5378:E5378"/>
    <mergeCell ref="F5378:J5378"/>
    <mergeCell ref="K5378:M5378"/>
    <mergeCell ref="N5378:Q5378"/>
    <mergeCell ref="R5378:U5378"/>
    <mergeCell ref="V5378:W5378"/>
    <mergeCell ref="X5378:Y5378"/>
    <mergeCell ref="Z5378:AA5378"/>
    <mergeCell ref="AB5378:AC5378"/>
    <mergeCell ref="AD5378:AE5378"/>
    <mergeCell ref="AF5378:AG5378"/>
    <mergeCell ref="AH5378:AJ5378"/>
    <mergeCell ref="D5373:E5373"/>
    <mergeCell ref="F5373:J5373"/>
    <mergeCell ref="K5373:M5373"/>
    <mergeCell ref="N5373:Q5373"/>
    <mergeCell ref="R5373:U5373"/>
    <mergeCell ref="V5373:W5373"/>
    <mergeCell ref="X5373:Y5373"/>
    <mergeCell ref="Z5373:AA5373"/>
    <mergeCell ref="AB5373:AC5373"/>
    <mergeCell ref="AD5373:AE5373"/>
    <mergeCell ref="AF5373:AG5373"/>
    <mergeCell ref="AH5373:AJ5373"/>
    <mergeCell ref="D5374:E5374"/>
    <mergeCell ref="F5374:J5374"/>
    <mergeCell ref="K5374:M5374"/>
    <mergeCell ref="N5374:Q5374"/>
    <mergeCell ref="R5374:U5374"/>
    <mergeCell ref="V5374:W5374"/>
    <mergeCell ref="X5374:Y5374"/>
    <mergeCell ref="Z5374:AA5374"/>
    <mergeCell ref="AB5374:AC5374"/>
    <mergeCell ref="AD5374:AE5374"/>
    <mergeCell ref="AF5374:AG5374"/>
    <mergeCell ref="AH5374:AJ5374"/>
    <mergeCell ref="D5375:E5375"/>
    <mergeCell ref="F5375:J5375"/>
    <mergeCell ref="K5375:M5375"/>
    <mergeCell ref="N5375:Q5375"/>
    <mergeCell ref="R5375:U5375"/>
    <mergeCell ref="V5375:W5375"/>
    <mergeCell ref="X5375:Y5375"/>
    <mergeCell ref="Z5375:AA5375"/>
    <mergeCell ref="AB5375:AC5375"/>
    <mergeCell ref="AD5375:AE5375"/>
    <mergeCell ref="AF5375:AG5375"/>
    <mergeCell ref="AH5375:AJ5375"/>
    <mergeCell ref="D5370:E5370"/>
    <mergeCell ref="F5370:J5370"/>
    <mergeCell ref="K5370:M5370"/>
    <mergeCell ref="N5370:Q5370"/>
    <mergeCell ref="R5370:U5370"/>
    <mergeCell ref="V5370:W5370"/>
    <mergeCell ref="X5370:Y5370"/>
    <mergeCell ref="Z5370:AA5370"/>
    <mergeCell ref="AB5370:AC5370"/>
    <mergeCell ref="AD5370:AE5370"/>
    <mergeCell ref="AF5370:AG5370"/>
    <mergeCell ref="AH5370:AJ5370"/>
    <mergeCell ref="D5371:E5371"/>
    <mergeCell ref="F5371:J5371"/>
    <mergeCell ref="K5371:M5371"/>
    <mergeCell ref="N5371:Q5371"/>
    <mergeCell ref="R5371:U5371"/>
    <mergeCell ref="V5371:W5371"/>
    <mergeCell ref="X5371:Y5371"/>
    <mergeCell ref="Z5371:AA5371"/>
    <mergeCell ref="AB5371:AC5371"/>
    <mergeCell ref="AD5371:AE5371"/>
    <mergeCell ref="AF5371:AG5371"/>
    <mergeCell ref="AH5371:AJ5371"/>
    <mergeCell ref="D5372:E5372"/>
    <mergeCell ref="F5372:J5372"/>
    <mergeCell ref="K5372:M5372"/>
    <mergeCell ref="N5372:Q5372"/>
    <mergeCell ref="R5372:U5372"/>
    <mergeCell ref="V5372:W5372"/>
    <mergeCell ref="X5372:Y5372"/>
    <mergeCell ref="Z5372:AA5372"/>
    <mergeCell ref="AB5372:AC5372"/>
    <mergeCell ref="AD5372:AE5372"/>
    <mergeCell ref="AF5372:AG5372"/>
    <mergeCell ref="AH5372:AJ5372"/>
    <mergeCell ref="B5360:F5360"/>
    <mergeCell ref="H5360:R5360"/>
    <mergeCell ref="AB5361:AG5365"/>
    <mergeCell ref="B5362:E5362"/>
    <mergeCell ref="H5362:N5362"/>
    <mergeCell ref="O5362:R5362"/>
    <mergeCell ref="T5362:AA5362"/>
    <mergeCell ref="B5367:B5368"/>
    <mergeCell ref="D5367:E5368"/>
    <mergeCell ref="G5367:H5368"/>
    <mergeCell ref="J5367:M5368"/>
    <mergeCell ref="N5367:O5368"/>
    <mergeCell ref="Q5367:S5368"/>
    <mergeCell ref="T5367:U5368"/>
    <mergeCell ref="X5367:Y5368"/>
    <mergeCell ref="Z5367:AA5368"/>
    <mergeCell ref="AB5367:AB5368"/>
    <mergeCell ref="AC5367:AC5368"/>
    <mergeCell ref="AE5367:AE5368"/>
    <mergeCell ref="AF5367:AF5368"/>
    <mergeCell ref="AG5367:AH5368"/>
    <mergeCell ref="D5369:E5369"/>
    <mergeCell ref="F5369:J5369"/>
    <mergeCell ref="K5369:M5369"/>
    <mergeCell ref="N5369:Q5369"/>
    <mergeCell ref="R5369:U5369"/>
    <mergeCell ref="V5369:W5369"/>
    <mergeCell ref="X5369:Y5369"/>
    <mergeCell ref="Z5369:AA5369"/>
    <mergeCell ref="AB5369:AC5369"/>
    <mergeCell ref="AD5369:AE5369"/>
    <mergeCell ref="AF5369:AG5369"/>
    <mergeCell ref="AH5369:AJ5369"/>
    <mergeCell ref="D5351:E5351"/>
    <mergeCell ref="F5351:J5351"/>
    <mergeCell ref="K5351:M5351"/>
    <mergeCell ref="N5351:Q5351"/>
    <mergeCell ref="R5351:U5351"/>
    <mergeCell ref="V5351:W5351"/>
    <mergeCell ref="D5352:E5352"/>
    <mergeCell ref="F5352:J5352"/>
    <mergeCell ref="K5352:M5352"/>
    <mergeCell ref="N5352:Q5352"/>
    <mergeCell ref="R5352:U5352"/>
    <mergeCell ref="V5352:W5352"/>
    <mergeCell ref="D5353:E5353"/>
    <mergeCell ref="F5353:J5353"/>
    <mergeCell ref="K5353:M5353"/>
    <mergeCell ref="N5353:Q5353"/>
    <mergeCell ref="R5353:U5353"/>
    <mergeCell ref="V5353:W5353"/>
    <mergeCell ref="D5354:E5354"/>
    <mergeCell ref="F5354:J5354"/>
    <mergeCell ref="K5354:M5354"/>
    <mergeCell ref="N5354:Q5354"/>
    <mergeCell ref="R5354:U5354"/>
    <mergeCell ref="V5354:W5354"/>
    <mergeCell ref="D5355:E5355"/>
    <mergeCell ref="F5355:J5355"/>
    <mergeCell ref="K5355:M5355"/>
    <mergeCell ref="N5355:Q5355"/>
    <mergeCell ref="R5355:U5355"/>
    <mergeCell ref="V5355:W5355"/>
    <mergeCell ref="D5356:E5356"/>
    <mergeCell ref="F5356:J5356"/>
    <mergeCell ref="K5356:M5356"/>
    <mergeCell ref="N5356:Q5356"/>
    <mergeCell ref="R5356:U5356"/>
    <mergeCell ref="V5356:W5356"/>
    <mergeCell ref="D5345:E5345"/>
    <mergeCell ref="F5345:J5345"/>
    <mergeCell ref="K5345:M5345"/>
    <mergeCell ref="N5345:Q5345"/>
    <mergeCell ref="R5345:U5345"/>
    <mergeCell ref="V5345:W5345"/>
    <mergeCell ref="D5346:E5346"/>
    <mergeCell ref="F5346:J5346"/>
    <mergeCell ref="K5346:M5346"/>
    <mergeCell ref="N5346:Q5346"/>
    <mergeCell ref="R5346:U5346"/>
    <mergeCell ref="V5346:W5346"/>
    <mergeCell ref="D5347:E5347"/>
    <mergeCell ref="F5347:J5347"/>
    <mergeCell ref="K5347:M5347"/>
    <mergeCell ref="N5347:Q5347"/>
    <mergeCell ref="R5347:U5347"/>
    <mergeCell ref="V5347:W5347"/>
    <mergeCell ref="D5348:E5348"/>
    <mergeCell ref="F5348:J5348"/>
    <mergeCell ref="K5348:M5348"/>
    <mergeCell ref="N5348:Q5348"/>
    <mergeCell ref="R5348:U5348"/>
    <mergeCell ref="V5348:W5348"/>
    <mergeCell ref="D5349:E5349"/>
    <mergeCell ref="F5349:J5349"/>
    <mergeCell ref="K5349:M5349"/>
    <mergeCell ref="N5349:Q5349"/>
    <mergeCell ref="R5349:U5349"/>
    <mergeCell ref="V5349:W5349"/>
    <mergeCell ref="D5350:E5350"/>
    <mergeCell ref="F5350:J5350"/>
    <mergeCell ref="K5350:M5350"/>
    <mergeCell ref="N5350:Q5350"/>
    <mergeCell ref="R5350:U5350"/>
    <mergeCell ref="V5350:W5350"/>
    <mergeCell ref="D5339:E5339"/>
    <mergeCell ref="F5339:J5339"/>
    <mergeCell ref="K5339:M5339"/>
    <mergeCell ref="N5339:Q5339"/>
    <mergeCell ref="R5339:U5339"/>
    <mergeCell ref="V5339:W5339"/>
    <mergeCell ref="D5340:E5340"/>
    <mergeCell ref="F5340:J5340"/>
    <mergeCell ref="K5340:M5340"/>
    <mergeCell ref="N5340:Q5340"/>
    <mergeCell ref="R5340:U5340"/>
    <mergeCell ref="V5340:W5340"/>
    <mergeCell ref="D5341:E5341"/>
    <mergeCell ref="F5341:J5341"/>
    <mergeCell ref="K5341:M5341"/>
    <mergeCell ref="N5341:Q5341"/>
    <mergeCell ref="R5341:U5341"/>
    <mergeCell ref="V5341:W5341"/>
    <mergeCell ref="D5342:E5342"/>
    <mergeCell ref="F5342:J5342"/>
    <mergeCell ref="K5342:M5342"/>
    <mergeCell ref="N5342:Q5342"/>
    <mergeCell ref="R5342:U5342"/>
    <mergeCell ref="V5342:W5342"/>
    <mergeCell ref="D5343:E5343"/>
    <mergeCell ref="F5343:J5343"/>
    <mergeCell ref="K5343:M5343"/>
    <mergeCell ref="N5343:Q5343"/>
    <mergeCell ref="R5343:U5343"/>
    <mergeCell ref="V5343:W5343"/>
    <mergeCell ref="D5344:E5344"/>
    <mergeCell ref="F5344:J5344"/>
    <mergeCell ref="K5344:M5344"/>
    <mergeCell ref="N5344:Q5344"/>
    <mergeCell ref="R5344:U5344"/>
    <mergeCell ref="V5344:W5344"/>
    <mergeCell ref="D5333:E5333"/>
    <mergeCell ref="F5333:J5333"/>
    <mergeCell ref="K5333:M5333"/>
    <mergeCell ref="N5333:Q5333"/>
    <mergeCell ref="R5333:U5333"/>
    <mergeCell ref="V5333:W5333"/>
    <mergeCell ref="T5331:U5332"/>
    <mergeCell ref="X5331:Y5332"/>
    <mergeCell ref="D5334:E5334"/>
    <mergeCell ref="F5334:J5334"/>
    <mergeCell ref="K5334:M5334"/>
    <mergeCell ref="N5334:Q5334"/>
    <mergeCell ref="R5334:U5334"/>
    <mergeCell ref="V5334:W5334"/>
    <mergeCell ref="D5335:E5335"/>
    <mergeCell ref="F5335:J5335"/>
    <mergeCell ref="K5335:M5335"/>
    <mergeCell ref="N5335:Q5335"/>
    <mergeCell ref="R5335:U5335"/>
    <mergeCell ref="V5335:W5335"/>
    <mergeCell ref="D5336:E5336"/>
    <mergeCell ref="F5336:J5336"/>
    <mergeCell ref="K5336:M5336"/>
    <mergeCell ref="N5336:Q5336"/>
    <mergeCell ref="R5336:U5336"/>
    <mergeCell ref="V5336:W5336"/>
    <mergeCell ref="D5337:E5337"/>
    <mergeCell ref="F5337:J5337"/>
    <mergeCell ref="K5337:M5337"/>
    <mergeCell ref="N5337:Q5337"/>
    <mergeCell ref="R5337:U5337"/>
    <mergeCell ref="V5337:W5337"/>
    <mergeCell ref="D5338:E5338"/>
    <mergeCell ref="F5338:J5338"/>
    <mergeCell ref="K5338:M5338"/>
    <mergeCell ref="N5338:Q5338"/>
    <mergeCell ref="R5338:U5338"/>
    <mergeCell ref="V5338:W5338"/>
    <mergeCell ref="D5321:E5321"/>
    <mergeCell ref="F5321:J5321"/>
    <mergeCell ref="K5321:M5321"/>
    <mergeCell ref="N5321:Q5321"/>
    <mergeCell ref="R5321:U5321"/>
    <mergeCell ref="V5321:W5321"/>
    <mergeCell ref="X5321:Y5321"/>
    <mergeCell ref="Z5321:AA5321"/>
    <mergeCell ref="AB5321:AC5321"/>
    <mergeCell ref="AD5321:AE5321"/>
    <mergeCell ref="AF5321:AG5321"/>
    <mergeCell ref="AH5321:AJ5321"/>
    <mergeCell ref="D5322:E5322"/>
    <mergeCell ref="F5322:J5322"/>
    <mergeCell ref="K5322:M5322"/>
    <mergeCell ref="N5322:Q5322"/>
    <mergeCell ref="R5322:U5322"/>
    <mergeCell ref="V5322:W5322"/>
    <mergeCell ref="X5322:Y5322"/>
    <mergeCell ref="Z5322:AA5322"/>
    <mergeCell ref="AB5322:AC5322"/>
    <mergeCell ref="AD5322:AE5322"/>
    <mergeCell ref="AF5322:AG5322"/>
    <mergeCell ref="AH5322:AJ5322"/>
    <mergeCell ref="B5323:E5323"/>
    <mergeCell ref="B5324:F5324"/>
    <mergeCell ref="H5324:R5324"/>
    <mergeCell ref="AB5325:AG5329"/>
    <mergeCell ref="B5326:E5326"/>
    <mergeCell ref="H5326:N5326"/>
    <mergeCell ref="O5326:R5326"/>
    <mergeCell ref="T5326:AA5326"/>
    <mergeCell ref="Z5331:AA5332"/>
    <mergeCell ref="AB5331:AB5332"/>
    <mergeCell ref="AC5331:AC5332"/>
    <mergeCell ref="AE5331:AE5332"/>
    <mergeCell ref="B5331:B5332"/>
    <mergeCell ref="D5331:E5332"/>
    <mergeCell ref="G5331:H5332"/>
    <mergeCell ref="J5331:M5332"/>
    <mergeCell ref="N5331:O5332"/>
    <mergeCell ref="Q5331:S5332"/>
    <mergeCell ref="AF5331:AF5332"/>
    <mergeCell ref="AG5331:AH5332"/>
    <mergeCell ref="D5318:E5318"/>
    <mergeCell ref="F5318:J5318"/>
    <mergeCell ref="K5318:M5318"/>
    <mergeCell ref="N5318:Q5318"/>
    <mergeCell ref="R5318:U5318"/>
    <mergeCell ref="V5318:W5318"/>
    <mergeCell ref="X5318:Y5318"/>
    <mergeCell ref="Z5318:AA5318"/>
    <mergeCell ref="AB5318:AC5318"/>
    <mergeCell ref="AD5318:AE5318"/>
    <mergeCell ref="AF5318:AG5318"/>
    <mergeCell ref="AH5318:AJ5318"/>
    <mergeCell ref="D5319:E5319"/>
    <mergeCell ref="F5319:J5319"/>
    <mergeCell ref="K5319:M5319"/>
    <mergeCell ref="N5319:Q5319"/>
    <mergeCell ref="R5319:U5319"/>
    <mergeCell ref="V5319:W5319"/>
    <mergeCell ref="X5319:Y5319"/>
    <mergeCell ref="Z5319:AA5319"/>
    <mergeCell ref="AB5319:AC5319"/>
    <mergeCell ref="AD5319:AE5319"/>
    <mergeCell ref="AF5319:AG5319"/>
    <mergeCell ref="AH5319:AJ5319"/>
    <mergeCell ref="D5320:E5320"/>
    <mergeCell ref="F5320:J5320"/>
    <mergeCell ref="K5320:M5320"/>
    <mergeCell ref="N5320:Q5320"/>
    <mergeCell ref="R5320:U5320"/>
    <mergeCell ref="V5320:W5320"/>
    <mergeCell ref="X5320:Y5320"/>
    <mergeCell ref="Z5320:AA5320"/>
    <mergeCell ref="AB5320:AC5320"/>
    <mergeCell ref="AD5320:AE5320"/>
    <mergeCell ref="AF5320:AG5320"/>
    <mergeCell ref="AH5320:AJ5320"/>
    <mergeCell ref="D5315:E5315"/>
    <mergeCell ref="F5315:J5315"/>
    <mergeCell ref="K5315:M5315"/>
    <mergeCell ref="N5315:Q5315"/>
    <mergeCell ref="R5315:U5315"/>
    <mergeCell ref="V5315:W5315"/>
    <mergeCell ref="X5315:Y5315"/>
    <mergeCell ref="Z5315:AA5315"/>
    <mergeCell ref="AB5315:AC5315"/>
    <mergeCell ref="AD5315:AE5315"/>
    <mergeCell ref="AF5315:AG5315"/>
    <mergeCell ref="AH5315:AJ5315"/>
    <mergeCell ref="D5316:E5316"/>
    <mergeCell ref="F5316:J5316"/>
    <mergeCell ref="K5316:M5316"/>
    <mergeCell ref="N5316:Q5316"/>
    <mergeCell ref="R5316:U5316"/>
    <mergeCell ref="V5316:W5316"/>
    <mergeCell ref="X5316:Y5316"/>
    <mergeCell ref="Z5316:AA5316"/>
    <mergeCell ref="AB5316:AC5316"/>
    <mergeCell ref="AD5316:AE5316"/>
    <mergeCell ref="AF5316:AG5316"/>
    <mergeCell ref="AH5316:AJ5316"/>
    <mergeCell ref="D5317:E5317"/>
    <mergeCell ref="F5317:J5317"/>
    <mergeCell ref="K5317:M5317"/>
    <mergeCell ref="N5317:Q5317"/>
    <mergeCell ref="R5317:U5317"/>
    <mergeCell ref="V5317:W5317"/>
    <mergeCell ref="X5317:Y5317"/>
    <mergeCell ref="Z5317:AA5317"/>
    <mergeCell ref="AB5317:AC5317"/>
    <mergeCell ref="AD5317:AE5317"/>
    <mergeCell ref="AF5317:AG5317"/>
    <mergeCell ref="AH5317:AJ5317"/>
    <mergeCell ref="D5312:E5312"/>
    <mergeCell ref="F5312:J5312"/>
    <mergeCell ref="K5312:M5312"/>
    <mergeCell ref="N5312:Q5312"/>
    <mergeCell ref="R5312:U5312"/>
    <mergeCell ref="V5312:W5312"/>
    <mergeCell ref="X5312:Y5312"/>
    <mergeCell ref="Z5312:AA5312"/>
    <mergeCell ref="AB5312:AC5312"/>
    <mergeCell ref="AD5312:AE5312"/>
    <mergeCell ref="AF5312:AG5312"/>
    <mergeCell ref="AH5312:AJ5312"/>
    <mergeCell ref="D5313:E5313"/>
    <mergeCell ref="F5313:J5313"/>
    <mergeCell ref="K5313:M5313"/>
    <mergeCell ref="N5313:Q5313"/>
    <mergeCell ref="R5313:U5313"/>
    <mergeCell ref="V5313:W5313"/>
    <mergeCell ref="X5313:Y5313"/>
    <mergeCell ref="Z5313:AA5313"/>
    <mergeCell ref="AB5313:AC5313"/>
    <mergeCell ref="AD5313:AE5313"/>
    <mergeCell ref="AF5313:AG5313"/>
    <mergeCell ref="AH5313:AJ5313"/>
    <mergeCell ref="D5314:E5314"/>
    <mergeCell ref="F5314:J5314"/>
    <mergeCell ref="K5314:M5314"/>
    <mergeCell ref="N5314:Q5314"/>
    <mergeCell ref="R5314:U5314"/>
    <mergeCell ref="V5314:W5314"/>
    <mergeCell ref="X5314:Y5314"/>
    <mergeCell ref="Z5314:AA5314"/>
    <mergeCell ref="AB5314:AC5314"/>
    <mergeCell ref="AD5314:AE5314"/>
    <mergeCell ref="AF5314:AG5314"/>
    <mergeCell ref="AH5314:AJ5314"/>
    <mergeCell ref="D5309:E5309"/>
    <mergeCell ref="F5309:J5309"/>
    <mergeCell ref="K5309:M5309"/>
    <mergeCell ref="N5309:Q5309"/>
    <mergeCell ref="R5309:U5309"/>
    <mergeCell ref="V5309:W5309"/>
    <mergeCell ref="X5309:Y5309"/>
    <mergeCell ref="Z5309:AA5309"/>
    <mergeCell ref="AB5309:AC5309"/>
    <mergeCell ref="AD5309:AE5309"/>
    <mergeCell ref="AF5309:AG5309"/>
    <mergeCell ref="AH5309:AJ5309"/>
    <mergeCell ref="D5310:E5310"/>
    <mergeCell ref="F5310:J5310"/>
    <mergeCell ref="K5310:M5310"/>
    <mergeCell ref="N5310:Q5310"/>
    <mergeCell ref="R5310:U5310"/>
    <mergeCell ref="V5310:W5310"/>
    <mergeCell ref="X5310:Y5310"/>
    <mergeCell ref="Z5310:AA5310"/>
    <mergeCell ref="AB5310:AC5310"/>
    <mergeCell ref="AD5310:AE5310"/>
    <mergeCell ref="AF5310:AG5310"/>
    <mergeCell ref="AH5310:AJ5310"/>
    <mergeCell ref="D5311:E5311"/>
    <mergeCell ref="F5311:J5311"/>
    <mergeCell ref="K5311:M5311"/>
    <mergeCell ref="N5311:Q5311"/>
    <mergeCell ref="R5311:U5311"/>
    <mergeCell ref="V5311:W5311"/>
    <mergeCell ref="X5311:Y5311"/>
    <mergeCell ref="Z5311:AA5311"/>
    <mergeCell ref="AB5311:AC5311"/>
    <mergeCell ref="AD5311:AE5311"/>
    <mergeCell ref="AF5311:AG5311"/>
    <mergeCell ref="AH5311:AJ5311"/>
    <mergeCell ref="D5306:E5306"/>
    <mergeCell ref="F5306:J5306"/>
    <mergeCell ref="K5306:M5306"/>
    <mergeCell ref="N5306:Q5306"/>
    <mergeCell ref="R5306:U5306"/>
    <mergeCell ref="V5306:W5306"/>
    <mergeCell ref="X5306:Y5306"/>
    <mergeCell ref="Z5306:AA5306"/>
    <mergeCell ref="AB5306:AC5306"/>
    <mergeCell ref="AD5306:AE5306"/>
    <mergeCell ref="AF5306:AG5306"/>
    <mergeCell ref="AH5306:AJ5306"/>
    <mergeCell ref="D5307:E5307"/>
    <mergeCell ref="F5307:J5307"/>
    <mergeCell ref="K5307:M5307"/>
    <mergeCell ref="N5307:Q5307"/>
    <mergeCell ref="R5307:U5307"/>
    <mergeCell ref="V5307:W5307"/>
    <mergeCell ref="X5307:Y5307"/>
    <mergeCell ref="Z5307:AA5307"/>
    <mergeCell ref="AB5307:AC5307"/>
    <mergeCell ref="AD5307:AE5307"/>
    <mergeCell ref="AF5307:AG5307"/>
    <mergeCell ref="AH5307:AJ5307"/>
    <mergeCell ref="D5308:E5308"/>
    <mergeCell ref="F5308:J5308"/>
    <mergeCell ref="K5308:M5308"/>
    <mergeCell ref="N5308:Q5308"/>
    <mergeCell ref="R5308:U5308"/>
    <mergeCell ref="V5308:W5308"/>
    <mergeCell ref="X5308:Y5308"/>
    <mergeCell ref="Z5308:AA5308"/>
    <mergeCell ref="AB5308:AC5308"/>
    <mergeCell ref="AD5308:AE5308"/>
    <mergeCell ref="AF5308:AG5308"/>
    <mergeCell ref="AH5308:AJ5308"/>
    <mergeCell ref="D5303:E5303"/>
    <mergeCell ref="F5303:J5303"/>
    <mergeCell ref="K5303:M5303"/>
    <mergeCell ref="N5303:Q5303"/>
    <mergeCell ref="R5303:U5303"/>
    <mergeCell ref="V5303:W5303"/>
    <mergeCell ref="X5303:Y5303"/>
    <mergeCell ref="Z5303:AA5303"/>
    <mergeCell ref="AB5303:AC5303"/>
    <mergeCell ref="AD5303:AE5303"/>
    <mergeCell ref="AF5303:AG5303"/>
    <mergeCell ref="AH5303:AJ5303"/>
    <mergeCell ref="D5304:E5304"/>
    <mergeCell ref="F5304:J5304"/>
    <mergeCell ref="K5304:M5304"/>
    <mergeCell ref="N5304:Q5304"/>
    <mergeCell ref="R5304:U5304"/>
    <mergeCell ref="V5304:W5304"/>
    <mergeCell ref="X5304:Y5304"/>
    <mergeCell ref="Z5304:AA5304"/>
    <mergeCell ref="AB5304:AC5304"/>
    <mergeCell ref="AD5304:AE5304"/>
    <mergeCell ref="AF5304:AG5304"/>
    <mergeCell ref="AH5304:AJ5304"/>
    <mergeCell ref="D5305:E5305"/>
    <mergeCell ref="F5305:J5305"/>
    <mergeCell ref="K5305:M5305"/>
    <mergeCell ref="N5305:Q5305"/>
    <mergeCell ref="R5305:U5305"/>
    <mergeCell ref="V5305:W5305"/>
    <mergeCell ref="X5305:Y5305"/>
    <mergeCell ref="Z5305:AA5305"/>
    <mergeCell ref="AB5305:AC5305"/>
    <mergeCell ref="AD5305:AE5305"/>
    <mergeCell ref="AF5305:AG5305"/>
    <mergeCell ref="AH5305:AJ5305"/>
    <mergeCell ref="D5300:E5300"/>
    <mergeCell ref="F5300:J5300"/>
    <mergeCell ref="K5300:M5300"/>
    <mergeCell ref="N5300:Q5300"/>
    <mergeCell ref="R5300:U5300"/>
    <mergeCell ref="V5300:W5300"/>
    <mergeCell ref="X5300:Y5300"/>
    <mergeCell ref="Z5300:AA5300"/>
    <mergeCell ref="AB5300:AC5300"/>
    <mergeCell ref="AD5300:AE5300"/>
    <mergeCell ref="AF5300:AG5300"/>
    <mergeCell ref="AH5300:AJ5300"/>
    <mergeCell ref="D5301:E5301"/>
    <mergeCell ref="F5301:J5301"/>
    <mergeCell ref="K5301:M5301"/>
    <mergeCell ref="N5301:Q5301"/>
    <mergeCell ref="R5301:U5301"/>
    <mergeCell ref="V5301:W5301"/>
    <mergeCell ref="X5301:Y5301"/>
    <mergeCell ref="Z5301:AA5301"/>
    <mergeCell ref="AB5301:AC5301"/>
    <mergeCell ref="AD5301:AE5301"/>
    <mergeCell ref="AF5301:AG5301"/>
    <mergeCell ref="AH5301:AJ5301"/>
    <mergeCell ref="D5302:E5302"/>
    <mergeCell ref="F5302:J5302"/>
    <mergeCell ref="K5302:M5302"/>
    <mergeCell ref="N5302:Q5302"/>
    <mergeCell ref="R5302:U5302"/>
    <mergeCell ref="V5302:W5302"/>
    <mergeCell ref="X5302:Y5302"/>
    <mergeCell ref="Z5302:AA5302"/>
    <mergeCell ref="AB5302:AC5302"/>
    <mergeCell ref="AD5302:AE5302"/>
    <mergeCell ref="AF5302:AG5302"/>
    <mergeCell ref="AH5302:AJ5302"/>
    <mergeCell ref="D5297:E5297"/>
    <mergeCell ref="F5297:J5297"/>
    <mergeCell ref="K5297:M5297"/>
    <mergeCell ref="N5297:Q5297"/>
    <mergeCell ref="R5297:U5297"/>
    <mergeCell ref="V5297:W5297"/>
    <mergeCell ref="X5297:Y5297"/>
    <mergeCell ref="Z5297:AA5297"/>
    <mergeCell ref="AB5297:AC5297"/>
    <mergeCell ref="AD5297:AE5297"/>
    <mergeCell ref="AF5297:AG5297"/>
    <mergeCell ref="AH5297:AJ5297"/>
    <mergeCell ref="D5298:E5298"/>
    <mergeCell ref="F5298:J5298"/>
    <mergeCell ref="K5298:M5298"/>
    <mergeCell ref="N5298:Q5298"/>
    <mergeCell ref="R5298:U5298"/>
    <mergeCell ref="V5298:W5298"/>
    <mergeCell ref="X5298:Y5298"/>
    <mergeCell ref="Z5298:AA5298"/>
    <mergeCell ref="AB5298:AC5298"/>
    <mergeCell ref="AD5298:AE5298"/>
    <mergeCell ref="AF5298:AG5298"/>
    <mergeCell ref="AH5298:AJ5298"/>
    <mergeCell ref="D5299:E5299"/>
    <mergeCell ref="F5299:J5299"/>
    <mergeCell ref="K5299:M5299"/>
    <mergeCell ref="N5299:Q5299"/>
    <mergeCell ref="R5299:U5299"/>
    <mergeCell ref="V5299:W5299"/>
    <mergeCell ref="X5299:Y5299"/>
    <mergeCell ref="Z5299:AA5299"/>
    <mergeCell ref="AB5299:AC5299"/>
    <mergeCell ref="AD5299:AE5299"/>
    <mergeCell ref="AF5299:AG5299"/>
    <mergeCell ref="AH5299:AJ5299"/>
    <mergeCell ref="D5294:E5294"/>
    <mergeCell ref="F5294:J5294"/>
    <mergeCell ref="K5294:M5294"/>
    <mergeCell ref="N5294:Q5294"/>
    <mergeCell ref="R5294:U5294"/>
    <mergeCell ref="V5294:W5294"/>
    <mergeCell ref="X5294:Y5294"/>
    <mergeCell ref="Z5294:AA5294"/>
    <mergeCell ref="AB5294:AC5294"/>
    <mergeCell ref="AD5294:AE5294"/>
    <mergeCell ref="AF5294:AG5294"/>
    <mergeCell ref="AH5294:AJ5294"/>
    <mergeCell ref="D5295:E5295"/>
    <mergeCell ref="F5295:J5295"/>
    <mergeCell ref="K5295:M5295"/>
    <mergeCell ref="N5295:Q5295"/>
    <mergeCell ref="R5295:U5295"/>
    <mergeCell ref="V5295:W5295"/>
    <mergeCell ref="X5295:Y5295"/>
    <mergeCell ref="Z5295:AA5295"/>
    <mergeCell ref="AB5295:AC5295"/>
    <mergeCell ref="AD5295:AE5295"/>
    <mergeCell ref="AF5295:AG5295"/>
    <mergeCell ref="AH5295:AJ5295"/>
    <mergeCell ref="D5296:E5296"/>
    <mergeCell ref="F5296:J5296"/>
    <mergeCell ref="K5296:M5296"/>
    <mergeCell ref="N5296:Q5296"/>
    <mergeCell ref="R5296:U5296"/>
    <mergeCell ref="V5296:W5296"/>
    <mergeCell ref="X5296:Y5296"/>
    <mergeCell ref="Z5296:AA5296"/>
    <mergeCell ref="AB5296:AC5296"/>
    <mergeCell ref="AD5296:AE5296"/>
    <mergeCell ref="AF5296:AG5296"/>
    <mergeCell ref="AH5296:AJ5296"/>
    <mergeCell ref="D5291:E5291"/>
    <mergeCell ref="F5291:J5291"/>
    <mergeCell ref="K5291:M5291"/>
    <mergeCell ref="N5291:Q5291"/>
    <mergeCell ref="R5291:U5291"/>
    <mergeCell ref="V5291:W5291"/>
    <mergeCell ref="X5291:Y5291"/>
    <mergeCell ref="Z5291:AA5291"/>
    <mergeCell ref="AB5291:AC5291"/>
    <mergeCell ref="AD5291:AE5291"/>
    <mergeCell ref="AF5291:AG5291"/>
    <mergeCell ref="AH5291:AJ5291"/>
    <mergeCell ref="D5292:E5292"/>
    <mergeCell ref="F5292:J5292"/>
    <mergeCell ref="K5292:M5292"/>
    <mergeCell ref="N5292:Q5292"/>
    <mergeCell ref="R5292:U5292"/>
    <mergeCell ref="V5292:W5292"/>
    <mergeCell ref="X5292:Y5292"/>
    <mergeCell ref="Z5292:AA5292"/>
    <mergeCell ref="AB5292:AC5292"/>
    <mergeCell ref="AD5292:AE5292"/>
    <mergeCell ref="AF5292:AG5292"/>
    <mergeCell ref="AH5292:AJ5292"/>
    <mergeCell ref="D5293:E5293"/>
    <mergeCell ref="F5293:J5293"/>
    <mergeCell ref="K5293:M5293"/>
    <mergeCell ref="N5293:Q5293"/>
    <mergeCell ref="R5293:U5293"/>
    <mergeCell ref="V5293:W5293"/>
    <mergeCell ref="X5293:Y5293"/>
    <mergeCell ref="Z5293:AA5293"/>
    <mergeCell ref="AB5293:AC5293"/>
    <mergeCell ref="AD5293:AE5293"/>
    <mergeCell ref="AF5293:AG5293"/>
    <mergeCell ref="AH5293:AJ5293"/>
    <mergeCell ref="D5288:E5288"/>
    <mergeCell ref="F5288:J5288"/>
    <mergeCell ref="K5288:M5288"/>
    <mergeCell ref="N5288:Q5288"/>
    <mergeCell ref="R5288:U5288"/>
    <mergeCell ref="V5288:W5288"/>
    <mergeCell ref="X5288:Y5288"/>
    <mergeCell ref="Z5288:AA5288"/>
    <mergeCell ref="AB5288:AC5288"/>
    <mergeCell ref="AD5288:AE5288"/>
    <mergeCell ref="AF5288:AG5288"/>
    <mergeCell ref="AH5288:AJ5288"/>
    <mergeCell ref="D5289:E5289"/>
    <mergeCell ref="F5289:J5289"/>
    <mergeCell ref="K5289:M5289"/>
    <mergeCell ref="N5289:Q5289"/>
    <mergeCell ref="R5289:U5289"/>
    <mergeCell ref="V5289:W5289"/>
    <mergeCell ref="X5289:Y5289"/>
    <mergeCell ref="Z5289:AA5289"/>
    <mergeCell ref="AB5289:AC5289"/>
    <mergeCell ref="AD5289:AE5289"/>
    <mergeCell ref="AF5289:AG5289"/>
    <mergeCell ref="AH5289:AJ5289"/>
    <mergeCell ref="D5290:E5290"/>
    <mergeCell ref="F5290:J5290"/>
    <mergeCell ref="K5290:M5290"/>
    <mergeCell ref="N5290:Q5290"/>
    <mergeCell ref="R5290:U5290"/>
    <mergeCell ref="V5290:W5290"/>
    <mergeCell ref="X5290:Y5290"/>
    <mergeCell ref="Z5290:AA5290"/>
    <mergeCell ref="AB5290:AC5290"/>
    <mergeCell ref="AD5290:AE5290"/>
    <mergeCell ref="AF5290:AG5290"/>
    <mergeCell ref="AH5290:AJ5290"/>
    <mergeCell ref="D5285:E5285"/>
    <mergeCell ref="F5285:J5285"/>
    <mergeCell ref="K5285:M5285"/>
    <mergeCell ref="N5285:Q5285"/>
    <mergeCell ref="R5285:U5285"/>
    <mergeCell ref="V5285:W5285"/>
    <mergeCell ref="X5285:Y5285"/>
    <mergeCell ref="Z5285:AA5285"/>
    <mergeCell ref="AB5285:AC5285"/>
    <mergeCell ref="AD5285:AE5285"/>
    <mergeCell ref="AF5285:AG5285"/>
    <mergeCell ref="AH5285:AJ5285"/>
    <mergeCell ref="D5286:E5286"/>
    <mergeCell ref="F5286:J5286"/>
    <mergeCell ref="K5286:M5286"/>
    <mergeCell ref="N5286:Q5286"/>
    <mergeCell ref="R5286:U5286"/>
    <mergeCell ref="V5286:W5286"/>
    <mergeCell ref="X5286:Y5286"/>
    <mergeCell ref="Z5286:AA5286"/>
    <mergeCell ref="AB5286:AC5286"/>
    <mergeCell ref="AD5286:AE5286"/>
    <mergeCell ref="AF5286:AG5286"/>
    <mergeCell ref="AH5286:AJ5286"/>
    <mergeCell ref="D5287:E5287"/>
    <mergeCell ref="F5287:J5287"/>
    <mergeCell ref="K5287:M5287"/>
    <mergeCell ref="N5287:Q5287"/>
    <mergeCell ref="R5287:U5287"/>
    <mergeCell ref="V5287:W5287"/>
    <mergeCell ref="X5287:Y5287"/>
    <mergeCell ref="Z5287:AA5287"/>
    <mergeCell ref="AB5287:AC5287"/>
    <mergeCell ref="AD5287:AE5287"/>
    <mergeCell ref="AF5287:AG5287"/>
    <mergeCell ref="AH5287:AJ5287"/>
    <mergeCell ref="B5275:F5275"/>
    <mergeCell ref="H5275:R5275"/>
    <mergeCell ref="AB5276:AG5280"/>
    <mergeCell ref="B5277:E5277"/>
    <mergeCell ref="H5277:N5277"/>
    <mergeCell ref="O5277:R5277"/>
    <mergeCell ref="T5277:AA5277"/>
    <mergeCell ref="B5282:B5283"/>
    <mergeCell ref="D5282:E5283"/>
    <mergeCell ref="G5282:H5283"/>
    <mergeCell ref="J5282:M5283"/>
    <mergeCell ref="N5282:O5283"/>
    <mergeCell ref="Q5282:S5283"/>
    <mergeCell ref="T5282:U5283"/>
    <mergeCell ref="X5282:Y5283"/>
    <mergeCell ref="Z5282:AA5283"/>
    <mergeCell ref="AB5282:AB5283"/>
    <mergeCell ref="AC5282:AC5283"/>
    <mergeCell ref="AE5282:AE5283"/>
    <mergeCell ref="AF5282:AF5283"/>
    <mergeCell ref="AG5282:AH5283"/>
    <mergeCell ref="D5284:E5284"/>
    <mergeCell ref="F5284:J5284"/>
    <mergeCell ref="K5284:M5284"/>
    <mergeCell ref="N5284:Q5284"/>
    <mergeCell ref="R5284:U5284"/>
    <mergeCell ref="V5284:W5284"/>
    <mergeCell ref="X5284:Y5284"/>
    <mergeCell ref="Z5284:AA5284"/>
    <mergeCell ref="AB5284:AC5284"/>
    <mergeCell ref="AD5284:AE5284"/>
    <mergeCell ref="AF5284:AG5284"/>
    <mergeCell ref="AH5284:AJ5284"/>
    <mergeCell ref="D5266:E5266"/>
    <mergeCell ref="F5266:J5266"/>
    <mergeCell ref="K5266:M5266"/>
    <mergeCell ref="N5266:Q5266"/>
    <mergeCell ref="R5266:U5266"/>
    <mergeCell ref="V5266:W5266"/>
    <mergeCell ref="D5267:E5267"/>
    <mergeCell ref="F5267:J5267"/>
    <mergeCell ref="K5267:M5267"/>
    <mergeCell ref="N5267:Q5267"/>
    <mergeCell ref="R5267:U5267"/>
    <mergeCell ref="V5267:W5267"/>
    <mergeCell ref="D5268:E5268"/>
    <mergeCell ref="F5268:J5268"/>
    <mergeCell ref="K5268:M5268"/>
    <mergeCell ref="N5268:Q5268"/>
    <mergeCell ref="R5268:U5268"/>
    <mergeCell ref="V5268:W5268"/>
    <mergeCell ref="D5269:E5269"/>
    <mergeCell ref="F5269:J5269"/>
    <mergeCell ref="K5269:M5269"/>
    <mergeCell ref="N5269:Q5269"/>
    <mergeCell ref="R5269:U5269"/>
    <mergeCell ref="V5269:W5269"/>
    <mergeCell ref="D5270:E5270"/>
    <mergeCell ref="F5270:J5270"/>
    <mergeCell ref="K5270:M5270"/>
    <mergeCell ref="N5270:Q5270"/>
    <mergeCell ref="R5270:U5270"/>
    <mergeCell ref="V5270:W5270"/>
    <mergeCell ref="D5271:E5271"/>
    <mergeCell ref="F5271:J5271"/>
    <mergeCell ref="K5271:M5271"/>
    <mergeCell ref="N5271:Q5271"/>
    <mergeCell ref="R5271:U5271"/>
    <mergeCell ref="V5271:W5271"/>
    <mergeCell ref="D5260:E5260"/>
    <mergeCell ref="F5260:J5260"/>
    <mergeCell ref="K5260:M5260"/>
    <mergeCell ref="N5260:Q5260"/>
    <mergeCell ref="R5260:U5260"/>
    <mergeCell ref="V5260:W5260"/>
    <mergeCell ref="D5261:E5261"/>
    <mergeCell ref="F5261:J5261"/>
    <mergeCell ref="K5261:M5261"/>
    <mergeCell ref="N5261:Q5261"/>
    <mergeCell ref="R5261:U5261"/>
    <mergeCell ref="V5261:W5261"/>
    <mergeCell ref="D5262:E5262"/>
    <mergeCell ref="F5262:J5262"/>
    <mergeCell ref="K5262:M5262"/>
    <mergeCell ref="N5262:Q5262"/>
    <mergeCell ref="R5262:U5262"/>
    <mergeCell ref="V5262:W5262"/>
    <mergeCell ref="D5263:E5263"/>
    <mergeCell ref="F5263:J5263"/>
    <mergeCell ref="K5263:M5263"/>
    <mergeCell ref="N5263:Q5263"/>
    <mergeCell ref="R5263:U5263"/>
    <mergeCell ref="V5263:W5263"/>
    <mergeCell ref="D5264:E5264"/>
    <mergeCell ref="F5264:J5264"/>
    <mergeCell ref="K5264:M5264"/>
    <mergeCell ref="N5264:Q5264"/>
    <mergeCell ref="R5264:U5264"/>
    <mergeCell ref="V5264:W5264"/>
    <mergeCell ref="D5265:E5265"/>
    <mergeCell ref="F5265:J5265"/>
    <mergeCell ref="K5265:M5265"/>
    <mergeCell ref="N5265:Q5265"/>
    <mergeCell ref="R5265:U5265"/>
    <mergeCell ref="V5265:W5265"/>
    <mergeCell ref="D5254:E5254"/>
    <mergeCell ref="F5254:J5254"/>
    <mergeCell ref="K5254:M5254"/>
    <mergeCell ref="N5254:Q5254"/>
    <mergeCell ref="R5254:U5254"/>
    <mergeCell ref="V5254:W5254"/>
    <mergeCell ref="D5255:E5255"/>
    <mergeCell ref="F5255:J5255"/>
    <mergeCell ref="K5255:M5255"/>
    <mergeCell ref="N5255:Q5255"/>
    <mergeCell ref="R5255:U5255"/>
    <mergeCell ref="V5255:W5255"/>
    <mergeCell ref="D5256:E5256"/>
    <mergeCell ref="F5256:J5256"/>
    <mergeCell ref="K5256:M5256"/>
    <mergeCell ref="N5256:Q5256"/>
    <mergeCell ref="R5256:U5256"/>
    <mergeCell ref="V5256:W5256"/>
    <mergeCell ref="D5257:E5257"/>
    <mergeCell ref="F5257:J5257"/>
    <mergeCell ref="K5257:M5257"/>
    <mergeCell ref="N5257:Q5257"/>
    <mergeCell ref="R5257:U5257"/>
    <mergeCell ref="V5257:W5257"/>
    <mergeCell ref="D5258:E5258"/>
    <mergeCell ref="F5258:J5258"/>
    <mergeCell ref="K5258:M5258"/>
    <mergeCell ref="N5258:Q5258"/>
    <mergeCell ref="R5258:U5258"/>
    <mergeCell ref="V5258:W5258"/>
    <mergeCell ref="D5259:E5259"/>
    <mergeCell ref="F5259:J5259"/>
    <mergeCell ref="K5259:M5259"/>
    <mergeCell ref="N5259:Q5259"/>
    <mergeCell ref="R5259:U5259"/>
    <mergeCell ref="V5259:W5259"/>
    <mergeCell ref="D5248:E5248"/>
    <mergeCell ref="F5248:J5248"/>
    <mergeCell ref="K5248:M5248"/>
    <mergeCell ref="N5248:Q5248"/>
    <mergeCell ref="R5248:U5248"/>
    <mergeCell ref="V5248:W5248"/>
    <mergeCell ref="T5246:U5247"/>
    <mergeCell ref="X5246:Y5247"/>
    <mergeCell ref="D5249:E5249"/>
    <mergeCell ref="F5249:J5249"/>
    <mergeCell ref="K5249:M5249"/>
    <mergeCell ref="N5249:Q5249"/>
    <mergeCell ref="R5249:U5249"/>
    <mergeCell ref="V5249:W5249"/>
    <mergeCell ref="D5250:E5250"/>
    <mergeCell ref="F5250:J5250"/>
    <mergeCell ref="K5250:M5250"/>
    <mergeCell ref="N5250:Q5250"/>
    <mergeCell ref="R5250:U5250"/>
    <mergeCell ref="V5250:W5250"/>
    <mergeCell ref="D5251:E5251"/>
    <mergeCell ref="F5251:J5251"/>
    <mergeCell ref="K5251:M5251"/>
    <mergeCell ref="N5251:Q5251"/>
    <mergeCell ref="R5251:U5251"/>
    <mergeCell ref="V5251:W5251"/>
    <mergeCell ref="D5252:E5252"/>
    <mergeCell ref="F5252:J5252"/>
    <mergeCell ref="K5252:M5252"/>
    <mergeCell ref="N5252:Q5252"/>
    <mergeCell ref="R5252:U5252"/>
    <mergeCell ref="V5252:W5252"/>
    <mergeCell ref="D5253:E5253"/>
    <mergeCell ref="F5253:J5253"/>
    <mergeCell ref="K5253:M5253"/>
    <mergeCell ref="N5253:Q5253"/>
    <mergeCell ref="R5253:U5253"/>
    <mergeCell ref="V5253:W5253"/>
    <mergeCell ref="D5236:E5236"/>
    <mergeCell ref="F5236:J5236"/>
    <mergeCell ref="K5236:M5236"/>
    <mergeCell ref="N5236:Q5236"/>
    <mergeCell ref="R5236:U5236"/>
    <mergeCell ref="V5236:W5236"/>
    <mergeCell ref="X5236:Y5236"/>
    <mergeCell ref="Z5236:AA5236"/>
    <mergeCell ref="AB5236:AC5236"/>
    <mergeCell ref="AD5236:AE5236"/>
    <mergeCell ref="AF5236:AG5236"/>
    <mergeCell ref="AH5236:AJ5236"/>
    <mergeCell ref="D5237:E5237"/>
    <mergeCell ref="F5237:J5237"/>
    <mergeCell ref="K5237:M5237"/>
    <mergeCell ref="N5237:Q5237"/>
    <mergeCell ref="R5237:U5237"/>
    <mergeCell ref="V5237:W5237"/>
    <mergeCell ref="X5237:Y5237"/>
    <mergeCell ref="Z5237:AA5237"/>
    <mergeCell ref="AB5237:AC5237"/>
    <mergeCell ref="AD5237:AE5237"/>
    <mergeCell ref="AF5237:AG5237"/>
    <mergeCell ref="AH5237:AJ5237"/>
    <mergeCell ref="B5238:E5238"/>
    <mergeCell ref="B5239:F5239"/>
    <mergeCell ref="H5239:R5239"/>
    <mergeCell ref="AB5240:AG5244"/>
    <mergeCell ref="B5241:E5241"/>
    <mergeCell ref="H5241:N5241"/>
    <mergeCell ref="O5241:R5241"/>
    <mergeCell ref="T5241:AA5241"/>
    <mergeCell ref="Z5246:AA5247"/>
    <mergeCell ref="AB5246:AB5247"/>
    <mergeCell ref="AC5246:AC5247"/>
    <mergeCell ref="AE5246:AE5247"/>
    <mergeCell ref="B5246:B5247"/>
    <mergeCell ref="D5246:E5247"/>
    <mergeCell ref="G5246:H5247"/>
    <mergeCell ref="J5246:M5247"/>
    <mergeCell ref="N5246:O5247"/>
    <mergeCell ref="Q5246:S5247"/>
    <mergeCell ref="AF5246:AF5247"/>
    <mergeCell ref="AG5246:AH5247"/>
    <mergeCell ref="D5233:E5233"/>
    <mergeCell ref="F5233:J5233"/>
    <mergeCell ref="K5233:M5233"/>
    <mergeCell ref="N5233:Q5233"/>
    <mergeCell ref="R5233:U5233"/>
    <mergeCell ref="V5233:W5233"/>
    <mergeCell ref="X5233:Y5233"/>
    <mergeCell ref="Z5233:AA5233"/>
    <mergeCell ref="AB5233:AC5233"/>
    <mergeCell ref="AD5233:AE5233"/>
    <mergeCell ref="AF5233:AG5233"/>
    <mergeCell ref="AH5233:AJ5233"/>
    <mergeCell ref="D5234:E5234"/>
    <mergeCell ref="F5234:J5234"/>
    <mergeCell ref="K5234:M5234"/>
    <mergeCell ref="N5234:Q5234"/>
    <mergeCell ref="R5234:U5234"/>
    <mergeCell ref="V5234:W5234"/>
    <mergeCell ref="X5234:Y5234"/>
    <mergeCell ref="Z5234:AA5234"/>
    <mergeCell ref="AB5234:AC5234"/>
    <mergeCell ref="AD5234:AE5234"/>
    <mergeCell ref="AF5234:AG5234"/>
    <mergeCell ref="AH5234:AJ5234"/>
    <mergeCell ref="D5235:E5235"/>
    <mergeCell ref="F5235:J5235"/>
    <mergeCell ref="K5235:M5235"/>
    <mergeCell ref="N5235:Q5235"/>
    <mergeCell ref="R5235:U5235"/>
    <mergeCell ref="V5235:W5235"/>
    <mergeCell ref="X5235:Y5235"/>
    <mergeCell ref="Z5235:AA5235"/>
    <mergeCell ref="AB5235:AC5235"/>
    <mergeCell ref="AD5235:AE5235"/>
    <mergeCell ref="AF5235:AG5235"/>
    <mergeCell ref="AH5235:AJ5235"/>
    <mergeCell ref="D5230:E5230"/>
    <mergeCell ref="F5230:J5230"/>
    <mergeCell ref="K5230:M5230"/>
    <mergeCell ref="N5230:Q5230"/>
    <mergeCell ref="R5230:U5230"/>
    <mergeCell ref="V5230:W5230"/>
    <mergeCell ref="X5230:Y5230"/>
    <mergeCell ref="Z5230:AA5230"/>
    <mergeCell ref="AB5230:AC5230"/>
    <mergeCell ref="AD5230:AE5230"/>
    <mergeCell ref="AF5230:AG5230"/>
    <mergeCell ref="AH5230:AJ5230"/>
    <mergeCell ref="D5231:E5231"/>
    <mergeCell ref="F5231:J5231"/>
    <mergeCell ref="K5231:M5231"/>
    <mergeCell ref="N5231:Q5231"/>
    <mergeCell ref="R5231:U5231"/>
    <mergeCell ref="V5231:W5231"/>
    <mergeCell ref="X5231:Y5231"/>
    <mergeCell ref="Z5231:AA5231"/>
    <mergeCell ref="AB5231:AC5231"/>
    <mergeCell ref="AD5231:AE5231"/>
    <mergeCell ref="AF5231:AG5231"/>
    <mergeCell ref="AH5231:AJ5231"/>
    <mergeCell ref="D5232:E5232"/>
    <mergeCell ref="F5232:J5232"/>
    <mergeCell ref="K5232:M5232"/>
    <mergeCell ref="N5232:Q5232"/>
    <mergeCell ref="R5232:U5232"/>
    <mergeCell ref="V5232:W5232"/>
    <mergeCell ref="X5232:Y5232"/>
    <mergeCell ref="Z5232:AA5232"/>
    <mergeCell ref="AB5232:AC5232"/>
    <mergeCell ref="AD5232:AE5232"/>
    <mergeCell ref="AF5232:AG5232"/>
    <mergeCell ref="AH5232:AJ5232"/>
    <mergeCell ref="D5227:E5227"/>
    <mergeCell ref="F5227:J5227"/>
    <mergeCell ref="K5227:M5227"/>
    <mergeCell ref="N5227:Q5227"/>
    <mergeCell ref="R5227:U5227"/>
    <mergeCell ref="V5227:W5227"/>
    <mergeCell ref="X5227:Y5227"/>
    <mergeCell ref="Z5227:AA5227"/>
    <mergeCell ref="AB5227:AC5227"/>
    <mergeCell ref="AD5227:AE5227"/>
    <mergeCell ref="AF5227:AG5227"/>
    <mergeCell ref="AH5227:AJ5227"/>
    <mergeCell ref="D5228:E5228"/>
    <mergeCell ref="F5228:J5228"/>
    <mergeCell ref="K5228:M5228"/>
    <mergeCell ref="N5228:Q5228"/>
    <mergeCell ref="R5228:U5228"/>
    <mergeCell ref="V5228:W5228"/>
    <mergeCell ref="X5228:Y5228"/>
    <mergeCell ref="Z5228:AA5228"/>
    <mergeCell ref="AB5228:AC5228"/>
    <mergeCell ref="AD5228:AE5228"/>
    <mergeCell ref="AF5228:AG5228"/>
    <mergeCell ref="AH5228:AJ5228"/>
    <mergeCell ref="D5229:E5229"/>
    <mergeCell ref="F5229:J5229"/>
    <mergeCell ref="K5229:M5229"/>
    <mergeCell ref="N5229:Q5229"/>
    <mergeCell ref="R5229:U5229"/>
    <mergeCell ref="V5229:W5229"/>
    <mergeCell ref="X5229:Y5229"/>
    <mergeCell ref="Z5229:AA5229"/>
    <mergeCell ref="AB5229:AC5229"/>
    <mergeCell ref="AD5229:AE5229"/>
    <mergeCell ref="AF5229:AG5229"/>
    <mergeCell ref="AH5229:AJ5229"/>
    <mergeCell ref="D5224:E5224"/>
    <mergeCell ref="F5224:J5224"/>
    <mergeCell ref="K5224:M5224"/>
    <mergeCell ref="N5224:Q5224"/>
    <mergeCell ref="R5224:U5224"/>
    <mergeCell ref="V5224:W5224"/>
    <mergeCell ref="X5224:Y5224"/>
    <mergeCell ref="Z5224:AA5224"/>
    <mergeCell ref="AB5224:AC5224"/>
    <mergeCell ref="AD5224:AE5224"/>
    <mergeCell ref="AF5224:AG5224"/>
    <mergeCell ref="AH5224:AJ5224"/>
    <mergeCell ref="D5225:E5225"/>
    <mergeCell ref="F5225:J5225"/>
    <mergeCell ref="K5225:M5225"/>
    <mergeCell ref="N5225:Q5225"/>
    <mergeCell ref="R5225:U5225"/>
    <mergeCell ref="V5225:W5225"/>
    <mergeCell ref="X5225:Y5225"/>
    <mergeCell ref="Z5225:AA5225"/>
    <mergeCell ref="AB5225:AC5225"/>
    <mergeCell ref="AD5225:AE5225"/>
    <mergeCell ref="AF5225:AG5225"/>
    <mergeCell ref="AH5225:AJ5225"/>
    <mergeCell ref="D5226:E5226"/>
    <mergeCell ref="F5226:J5226"/>
    <mergeCell ref="K5226:M5226"/>
    <mergeCell ref="N5226:Q5226"/>
    <mergeCell ref="R5226:U5226"/>
    <mergeCell ref="V5226:W5226"/>
    <mergeCell ref="X5226:Y5226"/>
    <mergeCell ref="Z5226:AA5226"/>
    <mergeCell ref="AB5226:AC5226"/>
    <mergeCell ref="AD5226:AE5226"/>
    <mergeCell ref="AF5226:AG5226"/>
    <mergeCell ref="AH5226:AJ5226"/>
    <mergeCell ref="D5221:E5221"/>
    <mergeCell ref="F5221:J5221"/>
    <mergeCell ref="K5221:M5221"/>
    <mergeCell ref="N5221:Q5221"/>
    <mergeCell ref="R5221:U5221"/>
    <mergeCell ref="V5221:W5221"/>
    <mergeCell ref="X5221:Y5221"/>
    <mergeCell ref="Z5221:AA5221"/>
    <mergeCell ref="AB5221:AC5221"/>
    <mergeCell ref="AD5221:AE5221"/>
    <mergeCell ref="AF5221:AG5221"/>
    <mergeCell ref="AH5221:AJ5221"/>
    <mergeCell ref="D5222:E5222"/>
    <mergeCell ref="F5222:J5222"/>
    <mergeCell ref="K5222:M5222"/>
    <mergeCell ref="N5222:Q5222"/>
    <mergeCell ref="R5222:U5222"/>
    <mergeCell ref="V5222:W5222"/>
    <mergeCell ref="X5222:Y5222"/>
    <mergeCell ref="Z5222:AA5222"/>
    <mergeCell ref="AB5222:AC5222"/>
    <mergeCell ref="AD5222:AE5222"/>
    <mergeCell ref="AF5222:AG5222"/>
    <mergeCell ref="AH5222:AJ5222"/>
    <mergeCell ref="D5223:E5223"/>
    <mergeCell ref="F5223:J5223"/>
    <mergeCell ref="K5223:M5223"/>
    <mergeCell ref="N5223:Q5223"/>
    <mergeCell ref="R5223:U5223"/>
    <mergeCell ref="V5223:W5223"/>
    <mergeCell ref="X5223:Y5223"/>
    <mergeCell ref="Z5223:AA5223"/>
    <mergeCell ref="AB5223:AC5223"/>
    <mergeCell ref="AD5223:AE5223"/>
    <mergeCell ref="AF5223:AG5223"/>
    <mergeCell ref="AH5223:AJ5223"/>
    <mergeCell ref="D5218:E5218"/>
    <mergeCell ref="F5218:J5218"/>
    <mergeCell ref="K5218:M5218"/>
    <mergeCell ref="N5218:Q5218"/>
    <mergeCell ref="R5218:U5218"/>
    <mergeCell ref="V5218:W5218"/>
    <mergeCell ref="X5218:Y5218"/>
    <mergeCell ref="Z5218:AA5218"/>
    <mergeCell ref="AB5218:AC5218"/>
    <mergeCell ref="AD5218:AE5218"/>
    <mergeCell ref="AF5218:AG5218"/>
    <mergeCell ref="AH5218:AJ5218"/>
    <mergeCell ref="D5219:E5219"/>
    <mergeCell ref="F5219:J5219"/>
    <mergeCell ref="K5219:M5219"/>
    <mergeCell ref="N5219:Q5219"/>
    <mergeCell ref="R5219:U5219"/>
    <mergeCell ref="V5219:W5219"/>
    <mergeCell ref="X5219:Y5219"/>
    <mergeCell ref="Z5219:AA5219"/>
    <mergeCell ref="AB5219:AC5219"/>
    <mergeCell ref="AD5219:AE5219"/>
    <mergeCell ref="AF5219:AG5219"/>
    <mergeCell ref="AH5219:AJ5219"/>
    <mergeCell ref="D5220:E5220"/>
    <mergeCell ref="F5220:J5220"/>
    <mergeCell ref="K5220:M5220"/>
    <mergeCell ref="N5220:Q5220"/>
    <mergeCell ref="R5220:U5220"/>
    <mergeCell ref="V5220:W5220"/>
    <mergeCell ref="X5220:Y5220"/>
    <mergeCell ref="Z5220:AA5220"/>
    <mergeCell ref="AB5220:AC5220"/>
    <mergeCell ref="AD5220:AE5220"/>
    <mergeCell ref="AF5220:AG5220"/>
    <mergeCell ref="AH5220:AJ5220"/>
    <mergeCell ref="D5215:E5215"/>
    <mergeCell ref="F5215:J5215"/>
    <mergeCell ref="K5215:M5215"/>
    <mergeCell ref="N5215:Q5215"/>
    <mergeCell ref="R5215:U5215"/>
    <mergeCell ref="V5215:W5215"/>
    <mergeCell ref="X5215:Y5215"/>
    <mergeCell ref="Z5215:AA5215"/>
    <mergeCell ref="AB5215:AC5215"/>
    <mergeCell ref="AD5215:AE5215"/>
    <mergeCell ref="AF5215:AG5215"/>
    <mergeCell ref="AH5215:AJ5215"/>
    <mergeCell ref="D5216:E5216"/>
    <mergeCell ref="F5216:J5216"/>
    <mergeCell ref="K5216:M5216"/>
    <mergeCell ref="N5216:Q5216"/>
    <mergeCell ref="R5216:U5216"/>
    <mergeCell ref="V5216:W5216"/>
    <mergeCell ref="X5216:Y5216"/>
    <mergeCell ref="Z5216:AA5216"/>
    <mergeCell ref="AB5216:AC5216"/>
    <mergeCell ref="AD5216:AE5216"/>
    <mergeCell ref="AF5216:AG5216"/>
    <mergeCell ref="AH5216:AJ5216"/>
    <mergeCell ref="D5217:E5217"/>
    <mergeCell ref="F5217:J5217"/>
    <mergeCell ref="K5217:M5217"/>
    <mergeCell ref="N5217:Q5217"/>
    <mergeCell ref="R5217:U5217"/>
    <mergeCell ref="V5217:W5217"/>
    <mergeCell ref="X5217:Y5217"/>
    <mergeCell ref="Z5217:AA5217"/>
    <mergeCell ref="AB5217:AC5217"/>
    <mergeCell ref="AD5217:AE5217"/>
    <mergeCell ref="AF5217:AG5217"/>
    <mergeCell ref="AH5217:AJ5217"/>
    <mergeCell ref="D5212:E5212"/>
    <mergeCell ref="F5212:J5212"/>
    <mergeCell ref="K5212:M5212"/>
    <mergeCell ref="N5212:Q5212"/>
    <mergeCell ref="R5212:U5212"/>
    <mergeCell ref="V5212:W5212"/>
    <mergeCell ref="X5212:Y5212"/>
    <mergeCell ref="Z5212:AA5212"/>
    <mergeCell ref="AB5212:AC5212"/>
    <mergeCell ref="AD5212:AE5212"/>
    <mergeCell ref="AF5212:AG5212"/>
    <mergeCell ref="AH5212:AJ5212"/>
    <mergeCell ref="D5213:E5213"/>
    <mergeCell ref="F5213:J5213"/>
    <mergeCell ref="K5213:M5213"/>
    <mergeCell ref="N5213:Q5213"/>
    <mergeCell ref="R5213:U5213"/>
    <mergeCell ref="V5213:W5213"/>
    <mergeCell ref="X5213:Y5213"/>
    <mergeCell ref="Z5213:AA5213"/>
    <mergeCell ref="AB5213:AC5213"/>
    <mergeCell ref="AD5213:AE5213"/>
    <mergeCell ref="AF5213:AG5213"/>
    <mergeCell ref="AH5213:AJ5213"/>
    <mergeCell ref="D5214:E5214"/>
    <mergeCell ref="F5214:J5214"/>
    <mergeCell ref="K5214:M5214"/>
    <mergeCell ref="N5214:Q5214"/>
    <mergeCell ref="R5214:U5214"/>
    <mergeCell ref="V5214:W5214"/>
    <mergeCell ref="X5214:Y5214"/>
    <mergeCell ref="Z5214:AA5214"/>
    <mergeCell ref="AB5214:AC5214"/>
    <mergeCell ref="AD5214:AE5214"/>
    <mergeCell ref="AF5214:AG5214"/>
    <mergeCell ref="AH5214:AJ5214"/>
    <mergeCell ref="D5209:E5209"/>
    <mergeCell ref="F5209:J5209"/>
    <mergeCell ref="K5209:M5209"/>
    <mergeCell ref="N5209:Q5209"/>
    <mergeCell ref="R5209:U5209"/>
    <mergeCell ref="V5209:W5209"/>
    <mergeCell ref="X5209:Y5209"/>
    <mergeCell ref="Z5209:AA5209"/>
    <mergeCell ref="AB5209:AC5209"/>
    <mergeCell ref="AD5209:AE5209"/>
    <mergeCell ref="AF5209:AG5209"/>
    <mergeCell ref="AH5209:AJ5209"/>
    <mergeCell ref="D5210:E5210"/>
    <mergeCell ref="F5210:J5210"/>
    <mergeCell ref="K5210:M5210"/>
    <mergeCell ref="N5210:Q5210"/>
    <mergeCell ref="R5210:U5210"/>
    <mergeCell ref="V5210:W5210"/>
    <mergeCell ref="X5210:Y5210"/>
    <mergeCell ref="Z5210:AA5210"/>
    <mergeCell ref="AB5210:AC5210"/>
    <mergeCell ref="AD5210:AE5210"/>
    <mergeCell ref="AF5210:AG5210"/>
    <mergeCell ref="AH5210:AJ5210"/>
    <mergeCell ref="D5211:E5211"/>
    <mergeCell ref="F5211:J5211"/>
    <mergeCell ref="K5211:M5211"/>
    <mergeCell ref="N5211:Q5211"/>
    <mergeCell ref="R5211:U5211"/>
    <mergeCell ref="V5211:W5211"/>
    <mergeCell ref="X5211:Y5211"/>
    <mergeCell ref="Z5211:AA5211"/>
    <mergeCell ref="AB5211:AC5211"/>
    <mergeCell ref="AD5211:AE5211"/>
    <mergeCell ref="AF5211:AG5211"/>
    <mergeCell ref="AH5211:AJ5211"/>
    <mergeCell ref="D5206:E5206"/>
    <mergeCell ref="F5206:J5206"/>
    <mergeCell ref="K5206:M5206"/>
    <mergeCell ref="N5206:Q5206"/>
    <mergeCell ref="R5206:U5206"/>
    <mergeCell ref="V5206:W5206"/>
    <mergeCell ref="X5206:Y5206"/>
    <mergeCell ref="Z5206:AA5206"/>
    <mergeCell ref="AB5206:AC5206"/>
    <mergeCell ref="AD5206:AE5206"/>
    <mergeCell ref="AF5206:AG5206"/>
    <mergeCell ref="AH5206:AJ5206"/>
    <mergeCell ref="D5207:E5207"/>
    <mergeCell ref="F5207:J5207"/>
    <mergeCell ref="K5207:M5207"/>
    <mergeCell ref="N5207:Q5207"/>
    <mergeCell ref="R5207:U5207"/>
    <mergeCell ref="V5207:W5207"/>
    <mergeCell ref="X5207:Y5207"/>
    <mergeCell ref="Z5207:AA5207"/>
    <mergeCell ref="AB5207:AC5207"/>
    <mergeCell ref="AD5207:AE5207"/>
    <mergeCell ref="AF5207:AG5207"/>
    <mergeCell ref="AH5207:AJ5207"/>
    <mergeCell ref="D5208:E5208"/>
    <mergeCell ref="F5208:J5208"/>
    <mergeCell ref="K5208:M5208"/>
    <mergeCell ref="N5208:Q5208"/>
    <mergeCell ref="R5208:U5208"/>
    <mergeCell ref="V5208:W5208"/>
    <mergeCell ref="X5208:Y5208"/>
    <mergeCell ref="Z5208:AA5208"/>
    <mergeCell ref="AB5208:AC5208"/>
    <mergeCell ref="AD5208:AE5208"/>
    <mergeCell ref="AF5208:AG5208"/>
    <mergeCell ref="AH5208:AJ5208"/>
    <mergeCell ref="D5203:E5203"/>
    <mergeCell ref="F5203:J5203"/>
    <mergeCell ref="K5203:M5203"/>
    <mergeCell ref="N5203:Q5203"/>
    <mergeCell ref="R5203:U5203"/>
    <mergeCell ref="V5203:W5203"/>
    <mergeCell ref="X5203:Y5203"/>
    <mergeCell ref="Z5203:AA5203"/>
    <mergeCell ref="AB5203:AC5203"/>
    <mergeCell ref="AD5203:AE5203"/>
    <mergeCell ref="AF5203:AG5203"/>
    <mergeCell ref="AH5203:AJ5203"/>
    <mergeCell ref="D5204:E5204"/>
    <mergeCell ref="F5204:J5204"/>
    <mergeCell ref="K5204:M5204"/>
    <mergeCell ref="N5204:Q5204"/>
    <mergeCell ref="R5204:U5204"/>
    <mergeCell ref="V5204:W5204"/>
    <mergeCell ref="X5204:Y5204"/>
    <mergeCell ref="Z5204:AA5204"/>
    <mergeCell ref="AB5204:AC5204"/>
    <mergeCell ref="AD5204:AE5204"/>
    <mergeCell ref="AF5204:AG5204"/>
    <mergeCell ref="AH5204:AJ5204"/>
    <mergeCell ref="D5205:E5205"/>
    <mergeCell ref="F5205:J5205"/>
    <mergeCell ref="K5205:M5205"/>
    <mergeCell ref="N5205:Q5205"/>
    <mergeCell ref="R5205:U5205"/>
    <mergeCell ref="V5205:W5205"/>
    <mergeCell ref="X5205:Y5205"/>
    <mergeCell ref="Z5205:AA5205"/>
    <mergeCell ref="AB5205:AC5205"/>
    <mergeCell ref="AD5205:AE5205"/>
    <mergeCell ref="AF5205:AG5205"/>
    <mergeCell ref="AH5205:AJ5205"/>
    <mergeCell ref="D5200:E5200"/>
    <mergeCell ref="F5200:J5200"/>
    <mergeCell ref="K5200:M5200"/>
    <mergeCell ref="N5200:Q5200"/>
    <mergeCell ref="R5200:U5200"/>
    <mergeCell ref="V5200:W5200"/>
    <mergeCell ref="X5200:Y5200"/>
    <mergeCell ref="Z5200:AA5200"/>
    <mergeCell ref="AB5200:AC5200"/>
    <mergeCell ref="AD5200:AE5200"/>
    <mergeCell ref="AF5200:AG5200"/>
    <mergeCell ref="AH5200:AJ5200"/>
    <mergeCell ref="D5201:E5201"/>
    <mergeCell ref="F5201:J5201"/>
    <mergeCell ref="K5201:M5201"/>
    <mergeCell ref="N5201:Q5201"/>
    <mergeCell ref="R5201:U5201"/>
    <mergeCell ref="V5201:W5201"/>
    <mergeCell ref="X5201:Y5201"/>
    <mergeCell ref="Z5201:AA5201"/>
    <mergeCell ref="AB5201:AC5201"/>
    <mergeCell ref="AD5201:AE5201"/>
    <mergeCell ref="AF5201:AG5201"/>
    <mergeCell ref="AH5201:AJ5201"/>
    <mergeCell ref="D5202:E5202"/>
    <mergeCell ref="F5202:J5202"/>
    <mergeCell ref="K5202:M5202"/>
    <mergeCell ref="N5202:Q5202"/>
    <mergeCell ref="R5202:U5202"/>
    <mergeCell ref="V5202:W5202"/>
    <mergeCell ref="X5202:Y5202"/>
    <mergeCell ref="Z5202:AA5202"/>
    <mergeCell ref="AB5202:AC5202"/>
    <mergeCell ref="AD5202:AE5202"/>
    <mergeCell ref="AF5202:AG5202"/>
    <mergeCell ref="AH5202:AJ5202"/>
    <mergeCell ref="B5190:F5190"/>
    <mergeCell ref="H5190:R5190"/>
    <mergeCell ref="AB5191:AG5195"/>
    <mergeCell ref="B5192:E5192"/>
    <mergeCell ref="H5192:N5192"/>
    <mergeCell ref="O5192:R5192"/>
    <mergeCell ref="T5192:AA5192"/>
    <mergeCell ref="B5197:B5198"/>
    <mergeCell ref="D5197:E5198"/>
    <mergeCell ref="G5197:H5198"/>
    <mergeCell ref="J5197:M5198"/>
    <mergeCell ref="N5197:O5198"/>
    <mergeCell ref="Q5197:S5198"/>
    <mergeCell ref="T5197:U5198"/>
    <mergeCell ref="X5197:Y5198"/>
    <mergeCell ref="Z5197:AA5198"/>
    <mergeCell ref="AB5197:AB5198"/>
    <mergeCell ref="AC5197:AC5198"/>
    <mergeCell ref="AE5197:AE5198"/>
    <mergeCell ref="AF5197:AF5198"/>
    <mergeCell ref="AG5197:AH5198"/>
    <mergeCell ref="D5199:E5199"/>
    <mergeCell ref="F5199:J5199"/>
    <mergeCell ref="K5199:M5199"/>
    <mergeCell ref="N5199:Q5199"/>
    <mergeCell ref="R5199:U5199"/>
    <mergeCell ref="V5199:W5199"/>
    <mergeCell ref="X5199:Y5199"/>
    <mergeCell ref="Z5199:AA5199"/>
    <mergeCell ref="AB5199:AC5199"/>
    <mergeCell ref="AD5199:AE5199"/>
    <mergeCell ref="AF5199:AG5199"/>
    <mergeCell ref="AH5199:AJ5199"/>
    <mergeCell ref="D5181:E5181"/>
    <mergeCell ref="F5181:J5181"/>
    <mergeCell ref="K5181:M5181"/>
    <mergeCell ref="N5181:Q5181"/>
    <mergeCell ref="R5181:U5181"/>
    <mergeCell ref="V5181:W5181"/>
    <mergeCell ref="D5182:E5182"/>
    <mergeCell ref="F5182:J5182"/>
    <mergeCell ref="K5182:M5182"/>
    <mergeCell ref="N5182:Q5182"/>
    <mergeCell ref="R5182:U5182"/>
    <mergeCell ref="V5182:W5182"/>
    <mergeCell ref="D5183:E5183"/>
    <mergeCell ref="F5183:J5183"/>
    <mergeCell ref="K5183:M5183"/>
    <mergeCell ref="N5183:Q5183"/>
    <mergeCell ref="R5183:U5183"/>
    <mergeCell ref="V5183:W5183"/>
    <mergeCell ref="D5184:E5184"/>
    <mergeCell ref="F5184:J5184"/>
    <mergeCell ref="K5184:M5184"/>
    <mergeCell ref="N5184:Q5184"/>
    <mergeCell ref="R5184:U5184"/>
    <mergeCell ref="V5184:W5184"/>
    <mergeCell ref="D5185:E5185"/>
    <mergeCell ref="F5185:J5185"/>
    <mergeCell ref="K5185:M5185"/>
    <mergeCell ref="N5185:Q5185"/>
    <mergeCell ref="R5185:U5185"/>
    <mergeCell ref="V5185:W5185"/>
    <mergeCell ref="D5186:E5186"/>
    <mergeCell ref="F5186:J5186"/>
    <mergeCell ref="K5186:M5186"/>
    <mergeCell ref="N5186:Q5186"/>
    <mergeCell ref="R5186:U5186"/>
    <mergeCell ref="V5186:W5186"/>
    <mergeCell ref="D5175:E5175"/>
    <mergeCell ref="F5175:J5175"/>
    <mergeCell ref="K5175:M5175"/>
    <mergeCell ref="N5175:Q5175"/>
    <mergeCell ref="R5175:U5175"/>
    <mergeCell ref="V5175:W5175"/>
    <mergeCell ref="D5176:E5176"/>
    <mergeCell ref="F5176:J5176"/>
    <mergeCell ref="K5176:M5176"/>
    <mergeCell ref="N5176:Q5176"/>
    <mergeCell ref="R5176:U5176"/>
    <mergeCell ref="V5176:W5176"/>
    <mergeCell ref="D5177:E5177"/>
    <mergeCell ref="F5177:J5177"/>
    <mergeCell ref="K5177:M5177"/>
    <mergeCell ref="N5177:Q5177"/>
    <mergeCell ref="R5177:U5177"/>
    <mergeCell ref="V5177:W5177"/>
    <mergeCell ref="D5178:E5178"/>
    <mergeCell ref="F5178:J5178"/>
    <mergeCell ref="K5178:M5178"/>
    <mergeCell ref="N5178:Q5178"/>
    <mergeCell ref="R5178:U5178"/>
    <mergeCell ref="V5178:W5178"/>
    <mergeCell ref="D5179:E5179"/>
    <mergeCell ref="F5179:J5179"/>
    <mergeCell ref="K5179:M5179"/>
    <mergeCell ref="N5179:Q5179"/>
    <mergeCell ref="R5179:U5179"/>
    <mergeCell ref="V5179:W5179"/>
    <mergeCell ref="D5180:E5180"/>
    <mergeCell ref="F5180:J5180"/>
    <mergeCell ref="K5180:M5180"/>
    <mergeCell ref="N5180:Q5180"/>
    <mergeCell ref="R5180:U5180"/>
    <mergeCell ref="V5180:W5180"/>
    <mergeCell ref="D5169:E5169"/>
    <mergeCell ref="F5169:J5169"/>
    <mergeCell ref="K5169:M5169"/>
    <mergeCell ref="N5169:Q5169"/>
    <mergeCell ref="R5169:U5169"/>
    <mergeCell ref="V5169:W5169"/>
    <mergeCell ref="D5170:E5170"/>
    <mergeCell ref="F5170:J5170"/>
    <mergeCell ref="K5170:M5170"/>
    <mergeCell ref="N5170:Q5170"/>
    <mergeCell ref="R5170:U5170"/>
    <mergeCell ref="V5170:W5170"/>
    <mergeCell ref="D5171:E5171"/>
    <mergeCell ref="F5171:J5171"/>
    <mergeCell ref="K5171:M5171"/>
    <mergeCell ref="N5171:Q5171"/>
    <mergeCell ref="R5171:U5171"/>
    <mergeCell ref="V5171:W5171"/>
    <mergeCell ref="D5172:E5172"/>
    <mergeCell ref="F5172:J5172"/>
    <mergeCell ref="K5172:M5172"/>
    <mergeCell ref="N5172:Q5172"/>
    <mergeCell ref="R5172:U5172"/>
    <mergeCell ref="V5172:W5172"/>
    <mergeCell ref="D5173:E5173"/>
    <mergeCell ref="F5173:J5173"/>
    <mergeCell ref="K5173:M5173"/>
    <mergeCell ref="N5173:Q5173"/>
    <mergeCell ref="R5173:U5173"/>
    <mergeCell ref="V5173:W5173"/>
    <mergeCell ref="D5174:E5174"/>
    <mergeCell ref="F5174:J5174"/>
    <mergeCell ref="K5174:M5174"/>
    <mergeCell ref="N5174:Q5174"/>
    <mergeCell ref="R5174:U5174"/>
    <mergeCell ref="V5174:W5174"/>
    <mergeCell ref="D5163:E5163"/>
    <mergeCell ref="F5163:J5163"/>
    <mergeCell ref="K5163:M5163"/>
    <mergeCell ref="N5163:Q5163"/>
    <mergeCell ref="R5163:U5163"/>
    <mergeCell ref="V5163:W5163"/>
    <mergeCell ref="T5161:U5162"/>
    <mergeCell ref="X5161:Y5162"/>
    <mergeCell ref="D5164:E5164"/>
    <mergeCell ref="F5164:J5164"/>
    <mergeCell ref="K5164:M5164"/>
    <mergeCell ref="N5164:Q5164"/>
    <mergeCell ref="R5164:U5164"/>
    <mergeCell ref="V5164:W5164"/>
    <mergeCell ref="D5165:E5165"/>
    <mergeCell ref="F5165:J5165"/>
    <mergeCell ref="K5165:M5165"/>
    <mergeCell ref="N5165:Q5165"/>
    <mergeCell ref="R5165:U5165"/>
    <mergeCell ref="V5165:W5165"/>
    <mergeCell ref="D5166:E5166"/>
    <mergeCell ref="F5166:J5166"/>
    <mergeCell ref="K5166:M5166"/>
    <mergeCell ref="N5166:Q5166"/>
    <mergeCell ref="R5166:U5166"/>
    <mergeCell ref="V5166:W5166"/>
    <mergeCell ref="D5167:E5167"/>
    <mergeCell ref="F5167:J5167"/>
    <mergeCell ref="K5167:M5167"/>
    <mergeCell ref="N5167:Q5167"/>
    <mergeCell ref="R5167:U5167"/>
    <mergeCell ref="V5167:W5167"/>
    <mergeCell ref="D5168:E5168"/>
    <mergeCell ref="F5168:J5168"/>
    <mergeCell ref="K5168:M5168"/>
    <mergeCell ref="N5168:Q5168"/>
    <mergeCell ref="R5168:U5168"/>
    <mergeCell ref="V5168:W5168"/>
    <mergeCell ref="D5151:E5151"/>
    <mergeCell ref="F5151:J5151"/>
    <mergeCell ref="K5151:M5151"/>
    <mergeCell ref="N5151:Q5151"/>
    <mergeCell ref="R5151:U5151"/>
    <mergeCell ref="V5151:W5151"/>
    <mergeCell ref="X5151:Y5151"/>
    <mergeCell ref="Z5151:AA5151"/>
    <mergeCell ref="AB5151:AC5151"/>
    <mergeCell ref="AD5151:AE5151"/>
    <mergeCell ref="AF5151:AG5151"/>
    <mergeCell ref="AH5151:AJ5151"/>
    <mergeCell ref="D5152:E5152"/>
    <mergeCell ref="F5152:J5152"/>
    <mergeCell ref="K5152:M5152"/>
    <mergeCell ref="N5152:Q5152"/>
    <mergeCell ref="R5152:U5152"/>
    <mergeCell ref="V5152:W5152"/>
    <mergeCell ref="X5152:Y5152"/>
    <mergeCell ref="Z5152:AA5152"/>
    <mergeCell ref="AB5152:AC5152"/>
    <mergeCell ref="AD5152:AE5152"/>
    <mergeCell ref="AF5152:AG5152"/>
    <mergeCell ref="AH5152:AJ5152"/>
    <mergeCell ref="B5153:E5153"/>
    <mergeCell ref="B5154:F5154"/>
    <mergeCell ref="H5154:R5154"/>
    <mergeCell ref="AB5155:AG5159"/>
    <mergeCell ref="B5156:E5156"/>
    <mergeCell ref="H5156:N5156"/>
    <mergeCell ref="O5156:R5156"/>
    <mergeCell ref="T5156:AA5156"/>
    <mergeCell ref="Z5161:AA5162"/>
    <mergeCell ref="AB5161:AB5162"/>
    <mergeCell ref="AC5161:AC5162"/>
    <mergeCell ref="AE5161:AE5162"/>
    <mergeCell ref="B5161:B5162"/>
    <mergeCell ref="D5161:E5162"/>
    <mergeCell ref="G5161:H5162"/>
    <mergeCell ref="J5161:M5162"/>
    <mergeCell ref="N5161:O5162"/>
    <mergeCell ref="Q5161:S5162"/>
    <mergeCell ref="AF5161:AF5162"/>
    <mergeCell ref="AG5161:AH5162"/>
    <mergeCell ref="D5148:E5148"/>
    <mergeCell ref="F5148:J5148"/>
    <mergeCell ref="K5148:M5148"/>
    <mergeCell ref="N5148:Q5148"/>
    <mergeCell ref="R5148:U5148"/>
    <mergeCell ref="V5148:W5148"/>
    <mergeCell ref="X5148:Y5148"/>
    <mergeCell ref="Z5148:AA5148"/>
    <mergeCell ref="AB5148:AC5148"/>
    <mergeCell ref="AD5148:AE5148"/>
    <mergeCell ref="AF5148:AG5148"/>
    <mergeCell ref="AH5148:AJ5148"/>
    <mergeCell ref="D5149:E5149"/>
    <mergeCell ref="F5149:J5149"/>
    <mergeCell ref="K5149:M5149"/>
    <mergeCell ref="N5149:Q5149"/>
    <mergeCell ref="R5149:U5149"/>
    <mergeCell ref="V5149:W5149"/>
    <mergeCell ref="X5149:Y5149"/>
    <mergeCell ref="Z5149:AA5149"/>
    <mergeCell ref="AB5149:AC5149"/>
    <mergeCell ref="AD5149:AE5149"/>
    <mergeCell ref="AF5149:AG5149"/>
    <mergeCell ref="AH5149:AJ5149"/>
    <mergeCell ref="D5150:E5150"/>
    <mergeCell ref="F5150:J5150"/>
    <mergeCell ref="K5150:M5150"/>
    <mergeCell ref="N5150:Q5150"/>
    <mergeCell ref="R5150:U5150"/>
    <mergeCell ref="V5150:W5150"/>
    <mergeCell ref="X5150:Y5150"/>
    <mergeCell ref="Z5150:AA5150"/>
    <mergeCell ref="AB5150:AC5150"/>
    <mergeCell ref="AD5150:AE5150"/>
    <mergeCell ref="AF5150:AG5150"/>
    <mergeCell ref="AH5150:AJ5150"/>
    <mergeCell ref="D5145:E5145"/>
    <mergeCell ref="F5145:J5145"/>
    <mergeCell ref="K5145:M5145"/>
    <mergeCell ref="N5145:Q5145"/>
    <mergeCell ref="R5145:U5145"/>
    <mergeCell ref="V5145:W5145"/>
    <mergeCell ref="X5145:Y5145"/>
    <mergeCell ref="Z5145:AA5145"/>
    <mergeCell ref="AB5145:AC5145"/>
    <mergeCell ref="AD5145:AE5145"/>
    <mergeCell ref="AF5145:AG5145"/>
    <mergeCell ref="AH5145:AJ5145"/>
    <mergeCell ref="D5146:E5146"/>
    <mergeCell ref="F5146:J5146"/>
    <mergeCell ref="K5146:M5146"/>
    <mergeCell ref="N5146:Q5146"/>
    <mergeCell ref="R5146:U5146"/>
    <mergeCell ref="V5146:W5146"/>
    <mergeCell ref="X5146:Y5146"/>
    <mergeCell ref="Z5146:AA5146"/>
    <mergeCell ref="AB5146:AC5146"/>
    <mergeCell ref="AD5146:AE5146"/>
    <mergeCell ref="AF5146:AG5146"/>
    <mergeCell ref="AH5146:AJ5146"/>
    <mergeCell ref="D5147:E5147"/>
    <mergeCell ref="F5147:J5147"/>
    <mergeCell ref="K5147:M5147"/>
    <mergeCell ref="N5147:Q5147"/>
    <mergeCell ref="R5147:U5147"/>
    <mergeCell ref="V5147:W5147"/>
    <mergeCell ref="X5147:Y5147"/>
    <mergeCell ref="Z5147:AA5147"/>
    <mergeCell ref="AB5147:AC5147"/>
    <mergeCell ref="AD5147:AE5147"/>
    <mergeCell ref="AF5147:AG5147"/>
    <mergeCell ref="AH5147:AJ5147"/>
    <mergeCell ref="D5142:E5142"/>
    <mergeCell ref="F5142:J5142"/>
    <mergeCell ref="K5142:M5142"/>
    <mergeCell ref="N5142:Q5142"/>
    <mergeCell ref="R5142:U5142"/>
    <mergeCell ref="V5142:W5142"/>
    <mergeCell ref="X5142:Y5142"/>
    <mergeCell ref="Z5142:AA5142"/>
    <mergeCell ref="AB5142:AC5142"/>
    <mergeCell ref="AD5142:AE5142"/>
    <mergeCell ref="AF5142:AG5142"/>
    <mergeCell ref="AH5142:AJ5142"/>
    <mergeCell ref="D5143:E5143"/>
    <mergeCell ref="F5143:J5143"/>
    <mergeCell ref="K5143:M5143"/>
    <mergeCell ref="N5143:Q5143"/>
    <mergeCell ref="R5143:U5143"/>
    <mergeCell ref="V5143:W5143"/>
    <mergeCell ref="X5143:Y5143"/>
    <mergeCell ref="Z5143:AA5143"/>
    <mergeCell ref="AB5143:AC5143"/>
    <mergeCell ref="AD5143:AE5143"/>
    <mergeCell ref="AF5143:AG5143"/>
    <mergeCell ref="AH5143:AJ5143"/>
    <mergeCell ref="D5144:E5144"/>
    <mergeCell ref="F5144:J5144"/>
    <mergeCell ref="K5144:M5144"/>
    <mergeCell ref="N5144:Q5144"/>
    <mergeCell ref="R5144:U5144"/>
    <mergeCell ref="V5144:W5144"/>
    <mergeCell ref="X5144:Y5144"/>
    <mergeCell ref="Z5144:AA5144"/>
    <mergeCell ref="AB5144:AC5144"/>
    <mergeCell ref="AD5144:AE5144"/>
    <mergeCell ref="AF5144:AG5144"/>
    <mergeCell ref="AH5144:AJ5144"/>
    <mergeCell ref="D5139:E5139"/>
    <mergeCell ref="F5139:J5139"/>
    <mergeCell ref="K5139:M5139"/>
    <mergeCell ref="N5139:Q5139"/>
    <mergeCell ref="R5139:U5139"/>
    <mergeCell ref="V5139:W5139"/>
    <mergeCell ref="X5139:Y5139"/>
    <mergeCell ref="Z5139:AA5139"/>
    <mergeCell ref="AB5139:AC5139"/>
    <mergeCell ref="AD5139:AE5139"/>
    <mergeCell ref="AF5139:AG5139"/>
    <mergeCell ref="AH5139:AJ5139"/>
    <mergeCell ref="D5140:E5140"/>
    <mergeCell ref="F5140:J5140"/>
    <mergeCell ref="K5140:M5140"/>
    <mergeCell ref="N5140:Q5140"/>
    <mergeCell ref="R5140:U5140"/>
    <mergeCell ref="V5140:W5140"/>
    <mergeCell ref="X5140:Y5140"/>
    <mergeCell ref="Z5140:AA5140"/>
    <mergeCell ref="AB5140:AC5140"/>
    <mergeCell ref="AD5140:AE5140"/>
    <mergeCell ref="AF5140:AG5140"/>
    <mergeCell ref="AH5140:AJ5140"/>
    <mergeCell ref="D5141:E5141"/>
    <mergeCell ref="F5141:J5141"/>
    <mergeCell ref="K5141:M5141"/>
    <mergeCell ref="N5141:Q5141"/>
    <mergeCell ref="R5141:U5141"/>
    <mergeCell ref="V5141:W5141"/>
    <mergeCell ref="X5141:Y5141"/>
    <mergeCell ref="Z5141:AA5141"/>
    <mergeCell ref="AB5141:AC5141"/>
    <mergeCell ref="AD5141:AE5141"/>
    <mergeCell ref="AF5141:AG5141"/>
    <mergeCell ref="AH5141:AJ5141"/>
    <mergeCell ref="D5136:E5136"/>
    <mergeCell ref="F5136:J5136"/>
    <mergeCell ref="K5136:M5136"/>
    <mergeCell ref="N5136:Q5136"/>
    <mergeCell ref="R5136:U5136"/>
    <mergeCell ref="V5136:W5136"/>
    <mergeCell ref="X5136:Y5136"/>
    <mergeCell ref="Z5136:AA5136"/>
    <mergeCell ref="AB5136:AC5136"/>
    <mergeCell ref="AD5136:AE5136"/>
    <mergeCell ref="AF5136:AG5136"/>
    <mergeCell ref="AH5136:AJ5136"/>
    <mergeCell ref="D5137:E5137"/>
    <mergeCell ref="F5137:J5137"/>
    <mergeCell ref="K5137:M5137"/>
    <mergeCell ref="N5137:Q5137"/>
    <mergeCell ref="R5137:U5137"/>
    <mergeCell ref="V5137:W5137"/>
    <mergeCell ref="X5137:Y5137"/>
    <mergeCell ref="Z5137:AA5137"/>
    <mergeCell ref="AB5137:AC5137"/>
    <mergeCell ref="AD5137:AE5137"/>
    <mergeCell ref="AF5137:AG5137"/>
    <mergeCell ref="AH5137:AJ5137"/>
    <mergeCell ref="D5138:E5138"/>
    <mergeCell ref="F5138:J5138"/>
    <mergeCell ref="K5138:M5138"/>
    <mergeCell ref="N5138:Q5138"/>
    <mergeCell ref="R5138:U5138"/>
    <mergeCell ref="V5138:W5138"/>
    <mergeCell ref="X5138:Y5138"/>
    <mergeCell ref="Z5138:AA5138"/>
    <mergeCell ref="AB5138:AC5138"/>
    <mergeCell ref="AD5138:AE5138"/>
    <mergeCell ref="AF5138:AG5138"/>
    <mergeCell ref="AH5138:AJ5138"/>
    <mergeCell ref="D5133:E5133"/>
    <mergeCell ref="F5133:J5133"/>
    <mergeCell ref="K5133:M5133"/>
    <mergeCell ref="N5133:Q5133"/>
    <mergeCell ref="R5133:U5133"/>
    <mergeCell ref="V5133:W5133"/>
    <mergeCell ref="X5133:Y5133"/>
    <mergeCell ref="Z5133:AA5133"/>
    <mergeCell ref="AB5133:AC5133"/>
    <mergeCell ref="AD5133:AE5133"/>
    <mergeCell ref="AF5133:AG5133"/>
    <mergeCell ref="AH5133:AJ5133"/>
    <mergeCell ref="D5134:E5134"/>
    <mergeCell ref="F5134:J5134"/>
    <mergeCell ref="K5134:M5134"/>
    <mergeCell ref="N5134:Q5134"/>
    <mergeCell ref="R5134:U5134"/>
    <mergeCell ref="V5134:W5134"/>
    <mergeCell ref="X5134:Y5134"/>
    <mergeCell ref="Z5134:AA5134"/>
    <mergeCell ref="AB5134:AC5134"/>
    <mergeCell ref="AD5134:AE5134"/>
    <mergeCell ref="AF5134:AG5134"/>
    <mergeCell ref="AH5134:AJ5134"/>
    <mergeCell ref="D5135:E5135"/>
    <mergeCell ref="F5135:J5135"/>
    <mergeCell ref="K5135:M5135"/>
    <mergeCell ref="N5135:Q5135"/>
    <mergeCell ref="R5135:U5135"/>
    <mergeCell ref="V5135:W5135"/>
    <mergeCell ref="X5135:Y5135"/>
    <mergeCell ref="Z5135:AA5135"/>
    <mergeCell ref="AB5135:AC5135"/>
    <mergeCell ref="AD5135:AE5135"/>
    <mergeCell ref="AF5135:AG5135"/>
    <mergeCell ref="AH5135:AJ5135"/>
    <mergeCell ref="D5130:E5130"/>
    <mergeCell ref="F5130:J5130"/>
    <mergeCell ref="K5130:M5130"/>
    <mergeCell ref="N5130:Q5130"/>
    <mergeCell ref="R5130:U5130"/>
    <mergeCell ref="V5130:W5130"/>
    <mergeCell ref="X5130:Y5130"/>
    <mergeCell ref="Z5130:AA5130"/>
    <mergeCell ref="AB5130:AC5130"/>
    <mergeCell ref="AD5130:AE5130"/>
    <mergeCell ref="AF5130:AG5130"/>
    <mergeCell ref="AH5130:AJ5130"/>
    <mergeCell ref="D5131:E5131"/>
    <mergeCell ref="F5131:J5131"/>
    <mergeCell ref="K5131:M5131"/>
    <mergeCell ref="N5131:Q5131"/>
    <mergeCell ref="R5131:U5131"/>
    <mergeCell ref="V5131:W5131"/>
    <mergeCell ref="X5131:Y5131"/>
    <mergeCell ref="Z5131:AA5131"/>
    <mergeCell ref="AB5131:AC5131"/>
    <mergeCell ref="AD5131:AE5131"/>
    <mergeCell ref="AF5131:AG5131"/>
    <mergeCell ref="AH5131:AJ5131"/>
    <mergeCell ref="D5132:E5132"/>
    <mergeCell ref="F5132:J5132"/>
    <mergeCell ref="K5132:M5132"/>
    <mergeCell ref="N5132:Q5132"/>
    <mergeCell ref="R5132:U5132"/>
    <mergeCell ref="V5132:W5132"/>
    <mergeCell ref="X5132:Y5132"/>
    <mergeCell ref="Z5132:AA5132"/>
    <mergeCell ref="AB5132:AC5132"/>
    <mergeCell ref="AD5132:AE5132"/>
    <mergeCell ref="AF5132:AG5132"/>
    <mergeCell ref="AH5132:AJ5132"/>
    <mergeCell ref="D5127:E5127"/>
    <mergeCell ref="F5127:J5127"/>
    <mergeCell ref="K5127:M5127"/>
    <mergeCell ref="N5127:Q5127"/>
    <mergeCell ref="R5127:U5127"/>
    <mergeCell ref="V5127:W5127"/>
    <mergeCell ref="X5127:Y5127"/>
    <mergeCell ref="Z5127:AA5127"/>
    <mergeCell ref="AB5127:AC5127"/>
    <mergeCell ref="AD5127:AE5127"/>
    <mergeCell ref="AF5127:AG5127"/>
    <mergeCell ref="AH5127:AJ5127"/>
    <mergeCell ref="D5128:E5128"/>
    <mergeCell ref="F5128:J5128"/>
    <mergeCell ref="K5128:M5128"/>
    <mergeCell ref="N5128:Q5128"/>
    <mergeCell ref="R5128:U5128"/>
    <mergeCell ref="V5128:W5128"/>
    <mergeCell ref="X5128:Y5128"/>
    <mergeCell ref="Z5128:AA5128"/>
    <mergeCell ref="AB5128:AC5128"/>
    <mergeCell ref="AD5128:AE5128"/>
    <mergeCell ref="AF5128:AG5128"/>
    <mergeCell ref="AH5128:AJ5128"/>
    <mergeCell ref="D5129:E5129"/>
    <mergeCell ref="F5129:J5129"/>
    <mergeCell ref="K5129:M5129"/>
    <mergeCell ref="N5129:Q5129"/>
    <mergeCell ref="R5129:U5129"/>
    <mergeCell ref="V5129:W5129"/>
    <mergeCell ref="X5129:Y5129"/>
    <mergeCell ref="Z5129:AA5129"/>
    <mergeCell ref="AB5129:AC5129"/>
    <mergeCell ref="AD5129:AE5129"/>
    <mergeCell ref="AF5129:AG5129"/>
    <mergeCell ref="AH5129:AJ5129"/>
    <mergeCell ref="D5124:E5124"/>
    <mergeCell ref="F5124:J5124"/>
    <mergeCell ref="K5124:M5124"/>
    <mergeCell ref="N5124:Q5124"/>
    <mergeCell ref="R5124:U5124"/>
    <mergeCell ref="V5124:W5124"/>
    <mergeCell ref="X5124:Y5124"/>
    <mergeCell ref="Z5124:AA5124"/>
    <mergeCell ref="AB5124:AC5124"/>
    <mergeCell ref="AD5124:AE5124"/>
    <mergeCell ref="AF5124:AG5124"/>
    <mergeCell ref="AH5124:AJ5124"/>
    <mergeCell ref="D5125:E5125"/>
    <mergeCell ref="F5125:J5125"/>
    <mergeCell ref="K5125:M5125"/>
    <mergeCell ref="N5125:Q5125"/>
    <mergeCell ref="R5125:U5125"/>
    <mergeCell ref="V5125:W5125"/>
    <mergeCell ref="X5125:Y5125"/>
    <mergeCell ref="Z5125:AA5125"/>
    <mergeCell ref="AB5125:AC5125"/>
    <mergeCell ref="AD5125:AE5125"/>
    <mergeCell ref="AF5125:AG5125"/>
    <mergeCell ref="AH5125:AJ5125"/>
    <mergeCell ref="D5126:E5126"/>
    <mergeCell ref="F5126:J5126"/>
    <mergeCell ref="K5126:M5126"/>
    <mergeCell ref="N5126:Q5126"/>
    <mergeCell ref="R5126:U5126"/>
    <mergeCell ref="V5126:W5126"/>
    <mergeCell ref="X5126:Y5126"/>
    <mergeCell ref="Z5126:AA5126"/>
    <mergeCell ref="AB5126:AC5126"/>
    <mergeCell ref="AD5126:AE5126"/>
    <mergeCell ref="AF5126:AG5126"/>
    <mergeCell ref="AH5126:AJ5126"/>
    <mergeCell ref="D5121:E5121"/>
    <mergeCell ref="F5121:J5121"/>
    <mergeCell ref="K5121:M5121"/>
    <mergeCell ref="N5121:Q5121"/>
    <mergeCell ref="R5121:U5121"/>
    <mergeCell ref="V5121:W5121"/>
    <mergeCell ref="X5121:Y5121"/>
    <mergeCell ref="Z5121:AA5121"/>
    <mergeCell ref="AB5121:AC5121"/>
    <mergeCell ref="AD5121:AE5121"/>
    <mergeCell ref="AF5121:AG5121"/>
    <mergeCell ref="AH5121:AJ5121"/>
    <mergeCell ref="D5122:E5122"/>
    <mergeCell ref="F5122:J5122"/>
    <mergeCell ref="K5122:M5122"/>
    <mergeCell ref="N5122:Q5122"/>
    <mergeCell ref="R5122:U5122"/>
    <mergeCell ref="V5122:W5122"/>
    <mergeCell ref="X5122:Y5122"/>
    <mergeCell ref="Z5122:AA5122"/>
    <mergeCell ref="AB5122:AC5122"/>
    <mergeCell ref="AD5122:AE5122"/>
    <mergeCell ref="AF5122:AG5122"/>
    <mergeCell ref="AH5122:AJ5122"/>
    <mergeCell ref="D5123:E5123"/>
    <mergeCell ref="F5123:J5123"/>
    <mergeCell ref="K5123:M5123"/>
    <mergeCell ref="N5123:Q5123"/>
    <mergeCell ref="R5123:U5123"/>
    <mergeCell ref="V5123:W5123"/>
    <mergeCell ref="X5123:Y5123"/>
    <mergeCell ref="Z5123:AA5123"/>
    <mergeCell ref="AB5123:AC5123"/>
    <mergeCell ref="AD5123:AE5123"/>
    <mergeCell ref="AF5123:AG5123"/>
    <mergeCell ref="AH5123:AJ5123"/>
    <mergeCell ref="D5118:E5118"/>
    <mergeCell ref="F5118:J5118"/>
    <mergeCell ref="K5118:M5118"/>
    <mergeCell ref="N5118:Q5118"/>
    <mergeCell ref="R5118:U5118"/>
    <mergeCell ref="V5118:W5118"/>
    <mergeCell ref="X5118:Y5118"/>
    <mergeCell ref="Z5118:AA5118"/>
    <mergeCell ref="AB5118:AC5118"/>
    <mergeCell ref="AD5118:AE5118"/>
    <mergeCell ref="AF5118:AG5118"/>
    <mergeCell ref="AH5118:AJ5118"/>
    <mergeCell ref="D5119:E5119"/>
    <mergeCell ref="F5119:J5119"/>
    <mergeCell ref="K5119:M5119"/>
    <mergeCell ref="N5119:Q5119"/>
    <mergeCell ref="R5119:U5119"/>
    <mergeCell ref="V5119:W5119"/>
    <mergeCell ref="X5119:Y5119"/>
    <mergeCell ref="Z5119:AA5119"/>
    <mergeCell ref="AB5119:AC5119"/>
    <mergeCell ref="AD5119:AE5119"/>
    <mergeCell ref="AF5119:AG5119"/>
    <mergeCell ref="AH5119:AJ5119"/>
    <mergeCell ref="D5120:E5120"/>
    <mergeCell ref="F5120:J5120"/>
    <mergeCell ref="K5120:M5120"/>
    <mergeCell ref="N5120:Q5120"/>
    <mergeCell ref="R5120:U5120"/>
    <mergeCell ref="V5120:W5120"/>
    <mergeCell ref="X5120:Y5120"/>
    <mergeCell ref="Z5120:AA5120"/>
    <mergeCell ref="AB5120:AC5120"/>
    <mergeCell ref="AD5120:AE5120"/>
    <mergeCell ref="AF5120:AG5120"/>
    <mergeCell ref="AH5120:AJ5120"/>
    <mergeCell ref="D5115:E5115"/>
    <mergeCell ref="F5115:J5115"/>
    <mergeCell ref="K5115:M5115"/>
    <mergeCell ref="N5115:Q5115"/>
    <mergeCell ref="R5115:U5115"/>
    <mergeCell ref="V5115:W5115"/>
    <mergeCell ref="X5115:Y5115"/>
    <mergeCell ref="Z5115:AA5115"/>
    <mergeCell ref="AB5115:AC5115"/>
    <mergeCell ref="AD5115:AE5115"/>
    <mergeCell ref="AF5115:AG5115"/>
    <mergeCell ref="AH5115:AJ5115"/>
    <mergeCell ref="D5116:E5116"/>
    <mergeCell ref="F5116:J5116"/>
    <mergeCell ref="K5116:M5116"/>
    <mergeCell ref="N5116:Q5116"/>
    <mergeCell ref="R5116:U5116"/>
    <mergeCell ref="V5116:W5116"/>
    <mergeCell ref="X5116:Y5116"/>
    <mergeCell ref="Z5116:AA5116"/>
    <mergeCell ref="AB5116:AC5116"/>
    <mergeCell ref="AD5116:AE5116"/>
    <mergeCell ref="AF5116:AG5116"/>
    <mergeCell ref="AH5116:AJ5116"/>
    <mergeCell ref="D5117:E5117"/>
    <mergeCell ref="F5117:J5117"/>
    <mergeCell ref="K5117:M5117"/>
    <mergeCell ref="N5117:Q5117"/>
    <mergeCell ref="R5117:U5117"/>
    <mergeCell ref="V5117:W5117"/>
    <mergeCell ref="X5117:Y5117"/>
    <mergeCell ref="Z5117:AA5117"/>
    <mergeCell ref="AB5117:AC5117"/>
    <mergeCell ref="AD5117:AE5117"/>
    <mergeCell ref="AF5117:AG5117"/>
    <mergeCell ref="AH5117:AJ5117"/>
    <mergeCell ref="B5105:F5105"/>
    <mergeCell ref="H5105:R5105"/>
    <mergeCell ref="AB5106:AG5110"/>
    <mergeCell ref="B5107:E5107"/>
    <mergeCell ref="H5107:N5107"/>
    <mergeCell ref="O5107:R5107"/>
    <mergeCell ref="T5107:AA5107"/>
    <mergeCell ref="B5112:B5113"/>
    <mergeCell ref="D5112:E5113"/>
    <mergeCell ref="G5112:H5113"/>
    <mergeCell ref="J5112:M5113"/>
    <mergeCell ref="N5112:O5113"/>
    <mergeCell ref="Q5112:S5113"/>
    <mergeCell ref="T5112:U5113"/>
    <mergeCell ref="X5112:Y5113"/>
    <mergeCell ref="Z5112:AA5113"/>
    <mergeCell ref="AB5112:AB5113"/>
    <mergeCell ref="AC5112:AC5113"/>
    <mergeCell ref="AE5112:AE5113"/>
    <mergeCell ref="AF5112:AF5113"/>
    <mergeCell ref="AG5112:AH5113"/>
    <mergeCell ref="D5114:E5114"/>
    <mergeCell ref="F5114:J5114"/>
    <mergeCell ref="K5114:M5114"/>
    <mergeCell ref="N5114:Q5114"/>
    <mergeCell ref="R5114:U5114"/>
    <mergeCell ref="V5114:W5114"/>
    <mergeCell ref="X5114:Y5114"/>
    <mergeCell ref="Z5114:AA5114"/>
    <mergeCell ref="AB5114:AC5114"/>
    <mergeCell ref="AD5114:AE5114"/>
    <mergeCell ref="AF5114:AG5114"/>
    <mergeCell ref="AH5114:AJ5114"/>
    <mergeCell ref="D5096:E5096"/>
    <mergeCell ref="F5096:J5096"/>
    <mergeCell ref="K5096:M5096"/>
    <mergeCell ref="N5096:Q5096"/>
    <mergeCell ref="R5096:U5096"/>
    <mergeCell ref="V5096:W5096"/>
    <mergeCell ref="D5097:E5097"/>
    <mergeCell ref="F5097:J5097"/>
    <mergeCell ref="K5097:M5097"/>
    <mergeCell ref="N5097:Q5097"/>
    <mergeCell ref="R5097:U5097"/>
    <mergeCell ref="V5097:W5097"/>
    <mergeCell ref="D5098:E5098"/>
    <mergeCell ref="F5098:J5098"/>
    <mergeCell ref="K5098:M5098"/>
    <mergeCell ref="N5098:Q5098"/>
    <mergeCell ref="R5098:U5098"/>
    <mergeCell ref="V5098:W5098"/>
    <mergeCell ref="D5099:E5099"/>
    <mergeCell ref="F5099:J5099"/>
    <mergeCell ref="K5099:M5099"/>
    <mergeCell ref="N5099:Q5099"/>
    <mergeCell ref="R5099:U5099"/>
    <mergeCell ref="V5099:W5099"/>
    <mergeCell ref="D5100:E5100"/>
    <mergeCell ref="F5100:J5100"/>
    <mergeCell ref="K5100:M5100"/>
    <mergeCell ref="N5100:Q5100"/>
    <mergeCell ref="R5100:U5100"/>
    <mergeCell ref="V5100:W5100"/>
    <mergeCell ref="D5101:E5101"/>
    <mergeCell ref="F5101:J5101"/>
    <mergeCell ref="K5101:M5101"/>
    <mergeCell ref="N5101:Q5101"/>
    <mergeCell ref="R5101:U5101"/>
    <mergeCell ref="V5101:W5101"/>
    <mergeCell ref="D5090:E5090"/>
    <mergeCell ref="F5090:J5090"/>
    <mergeCell ref="K5090:M5090"/>
    <mergeCell ref="N5090:Q5090"/>
    <mergeCell ref="R5090:U5090"/>
    <mergeCell ref="V5090:W5090"/>
    <mergeCell ref="D5091:E5091"/>
    <mergeCell ref="F5091:J5091"/>
    <mergeCell ref="K5091:M5091"/>
    <mergeCell ref="N5091:Q5091"/>
    <mergeCell ref="R5091:U5091"/>
    <mergeCell ref="V5091:W5091"/>
    <mergeCell ref="D5092:E5092"/>
    <mergeCell ref="F5092:J5092"/>
    <mergeCell ref="K5092:M5092"/>
    <mergeCell ref="N5092:Q5092"/>
    <mergeCell ref="R5092:U5092"/>
    <mergeCell ref="V5092:W5092"/>
    <mergeCell ref="D5093:E5093"/>
    <mergeCell ref="F5093:J5093"/>
    <mergeCell ref="K5093:M5093"/>
    <mergeCell ref="N5093:Q5093"/>
    <mergeCell ref="R5093:U5093"/>
    <mergeCell ref="V5093:W5093"/>
    <mergeCell ref="D5094:E5094"/>
    <mergeCell ref="F5094:J5094"/>
    <mergeCell ref="K5094:M5094"/>
    <mergeCell ref="N5094:Q5094"/>
    <mergeCell ref="R5094:U5094"/>
    <mergeCell ref="V5094:W5094"/>
    <mergeCell ref="D5095:E5095"/>
    <mergeCell ref="F5095:J5095"/>
    <mergeCell ref="K5095:M5095"/>
    <mergeCell ref="N5095:Q5095"/>
    <mergeCell ref="R5095:U5095"/>
    <mergeCell ref="V5095:W5095"/>
    <mergeCell ref="D5084:E5084"/>
    <mergeCell ref="F5084:J5084"/>
    <mergeCell ref="K5084:M5084"/>
    <mergeCell ref="N5084:Q5084"/>
    <mergeCell ref="R5084:U5084"/>
    <mergeCell ref="V5084:W5084"/>
    <mergeCell ref="D5085:E5085"/>
    <mergeCell ref="F5085:J5085"/>
    <mergeCell ref="K5085:M5085"/>
    <mergeCell ref="N5085:Q5085"/>
    <mergeCell ref="R5085:U5085"/>
    <mergeCell ref="V5085:W5085"/>
    <mergeCell ref="D5086:E5086"/>
    <mergeCell ref="F5086:J5086"/>
    <mergeCell ref="K5086:M5086"/>
    <mergeCell ref="N5086:Q5086"/>
    <mergeCell ref="R5086:U5086"/>
    <mergeCell ref="V5086:W5086"/>
    <mergeCell ref="D5087:E5087"/>
    <mergeCell ref="F5087:J5087"/>
    <mergeCell ref="K5087:M5087"/>
    <mergeCell ref="N5087:Q5087"/>
    <mergeCell ref="R5087:U5087"/>
    <mergeCell ref="V5087:W5087"/>
    <mergeCell ref="D5088:E5088"/>
    <mergeCell ref="F5088:J5088"/>
    <mergeCell ref="K5088:M5088"/>
    <mergeCell ref="N5088:Q5088"/>
    <mergeCell ref="R5088:U5088"/>
    <mergeCell ref="V5088:W5088"/>
    <mergeCell ref="D5089:E5089"/>
    <mergeCell ref="F5089:J5089"/>
    <mergeCell ref="K5089:M5089"/>
    <mergeCell ref="N5089:Q5089"/>
    <mergeCell ref="R5089:U5089"/>
    <mergeCell ref="V5089:W5089"/>
    <mergeCell ref="D5078:E5078"/>
    <mergeCell ref="F5078:J5078"/>
    <mergeCell ref="K5078:M5078"/>
    <mergeCell ref="N5078:Q5078"/>
    <mergeCell ref="R5078:U5078"/>
    <mergeCell ref="V5078:W5078"/>
    <mergeCell ref="T5076:U5077"/>
    <mergeCell ref="X5076:Y5077"/>
    <mergeCell ref="D5079:E5079"/>
    <mergeCell ref="F5079:J5079"/>
    <mergeCell ref="K5079:M5079"/>
    <mergeCell ref="N5079:Q5079"/>
    <mergeCell ref="R5079:U5079"/>
    <mergeCell ref="V5079:W5079"/>
    <mergeCell ref="D5080:E5080"/>
    <mergeCell ref="F5080:J5080"/>
    <mergeCell ref="K5080:M5080"/>
    <mergeCell ref="N5080:Q5080"/>
    <mergeCell ref="R5080:U5080"/>
    <mergeCell ref="V5080:W5080"/>
    <mergeCell ref="D5081:E5081"/>
    <mergeCell ref="F5081:J5081"/>
    <mergeCell ref="K5081:M5081"/>
    <mergeCell ref="N5081:Q5081"/>
    <mergeCell ref="R5081:U5081"/>
    <mergeCell ref="V5081:W5081"/>
    <mergeCell ref="D5082:E5082"/>
    <mergeCell ref="F5082:J5082"/>
    <mergeCell ref="K5082:M5082"/>
    <mergeCell ref="N5082:Q5082"/>
    <mergeCell ref="R5082:U5082"/>
    <mergeCell ref="V5082:W5082"/>
    <mergeCell ref="D5083:E5083"/>
    <mergeCell ref="F5083:J5083"/>
    <mergeCell ref="K5083:M5083"/>
    <mergeCell ref="N5083:Q5083"/>
    <mergeCell ref="R5083:U5083"/>
    <mergeCell ref="V5083:W5083"/>
    <mergeCell ref="D5066:E5066"/>
    <mergeCell ref="F5066:J5066"/>
    <mergeCell ref="K5066:M5066"/>
    <mergeCell ref="N5066:Q5066"/>
    <mergeCell ref="R5066:U5066"/>
    <mergeCell ref="V5066:W5066"/>
    <mergeCell ref="X5066:Y5066"/>
    <mergeCell ref="Z5066:AA5066"/>
    <mergeCell ref="AB5066:AC5066"/>
    <mergeCell ref="AD5066:AE5066"/>
    <mergeCell ref="AF5066:AG5066"/>
    <mergeCell ref="AH5066:AJ5066"/>
    <mergeCell ref="D5067:E5067"/>
    <mergeCell ref="F5067:J5067"/>
    <mergeCell ref="K5067:M5067"/>
    <mergeCell ref="N5067:Q5067"/>
    <mergeCell ref="R5067:U5067"/>
    <mergeCell ref="V5067:W5067"/>
    <mergeCell ref="X5067:Y5067"/>
    <mergeCell ref="Z5067:AA5067"/>
    <mergeCell ref="AB5067:AC5067"/>
    <mergeCell ref="AD5067:AE5067"/>
    <mergeCell ref="AF5067:AG5067"/>
    <mergeCell ref="AH5067:AJ5067"/>
    <mergeCell ref="B5068:E5068"/>
    <mergeCell ref="B5069:F5069"/>
    <mergeCell ref="H5069:R5069"/>
    <mergeCell ref="AB5070:AG5074"/>
    <mergeCell ref="B5071:E5071"/>
    <mergeCell ref="H5071:N5071"/>
    <mergeCell ref="O5071:R5071"/>
    <mergeCell ref="T5071:AA5071"/>
    <mergeCell ref="Z5076:AA5077"/>
    <mergeCell ref="AB5076:AB5077"/>
    <mergeCell ref="AC5076:AC5077"/>
    <mergeCell ref="AE5076:AE5077"/>
    <mergeCell ref="B5076:B5077"/>
    <mergeCell ref="D5076:E5077"/>
    <mergeCell ref="G5076:H5077"/>
    <mergeCell ref="J5076:M5077"/>
    <mergeCell ref="N5076:O5077"/>
    <mergeCell ref="Q5076:S5077"/>
    <mergeCell ref="AF5076:AF5077"/>
    <mergeCell ref="AG5076:AH5077"/>
    <mergeCell ref="D5063:E5063"/>
    <mergeCell ref="F5063:J5063"/>
    <mergeCell ref="K5063:M5063"/>
    <mergeCell ref="N5063:Q5063"/>
    <mergeCell ref="R5063:U5063"/>
    <mergeCell ref="V5063:W5063"/>
    <mergeCell ref="X5063:Y5063"/>
    <mergeCell ref="Z5063:AA5063"/>
    <mergeCell ref="AB5063:AC5063"/>
    <mergeCell ref="AD5063:AE5063"/>
    <mergeCell ref="AF5063:AG5063"/>
    <mergeCell ref="AH5063:AJ5063"/>
    <mergeCell ref="D5064:E5064"/>
    <mergeCell ref="F5064:J5064"/>
    <mergeCell ref="K5064:M5064"/>
    <mergeCell ref="N5064:Q5064"/>
    <mergeCell ref="R5064:U5064"/>
    <mergeCell ref="V5064:W5064"/>
    <mergeCell ref="X5064:Y5064"/>
    <mergeCell ref="Z5064:AA5064"/>
    <mergeCell ref="AB5064:AC5064"/>
    <mergeCell ref="AD5064:AE5064"/>
    <mergeCell ref="AF5064:AG5064"/>
    <mergeCell ref="AH5064:AJ5064"/>
    <mergeCell ref="D5065:E5065"/>
    <mergeCell ref="F5065:J5065"/>
    <mergeCell ref="K5065:M5065"/>
    <mergeCell ref="N5065:Q5065"/>
    <mergeCell ref="R5065:U5065"/>
    <mergeCell ref="V5065:W5065"/>
    <mergeCell ref="X5065:Y5065"/>
    <mergeCell ref="Z5065:AA5065"/>
    <mergeCell ref="AB5065:AC5065"/>
    <mergeCell ref="AD5065:AE5065"/>
    <mergeCell ref="AF5065:AG5065"/>
    <mergeCell ref="AH5065:AJ5065"/>
    <mergeCell ref="D5060:E5060"/>
    <mergeCell ref="F5060:J5060"/>
    <mergeCell ref="K5060:M5060"/>
    <mergeCell ref="N5060:Q5060"/>
    <mergeCell ref="R5060:U5060"/>
    <mergeCell ref="V5060:W5060"/>
    <mergeCell ref="X5060:Y5060"/>
    <mergeCell ref="Z5060:AA5060"/>
    <mergeCell ref="AB5060:AC5060"/>
    <mergeCell ref="AD5060:AE5060"/>
    <mergeCell ref="AF5060:AG5060"/>
    <mergeCell ref="AH5060:AJ5060"/>
    <mergeCell ref="D5061:E5061"/>
    <mergeCell ref="F5061:J5061"/>
    <mergeCell ref="K5061:M5061"/>
    <mergeCell ref="N5061:Q5061"/>
    <mergeCell ref="R5061:U5061"/>
    <mergeCell ref="V5061:W5061"/>
    <mergeCell ref="X5061:Y5061"/>
    <mergeCell ref="Z5061:AA5061"/>
    <mergeCell ref="AB5061:AC5061"/>
    <mergeCell ref="AD5061:AE5061"/>
    <mergeCell ref="AF5061:AG5061"/>
    <mergeCell ref="AH5061:AJ5061"/>
    <mergeCell ref="D5062:E5062"/>
    <mergeCell ref="F5062:J5062"/>
    <mergeCell ref="K5062:M5062"/>
    <mergeCell ref="N5062:Q5062"/>
    <mergeCell ref="R5062:U5062"/>
    <mergeCell ref="V5062:W5062"/>
    <mergeCell ref="X5062:Y5062"/>
    <mergeCell ref="Z5062:AA5062"/>
    <mergeCell ref="AB5062:AC5062"/>
    <mergeCell ref="AD5062:AE5062"/>
    <mergeCell ref="AF5062:AG5062"/>
    <mergeCell ref="AH5062:AJ5062"/>
    <mergeCell ref="D5057:E5057"/>
    <mergeCell ref="F5057:J5057"/>
    <mergeCell ref="K5057:M5057"/>
    <mergeCell ref="N5057:Q5057"/>
    <mergeCell ref="R5057:U5057"/>
    <mergeCell ref="V5057:W5057"/>
    <mergeCell ref="X5057:Y5057"/>
    <mergeCell ref="Z5057:AA5057"/>
    <mergeCell ref="AB5057:AC5057"/>
    <mergeCell ref="AD5057:AE5057"/>
    <mergeCell ref="AF5057:AG5057"/>
    <mergeCell ref="AH5057:AJ5057"/>
    <mergeCell ref="D5058:E5058"/>
    <mergeCell ref="F5058:J5058"/>
    <mergeCell ref="K5058:M5058"/>
    <mergeCell ref="N5058:Q5058"/>
    <mergeCell ref="R5058:U5058"/>
    <mergeCell ref="V5058:W5058"/>
    <mergeCell ref="X5058:Y5058"/>
    <mergeCell ref="Z5058:AA5058"/>
    <mergeCell ref="AB5058:AC5058"/>
    <mergeCell ref="AD5058:AE5058"/>
    <mergeCell ref="AF5058:AG5058"/>
    <mergeCell ref="AH5058:AJ5058"/>
    <mergeCell ref="D5059:E5059"/>
    <mergeCell ref="F5059:J5059"/>
    <mergeCell ref="K5059:M5059"/>
    <mergeCell ref="N5059:Q5059"/>
    <mergeCell ref="R5059:U5059"/>
    <mergeCell ref="V5059:W5059"/>
    <mergeCell ref="X5059:Y5059"/>
    <mergeCell ref="Z5059:AA5059"/>
    <mergeCell ref="AB5059:AC5059"/>
    <mergeCell ref="AD5059:AE5059"/>
    <mergeCell ref="AF5059:AG5059"/>
    <mergeCell ref="AH5059:AJ5059"/>
    <mergeCell ref="D5054:E5054"/>
    <mergeCell ref="F5054:J5054"/>
    <mergeCell ref="K5054:M5054"/>
    <mergeCell ref="N5054:Q5054"/>
    <mergeCell ref="R5054:U5054"/>
    <mergeCell ref="V5054:W5054"/>
    <mergeCell ref="X5054:Y5054"/>
    <mergeCell ref="Z5054:AA5054"/>
    <mergeCell ref="AB5054:AC5054"/>
    <mergeCell ref="AD5054:AE5054"/>
    <mergeCell ref="AF5054:AG5054"/>
    <mergeCell ref="AH5054:AJ5054"/>
    <mergeCell ref="D5055:E5055"/>
    <mergeCell ref="F5055:J5055"/>
    <mergeCell ref="K5055:M5055"/>
    <mergeCell ref="N5055:Q5055"/>
    <mergeCell ref="R5055:U5055"/>
    <mergeCell ref="V5055:W5055"/>
    <mergeCell ref="X5055:Y5055"/>
    <mergeCell ref="Z5055:AA5055"/>
    <mergeCell ref="AB5055:AC5055"/>
    <mergeCell ref="AD5055:AE5055"/>
    <mergeCell ref="AF5055:AG5055"/>
    <mergeCell ref="AH5055:AJ5055"/>
    <mergeCell ref="D5056:E5056"/>
    <mergeCell ref="F5056:J5056"/>
    <mergeCell ref="K5056:M5056"/>
    <mergeCell ref="N5056:Q5056"/>
    <mergeCell ref="R5056:U5056"/>
    <mergeCell ref="V5056:W5056"/>
    <mergeCell ref="X5056:Y5056"/>
    <mergeCell ref="Z5056:AA5056"/>
    <mergeCell ref="AB5056:AC5056"/>
    <mergeCell ref="AD5056:AE5056"/>
    <mergeCell ref="AF5056:AG5056"/>
    <mergeCell ref="AH5056:AJ5056"/>
    <mergeCell ref="D5051:E5051"/>
    <mergeCell ref="F5051:J5051"/>
    <mergeCell ref="K5051:M5051"/>
    <mergeCell ref="N5051:Q5051"/>
    <mergeCell ref="R5051:U5051"/>
    <mergeCell ref="V5051:W5051"/>
    <mergeCell ref="X5051:Y5051"/>
    <mergeCell ref="Z5051:AA5051"/>
    <mergeCell ref="AB5051:AC5051"/>
    <mergeCell ref="AD5051:AE5051"/>
    <mergeCell ref="AF5051:AG5051"/>
    <mergeCell ref="AH5051:AJ5051"/>
    <mergeCell ref="D5052:E5052"/>
    <mergeCell ref="F5052:J5052"/>
    <mergeCell ref="K5052:M5052"/>
    <mergeCell ref="N5052:Q5052"/>
    <mergeCell ref="R5052:U5052"/>
    <mergeCell ref="V5052:W5052"/>
    <mergeCell ref="X5052:Y5052"/>
    <mergeCell ref="Z5052:AA5052"/>
    <mergeCell ref="AB5052:AC5052"/>
    <mergeCell ref="AD5052:AE5052"/>
    <mergeCell ref="AF5052:AG5052"/>
    <mergeCell ref="AH5052:AJ5052"/>
    <mergeCell ref="D5053:E5053"/>
    <mergeCell ref="F5053:J5053"/>
    <mergeCell ref="K5053:M5053"/>
    <mergeCell ref="N5053:Q5053"/>
    <mergeCell ref="R5053:U5053"/>
    <mergeCell ref="V5053:W5053"/>
    <mergeCell ref="X5053:Y5053"/>
    <mergeCell ref="Z5053:AA5053"/>
    <mergeCell ref="AB5053:AC5053"/>
    <mergeCell ref="AD5053:AE5053"/>
    <mergeCell ref="AF5053:AG5053"/>
    <mergeCell ref="AH5053:AJ5053"/>
    <mergeCell ref="D5048:E5048"/>
    <mergeCell ref="F5048:J5048"/>
    <mergeCell ref="K5048:M5048"/>
    <mergeCell ref="N5048:Q5048"/>
    <mergeCell ref="R5048:U5048"/>
    <mergeCell ref="V5048:W5048"/>
    <mergeCell ref="X5048:Y5048"/>
    <mergeCell ref="Z5048:AA5048"/>
    <mergeCell ref="AB5048:AC5048"/>
    <mergeCell ref="AD5048:AE5048"/>
    <mergeCell ref="AF5048:AG5048"/>
    <mergeCell ref="AH5048:AJ5048"/>
    <mergeCell ref="D5049:E5049"/>
    <mergeCell ref="F5049:J5049"/>
    <mergeCell ref="K5049:M5049"/>
    <mergeCell ref="N5049:Q5049"/>
    <mergeCell ref="R5049:U5049"/>
    <mergeCell ref="V5049:W5049"/>
    <mergeCell ref="X5049:Y5049"/>
    <mergeCell ref="Z5049:AA5049"/>
    <mergeCell ref="AB5049:AC5049"/>
    <mergeCell ref="AD5049:AE5049"/>
    <mergeCell ref="AF5049:AG5049"/>
    <mergeCell ref="AH5049:AJ5049"/>
    <mergeCell ref="D5050:E5050"/>
    <mergeCell ref="F5050:J5050"/>
    <mergeCell ref="K5050:M5050"/>
    <mergeCell ref="N5050:Q5050"/>
    <mergeCell ref="R5050:U5050"/>
    <mergeCell ref="V5050:W5050"/>
    <mergeCell ref="X5050:Y5050"/>
    <mergeCell ref="Z5050:AA5050"/>
    <mergeCell ref="AB5050:AC5050"/>
    <mergeCell ref="AD5050:AE5050"/>
    <mergeCell ref="AF5050:AG5050"/>
    <mergeCell ref="AH5050:AJ5050"/>
    <mergeCell ref="D5045:E5045"/>
    <mergeCell ref="F5045:J5045"/>
    <mergeCell ref="K5045:M5045"/>
    <mergeCell ref="N5045:Q5045"/>
    <mergeCell ref="R5045:U5045"/>
    <mergeCell ref="V5045:W5045"/>
    <mergeCell ref="X5045:Y5045"/>
    <mergeCell ref="Z5045:AA5045"/>
    <mergeCell ref="AB5045:AC5045"/>
    <mergeCell ref="AD5045:AE5045"/>
    <mergeCell ref="AF5045:AG5045"/>
    <mergeCell ref="AH5045:AJ5045"/>
    <mergeCell ref="D5046:E5046"/>
    <mergeCell ref="F5046:J5046"/>
    <mergeCell ref="K5046:M5046"/>
    <mergeCell ref="N5046:Q5046"/>
    <mergeCell ref="R5046:U5046"/>
    <mergeCell ref="V5046:W5046"/>
    <mergeCell ref="X5046:Y5046"/>
    <mergeCell ref="Z5046:AA5046"/>
    <mergeCell ref="AB5046:AC5046"/>
    <mergeCell ref="AD5046:AE5046"/>
    <mergeCell ref="AF5046:AG5046"/>
    <mergeCell ref="AH5046:AJ5046"/>
    <mergeCell ref="D5047:E5047"/>
    <mergeCell ref="F5047:J5047"/>
    <mergeCell ref="K5047:M5047"/>
    <mergeCell ref="N5047:Q5047"/>
    <mergeCell ref="R5047:U5047"/>
    <mergeCell ref="V5047:W5047"/>
    <mergeCell ref="X5047:Y5047"/>
    <mergeCell ref="Z5047:AA5047"/>
    <mergeCell ref="AB5047:AC5047"/>
    <mergeCell ref="AD5047:AE5047"/>
    <mergeCell ref="AF5047:AG5047"/>
    <mergeCell ref="AH5047:AJ5047"/>
    <mergeCell ref="D5042:E5042"/>
    <mergeCell ref="F5042:J5042"/>
    <mergeCell ref="K5042:M5042"/>
    <mergeCell ref="N5042:Q5042"/>
    <mergeCell ref="R5042:U5042"/>
    <mergeCell ref="V5042:W5042"/>
    <mergeCell ref="X5042:Y5042"/>
    <mergeCell ref="Z5042:AA5042"/>
    <mergeCell ref="AB5042:AC5042"/>
    <mergeCell ref="AD5042:AE5042"/>
    <mergeCell ref="AF5042:AG5042"/>
    <mergeCell ref="AH5042:AJ5042"/>
    <mergeCell ref="D5043:E5043"/>
    <mergeCell ref="F5043:J5043"/>
    <mergeCell ref="K5043:M5043"/>
    <mergeCell ref="N5043:Q5043"/>
    <mergeCell ref="R5043:U5043"/>
    <mergeCell ref="V5043:W5043"/>
    <mergeCell ref="X5043:Y5043"/>
    <mergeCell ref="Z5043:AA5043"/>
    <mergeCell ref="AB5043:AC5043"/>
    <mergeCell ref="AD5043:AE5043"/>
    <mergeCell ref="AF5043:AG5043"/>
    <mergeCell ref="AH5043:AJ5043"/>
    <mergeCell ref="D5044:E5044"/>
    <mergeCell ref="F5044:J5044"/>
    <mergeCell ref="K5044:M5044"/>
    <mergeCell ref="N5044:Q5044"/>
    <mergeCell ref="R5044:U5044"/>
    <mergeCell ref="V5044:W5044"/>
    <mergeCell ref="X5044:Y5044"/>
    <mergeCell ref="Z5044:AA5044"/>
    <mergeCell ref="AB5044:AC5044"/>
    <mergeCell ref="AD5044:AE5044"/>
    <mergeCell ref="AF5044:AG5044"/>
    <mergeCell ref="AH5044:AJ5044"/>
    <mergeCell ref="D5039:E5039"/>
    <mergeCell ref="F5039:J5039"/>
    <mergeCell ref="K5039:M5039"/>
    <mergeCell ref="N5039:Q5039"/>
    <mergeCell ref="R5039:U5039"/>
    <mergeCell ref="V5039:W5039"/>
    <mergeCell ref="X5039:Y5039"/>
    <mergeCell ref="Z5039:AA5039"/>
    <mergeCell ref="AB5039:AC5039"/>
    <mergeCell ref="AD5039:AE5039"/>
    <mergeCell ref="AF5039:AG5039"/>
    <mergeCell ref="AH5039:AJ5039"/>
    <mergeCell ref="D5040:E5040"/>
    <mergeCell ref="F5040:J5040"/>
    <mergeCell ref="K5040:M5040"/>
    <mergeCell ref="N5040:Q5040"/>
    <mergeCell ref="R5040:U5040"/>
    <mergeCell ref="V5040:W5040"/>
    <mergeCell ref="X5040:Y5040"/>
    <mergeCell ref="Z5040:AA5040"/>
    <mergeCell ref="AB5040:AC5040"/>
    <mergeCell ref="AD5040:AE5040"/>
    <mergeCell ref="AF5040:AG5040"/>
    <mergeCell ref="AH5040:AJ5040"/>
    <mergeCell ref="D5041:E5041"/>
    <mergeCell ref="F5041:J5041"/>
    <mergeCell ref="K5041:M5041"/>
    <mergeCell ref="N5041:Q5041"/>
    <mergeCell ref="R5041:U5041"/>
    <mergeCell ref="V5041:W5041"/>
    <mergeCell ref="X5041:Y5041"/>
    <mergeCell ref="Z5041:AA5041"/>
    <mergeCell ref="AB5041:AC5041"/>
    <mergeCell ref="AD5041:AE5041"/>
    <mergeCell ref="AF5041:AG5041"/>
    <mergeCell ref="AH5041:AJ5041"/>
    <mergeCell ref="D5036:E5036"/>
    <mergeCell ref="F5036:J5036"/>
    <mergeCell ref="K5036:M5036"/>
    <mergeCell ref="N5036:Q5036"/>
    <mergeCell ref="R5036:U5036"/>
    <mergeCell ref="V5036:W5036"/>
    <mergeCell ref="X5036:Y5036"/>
    <mergeCell ref="Z5036:AA5036"/>
    <mergeCell ref="AB5036:AC5036"/>
    <mergeCell ref="AD5036:AE5036"/>
    <mergeCell ref="AF5036:AG5036"/>
    <mergeCell ref="AH5036:AJ5036"/>
    <mergeCell ref="D5037:E5037"/>
    <mergeCell ref="F5037:J5037"/>
    <mergeCell ref="K5037:M5037"/>
    <mergeCell ref="N5037:Q5037"/>
    <mergeCell ref="R5037:U5037"/>
    <mergeCell ref="V5037:W5037"/>
    <mergeCell ref="X5037:Y5037"/>
    <mergeCell ref="Z5037:AA5037"/>
    <mergeCell ref="AB5037:AC5037"/>
    <mergeCell ref="AD5037:AE5037"/>
    <mergeCell ref="AF5037:AG5037"/>
    <mergeCell ref="AH5037:AJ5037"/>
    <mergeCell ref="D5038:E5038"/>
    <mergeCell ref="F5038:J5038"/>
    <mergeCell ref="K5038:M5038"/>
    <mergeCell ref="N5038:Q5038"/>
    <mergeCell ref="R5038:U5038"/>
    <mergeCell ref="V5038:W5038"/>
    <mergeCell ref="X5038:Y5038"/>
    <mergeCell ref="Z5038:AA5038"/>
    <mergeCell ref="AB5038:AC5038"/>
    <mergeCell ref="AD5038:AE5038"/>
    <mergeCell ref="AF5038:AG5038"/>
    <mergeCell ref="AH5038:AJ5038"/>
    <mergeCell ref="D5033:E5033"/>
    <mergeCell ref="F5033:J5033"/>
    <mergeCell ref="K5033:M5033"/>
    <mergeCell ref="N5033:Q5033"/>
    <mergeCell ref="R5033:U5033"/>
    <mergeCell ref="V5033:W5033"/>
    <mergeCell ref="X5033:Y5033"/>
    <mergeCell ref="Z5033:AA5033"/>
    <mergeCell ref="AB5033:AC5033"/>
    <mergeCell ref="AD5033:AE5033"/>
    <mergeCell ref="AF5033:AG5033"/>
    <mergeCell ref="AH5033:AJ5033"/>
    <mergeCell ref="D5034:E5034"/>
    <mergeCell ref="F5034:J5034"/>
    <mergeCell ref="K5034:M5034"/>
    <mergeCell ref="N5034:Q5034"/>
    <mergeCell ref="R5034:U5034"/>
    <mergeCell ref="V5034:W5034"/>
    <mergeCell ref="X5034:Y5034"/>
    <mergeCell ref="Z5034:AA5034"/>
    <mergeCell ref="AB5034:AC5034"/>
    <mergeCell ref="AD5034:AE5034"/>
    <mergeCell ref="AF5034:AG5034"/>
    <mergeCell ref="AH5034:AJ5034"/>
    <mergeCell ref="D5035:E5035"/>
    <mergeCell ref="F5035:J5035"/>
    <mergeCell ref="K5035:M5035"/>
    <mergeCell ref="N5035:Q5035"/>
    <mergeCell ref="R5035:U5035"/>
    <mergeCell ref="V5035:W5035"/>
    <mergeCell ref="X5035:Y5035"/>
    <mergeCell ref="Z5035:AA5035"/>
    <mergeCell ref="AB5035:AC5035"/>
    <mergeCell ref="AD5035:AE5035"/>
    <mergeCell ref="AF5035:AG5035"/>
    <mergeCell ref="AH5035:AJ5035"/>
    <mergeCell ref="D5030:E5030"/>
    <mergeCell ref="F5030:J5030"/>
    <mergeCell ref="K5030:M5030"/>
    <mergeCell ref="N5030:Q5030"/>
    <mergeCell ref="R5030:U5030"/>
    <mergeCell ref="V5030:W5030"/>
    <mergeCell ref="X5030:Y5030"/>
    <mergeCell ref="Z5030:AA5030"/>
    <mergeCell ref="AB5030:AC5030"/>
    <mergeCell ref="AD5030:AE5030"/>
    <mergeCell ref="AF5030:AG5030"/>
    <mergeCell ref="AH5030:AJ5030"/>
    <mergeCell ref="D5031:E5031"/>
    <mergeCell ref="F5031:J5031"/>
    <mergeCell ref="K5031:M5031"/>
    <mergeCell ref="N5031:Q5031"/>
    <mergeCell ref="R5031:U5031"/>
    <mergeCell ref="V5031:W5031"/>
    <mergeCell ref="X5031:Y5031"/>
    <mergeCell ref="Z5031:AA5031"/>
    <mergeCell ref="AB5031:AC5031"/>
    <mergeCell ref="AD5031:AE5031"/>
    <mergeCell ref="AF5031:AG5031"/>
    <mergeCell ref="AH5031:AJ5031"/>
    <mergeCell ref="D5032:E5032"/>
    <mergeCell ref="F5032:J5032"/>
    <mergeCell ref="K5032:M5032"/>
    <mergeCell ref="N5032:Q5032"/>
    <mergeCell ref="R5032:U5032"/>
    <mergeCell ref="V5032:W5032"/>
    <mergeCell ref="X5032:Y5032"/>
    <mergeCell ref="Z5032:AA5032"/>
    <mergeCell ref="AB5032:AC5032"/>
    <mergeCell ref="AD5032:AE5032"/>
    <mergeCell ref="AF5032:AG5032"/>
    <mergeCell ref="AH5032:AJ5032"/>
    <mergeCell ref="B5020:F5020"/>
    <mergeCell ref="H5020:R5020"/>
    <mergeCell ref="AB5021:AG5025"/>
    <mergeCell ref="B5022:E5022"/>
    <mergeCell ref="H5022:N5022"/>
    <mergeCell ref="O5022:R5022"/>
    <mergeCell ref="T5022:AA5022"/>
    <mergeCell ref="B5027:B5028"/>
    <mergeCell ref="D5027:E5028"/>
    <mergeCell ref="G5027:H5028"/>
    <mergeCell ref="J5027:M5028"/>
    <mergeCell ref="N5027:O5028"/>
    <mergeCell ref="Q5027:S5028"/>
    <mergeCell ref="T5027:U5028"/>
    <mergeCell ref="X5027:Y5028"/>
    <mergeCell ref="Z5027:AA5028"/>
    <mergeCell ref="AB5027:AB5028"/>
    <mergeCell ref="AC5027:AC5028"/>
    <mergeCell ref="AE5027:AE5028"/>
    <mergeCell ref="AF5027:AF5028"/>
    <mergeCell ref="AG5027:AH5028"/>
    <mergeCell ref="D5029:E5029"/>
    <mergeCell ref="F5029:J5029"/>
    <mergeCell ref="K5029:M5029"/>
    <mergeCell ref="N5029:Q5029"/>
    <mergeCell ref="R5029:U5029"/>
    <mergeCell ref="V5029:W5029"/>
    <mergeCell ref="X5029:Y5029"/>
    <mergeCell ref="Z5029:AA5029"/>
    <mergeCell ref="AB5029:AC5029"/>
    <mergeCell ref="AD5029:AE5029"/>
    <mergeCell ref="AF5029:AG5029"/>
    <mergeCell ref="AH5029:AJ5029"/>
    <mergeCell ref="D5011:E5011"/>
    <mergeCell ref="F5011:J5011"/>
    <mergeCell ref="K5011:M5011"/>
    <mergeCell ref="N5011:Q5011"/>
    <mergeCell ref="R5011:U5011"/>
    <mergeCell ref="V5011:W5011"/>
    <mergeCell ref="D5012:E5012"/>
    <mergeCell ref="F5012:J5012"/>
    <mergeCell ref="K5012:M5012"/>
    <mergeCell ref="N5012:Q5012"/>
    <mergeCell ref="R5012:U5012"/>
    <mergeCell ref="V5012:W5012"/>
    <mergeCell ref="D5013:E5013"/>
    <mergeCell ref="F5013:J5013"/>
    <mergeCell ref="K5013:M5013"/>
    <mergeCell ref="N5013:Q5013"/>
    <mergeCell ref="R5013:U5013"/>
    <mergeCell ref="V5013:W5013"/>
    <mergeCell ref="D5014:E5014"/>
    <mergeCell ref="F5014:J5014"/>
    <mergeCell ref="K5014:M5014"/>
    <mergeCell ref="N5014:Q5014"/>
    <mergeCell ref="R5014:U5014"/>
    <mergeCell ref="V5014:W5014"/>
    <mergeCell ref="D5015:E5015"/>
    <mergeCell ref="F5015:J5015"/>
    <mergeCell ref="K5015:M5015"/>
    <mergeCell ref="N5015:Q5015"/>
    <mergeCell ref="R5015:U5015"/>
    <mergeCell ref="V5015:W5015"/>
    <mergeCell ref="D5016:E5016"/>
    <mergeCell ref="F5016:J5016"/>
    <mergeCell ref="K5016:M5016"/>
    <mergeCell ref="N5016:Q5016"/>
    <mergeCell ref="R5016:U5016"/>
    <mergeCell ref="V5016:W5016"/>
    <mergeCell ref="D5005:E5005"/>
    <mergeCell ref="F5005:J5005"/>
    <mergeCell ref="K5005:M5005"/>
    <mergeCell ref="N5005:Q5005"/>
    <mergeCell ref="R5005:U5005"/>
    <mergeCell ref="V5005:W5005"/>
    <mergeCell ref="D5006:E5006"/>
    <mergeCell ref="F5006:J5006"/>
    <mergeCell ref="K5006:M5006"/>
    <mergeCell ref="N5006:Q5006"/>
    <mergeCell ref="R5006:U5006"/>
    <mergeCell ref="V5006:W5006"/>
    <mergeCell ref="D5007:E5007"/>
    <mergeCell ref="F5007:J5007"/>
    <mergeCell ref="K5007:M5007"/>
    <mergeCell ref="N5007:Q5007"/>
    <mergeCell ref="R5007:U5007"/>
    <mergeCell ref="V5007:W5007"/>
    <mergeCell ref="D5008:E5008"/>
    <mergeCell ref="F5008:J5008"/>
    <mergeCell ref="K5008:M5008"/>
    <mergeCell ref="N5008:Q5008"/>
    <mergeCell ref="R5008:U5008"/>
    <mergeCell ref="V5008:W5008"/>
    <mergeCell ref="D5009:E5009"/>
    <mergeCell ref="F5009:J5009"/>
    <mergeCell ref="K5009:M5009"/>
    <mergeCell ref="N5009:Q5009"/>
    <mergeCell ref="R5009:U5009"/>
    <mergeCell ref="V5009:W5009"/>
    <mergeCell ref="D5010:E5010"/>
    <mergeCell ref="F5010:J5010"/>
    <mergeCell ref="K5010:M5010"/>
    <mergeCell ref="N5010:Q5010"/>
    <mergeCell ref="R5010:U5010"/>
    <mergeCell ref="V5010:W5010"/>
    <mergeCell ref="D4999:E4999"/>
    <mergeCell ref="F4999:J4999"/>
    <mergeCell ref="K4999:M4999"/>
    <mergeCell ref="N4999:Q4999"/>
    <mergeCell ref="R4999:U4999"/>
    <mergeCell ref="V4999:W4999"/>
    <mergeCell ref="D5000:E5000"/>
    <mergeCell ref="F5000:J5000"/>
    <mergeCell ref="K5000:M5000"/>
    <mergeCell ref="N5000:Q5000"/>
    <mergeCell ref="R5000:U5000"/>
    <mergeCell ref="V5000:W5000"/>
    <mergeCell ref="D5001:E5001"/>
    <mergeCell ref="F5001:J5001"/>
    <mergeCell ref="K5001:M5001"/>
    <mergeCell ref="N5001:Q5001"/>
    <mergeCell ref="R5001:U5001"/>
    <mergeCell ref="V5001:W5001"/>
    <mergeCell ref="D5002:E5002"/>
    <mergeCell ref="F5002:J5002"/>
    <mergeCell ref="K5002:M5002"/>
    <mergeCell ref="N5002:Q5002"/>
    <mergeCell ref="R5002:U5002"/>
    <mergeCell ref="V5002:W5002"/>
    <mergeCell ref="D5003:E5003"/>
    <mergeCell ref="F5003:J5003"/>
    <mergeCell ref="K5003:M5003"/>
    <mergeCell ref="N5003:Q5003"/>
    <mergeCell ref="R5003:U5003"/>
    <mergeCell ref="V5003:W5003"/>
    <mergeCell ref="D5004:E5004"/>
    <mergeCell ref="F5004:J5004"/>
    <mergeCell ref="K5004:M5004"/>
    <mergeCell ref="N5004:Q5004"/>
    <mergeCell ref="R5004:U5004"/>
    <mergeCell ref="V5004:W5004"/>
    <mergeCell ref="D4993:E4993"/>
    <mergeCell ref="F4993:J4993"/>
    <mergeCell ref="K4993:M4993"/>
    <mergeCell ref="N4993:Q4993"/>
    <mergeCell ref="R4993:U4993"/>
    <mergeCell ref="V4993:W4993"/>
    <mergeCell ref="T4991:U4992"/>
    <mergeCell ref="X4991:Y4992"/>
    <mergeCell ref="D4994:E4994"/>
    <mergeCell ref="F4994:J4994"/>
    <mergeCell ref="K4994:M4994"/>
    <mergeCell ref="N4994:Q4994"/>
    <mergeCell ref="R4994:U4994"/>
    <mergeCell ref="V4994:W4994"/>
    <mergeCell ref="D4995:E4995"/>
    <mergeCell ref="F4995:J4995"/>
    <mergeCell ref="K4995:M4995"/>
    <mergeCell ref="N4995:Q4995"/>
    <mergeCell ref="R4995:U4995"/>
    <mergeCell ref="V4995:W4995"/>
    <mergeCell ref="D4996:E4996"/>
    <mergeCell ref="F4996:J4996"/>
    <mergeCell ref="K4996:M4996"/>
    <mergeCell ref="N4996:Q4996"/>
    <mergeCell ref="R4996:U4996"/>
    <mergeCell ref="V4996:W4996"/>
    <mergeCell ref="D4997:E4997"/>
    <mergeCell ref="F4997:J4997"/>
    <mergeCell ref="K4997:M4997"/>
    <mergeCell ref="N4997:Q4997"/>
    <mergeCell ref="R4997:U4997"/>
    <mergeCell ref="V4997:W4997"/>
    <mergeCell ref="D4998:E4998"/>
    <mergeCell ref="F4998:J4998"/>
    <mergeCell ref="K4998:M4998"/>
    <mergeCell ref="N4998:Q4998"/>
    <mergeCell ref="R4998:U4998"/>
    <mergeCell ref="V4998:W4998"/>
    <mergeCell ref="D4981:E4981"/>
    <mergeCell ref="F4981:J4981"/>
    <mergeCell ref="K4981:M4981"/>
    <mergeCell ref="N4981:Q4981"/>
    <mergeCell ref="R4981:U4981"/>
    <mergeCell ref="V4981:W4981"/>
    <mergeCell ref="X4981:Y4981"/>
    <mergeCell ref="Z4981:AA4981"/>
    <mergeCell ref="AB4981:AC4981"/>
    <mergeCell ref="AD4981:AE4981"/>
    <mergeCell ref="AF4981:AG4981"/>
    <mergeCell ref="AH4981:AJ4981"/>
    <mergeCell ref="D4982:E4982"/>
    <mergeCell ref="F4982:J4982"/>
    <mergeCell ref="K4982:M4982"/>
    <mergeCell ref="N4982:Q4982"/>
    <mergeCell ref="R4982:U4982"/>
    <mergeCell ref="V4982:W4982"/>
    <mergeCell ref="X4982:Y4982"/>
    <mergeCell ref="Z4982:AA4982"/>
    <mergeCell ref="AB4982:AC4982"/>
    <mergeCell ref="AD4982:AE4982"/>
    <mergeCell ref="AF4982:AG4982"/>
    <mergeCell ref="AH4982:AJ4982"/>
    <mergeCell ref="B4983:E4983"/>
    <mergeCell ref="B4984:F4984"/>
    <mergeCell ref="H4984:R4984"/>
    <mergeCell ref="AB4985:AG4989"/>
    <mergeCell ref="B4986:E4986"/>
    <mergeCell ref="H4986:N4986"/>
    <mergeCell ref="O4986:R4986"/>
    <mergeCell ref="T4986:AA4986"/>
    <mergeCell ref="Z4991:AA4992"/>
    <mergeCell ref="AB4991:AB4992"/>
    <mergeCell ref="AC4991:AC4992"/>
    <mergeCell ref="AE4991:AE4992"/>
    <mergeCell ref="B4991:B4992"/>
    <mergeCell ref="D4991:E4992"/>
    <mergeCell ref="G4991:H4992"/>
    <mergeCell ref="J4991:M4992"/>
    <mergeCell ref="N4991:O4992"/>
    <mergeCell ref="Q4991:S4992"/>
    <mergeCell ref="AF4991:AF4992"/>
    <mergeCell ref="AG4991:AH4992"/>
    <mergeCell ref="D4978:E4978"/>
    <mergeCell ref="F4978:J4978"/>
    <mergeCell ref="K4978:M4978"/>
    <mergeCell ref="N4978:Q4978"/>
    <mergeCell ref="R4978:U4978"/>
    <mergeCell ref="V4978:W4978"/>
    <mergeCell ref="X4978:Y4978"/>
    <mergeCell ref="Z4978:AA4978"/>
    <mergeCell ref="AB4978:AC4978"/>
    <mergeCell ref="AD4978:AE4978"/>
    <mergeCell ref="AF4978:AG4978"/>
    <mergeCell ref="AH4978:AJ4978"/>
    <mergeCell ref="D4979:E4979"/>
    <mergeCell ref="F4979:J4979"/>
    <mergeCell ref="K4979:M4979"/>
    <mergeCell ref="N4979:Q4979"/>
    <mergeCell ref="R4979:U4979"/>
    <mergeCell ref="V4979:W4979"/>
    <mergeCell ref="X4979:Y4979"/>
    <mergeCell ref="Z4979:AA4979"/>
    <mergeCell ref="AB4979:AC4979"/>
    <mergeCell ref="AD4979:AE4979"/>
    <mergeCell ref="AF4979:AG4979"/>
    <mergeCell ref="AH4979:AJ4979"/>
    <mergeCell ref="D4980:E4980"/>
    <mergeCell ref="F4980:J4980"/>
    <mergeCell ref="K4980:M4980"/>
    <mergeCell ref="N4980:Q4980"/>
    <mergeCell ref="R4980:U4980"/>
    <mergeCell ref="V4980:W4980"/>
    <mergeCell ref="X4980:Y4980"/>
    <mergeCell ref="Z4980:AA4980"/>
    <mergeCell ref="AB4980:AC4980"/>
    <mergeCell ref="AD4980:AE4980"/>
    <mergeCell ref="AF4980:AG4980"/>
    <mergeCell ref="AH4980:AJ4980"/>
    <mergeCell ref="D4975:E4975"/>
    <mergeCell ref="F4975:J4975"/>
    <mergeCell ref="K4975:M4975"/>
    <mergeCell ref="N4975:Q4975"/>
    <mergeCell ref="R4975:U4975"/>
    <mergeCell ref="V4975:W4975"/>
    <mergeCell ref="X4975:Y4975"/>
    <mergeCell ref="Z4975:AA4975"/>
    <mergeCell ref="AB4975:AC4975"/>
    <mergeCell ref="AD4975:AE4975"/>
    <mergeCell ref="AF4975:AG4975"/>
    <mergeCell ref="AH4975:AJ4975"/>
    <mergeCell ref="D4976:E4976"/>
    <mergeCell ref="F4976:J4976"/>
    <mergeCell ref="K4976:M4976"/>
    <mergeCell ref="N4976:Q4976"/>
    <mergeCell ref="R4976:U4976"/>
    <mergeCell ref="V4976:W4976"/>
    <mergeCell ref="X4976:Y4976"/>
    <mergeCell ref="Z4976:AA4976"/>
    <mergeCell ref="AB4976:AC4976"/>
    <mergeCell ref="AD4976:AE4976"/>
    <mergeCell ref="AF4976:AG4976"/>
    <mergeCell ref="AH4976:AJ4976"/>
    <mergeCell ref="D4977:E4977"/>
    <mergeCell ref="F4977:J4977"/>
    <mergeCell ref="K4977:M4977"/>
    <mergeCell ref="N4977:Q4977"/>
    <mergeCell ref="R4977:U4977"/>
    <mergeCell ref="V4977:W4977"/>
    <mergeCell ref="X4977:Y4977"/>
    <mergeCell ref="Z4977:AA4977"/>
    <mergeCell ref="AB4977:AC4977"/>
    <mergeCell ref="AD4977:AE4977"/>
    <mergeCell ref="AF4977:AG4977"/>
    <mergeCell ref="AH4977:AJ4977"/>
    <mergeCell ref="D4972:E4972"/>
    <mergeCell ref="F4972:J4972"/>
    <mergeCell ref="K4972:M4972"/>
    <mergeCell ref="N4972:Q4972"/>
    <mergeCell ref="R4972:U4972"/>
    <mergeCell ref="V4972:W4972"/>
    <mergeCell ref="X4972:Y4972"/>
    <mergeCell ref="Z4972:AA4972"/>
    <mergeCell ref="AB4972:AC4972"/>
    <mergeCell ref="AD4972:AE4972"/>
    <mergeCell ref="AF4972:AG4972"/>
    <mergeCell ref="AH4972:AJ4972"/>
    <mergeCell ref="D4973:E4973"/>
    <mergeCell ref="F4973:J4973"/>
    <mergeCell ref="K4973:M4973"/>
    <mergeCell ref="N4973:Q4973"/>
    <mergeCell ref="R4973:U4973"/>
    <mergeCell ref="V4973:W4973"/>
    <mergeCell ref="X4973:Y4973"/>
    <mergeCell ref="Z4973:AA4973"/>
    <mergeCell ref="AB4973:AC4973"/>
    <mergeCell ref="AD4973:AE4973"/>
    <mergeCell ref="AF4973:AG4973"/>
    <mergeCell ref="AH4973:AJ4973"/>
    <mergeCell ref="D4974:E4974"/>
    <mergeCell ref="F4974:J4974"/>
    <mergeCell ref="K4974:M4974"/>
    <mergeCell ref="N4974:Q4974"/>
    <mergeCell ref="R4974:U4974"/>
    <mergeCell ref="V4974:W4974"/>
    <mergeCell ref="X4974:Y4974"/>
    <mergeCell ref="Z4974:AA4974"/>
    <mergeCell ref="AB4974:AC4974"/>
    <mergeCell ref="AD4974:AE4974"/>
    <mergeCell ref="AF4974:AG4974"/>
    <mergeCell ref="AH4974:AJ4974"/>
    <mergeCell ref="D4969:E4969"/>
    <mergeCell ref="F4969:J4969"/>
    <mergeCell ref="K4969:M4969"/>
    <mergeCell ref="N4969:Q4969"/>
    <mergeCell ref="R4969:U4969"/>
    <mergeCell ref="V4969:W4969"/>
    <mergeCell ref="X4969:Y4969"/>
    <mergeCell ref="Z4969:AA4969"/>
    <mergeCell ref="AB4969:AC4969"/>
    <mergeCell ref="AD4969:AE4969"/>
    <mergeCell ref="AF4969:AG4969"/>
    <mergeCell ref="AH4969:AJ4969"/>
    <mergeCell ref="D4970:E4970"/>
    <mergeCell ref="F4970:J4970"/>
    <mergeCell ref="K4970:M4970"/>
    <mergeCell ref="N4970:Q4970"/>
    <mergeCell ref="R4970:U4970"/>
    <mergeCell ref="V4970:W4970"/>
    <mergeCell ref="X4970:Y4970"/>
    <mergeCell ref="Z4970:AA4970"/>
    <mergeCell ref="AB4970:AC4970"/>
    <mergeCell ref="AD4970:AE4970"/>
    <mergeCell ref="AF4970:AG4970"/>
    <mergeCell ref="AH4970:AJ4970"/>
    <mergeCell ref="D4971:E4971"/>
    <mergeCell ref="F4971:J4971"/>
    <mergeCell ref="K4971:M4971"/>
    <mergeCell ref="N4971:Q4971"/>
    <mergeCell ref="R4971:U4971"/>
    <mergeCell ref="V4971:W4971"/>
    <mergeCell ref="X4971:Y4971"/>
    <mergeCell ref="Z4971:AA4971"/>
    <mergeCell ref="AB4971:AC4971"/>
    <mergeCell ref="AD4971:AE4971"/>
    <mergeCell ref="AF4971:AG4971"/>
    <mergeCell ref="AH4971:AJ4971"/>
    <mergeCell ref="D4966:E4966"/>
    <mergeCell ref="F4966:J4966"/>
    <mergeCell ref="K4966:M4966"/>
    <mergeCell ref="N4966:Q4966"/>
    <mergeCell ref="R4966:U4966"/>
    <mergeCell ref="V4966:W4966"/>
    <mergeCell ref="X4966:Y4966"/>
    <mergeCell ref="Z4966:AA4966"/>
    <mergeCell ref="AB4966:AC4966"/>
    <mergeCell ref="AD4966:AE4966"/>
    <mergeCell ref="AF4966:AG4966"/>
    <mergeCell ref="AH4966:AJ4966"/>
    <mergeCell ref="D4967:E4967"/>
    <mergeCell ref="F4967:J4967"/>
    <mergeCell ref="K4967:M4967"/>
    <mergeCell ref="N4967:Q4967"/>
    <mergeCell ref="R4967:U4967"/>
    <mergeCell ref="V4967:W4967"/>
    <mergeCell ref="X4967:Y4967"/>
    <mergeCell ref="Z4967:AA4967"/>
    <mergeCell ref="AB4967:AC4967"/>
    <mergeCell ref="AD4967:AE4967"/>
    <mergeCell ref="AF4967:AG4967"/>
    <mergeCell ref="AH4967:AJ4967"/>
    <mergeCell ref="D4968:E4968"/>
    <mergeCell ref="F4968:J4968"/>
    <mergeCell ref="K4968:M4968"/>
    <mergeCell ref="N4968:Q4968"/>
    <mergeCell ref="R4968:U4968"/>
    <mergeCell ref="V4968:W4968"/>
    <mergeCell ref="X4968:Y4968"/>
    <mergeCell ref="Z4968:AA4968"/>
    <mergeCell ref="AB4968:AC4968"/>
    <mergeCell ref="AD4968:AE4968"/>
    <mergeCell ref="AF4968:AG4968"/>
    <mergeCell ref="AH4968:AJ4968"/>
    <mergeCell ref="D4963:E4963"/>
    <mergeCell ref="F4963:J4963"/>
    <mergeCell ref="K4963:M4963"/>
    <mergeCell ref="N4963:Q4963"/>
    <mergeCell ref="R4963:U4963"/>
    <mergeCell ref="V4963:W4963"/>
    <mergeCell ref="X4963:Y4963"/>
    <mergeCell ref="Z4963:AA4963"/>
    <mergeCell ref="AB4963:AC4963"/>
    <mergeCell ref="AD4963:AE4963"/>
    <mergeCell ref="AF4963:AG4963"/>
    <mergeCell ref="AH4963:AJ4963"/>
    <mergeCell ref="D4964:E4964"/>
    <mergeCell ref="F4964:J4964"/>
    <mergeCell ref="K4964:M4964"/>
    <mergeCell ref="N4964:Q4964"/>
    <mergeCell ref="R4964:U4964"/>
    <mergeCell ref="V4964:W4964"/>
    <mergeCell ref="X4964:Y4964"/>
    <mergeCell ref="Z4964:AA4964"/>
    <mergeCell ref="AB4964:AC4964"/>
    <mergeCell ref="AD4964:AE4964"/>
    <mergeCell ref="AF4964:AG4964"/>
    <mergeCell ref="AH4964:AJ4964"/>
    <mergeCell ref="D4965:E4965"/>
    <mergeCell ref="F4965:J4965"/>
    <mergeCell ref="K4965:M4965"/>
    <mergeCell ref="N4965:Q4965"/>
    <mergeCell ref="R4965:U4965"/>
    <mergeCell ref="V4965:W4965"/>
    <mergeCell ref="X4965:Y4965"/>
    <mergeCell ref="Z4965:AA4965"/>
    <mergeCell ref="AB4965:AC4965"/>
    <mergeCell ref="AD4965:AE4965"/>
    <mergeCell ref="AF4965:AG4965"/>
    <mergeCell ref="AH4965:AJ4965"/>
    <mergeCell ref="D4960:E4960"/>
    <mergeCell ref="F4960:J4960"/>
    <mergeCell ref="K4960:M4960"/>
    <mergeCell ref="N4960:Q4960"/>
    <mergeCell ref="R4960:U4960"/>
    <mergeCell ref="V4960:W4960"/>
    <mergeCell ref="X4960:Y4960"/>
    <mergeCell ref="Z4960:AA4960"/>
    <mergeCell ref="AB4960:AC4960"/>
    <mergeCell ref="AD4960:AE4960"/>
    <mergeCell ref="AF4960:AG4960"/>
    <mergeCell ref="AH4960:AJ4960"/>
    <mergeCell ref="D4961:E4961"/>
    <mergeCell ref="F4961:J4961"/>
    <mergeCell ref="K4961:M4961"/>
    <mergeCell ref="N4961:Q4961"/>
    <mergeCell ref="R4961:U4961"/>
    <mergeCell ref="V4961:W4961"/>
    <mergeCell ref="X4961:Y4961"/>
    <mergeCell ref="Z4961:AA4961"/>
    <mergeCell ref="AB4961:AC4961"/>
    <mergeCell ref="AD4961:AE4961"/>
    <mergeCell ref="AF4961:AG4961"/>
    <mergeCell ref="AH4961:AJ4961"/>
    <mergeCell ref="D4962:E4962"/>
    <mergeCell ref="F4962:J4962"/>
    <mergeCell ref="K4962:M4962"/>
    <mergeCell ref="N4962:Q4962"/>
    <mergeCell ref="R4962:U4962"/>
    <mergeCell ref="V4962:W4962"/>
    <mergeCell ref="X4962:Y4962"/>
    <mergeCell ref="Z4962:AA4962"/>
    <mergeCell ref="AB4962:AC4962"/>
    <mergeCell ref="AD4962:AE4962"/>
    <mergeCell ref="AF4962:AG4962"/>
    <mergeCell ref="AH4962:AJ4962"/>
    <mergeCell ref="D4957:E4957"/>
    <mergeCell ref="F4957:J4957"/>
    <mergeCell ref="K4957:M4957"/>
    <mergeCell ref="N4957:Q4957"/>
    <mergeCell ref="R4957:U4957"/>
    <mergeCell ref="V4957:W4957"/>
    <mergeCell ref="X4957:Y4957"/>
    <mergeCell ref="Z4957:AA4957"/>
    <mergeCell ref="AB4957:AC4957"/>
    <mergeCell ref="AD4957:AE4957"/>
    <mergeCell ref="AF4957:AG4957"/>
    <mergeCell ref="AH4957:AJ4957"/>
    <mergeCell ref="D4958:E4958"/>
    <mergeCell ref="F4958:J4958"/>
    <mergeCell ref="K4958:M4958"/>
    <mergeCell ref="N4958:Q4958"/>
    <mergeCell ref="R4958:U4958"/>
    <mergeCell ref="V4958:W4958"/>
    <mergeCell ref="X4958:Y4958"/>
    <mergeCell ref="Z4958:AA4958"/>
    <mergeCell ref="AB4958:AC4958"/>
    <mergeCell ref="AD4958:AE4958"/>
    <mergeCell ref="AF4958:AG4958"/>
    <mergeCell ref="AH4958:AJ4958"/>
    <mergeCell ref="D4959:E4959"/>
    <mergeCell ref="F4959:J4959"/>
    <mergeCell ref="K4959:M4959"/>
    <mergeCell ref="N4959:Q4959"/>
    <mergeCell ref="R4959:U4959"/>
    <mergeCell ref="V4959:W4959"/>
    <mergeCell ref="X4959:Y4959"/>
    <mergeCell ref="Z4959:AA4959"/>
    <mergeCell ref="AB4959:AC4959"/>
    <mergeCell ref="AD4959:AE4959"/>
    <mergeCell ref="AF4959:AG4959"/>
    <mergeCell ref="AH4959:AJ4959"/>
    <mergeCell ref="D4954:E4954"/>
    <mergeCell ref="F4954:J4954"/>
    <mergeCell ref="K4954:M4954"/>
    <mergeCell ref="N4954:Q4954"/>
    <mergeCell ref="R4954:U4954"/>
    <mergeCell ref="V4954:W4954"/>
    <mergeCell ref="X4954:Y4954"/>
    <mergeCell ref="Z4954:AA4954"/>
    <mergeCell ref="AB4954:AC4954"/>
    <mergeCell ref="AD4954:AE4954"/>
    <mergeCell ref="AF4954:AG4954"/>
    <mergeCell ref="AH4954:AJ4954"/>
    <mergeCell ref="D4955:E4955"/>
    <mergeCell ref="F4955:J4955"/>
    <mergeCell ref="K4955:M4955"/>
    <mergeCell ref="N4955:Q4955"/>
    <mergeCell ref="R4955:U4955"/>
    <mergeCell ref="V4955:W4955"/>
    <mergeCell ref="X4955:Y4955"/>
    <mergeCell ref="Z4955:AA4955"/>
    <mergeCell ref="AB4955:AC4955"/>
    <mergeCell ref="AD4955:AE4955"/>
    <mergeCell ref="AF4955:AG4955"/>
    <mergeCell ref="AH4955:AJ4955"/>
    <mergeCell ref="D4956:E4956"/>
    <mergeCell ref="F4956:J4956"/>
    <mergeCell ref="K4956:M4956"/>
    <mergeCell ref="N4956:Q4956"/>
    <mergeCell ref="R4956:U4956"/>
    <mergeCell ref="V4956:W4956"/>
    <mergeCell ref="X4956:Y4956"/>
    <mergeCell ref="Z4956:AA4956"/>
    <mergeCell ref="AB4956:AC4956"/>
    <mergeCell ref="AD4956:AE4956"/>
    <mergeCell ref="AF4956:AG4956"/>
    <mergeCell ref="AH4956:AJ4956"/>
    <mergeCell ref="D4951:E4951"/>
    <mergeCell ref="F4951:J4951"/>
    <mergeCell ref="K4951:M4951"/>
    <mergeCell ref="N4951:Q4951"/>
    <mergeCell ref="R4951:U4951"/>
    <mergeCell ref="V4951:W4951"/>
    <mergeCell ref="X4951:Y4951"/>
    <mergeCell ref="Z4951:AA4951"/>
    <mergeCell ref="AB4951:AC4951"/>
    <mergeCell ref="AD4951:AE4951"/>
    <mergeCell ref="AF4951:AG4951"/>
    <mergeCell ref="AH4951:AJ4951"/>
    <mergeCell ref="D4952:E4952"/>
    <mergeCell ref="F4952:J4952"/>
    <mergeCell ref="K4952:M4952"/>
    <mergeCell ref="N4952:Q4952"/>
    <mergeCell ref="R4952:U4952"/>
    <mergeCell ref="V4952:W4952"/>
    <mergeCell ref="X4952:Y4952"/>
    <mergeCell ref="Z4952:AA4952"/>
    <mergeCell ref="AB4952:AC4952"/>
    <mergeCell ref="AD4952:AE4952"/>
    <mergeCell ref="AF4952:AG4952"/>
    <mergeCell ref="AH4952:AJ4952"/>
    <mergeCell ref="D4953:E4953"/>
    <mergeCell ref="F4953:J4953"/>
    <mergeCell ref="K4953:M4953"/>
    <mergeCell ref="N4953:Q4953"/>
    <mergeCell ref="R4953:U4953"/>
    <mergeCell ref="V4953:W4953"/>
    <mergeCell ref="X4953:Y4953"/>
    <mergeCell ref="Z4953:AA4953"/>
    <mergeCell ref="AB4953:AC4953"/>
    <mergeCell ref="AD4953:AE4953"/>
    <mergeCell ref="AF4953:AG4953"/>
    <mergeCell ref="AH4953:AJ4953"/>
    <mergeCell ref="D4948:E4948"/>
    <mergeCell ref="F4948:J4948"/>
    <mergeCell ref="K4948:M4948"/>
    <mergeCell ref="N4948:Q4948"/>
    <mergeCell ref="R4948:U4948"/>
    <mergeCell ref="V4948:W4948"/>
    <mergeCell ref="X4948:Y4948"/>
    <mergeCell ref="Z4948:AA4948"/>
    <mergeCell ref="AB4948:AC4948"/>
    <mergeCell ref="AD4948:AE4948"/>
    <mergeCell ref="AF4948:AG4948"/>
    <mergeCell ref="AH4948:AJ4948"/>
    <mergeCell ref="D4949:E4949"/>
    <mergeCell ref="F4949:J4949"/>
    <mergeCell ref="K4949:M4949"/>
    <mergeCell ref="N4949:Q4949"/>
    <mergeCell ref="R4949:U4949"/>
    <mergeCell ref="V4949:W4949"/>
    <mergeCell ref="X4949:Y4949"/>
    <mergeCell ref="Z4949:AA4949"/>
    <mergeCell ref="AB4949:AC4949"/>
    <mergeCell ref="AD4949:AE4949"/>
    <mergeCell ref="AF4949:AG4949"/>
    <mergeCell ref="AH4949:AJ4949"/>
    <mergeCell ref="D4950:E4950"/>
    <mergeCell ref="F4950:J4950"/>
    <mergeCell ref="K4950:M4950"/>
    <mergeCell ref="N4950:Q4950"/>
    <mergeCell ref="R4950:U4950"/>
    <mergeCell ref="V4950:W4950"/>
    <mergeCell ref="X4950:Y4950"/>
    <mergeCell ref="Z4950:AA4950"/>
    <mergeCell ref="AB4950:AC4950"/>
    <mergeCell ref="AD4950:AE4950"/>
    <mergeCell ref="AF4950:AG4950"/>
    <mergeCell ref="AH4950:AJ4950"/>
    <mergeCell ref="D4945:E4945"/>
    <mergeCell ref="F4945:J4945"/>
    <mergeCell ref="K4945:M4945"/>
    <mergeCell ref="N4945:Q4945"/>
    <mergeCell ref="R4945:U4945"/>
    <mergeCell ref="V4945:W4945"/>
    <mergeCell ref="X4945:Y4945"/>
    <mergeCell ref="Z4945:AA4945"/>
    <mergeCell ref="AB4945:AC4945"/>
    <mergeCell ref="AD4945:AE4945"/>
    <mergeCell ref="AF4945:AG4945"/>
    <mergeCell ref="AH4945:AJ4945"/>
    <mergeCell ref="D4946:E4946"/>
    <mergeCell ref="F4946:J4946"/>
    <mergeCell ref="K4946:M4946"/>
    <mergeCell ref="N4946:Q4946"/>
    <mergeCell ref="R4946:U4946"/>
    <mergeCell ref="V4946:W4946"/>
    <mergeCell ref="X4946:Y4946"/>
    <mergeCell ref="Z4946:AA4946"/>
    <mergeCell ref="AB4946:AC4946"/>
    <mergeCell ref="AD4946:AE4946"/>
    <mergeCell ref="AF4946:AG4946"/>
    <mergeCell ref="AH4946:AJ4946"/>
    <mergeCell ref="D4947:E4947"/>
    <mergeCell ref="F4947:J4947"/>
    <mergeCell ref="K4947:M4947"/>
    <mergeCell ref="N4947:Q4947"/>
    <mergeCell ref="R4947:U4947"/>
    <mergeCell ref="V4947:W4947"/>
    <mergeCell ref="X4947:Y4947"/>
    <mergeCell ref="Z4947:AA4947"/>
    <mergeCell ref="AB4947:AC4947"/>
    <mergeCell ref="AD4947:AE4947"/>
    <mergeCell ref="AF4947:AG4947"/>
    <mergeCell ref="AH4947:AJ4947"/>
    <mergeCell ref="B4935:F4935"/>
    <mergeCell ref="H4935:R4935"/>
    <mergeCell ref="AB4936:AG4940"/>
    <mergeCell ref="B4937:E4937"/>
    <mergeCell ref="H4937:N4937"/>
    <mergeCell ref="O4937:R4937"/>
    <mergeCell ref="T4937:AA4937"/>
    <mergeCell ref="B4942:B4943"/>
    <mergeCell ref="D4942:E4943"/>
    <mergeCell ref="G4942:H4943"/>
    <mergeCell ref="J4942:M4943"/>
    <mergeCell ref="N4942:O4943"/>
    <mergeCell ref="Q4942:S4943"/>
    <mergeCell ref="T4942:U4943"/>
    <mergeCell ref="X4942:Y4943"/>
    <mergeCell ref="Z4942:AA4943"/>
    <mergeCell ref="AB4942:AB4943"/>
    <mergeCell ref="AC4942:AC4943"/>
    <mergeCell ref="AE4942:AE4943"/>
    <mergeCell ref="AF4942:AF4943"/>
    <mergeCell ref="AG4942:AH4943"/>
    <mergeCell ref="D4944:E4944"/>
    <mergeCell ref="F4944:J4944"/>
    <mergeCell ref="K4944:M4944"/>
    <mergeCell ref="N4944:Q4944"/>
    <mergeCell ref="R4944:U4944"/>
    <mergeCell ref="V4944:W4944"/>
    <mergeCell ref="X4944:Y4944"/>
    <mergeCell ref="Z4944:AA4944"/>
    <mergeCell ref="AB4944:AC4944"/>
    <mergeCell ref="AD4944:AE4944"/>
    <mergeCell ref="AF4944:AG4944"/>
    <mergeCell ref="AH4944:AJ4944"/>
    <mergeCell ref="D4926:E4926"/>
    <mergeCell ref="F4926:J4926"/>
    <mergeCell ref="K4926:M4926"/>
    <mergeCell ref="N4926:Q4926"/>
    <mergeCell ref="R4926:U4926"/>
    <mergeCell ref="V4926:W4926"/>
    <mergeCell ref="D4927:E4927"/>
    <mergeCell ref="F4927:J4927"/>
    <mergeCell ref="K4927:M4927"/>
    <mergeCell ref="N4927:Q4927"/>
    <mergeCell ref="R4927:U4927"/>
    <mergeCell ref="V4927:W4927"/>
    <mergeCell ref="D4928:E4928"/>
    <mergeCell ref="F4928:J4928"/>
    <mergeCell ref="K4928:M4928"/>
    <mergeCell ref="N4928:Q4928"/>
    <mergeCell ref="R4928:U4928"/>
    <mergeCell ref="V4928:W4928"/>
    <mergeCell ref="D4929:E4929"/>
    <mergeCell ref="F4929:J4929"/>
    <mergeCell ref="K4929:M4929"/>
    <mergeCell ref="N4929:Q4929"/>
    <mergeCell ref="R4929:U4929"/>
    <mergeCell ref="V4929:W4929"/>
    <mergeCell ref="D4930:E4930"/>
    <mergeCell ref="F4930:J4930"/>
    <mergeCell ref="K4930:M4930"/>
    <mergeCell ref="N4930:Q4930"/>
    <mergeCell ref="R4930:U4930"/>
    <mergeCell ref="V4930:W4930"/>
    <mergeCell ref="D4931:E4931"/>
    <mergeCell ref="F4931:J4931"/>
    <mergeCell ref="K4931:M4931"/>
    <mergeCell ref="N4931:Q4931"/>
    <mergeCell ref="R4931:U4931"/>
    <mergeCell ref="V4931:W4931"/>
    <mergeCell ref="D4920:E4920"/>
    <mergeCell ref="F4920:J4920"/>
    <mergeCell ref="K4920:M4920"/>
    <mergeCell ref="N4920:Q4920"/>
    <mergeCell ref="R4920:U4920"/>
    <mergeCell ref="V4920:W4920"/>
    <mergeCell ref="D4921:E4921"/>
    <mergeCell ref="F4921:J4921"/>
    <mergeCell ref="K4921:M4921"/>
    <mergeCell ref="N4921:Q4921"/>
    <mergeCell ref="R4921:U4921"/>
    <mergeCell ref="V4921:W4921"/>
    <mergeCell ref="D4922:E4922"/>
    <mergeCell ref="F4922:J4922"/>
    <mergeCell ref="K4922:M4922"/>
    <mergeCell ref="N4922:Q4922"/>
    <mergeCell ref="R4922:U4922"/>
    <mergeCell ref="V4922:W4922"/>
    <mergeCell ref="D4923:E4923"/>
    <mergeCell ref="F4923:J4923"/>
    <mergeCell ref="K4923:M4923"/>
    <mergeCell ref="N4923:Q4923"/>
    <mergeCell ref="R4923:U4923"/>
    <mergeCell ref="V4923:W4923"/>
    <mergeCell ref="D4924:E4924"/>
    <mergeCell ref="F4924:J4924"/>
    <mergeCell ref="K4924:M4924"/>
    <mergeCell ref="N4924:Q4924"/>
    <mergeCell ref="R4924:U4924"/>
    <mergeCell ref="V4924:W4924"/>
    <mergeCell ref="D4925:E4925"/>
    <mergeCell ref="F4925:J4925"/>
    <mergeCell ref="K4925:M4925"/>
    <mergeCell ref="N4925:Q4925"/>
    <mergeCell ref="R4925:U4925"/>
    <mergeCell ref="V4925:W4925"/>
    <mergeCell ref="D4914:E4914"/>
    <mergeCell ref="F4914:J4914"/>
    <mergeCell ref="K4914:M4914"/>
    <mergeCell ref="N4914:Q4914"/>
    <mergeCell ref="R4914:U4914"/>
    <mergeCell ref="V4914:W4914"/>
    <mergeCell ref="D4915:E4915"/>
    <mergeCell ref="F4915:J4915"/>
    <mergeCell ref="K4915:M4915"/>
    <mergeCell ref="N4915:Q4915"/>
    <mergeCell ref="R4915:U4915"/>
    <mergeCell ref="V4915:W4915"/>
    <mergeCell ref="D4916:E4916"/>
    <mergeCell ref="F4916:J4916"/>
    <mergeCell ref="K4916:M4916"/>
    <mergeCell ref="N4916:Q4916"/>
    <mergeCell ref="R4916:U4916"/>
    <mergeCell ref="V4916:W4916"/>
    <mergeCell ref="D4917:E4917"/>
    <mergeCell ref="F4917:J4917"/>
    <mergeCell ref="K4917:M4917"/>
    <mergeCell ref="N4917:Q4917"/>
    <mergeCell ref="R4917:U4917"/>
    <mergeCell ref="V4917:W4917"/>
    <mergeCell ref="D4918:E4918"/>
    <mergeCell ref="F4918:J4918"/>
    <mergeCell ref="K4918:M4918"/>
    <mergeCell ref="N4918:Q4918"/>
    <mergeCell ref="R4918:U4918"/>
    <mergeCell ref="V4918:W4918"/>
    <mergeCell ref="D4919:E4919"/>
    <mergeCell ref="F4919:J4919"/>
    <mergeCell ref="K4919:M4919"/>
    <mergeCell ref="N4919:Q4919"/>
    <mergeCell ref="R4919:U4919"/>
    <mergeCell ref="V4919:W4919"/>
    <mergeCell ref="D4908:E4908"/>
    <mergeCell ref="F4908:J4908"/>
    <mergeCell ref="K4908:M4908"/>
    <mergeCell ref="N4908:Q4908"/>
    <mergeCell ref="R4908:U4908"/>
    <mergeCell ref="V4908:W4908"/>
    <mergeCell ref="T4906:U4907"/>
    <mergeCell ref="X4906:Y4907"/>
    <mergeCell ref="D4909:E4909"/>
    <mergeCell ref="F4909:J4909"/>
    <mergeCell ref="K4909:M4909"/>
    <mergeCell ref="N4909:Q4909"/>
    <mergeCell ref="R4909:U4909"/>
    <mergeCell ref="V4909:W4909"/>
    <mergeCell ref="D4910:E4910"/>
    <mergeCell ref="F4910:J4910"/>
    <mergeCell ref="K4910:M4910"/>
    <mergeCell ref="N4910:Q4910"/>
    <mergeCell ref="R4910:U4910"/>
    <mergeCell ref="V4910:W4910"/>
    <mergeCell ref="D4911:E4911"/>
    <mergeCell ref="F4911:J4911"/>
    <mergeCell ref="K4911:M4911"/>
    <mergeCell ref="N4911:Q4911"/>
    <mergeCell ref="R4911:U4911"/>
    <mergeCell ref="V4911:W4911"/>
    <mergeCell ref="D4912:E4912"/>
    <mergeCell ref="F4912:J4912"/>
    <mergeCell ref="K4912:M4912"/>
    <mergeCell ref="N4912:Q4912"/>
    <mergeCell ref="R4912:U4912"/>
    <mergeCell ref="V4912:W4912"/>
    <mergeCell ref="D4913:E4913"/>
    <mergeCell ref="F4913:J4913"/>
    <mergeCell ref="K4913:M4913"/>
    <mergeCell ref="N4913:Q4913"/>
    <mergeCell ref="R4913:U4913"/>
    <mergeCell ref="V4913:W4913"/>
    <mergeCell ref="D4896:E4896"/>
    <mergeCell ref="F4896:J4896"/>
    <mergeCell ref="K4896:M4896"/>
    <mergeCell ref="N4896:Q4896"/>
    <mergeCell ref="R4896:U4896"/>
    <mergeCell ref="V4896:W4896"/>
    <mergeCell ref="X4896:Y4896"/>
    <mergeCell ref="Z4896:AA4896"/>
    <mergeCell ref="AB4896:AC4896"/>
    <mergeCell ref="AD4896:AE4896"/>
    <mergeCell ref="AF4896:AG4896"/>
    <mergeCell ref="AH4896:AJ4896"/>
    <mergeCell ref="D4897:E4897"/>
    <mergeCell ref="F4897:J4897"/>
    <mergeCell ref="K4897:M4897"/>
    <mergeCell ref="N4897:Q4897"/>
    <mergeCell ref="R4897:U4897"/>
    <mergeCell ref="V4897:W4897"/>
    <mergeCell ref="X4897:Y4897"/>
    <mergeCell ref="Z4897:AA4897"/>
    <mergeCell ref="AB4897:AC4897"/>
    <mergeCell ref="AD4897:AE4897"/>
    <mergeCell ref="AF4897:AG4897"/>
    <mergeCell ref="AH4897:AJ4897"/>
    <mergeCell ref="B4898:E4898"/>
    <mergeCell ref="B4899:F4899"/>
    <mergeCell ref="H4899:R4899"/>
    <mergeCell ref="AB4900:AG4904"/>
    <mergeCell ref="B4901:E4901"/>
    <mergeCell ref="H4901:N4901"/>
    <mergeCell ref="O4901:R4901"/>
    <mergeCell ref="T4901:AA4901"/>
    <mergeCell ref="Z4906:AA4907"/>
    <mergeCell ref="AB4906:AB4907"/>
    <mergeCell ref="AC4906:AC4907"/>
    <mergeCell ref="AE4906:AE4907"/>
    <mergeCell ref="B4906:B4907"/>
    <mergeCell ref="D4906:E4907"/>
    <mergeCell ref="G4906:H4907"/>
    <mergeCell ref="J4906:M4907"/>
    <mergeCell ref="N4906:O4907"/>
    <mergeCell ref="Q4906:S4907"/>
    <mergeCell ref="AF4906:AF4907"/>
    <mergeCell ref="AG4906:AH4907"/>
    <mergeCell ref="D4893:E4893"/>
    <mergeCell ref="F4893:J4893"/>
    <mergeCell ref="K4893:M4893"/>
    <mergeCell ref="N4893:Q4893"/>
    <mergeCell ref="R4893:U4893"/>
    <mergeCell ref="V4893:W4893"/>
    <mergeCell ref="X4893:Y4893"/>
    <mergeCell ref="Z4893:AA4893"/>
    <mergeCell ref="AB4893:AC4893"/>
    <mergeCell ref="AD4893:AE4893"/>
    <mergeCell ref="AF4893:AG4893"/>
    <mergeCell ref="AH4893:AJ4893"/>
    <mergeCell ref="D4894:E4894"/>
    <mergeCell ref="F4894:J4894"/>
    <mergeCell ref="K4894:M4894"/>
    <mergeCell ref="N4894:Q4894"/>
    <mergeCell ref="R4894:U4894"/>
    <mergeCell ref="V4894:W4894"/>
    <mergeCell ref="X4894:Y4894"/>
    <mergeCell ref="Z4894:AA4894"/>
    <mergeCell ref="AB4894:AC4894"/>
    <mergeCell ref="AD4894:AE4894"/>
    <mergeCell ref="AF4894:AG4894"/>
    <mergeCell ref="AH4894:AJ4894"/>
    <mergeCell ref="D4895:E4895"/>
    <mergeCell ref="F4895:J4895"/>
    <mergeCell ref="K4895:M4895"/>
    <mergeCell ref="N4895:Q4895"/>
    <mergeCell ref="R4895:U4895"/>
    <mergeCell ref="V4895:W4895"/>
    <mergeCell ref="X4895:Y4895"/>
    <mergeCell ref="Z4895:AA4895"/>
    <mergeCell ref="AB4895:AC4895"/>
    <mergeCell ref="AD4895:AE4895"/>
    <mergeCell ref="AF4895:AG4895"/>
    <mergeCell ref="AH4895:AJ4895"/>
    <mergeCell ref="D4890:E4890"/>
    <mergeCell ref="F4890:J4890"/>
    <mergeCell ref="K4890:M4890"/>
    <mergeCell ref="N4890:Q4890"/>
    <mergeCell ref="R4890:U4890"/>
    <mergeCell ref="V4890:W4890"/>
    <mergeCell ref="X4890:Y4890"/>
    <mergeCell ref="Z4890:AA4890"/>
    <mergeCell ref="AB4890:AC4890"/>
    <mergeCell ref="AD4890:AE4890"/>
    <mergeCell ref="AF4890:AG4890"/>
    <mergeCell ref="AH4890:AJ4890"/>
    <mergeCell ref="D4891:E4891"/>
    <mergeCell ref="F4891:J4891"/>
    <mergeCell ref="K4891:M4891"/>
    <mergeCell ref="N4891:Q4891"/>
    <mergeCell ref="R4891:U4891"/>
    <mergeCell ref="V4891:W4891"/>
    <mergeCell ref="X4891:Y4891"/>
    <mergeCell ref="Z4891:AA4891"/>
    <mergeCell ref="AB4891:AC4891"/>
    <mergeCell ref="AD4891:AE4891"/>
    <mergeCell ref="AF4891:AG4891"/>
    <mergeCell ref="AH4891:AJ4891"/>
    <mergeCell ref="D4892:E4892"/>
    <mergeCell ref="F4892:J4892"/>
    <mergeCell ref="K4892:M4892"/>
    <mergeCell ref="N4892:Q4892"/>
    <mergeCell ref="R4892:U4892"/>
    <mergeCell ref="V4892:W4892"/>
    <mergeCell ref="X4892:Y4892"/>
    <mergeCell ref="Z4892:AA4892"/>
    <mergeCell ref="AB4892:AC4892"/>
    <mergeCell ref="AD4892:AE4892"/>
    <mergeCell ref="AF4892:AG4892"/>
    <mergeCell ref="AH4892:AJ4892"/>
    <mergeCell ref="D4887:E4887"/>
    <mergeCell ref="F4887:J4887"/>
    <mergeCell ref="K4887:M4887"/>
    <mergeCell ref="N4887:Q4887"/>
    <mergeCell ref="R4887:U4887"/>
    <mergeCell ref="V4887:W4887"/>
    <mergeCell ref="X4887:Y4887"/>
    <mergeCell ref="Z4887:AA4887"/>
    <mergeCell ref="AB4887:AC4887"/>
    <mergeCell ref="AD4887:AE4887"/>
    <mergeCell ref="AF4887:AG4887"/>
    <mergeCell ref="AH4887:AJ4887"/>
    <mergeCell ref="D4888:E4888"/>
    <mergeCell ref="F4888:J4888"/>
    <mergeCell ref="K4888:M4888"/>
    <mergeCell ref="N4888:Q4888"/>
    <mergeCell ref="R4888:U4888"/>
    <mergeCell ref="V4888:W4888"/>
    <mergeCell ref="X4888:Y4888"/>
    <mergeCell ref="Z4888:AA4888"/>
    <mergeCell ref="AB4888:AC4888"/>
    <mergeCell ref="AD4888:AE4888"/>
    <mergeCell ref="AF4888:AG4888"/>
    <mergeCell ref="AH4888:AJ4888"/>
    <mergeCell ref="D4889:E4889"/>
    <mergeCell ref="F4889:J4889"/>
    <mergeCell ref="K4889:M4889"/>
    <mergeCell ref="N4889:Q4889"/>
    <mergeCell ref="R4889:U4889"/>
    <mergeCell ref="V4889:W4889"/>
    <mergeCell ref="X4889:Y4889"/>
    <mergeCell ref="Z4889:AA4889"/>
    <mergeCell ref="AB4889:AC4889"/>
    <mergeCell ref="AD4889:AE4889"/>
    <mergeCell ref="AF4889:AG4889"/>
    <mergeCell ref="AH4889:AJ4889"/>
    <mergeCell ref="D4884:E4884"/>
    <mergeCell ref="F4884:J4884"/>
    <mergeCell ref="K4884:M4884"/>
    <mergeCell ref="N4884:Q4884"/>
    <mergeCell ref="R4884:U4884"/>
    <mergeCell ref="V4884:W4884"/>
    <mergeCell ref="X4884:Y4884"/>
    <mergeCell ref="Z4884:AA4884"/>
    <mergeCell ref="AB4884:AC4884"/>
    <mergeCell ref="AD4884:AE4884"/>
    <mergeCell ref="AF4884:AG4884"/>
    <mergeCell ref="AH4884:AJ4884"/>
    <mergeCell ref="D4885:E4885"/>
    <mergeCell ref="F4885:J4885"/>
    <mergeCell ref="K4885:M4885"/>
    <mergeCell ref="N4885:Q4885"/>
    <mergeCell ref="R4885:U4885"/>
    <mergeCell ref="V4885:W4885"/>
    <mergeCell ref="X4885:Y4885"/>
    <mergeCell ref="Z4885:AA4885"/>
    <mergeCell ref="AB4885:AC4885"/>
    <mergeCell ref="AD4885:AE4885"/>
    <mergeCell ref="AF4885:AG4885"/>
    <mergeCell ref="AH4885:AJ4885"/>
    <mergeCell ref="D4886:E4886"/>
    <mergeCell ref="F4886:J4886"/>
    <mergeCell ref="K4886:M4886"/>
    <mergeCell ref="N4886:Q4886"/>
    <mergeCell ref="R4886:U4886"/>
    <mergeCell ref="V4886:W4886"/>
    <mergeCell ref="X4886:Y4886"/>
    <mergeCell ref="Z4886:AA4886"/>
    <mergeCell ref="AB4886:AC4886"/>
    <mergeCell ref="AD4886:AE4886"/>
    <mergeCell ref="AF4886:AG4886"/>
    <mergeCell ref="AH4886:AJ4886"/>
    <mergeCell ref="D4881:E4881"/>
    <mergeCell ref="F4881:J4881"/>
    <mergeCell ref="K4881:M4881"/>
    <mergeCell ref="N4881:Q4881"/>
    <mergeCell ref="R4881:U4881"/>
    <mergeCell ref="V4881:W4881"/>
    <mergeCell ref="X4881:Y4881"/>
    <mergeCell ref="Z4881:AA4881"/>
    <mergeCell ref="AB4881:AC4881"/>
    <mergeCell ref="AD4881:AE4881"/>
    <mergeCell ref="AF4881:AG4881"/>
    <mergeCell ref="AH4881:AJ4881"/>
    <mergeCell ref="D4882:E4882"/>
    <mergeCell ref="F4882:J4882"/>
    <mergeCell ref="K4882:M4882"/>
    <mergeCell ref="N4882:Q4882"/>
    <mergeCell ref="R4882:U4882"/>
    <mergeCell ref="V4882:W4882"/>
    <mergeCell ref="X4882:Y4882"/>
    <mergeCell ref="Z4882:AA4882"/>
    <mergeCell ref="AB4882:AC4882"/>
    <mergeCell ref="AD4882:AE4882"/>
    <mergeCell ref="AF4882:AG4882"/>
    <mergeCell ref="AH4882:AJ4882"/>
    <mergeCell ref="D4883:E4883"/>
    <mergeCell ref="F4883:J4883"/>
    <mergeCell ref="K4883:M4883"/>
    <mergeCell ref="N4883:Q4883"/>
    <mergeCell ref="R4883:U4883"/>
    <mergeCell ref="V4883:W4883"/>
    <mergeCell ref="X4883:Y4883"/>
    <mergeCell ref="Z4883:AA4883"/>
    <mergeCell ref="AB4883:AC4883"/>
    <mergeCell ref="AD4883:AE4883"/>
    <mergeCell ref="AF4883:AG4883"/>
    <mergeCell ref="AH4883:AJ4883"/>
    <mergeCell ref="D4878:E4878"/>
    <mergeCell ref="F4878:J4878"/>
    <mergeCell ref="K4878:M4878"/>
    <mergeCell ref="N4878:Q4878"/>
    <mergeCell ref="R4878:U4878"/>
    <mergeCell ref="V4878:W4878"/>
    <mergeCell ref="X4878:Y4878"/>
    <mergeCell ref="Z4878:AA4878"/>
    <mergeCell ref="AB4878:AC4878"/>
    <mergeCell ref="AD4878:AE4878"/>
    <mergeCell ref="AF4878:AG4878"/>
    <mergeCell ref="AH4878:AJ4878"/>
    <mergeCell ref="D4879:E4879"/>
    <mergeCell ref="F4879:J4879"/>
    <mergeCell ref="K4879:M4879"/>
    <mergeCell ref="N4879:Q4879"/>
    <mergeCell ref="R4879:U4879"/>
    <mergeCell ref="V4879:W4879"/>
    <mergeCell ref="X4879:Y4879"/>
    <mergeCell ref="Z4879:AA4879"/>
    <mergeCell ref="AB4879:AC4879"/>
    <mergeCell ref="AD4879:AE4879"/>
    <mergeCell ref="AF4879:AG4879"/>
    <mergeCell ref="AH4879:AJ4879"/>
    <mergeCell ref="D4880:E4880"/>
    <mergeCell ref="F4880:J4880"/>
    <mergeCell ref="K4880:M4880"/>
    <mergeCell ref="N4880:Q4880"/>
    <mergeCell ref="R4880:U4880"/>
    <mergeCell ref="V4880:W4880"/>
    <mergeCell ref="X4880:Y4880"/>
    <mergeCell ref="Z4880:AA4880"/>
    <mergeCell ref="AB4880:AC4880"/>
    <mergeCell ref="AD4880:AE4880"/>
    <mergeCell ref="AF4880:AG4880"/>
    <mergeCell ref="AH4880:AJ4880"/>
    <mergeCell ref="D4875:E4875"/>
    <mergeCell ref="F4875:J4875"/>
    <mergeCell ref="K4875:M4875"/>
    <mergeCell ref="N4875:Q4875"/>
    <mergeCell ref="R4875:U4875"/>
    <mergeCell ref="V4875:W4875"/>
    <mergeCell ref="X4875:Y4875"/>
    <mergeCell ref="Z4875:AA4875"/>
    <mergeCell ref="AB4875:AC4875"/>
    <mergeCell ref="AD4875:AE4875"/>
    <mergeCell ref="AF4875:AG4875"/>
    <mergeCell ref="AH4875:AJ4875"/>
    <mergeCell ref="D4876:E4876"/>
    <mergeCell ref="F4876:J4876"/>
    <mergeCell ref="K4876:M4876"/>
    <mergeCell ref="N4876:Q4876"/>
    <mergeCell ref="R4876:U4876"/>
    <mergeCell ref="V4876:W4876"/>
    <mergeCell ref="X4876:Y4876"/>
    <mergeCell ref="Z4876:AA4876"/>
    <mergeCell ref="AB4876:AC4876"/>
    <mergeCell ref="AD4876:AE4876"/>
    <mergeCell ref="AF4876:AG4876"/>
    <mergeCell ref="AH4876:AJ4876"/>
    <mergeCell ref="D4877:E4877"/>
    <mergeCell ref="F4877:J4877"/>
    <mergeCell ref="K4877:M4877"/>
    <mergeCell ref="N4877:Q4877"/>
    <mergeCell ref="R4877:U4877"/>
    <mergeCell ref="V4877:W4877"/>
    <mergeCell ref="X4877:Y4877"/>
    <mergeCell ref="Z4877:AA4877"/>
    <mergeCell ref="AB4877:AC4877"/>
    <mergeCell ref="AD4877:AE4877"/>
    <mergeCell ref="AF4877:AG4877"/>
    <mergeCell ref="AH4877:AJ4877"/>
    <mergeCell ref="D4872:E4872"/>
    <mergeCell ref="F4872:J4872"/>
    <mergeCell ref="K4872:M4872"/>
    <mergeCell ref="N4872:Q4872"/>
    <mergeCell ref="R4872:U4872"/>
    <mergeCell ref="V4872:W4872"/>
    <mergeCell ref="X4872:Y4872"/>
    <mergeCell ref="Z4872:AA4872"/>
    <mergeCell ref="AB4872:AC4872"/>
    <mergeCell ref="AD4872:AE4872"/>
    <mergeCell ref="AF4872:AG4872"/>
    <mergeCell ref="AH4872:AJ4872"/>
    <mergeCell ref="D4873:E4873"/>
    <mergeCell ref="F4873:J4873"/>
    <mergeCell ref="K4873:M4873"/>
    <mergeCell ref="N4873:Q4873"/>
    <mergeCell ref="R4873:U4873"/>
    <mergeCell ref="V4873:W4873"/>
    <mergeCell ref="X4873:Y4873"/>
    <mergeCell ref="Z4873:AA4873"/>
    <mergeCell ref="AB4873:AC4873"/>
    <mergeCell ref="AD4873:AE4873"/>
    <mergeCell ref="AF4873:AG4873"/>
    <mergeCell ref="AH4873:AJ4873"/>
    <mergeCell ref="D4874:E4874"/>
    <mergeCell ref="F4874:J4874"/>
    <mergeCell ref="K4874:M4874"/>
    <mergeCell ref="N4874:Q4874"/>
    <mergeCell ref="R4874:U4874"/>
    <mergeCell ref="V4874:W4874"/>
    <mergeCell ref="X4874:Y4874"/>
    <mergeCell ref="Z4874:AA4874"/>
    <mergeCell ref="AB4874:AC4874"/>
    <mergeCell ref="AD4874:AE4874"/>
    <mergeCell ref="AF4874:AG4874"/>
    <mergeCell ref="AH4874:AJ4874"/>
    <mergeCell ref="D4869:E4869"/>
    <mergeCell ref="F4869:J4869"/>
    <mergeCell ref="K4869:M4869"/>
    <mergeCell ref="N4869:Q4869"/>
    <mergeCell ref="R4869:U4869"/>
    <mergeCell ref="V4869:W4869"/>
    <mergeCell ref="X4869:Y4869"/>
    <mergeCell ref="Z4869:AA4869"/>
    <mergeCell ref="AB4869:AC4869"/>
    <mergeCell ref="AD4869:AE4869"/>
    <mergeCell ref="AF4869:AG4869"/>
    <mergeCell ref="AH4869:AJ4869"/>
    <mergeCell ref="D4870:E4870"/>
    <mergeCell ref="F4870:J4870"/>
    <mergeCell ref="K4870:M4870"/>
    <mergeCell ref="N4870:Q4870"/>
    <mergeCell ref="R4870:U4870"/>
    <mergeCell ref="V4870:W4870"/>
    <mergeCell ref="X4870:Y4870"/>
    <mergeCell ref="Z4870:AA4870"/>
    <mergeCell ref="AB4870:AC4870"/>
    <mergeCell ref="AD4870:AE4870"/>
    <mergeCell ref="AF4870:AG4870"/>
    <mergeCell ref="AH4870:AJ4870"/>
    <mergeCell ref="D4871:E4871"/>
    <mergeCell ref="F4871:J4871"/>
    <mergeCell ref="K4871:M4871"/>
    <mergeCell ref="N4871:Q4871"/>
    <mergeCell ref="R4871:U4871"/>
    <mergeCell ref="V4871:W4871"/>
    <mergeCell ref="X4871:Y4871"/>
    <mergeCell ref="Z4871:AA4871"/>
    <mergeCell ref="AB4871:AC4871"/>
    <mergeCell ref="AD4871:AE4871"/>
    <mergeCell ref="AF4871:AG4871"/>
    <mergeCell ref="AH4871:AJ4871"/>
    <mergeCell ref="D4866:E4866"/>
    <mergeCell ref="F4866:J4866"/>
    <mergeCell ref="K4866:M4866"/>
    <mergeCell ref="N4866:Q4866"/>
    <mergeCell ref="R4866:U4866"/>
    <mergeCell ref="V4866:W4866"/>
    <mergeCell ref="X4866:Y4866"/>
    <mergeCell ref="Z4866:AA4866"/>
    <mergeCell ref="AB4866:AC4866"/>
    <mergeCell ref="AD4866:AE4866"/>
    <mergeCell ref="AF4866:AG4866"/>
    <mergeCell ref="AH4866:AJ4866"/>
    <mergeCell ref="D4867:E4867"/>
    <mergeCell ref="F4867:J4867"/>
    <mergeCell ref="K4867:M4867"/>
    <mergeCell ref="N4867:Q4867"/>
    <mergeCell ref="R4867:U4867"/>
    <mergeCell ref="V4867:W4867"/>
    <mergeCell ref="X4867:Y4867"/>
    <mergeCell ref="Z4867:AA4867"/>
    <mergeCell ref="AB4867:AC4867"/>
    <mergeCell ref="AD4867:AE4867"/>
    <mergeCell ref="AF4867:AG4867"/>
    <mergeCell ref="AH4867:AJ4867"/>
    <mergeCell ref="D4868:E4868"/>
    <mergeCell ref="F4868:J4868"/>
    <mergeCell ref="K4868:M4868"/>
    <mergeCell ref="N4868:Q4868"/>
    <mergeCell ref="R4868:U4868"/>
    <mergeCell ref="V4868:W4868"/>
    <mergeCell ref="X4868:Y4868"/>
    <mergeCell ref="Z4868:AA4868"/>
    <mergeCell ref="AB4868:AC4868"/>
    <mergeCell ref="AD4868:AE4868"/>
    <mergeCell ref="AF4868:AG4868"/>
    <mergeCell ref="AH4868:AJ4868"/>
    <mergeCell ref="D4863:E4863"/>
    <mergeCell ref="F4863:J4863"/>
    <mergeCell ref="K4863:M4863"/>
    <mergeCell ref="N4863:Q4863"/>
    <mergeCell ref="R4863:U4863"/>
    <mergeCell ref="V4863:W4863"/>
    <mergeCell ref="X4863:Y4863"/>
    <mergeCell ref="Z4863:AA4863"/>
    <mergeCell ref="AB4863:AC4863"/>
    <mergeCell ref="AD4863:AE4863"/>
    <mergeCell ref="AF4863:AG4863"/>
    <mergeCell ref="AH4863:AJ4863"/>
    <mergeCell ref="D4864:E4864"/>
    <mergeCell ref="F4864:J4864"/>
    <mergeCell ref="K4864:M4864"/>
    <mergeCell ref="N4864:Q4864"/>
    <mergeCell ref="R4864:U4864"/>
    <mergeCell ref="V4864:W4864"/>
    <mergeCell ref="X4864:Y4864"/>
    <mergeCell ref="Z4864:AA4864"/>
    <mergeCell ref="AB4864:AC4864"/>
    <mergeCell ref="AD4864:AE4864"/>
    <mergeCell ref="AF4864:AG4864"/>
    <mergeCell ref="AH4864:AJ4864"/>
    <mergeCell ref="D4865:E4865"/>
    <mergeCell ref="F4865:J4865"/>
    <mergeCell ref="K4865:M4865"/>
    <mergeCell ref="N4865:Q4865"/>
    <mergeCell ref="R4865:U4865"/>
    <mergeCell ref="V4865:W4865"/>
    <mergeCell ref="X4865:Y4865"/>
    <mergeCell ref="Z4865:AA4865"/>
    <mergeCell ref="AB4865:AC4865"/>
    <mergeCell ref="AD4865:AE4865"/>
    <mergeCell ref="AF4865:AG4865"/>
    <mergeCell ref="AH4865:AJ4865"/>
    <mergeCell ref="D4860:E4860"/>
    <mergeCell ref="F4860:J4860"/>
    <mergeCell ref="K4860:M4860"/>
    <mergeCell ref="N4860:Q4860"/>
    <mergeCell ref="R4860:U4860"/>
    <mergeCell ref="V4860:W4860"/>
    <mergeCell ref="X4860:Y4860"/>
    <mergeCell ref="Z4860:AA4860"/>
    <mergeCell ref="AB4860:AC4860"/>
    <mergeCell ref="AD4860:AE4860"/>
    <mergeCell ref="AF4860:AG4860"/>
    <mergeCell ref="AH4860:AJ4860"/>
    <mergeCell ref="D4861:E4861"/>
    <mergeCell ref="F4861:J4861"/>
    <mergeCell ref="K4861:M4861"/>
    <mergeCell ref="N4861:Q4861"/>
    <mergeCell ref="R4861:U4861"/>
    <mergeCell ref="V4861:W4861"/>
    <mergeCell ref="X4861:Y4861"/>
    <mergeCell ref="Z4861:AA4861"/>
    <mergeCell ref="AB4861:AC4861"/>
    <mergeCell ref="AD4861:AE4861"/>
    <mergeCell ref="AF4861:AG4861"/>
    <mergeCell ref="AH4861:AJ4861"/>
    <mergeCell ref="D4862:E4862"/>
    <mergeCell ref="F4862:J4862"/>
    <mergeCell ref="K4862:M4862"/>
    <mergeCell ref="N4862:Q4862"/>
    <mergeCell ref="R4862:U4862"/>
    <mergeCell ref="V4862:W4862"/>
    <mergeCell ref="X4862:Y4862"/>
    <mergeCell ref="Z4862:AA4862"/>
    <mergeCell ref="AB4862:AC4862"/>
    <mergeCell ref="AD4862:AE4862"/>
    <mergeCell ref="AF4862:AG4862"/>
    <mergeCell ref="AH4862:AJ4862"/>
    <mergeCell ref="B4850:F4850"/>
    <mergeCell ref="H4850:R4850"/>
    <mergeCell ref="AB4851:AG4855"/>
    <mergeCell ref="B4852:E4852"/>
    <mergeCell ref="H4852:N4852"/>
    <mergeCell ref="O4852:R4852"/>
    <mergeCell ref="T4852:AA4852"/>
    <mergeCell ref="B4857:B4858"/>
    <mergeCell ref="D4857:E4858"/>
    <mergeCell ref="G4857:H4858"/>
    <mergeCell ref="J4857:M4858"/>
    <mergeCell ref="N4857:O4858"/>
    <mergeCell ref="Q4857:S4858"/>
    <mergeCell ref="T4857:U4858"/>
    <mergeCell ref="X4857:Y4858"/>
    <mergeCell ref="Z4857:AA4858"/>
    <mergeCell ref="AB4857:AB4858"/>
    <mergeCell ref="AC4857:AC4858"/>
    <mergeCell ref="AE4857:AE4858"/>
    <mergeCell ref="AF4857:AF4858"/>
    <mergeCell ref="AG4857:AH4858"/>
    <mergeCell ref="D4859:E4859"/>
    <mergeCell ref="F4859:J4859"/>
    <mergeCell ref="K4859:M4859"/>
    <mergeCell ref="N4859:Q4859"/>
    <mergeCell ref="R4859:U4859"/>
    <mergeCell ref="V4859:W4859"/>
    <mergeCell ref="X4859:Y4859"/>
    <mergeCell ref="Z4859:AA4859"/>
    <mergeCell ref="AB4859:AC4859"/>
    <mergeCell ref="AD4859:AE4859"/>
    <mergeCell ref="AF4859:AG4859"/>
    <mergeCell ref="AH4859:AJ4859"/>
    <mergeCell ref="D4841:E4841"/>
    <mergeCell ref="F4841:J4841"/>
    <mergeCell ref="K4841:M4841"/>
    <mergeCell ref="N4841:Q4841"/>
    <mergeCell ref="R4841:U4841"/>
    <mergeCell ref="V4841:W4841"/>
    <mergeCell ref="D4842:E4842"/>
    <mergeCell ref="F4842:J4842"/>
    <mergeCell ref="K4842:M4842"/>
    <mergeCell ref="N4842:Q4842"/>
    <mergeCell ref="R4842:U4842"/>
    <mergeCell ref="V4842:W4842"/>
    <mergeCell ref="D4843:E4843"/>
    <mergeCell ref="F4843:J4843"/>
    <mergeCell ref="K4843:M4843"/>
    <mergeCell ref="N4843:Q4843"/>
    <mergeCell ref="R4843:U4843"/>
    <mergeCell ref="V4843:W4843"/>
    <mergeCell ref="D4844:E4844"/>
    <mergeCell ref="F4844:J4844"/>
    <mergeCell ref="K4844:M4844"/>
    <mergeCell ref="N4844:Q4844"/>
    <mergeCell ref="R4844:U4844"/>
    <mergeCell ref="V4844:W4844"/>
    <mergeCell ref="D4845:E4845"/>
    <mergeCell ref="F4845:J4845"/>
    <mergeCell ref="K4845:M4845"/>
    <mergeCell ref="N4845:Q4845"/>
    <mergeCell ref="R4845:U4845"/>
    <mergeCell ref="V4845:W4845"/>
    <mergeCell ref="D4846:E4846"/>
    <mergeCell ref="F4846:J4846"/>
    <mergeCell ref="K4846:M4846"/>
    <mergeCell ref="N4846:Q4846"/>
    <mergeCell ref="R4846:U4846"/>
    <mergeCell ref="V4846:W4846"/>
    <mergeCell ref="D4835:E4835"/>
    <mergeCell ref="F4835:J4835"/>
    <mergeCell ref="K4835:M4835"/>
    <mergeCell ref="N4835:Q4835"/>
    <mergeCell ref="R4835:U4835"/>
    <mergeCell ref="V4835:W4835"/>
    <mergeCell ref="D4836:E4836"/>
    <mergeCell ref="F4836:J4836"/>
    <mergeCell ref="K4836:M4836"/>
    <mergeCell ref="N4836:Q4836"/>
    <mergeCell ref="R4836:U4836"/>
    <mergeCell ref="V4836:W4836"/>
    <mergeCell ref="D4837:E4837"/>
    <mergeCell ref="F4837:J4837"/>
    <mergeCell ref="K4837:M4837"/>
    <mergeCell ref="N4837:Q4837"/>
    <mergeCell ref="R4837:U4837"/>
    <mergeCell ref="V4837:W4837"/>
    <mergeCell ref="D4838:E4838"/>
    <mergeCell ref="F4838:J4838"/>
    <mergeCell ref="K4838:M4838"/>
    <mergeCell ref="N4838:Q4838"/>
    <mergeCell ref="R4838:U4838"/>
    <mergeCell ref="V4838:W4838"/>
    <mergeCell ref="D4839:E4839"/>
    <mergeCell ref="F4839:J4839"/>
    <mergeCell ref="K4839:M4839"/>
    <mergeCell ref="N4839:Q4839"/>
    <mergeCell ref="R4839:U4839"/>
    <mergeCell ref="V4839:W4839"/>
    <mergeCell ref="D4840:E4840"/>
    <mergeCell ref="F4840:J4840"/>
    <mergeCell ref="K4840:M4840"/>
    <mergeCell ref="N4840:Q4840"/>
    <mergeCell ref="R4840:U4840"/>
    <mergeCell ref="V4840:W4840"/>
    <mergeCell ref="D4829:E4829"/>
    <mergeCell ref="F4829:J4829"/>
    <mergeCell ref="K4829:M4829"/>
    <mergeCell ref="N4829:Q4829"/>
    <mergeCell ref="R4829:U4829"/>
    <mergeCell ref="V4829:W4829"/>
    <mergeCell ref="D4830:E4830"/>
    <mergeCell ref="F4830:J4830"/>
    <mergeCell ref="K4830:M4830"/>
    <mergeCell ref="N4830:Q4830"/>
    <mergeCell ref="R4830:U4830"/>
    <mergeCell ref="V4830:W4830"/>
    <mergeCell ref="D4831:E4831"/>
    <mergeCell ref="F4831:J4831"/>
    <mergeCell ref="K4831:M4831"/>
    <mergeCell ref="N4831:Q4831"/>
    <mergeCell ref="R4831:U4831"/>
    <mergeCell ref="V4831:W4831"/>
    <mergeCell ref="D4832:E4832"/>
    <mergeCell ref="F4832:J4832"/>
    <mergeCell ref="K4832:M4832"/>
    <mergeCell ref="N4832:Q4832"/>
    <mergeCell ref="R4832:U4832"/>
    <mergeCell ref="V4832:W4832"/>
    <mergeCell ref="D4833:E4833"/>
    <mergeCell ref="F4833:J4833"/>
    <mergeCell ref="K4833:M4833"/>
    <mergeCell ref="N4833:Q4833"/>
    <mergeCell ref="R4833:U4833"/>
    <mergeCell ref="V4833:W4833"/>
    <mergeCell ref="D4834:E4834"/>
    <mergeCell ref="F4834:J4834"/>
    <mergeCell ref="K4834:M4834"/>
    <mergeCell ref="N4834:Q4834"/>
    <mergeCell ref="R4834:U4834"/>
    <mergeCell ref="V4834:W4834"/>
    <mergeCell ref="D4823:E4823"/>
    <mergeCell ref="F4823:J4823"/>
    <mergeCell ref="K4823:M4823"/>
    <mergeCell ref="N4823:Q4823"/>
    <mergeCell ref="R4823:U4823"/>
    <mergeCell ref="V4823:W4823"/>
    <mergeCell ref="T4821:U4822"/>
    <mergeCell ref="X4821:Y4822"/>
    <mergeCell ref="D4824:E4824"/>
    <mergeCell ref="F4824:J4824"/>
    <mergeCell ref="K4824:M4824"/>
    <mergeCell ref="N4824:Q4824"/>
    <mergeCell ref="R4824:U4824"/>
    <mergeCell ref="V4824:W4824"/>
    <mergeCell ref="D4825:E4825"/>
    <mergeCell ref="F4825:J4825"/>
    <mergeCell ref="K4825:M4825"/>
    <mergeCell ref="N4825:Q4825"/>
    <mergeCell ref="R4825:U4825"/>
    <mergeCell ref="V4825:W4825"/>
    <mergeCell ref="D4826:E4826"/>
    <mergeCell ref="F4826:J4826"/>
    <mergeCell ref="K4826:M4826"/>
    <mergeCell ref="N4826:Q4826"/>
    <mergeCell ref="R4826:U4826"/>
    <mergeCell ref="V4826:W4826"/>
    <mergeCell ref="D4827:E4827"/>
    <mergeCell ref="F4827:J4827"/>
    <mergeCell ref="K4827:M4827"/>
    <mergeCell ref="N4827:Q4827"/>
    <mergeCell ref="R4827:U4827"/>
    <mergeCell ref="V4827:W4827"/>
    <mergeCell ref="D4828:E4828"/>
    <mergeCell ref="F4828:J4828"/>
    <mergeCell ref="K4828:M4828"/>
    <mergeCell ref="N4828:Q4828"/>
    <mergeCell ref="R4828:U4828"/>
    <mergeCell ref="V4828:W4828"/>
    <mergeCell ref="D4811:E4811"/>
    <mergeCell ref="F4811:J4811"/>
    <mergeCell ref="K4811:M4811"/>
    <mergeCell ref="N4811:Q4811"/>
    <mergeCell ref="R4811:U4811"/>
    <mergeCell ref="V4811:W4811"/>
    <mergeCell ref="X4811:Y4811"/>
    <mergeCell ref="Z4811:AA4811"/>
    <mergeCell ref="AB4811:AC4811"/>
    <mergeCell ref="AD4811:AE4811"/>
    <mergeCell ref="AF4811:AG4811"/>
    <mergeCell ref="AH4811:AJ4811"/>
    <mergeCell ref="D4812:E4812"/>
    <mergeCell ref="F4812:J4812"/>
    <mergeCell ref="K4812:M4812"/>
    <mergeCell ref="N4812:Q4812"/>
    <mergeCell ref="R4812:U4812"/>
    <mergeCell ref="V4812:W4812"/>
    <mergeCell ref="X4812:Y4812"/>
    <mergeCell ref="Z4812:AA4812"/>
    <mergeCell ref="AB4812:AC4812"/>
    <mergeCell ref="AD4812:AE4812"/>
    <mergeCell ref="AF4812:AG4812"/>
    <mergeCell ref="AH4812:AJ4812"/>
    <mergeCell ref="B4813:E4813"/>
    <mergeCell ref="B4814:F4814"/>
    <mergeCell ref="H4814:R4814"/>
    <mergeCell ref="AB4815:AG4819"/>
    <mergeCell ref="B4816:E4816"/>
    <mergeCell ref="H4816:N4816"/>
    <mergeCell ref="O4816:R4816"/>
    <mergeCell ref="T4816:AA4816"/>
    <mergeCell ref="Z4821:AA4822"/>
    <mergeCell ref="AB4821:AB4822"/>
    <mergeCell ref="AC4821:AC4822"/>
    <mergeCell ref="AE4821:AE4822"/>
    <mergeCell ref="B4821:B4822"/>
    <mergeCell ref="D4821:E4822"/>
    <mergeCell ref="G4821:H4822"/>
    <mergeCell ref="J4821:M4822"/>
    <mergeCell ref="N4821:O4822"/>
    <mergeCell ref="Q4821:S4822"/>
    <mergeCell ref="AF4821:AF4822"/>
    <mergeCell ref="AG4821:AH4822"/>
    <mergeCell ref="D4808:E4808"/>
    <mergeCell ref="F4808:J4808"/>
    <mergeCell ref="K4808:M4808"/>
    <mergeCell ref="N4808:Q4808"/>
    <mergeCell ref="R4808:U4808"/>
    <mergeCell ref="V4808:W4808"/>
    <mergeCell ref="X4808:Y4808"/>
    <mergeCell ref="Z4808:AA4808"/>
    <mergeCell ref="AB4808:AC4808"/>
    <mergeCell ref="AD4808:AE4808"/>
    <mergeCell ref="AF4808:AG4808"/>
    <mergeCell ref="AH4808:AJ4808"/>
    <mergeCell ref="D4809:E4809"/>
    <mergeCell ref="F4809:J4809"/>
    <mergeCell ref="K4809:M4809"/>
    <mergeCell ref="N4809:Q4809"/>
    <mergeCell ref="R4809:U4809"/>
    <mergeCell ref="V4809:W4809"/>
    <mergeCell ref="X4809:Y4809"/>
    <mergeCell ref="Z4809:AA4809"/>
    <mergeCell ref="AB4809:AC4809"/>
    <mergeCell ref="AD4809:AE4809"/>
    <mergeCell ref="AF4809:AG4809"/>
    <mergeCell ref="AH4809:AJ4809"/>
    <mergeCell ref="D4810:E4810"/>
    <mergeCell ref="F4810:J4810"/>
    <mergeCell ref="K4810:M4810"/>
    <mergeCell ref="N4810:Q4810"/>
    <mergeCell ref="R4810:U4810"/>
    <mergeCell ref="V4810:W4810"/>
    <mergeCell ref="X4810:Y4810"/>
    <mergeCell ref="Z4810:AA4810"/>
    <mergeCell ref="AB4810:AC4810"/>
    <mergeCell ref="AD4810:AE4810"/>
    <mergeCell ref="AF4810:AG4810"/>
    <mergeCell ref="AH4810:AJ4810"/>
    <mergeCell ref="D4805:E4805"/>
    <mergeCell ref="F4805:J4805"/>
    <mergeCell ref="K4805:M4805"/>
    <mergeCell ref="N4805:Q4805"/>
    <mergeCell ref="R4805:U4805"/>
    <mergeCell ref="V4805:W4805"/>
    <mergeCell ref="X4805:Y4805"/>
    <mergeCell ref="Z4805:AA4805"/>
    <mergeCell ref="AB4805:AC4805"/>
    <mergeCell ref="AD4805:AE4805"/>
    <mergeCell ref="AF4805:AG4805"/>
    <mergeCell ref="AH4805:AJ4805"/>
    <mergeCell ref="D4806:E4806"/>
    <mergeCell ref="F4806:J4806"/>
    <mergeCell ref="K4806:M4806"/>
    <mergeCell ref="N4806:Q4806"/>
    <mergeCell ref="R4806:U4806"/>
    <mergeCell ref="V4806:W4806"/>
    <mergeCell ref="X4806:Y4806"/>
    <mergeCell ref="Z4806:AA4806"/>
    <mergeCell ref="AB4806:AC4806"/>
    <mergeCell ref="AD4806:AE4806"/>
    <mergeCell ref="AF4806:AG4806"/>
    <mergeCell ref="AH4806:AJ4806"/>
    <mergeCell ref="D4807:E4807"/>
    <mergeCell ref="F4807:J4807"/>
    <mergeCell ref="K4807:M4807"/>
    <mergeCell ref="N4807:Q4807"/>
    <mergeCell ref="R4807:U4807"/>
    <mergeCell ref="V4807:W4807"/>
    <mergeCell ref="X4807:Y4807"/>
    <mergeCell ref="Z4807:AA4807"/>
    <mergeCell ref="AB4807:AC4807"/>
    <mergeCell ref="AD4807:AE4807"/>
    <mergeCell ref="AF4807:AG4807"/>
    <mergeCell ref="AH4807:AJ4807"/>
    <mergeCell ref="D4802:E4802"/>
    <mergeCell ref="F4802:J4802"/>
    <mergeCell ref="K4802:M4802"/>
    <mergeCell ref="N4802:Q4802"/>
    <mergeCell ref="R4802:U4802"/>
    <mergeCell ref="V4802:W4802"/>
    <mergeCell ref="X4802:Y4802"/>
    <mergeCell ref="Z4802:AA4802"/>
    <mergeCell ref="AB4802:AC4802"/>
    <mergeCell ref="AD4802:AE4802"/>
    <mergeCell ref="AF4802:AG4802"/>
    <mergeCell ref="AH4802:AJ4802"/>
    <mergeCell ref="D4803:E4803"/>
    <mergeCell ref="F4803:J4803"/>
    <mergeCell ref="K4803:M4803"/>
    <mergeCell ref="N4803:Q4803"/>
    <mergeCell ref="R4803:U4803"/>
    <mergeCell ref="V4803:W4803"/>
    <mergeCell ref="X4803:Y4803"/>
    <mergeCell ref="Z4803:AA4803"/>
    <mergeCell ref="AB4803:AC4803"/>
    <mergeCell ref="AD4803:AE4803"/>
    <mergeCell ref="AF4803:AG4803"/>
    <mergeCell ref="AH4803:AJ4803"/>
    <mergeCell ref="D4804:E4804"/>
    <mergeCell ref="F4804:J4804"/>
    <mergeCell ref="K4804:M4804"/>
    <mergeCell ref="N4804:Q4804"/>
    <mergeCell ref="R4804:U4804"/>
    <mergeCell ref="V4804:W4804"/>
    <mergeCell ref="X4804:Y4804"/>
    <mergeCell ref="Z4804:AA4804"/>
    <mergeCell ref="AB4804:AC4804"/>
    <mergeCell ref="AD4804:AE4804"/>
    <mergeCell ref="AF4804:AG4804"/>
    <mergeCell ref="AH4804:AJ4804"/>
    <mergeCell ref="D4799:E4799"/>
    <mergeCell ref="F4799:J4799"/>
    <mergeCell ref="K4799:M4799"/>
    <mergeCell ref="N4799:Q4799"/>
    <mergeCell ref="R4799:U4799"/>
    <mergeCell ref="V4799:W4799"/>
    <mergeCell ref="X4799:Y4799"/>
    <mergeCell ref="Z4799:AA4799"/>
    <mergeCell ref="AB4799:AC4799"/>
    <mergeCell ref="AD4799:AE4799"/>
    <mergeCell ref="AF4799:AG4799"/>
    <mergeCell ref="AH4799:AJ4799"/>
    <mergeCell ref="D4800:E4800"/>
    <mergeCell ref="F4800:J4800"/>
    <mergeCell ref="K4800:M4800"/>
    <mergeCell ref="N4800:Q4800"/>
    <mergeCell ref="R4800:U4800"/>
    <mergeCell ref="V4800:W4800"/>
    <mergeCell ref="X4800:Y4800"/>
    <mergeCell ref="Z4800:AA4800"/>
    <mergeCell ref="AB4800:AC4800"/>
    <mergeCell ref="AD4800:AE4800"/>
    <mergeCell ref="AF4800:AG4800"/>
    <mergeCell ref="AH4800:AJ4800"/>
    <mergeCell ref="D4801:E4801"/>
    <mergeCell ref="F4801:J4801"/>
    <mergeCell ref="K4801:M4801"/>
    <mergeCell ref="N4801:Q4801"/>
    <mergeCell ref="R4801:U4801"/>
    <mergeCell ref="V4801:W4801"/>
    <mergeCell ref="X4801:Y4801"/>
    <mergeCell ref="Z4801:AA4801"/>
    <mergeCell ref="AB4801:AC4801"/>
    <mergeCell ref="AD4801:AE4801"/>
    <mergeCell ref="AF4801:AG4801"/>
    <mergeCell ref="AH4801:AJ4801"/>
    <mergeCell ref="D4796:E4796"/>
    <mergeCell ref="F4796:J4796"/>
    <mergeCell ref="K4796:M4796"/>
    <mergeCell ref="N4796:Q4796"/>
    <mergeCell ref="R4796:U4796"/>
    <mergeCell ref="V4796:W4796"/>
    <mergeCell ref="X4796:Y4796"/>
    <mergeCell ref="Z4796:AA4796"/>
    <mergeCell ref="AB4796:AC4796"/>
    <mergeCell ref="AD4796:AE4796"/>
    <mergeCell ref="AF4796:AG4796"/>
    <mergeCell ref="AH4796:AJ4796"/>
    <mergeCell ref="D4797:E4797"/>
    <mergeCell ref="F4797:J4797"/>
    <mergeCell ref="K4797:M4797"/>
    <mergeCell ref="N4797:Q4797"/>
    <mergeCell ref="R4797:U4797"/>
    <mergeCell ref="V4797:W4797"/>
    <mergeCell ref="X4797:Y4797"/>
    <mergeCell ref="Z4797:AA4797"/>
    <mergeCell ref="AB4797:AC4797"/>
    <mergeCell ref="AD4797:AE4797"/>
    <mergeCell ref="AF4797:AG4797"/>
    <mergeCell ref="AH4797:AJ4797"/>
    <mergeCell ref="D4798:E4798"/>
    <mergeCell ref="F4798:J4798"/>
    <mergeCell ref="K4798:M4798"/>
    <mergeCell ref="N4798:Q4798"/>
    <mergeCell ref="R4798:U4798"/>
    <mergeCell ref="V4798:W4798"/>
    <mergeCell ref="X4798:Y4798"/>
    <mergeCell ref="Z4798:AA4798"/>
    <mergeCell ref="AB4798:AC4798"/>
    <mergeCell ref="AD4798:AE4798"/>
    <mergeCell ref="AF4798:AG4798"/>
    <mergeCell ref="AH4798:AJ4798"/>
    <mergeCell ref="D4793:E4793"/>
    <mergeCell ref="F4793:J4793"/>
    <mergeCell ref="K4793:M4793"/>
    <mergeCell ref="N4793:Q4793"/>
    <mergeCell ref="R4793:U4793"/>
    <mergeCell ref="V4793:W4793"/>
    <mergeCell ref="X4793:Y4793"/>
    <mergeCell ref="Z4793:AA4793"/>
    <mergeCell ref="AB4793:AC4793"/>
    <mergeCell ref="AD4793:AE4793"/>
    <mergeCell ref="AF4793:AG4793"/>
    <mergeCell ref="AH4793:AJ4793"/>
    <mergeCell ref="D4794:E4794"/>
    <mergeCell ref="F4794:J4794"/>
    <mergeCell ref="K4794:M4794"/>
    <mergeCell ref="N4794:Q4794"/>
    <mergeCell ref="R4794:U4794"/>
    <mergeCell ref="V4794:W4794"/>
    <mergeCell ref="X4794:Y4794"/>
    <mergeCell ref="Z4794:AA4794"/>
    <mergeCell ref="AB4794:AC4794"/>
    <mergeCell ref="AD4794:AE4794"/>
    <mergeCell ref="AF4794:AG4794"/>
    <mergeCell ref="AH4794:AJ4794"/>
    <mergeCell ref="D4795:E4795"/>
    <mergeCell ref="F4795:J4795"/>
    <mergeCell ref="K4795:M4795"/>
    <mergeCell ref="N4795:Q4795"/>
    <mergeCell ref="R4795:U4795"/>
    <mergeCell ref="V4795:W4795"/>
    <mergeCell ref="X4795:Y4795"/>
    <mergeCell ref="Z4795:AA4795"/>
    <mergeCell ref="AB4795:AC4795"/>
    <mergeCell ref="AD4795:AE4795"/>
    <mergeCell ref="AF4795:AG4795"/>
    <mergeCell ref="AH4795:AJ4795"/>
    <mergeCell ref="D4790:E4790"/>
    <mergeCell ref="F4790:J4790"/>
    <mergeCell ref="K4790:M4790"/>
    <mergeCell ref="N4790:Q4790"/>
    <mergeCell ref="R4790:U4790"/>
    <mergeCell ref="V4790:W4790"/>
    <mergeCell ref="X4790:Y4790"/>
    <mergeCell ref="Z4790:AA4790"/>
    <mergeCell ref="AB4790:AC4790"/>
    <mergeCell ref="AD4790:AE4790"/>
    <mergeCell ref="AF4790:AG4790"/>
    <mergeCell ref="AH4790:AJ4790"/>
    <mergeCell ref="D4791:E4791"/>
    <mergeCell ref="F4791:J4791"/>
    <mergeCell ref="K4791:M4791"/>
    <mergeCell ref="N4791:Q4791"/>
    <mergeCell ref="R4791:U4791"/>
    <mergeCell ref="V4791:W4791"/>
    <mergeCell ref="X4791:Y4791"/>
    <mergeCell ref="Z4791:AA4791"/>
    <mergeCell ref="AB4791:AC4791"/>
    <mergeCell ref="AD4791:AE4791"/>
    <mergeCell ref="AF4791:AG4791"/>
    <mergeCell ref="AH4791:AJ4791"/>
    <mergeCell ref="D4792:E4792"/>
    <mergeCell ref="F4792:J4792"/>
    <mergeCell ref="K4792:M4792"/>
    <mergeCell ref="N4792:Q4792"/>
    <mergeCell ref="R4792:U4792"/>
    <mergeCell ref="V4792:W4792"/>
    <mergeCell ref="X4792:Y4792"/>
    <mergeCell ref="Z4792:AA4792"/>
    <mergeCell ref="AB4792:AC4792"/>
    <mergeCell ref="AD4792:AE4792"/>
    <mergeCell ref="AF4792:AG4792"/>
    <mergeCell ref="AH4792:AJ4792"/>
    <mergeCell ref="D4787:E4787"/>
    <mergeCell ref="F4787:J4787"/>
    <mergeCell ref="K4787:M4787"/>
    <mergeCell ref="N4787:Q4787"/>
    <mergeCell ref="R4787:U4787"/>
    <mergeCell ref="V4787:W4787"/>
    <mergeCell ref="X4787:Y4787"/>
    <mergeCell ref="Z4787:AA4787"/>
    <mergeCell ref="AB4787:AC4787"/>
    <mergeCell ref="AD4787:AE4787"/>
    <mergeCell ref="AF4787:AG4787"/>
    <mergeCell ref="AH4787:AJ4787"/>
    <mergeCell ref="D4788:E4788"/>
    <mergeCell ref="F4788:J4788"/>
    <mergeCell ref="K4788:M4788"/>
    <mergeCell ref="N4788:Q4788"/>
    <mergeCell ref="R4788:U4788"/>
    <mergeCell ref="V4788:W4788"/>
    <mergeCell ref="X4788:Y4788"/>
    <mergeCell ref="Z4788:AA4788"/>
    <mergeCell ref="AB4788:AC4788"/>
    <mergeCell ref="AD4788:AE4788"/>
    <mergeCell ref="AF4788:AG4788"/>
    <mergeCell ref="AH4788:AJ4788"/>
    <mergeCell ref="D4789:E4789"/>
    <mergeCell ref="F4789:J4789"/>
    <mergeCell ref="K4789:M4789"/>
    <mergeCell ref="N4789:Q4789"/>
    <mergeCell ref="R4789:U4789"/>
    <mergeCell ref="V4789:W4789"/>
    <mergeCell ref="X4789:Y4789"/>
    <mergeCell ref="Z4789:AA4789"/>
    <mergeCell ref="AB4789:AC4789"/>
    <mergeCell ref="AD4789:AE4789"/>
    <mergeCell ref="AF4789:AG4789"/>
    <mergeCell ref="AH4789:AJ4789"/>
    <mergeCell ref="D4784:E4784"/>
    <mergeCell ref="F4784:J4784"/>
    <mergeCell ref="K4784:M4784"/>
    <mergeCell ref="N4784:Q4784"/>
    <mergeCell ref="R4784:U4784"/>
    <mergeCell ref="V4784:W4784"/>
    <mergeCell ref="X4784:Y4784"/>
    <mergeCell ref="Z4784:AA4784"/>
    <mergeCell ref="AB4784:AC4784"/>
    <mergeCell ref="AD4784:AE4784"/>
    <mergeCell ref="AF4784:AG4784"/>
    <mergeCell ref="AH4784:AJ4784"/>
    <mergeCell ref="D4785:E4785"/>
    <mergeCell ref="F4785:J4785"/>
    <mergeCell ref="K4785:M4785"/>
    <mergeCell ref="N4785:Q4785"/>
    <mergeCell ref="R4785:U4785"/>
    <mergeCell ref="V4785:W4785"/>
    <mergeCell ref="X4785:Y4785"/>
    <mergeCell ref="Z4785:AA4785"/>
    <mergeCell ref="AB4785:AC4785"/>
    <mergeCell ref="AD4785:AE4785"/>
    <mergeCell ref="AF4785:AG4785"/>
    <mergeCell ref="AH4785:AJ4785"/>
    <mergeCell ref="D4786:E4786"/>
    <mergeCell ref="F4786:J4786"/>
    <mergeCell ref="K4786:M4786"/>
    <mergeCell ref="N4786:Q4786"/>
    <mergeCell ref="R4786:U4786"/>
    <mergeCell ref="V4786:W4786"/>
    <mergeCell ref="X4786:Y4786"/>
    <mergeCell ref="Z4786:AA4786"/>
    <mergeCell ref="AB4786:AC4786"/>
    <mergeCell ref="AD4786:AE4786"/>
    <mergeCell ref="AF4786:AG4786"/>
    <mergeCell ref="AH4786:AJ4786"/>
    <mergeCell ref="D4781:E4781"/>
    <mergeCell ref="F4781:J4781"/>
    <mergeCell ref="K4781:M4781"/>
    <mergeCell ref="N4781:Q4781"/>
    <mergeCell ref="R4781:U4781"/>
    <mergeCell ref="V4781:W4781"/>
    <mergeCell ref="X4781:Y4781"/>
    <mergeCell ref="Z4781:AA4781"/>
    <mergeCell ref="AB4781:AC4781"/>
    <mergeCell ref="AD4781:AE4781"/>
    <mergeCell ref="AF4781:AG4781"/>
    <mergeCell ref="AH4781:AJ4781"/>
    <mergeCell ref="D4782:E4782"/>
    <mergeCell ref="F4782:J4782"/>
    <mergeCell ref="K4782:M4782"/>
    <mergeCell ref="N4782:Q4782"/>
    <mergeCell ref="R4782:U4782"/>
    <mergeCell ref="V4782:W4782"/>
    <mergeCell ref="X4782:Y4782"/>
    <mergeCell ref="Z4782:AA4782"/>
    <mergeCell ref="AB4782:AC4782"/>
    <mergeCell ref="AD4782:AE4782"/>
    <mergeCell ref="AF4782:AG4782"/>
    <mergeCell ref="AH4782:AJ4782"/>
    <mergeCell ref="D4783:E4783"/>
    <mergeCell ref="F4783:J4783"/>
    <mergeCell ref="K4783:M4783"/>
    <mergeCell ref="N4783:Q4783"/>
    <mergeCell ref="R4783:U4783"/>
    <mergeCell ref="V4783:W4783"/>
    <mergeCell ref="X4783:Y4783"/>
    <mergeCell ref="Z4783:AA4783"/>
    <mergeCell ref="AB4783:AC4783"/>
    <mergeCell ref="AD4783:AE4783"/>
    <mergeCell ref="AF4783:AG4783"/>
    <mergeCell ref="AH4783:AJ4783"/>
    <mergeCell ref="D4778:E4778"/>
    <mergeCell ref="F4778:J4778"/>
    <mergeCell ref="K4778:M4778"/>
    <mergeCell ref="N4778:Q4778"/>
    <mergeCell ref="R4778:U4778"/>
    <mergeCell ref="V4778:W4778"/>
    <mergeCell ref="X4778:Y4778"/>
    <mergeCell ref="Z4778:AA4778"/>
    <mergeCell ref="AB4778:AC4778"/>
    <mergeCell ref="AD4778:AE4778"/>
    <mergeCell ref="AF4778:AG4778"/>
    <mergeCell ref="AH4778:AJ4778"/>
    <mergeCell ref="D4779:E4779"/>
    <mergeCell ref="F4779:J4779"/>
    <mergeCell ref="K4779:M4779"/>
    <mergeCell ref="N4779:Q4779"/>
    <mergeCell ref="R4779:U4779"/>
    <mergeCell ref="V4779:W4779"/>
    <mergeCell ref="X4779:Y4779"/>
    <mergeCell ref="Z4779:AA4779"/>
    <mergeCell ref="AB4779:AC4779"/>
    <mergeCell ref="AD4779:AE4779"/>
    <mergeCell ref="AF4779:AG4779"/>
    <mergeCell ref="AH4779:AJ4779"/>
    <mergeCell ref="D4780:E4780"/>
    <mergeCell ref="F4780:J4780"/>
    <mergeCell ref="K4780:M4780"/>
    <mergeCell ref="N4780:Q4780"/>
    <mergeCell ref="R4780:U4780"/>
    <mergeCell ref="V4780:W4780"/>
    <mergeCell ref="X4780:Y4780"/>
    <mergeCell ref="Z4780:AA4780"/>
    <mergeCell ref="AB4780:AC4780"/>
    <mergeCell ref="AD4780:AE4780"/>
    <mergeCell ref="AF4780:AG4780"/>
    <mergeCell ref="AH4780:AJ4780"/>
    <mergeCell ref="D4775:E4775"/>
    <mergeCell ref="F4775:J4775"/>
    <mergeCell ref="K4775:M4775"/>
    <mergeCell ref="N4775:Q4775"/>
    <mergeCell ref="R4775:U4775"/>
    <mergeCell ref="V4775:W4775"/>
    <mergeCell ref="X4775:Y4775"/>
    <mergeCell ref="Z4775:AA4775"/>
    <mergeCell ref="AB4775:AC4775"/>
    <mergeCell ref="AD4775:AE4775"/>
    <mergeCell ref="AF4775:AG4775"/>
    <mergeCell ref="AH4775:AJ4775"/>
    <mergeCell ref="D4776:E4776"/>
    <mergeCell ref="F4776:J4776"/>
    <mergeCell ref="K4776:M4776"/>
    <mergeCell ref="N4776:Q4776"/>
    <mergeCell ref="R4776:U4776"/>
    <mergeCell ref="V4776:W4776"/>
    <mergeCell ref="X4776:Y4776"/>
    <mergeCell ref="Z4776:AA4776"/>
    <mergeCell ref="AB4776:AC4776"/>
    <mergeCell ref="AD4776:AE4776"/>
    <mergeCell ref="AF4776:AG4776"/>
    <mergeCell ref="AH4776:AJ4776"/>
    <mergeCell ref="D4777:E4777"/>
    <mergeCell ref="F4777:J4777"/>
    <mergeCell ref="K4777:M4777"/>
    <mergeCell ref="N4777:Q4777"/>
    <mergeCell ref="R4777:U4777"/>
    <mergeCell ref="V4777:W4777"/>
    <mergeCell ref="X4777:Y4777"/>
    <mergeCell ref="Z4777:AA4777"/>
    <mergeCell ref="AB4777:AC4777"/>
    <mergeCell ref="AD4777:AE4777"/>
    <mergeCell ref="AF4777:AG4777"/>
    <mergeCell ref="AH4777:AJ4777"/>
    <mergeCell ref="B4765:F4765"/>
    <mergeCell ref="H4765:R4765"/>
    <mergeCell ref="AB4766:AG4770"/>
    <mergeCell ref="B4767:E4767"/>
    <mergeCell ref="H4767:N4767"/>
    <mergeCell ref="O4767:R4767"/>
    <mergeCell ref="T4767:AA4767"/>
    <mergeCell ref="B4772:B4773"/>
    <mergeCell ref="D4772:E4773"/>
    <mergeCell ref="G4772:H4773"/>
    <mergeCell ref="J4772:M4773"/>
    <mergeCell ref="N4772:O4773"/>
    <mergeCell ref="Q4772:S4773"/>
    <mergeCell ref="T4772:U4773"/>
    <mergeCell ref="X4772:Y4773"/>
    <mergeCell ref="Z4772:AA4773"/>
    <mergeCell ref="AB4772:AB4773"/>
    <mergeCell ref="AC4772:AC4773"/>
    <mergeCell ref="AE4772:AE4773"/>
    <mergeCell ref="AF4772:AF4773"/>
    <mergeCell ref="AG4772:AH4773"/>
    <mergeCell ref="D4774:E4774"/>
    <mergeCell ref="F4774:J4774"/>
    <mergeCell ref="K4774:M4774"/>
    <mergeCell ref="N4774:Q4774"/>
    <mergeCell ref="R4774:U4774"/>
    <mergeCell ref="V4774:W4774"/>
    <mergeCell ref="X4774:Y4774"/>
    <mergeCell ref="Z4774:AA4774"/>
    <mergeCell ref="AB4774:AC4774"/>
    <mergeCell ref="AD4774:AE4774"/>
    <mergeCell ref="AF4774:AG4774"/>
    <mergeCell ref="AH4774:AJ4774"/>
    <mergeCell ref="D4756:E4756"/>
    <mergeCell ref="F4756:J4756"/>
    <mergeCell ref="K4756:M4756"/>
    <mergeCell ref="N4756:Q4756"/>
    <mergeCell ref="R4756:U4756"/>
    <mergeCell ref="V4756:W4756"/>
    <mergeCell ref="D4757:E4757"/>
    <mergeCell ref="F4757:J4757"/>
    <mergeCell ref="K4757:M4757"/>
    <mergeCell ref="N4757:Q4757"/>
    <mergeCell ref="R4757:U4757"/>
    <mergeCell ref="V4757:W4757"/>
    <mergeCell ref="D4758:E4758"/>
    <mergeCell ref="F4758:J4758"/>
    <mergeCell ref="K4758:M4758"/>
    <mergeCell ref="N4758:Q4758"/>
    <mergeCell ref="R4758:U4758"/>
    <mergeCell ref="V4758:W4758"/>
    <mergeCell ref="D4759:E4759"/>
    <mergeCell ref="F4759:J4759"/>
    <mergeCell ref="K4759:M4759"/>
    <mergeCell ref="N4759:Q4759"/>
    <mergeCell ref="R4759:U4759"/>
    <mergeCell ref="V4759:W4759"/>
    <mergeCell ref="D4760:E4760"/>
    <mergeCell ref="F4760:J4760"/>
    <mergeCell ref="K4760:M4760"/>
    <mergeCell ref="N4760:Q4760"/>
    <mergeCell ref="R4760:U4760"/>
    <mergeCell ref="V4760:W4760"/>
    <mergeCell ref="D4761:E4761"/>
    <mergeCell ref="F4761:J4761"/>
    <mergeCell ref="K4761:M4761"/>
    <mergeCell ref="N4761:Q4761"/>
    <mergeCell ref="R4761:U4761"/>
    <mergeCell ref="V4761:W4761"/>
    <mergeCell ref="D4750:E4750"/>
    <mergeCell ref="F4750:J4750"/>
    <mergeCell ref="K4750:M4750"/>
    <mergeCell ref="N4750:Q4750"/>
    <mergeCell ref="R4750:U4750"/>
    <mergeCell ref="V4750:W4750"/>
    <mergeCell ref="D4751:E4751"/>
    <mergeCell ref="F4751:J4751"/>
    <mergeCell ref="K4751:M4751"/>
    <mergeCell ref="N4751:Q4751"/>
    <mergeCell ref="R4751:U4751"/>
    <mergeCell ref="V4751:W4751"/>
    <mergeCell ref="D4752:E4752"/>
    <mergeCell ref="F4752:J4752"/>
    <mergeCell ref="K4752:M4752"/>
    <mergeCell ref="N4752:Q4752"/>
    <mergeCell ref="R4752:U4752"/>
    <mergeCell ref="V4752:W4752"/>
    <mergeCell ref="D4753:E4753"/>
    <mergeCell ref="F4753:J4753"/>
    <mergeCell ref="K4753:M4753"/>
    <mergeCell ref="N4753:Q4753"/>
    <mergeCell ref="R4753:U4753"/>
    <mergeCell ref="V4753:W4753"/>
    <mergeCell ref="D4754:E4754"/>
    <mergeCell ref="F4754:J4754"/>
    <mergeCell ref="K4754:M4754"/>
    <mergeCell ref="N4754:Q4754"/>
    <mergeCell ref="R4754:U4754"/>
    <mergeCell ref="V4754:W4754"/>
    <mergeCell ref="D4755:E4755"/>
    <mergeCell ref="F4755:J4755"/>
    <mergeCell ref="K4755:M4755"/>
    <mergeCell ref="N4755:Q4755"/>
    <mergeCell ref="R4755:U4755"/>
    <mergeCell ref="V4755:W4755"/>
    <mergeCell ref="D4744:E4744"/>
    <mergeCell ref="F4744:J4744"/>
    <mergeCell ref="K4744:M4744"/>
    <mergeCell ref="N4744:Q4744"/>
    <mergeCell ref="R4744:U4744"/>
    <mergeCell ref="V4744:W4744"/>
    <mergeCell ref="D4745:E4745"/>
    <mergeCell ref="F4745:J4745"/>
    <mergeCell ref="K4745:M4745"/>
    <mergeCell ref="N4745:Q4745"/>
    <mergeCell ref="R4745:U4745"/>
    <mergeCell ref="V4745:W4745"/>
    <mergeCell ref="D4746:E4746"/>
    <mergeCell ref="F4746:J4746"/>
    <mergeCell ref="K4746:M4746"/>
    <mergeCell ref="N4746:Q4746"/>
    <mergeCell ref="R4746:U4746"/>
    <mergeCell ref="V4746:W4746"/>
    <mergeCell ref="D4747:E4747"/>
    <mergeCell ref="F4747:J4747"/>
    <mergeCell ref="K4747:M4747"/>
    <mergeCell ref="N4747:Q4747"/>
    <mergeCell ref="R4747:U4747"/>
    <mergeCell ref="V4747:W4747"/>
    <mergeCell ref="D4748:E4748"/>
    <mergeCell ref="F4748:J4748"/>
    <mergeCell ref="K4748:M4748"/>
    <mergeCell ref="N4748:Q4748"/>
    <mergeCell ref="R4748:U4748"/>
    <mergeCell ref="V4748:W4748"/>
    <mergeCell ref="D4749:E4749"/>
    <mergeCell ref="F4749:J4749"/>
    <mergeCell ref="K4749:M4749"/>
    <mergeCell ref="N4749:Q4749"/>
    <mergeCell ref="R4749:U4749"/>
    <mergeCell ref="V4749:W4749"/>
    <mergeCell ref="D4738:E4738"/>
    <mergeCell ref="F4738:J4738"/>
    <mergeCell ref="K4738:M4738"/>
    <mergeCell ref="N4738:Q4738"/>
    <mergeCell ref="R4738:U4738"/>
    <mergeCell ref="V4738:W4738"/>
    <mergeCell ref="T4736:U4737"/>
    <mergeCell ref="X4736:Y4737"/>
    <mergeCell ref="D4739:E4739"/>
    <mergeCell ref="F4739:J4739"/>
    <mergeCell ref="K4739:M4739"/>
    <mergeCell ref="N4739:Q4739"/>
    <mergeCell ref="R4739:U4739"/>
    <mergeCell ref="V4739:W4739"/>
    <mergeCell ref="D4740:E4740"/>
    <mergeCell ref="F4740:J4740"/>
    <mergeCell ref="K4740:M4740"/>
    <mergeCell ref="N4740:Q4740"/>
    <mergeCell ref="R4740:U4740"/>
    <mergeCell ref="V4740:W4740"/>
    <mergeCell ref="D4741:E4741"/>
    <mergeCell ref="F4741:J4741"/>
    <mergeCell ref="K4741:M4741"/>
    <mergeCell ref="N4741:Q4741"/>
    <mergeCell ref="R4741:U4741"/>
    <mergeCell ref="V4741:W4741"/>
    <mergeCell ref="D4742:E4742"/>
    <mergeCell ref="F4742:J4742"/>
    <mergeCell ref="K4742:M4742"/>
    <mergeCell ref="N4742:Q4742"/>
    <mergeCell ref="R4742:U4742"/>
    <mergeCell ref="V4742:W4742"/>
    <mergeCell ref="D4743:E4743"/>
    <mergeCell ref="F4743:J4743"/>
    <mergeCell ref="K4743:M4743"/>
    <mergeCell ref="N4743:Q4743"/>
    <mergeCell ref="R4743:U4743"/>
    <mergeCell ref="V4743:W4743"/>
    <mergeCell ref="D4726:E4726"/>
    <mergeCell ref="F4726:J4726"/>
    <mergeCell ref="K4726:M4726"/>
    <mergeCell ref="N4726:Q4726"/>
    <mergeCell ref="R4726:U4726"/>
    <mergeCell ref="V4726:W4726"/>
    <mergeCell ref="X4726:Y4726"/>
    <mergeCell ref="Z4726:AA4726"/>
    <mergeCell ref="AB4726:AC4726"/>
    <mergeCell ref="AD4726:AE4726"/>
    <mergeCell ref="AF4726:AG4726"/>
    <mergeCell ref="AH4726:AJ4726"/>
    <mergeCell ref="D4727:E4727"/>
    <mergeCell ref="F4727:J4727"/>
    <mergeCell ref="K4727:M4727"/>
    <mergeCell ref="N4727:Q4727"/>
    <mergeCell ref="R4727:U4727"/>
    <mergeCell ref="V4727:W4727"/>
    <mergeCell ref="X4727:Y4727"/>
    <mergeCell ref="Z4727:AA4727"/>
    <mergeCell ref="AB4727:AC4727"/>
    <mergeCell ref="AD4727:AE4727"/>
    <mergeCell ref="AF4727:AG4727"/>
    <mergeCell ref="AH4727:AJ4727"/>
    <mergeCell ref="B4728:E4728"/>
    <mergeCell ref="B4729:F4729"/>
    <mergeCell ref="H4729:R4729"/>
    <mergeCell ref="AB4730:AG4734"/>
    <mergeCell ref="B4731:E4731"/>
    <mergeCell ref="H4731:N4731"/>
    <mergeCell ref="O4731:R4731"/>
    <mergeCell ref="T4731:AA4731"/>
    <mergeCell ref="Z4736:AA4737"/>
    <mergeCell ref="AB4736:AB4737"/>
    <mergeCell ref="AC4736:AC4737"/>
    <mergeCell ref="AE4736:AE4737"/>
    <mergeCell ref="B4736:B4737"/>
    <mergeCell ref="D4736:E4737"/>
    <mergeCell ref="G4736:H4737"/>
    <mergeCell ref="J4736:M4737"/>
    <mergeCell ref="N4736:O4737"/>
    <mergeCell ref="Q4736:S4737"/>
    <mergeCell ref="AF4736:AF4737"/>
    <mergeCell ref="AG4736:AH4737"/>
    <mergeCell ref="D4723:E4723"/>
    <mergeCell ref="F4723:J4723"/>
    <mergeCell ref="K4723:M4723"/>
    <mergeCell ref="N4723:Q4723"/>
    <mergeCell ref="R4723:U4723"/>
    <mergeCell ref="V4723:W4723"/>
    <mergeCell ref="X4723:Y4723"/>
    <mergeCell ref="Z4723:AA4723"/>
    <mergeCell ref="AB4723:AC4723"/>
    <mergeCell ref="AD4723:AE4723"/>
    <mergeCell ref="AF4723:AG4723"/>
    <mergeCell ref="AH4723:AJ4723"/>
    <mergeCell ref="D4724:E4724"/>
    <mergeCell ref="F4724:J4724"/>
    <mergeCell ref="K4724:M4724"/>
    <mergeCell ref="N4724:Q4724"/>
    <mergeCell ref="R4724:U4724"/>
    <mergeCell ref="V4724:W4724"/>
    <mergeCell ref="X4724:Y4724"/>
    <mergeCell ref="Z4724:AA4724"/>
    <mergeCell ref="AB4724:AC4724"/>
    <mergeCell ref="AD4724:AE4724"/>
    <mergeCell ref="AF4724:AG4724"/>
    <mergeCell ref="AH4724:AJ4724"/>
    <mergeCell ref="D4725:E4725"/>
    <mergeCell ref="F4725:J4725"/>
    <mergeCell ref="K4725:M4725"/>
    <mergeCell ref="N4725:Q4725"/>
    <mergeCell ref="R4725:U4725"/>
    <mergeCell ref="V4725:W4725"/>
    <mergeCell ref="X4725:Y4725"/>
    <mergeCell ref="Z4725:AA4725"/>
    <mergeCell ref="AB4725:AC4725"/>
    <mergeCell ref="AD4725:AE4725"/>
    <mergeCell ref="AF4725:AG4725"/>
    <mergeCell ref="AH4725:AJ4725"/>
    <mergeCell ref="D4720:E4720"/>
    <mergeCell ref="F4720:J4720"/>
    <mergeCell ref="K4720:M4720"/>
    <mergeCell ref="N4720:Q4720"/>
    <mergeCell ref="R4720:U4720"/>
    <mergeCell ref="V4720:W4720"/>
    <mergeCell ref="X4720:Y4720"/>
    <mergeCell ref="Z4720:AA4720"/>
    <mergeCell ref="AB4720:AC4720"/>
    <mergeCell ref="AD4720:AE4720"/>
    <mergeCell ref="AF4720:AG4720"/>
    <mergeCell ref="AH4720:AJ4720"/>
    <mergeCell ref="D4721:E4721"/>
    <mergeCell ref="F4721:J4721"/>
    <mergeCell ref="K4721:M4721"/>
    <mergeCell ref="N4721:Q4721"/>
    <mergeCell ref="R4721:U4721"/>
    <mergeCell ref="V4721:W4721"/>
    <mergeCell ref="X4721:Y4721"/>
    <mergeCell ref="Z4721:AA4721"/>
    <mergeCell ref="AB4721:AC4721"/>
    <mergeCell ref="AD4721:AE4721"/>
    <mergeCell ref="AF4721:AG4721"/>
    <mergeCell ref="AH4721:AJ4721"/>
    <mergeCell ref="D4722:E4722"/>
    <mergeCell ref="F4722:J4722"/>
    <mergeCell ref="K4722:M4722"/>
    <mergeCell ref="N4722:Q4722"/>
    <mergeCell ref="R4722:U4722"/>
    <mergeCell ref="V4722:W4722"/>
    <mergeCell ref="X4722:Y4722"/>
    <mergeCell ref="Z4722:AA4722"/>
    <mergeCell ref="AB4722:AC4722"/>
    <mergeCell ref="AD4722:AE4722"/>
    <mergeCell ref="AF4722:AG4722"/>
    <mergeCell ref="AH4722:AJ4722"/>
    <mergeCell ref="D4717:E4717"/>
    <mergeCell ref="F4717:J4717"/>
    <mergeCell ref="K4717:M4717"/>
    <mergeCell ref="N4717:Q4717"/>
    <mergeCell ref="R4717:U4717"/>
    <mergeCell ref="V4717:W4717"/>
    <mergeCell ref="X4717:Y4717"/>
    <mergeCell ref="Z4717:AA4717"/>
    <mergeCell ref="AB4717:AC4717"/>
    <mergeCell ref="AD4717:AE4717"/>
    <mergeCell ref="AF4717:AG4717"/>
    <mergeCell ref="AH4717:AJ4717"/>
    <mergeCell ref="D4718:E4718"/>
    <mergeCell ref="F4718:J4718"/>
    <mergeCell ref="K4718:M4718"/>
    <mergeCell ref="N4718:Q4718"/>
    <mergeCell ref="R4718:U4718"/>
    <mergeCell ref="V4718:W4718"/>
    <mergeCell ref="X4718:Y4718"/>
    <mergeCell ref="Z4718:AA4718"/>
    <mergeCell ref="AB4718:AC4718"/>
    <mergeCell ref="AD4718:AE4718"/>
    <mergeCell ref="AF4718:AG4718"/>
    <mergeCell ref="AH4718:AJ4718"/>
    <mergeCell ref="D4719:E4719"/>
    <mergeCell ref="F4719:J4719"/>
    <mergeCell ref="K4719:M4719"/>
    <mergeCell ref="N4719:Q4719"/>
    <mergeCell ref="R4719:U4719"/>
    <mergeCell ref="V4719:W4719"/>
    <mergeCell ref="X4719:Y4719"/>
    <mergeCell ref="Z4719:AA4719"/>
    <mergeCell ref="AB4719:AC4719"/>
    <mergeCell ref="AD4719:AE4719"/>
    <mergeCell ref="AF4719:AG4719"/>
    <mergeCell ref="AH4719:AJ4719"/>
    <mergeCell ref="D4714:E4714"/>
    <mergeCell ref="F4714:J4714"/>
    <mergeCell ref="K4714:M4714"/>
    <mergeCell ref="N4714:Q4714"/>
    <mergeCell ref="R4714:U4714"/>
    <mergeCell ref="V4714:W4714"/>
    <mergeCell ref="X4714:Y4714"/>
    <mergeCell ref="Z4714:AA4714"/>
    <mergeCell ref="AB4714:AC4714"/>
    <mergeCell ref="AD4714:AE4714"/>
    <mergeCell ref="AF4714:AG4714"/>
    <mergeCell ref="AH4714:AJ4714"/>
    <mergeCell ref="D4715:E4715"/>
    <mergeCell ref="F4715:J4715"/>
    <mergeCell ref="K4715:M4715"/>
    <mergeCell ref="N4715:Q4715"/>
    <mergeCell ref="R4715:U4715"/>
    <mergeCell ref="V4715:W4715"/>
    <mergeCell ref="X4715:Y4715"/>
    <mergeCell ref="Z4715:AA4715"/>
    <mergeCell ref="AB4715:AC4715"/>
    <mergeCell ref="AD4715:AE4715"/>
    <mergeCell ref="AF4715:AG4715"/>
    <mergeCell ref="AH4715:AJ4715"/>
    <mergeCell ref="D4716:E4716"/>
    <mergeCell ref="F4716:J4716"/>
    <mergeCell ref="K4716:M4716"/>
    <mergeCell ref="N4716:Q4716"/>
    <mergeCell ref="R4716:U4716"/>
    <mergeCell ref="V4716:W4716"/>
    <mergeCell ref="X4716:Y4716"/>
    <mergeCell ref="Z4716:AA4716"/>
    <mergeCell ref="AB4716:AC4716"/>
    <mergeCell ref="AD4716:AE4716"/>
    <mergeCell ref="AF4716:AG4716"/>
    <mergeCell ref="AH4716:AJ4716"/>
    <mergeCell ref="D4711:E4711"/>
    <mergeCell ref="F4711:J4711"/>
    <mergeCell ref="K4711:M4711"/>
    <mergeCell ref="N4711:Q4711"/>
    <mergeCell ref="R4711:U4711"/>
    <mergeCell ref="V4711:W4711"/>
    <mergeCell ref="X4711:Y4711"/>
    <mergeCell ref="Z4711:AA4711"/>
    <mergeCell ref="AB4711:AC4711"/>
    <mergeCell ref="AD4711:AE4711"/>
    <mergeCell ref="AF4711:AG4711"/>
    <mergeCell ref="AH4711:AJ4711"/>
    <mergeCell ref="D4712:E4712"/>
    <mergeCell ref="F4712:J4712"/>
    <mergeCell ref="K4712:M4712"/>
    <mergeCell ref="N4712:Q4712"/>
    <mergeCell ref="R4712:U4712"/>
    <mergeCell ref="V4712:W4712"/>
    <mergeCell ref="X4712:Y4712"/>
    <mergeCell ref="Z4712:AA4712"/>
    <mergeCell ref="AB4712:AC4712"/>
    <mergeCell ref="AD4712:AE4712"/>
    <mergeCell ref="AF4712:AG4712"/>
    <mergeCell ref="AH4712:AJ4712"/>
    <mergeCell ref="D4713:E4713"/>
    <mergeCell ref="F4713:J4713"/>
    <mergeCell ref="K4713:M4713"/>
    <mergeCell ref="N4713:Q4713"/>
    <mergeCell ref="R4713:U4713"/>
    <mergeCell ref="V4713:W4713"/>
    <mergeCell ref="X4713:Y4713"/>
    <mergeCell ref="Z4713:AA4713"/>
    <mergeCell ref="AB4713:AC4713"/>
    <mergeCell ref="AD4713:AE4713"/>
    <mergeCell ref="AF4713:AG4713"/>
    <mergeCell ref="AH4713:AJ4713"/>
    <mergeCell ref="D4708:E4708"/>
    <mergeCell ref="F4708:J4708"/>
    <mergeCell ref="K4708:M4708"/>
    <mergeCell ref="N4708:Q4708"/>
    <mergeCell ref="R4708:U4708"/>
    <mergeCell ref="V4708:W4708"/>
    <mergeCell ref="X4708:Y4708"/>
    <mergeCell ref="Z4708:AA4708"/>
    <mergeCell ref="AB4708:AC4708"/>
    <mergeCell ref="AD4708:AE4708"/>
    <mergeCell ref="AF4708:AG4708"/>
    <mergeCell ref="AH4708:AJ4708"/>
    <mergeCell ref="D4709:E4709"/>
    <mergeCell ref="F4709:J4709"/>
    <mergeCell ref="K4709:M4709"/>
    <mergeCell ref="N4709:Q4709"/>
    <mergeCell ref="R4709:U4709"/>
    <mergeCell ref="V4709:W4709"/>
    <mergeCell ref="X4709:Y4709"/>
    <mergeCell ref="Z4709:AA4709"/>
    <mergeCell ref="AB4709:AC4709"/>
    <mergeCell ref="AD4709:AE4709"/>
    <mergeCell ref="AF4709:AG4709"/>
    <mergeCell ref="AH4709:AJ4709"/>
    <mergeCell ref="D4710:E4710"/>
    <mergeCell ref="F4710:J4710"/>
    <mergeCell ref="K4710:M4710"/>
    <mergeCell ref="N4710:Q4710"/>
    <mergeCell ref="R4710:U4710"/>
    <mergeCell ref="V4710:W4710"/>
    <mergeCell ref="X4710:Y4710"/>
    <mergeCell ref="Z4710:AA4710"/>
    <mergeCell ref="AB4710:AC4710"/>
    <mergeCell ref="AD4710:AE4710"/>
    <mergeCell ref="AF4710:AG4710"/>
    <mergeCell ref="AH4710:AJ4710"/>
    <mergeCell ref="D4705:E4705"/>
    <mergeCell ref="F4705:J4705"/>
    <mergeCell ref="K4705:M4705"/>
    <mergeCell ref="N4705:Q4705"/>
    <mergeCell ref="R4705:U4705"/>
    <mergeCell ref="V4705:W4705"/>
    <mergeCell ref="X4705:Y4705"/>
    <mergeCell ref="Z4705:AA4705"/>
    <mergeCell ref="AB4705:AC4705"/>
    <mergeCell ref="AD4705:AE4705"/>
    <mergeCell ref="AF4705:AG4705"/>
    <mergeCell ref="AH4705:AJ4705"/>
    <mergeCell ref="D4706:E4706"/>
    <mergeCell ref="F4706:J4706"/>
    <mergeCell ref="K4706:M4706"/>
    <mergeCell ref="N4706:Q4706"/>
    <mergeCell ref="R4706:U4706"/>
    <mergeCell ref="V4706:W4706"/>
    <mergeCell ref="X4706:Y4706"/>
    <mergeCell ref="Z4706:AA4706"/>
    <mergeCell ref="AB4706:AC4706"/>
    <mergeCell ref="AD4706:AE4706"/>
    <mergeCell ref="AF4706:AG4706"/>
    <mergeCell ref="AH4706:AJ4706"/>
    <mergeCell ref="D4707:E4707"/>
    <mergeCell ref="F4707:J4707"/>
    <mergeCell ref="K4707:M4707"/>
    <mergeCell ref="N4707:Q4707"/>
    <mergeCell ref="R4707:U4707"/>
    <mergeCell ref="V4707:W4707"/>
    <mergeCell ref="X4707:Y4707"/>
    <mergeCell ref="Z4707:AA4707"/>
    <mergeCell ref="AB4707:AC4707"/>
    <mergeCell ref="AD4707:AE4707"/>
    <mergeCell ref="AF4707:AG4707"/>
    <mergeCell ref="AH4707:AJ4707"/>
    <mergeCell ref="D4702:E4702"/>
    <mergeCell ref="F4702:J4702"/>
    <mergeCell ref="K4702:M4702"/>
    <mergeCell ref="N4702:Q4702"/>
    <mergeCell ref="R4702:U4702"/>
    <mergeCell ref="V4702:W4702"/>
    <mergeCell ref="X4702:Y4702"/>
    <mergeCell ref="Z4702:AA4702"/>
    <mergeCell ref="AB4702:AC4702"/>
    <mergeCell ref="AD4702:AE4702"/>
    <mergeCell ref="AF4702:AG4702"/>
    <mergeCell ref="AH4702:AJ4702"/>
    <mergeCell ref="D4703:E4703"/>
    <mergeCell ref="F4703:J4703"/>
    <mergeCell ref="K4703:M4703"/>
    <mergeCell ref="N4703:Q4703"/>
    <mergeCell ref="R4703:U4703"/>
    <mergeCell ref="V4703:W4703"/>
    <mergeCell ref="X4703:Y4703"/>
    <mergeCell ref="Z4703:AA4703"/>
    <mergeCell ref="AB4703:AC4703"/>
    <mergeCell ref="AD4703:AE4703"/>
    <mergeCell ref="AF4703:AG4703"/>
    <mergeCell ref="AH4703:AJ4703"/>
    <mergeCell ref="D4704:E4704"/>
    <mergeCell ref="F4704:J4704"/>
    <mergeCell ref="K4704:M4704"/>
    <mergeCell ref="N4704:Q4704"/>
    <mergeCell ref="R4704:U4704"/>
    <mergeCell ref="V4704:W4704"/>
    <mergeCell ref="X4704:Y4704"/>
    <mergeCell ref="Z4704:AA4704"/>
    <mergeCell ref="AB4704:AC4704"/>
    <mergeCell ref="AD4704:AE4704"/>
    <mergeCell ref="AF4704:AG4704"/>
    <mergeCell ref="AH4704:AJ4704"/>
    <mergeCell ref="D4699:E4699"/>
    <mergeCell ref="F4699:J4699"/>
    <mergeCell ref="K4699:M4699"/>
    <mergeCell ref="N4699:Q4699"/>
    <mergeCell ref="R4699:U4699"/>
    <mergeCell ref="V4699:W4699"/>
    <mergeCell ref="X4699:Y4699"/>
    <mergeCell ref="Z4699:AA4699"/>
    <mergeCell ref="AB4699:AC4699"/>
    <mergeCell ref="AD4699:AE4699"/>
    <mergeCell ref="AF4699:AG4699"/>
    <mergeCell ref="AH4699:AJ4699"/>
    <mergeCell ref="D4700:E4700"/>
    <mergeCell ref="F4700:J4700"/>
    <mergeCell ref="K4700:M4700"/>
    <mergeCell ref="N4700:Q4700"/>
    <mergeCell ref="R4700:U4700"/>
    <mergeCell ref="V4700:W4700"/>
    <mergeCell ref="X4700:Y4700"/>
    <mergeCell ref="Z4700:AA4700"/>
    <mergeCell ref="AB4700:AC4700"/>
    <mergeCell ref="AD4700:AE4700"/>
    <mergeCell ref="AF4700:AG4700"/>
    <mergeCell ref="AH4700:AJ4700"/>
    <mergeCell ref="D4701:E4701"/>
    <mergeCell ref="F4701:J4701"/>
    <mergeCell ref="K4701:M4701"/>
    <mergeCell ref="N4701:Q4701"/>
    <mergeCell ref="R4701:U4701"/>
    <mergeCell ref="V4701:W4701"/>
    <mergeCell ref="X4701:Y4701"/>
    <mergeCell ref="Z4701:AA4701"/>
    <mergeCell ref="AB4701:AC4701"/>
    <mergeCell ref="AD4701:AE4701"/>
    <mergeCell ref="AF4701:AG4701"/>
    <mergeCell ref="AH4701:AJ4701"/>
    <mergeCell ref="D4696:E4696"/>
    <mergeCell ref="F4696:J4696"/>
    <mergeCell ref="K4696:M4696"/>
    <mergeCell ref="N4696:Q4696"/>
    <mergeCell ref="R4696:U4696"/>
    <mergeCell ref="V4696:W4696"/>
    <mergeCell ref="X4696:Y4696"/>
    <mergeCell ref="Z4696:AA4696"/>
    <mergeCell ref="AB4696:AC4696"/>
    <mergeCell ref="AD4696:AE4696"/>
    <mergeCell ref="AF4696:AG4696"/>
    <mergeCell ref="AH4696:AJ4696"/>
    <mergeCell ref="D4697:E4697"/>
    <mergeCell ref="F4697:J4697"/>
    <mergeCell ref="K4697:M4697"/>
    <mergeCell ref="N4697:Q4697"/>
    <mergeCell ref="R4697:U4697"/>
    <mergeCell ref="V4697:W4697"/>
    <mergeCell ref="X4697:Y4697"/>
    <mergeCell ref="Z4697:AA4697"/>
    <mergeCell ref="AB4697:AC4697"/>
    <mergeCell ref="AD4697:AE4697"/>
    <mergeCell ref="AF4697:AG4697"/>
    <mergeCell ref="AH4697:AJ4697"/>
    <mergeCell ref="D4698:E4698"/>
    <mergeCell ref="F4698:J4698"/>
    <mergeCell ref="K4698:M4698"/>
    <mergeCell ref="N4698:Q4698"/>
    <mergeCell ref="R4698:U4698"/>
    <mergeCell ref="V4698:W4698"/>
    <mergeCell ref="X4698:Y4698"/>
    <mergeCell ref="Z4698:AA4698"/>
    <mergeCell ref="AB4698:AC4698"/>
    <mergeCell ref="AD4698:AE4698"/>
    <mergeCell ref="AF4698:AG4698"/>
    <mergeCell ref="AH4698:AJ4698"/>
    <mergeCell ref="D4693:E4693"/>
    <mergeCell ref="F4693:J4693"/>
    <mergeCell ref="K4693:M4693"/>
    <mergeCell ref="N4693:Q4693"/>
    <mergeCell ref="R4693:U4693"/>
    <mergeCell ref="V4693:W4693"/>
    <mergeCell ref="X4693:Y4693"/>
    <mergeCell ref="Z4693:AA4693"/>
    <mergeCell ref="AB4693:AC4693"/>
    <mergeCell ref="AD4693:AE4693"/>
    <mergeCell ref="AF4693:AG4693"/>
    <mergeCell ref="AH4693:AJ4693"/>
    <mergeCell ref="D4694:E4694"/>
    <mergeCell ref="F4694:J4694"/>
    <mergeCell ref="K4694:M4694"/>
    <mergeCell ref="N4694:Q4694"/>
    <mergeCell ref="R4694:U4694"/>
    <mergeCell ref="V4694:W4694"/>
    <mergeCell ref="X4694:Y4694"/>
    <mergeCell ref="Z4694:AA4694"/>
    <mergeCell ref="AB4694:AC4694"/>
    <mergeCell ref="AD4694:AE4694"/>
    <mergeCell ref="AF4694:AG4694"/>
    <mergeCell ref="AH4694:AJ4694"/>
    <mergeCell ref="D4695:E4695"/>
    <mergeCell ref="F4695:J4695"/>
    <mergeCell ref="K4695:M4695"/>
    <mergeCell ref="N4695:Q4695"/>
    <mergeCell ref="R4695:U4695"/>
    <mergeCell ref="V4695:W4695"/>
    <mergeCell ref="X4695:Y4695"/>
    <mergeCell ref="Z4695:AA4695"/>
    <mergeCell ref="AB4695:AC4695"/>
    <mergeCell ref="AD4695:AE4695"/>
    <mergeCell ref="AF4695:AG4695"/>
    <mergeCell ref="AH4695:AJ4695"/>
    <mergeCell ref="D4690:E4690"/>
    <mergeCell ref="F4690:J4690"/>
    <mergeCell ref="K4690:M4690"/>
    <mergeCell ref="N4690:Q4690"/>
    <mergeCell ref="R4690:U4690"/>
    <mergeCell ref="V4690:W4690"/>
    <mergeCell ref="X4690:Y4690"/>
    <mergeCell ref="Z4690:AA4690"/>
    <mergeCell ref="AB4690:AC4690"/>
    <mergeCell ref="AD4690:AE4690"/>
    <mergeCell ref="AF4690:AG4690"/>
    <mergeCell ref="AH4690:AJ4690"/>
    <mergeCell ref="D4691:E4691"/>
    <mergeCell ref="F4691:J4691"/>
    <mergeCell ref="K4691:M4691"/>
    <mergeCell ref="N4691:Q4691"/>
    <mergeCell ref="R4691:U4691"/>
    <mergeCell ref="V4691:W4691"/>
    <mergeCell ref="X4691:Y4691"/>
    <mergeCell ref="Z4691:AA4691"/>
    <mergeCell ref="AB4691:AC4691"/>
    <mergeCell ref="AD4691:AE4691"/>
    <mergeCell ref="AF4691:AG4691"/>
    <mergeCell ref="AH4691:AJ4691"/>
    <mergeCell ref="D4692:E4692"/>
    <mergeCell ref="F4692:J4692"/>
    <mergeCell ref="K4692:M4692"/>
    <mergeCell ref="N4692:Q4692"/>
    <mergeCell ref="R4692:U4692"/>
    <mergeCell ref="V4692:W4692"/>
    <mergeCell ref="X4692:Y4692"/>
    <mergeCell ref="Z4692:AA4692"/>
    <mergeCell ref="AB4692:AC4692"/>
    <mergeCell ref="AD4692:AE4692"/>
    <mergeCell ref="AF4692:AG4692"/>
    <mergeCell ref="AH4692:AJ4692"/>
    <mergeCell ref="B4680:F4680"/>
    <mergeCell ref="H4680:R4680"/>
    <mergeCell ref="AB4681:AG4685"/>
    <mergeCell ref="B4682:E4682"/>
    <mergeCell ref="H4682:N4682"/>
    <mergeCell ref="O4682:R4682"/>
    <mergeCell ref="T4682:AA4682"/>
    <mergeCell ref="B4687:B4688"/>
    <mergeCell ref="D4687:E4688"/>
    <mergeCell ref="G4687:H4688"/>
    <mergeCell ref="J4687:M4688"/>
    <mergeCell ref="N4687:O4688"/>
    <mergeCell ref="Q4687:S4688"/>
    <mergeCell ref="T4687:U4688"/>
    <mergeCell ref="X4687:Y4688"/>
    <mergeCell ref="Z4687:AA4688"/>
    <mergeCell ref="AB4687:AB4688"/>
    <mergeCell ref="AC4687:AC4688"/>
    <mergeCell ref="AE4687:AE4688"/>
    <mergeCell ref="AF4687:AF4688"/>
    <mergeCell ref="AG4687:AH4688"/>
    <mergeCell ref="D4689:E4689"/>
    <mergeCell ref="F4689:J4689"/>
    <mergeCell ref="K4689:M4689"/>
    <mergeCell ref="N4689:Q4689"/>
    <mergeCell ref="R4689:U4689"/>
    <mergeCell ref="V4689:W4689"/>
    <mergeCell ref="X4689:Y4689"/>
    <mergeCell ref="Z4689:AA4689"/>
    <mergeCell ref="AB4689:AC4689"/>
    <mergeCell ref="AD4689:AE4689"/>
    <mergeCell ref="AF4689:AG4689"/>
    <mergeCell ref="AH4689:AJ4689"/>
    <mergeCell ref="D4671:E4671"/>
    <mergeCell ref="F4671:J4671"/>
    <mergeCell ref="K4671:M4671"/>
    <mergeCell ref="N4671:Q4671"/>
    <mergeCell ref="R4671:U4671"/>
    <mergeCell ref="V4671:W4671"/>
    <mergeCell ref="D4672:E4672"/>
    <mergeCell ref="F4672:J4672"/>
    <mergeCell ref="K4672:M4672"/>
    <mergeCell ref="N4672:Q4672"/>
    <mergeCell ref="R4672:U4672"/>
    <mergeCell ref="V4672:W4672"/>
    <mergeCell ref="D4673:E4673"/>
    <mergeCell ref="F4673:J4673"/>
    <mergeCell ref="K4673:M4673"/>
    <mergeCell ref="N4673:Q4673"/>
    <mergeCell ref="R4673:U4673"/>
    <mergeCell ref="V4673:W4673"/>
    <mergeCell ref="D4674:E4674"/>
    <mergeCell ref="F4674:J4674"/>
    <mergeCell ref="K4674:M4674"/>
    <mergeCell ref="N4674:Q4674"/>
    <mergeCell ref="R4674:U4674"/>
    <mergeCell ref="V4674:W4674"/>
    <mergeCell ref="D4675:E4675"/>
    <mergeCell ref="F4675:J4675"/>
    <mergeCell ref="K4675:M4675"/>
    <mergeCell ref="N4675:Q4675"/>
    <mergeCell ref="R4675:U4675"/>
    <mergeCell ref="V4675:W4675"/>
    <mergeCell ref="D4676:E4676"/>
    <mergeCell ref="F4676:J4676"/>
    <mergeCell ref="K4676:M4676"/>
    <mergeCell ref="N4676:Q4676"/>
    <mergeCell ref="R4676:U4676"/>
    <mergeCell ref="V4676:W4676"/>
    <mergeCell ref="D4665:E4665"/>
    <mergeCell ref="F4665:J4665"/>
    <mergeCell ref="K4665:M4665"/>
    <mergeCell ref="N4665:Q4665"/>
    <mergeCell ref="R4665:U4665"/>
    <mergeCell ref="V4665:W4665"/>
    <mergeCell ref="D4666:E4666"/>
    <mergeCell ref="F4666:J4666"/>
    <mergeCell ref="K4666:M4666"/>
    <mergeCell ref="N4666:Q4666"/>
    <mergeCell ref="R4666:U4666"/>
    <mergeCell ref="V4666:W4666"/>
    <mergeCell ref="D4667:E4667"/>
    <mergeCell ref="F4667:J4667"/>
    <mergeCell ref="K4667:M4667"/>
    <mergeCell ref="N4667:Q4667"/>
    <mergeCell ref="R4667:U4667"/>
    <mergeCell ref="V4667:W4667"/>
    <mergeCell ref="D4668:E4668"/>
    <mergeCell ref="F4668:J4668"/>
    <mergeCell ref="K4668:M4668"/>
    <mergeCell ref="N4668:Q4668"/>
    <mergeCell ref="R4668:U4668"/>
    <mergeCell ref="V4668:W4668"/>
    <mergeCell ref="D4669:E4669"/>
    <mergeCell ref="F4669:J4669"/>
    <mergeCell ref="K4669:M4669"/>
    <mergeCell ref="N4669:Q4669"/>
    <mergeCell ref="R4669:U4669"/>
    <mergeCell ref="V4669:W4669"/>
    <mergeCell ref="D4670:E4670"/>
    <mergeCell ref="F4670:J4670"/>
    <mergeCell ref="K4670:M4670"/>
    <mergeCell ref="N4670:Q4670"/>
    <mergeCell ref="R4670:U4670"/>
    <mergeCell ref="V4670:W4670"/>
    <mergeCell ref="D4659:E4659"/>
    <mergeCell ref="F4659:J4659"/>
    <mergeCell ref="K4659:M4659"/>
    <mergeCell ref="N4659:Q4659"/>
    <mergeCell ref="R4659:U4659"/>
    <mergeCell ref="V4659:W4659"/>
    <mergeCell ref="D4660:E4660"/>
    <mergeCell ref="F4660:J4660"/>
    <mergeCell ref="K4660:M4660"/>
    <mergeCell ref="N4660:Q4660"/>
    <mergeCell ref="R4660:U4660"/>
    <mergeCell ref="V4660:W4660"/>
    <mergeCell ref="D4661:E4661"/>
    <mergeCell ref="F4661:J4661"/>
    <mergeCell ref="K4661:M4661"/>
    <mergeCell ref="N4661:Q4661"/>
    <mergeCell ref="R4661:U4661"/>
    <mergeCell ref="V4661:W4661"/>
    <mergeCell ref="D4662:E4662"/>
    <mergeCell ref="F4662:J4662"/>
    <mergeCell ref="K4662:M4662"/>
    <mergeCell ref="N4662:Q4662"/>
    <mergeCell ref="R4662:U4662"/>
    <mergeCell ref="V4662:W4662"/>
    <mergeCell ref="D4663:E4663"/>
    <mergeCell ref="F4663:J4663"/>
    <mergeCell ref="K4663:M4663"/>
    <mergeCell ref="N4663:Q4663"/>
    <mergeCell ref="R4663:U4663"/>
    <mergeCell ref="V4663:W4663"/>
    <mergeCell ref="D4664:E4664"/>
    <mergeCell ref="F4664:J4664"/>
    <mergeCell ref="K4664:M4664"/>
    <mergeCell ref="N4664:Q4664"/>
    <mergeCell ref="R4664:U4664"/>
    <mergeCell ref="V4664:W4664"/>
    <mergeCell ref="D4653:E4653"/>
    <mergeCell ref="F4653:J4653"/>
    <mergeCell ref="K4653:M4653"/>
    <mergeCell ref="N4653:Q4653"/>
    <mergeCell ref="R4653:U4653"/>
    <mergeCell ref="V4653:W4653"/>
    <mergeCell ref="T4651:U4652"/>
    <mergeCell ref="X4651:Y4652"/>
    <mergeCell ref="D4654:E4654"/>
    <mergeCell ref="F4654:J4654"/>
    <mergeCell ref="K4654:M4654"/>
    <mergeCell ref="N4654:Q4654"/>
    <mergeCell ref="R4654:U4654"/>
    <mergeCell ref="V4654:W4654"/>
    <mergeCell ref="D4655:E4655"/>
    <mergeCell ref="F4655:J4655"/>
    <mergeCell ref="K4655:M4655"/>
    <mergeCell ref="N4655:Q4655"/>
    <mergeCell ref="R4655:U4655"/>
    <mergeCell ref="V4655:W4655"/>
    <mergeCell ref="D4656:E4656"/>
    <mergeCell ref="F4656:J4656"/>
    <mergeCell ref="K4656:M4656"/>
    <mergeCell ref="N4656:Q4656"/>
    <mergeCell ref="R4656:U4656"/>
    <mergeCell ref="V4656:W4656"/>
    <mergeCell ref="D4657:E4657"/>
    <mergeCell ref="F4657:J4657"/>
    <mergeCell ref="K4657:M4657"/>
    <mergeCell ref="N4657:Q4657"/>
    <mergeCell ref="R4657:U4657"/>
    <mergeCell ref="V4657:W4657"/>
    <mergeCell ref="D4658:E4658"/>
    <mergeCell ref="F4658:J4658"/>
    <mergeCell ref="K4658:M4658"/>
    <mergeCell ref="N4658:Q4658"/>
    <mergeCell ref="R4658:U4658"/>
    <mergeCell ref="V4658:W4658"/>
    <mergeCell ref="D4641:E4641"/>
    <mergeCell ref="F4641:J4641"/>
    <mergeCell ref="K4641:M4641"/>
    <mergeCell ref="N4641:Q4641"/>
    <mergeCell ref="R4641:U4641"/>
    <mergeCell ref="V4641:W4641"/>
    <mergeCell ref="X4641:Y4641"/>
    <mergeCell ref="Z4641:AA4641"/>
    <mergeCell ref="AB4641:AC4641"/>
    <mergeCell ref="AD4641:AE4641"/>
    <mergeCell ref="AF4641:AG4641"/>
    <mergeCell ref="AH4641:AJ4641"/>
    <mergeCell ref="D4642:E4642"/>
    <mergeCell ref="F4642:J4642"/>
    <mergeCell ref="K4642:M4642"/>
    <mergeCell ref="N4642:Q4642"/>
    <mergeCell ref="R4642:U4642"/>
    <mergeCell ref="V4642:W4642"/>
    <mergeCell ref="X4642:Y4642"/>
    <mergeCell ref="Z4642:AA4642"/>
    <mergeCell ref="AB4642:AC4642"/>
    <mergeCell ref="AD4642:AE4642"/>
    <mergeCell ref="AF4642:AG4642"/>
    <mergeCell ref="AH4642:AJ4642"/>
    <mergeCell ref="B4643:E4643"/>
    <mergeCell ref="B4644:F4644"/>
    <mergeCell ref="H4644:R4644"/>
    <mergeCell ref="AB4645:AG4649"/>
    <mergeCell ref="B4646:E4646"/>
    <mergeCell ref="H4646:N4646"/>
    <mergeCell ref="O4646:R4646"/>
    <mergeCell ref="T4646:AA4646"/>
    <mergeCell ref="Z4651:AA4652"/>
    <mergeCell ref="AB4651:AB4652"/>
    <mergeCell ref="AC4651:AC4652"/>
    <mergeCell ref="AE4651:AE4652"/>
    <mergeCell ref="B4651:B4652"/>
    <mergeCell ref="D4651:E4652"/>
    <mergeCell ref="G4651:H4652"/>
    <mergeCell ref="J4651:M4652"/>
    <mergeCell ref="N4651:O4652"/>
    <mergeCell ref="Q4651:S4652"/>
    <mergeCell ref="AF4651:AF4652"/>
    <mergeCell ref="AG4651:AH4652"/>
    <mergeCell ref="D4638:E4638"/>
    <mergeCell ref="F4638:J4638"/>
    <mergeCell ref="K4638:M4638"/>
    <mergeCell ref="N4638:Q4638"/>
    <mergeCell ref="R4638:U4638"/>
    <mergeCell ref="V4638:W4638"/>
    <mergeCell ref="X4638:Y4638"/>
    <mergeCell ref="Z4638:AA4638"/>
    <mergeCell ref="AB4638:AC4638"/>
    <mergeCell ref="AD4638:AE4638"/>
    <mergeCell ref="AF4638:AG4638"/>
    <mergeCell ref="AH4638:AJ4638"/>
    <mergeCell ref="D4639:E4639"/>
    <mergeCell ref="F4639:J4639"/>
    <mergeCell ref="K4639:M4639"/>
    <mergeCell ref="N4639:Q4639"/>
    <mergeCell ref="R4639:U4639"/>
    <mergeCell ref="V4639:W4639"/>
    <mergeCell ref="X4639:Y4639"/>
    <mergeCell ref="Z4639:AA4639"/>
    <mergeCell ref="AB4639:AC4639"/>
    <mergeCell ref="AD4639:AE4639"/>
    <mergeCell ref="AF4639:AG4639"/>
    <mergeCell ref="AH4639:AJ4639"/>
    <mergeCell ref="D4640:E4640"/>
    <mergeCell ref="F4640:J4640"/>
    <mergeCell ref="K4640:M4640"/>
    <mergeCell ref="N4640:Q4640"/>
    <mergeCell ref="R4640:U4640"/>
    <mergeCell ref="V4640:W4640"/>
    <mergeCell ref="X4640:Y4640"/>
    <mergeCell ref="Z4640:AA4640"/>
    <mergeCell ref="AB4640:AC4640"/>
    <mergeCell ref="AD4640:AE4640"/>
    <mergeCell ref="AF4640:AG4640"/>
    <mergeCell ref="AH4640:AJ4640"/>
    <mergeCell ref="D4635:E4635"/>
    <mergeCell ref="F4635:J4635"/>
    <mergeCell ref="K4635:M4635"/>
    <mergeCell ref="N4635:Q4635"/>
    <mergeCell ref="R4635:U4635"/>
    <mergeCell ref="V4635:W4635"/>
    <mergeCell ref="X4635:Y4635"/>
    <mergeCell ref="Z4635:AA4635"/>
    <mergeCell ref="AB4635:AC4635"/>
    <mergeCell ref="AD4635:AE4635"/>
    <mergeCell ref="AF4635:AG4635"/>
    <mergeCell ref="AH4635:AJ4635"/>
    <mergeCell ref="D4636:E4636"/>
    <mergeCell ref="F4636:J4636"/>
    <mergeCell ref="K4636:M4636"/>
    <mergeCell ref="N4636:Q4636"/>
    <mergeCell ref="R4636:U4636"/>
    <mergeCell ref="V4636:W4636"/>
    <mergeCell ref="X4636:Y4636"/>
    <mergeCell ref="Z4636:AA4636"/>
    <mergeCell ref="AB4636:AC4636"/>
    <mergeCell ref="AD4636:AE4636"/>
    <mergeCell ref="AF4636:AG4636"/>
    <mergeCell ref="AH4636:AJ4636"/>
    <mergeCell ref="D4637:E4637"/>
    <mergeCell ref="F4637:J4637"/>
    <mergeCell ref="K4637:M4637"/>
    <mergeCell ref="N4637:Q4637"/>
    <mergeCell ref="R4637:U4637"/>
    <mergeCell ref="V4637:W4637"/>
    <mergeCell ref="X4637:Y4637"/>
    <mergeCell ref="Z4637:AA4637"/>
    <mergeCell ref="AB4637:AC4637"/>
    <mergeCell ref="AD4637:AE4637"/>
    <mergeCell ref="AF4637:AG4637"/>
    <mergeCell ref="AH4637:AJ4637"/>
    <mergeCell ref="D4632:E4632"/>
    <mergeCell ref="F4632:J4632"/>
    <mergeCell ref="K4632:M4632"/>
    <mergeCell ref="N4632:Q4632"/>
    <mergeCell ref="R4632:U4632"/>
    <mergeCell ref="V4632:W4632"/>
    <mergeCell ref="X4632:Y4632"/>
    <mergeCell ref="Z4632:AA4632"/>
    <mergeCell ref="AB4632:AC4632"/>
    <mergeCell ref="AD4632:AE4632"/>
    <mergeCell ref="AF4632:AG4632"/>
    <mergeCell ref="AH4632:AJ4632"/>
    <mergeCell ref="D4633:E4633"/>
    <mergeCell ref="F4633:J4633"/>
    <mergeCell ref="K4633:M4633"/>
    <mergeCell ref="N4633:Q4633"/>
    <mergeCell ref="R4633:U4633"/>
    <mergeCell ref="V4633:W4633"/>
    <mergeCell ref="X4633:Y4633"/>
    <mergeCell ref="Z4633:AA4633"/>
    <mergeCell ref="AB4633:AC4633"/>
    <mergeCell ref="AD4633:AE4633"/>
    <mergeCell ref="AF4633:AG4633"/>
    <mergeCell ref="AH4633:AJ4633"/>
    <mergeCell ref="D4634:E4634"/>
    <mergeCell ref="F4634:J4634"/>
    <mergeCell ref="K4634:M4634"/>
    <mergeCell ref="N4634:Q4634"/>
    <mergeCell ref="R4634:U4634"/>
    <mergeCell ref="V4634:W4634"/>
    <mergeCell ref="X4634:Y4634"/>
    <mergeCell ref="Z4634:AA4634"/>
    <mergeCell ref="AB4634:AC4634"/>
    <mergeCell ref="AD4634:AE4634"/>
    <mergeCell ref="AF4634:AG4634"/>
    <mergeCell ref="AH4634:AJ4634"/>
    <mergeCell ref="D4629:E4629"/>
    <mergeCell ref="F4629:J4629"/>
    <mergeCell ref="K4629:M4629"/>
    <mergeCell ref="N4629:Q4629"/>
    <mergeCell ref="R4629:U4629"/>
    <mergeCell ref="V4629:W4629"/>
    <mergeCell ref="X4629:Y4629"/>
    <mergeCell ref="Z4629:AA4629"/>
    <mergeCell ref="AB4629:AC4629"/>
    <mergeCell ref="AD4629:AE4629"/>
    <mergeCell ref="AF4629:AG4629"/>
    <mergeCell ref="AH4629:AJ4629"/>
    <mergeCell ref="D4630:E4630"/>
    <mergeCell ref="F4630:J4630"/>
    <mergeCell ref="K4630:M4630"/>
    <mergeCell ref="N4630:Q4630"/>
    <mergeCell ref="R4630:U4630"/>
    <mergeCell ref="V4630:W4630"/>
    <mergeCell ref="X4630:Y4630"/>
    <mergeCell ref="Z4630:AA4630"/>
    <mergeCell ref="AB4630:AC4630"/>
    <mergeCell ref="AD4630:AE4630"/>
    <mergeCell ref="AF4630:AG4630"/>
    <mergeCell ref="AH4630:AJ4630"/>
    <mergeCell ref="D4631:E4631"/>
    <mergeCell ref="F4631:J4631"/>
    <mergeCell ref="K4631:M4631"/>
    <mergeCell ref="N4631:Q4631"/>
    <mergeCell ref="R4631:U4631"/>
    <mergeCell ref="V4631:W4631"/>
    <mergeCell ref="X4631:Y4631"/>
    <mergeCell ref="Z4631:AA4631"/>
    <mergeCell ref="AB4631:AC4631"/>
    <mergeCell ref="AD4631:AE4631"/>
    <mergeCell ref="AF4631:AG4631"/>
    <mergeCell ref="AH4631:AJ4631"/>
    <mergeCell ref="D4626:E4626"/>
    <mergeCell ref="F4626:J4626"/>
    <mergeCell ref="K4626:M4626"/>
    <mergeCell ref="N4626:Q4626"/>
    <mergeCell ref="R4626:U4626"/>
    <mergeCell ref="V4626:W4626"/>
    <mergeCell ref="X4626:Y4626"/>
    <mergeCell ref="Z4626:AA4626"/>
    <mergeCell ref="AB4626:AC4626"/>
    <mergeCell ref="AD4626:AE4626"/>
    <mergeCell ref="AF4626:AG4626"/>
    <mergeCell ref="AH4626:AJ4626"/>
    <mergeCell ref="D4627:E4627"/>
    <mergeCell ref="F4627:J4627"/>
    <mergeCell ref="K4627:M4627"/>
    <mergeCell ref="N4627:Q4627"/>
    <mergeCell ref="R4627:U4627"/>
    <mergeCell ref="V4627:W4627"/>
    <mergeCell ref="X4627:Y4627"/>
    <mergeCell ref="Z4627:AA4627"/>
    <mergeCell ref="AB4627:AC4627"/>
    <mergeCell ref="AD4627:AE4627"/>
    <mergeCell ref="AF4627:AG4627"/>
    <mergeCell ref="AH4627:AJ4627"/>
    <mergeCell ref="D4628:E4628"/>
    <mergeCell ref="F4628:J4628"/>
    <mergeCell ref="K4628:M4628"/>
    <mergeCell ref="N4628:Q4628"/>
    <mergeCell ref="R4628:U4628"/>
    <mergeCell ref="V4628:W4628"/>
    <mergeCell ref="X4628:Y4628"/>
    <mergeCell ref="Z4628:AA4628"/>
    <mergeCell ref="AB4628:AC4628"/>
    <mergeCell ref="AD4628:AE4628"/>
    <mergeCell ref="AF4628:AG4628"/>
    <mergeCell ref="AH4628:AJ4628"/>
    <mergeCell ref="D4623:E4623"/>
    <mergeCell ref="F4623:J4623"/>
    <mergeCell ref="K4623:M4623"/>
    <mergeCell ref="N4623:Q4623"/>
    <mergeCell ref="R4623:U4623"/>
    <mergeCell ref="V4623:W4623"/>
    <mergeCell ref="X4623:Y4623"/>
    <mergeCell ref="Z4623:AA4623"/>
    <mergeCell ref="AB4623:AC4623"/>
    <mergeCell ref="AD4623:AE4623"/>
    <mergeCell ref="AF4623:AG4623"/>
    <mergeCell ref="AH4623:AJ4623"/>
    <mergeCell ref="D4624:E4624"/>
    <mergeCell ref="F4624:J4624"/>
    <mergeCell ref="K4624:M4624"/>
    <mergeCell ref="N4624:Q4624"/>
    <mergeCell ref="R4624:U4624"/>
    <mergeCell ref="V4624:W4624"/>
    <mergeCell ref="X4624:Y4624"/>
    <mergeCell ref="Z4624:AA4624"/>
    <mergeCell ref="AB4624:AC4624"/>
    <mergeCell ref="AD4624:AE4624"/>
    <mergeCell ref="AF4624:AG4624"/>
    <mergeCell ref="AH4624:AJ4624"/>
    <mergeCell ref="D4625:E4625"/>
    <mergeCell ref="F4625:J4625"/>
    <mergeCell ref="K4625:M4625"/>
    <mergeCell ref="N4625:Q4625"/>
    <mergeCell ref="R4625:U4625"/>
    <mergeCell ref="V4625:W4625"/>
    <mergeCell ref="X4625:Y4625"/>
    <mergeCell ref="Z4625:AA4625"/>
    <mergeCell ref="AB4625:AC4625"/>
    <mergeCell ref="AD4625:AE4625"/>
    <mergeCell ref="AF4625:AG4625"/>
    <mergeCell ref="AH4625:AJ4625"/>
    <mergeCell ref="D4620:E4620"/>
    <mergeCell ref="F4620:J4620"/>
    <mergeCell ref="K4620:M4620"/>
    <mergeCell ref="N4620:Q4620"/>
    <mergeCell ref="R4620:U4620"/>
    <mergeCell ref="V4620:W4620"/>
    <mergeCell ref="X4620:Y4620"/>
    <mergeCell ref="Z4620:AA4620"/>
    <mergeCell ref="AB4620:AC4620"/>
    <mergeCell ref="AD4620:AE4620"/>
    <mergeCell ref="AF4620:AG4620"/>
    <mergeCell ref="AH4620:AJ4620"/>
    <mergeCell ref="D4621:E4621"/>
    <mergeCell ref="F4621:J4621"/>
    <mergeCell ref="K4621:M4621"/>
    <mergeCell ref="N4621:Q4621"/>
    <mergeCell ref="R4621:U4621"/>
    <mergeCell ref="V4621:W4621"/>
    <mergeCell ref="X4621:Y4621"/>
    <mergeCell ref="Z4621:AA4621"/>
    <mergeCell ref="AB4621:AC4621"/>
    <mergeCell ref="AD4621:AE4621"/>
    <mergeCell ref="AF4621:AG4621"/>
    <mergeCell ref="AH4621:AJ4621"/>
    <mergeCell ref="D4622:E4622"/>
    <mergeCell ref="F4622:J4622"/>
    <mergeCell ref="K4622:M4622"/>
    <mergeCell ref="N4622:Q4622"/>
    <mergeCell ref="R4622:U4622"/>
    <mergeCell ref="V4622:W4622"/>
    <mergeCell ref="X4622:Y4622"/>
    <mergeCell ref="Z4622:AA4622"/>
    <mergeCell ref="AB4622:AC4622"/>
    <mergeCell ref="AD4622:AE4622"/>
    <mergeCell ref="AF4622:AG4622"/>
    <mergeCell ref="AH4622:AJ4622"/>
    <mergeCell ref="D4617:E4617"/>
    <mergeCell ref="F4617:J4617"/>
    <mergeCell ref="K4617:M4617"/>
    <mergeCell ref="N4617:Q4617"/>
    <mergeCell ref="R4617:U4617"/>
    <mergeCell ref="V4617:W4617"/>
    <mergeCell ref="X4617:Y4617"/>
    <mergeCell ref="Z4617:AA4617"/>
    <mergeCell ref="AB4617:AC4617"/>
    <mergeCell ref="AD4617:AE4617"/>
    <mergeCell ref="AF4617:AG4617"/>
    <mergeCell ref="AH4617:AJ4617"/>
    <mergeCell ref="D4618:E4618"/>
    <mergeCell ref="F4618:J4618"/>
    <mergeCell ref="K4618:M4618"/>
    <mergeCell ref="N4618:Q4618"/>
    <mergeCell ref="R4618:U4618"/>
    <mergeCell ref="V4618:W4618"/>
    <mergeCell ref="X4618:Y4618"/>
    <mergeCell ref="Z4618:AA4618"/>
    <mergeCell ref="AB4618:AC4618"/>
    <mergeCell ref="AD4618:AE4618"/>
    <mergeCell ref="AF4618:AG4618"/>
    <mergeCell ref="AH4618:AJ4618"/>
    <mergeCell ref="D4619:E4619"/>
    <mergeCell ref="F4619:J4619"/>
    <mergeCell ref="K4619:M4619"/>
    <mergeCell ref="N4619:Q4619"/>
    <mergeCell ref="R4619:U4619"/>
    <mergeCell ref="V4619:W4619"/>
    <mergeCell ref="X4619:Y4619"/>
    <mergeCell ref="Z4619:AA4619"/>
    <mergeCell ref="AB4619:AC4619"/>
    <mergeCell ref="AD4619:AE4619"/>
    <mergeCell ref="AF4619:AG4619"/>
    <mergeCell ref="AH4619:AJ4619"/>
    <mergeCell ref="D4614:E4614"/>
    <mergeCell ref="F4614:J4614"/>
    <mergeCell ref="K4614:M4614"/>
    <mergeCell ref="N4614:Q4614"/>
    <mergeCell ref="R4614:U4614"/>
    <mergeCell ref="V4614:W4614"/>
    <mergeCell ref="X4614:Y4614"/>
    <mergeCell ref="Z4614:AA4614"/>
    <mergeCell ref="AB4614:AC4614"/>
    <mergeCell ref="AD4614:AE4614"/>
    <mergeCell ref="AF4614:AG4614"/>
    <mergeCell ref="AH4614:AJ4614"/>
    <mergeCell ref="D4615:E4615"/>
    <mergeCell ref="F4615:J4615"/>
    <mergeCell ref="K4615:M4615"/>
    <mergeCell ref="N4615:Q4615"/>
    <mergeCell ref="R4615:U4615"/>
    <mergeCell ref="V4615:W4615"/>
    <mergeCell ref="X4615:Y4615"/>
    <mergeCell ref="Z4615:AA4615"/>
    <mergeCell ref="AB4615:AC4615"/>
    <mergeCell ref="AD4615:AE4615"/>
    <mergeCell ref="AF4615:AG4615"/>
    <mergeCell ref="AH4615:AJ4615"/>
    <mergeCell ref="D4616:E4616"/>
    <mergeCell ref="F4616:J4616"/>
    <mergeCell ref="K4616:M4616"/>
    <mergeCell ref="N4616:Q4616"/>
    <mergeCell ref="R4616:U4616"/>
    <mergeCell ref="V4616:W4616"/>
    <mergeCell ref="X4616:Y4616"/>
    <mergeCell ref="Z4616:AA4616"/>
    <mergeCell ref="AB4616:AC4616"/>
    <mergeCell ref="AD4616:AE4616"/>
    <mergeCell ref="AF4616:AG4616"/>
    <mergeCell ref="AH4616:AJ4616"/>
    <mergeCell ref="D4611:E4611"/>
    <mergeCell ref="F4611:J4611"/>
    <mergeCell ref="K4611:M4611"/>
    <mergeCell ref="N4611:Q4611"/>
    <mergeCell ref="R4611:U4611"/>
    <mergeCell ref="V4611:W4611"/>
    <mergeCell ref="X4611:Y4611"/>
    <mergeCell ref="Z4611:AA4611"/>
    <mergeCell ref="AB4611:AC4611"/>
    <mergeCell ref="AD4611:AE4611"/>
    <mergeCell ref="AF4611:AG4611"/>
    <mergeCell ref="AH4611:AJ4611"/>
    <mergeCell ref="D4612:E4612"/>
    <mergeCell ref="F4612:J4612"/>
    <mergeCell ref="K4612:M4612"/>
    <mergeCell ref="N4612:Q4612"/>
    <mergeCell ref="R4612:U4612"/>
    <mergeCell ref="V4612:W4612"/>
    <mergeCell ref="X4612:Y4612"/>
    <mergeCell ref="Z4612:AA4612"/>
    <mergeCell ref="AB4612:AC4612"/>
    <mergeCell ref="AD4612:AE4612"/>
    <mergeCell ref="AF4612:AG4612"/>
    <mergeCell ref="AH4612:AJ4612"/>
    <mergeCell ref="D4613:E4613"/>
    <mergeCell ref="F4613:J4613"/>
    <mergeCell ref="K4613:M4613"/>
    <mergeCell ref="N4613:Q4613"/>
    <mergeCell ref="R4613:U4613"/>
    <mergeCell ref="V4613:W4613"/>
    <mergeCell ref="X4613:Y4613"/>
    <mergeCell ref="Z4613:AA4613"/>
    <mergeCell ref="AB4613:AC4613"/>
    <mergeCell ref="AD4613:AE4613"/>
    <mergeCell ref="AF4613:AG4613"/>
    <mergeCell ref="AH4613:AJ4613"/>
    <mergeCell ref="D4608:E4608"/>
    <mergeCell ref="F4608:J4608"/>
    <mergeCell ref="K4608:M4608"/>
    <mergeCell ref="N4608:Q4608"/>
    <mergeCell ref="R4608:U4608"/>
    <mergeCell ref="V4608:W4608"/>
    <mergeCell ref="X4608:Y4608"/>
    <mergeCell ref="Z4608:AA4608"/>
    <mergeCell ref="AB4608:AC4608"/>
    <mergeCell ref="AD4608:AE4608"/>
    <mergeCell ref="AF4608:AG4608"/>
    <mergeCell ref="AH4608:AJ4608"/>
    <mergeCell ref="D4609:E4609"/>
    <mergeCell ref="F4609:J4609"/>
    <mergeCell ref="K4609:M4609"/>
    <mergeCell ref="N4609:Q4609"/>
    <mergeCell ref="R4609:U4609"/>
    <mergeCell ref="V4609:W4609"/>
    <mergeCell ref="X4609:Y4609"/>
    <mergeCell ref="Z4609:AA4609"/>
    <mergeCell ref="AB4609:AC4609"/>
    <mergeCell ref="AD4609:AE4609"/>
    <mergeCell ref="AF4609:AG4609"/>
    <mergeCell ref="AH4609:AJ4609"/>
    <mergeCell ref="D4610:E4610"/>
    <mergeCell ref="F4610:J4610"/>
    <mergeCell ref="K4610:M4610"/>
    <mergeCell ref="N4610:Q4610"/>
    <mergeCell ref="R4610:U4610"/>
    <mergeCell ref="V4610:W4610"/>
    <mergeCell ref="X4610:Y4610"/>
    <mergeCell ref="Z4610:AA4610"/>
    <mergeCell ref="AB4610:AC4610"/>
    <mergeCell ref="AD4610:AE4610"/>
    <mergeCell ref="AF4610:AG4610"/>
    <mergeCell ref="AH4610:AJ4610"/>
    <mergeCell ref="D4605:E4605"/>
    <mergeCell ref="F4605:J4605"/>
    <mergeCell ref="K4605:M4605"/>
    <mergeCell ref="N4605:Q4605"/>
    <mergeCell ref="R4605:U4605"/>
    <mergeCell ref="V4605:W4605"/>
    <mergeCell ref="X4605:Y4605"/>
    <mergeCell ref="Z4605:AA4605"/>
    <mergeCell ref="AB4605:AC4605"/>
    <mergeCell ref="AD4605:AE4605"/>
    <mergeCell ref="AF4605:AG4605"/>
    <mergeCell ref="AH4605:AJ4605"/>
    <mergeCell ref="D4606:E4606"/>
    <mergeCell ref="F4606:J4606"/>
    <mergeCell ref="K4606:M4606"/>
    <mergeCell ref="N4606:Q4606"/>
    <mergeCell ref="R4606:U4606"/>
    <mergeCell ref="V4606:W4606"/>
    <mergeCell ref="X4606:Y4606"/>
    <mergeCell ref="Z4606:AA4606"/>
    <mergeCell ref="AB4606:AC4606"/>
    <mergeCell ref="AD4606:AE4606"/>
    <mergeCell ref="AF4606:AG4606"/>
    <mergeCell ref="AH4606:AJ4606"/>
    <mergeCell ref="D4607:E4607"/>
    <mergeCell ref="F4607:J4607"/>
    <mergeCell ref="K4607:M4607"/>
    <mergeCell ref="N4607:Q4607"/>
    <mergeCell ref="R4607:U4607"/>
    <mergeCell ref="V4607:W4607"/>
    <mergeCell ref="X4607:Y4607"/>
    <mergeCell ref="Z4607:AA4607"/>
    <mergeCell ref="AB4607:AC4607"/>
    <mergeCell ref="AD4607:AE4607"/>
    <mergeCell ref="AF4607:AG4607"/>
    <mergeCell ref="AH4607:AJ4607"/>
    <mergeCell ref="B4595:F4595"/>
    <mergeCell ref="H4595:R4595"/>
    <mergeCell ref="AB4596:AG4600"/>
    <mergeCell ref="B4597:E4597"/>
    <mergeCell ref="H4597:N4597"/>
    <mergeCell ref="O4597:R4597"/>
    <mergeCell ref="T4597:AA4597"/>
    <mergeCell ref="B4602:B4603"/>
    <mergeCell ref="D4602:E4603"/>
    <mergeCell ref="G4602:H4603"/>
    <mergeCell ref="J4602:M4603"/>
    <mergeCell ref="N4602:O4603"/>
    <mergeCell ref="Q4602:S4603"/>
    <mergeCell ref="T4602:U4603"/>
    <mergeCell ref="X4602:Y4603"/>
    <mergeCell ref="Z4602:AA4603"/>
    <mergeCell ref="AB4602:AB4603"/>
    <mergeCell ref="AC4602:AC4603"/>
    <mergeCell ref="AE4602:AE4603"/>
    <mergeCell ref="AF4602:AF4603"/>
    <mergeCell ref="AG4602:AH4603"/>
    <mergeCell ref="D4604:E4604"/>
    <mergeCell ref="F4604:J4604"/>
    <mergeCell ref="K4604:M4604"/>
    <mergeCell ref="N4604:Q4604"/>
    <mergeCell ref="R4604:U4604"/>
    <mergeCell ref="V4604:W4604"/>
    <mergeCell ref="X4604:Y4604"/>
    <mergeCell ref="Z4604:AA4604"/>
    <mergeCell ref="AB4604:AC4604"/>
    <mergeCell ref="AD4604:AE4604"/>
    <mergeCell ref="AF4604:AG4604"/>
    <mergeCell ref="AH4604:AJ4604"/>
    <mergeCell ref="D4586:E4586"/>
    <mergeCell ref="F4586:J4586"/>
    <mergeCell ref="K4586:M4586"/>
    <mergeCell ref="N4586:Q4586"/>
    <mergeCell ref="R4586:U4586"/>
    <mergeCell ref="V4586:W4586"/>
    <mergeCell ref="D4587:E4587"/>
    <mergeCell ref="F4587:J4587"/>
    <mergeCell ref="K4587:M4587"/>
    <mergeCell ref="N4587:Q4587"/>
    <mergeCell ref="R4587:U4587"/>
    <mergeCell ref="V4587:W4587"/>
    <mergeCell ref="D4588:E4588"/>
    <mergeCell ref="F4588:J4588"/>
    <mergeCell ref="K4588:M4588"/>
    <mergeCell ref="N4588:Q4588"/>
    <mergeCell ref="R4588:U4588"/>
    <mergeCell ref="V4588:W4588"/>
    <mergeCell ref="D4589:E4589"/>
    <mergeCell ref="F4589:J4589"/>
    <mergeCell ref="K4589:M4589"/>
    <mergeCell ref="N4589:Q4589"/>
    <mergeCell ref="R4589:U4589"/>
    <mergeCell ref="V4589:W4589"/>
    <mergeCell ref="D4590:E4590"/>
    <mergeCell ref="F4590:J4590"/>
    <mergeCell ref="K4590:M4590"/>
    <mergeCell ref="N4590:Q4590"/>
    <mergeCell ref="R4590:U4590"/>
    <mergeCell ref="V4590:W4590"/>
    <mergeCell ref="D4591:E4591"/>
    <mergeCell ref="F4591:J4591"/>
    <mergeCell ref="K4591:M4591"/>
    <mergeCell ref="N4591:Q4591"/>
    <mergeCell ref="R4591:U4591"/>
    <mergeCell ref="V4591:W4591"/>
    <mergeCell ref="D4580:E4580"/>
    <mergeCell ref="F4580:J4580"/>
    <mergeCell ref="K4580:M4580"/>
    <mergeCell ref="N4580:Q4580"/>
    <mergeCell ref="R4580:U4580"/>
    <mergeCell ref="V4580:W4580"/>
    <mergeCell ref="D4581:E4581"/>
    <mergeCell ref="F4581:J4581"/>
    <mergeCell ref="K4581:M4581"/>
    <mergeCell ref="N4581:Q4581"/>
    <mergeCell ref="R4581:U4581"/>
    <mergeCell ref="V4581:W4581"/>
    <mergeCell ref="D4582:E4582"/>
    <mergeCell ref="F4582:J4582"/>
    <mergeCell ref="K4582:M4582"/>
    <mergeCell ref="N4582:Q4582"/>
    <mergeCell ref="R4582:U4582"/>
    <mergeCell ref="V4582:W4582"/>
    <mergeCell ref="D4583:E4583"/>
    <mergeCell ref="F4583:J4583"/>
    <mergeCell ref="K4583:M4583"/>
    <mergeCell ref="N4583:Q4583"/>
    <mergeCell ref="R4583:U4583"/>
    <mergeCell ref="V4583:W4583"/>
    <mergeCell ref="D4584:E4584"/>
    <mergeCell ref="F4584:J4584"/>
    <mergeCell ref="K4584:M4584"/>
    <mergeCell ref="N4584:Q4584"/>
    <mergeCell ref="R4584:U4584"/>
    <mergeCell ref="V4584:W4584"/>
    <mergeCell ref="D4585:E4585"/>
    <mergeCell ref="F4585:J4585"/>
    <mergeCell ref="K4585:M4585"/>
    <mergeCell ref="N4585:Q4585"/>
    <mergeCell ref="R4585:U4585"/>
    <mergeCell ref="V4585:W4585"/>
    <mergeCell ref="D4574:E4574"/>
    <mergeCell ref="F4574:J4574"/>
    <mergeCell ref="K4574:M4574"/>
    <mergeCell ref="N4574:Q4574"/>
    <mergeCell ref="R4574:U4574"/>
    <mergeCell ref="V4574:W4574"/>
    <mergeCell ref="D4575:E4575"/>
    <mergeCell ref="F4575:J4575"/>
    <mergeCell ref="K4575:M4575"/>
    <mergeCell ref="N4575:Q4575"/>
    <mergeCell ref="R4575:U4575"/>
    <mergeCell ref="V4575:W4575"/>
    <mergeCell ref="D4576:E4576"/>
    <mergeCell ref="F4576:J4576"/>
    <mergeCell ref="K4576:M4576"/>
    <mergeCell ref="N4576:Q4576"/>
    <mergeCell ref="R4576:U4576"/>
    <mergeCell ref="V4576:W4576"/>
    <mergeCell ref="D4577:E4577"/>
    <mergeCell ref="F4577:J4577"/>
    <mergeCell ref="K4577:M4577"/>
    <mergeCell ref="N4577:Q4577"/>
    <mergeCell ref="R4577:U4577"/>
    <mergeCell ref="V4577:W4577"/>
    <mergeCell ref="D4578:E4578"/>
    <mergeCell ref="F4578:J4578"/>
    <mergeCell ref="K4578:M4578"/>
    <mergeCell ref="N4578:Q4578"/>
    <mergeCell ref="R4578:U4578"/>
    <mergeCell ref="V4578:W4578"/>
    <mergeCell ref="D4579:E4579"/>
    <mergeCell ref="F4579:J4579"/>
    <mergeCell ref="K4579:M4579"/>
    <mergeCell ref="N4579:Q4579"/>
    <mergeCell ref="R4579:U4579"/>
    <mergeCell ref="V4579:W4579"/>
    <mergeCell ref="D4568:E4568"/>
    <mergeCell ref="F4568:J4568"/>
    <mergeCell ref="K4568:M4568"/>
    <mergeCell ref="N4568:Q4568"/>
    <mergeCell ref="R4568:U4568"/>
    <mergeCell ref="V4568:W4568"/>
    <mergeCell ref="T4566:U4567"/>
    <mergeCell ref="X4566:Y4567"/>
    <mergeCell ref="D4569:E4569"/>
    <mergeCell ref="F4569:J4569"/>
    <mergeCell ref="K4569:M4569"/>
    <mergeCell ref="N4569:Q4569"/>
    <mergeCell ref="R4569:U4569"/>
    <mergeCell ref="V4569:W4569"/>
    <mergeCell ref="D4570:E4570"/>
    <mergeCell ref="F4570:J4570"/>
    <mergeCell ref="K4570:M4570"/>
    <mergeCell ref="N4570:Q4570"/>
    <mergeCell ref="R4570:U4570"/>
    <mergeCell ref="V4570:W4570"/>
    <mergeCell ref="D4571:E4571"/>
    <mergeCell ref="F4571:J4571"/>
    <mergeCell ref="K4571:M4571"/>
    <mergeCell ref="N4571:Q4571"/>
    <mergeCell ref="R4571:U4571"/>
    <mergeCell ref="V4571:W4571"/>
    <mergeCell ref="D4572:E4572"/>
    <mergeCell ref="F4572:J4572"/>
    <mergeCell ref="K4572:M4572"/>
    <mergeCell ref="N4572:Q4572"/>
    <mergeCell ref="R4572:U4572"/>
    <mergeCell ref="V4572:W4572"/>
    <mergeCell ref="D4573:E4573"/>
    <mergeCell ref="F4573:J4573"/>
    <mergeCell ref="K4573:M4573"/>
    <mergeCell ref="N4573:Q4573"/>
    <mergeCell ref="R4573:U4573"/>
    <mergeCell ref="V4573:W4573"/>
    <mergeCell ref="D4556:E4556"/>
    <mergeCell ref="F4556:J4556"/>
    <mergeCell ref="K4556:M4556"/>
    <mergeCell ref="N4556:Q4556"/>
    <mergeCell ref="R4556:U4556"/>
    <mergeCell ref="V4556:W4556"/>
    <mergeCell ref="X4556:Y4556"/>
    <mergeCell ref="Z4556:AA4556"/>
    <mergeCell ref="AB4556:AC4556"/>
    <mergeCell ref="AD4556:AE4556"/>
    <mergeCell ref="AF4556:AG4556"/>
    <mergeCell ref="AH4556:AJ4556"/>
    <mergeCell ref="D4557:E4557"/>
    <mergeCell ref="F4557:J4557"/>
    <mergeCell ref="K4557:M4557"/>
    <mergeCell ref="N4557:Q4557"/>
    <mergeCell ref="R4557:U4557"/>
    <mergeCell ref="V4557:W4557"/>
    <mergeCell ref="X4557:Y4557"/>
    <mergeCell ref="Z4557:AA4557"/>
    <mergeCell ref="AB4557:AC4557"/>
    <mergeCell ref="AD4557:AE4557"/>
    <mergeCell ref="AF4557:AG4557"/>
    <mergeCell ref="AH4557:AJ4557"/>
    <mergeCell ref="B4558:E4558"/>
    <mergeCell ref="B4559:F4559"/>
    <mergeCell ref="H4559:R4559"/>
    <mergeCell ref="AB4560:AG4564"/>
    <mergeCell ref="B4561:E4561"/>
    <mergeCell ref="H4561:N4561"/>
    <mergeCell ref="O4561:R4561"/>
    <mergeCell ref="T4561:AA4561"/>
    <mergeCell ref="Z4566:AA4567"/>
    <mergeCell ref="AB4566:AB4567"/>
    <mergeCell ref="AC4566:AC4567"/>
    <mergeCell ref="AE4566:AE4567"/>
    <mergeCell ref="B4566:B4567"/>
    <mergeCell ref="D4566:E4567"/>
    <mergeCell ref="G4566:H4567"/>
    <mergeCell ref="J4566:M4567"/>
    <mergeCell ref="N4566:O4567"/>
    <mergeCell ref="Q4566:S4567"/>
    <mergeCell ref="AF4566:AF4567"/>
    <mergeCell ref="AG4566:AH4567"/>
    <mergeCell ref="D4553:E4553"/>
    <mergeCell ref="F4553:J4553"/>
    <mergeCell ref="K4553:M4553"/>
    <mergeCell ref="N4553:Q4553"/>
    <mergeCell ref="R4553:U4553"/>
    <mergeCell ref="V4553:W4553"/>
    <mergeCell ref="X4553:Y4553"/>
    <mergeCell ref="Z4553:AA4553"/>
    <mergeCell ref="AB4553:AC4553"/>
    <mergeCell ref="AD4553:AE4553"/>
    <mergeCell ref="AF4553:AG4553"/>
    <mergeCell ref="AH4553:AJ4553"/>
    <mergeCell ref="D4554:E4554"/>
    <mergeCell ref="F4554:J4554"/>
    <mergeCell ref="K4554:M4554"/>
    <mergeCell ref="N4554:Q4554"/>
    <mergeCell ref="R4554:U4554"/>
    <mergeCell ref="V4554:W4554"/>
    <mergeCell ref="X4554:Y4554"/>
    <mergeCell ref="Z4554:AA4554"/>
    <mergeCell ref="AB4554:AC4554"/>
    <mergeCell ref="AD4554:AE4554"/>
    <mergeCell ref="AF4554:AG4554"/>
    <mergeCell ref="AH4554:AJ4554"/>
    <mergeCell ref="D4555:E4555"/>
    <mergeCell ref="F4555:J4555"/>
    <mergeCell ref="K4555:M4555"/>
    <mergeCell ref="N4555:Q4555"/>
    <mergeCell ref="R4555:U4555"/>
    <mergeCell ref="V4555:W4555"/>
    <mergeCell ref="X4555:Y4555"/>
    <mergeCell ref="Z4555:AA4555"/>
    <mergeCell ref="AB4555:AC4555"/>
    <mergeCell ref="AD4555:AE4555"/>
    <mergeCell ref="AF4555:AG4555"/>
    <mergeCell ref="AH4555:AJ4555"/>
    <mergeCell ref="D4550:E4550"/>
    <mergeCell ref="F4550:J4550"/>
    <mergeCell ref="K4550:M4550"/>
    <mergeCell ref="N4550:Q4550"/>
    <mergeCell ref="R4550:U4550"/>
    <mergeCell ref="V4550:W4550"/>
    <mergeCell ref="X4550:Y4550"/>
    <mergeCell ref="Z4550:AA4550"/>
    <mergeCell ref="AB4550:AC4550"/>
    <mergeCell ref="AD4550:AE4550"/>
    <mergeCell ref="AF4550:AG4550"/>
    <mergeCell ref="AH4550:AJ4550"/>
    <mergeCell ref="D4551:E4551"/>
    <mergeCell ref="F4551:J4551"/>
    <mergeCell ref="K4551:M4551"/>
    <mergeCell ref="N4551:Q4551"/>
    <mergeCell ref="R4551:U4551"/>
    <mergeCell ref="V4551:W4551"/>
    <mergeCell ref="X4551:Y4551"/>
    <mergeCell ref="Z4551:AA4551"/>
    <mergeCell ref="AB4551:AC4551"/>
    <mergeCell ref="AD4551:AE4551"/>
    <mergeCell ref="AF4551:AG4551"/>
    <mergeCell ref="AH4551:AJ4551"/>
    <mergeCell ref="D4552:E4552"/>
    <mergeCell ref="F4552:J4552"/>
    <mergeCell ref="K4552:M4552"/>
    <mergeCell ref="N4552:Q4552"/>
    <mergeCell ref="R4552:U4552"/>
    <mergeCell ref="V4552:W4552"/>
    <mergeCell ref="X4552:Y4552"/>
    <mergeCell ref="Z4552:AA4552"/>
    <mergeCell ref="AB4552:AC4552"/>
    <mergeCell ref="AD4552:AE4552"/>
    <mergeCell ref="AF4552:AG4552"/>
    <mergeCell ref="AH4552:AJ4552"/>
    <mergeCell ref="D4547:E4547"/>
    <mergeCell ref="F4547:J4547"/>
    <mergeCell ref="K4547:M4547"/>
    <mergeCell ref="N4547:Q4547"/>
    <mergeCell ref="R4547:U4547"/>
    <mergeCell ref="V4547:W4547"/>
    <mergeCell ref="X4547:Y4547"/>
    <mergeCell ref="Z4547:AA4547"/>
    <mergeCell ref="AB4547:AC4547"/>
    <mergeCell ref="AD4547:AE4547"/>
    <mergeCell ref="AF4547:AG4547"/>
    <mergeCell ref="AH4547:AJ4547"/>
    <mergeCell ref="D4548:E4548"/>
    <mergeCell ref="F4548:J4548"/>
    <mergeCell ref="K4548:M4548"/>
    <mergeCell ref="N4548:Q4548"/>
    <mergeCell ref="R4548:U4548"/>
    <mergeCell ref="V4548:W4548"/>
    <mergeCell ref="X4548:Y4548"/>
    <mergeCell ref="Z4548:AA4548"/>
    <mergeCell ref="AB4548:AC4548"/>
    <mergeCell ref="AD4548:AE4548"/>
    <mergeCell ref="AF4548:AG4548"/>
    <mergeCell ref="AH4548:AJ4548"/>
    <mergeCell ref="D4549:E4549"/>
    <mergeCell ref="F4549:J4549"/>
    <mergeCell ref="K4549:M4549"/>
    <mergeCell ref="N4549:Q4549"/>
    <mergeCell ref="R4549:U4549"/>
    <mergeCell ref="V4549:W4549"/>
    <mergeCell ref="X4549:Y4549"/>
    <mergeCell ref="Z4549:AA4549"/>
    <mergeCell ref="AB4549:AC4549"/>
    <mergeCell ref="AD4549:AE4549"/>
    <mergeCell ref="AF4549:AG4549"/>
    <mergeCell ref="AH4549:AJ4549"/>
    <mergeCell ref="D4544:E4544"/>
    <mergeCell ref="F4544:J4544"/>
    <mergeCell ref="K4544:M4544"/>
    <mergeCell ref="N4544:Q4544"/>
    <mergeCell ref="R4544:U4544"/>
    <mergeCell ref="V4544:W4544"/>
    <mergeCell ref="X4544:Y4544"/>
    <mergeCell ref="Z4544:AA4544"/>
    <mergeCell ref="AB4544:AC4544"/>
    <mergeCell ref="AD4544:AE4544"/>
    <mergeCell ref="AF4544:AG4544"/>
    <mergeCell ref="AH4544:AJ4544"/>
    <mergeCell ref="D4545:E4545"/>
    <mergeCell ref="F4545:J4545"/>
    <mergeCell ref="K4545:M4545"/>
    <mergeCell ref="N4545:Q4545"/>
    <mergeCell ref="R4545:U4545"/>
    <mergeCell ref="V4545:W4545"/>
    <mergeCell ref="X4545:Y4545"/>
    <mergeCell ref="Z4545:AA4545"/>
    <mergeCell ref="AB4545:AC4545"/>
    <mergeCell ref="AD4545:AE4545"/>
    <mergeCell ref="AF4545:AG4545"/>
    <mergeCell ref="AH4545:AJ4545"/>
    <mergeCell ref="D4546:E4546"/>
    <mergeCell ref="F4546:J4546"/>
    <mergeCell ref="K4546:M4546"/>
    <mergeCell ref="N4546:Q4546"/>
    <mergeCell ref="R4546:U4546"/>
    <mergeCell ref="V4546:W4546"/>
    <mergeCell ref="X4546:Y4546"/>
    <mergeCell ref="Z4546:AA4546"/>
    <mergeCell ref="AB4546:AC4546"/>
    <mergeCell ref="AD4546:AE4546"/>
    <mergeCell ref="AF4546:AG4546"/>
    <mergeCell ref="AH4546:AJ4546"/>
    <mergeCell ref="D4541:E4541"/>
    <mergeCell ref="F4541:J4541"/>
    <mergeCell ref="K4541:M4541"/>
    <mergeCell ref="N4541:Q4541"/>
    <mergeCell ref="R4541:U4541"/>
    <mergeCell ref="V4541:W4541"/>
    <mergeCell ref="X4541:Y4541"/>
    <mergeCell ref="Z4541:AA4541"/>
    <mergeCell ref="AB4541:AC4541"/>
    <mergeCell ref="AD4541:AE4541"/>
    <mergeCell ref="AF4541:AG4541"/>
    <mergeCell ref="AH4541:AJ4541"/>
    <mergeCell ref="D4542:E4542"/>
    <mergeCell ref="F4542:J4542"/>
    <mergeCell ref="K4542:M4542"/>
    <mergeCell ref="N4542:Q4542"/>
    <mergeCell ref="R4542:U4542"/>
    <mergeCell ref="V4542:W4542"/>
    <mergeCell ref="X4542:Y4542"/>
    <mergeCell ref="Z4542:AA4542"/>
    <mergeCell ref="AB4542:AC4542"/>
    <mergeCell ref="AD4542:AE4542"/>
    <mergeCell ref="AF4542:AG4542"/>
    <mergeCell ref="AH4542:AJ4542"/>
    <mergeCell ref="D4543:E4543"/>
    <mergeCell ref="F4543:J4543"/>
    <mergeCell ref="K4543:M4543"/>
    <mergeCell ref="N4543:Q4543"/>
    <mergeCell ref="R4543:U4543"/>
    <mergeCell ref="V4543:W4543"/>
    <mergeCell ref="X4543:Y4543"/>
    <mergeCell ref="Z4543:AA4543"/>
    <mergeCell ref="AB4543:AC4543"/>
    <mergeCell ref="AD4543:AE4543"/>
    <mergeCell ref="AF4543:AG4543"/>
    <mergeCell ref="AH4543:AJ4543"/>
    <mergeCell ref="D4538:E4538"/>
    <mergeCell ref="F4538:J4538"/>
    <mergeCell ref="K4538:M4538"/>
    <mergeCell ref="N4538:Q4538"/>
    <mergeCell ref="R4538:U4538"/>
    <mergeCell ref="V4538:W4538"/>
    <mergeCell ref="X4538:Y4538"/>
    <mergeCell ref="Z4538:AA4538"/>
    <mergeCell ref="AB4538:AC4538"/>
    <mergeCell ref="AD4538:AE4538"/>
    <mergeCell ref="AF4538:AG4538"/>
    <mergeCell ref="AH4538:AJ4538"/>
    <mergeCell ref="D4539:E4539"/>
    <mergeCell ref="F4539:J4539"/>
    <mergeCell ref="K4539:M4539"/>
    <mergeCell ref="N4539:Q4539"/>
    <mergeCell ref="R4539:U4539"/>
    <mergeCell ref="V4539:W4539"/>
    <mergeCell ref="X4539:Y4539"/>
    <mergeCell ref="Z4539:AA4539"/>
    <mergeCell ref="AB4539:AC4539"/>
    <mergeCell ref="AD4539:AE4539"/>
    <mergeCell ref="AF4539:AG4539"/>
    <mergeCell ref="AH4539:AJ4539"/>
    <mergeCell ref="D4540:E4540"/>
    <mergeCell ref="F4540:J4540"/>
    <mergeCell ref="K4540:M4540"/>
    <mergeCell ref="N4540:Q4540"/>
    <mergeCell ref="R4540:U4540"/>
    <mergeCell ref="V4540:W4540"/>
    <mergeCell ref="X4540:Y4540"/>
    <mergeCell ref="Z4540:AA4540"/>
    <mergeCell ref="AB4540:AC4540"/>
    <mergeCell ref="AD4540:AE4540"/>
    <mergeCell ref="AF4540:AG4540"/>
    <mergeCell ref="AH4540:AJ4540"/>
    <mergeCell ref="D4535:E4535"/>
    <mergeCell ref="F4535:J4535"/>
    <mergeCell ref="K4535:M4535"/>
    <mergeCell ref="N4535:Q4535"/>
    <mergeCell ref="R4535:U4535"/>
    <mergeCell ref="V4535:W4535"/>
    <mergeCell ref="X4535:Y4535"/>
    <mergeCell ref="Z4535:AA4535"/>
    <mergeCell ref="AB4535:AC4535"/>
    <mergeCell ref="AD4535:AE4535"/>
    <mergeCell ref="AF4535:AG4535"/>
    <mergeCell ref="AH4535:AJ4535"/>
    <mergeCell ref="D4536:E4536"/>
    <mergeCell ref="F4536:J4536"/>
    <mergeCell ref="K4536:M4536"/>
    <mergeCell ref="N4536:Q4536"/>
    <mergeCell ref="R4536:U4536"/>
    <mergeCell ref="V4536:W4536"/>
    <mergeCell ref="X4536:Y4536"/>
    <mergeCell ref="Z4536:AA4536"/>
    <mergeCell ref="AB4536:AC4536"/>
    <mergeCell ref="AD4536:AE4536"/>
    <mergeCell ref="AF4536:AG4536"/>
    <mergeCell ref="AH4536:AJ4536"/>
    <mergeCell ref="D4537:E4537"/>
    <mergeCell ref="F4537:J4537"/>
    <mergeCell ref="K4537:M4537"/>
    <mergeCell ref="N4537:Q4537"/>
    <mergeCell ref="R4537:U4537"/>
    <mergeCell ref="V4537:W4537"/>
    <mergeCell ref="X4537:Y4537"/>
    <mergeCell ref="Z4537:AA4537"/>
    <mergeCell ref="AB4537:AC4537"/>
    <mergeCell ref="AD4537:AE4537"/>
    <mergeCell ref="AF4537:AG4537"/>
    <mergeCell ref="AH4537:AJ4537"/>
    <mergeCell ref="D4532:E4532"/>
    <mergeCell ref="F4532:J4532"/>
    <mergeCell ref="K4532:M4532"/>
    <mergeCell ref="N4532:Q4532"/>
    <mergeCell ref="R4532:U4532"/>
    <mergeCell ref="V4532:W4532"/>
    <mergeCell ref="X4532:Y4532"/>
    <mergeCell ref="Z4532:AA4532"/>
    <mergeCell ref="AB4532:AC4532"/>
    <mergeCell ref="AD4532:AE4532"/>
    <mergeCell ref="AF4532:AG4532"/>
    <mergeCell ref="AH4532:AJ4532"/>
    <mergeCell ref="D4533:E4533"/>
    <mergeCell ref="F4533:J4533"/>
    <mergeCell ref="K4533:M4533"/>
    <mergeCell ref="N4533:Q4533"/>
    <mergeCell ref="R4533:U4533"/>
    <mergeCell ref="V4533:W4533"/>
    <mergeCell ref="X4533:Y4533"/>
    <mergeCell ref="Z4533:AA4533"/>
    <mergeCell ref="AB4533:AC4533"/>
    <mergeCell ref="AD4533:AE4533"/>
    <mergeCell ref="AF4533:AG4533"/>
    <mergeCell ref="AH4533:AJ4533"/>
    <mergeCell ref="D4534:E4534"/>
    <mergeCell ref="F4534:J4534"/>
    <mergeCell ref="K4534:M4534"/>
    <mergeCell ref="N4534:Q4534"/>
    <mergeCell ref="R4534:U4534"/>
    <mergeCell ref="V4534:W4534"/>
    <mergeCell ref="X4534:Y4534"/>
    <mergeCell ref="Z4534:AA4534"/>
    <mergeCell ref="AB4534:AC4534"/>
    <mergeCell ref="AD4534:AE4534"/>
    <mergeCell ref="AF4534:AG4534"/>
    <mergeCell ref="AH4534:AJ4534"/>
    <mergeCell ref="D4529:E4529"/>
    <mergeCell ref="F4529:J4529"/>
    <mergeCell ref="K4529:M4529"/>
    <mergeCell ref="N4529:Q4529"/>
    <mergeCell ref="R4529:U4529"/>
    <mergeCell ref="V4529:W4529"/>
    <mergeCell ref="X4529:Y4529"/>
    <mergeCell ref="Z4529:AA4529"/>
    <mergeCell ref="AB4529:AC4529"/>
    <mergeCell ref="AD4529:AE4529"/>
    <mergeCell ref="AF4529:AG4529"/>
    <mergeCell ref="AH4529:AJ4529"/>
    <mergeCell ref="D4530:E4530"/>
    <mergeCell ref="F4530:J4530"/>
    <mergeCell ref="K4530:M4530"/>
    <mergeCell ref="N4530:Q4530"/>
    <mergeCell ref="R4530:U4530"/>
    <mergeCell ref="V4530:W4530"/>
    <mergeCell ref="X4530:Y4530"/>
    <mergeCell ref="Z4530:AA4530"/>
    <mergeCell ref="AB4530:AC4530"/>
    <mergeCell ref="AD4530:AE4530"/>
    <mergeCell ref="AF4530:AG4530"/>
    <mergeCell ref="AH4530:AJ4530"/>
    <mergeCell ref="D4531:E4531"/>
    <mergeCell ref="F4531:J4531"/>
    <mergeCell ref="K4531:M4531"/>
    <mergeCell ref="N4531:Q4531"/>
    <mergeCell ref="R4531:U4531"/>
    <mergeCell ref="V4531:W4531"/>
    <mergeCell ref="X4531:Y4531"/>
    <mergeCell ref="Z4531:AA4531"/>
    <mergeCell ref="AB4531:AC4531"/>
    <mergeCell ref="AD4531:AE4531"/>
    <mergeCell ref="AF4531:AG4531"/>
    <mergeCell ref="AH4531:AJ4531"/>
    <mergeCell ref="D4526:E4526"/>
    <mergeCell ref="F4526:J4526"/>
    <mergeCell ref="K4526:M4526"/>
    <mergeCell ref="N4526:Q4526"/>
    <mergeCell ref="R4526:U4526"/>
    <mergeCell ref="V4526:W4526"/>
    <mergeCell ref="X4526:Y4526"/>
    <mergeCell ref="Z4526:AA4526"/>
    <mergeCell ref="AB4526:AC4526"/>
    <mergeCell ref="AD4526:AE4526"/>
    <mergeCell ref="AF4526:AG4526"/>
    <mergeCell ref="AH4526:AJ4526"/>
    <mergeCell ref="D4527:E4527"/>
    <mergeCell ref="F4527:J4527"/>
    <mergeCell ref="K4527:M4527"/>
    <mergeCell ref="N4527:Q4527"/>
    <mergeCell ref="R4527:U4527"/>
    <mergeCell ref="V4527:W4527"/>
    <mergeCell ref="X4527:Y4527"/>
    <mergeCell ref="Z4527:AA4527"/>
    <mergeCell ref="AB4527:AC4527"/>
    <mergeCell ref="AD4527:AE4527"/>
    <mergeCell ref="AF4527:AG4527"/>
    <mergeCell ref="AH4527:AJ4527"/>
    <mergeCell ref="D4528:E4528"/>
    <mergeCell ref="F4528:J4528"/>
    <mergeCell ref="K4528:M4528"/>
    <mergeCell ref="N4528:Q4528"/>
    <mergeCell ref="R4528:U4528"/>
    <mergeCell ref="V4528:W4528"/>
    <mergeCell ref="X4528:Y4528"/>
    <mergeCell ref="Z4528:AA4528"/>
    <mergeCell ref="AB4528:AC4528"/>
    <mergeCell ref="AD4528:AE4528"/>
    <mergeCell ref="AF4528:AG4528"/>
    <mergeCell ref="AH4528:AJ4528"/>
    <mergeCell ref="D4523:E4523"/>
    <mergeCell ref="F4523:J4523"/>
    <mergeCell ref="K4523:M4523"/>
    <mergeCell ref="N4523:Q4523"/>
    <mergeCell ref="R4523:U4523"/>
    <mergeCell ref="V4523:W4523"/>
    <mergeCell ref="X4523:Y4523"/>
    <mergeCell ref="Z4523:AA4523"/>
    <mergeCell ref="AB4523:AC4523"/>
    <mergeCell ref="AD4523:AE4523"/>
    <mergeCell ref="AF4523:AG4523"/>
    <mergeCell ref="AH4523:AJ4523"/>
    <mergeCell ref="D4524:E4524"/>
    <mergeCell ref="F4524:J4524"/>
    <mergeCell ref="K4524:M4524"/>
    <mergeCell ref="N4524:Q4524"/>
    <mergeCell ref="R4524:U4524"/>
    <mergeCell ref="V4524:W4524"/>
    <mergeCell ref="X4524:Y4524"/>
    <mergeCell ref="Z4524:AA4524"/>
    <mergeCell ref="AB4524:AC4524"/>
    <mergeCell ref="AD4524:AE4524"/>
    <mergeCell ref="AF4524:AG4524"/>
    <mergeCell ref="AH4524:AJ4524"/>
    <mergeCell ref="D4525:E4525"/>
    <mergeCell ref="F4525:J4525"/>
    <mergeCell ref="K4525:M4525"/>
    <mergeCell ref="N4525:Q4525"/>
    <mergeCell ref="R4525:U4525"/>
    <mergeCell ref="V4525:W4525"/>
    <mergeCell ref="X4525:Y4525"/>
    <mergeCell ref="Z4525:AA4525"/>
    <mergeCell ref="AB4525:AC4525"/>
    <mergeCell ref="AD4525:AE4525"/>
    <mergeCell ref="AF4525:AG4525"/>
    <mergeCell ref="AH4525:AJ4525"/>
    <mergeCell ref="D4520:E4520"/>
    <mergeCell ref="F4520:J4520"/>
    <mergeCell ref="K4520:M4520"/>
    <mergeCell ref="N4520:Q4520"/>
    <mergeCell ref="R4520:U4520"/>
    <mergeCell ref="V4520:W4520"/>
    <mergeCell ref="X4520:Y4520"/>
    <mergeCell ref="Z4520:AA4520"/>
    <mergeCell ref="AB4520:AC4520"/>
    <mergeCell ref="AD4520:AE4520"/>
    <mergeCell ref="AF4520:AG4520"/>
    <mergeCell ref="AH4520:AJ4520"/>
    <mergeCell ref="D4521:E4521"/>
    <mergeCell ref="F4521:J4521"/>
    <mergeCell ref="K4521:M4521"/>
    <mergeCell ref="N4521:Q4521"/>
    <mergeCell ref="R4521:U4521"/>
    <mergeCell ref="V4521:W4521"/>
    <mergeCell ref="X4521:Y4521"/>
    <mergeCell ref="Z4521:AA4521"/>
    <mergeCell ref="AB4521:AC4521"/>
    <mergeCell ref="AD4521:AE4521"/>
    <mergeCell ref="AF4521:AG4521"/>
    <mergeCell ref="AH4521:AJ4521"/>
    <mergeCell ref="D4522:E4522"/>
    <mergeCell ref="F4522:J4522"/>
    <mergeCell ref="K4522:M4522"/>
    <mergeCell ref="N4522:Q4522"/>
    <mergeCell ref="R4522:U4522"/>
    <mergeCell ref="V4522:W4522"/>
    <mergeCell ref="X4522:Y4522"/>
    <mergeCell ref="Z4522:AA4522"/>
    <mergeCell ref="AB4522:AC4522"/>
    <mergeCell ref="AD4522:AE4522"/>
    <mergeCell ref="AF4522:AG4522"/>
    <mergeCell ref="AH4522:AJ4522"/>
    <mergeCell ref="B4510:F4510"/>
    <mergeCell ref="H4510:R4510"/>
    <mergeCell ref="AB4511:AG4515"/>
    <mergeCell ref="B4512:E4512"/>
    <mergeCell ref="H4512:N4512"/>
    <mergeCell ref="O4512:R4512"/>
    <mergeCell ref="T4512:AA4512"/>
    <mergeCell ref="B4517:B4518"/>
    <mergeCell ref="D4517:E4518"/>
    <mergeCell ref="G4517:H4518"/>
    <mergeCell ref="J4517:M4518"/>
    <mergeCell ref="N4517:O4518"/>
    <mergeCell ref="Q4517:S4518"/>
    <mergeCell ref="T4517:U4518"/>
    <mergeCell ref="X4517:Y4518"/>
    <mergeCell ref="Z4517:AA4518"/>
    <mergeCell ref="AB4517:AB4518"/>
    <mergeCell ref="AC4517:AC4518"/>
    <mergeCell ref="AE4517:AE4518"/>
    <mergeCell ref="AF4517:AF4518"/>
    <mergeCell ref="AG4517:AH4518"/>
    <mergeCell ref="D4519:E4519"/>
    <mergeCell ref="F4519:J4519"/>
    <mergeCell ref="K4519:M4519"/>
    <mergeCell ref="N4519:Q4519"/>
    <mergeCell ref="R4519:U4519"/>
    <mergeCell ref="V4519:W4519"/>
    <mergeCell ref="X4519:Y4519"/>
    <mergeCell ref="Z4519:AA4519"/>
    <mergeCell ref="AB4519:AC4519"/>
    <mergeCell ref="AD4519:AE4519"/>
    <mergeCell ref="AF4519:AG4519"/>
    <mergeCell ref="AH4519:AJ4519"/>
    <mergeCell ref="D4501:E4501"/>
    <mergeCell ref="F4501:J4501"/>
    <mergeCell ref="K4501:M4501"/>
    <mergeCell ref="N4501:Q4501"/>
    <mergeCell ref="R4501:U4501"/>
    <mergeCell ref="V4501:W4501"/>
    <mergeCell ref="D4502:E4502"/>
    <mergeCell ref="F4502:J4502"/>
    <mergeCell ref="K4502:M4502"/>
    <mergeCell ref="N4502:Q4502"/>
    <mergeCell ref="R4502:U4502"/>
    <mergeCell ref="V4502:W4502"/>
    <mergeCell ref="D4503:E4503"/>
    <mergeCell ref="F4503:J4503"/>
    <mergeCell ref="K4503:M4503"/>
    <mergeCell ref="N4503:Q4503"/>
    <mergeCell ref="R4503:U4503"/>
    <mergeCell ref="V4503:W4503"/>
    <mergeCell ref="D4504:E4504"/>
    <mergeCell ref="F4504:J4504"/>
    <mergeCell ref="K4504:M4504"/>
    <mergeCell ref="N4504:Q4504"/>
    <mergeCell ref="R4504:U4504"/>
    <mergeCell ref="V4504:W4504"/>
    <mergeCell ref="D4505:E4505"/>
    <mergeCell ref="F4505:J4505"/>
    <mergeCell ref="K4505:M4505"/>
    <mergeCell ref="N4505:Q4505"/>
    <mergeCell ref="R4505:U4505"/>
    <mergeCell ref="V4505:W4505"/>
    <mergeCell ref="D4506:E4506"/>
    <mergeCell ref="F4506:J4506"/>
    <mergeCell ref="K4506:M4506"/>
    <mergeCell ref="N4506:Q4506"/>
    <mergeCell ref="R4506:U4506"/>
    <mergeCell ref="V4506:W4506"/>
    <mergeCell ref="D4495:E4495"/>
    <mergeCell ref="F4495:J4495"/>
    <mergeCell ref="K4495:M4495"/>
    <mergeCell ref="N4495:Q4495"/>
    <mergeCell ref="R4495:U4495"/>
    <mergeCell ref="V4495:W4495"/>
    <mergeCell ref="D4496:E4496"/>
    <mergeCell ref="F4496:J4496"/>
    <mergeCell ref="K4496:M4496"/>
    <mergeCell ref="N4496:Q4496"/>
    <mergeCell ref="R4496:U4496"/>
    <mergeCell ref="V4496:W4496"/>
    <mergeCell ref="D4497:E4497"/>
    <mergeCell ref="F4497:J4497"/>
    <mergeCell ref="K4497:M4497"/>
    <mergeCell ref="N4497:Q4497"/>
    <mergeCell ref="R4497:U4497"/>
    <mergeCell ref="V4497:W4497"/>
    <mergeCell ref="D4498:E4498"/>
    <mergeCell ref="F4498:J4498"/>
    <mergeCell ref="K4498:M4498"/>
    <mergeCell ref="N4498:Q4498"/>
    <mergeCell ref="R4498:U4498"/>
    <mergeCell ref="V4498:W4498"/>
    <mergeCell ref="D4499:E4499"/>
    <mergeCell ref="F4499:J4499"/>
    <mergeCell ref="K4499:M4499"/>
    <mergeCell ref="N4499:Q4499"/>
    <mergeCell ref="R4499:U4499"/>
    <mergeCell ref="V4499:W4499"/>
    <mergeCell ref="D4500:E4500"/>
    <mergeCell ref="F4500:J4500"/>
    <mergeCell ref="K4500:M4500"/>
    <mergeCell ref="N4500:Q4500"/>
    <mergeCell ref="R4500:U4500"/>
    <mergeCell ref="V4500:W4500"/>
    <mergeCell ref="D4489:E4489"/>
    <mergeCell ref="F4489:J4489"/>
    <mergeCell ref="K4489:M4489"/>
    <mergeCell ref="N4489:Q4489"/>
    <mergeCell ref="R4489:U4489"/>
    <mergeCell ref="V4489:W4489"/>
    <mergeCell ref="D4490:E4490"/>
    <mergeCell ref="F4490:J4490"/>
    <mergeCell ref="K4490:M4490"/>
    <mergeCell ref="N4490:Q4490"/>
    <mergeCell ref="R4490:U4490"/>
    <mergeCell ref="V4490:W4490"/>
    <mergeCell ref="D4491:E4491"/>
    <mergeCell ref="F4491:J4491"/>
    <mergeCell ref="K4491:M4491"/>
    <mergeCell ref="N4491:Q4491"/>
    <mergeCell ref="R4491:U4491"/>
    <mergeCell ref="V4491:W4491"/>
    <mergeCell ref="D4492:E4492"/>
    <mergeCell ref="F4492:J4492"/>
    <mergeCell ref="K4492:M4492"/>
    <mergeCell ref="N4492:Q4492"/>
    <mergeCell ref="R4492:U4492"/>
    <mergeCell ref="V4492:W4492"/>
    <mergeCell ref="D4493:E4493"/>
    <mergeCell ref="F4493:J4493"/>
    <mergeCell ref="K4493:M4493"/>
    <mergeCell ref="N4493:Q4493"/>
    <mergeCell ref="R4493:U4493"/>
    <mergeCell ref="V4493:W4493"/>
    <mergeCell ref="D4494:E4494"/>
    <mergeCell ref="F4494:J4494"/>
    <mergeCell ref="K4494:M4494"/>
    <mergeCell ref="N4494:Q4494"/>
    <mergeCell ref="R4494:U4494"/>
    <mergeCell ref="V4494:W4494"/>
    <mergeCell ref="D4483:E4483"/>
    <mergeCell ref="F4483:J4483"/>
    <mergeCell ref="K4483:M4483"/>
    <mergeCell ref="N4483:Q4483"/>
    <mergeCell ref="R4483:U4483"/>
    <mergeCell ref="V4483:W4483"/>
    <mergeCell ref="T4481:U4482"/>
    <mergeCell ref="X4481:Y4482"/>
    <mergeCell ref="D4484:E4484"/>
    <mergeCell ref="F4484:J4484"/>
    <mergeCell ref="K4484:M4484"/>
    <mergeCell ref="N4484:Q4484"/>
    <mergeCell ref="R4484:U4484"/>
    <mergeCell ref="V4484:W4484"/>
    <mergeCell ref="D4485:E4485"/>
    <mergeCell ref="F4485:J4485"/>
    <mergeCell ref="K4485:M4485"/>
    <mergeCell ref="N4485:Q4485"/>
    <mergeCell ref="R4485:U4485"/>
    <mergeCell ref="V4485:W4485"/>
    <mergeCell ref="D4486:E4486"/>
    <mergeCell ref="F4486:J4486"/>
    <mergeCell ref="K4486:M4486"/>
    <mergeCell ref="N4486:Q4486"/>
    <mergeCell ref="R4486:U4486"/>
    <mergeCell ref="V4486:W4486"/>
    <mergeCell ref="D4487:E4487"/>
    <mergeCell ref="F4487:J4487"/>
    <mergeCell ref="K4487:M4487"/>
    <mergeCell ref="N4487:Q4487"/>
    <mergeCell ref="R4487:U4487"/>
    <mergeCell ref="V4487:W4487"/>
    <mergeCell ref="D4488:E4488"/>
    <mergeCell ref="F4488:J4488"/>
    <mergeCell ref="K4488:M4488"/>
    <mergeCell ref="N4488:Q4488"/>
    <mergeCell ref="R4488:U4488"/>
    <mergeCell ref="V4488:W4488"/>
    <mergeCell ref="D4471:E4471"/>
    <mergeCell ref="F4471:J4471"/>
    <mergeCell ref="K4471:M4471"/>
    <mergeCell ref="N4471:Q4471"/>
    <mergeCell ref="R4471:U4471"/>
    <mergeCell ref="V4471:W4471"/>
    <mergeCell ref="X4471:Y4471"/>
    <mergeCell ref="Z4471:AA4471"/>
    <mergeCell ref="AB4471:AC4471"/>
    <mergeCell ref="AD4471:AE4471"/>
    <mergeCell ref="AF4471:AG4471"/>
    <mergeCell ref="AH4471:AJ4471"/>
    <mergeCell ref="D4472:E4472"/>
    <mergeCell ref="F4472:J4472"/>
    <mergeCell ref="K4472:M4472"/>
    <mergeCell ref="N4472:Q4472"/>
    <mergeCell ref="R4472:U4472"/>
    <mergeCell ref="V4472:W4472"/>
    <mergeCell ref="X4472:Y4472"/>
    <mergeCell ref="Z4472:AA4472"/>
    <mergeCell ref="AB4472:AC4472"/>
    <mergeCell ref="AD4472:AE4472"/>
    <mergeCell ref="AF4472:AG4472"/>
    <mergeCell ref="AH4472:AJ4472"/>
    <mergeCell ref="B4473:E4473"/>
    <mergeCell ref="B4474:F4474"/>
    <mergeCell ref="H4474:R4474"/>
    <mergeCell ref="AB4475:AG4479"/>
    <mergeCell ref="B4476:E4476"/>
    <mergeCell ref="H4476:N4476"/>
    <mergeCell ref="O4476:R4476"/>
    <mergeCell ref="T4476:AA4476"/>
    <mergeCell ref="Z4481:AA4482"/>
    <mergeCell ref="AB4481:AB4482"/>
    <mergeCell ref="AC4481:AC4482"/>
    <mergeCell ref="AE4481:AE4482"/>
    <mergeCell ref="B4481:B4482"/>
    <mergeCell ref="D4481:E4482"/>
    <mergeCell ref="G4481:H4482"/>
    <mergeCell ref="J4481:M4482"/>
    <mergeCell ref="N4481:O4482"/>
    <mergeCell ref="Q4481:S4482"/>
    <mergeCell ref="AF4481:AF4482"/>
    <mergeCell ref="AG4481:AH4482"/>
    <mergeCell ref="D4468:E4468"/>
    <mergeCell ref="F4468:J4468"/>
    <mergeCell ref="K4468:M4468"/>
    <mergeCell ref="N4468:Q4468"/>
    <mergeCell ref="R4468:U4468"/>
    <mergeCell ref="V4468:W4468"/>
    <mergeCell ref="X4468:Y4468"/>
    <mergeCell ref="Z4468:AA4468"/>
    <mergeCell ref="AB4468:AC4468"/>
    <mergeCell ref="AD4468:AE4468"/>
    <mergeCell ref="AF4468:AG4468"/>
    <mergeCell ref="AH4468:AJ4468"/>
    <mergeCell ref="D4469:E4469"/>
    <mergeCell ref="F4469:J4469"/>
    <mergeCell ref="K4469:M4469"/>
    <mergeCell ref="N4469:Q4469"/>
    <mergeCell ref="R4469:U4469"/>
    <mergeCell ref="V4469:W4469"/>
    <mergeCell ref="X4469:Y4469"/>
    <mergeCell ref="Z4469:AA4469"/>
    <mergeCell ref="AB4469:AC4469"/>
    <mergeCell ref="AD4469:AE4469"/>
    <mergeCell ref="AF4469:AG4469"/>
    <mergeCell ref="AH4469:AJ4469"/>
    <mergeCell ref="D4470:E4470"/>
    <mergeCell ref="F4470:J4470"/>
    <mergeCell ref="K4470:M4470"/>
    <mergeCell ref="N4470:Q4470"/>
    <mergeCell ref="R4470:U4470"/>
    <mergeCell ref="V4470:W4470"/>
    <mergeCell ref="X4470:Y4470"/>
    <mergeCell ref="Z4470:AA4470"/>
    <mergeCell ref="AB4470:AC4470"/>
    <mergeCell ref="AD4470:AE4470"/>
    <mergeCell ref="AF4470:AG4470"/>
    <mergeCell ref="AH4470:AJ4470"/>
    <mergeCell ref="D4465:E4465"/>
    <mergeCell ref="F4465:J4465"/>
    <mergeCell ref="K4465:M4465"/>
    <mergeCell ref="N4465:Q4465"/>
    <mergeCell ref="R4465:U4465"/>
    <mergeCell ref="V4465:W4465"/>
    <mergeCell ref="X4465:Y4465"/>
    <mergeCell ref="Z4465:AA4465"/>
    <mergeCell ref="AB4465:AC4465"/>
    <mergeCell ref="AD4465:AE4465"/>
    <mergeCell ref="AF4465:AG4465"/>
    <mergeCell ref="AH4465:AJ4465"/>
    <mergeCell ref="D4466:E4466"/>
    <mergeCell ref="F4466:J4466"/>
    <mergeCell ref="K4466:M4466"/>
    <mergeCell ref="N4466:Q4466"/>
    <mergeCell ref="R4466:U4466"/>
    <mergeCell ref="V4466:W4466"/>
    <mergeCell ref="X4466:Y4466"/>
    <mergeCell ref="Z4466:AA4466"/>
    <mergeCell ref="AB4466:AC4466"/>
    <mergeCell ref="AD4466:AE4466"/>
    <mergeCell ref="AF4466:AG4466"/>
    <mergeCell ref="AH4466:AJ4466"/>
    <mergeCell ref="D4467:E4467"/>
    <mergeCell ref="F4467:J4467"/>
    <mergeCell ref="K4467:M4467"/>
    <mergeCell ref="N4467:Q4467"/>
    <mergeCell ref="R4467:U4467"/>
    <mergeCell ref="V4467:W4467"/>
    <mergeCell ref="X4467:Y4467"/>
    <mergeCell ref="Z4467:AA4467"/>
    <mergeCell ref="AB4467:AC4467"/>
    <mergeCell ref="AD4467:AE4467"/>
    <mergeCell ref="AF4467:AG4467"/>
    <mergeCell ref="AH4467:AJ4467"/>
    <mergeCell ref="D4462:E4462"/>
    <mergeCell ref="F4462:J4462"/>
    <mergeCell ref="K4462:M4462"/>
    <mergeCell ref="N4462:Q4462"/>
    <mergeCell ref="R4462:U4462"/>
    <mergeCell ref="V4462:W4462"/>
    <mergeCell ref="X4462:Y4462"/>
    <mergeCell ref="Z4462:AA4462"/>
    <mergeCell ref="AB4462:AC4462"/>
    <mergeCell ref="AD4462:AE4462"/>
    <mergeCell ref="AF4462:AG4462"/>
    <mergeCell ref="AH4462:AJ4462"/>
    <mergeCell ref="D4463:E4463"/>
    <mergeCell ref="F4463:J4463"/>
    <mergeCell ref="K4463:M4463"/>
    <mergeCell ref="N4463:Q4463"/>
    <mergeCell ref="R4463:U4463"/>
    <mergeCell ref="V4463:W4463"/>
    <mergeCell ref="X4463:Y4463"/>
    <mergeCell ref="Z4463:AA4463"/>
    <mergeCell ref="AB4463:AC4463"/>
    <mergeCell ref="AD4463:AE4463"/>
    <mergeCell ref="AF4463:AG4463"/>
    <mergeCell ref="AH4463:AJ4463"/>
    <mergeCell ref="D4464:E4464"/>
    <mergeCell ref="F4464:J4464"/>
    <mergeCell ref="K4464:M4464"/>
    <mergeCell ref="N4464:Q4464"/>
    <mergeCell ref="R4464:U4464"/>
    <mergeCell ref="V4464:W4464"/>
    <mergeCell ref="X4464:Y4464"/>
    <mergeCell ref="Z4464:AA4464"/>
    <mergeCell ref="AB4464:AC4464"/>
    <mergeCell ref="AD4464:AE4464"/>
    <mergeCell ref="AF4464:AG4464"/>
    <mergeCell ref="AH4464:AJ4464"/>
    <mergeCell ref="D4459:E4459"/>
    <mergeCell ref="F4459:J4459"/>
    <mergeCell ref="K4459:M4459"/>
    <mergeCell ref="N4459:Q4459"/>
    <mergeCell ref="R4459:U4459"/>
    <mergeCell ref="V4459:W4459"/>
    <mergeCell ref="X4459:Y4459"/>
    <mergeCell ref="Z4459:AA4459"/>
    <mergeCell ref="AB4459:AC4459"/>
    <mergeCell ref="AD4459:AE4459"/>
    <mergeCell ref="AF4459:AG4459"/>
    <mergeCell ref="AH4459:AJ4459"/>
    <mergeCell ref="D4460:E4460"/>
    <mergeCell ref="F4460:J4460"/>
    <mergeCell ref="K4460:M4460"/>
    <mergeCell ref="N4460:Q4460"/>
    <mergeCell ref="R4460:U4460"/>
    <mergeCell ref="V4460:W4460"/>
    <mergeCell ref="X4460:Y4460"/>
    <mergeCell ref="Z4460:AA4460"/>
    <mergeCell ref="AB4460:AC4460"/>
    <mergeCell ref="AD4460:AE4460"/>
    <mergeCell ref="AF4460:AG4460"/>
    <mergeCell ref="AH4460:AJ4460"/>
    <mergeCell ref="D4461:E4461"/>
    <mergeCell ref="F4461:J4461"/>
    <mergeCell ref="K4461:M4461"/>
    <mergeCell ref="N4461:Q4461"/>
    <mergeCell ref="R4461:U4461"/>
    <mergeCell ref="V4461:W4461"/>
    <mergeCell ref="X4461:Y4461"/>
    <mergeCell ref="Z4461:AA4461"/>
    <mergeCell ref="AB4461:AC4461"/>
    <mergeCell ref="AD4461:AE4461"/>
    <mergeCell ref="AF4461:AG4461"/>
    <mergeCell ref="AH4461:AJ4461"/>
    <mergeCell ref="D4456:E4456"/>
    <mergeCell ref="F4456:J4456"/>
    <mergeCell ref="K4456:M4456"/>
    <mergeCell ref="N4456:Q4456"/>
    <mergeCell ref="R4456:U4456"/>
    <mergeCell ref="V4456:W4456"/>
    <mergeCell ref="X4456:Y4456"/>
    <mergeCell ref="Z4456:AA4456"/>
    <mergeCell ref="AB4456:AC4456"/>
    <mergeCell ref="AD4456:AE4456"/>
    <mergeCell ref="AF4456:AG4456"/>
    <mergeCell ref="AH4456:AJ4456"/>
    <mergeCell ref="D4457:E4457"/>
    <mergeCell ref="F4457:J4457"/>
    <mergeCell ref="K4457:M4457"/>
    <mergeCell ref="N4457:Q4457"/>
    <mergeCell ref="R4457:U4457"/>
    <mergeCell ref="V4457:W4457"/>
    <mergeCell ref="X4457:Y4457"/>
    <mergeCell ref="Z4457:AA4457"/>
    <mergeCell ref="AB4457:AC4457"/>
    <mergeCell ref="AD4457:AE4457"/>
    <mergeCell ref="AF4457:AG4457"/>
    <mergeCell ref="AH4457:AJ4457"/>
    <mergeCell ref="D4458:E4458"/>
    <mergeCell ref="F4458:J4458"/>
    <mergeCell ref="K4458:M4458"/>
    <mergeCell ref="N4458:Q4458"/>
    <mergeCell ref="R4458:U4458"/>
    <mergeCell ref="V4458:W4458"/>
    <mergeCell ref="X4458:Y4458"/>
    <mergeCell ref="Z4458:AA4458"/>
    <mergeCell ref="AB4458:AC4458"/>
    <mergeCell ref="AD4458:AE4458"/>
    <mergeCell ref="AF4458:AG4458"/>
    <mergeCell ref="AH4458:AJ4458"/>
    <mergeCell ref="D4453:E4453"/>
    <mergeCell ref="F4453:J4453"/>
    <mergeCell ref="K4453:M4453"/>
    <mergeCell ref="N4453:Q4453"/>
    <mergeCell ref="R4453:U4453"/>
    <mergeCell ref="V4453:W4453"/>
    <mergeCell ref="X4453:Y4453"/>
    <mergeCell ref="Z4453:AA4453"/>
    <mergeCell ref="AB4453:AC4453"/>
    <mergeCell ref="AD4453:AE4453"/>
    <mergeCell ref="AF4453:AG4453"/>
    <mergeCell ref="AH4453:AJ4453"/>
    <mergeCell ref="D4454:E4454"/>
    <mergeCell ref="F4454:J4454"/>
    <mergeCell ref="K4454:M4454"/>
    <mergeCell ref="N4454:Q4454"/>
    <mergeCell ref="R4454:U4454"/>
    <mergeCell ref="V4454:W4454"/>
    <mergeCell ref="X4454:Y4454"/>
    <mergeCell ref="Z4454:AA4454"/>
    <mergeCell ref="AB4454:AC4454"/>
    <mergeCell ref="AD4454:AE4454"/>
    <mergeCell ref="AF4454:AG4454"/>
    <mergeCell ref="AH4454:AJ4454"/>
    <mergeCell ref="D4455:E4455"/>
    <mergeCell ref="F4455:J4455"/>
    <mergeCell ref="K4455:M4455"/>
    <mergeCell ref="N4455:Q4455"/>
    <mergeCell ref="R4455:U4455"/>
    <mergeCell ref="V4455:W4455"/>
    <mergeCell ref="X4455:Y4455"/>
    <mergeCell ref="Z4455:AA4455"/>
    <mergeCell ref="AB4455:AC4455"/>
    <mergeCell ref="AD4455:AE4455"/>
    <mergeCell ref="AF4455:AG4455"/>
    <mergeCell ref="AH4455:AJ4455"/>
    <mergeCell ref="D4450:E4450"/>
    <mergeCell ref="F4450:J4450"/>
    <mergeCell ref="K4450:M4450"/>
    <mergeCell ref="N4450:Q4450"/>
    <mergeCell ref="R4450:U4450"/>
    <mergeCell ref="V4450:W4450"/>
    <mergeCell ref="X4450:Y4450"/>
    <mergeCell ref="Z4450:AA4450"/>
    <mergeCell ref="AB4450:AC4450"/>
    <mergeCell ref="AD4450:AE4450"/>
    <mergeCell ref="AF4450:AG4450"/>
    <mergeCell ref="AH4450:AJ4450"/>
    <mergeCell ref="D4451:E4451"/>
    <mergeCell ref="F4451:J4451"/>
    <mergeCell ref="K4451:M4451"/>
    <mergeCell ref="N4451:Q4451"/>
    <mergeCell ref="R4451:U4451"/>
    <mergeCell ref="V4451:W4451"/>
    <mergeCell ref="X4451:Y4451"/>
    <mergeCell ref="Z4451:AA4451"/>
    <mergeCell ref="AB4451:AC4451"/>
    <mergeCell ref="AD4451:AE4451"/>
    <mergeCell ref="AF4451:AG4451"/>
    <mergeCell ref="AH4451:AJ4451"/>
    <mergeCell ref="D4452:E4452"/>
    <mergeCell ref="F4452:J4452"/>
    <mergeCell ref="K4452:M4452"/>
    <mergeCell ref="N4452:Q4452"/>
    <mergeCell ref="R4452:U4452"/>
    <mergeCell ref="V4452:W4452"/>
    <mergeCell ref="X4452:Y4452"/>
    <mergeCell ref="Z4452:AA4452"/>
    <mergeCell ref="AB4452:AC4452"/>
    <mergeCell ref="AD4452:AE4452"/>
    <mergeCell ref="AF4452:AG4452"/>
    <mergeCell ref="AH4452:AJ4452"/>
    <mergeCell ref="D4447:E4447"/>
    <mergeCell ref="F4447:J4447"/>
    <mergeCell ref="K4447:M4447"/>
    <mergeCell ref="N4447:Q4447"/>
    <mergeCell ref="R4447:U4447"/>
    <mergeCell ref="V4447:W4447"/>
    <mergeCell ref="X4447:Y4447"/>
    <mergeCell ref="Z4447:AA4447"/>
    <mergeCell ref="AB4447:AC4447"/>
    <mergeCell ref="AD4447:AE4447"/>
    <mergeCell ref="AF4447:AG4447"/>
    <mergeCell ref="AH4447:AJ4447"/>
    <mergeCell ref="D4448:E4448"/>
    <mergeCell ref="F4448:J4448"/>
    <mergeCell ref="K4448:M4448"/>
    <mergeCell ref="N4448:Q4448"/>
    <mergeCell ref="R4448:U4448"/>
    <mergeCell ref="V4448:W4448"/>
    <mergeCell ref="X4448:Y4448"/>
    <mergeCell ref="Z4448:AA4448"/>
    <mergeCell ref="AB4448:AC4448"/>
    <mergeCell ref="AD4448:AE4448"/>
    <mergeCell ref="AF4448:AG4448"/>
    <mergeCell ref="AH4448:AJ4448"/>
    <mergeCell ref="D4449:E4449"/>
    <mergeCell ref="F4449:J4449"/>
    <mergeCell ref="K4449:M4449"/>
    <mergeCell ref="N4449:Q4449"/>
    <mergeCell ref="R4449:U4449"/>
    <mergeCell ref="V4449:W4449"/>
    <mergeCell ref="X4449:Y4449"/>
    <mergeCell ref="Z4449:AA4449"/>
    <mergeCell ref="AB4449:AC4449"/>
    <mergeCell ref="AD4449:AE4449"/>
    <mergeCell ref="AF4449:AG4449"/>
    <mergeCell ref="AH4449:AJ4449"/>
    <mergeCell ref="D4444:E4444"/>
    <mergeCell ref="F4444:J4444"/>
    <mergeCell ref="K4444:M4444"/>
    <mergeCell ref="N4444:Q4444"/>
    <mergeCell ref="R4444:U4444"/>
    <mergeCell ref="V4444:W4444"/>
    <mergeCell ref="X4444:Y4444"/>
    <mergeCell ref="Z4444:AA4444"/>
    <mergeCell ref="AB4444:AC4444"/>
    <mergeCell ref="AD4444:AE4444"/>
    <mergeCell ref="AF4444:AG4444"/>
    <mergeCell ref="AH4444:AJ4444"/>
    <mergeCell ref="D4445:E4445"/>
    <mergeCell ref="F4445:J4445"/>
    <mergeCell ref="K4445:M4445"/>
    <mergeCell ref="N4445:Q4445"/>
    <mergeCell ref="R4445:U4445"/>
    <mergeCell ref="V4445:W4445"/>
    <mergeCell ref="X4445:Y4445"/>
    <mergeCell ref="Z4445:AA4445"/>
    <mergeCell ref="AB4445:AC4445"/>
    <mergeCell ref="AD4445:AE4445"/>
    <mergeCell ref="AF4445:AG4445"/>
    <mergeCell ref="AH4445:AJ4445"/>
    <mergeCell ref="D4446:E4446"/>
    <mergeCell ref="F4446:J4446"/>
    <mergeCell ref="K4446:M4446"/>
    <mergeCell ref="N4446:Q4446"/>
    <mergeCell ref="R4446:U4446"/>
    <mergeCell ref="V4446:W4446"/>
    <mergeCell ref="X4446:Y4446"/>
    <mergeCell ref="Z4446:AA4446"/>
    <mergeCell ref="AB4446:AC4446"/>
    <mergeCell ref="AD4446:AE4446"/>
    <mergeCell ref="AF4446:AG4446"/>
    <mergeCell ref="AH4446:AJ4446"/>
    <mergeCell ref="D4441:E4441"/>
    <mergeCell ref="F4441:J4441"/>
    <mergeCell ref="K4441:M4441"/>
    <mergeCell ref="N4441:Q4441"/>
    <mergeCell ref="R4441:U4441"/>
    <mergeCell ref="V4441:W4441"/>
    <mergeCell ref="X4441:Y4441"/>
    <mergeCell ref="Z4441:AA4441"/>
    <mergeCell ref="AB4441:AC4441"/>
    <mergeCell ref="AD4441:AE4441"/>
    <mergeCell ref="AF4441:AG4441"/>
    <mergeCell ref="AH4441:AJ4441"/>
    <mergeCell ref="D4442:E4442"/>
    <mergeCell ref="F4442:J4442"/>
    <mergeCell ref="K4442:M4442"/>
    <mergeCell ref="N4442:Q4442"/>
    <mergeCell ref="R4442:U4442"/>
    <mergeCell ref="V4442:W4442"/>
    <mergeCell ref="X4442:Y4442"/>
    <mergeCell ref="Z4442:AA4442"/>
    <mergeCell ref="AB4442:AC4442"/>
    <mergeCell ref="AD4442:AE4442"/>
    <mergeCell ref="AF4442:AG4442"/>
    <mergeCell ref="AH4442:AJ4442"/>
    <mergeCell ref="D4443:E4443"/>
    <mergeCell ref="F4443:J4443"/>
    <mergeCell ref="K4443:M4443"/>
    <mergeCell ref="N4443:Q4443"/>
    <mergeCell ref="R4443:U4443"/>
    <mergeCell ref="V4443:W4443"/>
    <mergeCell ref="X4443:Y4443"/>
    <mergeCell ref="Z4443:AA4443"/>
    <mergeCell ref="AB4443:AC4443"/>
    <mergeCell ref="AD4443:AE4443"/>
    <mergeCell ref="AF4443:AG4443"/>
    <mergeCell ref="AH4443:AJ4443"/>
    <mergeCell ref="D4438:E4438"/>
    <mergeCell ref="F4438:J4438"/>
    <mergeCell ref="K4438:M4438"/>
    <mergeCell ref="N4438:Q4438"/>
    <mergeCell ref="R4438:U4438"/>
    <mergeCell ref="V4438:W4438"/>
    <mergeCell ref="X4438:Y4438"/>
    <mergeCell ref="Z4438:AA4438"/>
    <mergeCell ref="AB4438:AC4438"/>
    <mergeCell ref="AD4438:AE4438"/>
    <mergeCell ref="AF4438:AG4438"/>
    <mergeCell ref="AH4438:AJ4438"/>
    <mergeCell ref="D4439:E4439"/>
    <mergeCell ref="F4439:J4439"/>
    <mergeCell ref="K4439:M4439"/>
    <mergeCell ref="N4439:Q4439"/>
    <mergeCell ref="R4439:U4439"/>
    <mergeCell ref="V4439:W4439"/>
    <mergeCell ref="X4439:Y4439"/>
    <mergeCell ref="Z4439:AA4439"/>
    <mergeCell ref="AB4439:AC4439"/>
    <mergeCell ref="AD4439:AE4439"/>
    <mergeCell ref="AF4439:AG4439"/>
    <mergeCell ref="AH4439:AJ4439"/>
    <mergeCell ref="D4440:E4440"/>
    <mergeCell ref="F4440:J4440"/>
    <mergeCell ref="K4440:M4440"/>
    <mergeCell ref="N4440:Q4440"/>
    <mergeCell ref="R4440:U4440"/>
    <mergeCell ref="V4440:W4440"/>
    <mergeCell ref="X4440:Y4440"/>
    <mergeCell ref="Z4440:AA4440"/>
    <mergeCell ref="AB4440:AC4440"/>
    <mergeCell ref="AD4440:AE4440"/>
    <mergeCell ref="AF4440:AG4440"/>
    <mergeCell ref="AH4440:AJ4440"/>
    <mergeCell ref="D4435:E4435"/>
    <mergeCell ref="F4435:J4435"/>
    <mergeCell ref="K4435:M4435"/>
    <mergeCell ref="N4435:Q4435"/>
    <mergeCell ref="R4435:U4435"/>
    <mergeCell ref="V4435:W4435"/>
    <mergeCell ref="X4435:Y4435"/>
    <mergeCell ref="Z4435:AA4435"/>
    <mergeCell ref="AB4435:AC4435"/>
    <mergeCell ref="AD4435:AE4435"/>
    <mergeCell ref="AF4435:AG4435"/>
    <mergeCell ref="AH4435:AJ4435"/>
    <mergeCell ref="D4436:E4436"/>
    <mergeCell ref="F4436:J4436"/>
    <mergeCell ref="K4436:M4436"/>
    <mergeCell ref="N4436:Q4436"/>
    <mergeCell ref="R4436:U4436"/>
    <mergeCell ref="V4436:W4436"/>
    <mergeCell ref="X4436:Y4436"/>
    <mergeCell ref="Z4436:AA4436"/>
    <mergeCell ref="AB4436:AC4436"/>
    <mergeCell ref="AD4436:AE4436"/>
    <mergeCell ref="AF4436:AG4436"/>
    <mergeCell ref="AH4436:AJ4436"/>
    <mergeCell ref="D4437:E4437"/>
    <mergeCell ref="F4437:J4437"/>
    <mergeCell ref="K4437:M4437"/>
    <mergeCell ref="N4437:Q4437"/>
    <mergeCell ref="R4437:U4437"/>
    <mergeCell ref="V4437:W4437"/>
    <mergeCell ref="X4437:Y4437"/>
    <mergeCell ref="Z4437:AA4437"/>
    <mergeCell ref="AB4437:AC4437"/>
    <mergeCell ref="AD4437:AE4437"/>
    <mergeCell ref="AF4437:AG4437"/>
    <mergeCell ref="AH4437:AJ4437"/>
    <mergeCell ref="B4425:F4425"/>
    <mergeCell ref="H4425:R4425"/>
    <mergeCell ref="AB4426:AG4430"/>
    <mergeCell ref="B4427:E4427"/>
    <mergeCell ref="H4427:N4427"/>
    <mergeCell ref="O4427:R4427"/>
    <mergeCell ref="T4427:AA4427"/>
    <mergeCell ref="B4432:B4433"/>
    <mergeCell ref="D4432:E4433"/>
    <mergeCell ref="G4432:H4433"/>
    <mergeCell ref="J4432:M4433"/>
    <mergeCell ref="N4432:O4433"/>
    <mergeCell ref="Q4432:S4433"/>
    <mergeCell ref="T4432:U4433"/>
    <mergeCell ref="X4432:Y4433"/>
    <mergeCell ref="Z4432:AA4433"/>
    <mergeCell ref="AB4432:AB4433"/>
    <mergeCell ref="AC4432:AC4433"/>
    <mergeCell ref="AE4432:AE4433"/>
    <mergeCell ref="AF4432:AF4433"/>
    <mergeCell ref="AG4432:AH4433"/>
    <mergeCell ref="D4434:E4434"/>
    <mergeCell ref="F4434:J4434"/>
    <mergeCell ref="K4434:M4434"/>
    <mergeCell ref="N4434:Q4434"/>
    <mergeCell ref="R4434:U4434"/>
    <mergeCell ref="V4434:W4434"/>
    <mergeCell ref="X4434:Y4434"/>
    <mergeCell ref="Z4434:AA4434"/>
    <mergeCell ref="AB4434:AC4434"/>
    <mergeCell ref="AD4434:AE4434"/>
    <mergeCell ref="AF4434:AG4434"/>
    <mergeCell ref="AH4434:AJ4434"/>
    <mergeCell ref="D4416:E4416"/>
    <mergeCell ref="F4416:J4416"/>
    <mergeCell ref="K4416:M4416"/>
    <mergeCell ref="N4416:Q4416"/>
    <mergeCell ref="R4416:U4416"/>
    <mergeCell ref="V4416:W4416"/>
    <mergeCell ref="D4417:E4417"/>
    <mergeCell ref="F4417:J4417"/>
    <mergeCell ref="K4417:M4417"/>
    <mergeCell ref="N4417:Q4417"/>
    <mergeCell ref="R4417:U4417"/>
    <mergeCell ref="V4417:W4417"/>
    <mergeCell ref="D4418:E4418"/>
    <mergeCell ref="F4418:J4418"/>
    <mergeCell ref="K4418:M4418"/>
    <mergeCell ref="N4418:Q4418"/>
    <mergeCell ref="R4418:U4418"/>
    <mergeCell ref="V4418:W4418"/>
    <mergeCell ref="D4419:E4419"/>
    <mergeCell ref="F4419:J4419"/>
    <mergeCell ref="K4419:M4419"/>
    <mergeCell ref="N4419:Q4419"/>
    <mergeCell ref="R4419:U4419"/>
    <mergeCell ref="V4419:W4419"/>
    <mergeCell ref="D4420:E4420"/>
    <mergeCell ref="F4420:J4420"/>
    <mergeCell ref="K4420:M4420"/>
    <mergeCell ref="N4420:Q4420"/>
    <mergeCell ref="R4420:U4420"/>
    <mergeCell ref="V4420:W4420"/>
    <mergeCell ref="D4421:E4421"/>
    <mergeCell ref="F4421:J4421"/>
    <mergeCell ref="K4421:M4421"/>
    <mergeCell ref="N4421:Q4421"/>
    <mergeCell ref="R4421:U4421"/>
    <mergeCell ref="V4421:W4421"/>
    <mergeCell ref="D4410:E4410"/>
    <mergeCell ref="F4410:J4410"/>
    <mergeCell ref="K4410:M4410"/>
    <mergeCell ref="N4410:Q4410"/>
    <mergeCell ref="R4410:U4410"/>
    <mergeCell ref="V4410:W4410"/>
    <mergeCell ref="D4411:E4411"/>
    <mergeCell ref="F4411:J4411"/>
    <mergeCell ref="K4411:M4411"/>
    <mergeCell ref="N4411:Q4411"/>
    <mergeCell ref="R4411:U4411"/>
    <mergeCell ref="V4411:W4411"/>
    <mergeCell ref="D4412:E4412"/>
    <mergeCell ref="F4412:J4412"/>
    <mergeCell ref="K4412:M4412"/>
    <mergeCell ref="N4412:Q4412"/>
    <mergeCell ref="R4412:U4412"/>
    <mergeCell ref="V4412:W4412"/>
    <mergeCell ref="D4413:E4413"/>
    <mergeCell ref="F4413:J4413"/>
    <mergeCell ref="K4413:M4413"/>
    <mergeCell ref="N4413:Q4413"/>
    <mergeCell ref="R4413:U4413"/>
    <mergeCell ref="V4413:W4413"/>
    <mergeCell ref="D4414:E4414"/>
    <mergeCell ref="F4414:J4414"/>
    <mergeCell ref="K4414:M4414"/>
    <mergeCell ref="N4414:Q4414"/>
    <mergeCell ref="R4414:U4414"/>
    <mergeCell ref="V4414:W4414"/>
    <mergeCell ref="D4415:E4415"/>
    <mergeCell ref="F4415:J4415"/>
    <mergeCell ref="K4415:M4415"/>
    <mergeCell ref="N4415:Q4415"/>
    <mergeCell ref="R4415:U4415"/>
    <mergeCell ref="V4415:W4415"/>
    <mergeCell ref="D4404:E4404"/>
    <mergeCell ref="F4404:J4404"/>
    <mergeCell ref="K4404:M4404"/>
    <mergeCell ref="N4404:Q4404"/>
    <mergeCell ref="R4404:U4404"/>
    <mergeCell ref="V4404:W4404"/>
    <mergeCell ref="D4405:E4405"/>
    <mergeCell ref="F4405:J4405"/>
    <mergeCell ref="K4405:M4405"/>
    <mergeCell ref="N4405:Q4405"/>
    <mergeCell ref="R4405:U4405"/>
    <mergeCell ref="V4405:W4405"/>
    <mergeCell ref="D4406:E4406"/>
    <mergeCell ref="F4406:J4406"/>
    <mergeCell ref="K4406:M4406"/>
    <mergeCell ref="N4406:Q4406"/>
    <mergeCell ref="R4406:U4406"/>
    <mergeCell ref="V4406:W4406"/>
    <mergeCell ref="D4407:E4407"/>
    <mergeCell ref="F4407:J4407"/>
    <mergeCell ref="K4407:M4407"/>
    <mergeCell ref="N4407:Q4407"/>
    <mergeCell ref="R4407:U4407"/>
    <mergeCell ref="V4407:W4407"/>
    <mergeCell ref="D4408:E4408"/>
    <mergeCell ref="F4408:J4408"/>
    <mergeCell ref="K4408:M4408"/>
    <mergeCell ref="N4408:Q4408"/>
    <mergeCell ref="R4408:U4408"/>
    <mergeCell ref="V4408:W4408"/>
    <mergeCell ref="D4409:E4409"/>
    <mergeCell ref="F4409:J4409"/>
    <mergeCell ref="K4409:M4409"/>
    <mergeCell ref="N4409:Q4409"/>
    <mergeCell ref="R4409:U4409"/>
    <mergeCell ref="V4409:W4409"/>
    <mergeCell ref="D4398:E4398"/>
    <mergeCell ref="F4398:J4398"/>
    <mergeCell ref="K4398:M4398"/>
    <mergeCell ref="N4398:Q4398"/>
    <mergeCell ref="R4398:U4398"/>
    <mergeCell ref="V4398:W4398"/>
    <mergeCell ref="T4396:U4397"/>
    <mergeCell ref="X4396:Y4397"/>
    <mergeCell ref="D4399:E4399"/>
    <mergeCell ref="F4399:J4399"/>
    <mergeCell ref="K4399:M4399"/>
    <mergeCell ref="N4399:Q4399"/>
    <mergeCell ref="R4399:U4399"/>
    <mergeCell ref="V4399:W4399"/>
    <mergeCell ref="D4400:E4400"/>
    <mergeCell ref="F4400:J4400"/>
    <mergeCell ref="K4400:M4400"/>
    <mergeCell ref="N4400:Q4400"/>
    <mergeCell ref="R4400:U4400"/>
    <mergeCell ref="V4400:W4400"/>
    <mergeCell ref="D4401:E4401"/>
    <mergeCell ref="F4401:J4401"/>
    <mergeCell ref="K4401:M4401"/>
    <mergeCell ref="N4401:Q4401"/>
    <mergeCell ref="R4401:U4401"/>
    <mergeCell ref="V4401:W4401"/>
    <mergeCell ref="D4402:E4402"/>
    <mergeCell ref="F4402:J4402"/>
    <mergeCell ref="K4402:M4402"/>
    <mergeCell ref="N4402:Q4402"/>
    <mergeCell ref="R4402:U4402"/>
    <mergeCell ref="V4402:W4402"/>
    <mergeCell ref="D4403:E4403"/>
    <mergeCell ref="F4403:J4403"/>
    <mergeCell ref="K4403:M4403"/>
    <mergeCell ref="N4403:Q4403"/>
    <mergeCell ref="R4403:U4403"/>
    <mergeCell ref="V4403:W4403"/>
    <mergeCell ref="D4386:E4386"/>
    <mergeCell ref="F4386:J4386"/>
    <mergeCell ref="K4386:M4386"/>
    <mergeCell ref="N4386:Q4386"/>
    <mergeCell ref="R4386:U4386"/>
    <mergeCell ref="V4386:W4386"/>
    <mergeCell ref="X4386:Y4386"/>
    <mergeCell ref="Z4386:AA4386"/>
    <mergeCell ref="AB4386:AC4386"/>
    <mergeCell ref="AD4386:AE4386"/>
    <mergeCell ref="AF4386:AG4386"/>
    <mergeCell ref="AH4386:AJ4386"/>
    <mergeCell ref="D4387:E4387"/>
    <mergeCell ref="F4387:J4387"/>
    <mergeCell ref="K4387:M4387"/>
    <mergeCell ref="N4387:Q4387"/>
    <mergeCell ref="R4387:U4387"/>
    <mergeCell ref="V4387:W4387"/>
    <mergeCell ref="X4387:Y4387"/>
    <mergeCell ref="Z4387:AA4387"/>
    <mergeCell ref="AB4387:AC4387"/>
    <mergeCell ref="AD4387:AE4387"/>
    <mergeCell ref="AF4387:AG4387"/>
    <mergeCell ref="AH4387:AJ4387"/>
    <mergeCell ref="B4388:E4388"/>
    <mergeCell ref="B4389:F4389"/>
    <mergeCell ref="H4389:R4389"/>
    <mergeCell ref="AB4390:AG4394"/>
    <mergeCell ref="B4391:E4391"/>
    <mergeCell ref="H4391:N4391"/>
    <mergeCell ref="O4391:R4391"/>
    <mergeCell ref="T4391:AA4391"/>
    <mergeCell ref="Z4396:AA4397"/>
    <mergeCell ref="AB4396:AB4397"/>
    <mergeCell ref="AC4396:AC4397"/>
    <mergeCell ref="AE4396:AE4397"/>
    <mergeCell ref="B4396:B4397"/>
    <mergeCell ref="D4396:E4397"/>
    <mergeCell ref="G4396:H4397"/>
    <mergeCell ref="J4396:M4397"/>
    <mergeCell ref="N4396:O4397"/>
    <mergeCell ref="Q4396:S4397"/>
    <mergeCell ref="AF4396:AF4397"/>
    <mergeCell ref="AG4396:AH4397"/>
    <mergeCell ref="D4383:E4383"/>
    <mergeCell ref="F4383:J4383"/>
    <mergeCell ref="K4383:M4383"/>
    <mergeCell ref="N4383:Q4383"/>
    <mergeCell ref="R4383:U4383"/>
    <mergeCell ref="V4383:W4383"/>
    <mergeCell ref="X4383:Y4383"/>
    <mergeCell ref="Z4383:AA4383"/>
    <mergeCell ref="AB4383:AC4383"/>
    <mergeCell ref="AD4383:AE4383"/>
    <mergeCell ref="AF4383:AG4383"/>
    <mergeCell ref="AH4383:AJ4383"/>
    <mergeCell ref="D4384:E4384"/>
    <mergeCell ref="F4384:J4384"/>
    <mergeCell ref="K4384:M4384"/>
    <mergeCell ref="N4384:Q4384"/>
    <mergeCell ref="R4384:U4384"/>
    <mergeCell ref="V4384:W4384"/>
    <mergeCell ref="X4384:Y4384"/>
    <mergeCell ref="Z4384:AA4384"/>
    <mergeCell ref="AB4384:AC4384"/>
    <mergeCell ref="AD4384:AE4384"/>
    <mergeCell ref="AF4384:AG4384"/>
    <mergeCell ref="AH4384:AJ4384"/>
    <mergeCell ref="D4385:E4385"/>
    <mergeCell ref="F4385:J4385"/>
    <mergeCell ref="K4385:M4385"/>
    <mergeCell ref="N4385:Q4385"/>
    <mergeCell ref="R4385:U4385"/>
    <mergeCell ref="V4385:W4385"/>
    <mergeCell ref="X4385:Y4385"/>
    <mergeCell ref="Z4385:AA4385"/>
    <mergeCell ref="AB4385:AC4385"/>
    <mergeCell ref="AD4385:AE4385"/>
    <mergeCell ref="AF4385:AG4385"/>
    <mergeCell ref="AH4385:AJ4385"/>
    <mergeCell ref="D4380:E4380"/>
    <mergeCell ref="F4380:J4380"/>
    <mergeCell ref="K4380:M4380"/>
    <mergeCell ref="N4380:Q4380"/>
    <mergeCell ref="R4380:U4380"/>
    <mergeCell ref="V4380:W4380"/>
    <mergeCell ref="X4380:Y4380"/>
    <mergeCell ref="Z4380:AA4380"/>
    <mergeCell ref="AB4380:AC4380"/>
    <mergeCell ref="AD4380:AE4380"/>
    <mergeCell ref="AF4380:AG4380"/>
    <mergeCell ref="AH4380:AJ4380"/>
    <mergeCell ref="D4381:E4381"/>
    <mergeCell ref="F4381:J4381"/>
    <mergeCell ref="K4381:M4381"/>
    <mergeCell ref="N4381:Q4381"/>
    <mergeCell ref="R4381:U4381"/>
    <mergeCell ref="V4381:W4381"/>
    <mergeCell ref="X4381:Y4381"/>
    <mergeCell ref="Z4381:AA4381"/>
    <mergeCell ref="AB4381:AC4381"/>
    <mergeCell ref="AD4381:AE4381"/>
    <mergeCell ref="AF4381:AG4381"/>
    <mergeCell ref="AH4381:AJ4381"/>
    <mergeCell ref="D4382:E4382"/>
    <mergeCell ref="F4382:J4382"/>
    <mergeCell ref="K4382:M4382"/>
    <mergeCell ref="N4382:Q4382"/>
    <mergeCell ref="R4382:U4382"/>
    <mergeCell ref="V4382:W4382"/>
    <mergeCell ref="X4382:Y4382"/>
    <mergeCell ref="Z4382:AA4382"/>
    <mergeCell ref="AB4382:AC4382"/>
    <mergeCell ref="AD4382:AE4382"/>
    <mergeCell ref="AF4382:AG4382"/>
    <mergeCell ref="AH4382:AJ4382"/>
    <mergeCell ref="D4377:E4377"/>
    <mergeCell ref="F4377:J4377"/>
    <mergeCell ref="K4377:M4377"/>
    <mergeCell ref="N4377:Q4377"/>
    <mergeCell ref="R4377:U4377"/>
    <mergeCell ref="V4377:W4377"/>
    <mergeCell ref="X4377:Y4377"/>
    <mergeCell ref="Z4377:AA4377"/>
    <mergeCell ref="AB4377:AC4377"/>
    <mergeCell ref="AD4377:AE4377"/>
    <mergeCell ref="AF4377:AG4377"/>
    <mergeCell ref="AH4377:AJ4377"/>
    <mergeCell ref="D4378:E4378"/>
    <mergeCell ref="F4378:J4378"/>
    <mergeCell ref="K4378:M4378"/>
    <mergeCell ref="N4378:Q4378"/>
    <mergeCell ref="R4378:U4378"/>
    <mergeCell ref="V4378:W4378"/>
    <mergeCell ref="X4378:Y4378"/>
    <mergeCell ref="Z4378:AA4378"/>
    <mergeCell ref="AB4378:AC4378"/>
    <mergeCell ref="AD4378:AE4378"/>
    <mergeCell ref="AF4378:AG4378"/>
    <mergeCell ref="AH4378:AJ4378"/>
    <mergeCell ref="D4379:E4379"/>
    <mergeCell ref="F4379:J4379"/>
    <mergeCell ref="K4379:M4379"/>
    <mergeCell ref="N4379:Q4379"/>
    <mergeCell ref="R4379:U4379"/>
    <mergeCell ref="V4379:W4379"/>
    <mergeCell ref="X4379:Y4379"/>
    <mergeCell ref="Z4379:AA4379"/>
    <mergeCell ref="AB4379:AC4379"/>
    <mergeCell ref="AD4379:AE4379"/>
    <mergeCell ref="AF4379:AG4379"/>
    <mergeCell ref="AH4379:AJ4379"/>
    <mergeCell ref="D4374:E4374"/>
    <mergeCell ref="F4374:J4374"/>
    <mergeCell ref="K4374:M4374"/>
    <mergeCell ref="N4374:Q4374"/>
    <mergeCell ref="R4374:U4374"/>
    <mergeCell ref="V4374:W4374"/>
    <mergeCell ref="X4374:Y4374"/>
    <mergeCell ref="Z4374:AA4374"/>
    <mergeCell ref="AB4374:AC4374"/>
    <mergeCell ref="AD4374:AE4374"/>
    <mergeCell ref="AF4374:AG4374"/>
    <mergeCell ref="AH4374:AJ4374"/>
    <mergeCell ref="D4375:E4375"/>
    <mergeCell ref="F4375:J4375"/>
    <mergeCell ref="K4375:M4375"/>
    <mergeCell ref="N4375:Q4375"/>
    <mergeCell ref="R4375:U4375"/>
    <mergeCell ref="V4375:W4375"/>
    <mergeCell ref="X4375:Y4375"/>
    <mergeCell ref="Z4375:AA4375"/>
    <mergeCell ref="AB4375:AC4375"/>
    <mergeCell ref="AD4375:AE4375"/>
    <mergeCell ref="AF4375:AG4375"/>
    <mergeCell ref="AH4375:AJ4375"/>
    <mergeCell ref="D4376:E4376"/>
    <mergeCell ref="F4376:J4376"/>
    <mergeCell ref="K4376:M4376"/>
    <mergeCell ref="N4376:Q4376"/>
    <mergeCell ref="R4376:U4376"/>
    <mergeCell ref="V4376:W4376"/>
    <mergeCell ref="X4376:Y4376"/>
    <mergeCell ref="Z4376:AA4376"/>
    <mergeCell ref="AB4376:AC4376"/>
    <mergeCell ref="AD4376:AE4376"/>
    <mergeCell ref="AF4376:AG4376"/>
    <mergeCell ref="AH4376:AJ4376"/>
    <mergeCell ref="D4371:E4371"/>
    <mergeCell ref="F4371:J4371"/>
    <mergeCell ref="K4371:M4371"/>
    <mergeCell ref="N4371:Q4371"/>
    <mergeCell ref="R4371:U4371"/>
    <mergeCell ref="V4371:W4371"/>
    <mergeCell ref="X4371:Y4371"/>
    <mergeCell ref="Z4371:AA4371"/>
    <mergeCell ref="AB4371:AC4371"/>
    <mergeCell ref="AD4371:AE4371"/>
    <mergeCell ref="AF4371:AG4371"/>
    <mergeCell ref="AH4371:AJ4371"/>
    <mergeCell ref="D4372:E4372"/>
    <mergeCell ref="F4372:J4372"/>
    <mergeCell ref="K4372:M4372"/>
    <mergeCell ref="N4372:Q4372"/>
    <mergeCell ref="R4372:U4372"/>
    <mergeCell ref="V4372:W4372"/>
    <mergeCell ref="X4372:Y4372"/>
    <mergeCell ref="Z4372:AA4372"/>
    <mergeCell ref="AB4372:AC4372"/>
    <mergeCell ref="AD4372:AE4372"/>
    <mergeCell ref="AF4372:AG4372"/>
    <mergeCell ref="AH4372:AJ4372"/>
    <mergeCell ref="D4373:E4373"/>
    <mergeCell ref="F4373:J4373"/>
    <mergeCell ref="K4373:M4373"/>
    <mergeCell ref="N4373:Q4373"/>
    <mergeCell ref="R4373:U4373"/>
    <mergeCell ref="V4373:W4373"/>
    <mergeCell ref="X4373:Y4373"/>
    <mergeCell ref="Z4373:AA4373"/>
    <mergeCell ref="AB4373:AC4373"/>
    <mergeCell ref="AD4373:AE4373"/>
    <mergeCell ref="AF4373:AG4373"/>
    <mergeCell ref="AH4373:AJ4373"/>
    <mergeCell ref="D4368:E4368"/>
    <mergeCell ref="F4368:J4368"/>
    <mergeCell ref="K4368:M4368"/>
    <mergeCell ref="N4368:Q4368"/>
    <mergeCell ref="R4368:U4368"/>
    <mergeCell ref="V4368:W4368"/>
    <mergeCell ref="X4368:Y4368"/>
    <mergeCell ref="Z4368:AA4368"/>
    <mergeCell ref="AB4368:AC4368"/>
    <mergeCell ref="AD4368:AE4368"/>
    <mergeCell ref="AF4368:AG4368"/>
    <mergeCell ref="AH4368:AJ4368"/>
    <mergeCell ref="D4369:E4369"/>
    <mergeCell ref="F4369:J4369"/>
    <mergeCell ref="K4369:M4369"/>
    <mergeCell ref="N4369:Q4369"/>
    <mergeCell ref="R4369:U4369"/>
    <mergeCell ref="V4369:W4369"/>
    <mergeCell ref="X4369:Y4369"/>
    <mergeCell ref="Z4369:AA4369"/>
    <mergeCell ref="AB4369:AC4369"/>
    <mergeCell ref="AD4369:AE4369"/>
    <mergeCell ref="AF4369:AG4369"/>
    <mergeCell ref="AH4369:AJ4369"/>
    <mergeCell ref="D4370:E4370"/>
    <mergeCell ref="F4370:J4370"/>
    <mergeCell ref="K4370:M4370"/>
    <mergeCell ref="N4370:Q4370"/>
    <mergeCell ref="R4370:U4370"/>
    <mergeCell ref="V4370:W4370"/>
    <mergeCell ref="X4370:Y4370"/>
    <mergeCell ref="Z4370:AA4370"/>
    <mergeCell ref="AB4370:AC4370"/>
    <mergeCell ref="AD4370:AE4370"/>
    <mergeCell ref="AF4370:AG4370"/>
    <mergeCell ref="AH4370:AJ4370"/>
    <mergeCell ref="D4365:E4365"/>
    <mergeCell ref="F4365:J4365"/>
    <mergeCell ref="K4365:M4365"/>
    <mergeCell ref="N4365:Q4365"/>
    <mergeCell ref="R4365:U4365"/>
    <mergeCell ref="V4365:W4365"/>
    <mergeCell ref="X4365:Y4365"/>
    <mergeCell ref="Z4365:AA4365"/>
    <mergeCell ref="AB4365:AC4365"/>
    <mergeCell ref="AD4365:AE4365"/>
    <mergeCell ref="AF4365:AG4365"/>
    <mergeCell ref="AH4365:AJ4365"/>
    <mergeCell ref="D4366:E4366"/>
    <mergeCell ref="F4366:J4366"/>
    <mergeCell ref="K4366:M4366"/>
    <mergeCell ref="N4366:Q4366"/>
    <mergeCell ref="R4366:U4366"/>
    <mergeCell ref="V4366:W4366"/>
    <mergeCell ref="X4366:Y4366"/>
    <mergeCell ref="Z4366:AA4366"/>
    <mergeCell ref="AB4366:AC4366"/>
    <mergeCell ref="AD4366:AE4366"/>
    <mergeCell ref="AF4366:AG4366"/>
    <mergeCell ref="AH4366:AJ4366"/>
    <mergeCell ref="D4367:E4367"/>
    <mergeCell ref="F4367:J4367"/>
    <mergeCell ref="K4367:M4367"/>
    <mergeCell ref="N4367:Q4367"/>
    <mergeCell ref="R4367:U4367"/>
    <mergeCell ref="V4367:W4367"/>
    <mergeCell ref="X4367:Y4367"/>
    <mergeCell ref="Z4367:AA4367"/>
    <mergeCell ref="AB4367:AC4367"/>
    <mergeCell ref="AD4367:AE4367"/>
    <mergeCell ref="AF4367:AG4367"/>
    <mergeCell ref="AH4367:AJ4367"/>
    <mergeCell ref="D4362:E4362"/>
    <mergeCell ref="F4362:J4362"/>
    <mergeCell ref="K4362:M4362"/>
    <mergeCell ref="N4362:Q4362"/>
    <mergeCell ref="R4362:U4362"/>
    <mergeCell ref="V4362:W4362"/>
    <mergeCell ref="X4362:Y4362"/>
    <mergeCell ref="Z4362:AA4362"/>
    <mergeCell ref="AB4362:AC4362"/>
    <mergeCell ref="AD4362:AE4362"/>
    <mergeCell ref="AF4362:AG4362"/>
    <mergeCell ref="AH4362:AJ4362"/>
    <mergeCell ref="D4363:E4363"/>
    <mergeCell ref="F4363:J4363"/>
    <mergeCell ref="K4363:M4363"/>
    <mergeCell ref="N4363:Q4363"/>
    <mergeCell ref="R4363:U4363"/>
    <mergeCell ref="V4363:W4363"/>
    <mergeCell ref="X4363:Y4363"/>
    <mergeCell ref="Z4363:AA4363"/>
    <mergeCell ref="AB4363:AC4363"/>
    <mergeCell ref="AD4363:AE4363"/>
    <mergeCell ref="AF4363:AG4363"/>
    <mergeCell ref="AH4363:AJ4363"/>
    <mergeCell ref="D4364:E4364"/>
    <mergeCell ref="F4364:J4364"/>
    <mergeCell ref="K4364:M4364"/>
    <mergeCell ref="N4364:Q4364"/>
    <mergeCell ref="R4364:U4364"/>
    <mergeCell ref="V4364:W4364"/>
    <mergeCell ref="X4364:Y4364"/>
    <mergeCell ref="Z4364:AA4364"/>
    <mergeCell ref="AB4364:AC4364"/>
    <mergeCell ref="AD4364:AE4364"/>
    <mergeCell ref="AF4364:AG4364"/>
    <mergeCell ref="AH4364:AJ4364"/>
    <mergeCell ref="D4359:E4359"/>
    <mergeCell ref="F4359:J4359"/>
    <mergeCell ref="K4359:M4359"/>
    <mergeCell ref="N4359:Q4359"/>
    <mergeCell ref="R4359:U4359"/>
    <mergeCell ref="V4359:W4359"/>
    <mergeCell ref="X4359:Y4359"/>
    <mergeCell ref="Z4359:AA4359"/>
    <mergeCell ref="AB4359:AC4359"/>
    <mergeCell ref="AD4359:AE4359"/>
    <mergeCell ref="AF4359:AG4359"/>
    <mergeCell ref="AH4359:AJ4359"/>
    <mergeCell ref="D4360:E4360"/>
    <mergeCell ref="F4360:J4360"/>
    <mergeCell ref="K4360:M4360"/>
    <mergeCell ref="N4360:Q4360"/>
    <mergeCell ref="R4360:U4360"/>
    <mergeCell ref="V4360:W4360"/>
    <mergeCell ref="X4360:Y4360"/>
    <mergeCell ref="Z4360:AA4360"/>
    <mergeCell ref="AB4360:AC4360"/>
    <mergeCell ref="AD4360:AE4360"/>
    <mergeCell ref="AF4360:AG4360"/>
    <mergeCell ref="AH4360:AJ4360"/>
    <mergeCell ref="D4361:E4361"/>
    <mergeCell ref="F4361:J4361"/>
    <mergeCell ref="K4361:M4361"/>
    <mergeCell ref="N4361:Q4361"/>
    <mergeCell ref="R4361:U4361"/>
    <mergeCell ref="V4361:W4361"/>
    <mergeCell ref="X4361:Y4361"/>
    <mergeCell ref="Z4361:AA4361"/>
    <mergeCell ref="AB4361:AC4361"/>
    <mergeCell ref="AD4361:AE4361"/>
    <mergeCell ref="AF4361:AG4361"/>
    <mergeCell ref="AH4361:AJ4361"/>
    <mergeCell ref="D4356:E4356"/>
    <mergeCell ref="F4356:J4356"/>
    <mergeCell ref="K4356:M4356"/>
    <mergeCell ref="N4356:Q4356"/>
    <mergeCell ref="R4356:U4356"/>
    <mergeCell ref="V4356:W4356"/>
    <mergeCell ref="X4356:Y4356"/>
    <mergeCell ref="Z4356:AA4356"/>
    <mergeCell ref="AB4356:AC4356"/>
    <mergeCell ref="AD4356:AE4356"/>
    <mergeCell ref="AF4356:AG4356"/>
    <mergeCell ref="AH4356:AJ4356"/>
    <mergeCell ref="D4357:E4357"/>
    <mergeCell ref="F4357:J4357"/>
    <mergeCell ref="K4357:M4357"/>
    <mergeCell ref="N4357:Q4357"/>
    <mergeCell ref="R4357:U4357"/>
    <mergeCell ref="V4357:W4357"/>
    <mergeCell ref="X4357:Y4357"/>
    <mergeCell ref="Z4357:AA4357"/>
    <mergeCell ref="AB4357:AC4357"/>
    <mergeCell ref="AD4357:AE4357"/>
    <mergeCell ref="AF4357:AG4357"/>
    <mergeCell ref="AH4357:AJ4357"/>
    <mergeCell ref="D4358:E4358"/>
    <mergeCell ref="F4358:J4358"/>
    <mergeCell ref="K4358:M4358"/>
    <mergeCell ref="N4358:Q4358"/>
    <mergeCell ref="R4358:U4358"/>
    <mergeCell ref="V4358:W4358"/>
    <mergeCell ref="X4358:Y4358"/>
    <mergeCell ref="Z4358:AA4358"/>
    <mergeCell ref="AB4358:AC4358"/>
    <mergeCell ref="AD4358:AE4358"/>
    <mergeCell ref="AF4358:AG4358"/>
    <mergeCell ref="AH4358:AJ4358"/>
    <mergeCell ref="D4353:E4353"/>
    <mergeCell ref="F4353:J4353"/>
    <mergeCell ref="K4353:M4353"/>
    <mergeCell ref="N4353:Q4353"/>
    <mergeCell ref="R4353:U4353"/>
    <mergeCell ref="V4353:W4353"/>
    <mergeCell ref="X4353:Y4353"/>
    <mergeCell ref="Z4353:AA4353"/>
    <mergeCell ref="AB4353:AC4353"/>
    <mergeCell ref="AD4353:AE4353"/>
    <mergeCell ref="AF4353:AG4353"/>
    <mergeCell ref="AH4353:AJ4353"/>
    <mergeCell ref="D4354:E4354"/>
    <mergeCell ref="F4354:J4354"/>
    <mergeCell ref="K4354:M4354"/>
    <mergeCell ref="N4354:Q4354"/>
    <mergeCell ref="R4354:U4354"/>
    <mergeCell ref="V4354:W4354"/>
    <mergeCell ref="X4354:Y4354"/>
    <mergeCell ref="Z4354:AA4354"/>
    <mergeCell ref="AB4354:AC4354"/>
    <mergeCell ref="AD4354:AE4354"/>
    <mergeCell ref="AF4354:AG4354"/>
    <mergeCell ref="AH4354:AJ4354"/>
    <mergeCell ref="D4355:E4355"/>
    <mergeCell ref="F4355:J4355"/>
    <mergeCell ref="K4355:M4355"/>
    <mergeCell ref="N4355:Q4355"/>
    <mergeCell ref="R4355:U4355"/>
    <mergeCell ref="V4355:W4355"/>
    <mergeCell ref="X4355:Y4355"/>
    <mergeCell ref="Z4355:AA4355"/>
    <mergeCell ref="AB4355:AC4355"/>
    <mergeCell ref="AD4355:AE4355"/>
    <mergeCell ref="AF4355:AG4355"/>
    <mergeCell ref="AH4355:AJ4355"/>
    <mergeCell ref="D4350:E4350"/>
    <mergeCell ref="F4350:J4350"/>
    <mergeCell ref="K4350:M4350"/>
    <mergeCell ref="N4350:Q4350"/>
    <mergeCell ref="R4350:U4350"/>
    <mergeCell ref="V4350:W4350"/>
    <mergeCell ref="X4350:Y4350"/>
    <mergeCell ref="Z4350:AA4350"/>
    <mergeCell ref="AB4350:AC4350"/>
    <mergeCell ref="AD4350:AE4350"/>
    <mergeCell ref="AF4350:AG4350"/>
    <mergeCell ref="AH4350:AJ4350"/>
    <mergeCell ref="D4351:E4351"/>
    <mergeCell ref="F4351:J4351"/>
    <mergeCell ref="K4351:M4351"/>
    <mergeCell ref="N4351:Q4351"/>
    <mergeCell ref="R4351:U4351"/>
    <mergeCell ref="V4351:W4351"/>
    <mergeCell ref="X4351:Y4351"/>
    <mergeCell ref="Z4351:AA4351"/>
    <mergeCell ref="AB4351:AC4351"/>
    <mergeCell ref="AD4351:AE4351"/>
    <mergeCell ref="AF4351:AG4351"/>
    <mergeCell ref="AH4351:AJ4351"/>
    <mergeCell ref="D4352:E4352"/>
    <mergeCell ref="F4352:J4352"/>
    <mergeCell ref="K4352:M4352"/>
    <mergeCell ref="N4352:Q4352"/>
    <mergeCell ref="R4352:U4352"/>
    <mergeCell ref="V4352:W4352"/>
    <mergeCell ref="X4352:Y4352"/>
    <mergeCell ref="Z4352:AA4352"/>
    <mergeCell ref="AB4352:AC4352"/>
    <mergeCell ref="AD4352:AE4352"/>
    <mergeCell ref="AF4352:AG4352"/>
    <mergeCell ref="AH4352:AJ4352"/>
    <mergeCell ref="B4340:F4340"/>
    <mergeCell ref="H4340:R4340"/>
    <mergeCell ref="AB4341:AG4345"/>
    <mergeCell ref="B4342:E4342"/>
    <mergeCell ref="H4342:N4342"/>
    <mergeCell ref="O4342:R4342"/>
    <mergeCell ref="T4342:AA4342"/>
    <mergeCell ref="B4347:B4348"/>
    <mergeCell ref="D4347:E4348"/>
    <mergeCell ref="G4347:H4348"/>
    <mergeCell ref="J4347:M4348"/>
    <mergeCell ref="N4347:O4348"/>
    <mergeCell ref="Q4347:S4348"/>
    <mergeCell ref="T4347:U4348"/>
    <mergeCell ref="X4347:Y4348"/>
    <mergeCell ref="Z4347:AA4348"/>
    <mergeCell ref="AB4347:AB4348"/>
    <mergeCell ref="AC4347:AC4348"/>
    <mergeCell ref="AE4347:AE4348"/>
    <mergeCell ref="AF4347:AF4348"/>
    <mergeCell ref="AG4347:AH4348"/>
    <mergeCell ref="D4349:E4349"/>
    <mergeCell ref="F4349:J4349"/>
    <mergeCell ref="K4349:M4349"/>
    <mergeCell ref="N4349:Q4349"/>
    <mergeCell ref="R4349:U4349"/>
    <mergeCell ref="V4349:W4349"/>
    <mergeCell ref="X4349:Y4349"/>
    <mergeCell ref="Z4349:AA4349"/>
    <mergeCell ref="AB4349:AC4349"/>
    <mergeCell ref="AD4349:AE4349"/>
    <mergeCell ref="AF4349:AG4349"/>
    <mergeCell ref="AH4349:AJ4349"/>
    <mergeCell ref="D4331:E4331"/>
    <mergeCell ref="F4331:J4331"/>
    <mergeCell ref="K4331:M4331"/>
    <mergeCell ref="N4331:Q4331"/>
    <mergeCell ref="R4331:U4331"/>
    <mergeCell ref="V4331:W4331"/>
    <mergeCell ref="D4332:E4332"/>
    <mergeCell ref="F4332:J4332"/>
    <mergeCell ref="K4332:M4332"/>
    <mergeCell ref="N4332:Q4332"/>
    <mergeCell ref="R4332:U4332"/>
    <mergeCell ref="V4332:W4332"/>
    <mergeCell ref="D4333:E4333"/>
    <mergeCell ref="F4333:J4333"/>
    <mergeCell ref="K4333:M4333"/>
    <mergeCell ref="N4333:Q4333"/>
    <mergeCell ref="R4333:U4333"/>
    <mergeCell ref="V4333:W4333"/>
    <mergeCell ref="D4334:E4334"/>
    <mergeCell ref="F4334:J4334"/>
    <mergeCell ref="K4334:M4334"/>
    <mergeCell ref="N4334:Q4334"/>
    <mergeCell ref="R4334:U4334"/>
    <mergeCell ref="V4334:W4334"/>
    <mergeCell ref="D4335:E4335"/>
    <mergeCell ref="F4335:J4335"/>
    <mergeCell ref="K4335:M4335"/>
    <mergeCell ref="N4335:Q4335"/>
    <mergeCell ref="R4335:U4335"/>
    <mergeCell ref="V4335:W4335"/>
    <mergeCell ref="D4336:E4336"/>
    <mergeCell ref="F4336:J4336"/>
    <mergeCell ref="K4336:M4336"/>
    <mergeCell ref="N4336:Q4336"/>
    <mergeCell ref="R4336:U4336"/>
    <mergeCell ref="V4336:W4336"/>
    <mergeCell ref="D4325:E4325"/>
    <mergeCell ref="F4325:J4325"/>
    <mergeCell ref="K4325:M4325"/>
    <mergeCell ref="N4325:Q4325"/>
    <mergeCell ref="R4325:U4325"/>
    <mergeCell ref="V4325:W4325"/>
    <mergeCell ref="D4326:E4326"/>
    <mergeCell ref="F4326:J4326"/>
    <mergeCell ref="K4326:M4326"/>
    <mergeCell ref="N4326:Q4326"/>
    <mergeCell ref="R4326:U4326"/>
    <mergeCell ref="V4326:W4326"/>
    <mergeCell ref="D4327:E4327"/>
    <mergeCell ref="F4327:J4327"/>
    <mergeCell ref="K4327:M4327"/>
    <mergeCell ref="N4327:Q4327"/>
    <mergeCell ref="R4327:U4327"/>
    <mergeCell ref="V4327:W4327"/>
    <mergeCell ref="D4328:E4328"/>
    <mergeCell ref="F4328:J4328"/>
    <mergeCell ref="K4328:M4328"/>
    <mergeCell ref="N4328:Q4328"/>
    <mergeCell ref="R4328:U4328"/>
    <mergeCell ref="V4328:W4328"/>
    <mergeCell ref="D4329:E4329"/>
    <mergeCell ref="F4329:J4329"/>
    <mergeCell ref="K4329:M4329"/>
    <mergeCell ref="N4329:Q4329"/>
    <mergeCell ref="R4329:U4329"/>
    <mergeCell ref="V4329:W4329"/>
    <mergeCell ref="D4330:E4330"/>
    <mergeCell ref="F4330:J4330"/>
    <mergeCell ref="K4330:M4330"/>
    <mergeCell ref="N4330:Q4330"/>
    <mergeCell ref="R4330:U4330"/>
    <mergeCell ref="V4330:W4330"/>
    <mergeCell ref="D4319:E4319"/>
    <mergeCell ref="F4319:J4319"/>
    <mergeCell ref="K4319:M4319"/>
    <mergeCell ref="N4319:Q4319"/>
    <mergeCell ref="R4319:U4319"/>
    <mergeCell ref="V4319:W4319"/>
    <mergeCell ref="D4320:E4320"/>
    <mergeCell ref="F4320:J4320"/>
    <mergeCell ref="K4320:M4320"/>
    <mergeCell ref="N4320:Q4320"/>
    <mergeCell ref="R4320:U4320"/>
    <mergeCell ref="V4320:W4320"/>
    <mergeCell ref="D4321:E4321"/>
    <mergeCell ref="F4321:J4321"/>
    <mergeCell ref="K4321:M4321"/>
    <mergeCell ref="N4321:Q4321"/>
    <mergeCell ref="R4321:U4321"/>
    <mergeCell ref="V4321:W4321"/>
    <mergeCell ref="D4322:E4322"/>
    <mergeCell ref="F4322:J4322"/>
    <mergeCell ref="K4322:M4322"/>
    <mergeCell ref="N4322:Q4322"/>
    <mergeCell ref="R4322:U4322"/>
    <mergeCell ref="V4322:W4322"/>
    <mergeCell ref="D4323:E4323"/>
    <mergeCell ref="F4323:J4323"/>
    <mergeCell ref="K4323:M4323"/>
    <mergeCell ref="N4323:Q4323"/>
    <mergeCell ref="R4323:U4323"/>
    <mergeCell ref="V4323:W4323"/>
    <mergeCell ref="D4324:E4324"/>
    <mergeCell ref="F4324:J4324"/>
    <mergeCell ref="K4324:M4324"/>
    <mergeCell ref="N4324:Q4324"/>
    <mergeCell ref="R4324:U4324"/>
    <mergeCell ref="V4324:W4324"/>
    <mergeCell ref="D4313:E4313"/>
    <mergeCell ref="F4313:J4313"/>
    <mergeCell ref="K4313:M4313"/>
    <mergeCell ref="N4313:Q4313"/>
    <mergeCell ref="R4313:U4313"/>
    <mergeCell ref="V4313:W4313"/>
    <mergeCell ref="T4311:U4312"/>
    <mergeCell ref="X4311:Y4312"/>
    <mergeCell ref="D4314:E4314"/>
    <mergeCell ref="F4314:J4314"/>
    <mergeCell ref="K4314:M4314"/>
    <mergeCell ref="N4314:Q4314"/>
    <mergeCell ref="R4314:U4314"/>
    <mergeCell ref="V4314:W4314"/>
    <mergeCell ref="D4315:E4315"/>
    <mergeCell ref="F4315:J4315"/>
    <mergeCell ref="K4315:M4315"/>
    <mergeCell ref="N4315:Q4315"/>
    <mergeCell ref="R4315:U4315"/>
    <mergeCell ref="V4315:W4315"/>
    <mergeCell ref="D4316:E4316"/>
    <mergeCell ref="F4316:J4316"/>
    <mergeCell ref="K4316:M4316"/>
    <mergeCell ref="N4316:Q4316"/>
    <mergeCell ref="R4316:U4316"/>
    <mergeCell ref="V4316:W4316"/>
    <mergeCell ref="D4317:E4317"/>
    <mergeCell ref="F4317:J4317"/>
    <mergeCell ref="K4317:M4317"/>
    <mergeCell ref="N4317:Q4317"/>
    <mergeCell ref="R4317:U4317"/>
    <mergeCell ref="V4317:W4317"/>
    <mergeCell ref="D4318:E4318"/>
    <mergeCell ref="F4318:J4318"/>
    <mergeCell ref="K4318:M4318"/>
    <mergeCell ref="N4318:Q4318"/>
    <mergeCell ref="R4318:U4318"/>
    <mergeCell ref="V4318:W4318"/>
    <mergeCell ref="D4301:E4301"/>
    <mergeCell ref="F4301:J4301"/>
    <mergeCell ref="K4301:M4301"/>
    <mergeCell ref="N4301:Q4301"/>
    <mergeCell ref="R4301:U4301"/>
    <mergeCell ref="V4301:W4301"/>
    <mergeCell ref="X4301:Y4301"/>
    <mergeCell ref="Z4301:AA4301"/>
    <mergeCell ref="AB4301:AC4301"/>
    <mergeCell ref="AD4301:AE4301"/>
    <mergeCell ref="AF4301:AG4301"/>
    <mergeCell ref="AH4301:AJ4301"/>
    <mergeCell ref="D4302:E4302"/>
    <mergeCell ref="F4302:J4302"/>
    <mergeCell ref="K4302:M4302"/>
    <mergeCell ref="N4302:Q4302"/>
    <mergeCell ref="R4302:U4302"/>
    <mergeCell ref="V4302:W4302"/>
    <mergeCell ref="X4302:Y4302"/>
    <mergeCell ref="Z4302:AA4302"/>
    <mergeCell ref="AB4302:AC4302"/>
    <mergeCell ref="AD4302:AE4302"/>
    <mergeCell ref="AF4302:AG4302"/>
    <mergeCell ref="AH4302:AJ4302"/>
    <mergeCell ref="B4303:E4303"/>
    <mergeCell ref="B4304:F4304"/>
    <mergeCell ref="H4304:R4304"/>
    <mergeCell ref="AB4305:AG4309"/>
    <mergeCell ref="B4306:E4306"/>
    <mergeCell ref="H4306:N4306"/>
    <mergeCell ref="O4306:R4306"/>
    <mergeCell ref="T4306:AA4306"/>
    <mergeCell ref="Z4311:AA4312"/>
    <mergeCell ref="AB4311:AB4312"/>
    <mergeCell ref="AC4311:AC4312"/>
    <mergeCell ref="AE4311:AE4312"/>
    <mergeCell ref="B4311:B4312"/>
    <mergeCell ref="D4311:E4312"/>
    <mergeCell ref="G4311:H4312"/>
    <mergeCell ref="J4311:M4312"/>
    <mergeCell ref="N4311:O4312"/>
    <mergeCell ref="Q4311:S4312"/>
    <mergeCell ref="AF4311:AF4312"/>
    <mergeCell ref="AG4311:AH4312"/>
    <mergeCell ref="D4298:E4298"/>
    <mergeCell ref="F4298:J4298"/>
    <mergeCell ref="K4298:M4298"/>
    <mergeCell ref="N4298:Q4298"/>
    <mergeCell ref="R4298:U4298"/>
    <mergeCell ref="V4298:W4298"/>
    <mergeCell ref="X4298:Y4298"/>
    <mergeCell ref="Z4298:AA4298"/>
    <mergeCell ref="AB4298:AC4298"/>
    <mergeCell ref="AD4298:AE4298"/>
    <mergeCell ref="AF4298:AG4298"/>
    <mergeCell ref="AH4298:AJ4298"/>
    <mergeCell ref="D4299:E4299"/>
    <mergeCell ref="F4299:J4299"/>
    <mergeCell ref="K4299:M4299"/>
    <mergeCell ref="N4299:Q4299"/>
    <mergeCell ref="R4299:U4299"/>
    <mergeCell ref="V4299:W4299"/>
    <mergeCell ref="X4299:Y4299"/>
    <mergeCell ref="Z4299:AA4299"/>
    <mergeCell ref="AB4299:AC4299"/>
    <mergeCell ref="AD4299:AE4299"/>
    <mergeCell ref="AF4299:AG4299"/>
    <mergeCell ref="AH4299:AJ4299"/>
    <mergeCell ref="D4300:E4300"/>
    <mergeCell ref="F4300:J4300"/>
    <mergeCell ref="K4300:M4300"/>
    <mergeCell ref="N4300:Q4300"/>
    <mergeCell ref="R4300:U4300"/>
    <mergeCell ref="V4300:W4300"/>
    <mergeCell ref="X4300:Y4300"/>
    <mergeCell ref="Z4300:AA4300"/>
    <mergeCell ref="AB4300:AC4300"/>
    <mergeCell ref="AD4300:AE4300"/>
    <mergeCell ref="AF4300:AG4300"/>
    <mergeCell ref="AH4300:AJ4300"/>
    <mergeCell ref="D4295:E4295"/>
    <mergeCell ref="F4295:J4295"/>
    <mergeCell ref="K4295:M4295"/>
    <mergeCell ref="N4295:Q4295"/>
    <mergeCell ref="R4295:U4295"/>
    <mergeCell ref="V4295:W4295"/>
    <mergeCell ref="X4295:Y4295"/>
    <mergeCell ref="Z4295:AA4295"/>
    <mergeCell ref="AB4295:AC4295"/>
    <mergeCell ref="AD4295:AE4295"/>
    <mergeCell ref="AF4295:AG4295"/>
    <mergeCell ref="AH4295:AJ4295"/>
    <mergeCell ref="D4296:E4296"/>
    <mergeCell ref="F4296:J4296"/>
    <mergeCell ref="K4296:M4296"/>
    <mergeCell ref="N4296:Q4296"/>
    <mergeCell ref="R4296:U4296"/>
    <mergeCell ref="V4296:W4296"/>
    <mergeCell ref="X4296:Y4296"/>
    <mergeCell ref="Z4296:AA4296"/>
    <mergeCell ref="AB4296:AC4296"/>
    <mergeCell ref="AD4296:AE4296"/>
    <mergeCell ref="AF4296:AG4296"/>
    <mergeCell ref="AH4296:AJ4296"/>
    <mergeCell ref="D4297:E4297"/>
    <mergeCell ref="F4297:J4297"/>
    <mergeCell ref="K4297:M4297"/>
    <mergeCell ref="N4297:Q4297"/>
    <mergeCell ref="R4297:U4297"/>
    <mergeCell ref="V4297:W4297"/>
    <mergeCell ref="X4297:Y4297"/>
    <mergeCell ref="Z4297:AA4297"/>
    <mergeCell ref="AB4297:AC4297"/>
    <mergeCell ref="AD4297:AE4297"/>
    <mergeCell ref="AF4297:AG4297"/>
    <mergeCell ref="AH4297:AJ4297"/>
    <mergeCell ref="D4292:E4292"/>
    <mergeCell ref="F4292:J4292"/>
    <mergeCell ref="K4292:M4292"/>
    <mergeCell ref="N4292:Q4292"/>
    <mergeCell ref="R4292:U4292"/>
    <mergeCell ref="V4292:W4292"/>
    <mergeCell ref="X4292:Y4292"/>
    <mergeCell ref="Z4292:AA4292"/>
    <mergeCell ref="AB4292:AC4292"/>
    <mergeCell ref="AD4292:AE4292"/>
    <mergeCell ref="AF4292:AG4292"/>
    <mergeCell ref="AH4292:AJ4292"/>
    <mergeCell ref="D4293:E4293"/>
    <mergeCell ref="F4293:J4293"/>
    <mergeCell ref="K4293:M4293"/>
    <mergeCell ref="N4293:Q4293"/>
    <mergeCell ref="R4293:U4293"/>
    <mergeCell ref="V4293:W4293"/>
    <mergeCell ref="X4293:Y4293"/>
    <mergeCell ref="Z4293:AA4293"/>
    <mergeCell ref="AB4293:AC4293"/>
    <mergeCell ref="AD4293:AE4293"/>
    <mergeCell ref="AF4293:AG4293"/>
    <mergeCell ref="AH4293:AJ4293"/>
    <mergeCell ref="D4294:E4294"/>
    <mergeCell ref="F4294:J4294"/>
    <mergeCell ref="K4294:M4294"/>
    <mergeCell ref="N4294:Q4294"/>
    <mergeCell ref="R4294:U4294"/>
    <mergeCell ref="V4294:W4294"/>
    <mergeCell ref="X4294:Y4294"/>
    <mergeCell ref="Z4294:AA4294"/>
    <mergeCell ref="AB4294:AC4294"/>
    <mergeCell ref="AD4294:AE4294"/>
    <mergeCell ref="AF4294:AG4294"/>
    <mergeCell ref="AH4294:AJ4294"/>
    <mergeCell ref="D4289:E4289"/>
    <mergeCell ref="F4289:J4289"/>
    <mergeCell ref="K4289:M4289"/>
    <mergeCell ref="N4289:Q4289"/>
    <mergeCell ref="R4289:U4289"/>
    <mergeCell ref="V4289:W4289"/>
    <mergeCell ref="X4289:Y4289"/>
    <mergeCell ref="Z4289:AA4289"/>
    <mergeCell ref="AB4289:AC4289"/>
    <mergeCell ref="AD4289:AE4289"/>
    <mergeCell ref="AF4289:AG4289"/>
    <mergeCell ref="AH4289:AJ4289"/>
    <mergeCell ref="D4290:E4290"/>
    <mergeCell ref="F4290:J4290"/>
    <mergeCell ref="K4290:M4290"/>
    <mergeCell ref="N4290:Q4290"/>
    <mergeCell ref="R4290:U4290"/>
    <mergeCell ref="V4290:W4290"/>
    <mergeCell ref="X4290:Y4290"/>
    <mergeCell ref="Z4290:AA4290"/>
    <mergeCell ref="AB4290:AC4290"/>
    <mergeCell ref="AD4290:AE4290"/>
    <mergeCell ref="AF4290:AG4290"/>
    <mergeCell ref="AH4290:AJ4290"/>
    <mergeCell ref="D4291:E4291"/>
    <mergeCell ref="F4291:J4291"/>
    <mergeCell ref="K4291:M4291"/>
    <mergeCell ref="N4291:Q4291"/>
    <mergeCell ref="R4291:U4291"/>
    <mergeCell ref="V4291:W4291"/>
    <mergeCell ref="X4291:Y4291"/>
    <mergeCell ref="Z4291:AA4291"/>
    <mergeCell ref="AB4291:AC4291"/>
    <mergeCell ref="AD4291:AE4291"/>
    <mergeCell ref="AF4291:AG4291"/>
    <mergeCell ref="AH4291:AJ4291"/>
    <mergeCell ref="D4286:E4286"/>
    <mergeCell ref="F4286:J4286"/>
    <mergeCell ref="K4286:M4286"/>
    <mergeCell ref="N4286:Q4286"/>
    <mergeCell ref="R4286:U4286"/>
    <mergeCell ref="V4286:W4286"/>
    <mergeCell ref="X4286:Y4286"/>
    <mergeCell ref="Z4286:AA4286"/>
    <mergeCell ref="AB4286:AC4286"/>
    <mergeCell ref="AD4286:AE4286"/>
    <mergeCell ref="AF4286:AG4286"/>
    <mergeCell ref="AH4286:AJ4286"/>
    <mergeCell ref="D4287:E4287"/>
    <mergeCell ref="F4287:J4287"/>
    <mergeCell ref="K4287:M4287"/>
    <mergeCell ref="N4287:Q4287"/>
    <mergeCell ref="R4287:U4287"/>
    <mergeCell ref="V4287:W4287"/>
    <mergeCell ref="X4287:Y4287"/>
    <mergeCell ref="Z4287:AA4287"/>
    <mergeCell ref="AB4287:AC4287"/>
    <mergeCell ref="AD4287:AE4287"/>
    <mergeCell ref="AF4287:AG4287"/>
    <mergeCell ref="AH4287:AJ4287"/>
    <mergeCell ref="D4288:E4288"/>
    <mergeCell ref="F4288:J4288"/>
    <mergeCell ref="K4288:M4288"/>
    <mergeCell ref="N4288:Q4288"/>
    <mergeCell ref="R4288:U4288"/>
    <mergeCell ref="V4288:W4288"/>
    <mergeCell ref="X4288:Y4288"/>
    <mergeCell ref="Z4288:AA4288"/>
    <mergeCell ref="AB4288:AC4288"/>
    <mergeCell ref="AD4288:AE4288"/>
    <mergeCell ref="AF4288:AG4288"/>
    <mergeCell ref="AH4288:AJ4288"/>
    <mergeCell ref="D4283:E4283"/>
    <mergeCell ref="F4283:J4283"/>
    <mergeCell ref="K4283:M4283"/>
    <mergeCell ref="N4283:Q4283"/>
    <mergeCell ref="R4283:U4283"/>
    <mergeCell ref="V4283:W4283"/>
    <mergeCell ref="X4283:Y4283"/>
    <mergeCell ref="Z4283:AA4283"/>
    <mergeCell ref="AB4283:AC4283"/>
    <mergeCell ref="AD4283:AE4283"/>
    <mergeCell ref="AF4283:AG4283"/>
    <mergeCell ref="AH4283:AJ4283"/>
    <mergeCell ref="D4284:E4284"/>
    <mergeCell ref="F4284:J4284"/>
    <mergeCell ref="K4284:M4284"/>
    <mergeCell ref="N4284:Q4284"/>
    <mergeCell ref="R4284:U4284"/>
    <mergeCell ref="V4284:W4284"/>
    <mergeCell ref="X4284:Y4284"/>
    <mergeCell ref="Z4284:AA4284"/>
    <mergeCell ref="AB4284:AC4284"/>
    <mergeCell ref="AD4284:AE4284"/>
    <mergeCell ref="AF4284:AG4284"/>
    <mergeCell ref="AH4284:AJ4284"/>
    <mergeCell ref="D4285:E4285"/>
    <mergeCell ref="F4285:J4285"/>
    <mergeCell ref="K4285:M4285"/>
    <mergeCell ref="N4285:Q4285"/>
    <mergeCell ref="R4285:U4285"/>
    <mergeCell ref="V4285:W4285"/>
    <mergeCell ref="X4285:Y4285"/>
    <mergeCell ref="Z4285:AA4285"/>
    <mergeCell ref="AB4285:AC4285"/>
    <mergeCell ref="AD4285:AE4285"/>
    <mergeCell ref="AF4285:AG4285"/>
    <mergeCell ref="AH4285:AJ4285"/>
    <mergeCell ref="D4280:E4280"/>
    <mergeCell ref="F4280:J4280"/>
    <mergeCell ref="K4280:M4280"/>
    <mergeCell ref="N4280:Q4280"/>
    <mergeCell ref="R4280:U4280"/>
    <mergeCell ref="V4280:W4280"/>
    <mergeCell ref="X4280:Y4280"/>
    <mergeCell ref="Z4280:AA4280"/>
    <mergeCell ref="AB4280:AC4280"/>
    <mergeCell ref="AD4280:AE4280"/>
    <mergeCell ref="AF4280:AG4280"/>
    <mergeCell ref="AH4280:AJ4280"/>
    <mergeCell ref="D4281:E4281"/>
    <mergeCell ref="F4281:J4281"/>
    <mergeCell ref="K4281:M4281"/>
    <mergeCell ref="N4281:Q4281"/>
    <mergeCell ref="R4281:U4281"/>
    <mergeCell ref="V4281:W4281"/>
    <mergeCell ref="X4281:Y4281"/>
    <mergeCell ref="Z4281:AA4281"/>
    <mergeCell ref="AB4281:AC4281"/>
    <mergeCell ref="AD4281:AE4281"/>
    <mergeCell ref="AF4281:AG4281"/>
    <mergeCell ref="AH4281:AJ4281"/>
    <mergeCell ref="D4282:E4282"/>
    <mergeCell ref="F4282:J4282"/>
    <mergeCell ref="K4282:M4282"/>
    <mergeCell ref="N4282:Q4282"/>
    <mergeCell ref="R4282:U4282"/>
    <mergeCell ref="V4282:W4282"/>
    <mergeCell ref="X4282:Y4282"/>
    <mergeCell ref="Z4282:AA4282"/>
    <mergeCell ref="AB4282:AC4282"/>
    <mergeCell ref="AD4282:AE4282"/>
    <mergeCell ref="AF4282:AG4282"/>
    <mergeCell ref="AH4282:AJ4282"/>
    <mergeCell ref="D4277:E4277"/>
    <mergeCell ref="F4277:J4277"/>
    <mergeCell ref="K4277:M4277"/>
    <mergeCell ref="N4277:Q4277"/>
    <mergeCell ref="R4277:U4277"/>
    <mergeCell ref="V4277:W4277"/>
    <mergeCell ref="X4277:Y4277"/>
    <mergeCell ref="Z4277:AA4277"/>
    <mergeCell ref="AB4277:AC4277"/>
    <mergeCell ref="AD4277:AE4277"/>
    <mergeCell ref="AF4277:AG4277"/>
    <mergeCell ref="AH4277:AJ4277"/>
    <mergeCell ref="D4278:E4278"/>
    <mergeCell ref="F4278:J4278"/>
    <mergeCell ref="K4278:M4278"/>
    <mergeCell ref="N4278:Q4278"/>
    <mergeCell ref="R4278:U4278"/>
    <mergeCell ref="V4278:W4278"/>
    <mergeCell ref="X4278:Y4278"/>
    <mergeCell ref="Z4278:AA4278"/>
    <mergeCell ref="AB4278:AC4278"/>
    <mergeCell ref="AD4278:AE4278"/>
    <mergeCell ref="AF4278:AG4278"/>
    <mergeCell ref="AH4278:AJ4278"/>
    <mergeCell ref="D4279:E4279"/>
    <mergeCell ref="F4279:J4279"/>
    <mergeCell ref="K4279:M4279"/>
    <mergeCell ref="N4279:Q4279"/>
    <mergeCell ref="R4279:U4279"/>
    <mergeCell ref="V4279:W4279"/>
    <mergeCell ref="X4279:Y4279"/>
    <mergeCell ref="Z4279:AA4279"/>
    <mergeCell ref="AB4279:AC4279"/>
    <mergeCell ref="AD4279:AE4279"/>
    <mergeCell ref="AF4279:AG4279"/>
    <mergeCell ref="AH4279:AJ4279"/>
    <mergeCell ref="D4274:E4274"/>
    <mergeCell ref="F4274:J4274"/>
    <mergeCell ref="K4274:M4274"/>
    <mergeCell ref="N4274:Q4274"/>
    <mergeCell ref="R4274:U4274"/>
    <mergeCell ref="V4274:W4274"/>
    <mergeCell ref="X4274:Y4274"/>
    <mergeCell ref="Z4274:AA4274"/>
    <mergeCell ref="AB4274:AC4274"/>
    <mergeCell ref="AD4274:AE4274"/>
    <mergeCell ref="AF4274:AG4274"/>
    <mergeCell ref="AH4274:AJ4274"/>
    <mergeCell ref="D4275:E4275"/>
    <mergeCell ref="F4275:J4275"/>
    <mergeCell ref="K4275:M4275"/>
    <mergeCell ref="N4275:Q4275"/>
    <mergeCell ref="R4275:U4275"/>
    <mergeCell ref="V4275:W4275"/>
    <mergeCell ref="X4275:Y4275"/>
    <mergeCell ref="Z4275:AA4275"/>
    <mergeCell ref="AB4275:AC4275"/>
    <mergeCell ref="AD4275:AE4275"/>
    <mergeCell ref="AF4275:AG4275"/>
    <mergeCell ref="AH4275:AJ4275"/>
    <mergeCell ref="D4276:E4276"/>
    <mergeCell ref="F4276:J4276"/>
    <mergeCell ref="K4276:M4276"/>
    <mergeCell ref="N4276:Q4276"/>
    <mergeCell ref="R4276:U4276"/>
    <mergeCell ref="V4276:W4276"/>
    <mergeCell ref="X4276:Y4276"/>
    <mergeCell ref="Z4276:AA4276"/>
    <mergeCell ref="AB4276:AC4276"/>
    <mergeCell ref="AD4276:AE4276"/>
    <mergeCell ref="AF4276:AG4276"/>
    <mergeCell ref="AH4276:AJ4276"/>
    <mergeCell ref="D4271:E4271"/>
    <mergeCell ref="F4271:J4271"/>
    <mergeCell ref="K4271:M4271"/>
    <mergeCell ref="N4271:Q4271"/>
    <mergeCell ref="R4271:U4271"/>
    <mergeCell ref="V4271:W4271"/>
    <mergeCell ref="X4271:Y4271"/>
    <mergeCell ref="Z4271:AA4271"/>
    <mergeCell ref="AB4271:AC4271"/>
    <mergeCell ref="AD4271:AE4271"/>
    <mergeCell ref="AF4271:AG4271"/>
    <mergeCell ref="AH4271:AJ4271"/>
    <mergeCell ref="D4272:E4272"/>
    <mergeCell ref="F4272:J4272"/>
    <mergeCell ref="K4272:M4272"/>
    <mergeCell ref="N4272:Q4272"/>
    <mergeCell ref="R4272:U4272"/>
    <mergeCell ref="V4272:W4272"/>
    <mergeCell ref="X4272:Y4272"/>
    <mergeCell ref="Z4272:AA4272"/>
    <mergeCell ref="AB4272:AC4272"/>
    <mergeCell ref="AD4272:AE4272"/>
    <mergeCell ref="AF4272:AG4272"/>
    <mergeCell ref="AH4272:AJ4272"/>
    <mergeCell ref="D4273:E4273"/>
    <mergeCell ref="F4273:J4273"/>
    <mergeCell ref="K4273:M4273"/>
    <mergeCell ref="N4273:Q4273"/>
    <mergeCell ref="R4273:U4273"/>
    <mergeCell ref="V4273:W4273"/>
    <mergeCell ref="X4273:Y4273"/>
    <mergeCell ref="Z4273:AA4273"/>
    <mergeCell ref="AB4273:AC4273"/>
    <mergeCell ref="AD4273:AE4273"/>
    <mergeCell ref="AF4273:AG4273"/>
    <mergeCell ref="AH4273:AJ4273"/>
    <mergeCell ref="D4268:E4268"/>
    <mergeCell ref="F4268:J4268"/>
    <mergeCell ref="K4268:M4268"/>
    <mergeCell ref="N4268:Q4268"/>
    <mergeCell ref="R4268:U4268"/>
    <mergeCell ref="V4268:W4268"/>
    <mergeCell ref="X4268:Y4268"/>
    <mergeCell ref="Z4268:AA4268"/>
    <mergeCell ref="AB4268:AC4268"/>
    <mergeCell ref="AD4268:AE4268"/>
    <mergeCell ref="AF4268:AG4268"/>
    <mergeCell ref="AH4268:AJ4268"/>
    <mergeCell ref="D4269:E4269"/>
    <mergeCell ref="F4269:J4269"/>
    <mergeCell ref="K4269:M4269"/>
    <mergeCell ref="N4269:Q4269"/>
    <mergeCell ref="R4269:U4269"/>
    <mergeCell ref="V4269:W4269"/>
    <mergeCell ref="X4269:Y4269"/>
    <mergeCell ref="Z4269:AA4269"/>
    <mergeCell ref="AB4269:AC4269"/>
    <mergeCell ref="AD4269:AE4269"/>
    <mergeCell ref="AF4269:AG4269"/>
    <mergeCell ref="AH4269:AJ4269"/>
    <mergeCell ref="D4270:E4270"/>
    <mergeCell ref="F4270:J4270"/>
    <mergeCell ref="K4270:M4270"/>
    <mergeCell ref="N4270:Q4270"/>
    <mergeCell ref="R4270:U4270"/>
    <mergeCell ref="V4270:W4270"/>
    <mergeCell ref="X4270:Y4270"/>
    <mergeCell ref="Z4270:AA4270"/>
    <mergeCell ref="AB4270:AC4270"/>
    <mergeCell ref="AD4270:AE4270"/>
    <mergeCell ref="AF4270:AG4270"/>
    <mergeCell ref="AH4270:AJ4270"/>
    <mergeCell ref="D4265:E4265"/>
    <mergeCell ref="F4265:J4265"/>
    <mergeCell ref="K4265:M4265"/>
    <mergeCell ref="N4265:Q4265"/>
    <mergeCell ref="R4265:U4265"/>
    <mergeCell ref="V4265:W4265"/>
    <mergeCell ref="X4265:Y4265"/>
    <mergeCell ref="Z4265:AA4265"/>
    <mergeCell ref="AB4265:AC4265"/>
    <mergeCell ref="AD4265:AE4265"/>
    <mergeCell ref="AF4265:AG4265"/>
    <mergeCell ref="AH4265:AJ4265"/>
    <mergeCell ref="D4266:E4266"/>
    <mergeCell ref="F4266:J4266"/>
    <mergeCell ref="K4266:M4266"/>
    <mergeCell ref="N4266:Q4266"/>
    <mergeCell ref="R4266:U4266"/>
    <mergeCell ref="V4266:W4266"/>
    <mergeCell ref="X4266:Y4266"/>
    <mergeCell ref="Z4266:AA4266"/>
    <mergeCell ref="AB4266:AC4266"/>
    <mergeCell ref="AD4266:AE4266"/>
    <mergeCell ref="AF4266:AG4266"/>
    <mergeCell ref="AH4266:AJ4266"/>
    <mergeCell ref="D4267:E4267"/>
    <mergeCell ref="F4267:J4267"/>
    <mergeCell ref="K4267:M4267"/>
    <mergeCell ref="N4267:Q4267"/>
    <mergeCell ref="R4267:U4267"/>
    <mergeCell ref="V4267:W4267"/>
    <mergeCell ref="X4267:Y4267"/>
    <mergeCell ref="Z4267:AA4267"/>
    <mergeCell ref="AB4267:AC4267"/>
    <mergeCell ref="AD4267:AE4267"/>
    <mergeCell ref="AF4267:AG4267"/>
    <mergeCell ref="AH4267:AJ4267"/>
    <mergeCell ref="B4255:F4255"/>
    <mergeCell ref="H4255:R4255"/>
    <mergeCell ref="AB4256:AG4260"/>
    <mergeCell ref="B4257:E4257"/>
    <mergeCell ref="H4257:N4257"/>
    <mergeCell ref="O4257:R4257"/>
    <mergeCell ref="T4257:AA4257"/>
    <mergeCell ref="B4262:B4263"/>
    <mergeCell ref="D4262:E4263"/>
    <mergeCell ref="G4262:H4263"/>
    <mergeCell ref="J4262:M4263"/>
    <mergeCell ref="N4262:O4263"/>
    <mergeCell ref="Q4262:S4263"/>
    <mergeCell ref="T4262:U4263"/>
    <mergeCell ref="X4262:Y4263"/>
    <mergeCell ref="Z4262:AA4263"/>
    <mergeCell ref="AB4262:AB4263"/>
    <mergeCell ref="AC4262:AC4263"/>
    <mergeCell ref="AE4262:AE4263"/>
    <mergeCell ref="AF4262:AF4263"/>
    <mergeCell ref="AG4262:AH4263"/>
    <mergeCell ref="D4264:E4264"/>
    <mergeCell ref="F4264:J4264"/>
    <mergeCell ref="K4264:M4264"/>
    <mergeCell ref="N4264:Q4264"/>
    <mergeCell ref="R4264:U4264"/>
    <mergeCell ref="V4264:W4264"/>
    <mergeCell ref="X4264:Y4264"/>
    <mergeCell ref="Z4264:AA4264"/>
    <mergeCell ref="AB4264:AC4264"/>
    <mergeCell ref="AD4264:AE4264"/>
    <mergeCell ref="AF4264:AG4264"/>
    <mergeCell ref="AH4264:AJ4264"/>
    <mergeCell ref="D4246:E4246"/>
    <mergeCell ref="F4246:J4246"/>
    <mergeCell ref="K4246:M4246"/>
    <mergeCell ref="N4246:Q4246"/>
    <mergeCell ref="R4246:U4246"/>
    <mergeCell ref="V4246:W4246"/>
    <mergeCell ref="D4247:E4247"/>
    <mergeCell ref="F4247:J4247"/>
    <mergeCell ref="K4247:M4247"/>
    <mergeCell ref="N4247:Q4247"/>
    <mergeCell ref="R4247:U4247"/>
    <mergeCell ref="V4247:W4247"/>
    <mergeCell ref="D4248:E4248"/>
    <mergeCell ref="F4248:J4248"/>
    <mergeCell ref="K4248:M4248"/>
    <mergeCell ref="N4248:Q4248"/>
    <mergeCell ref="R4248:U4248"/>
    <mergeCell ref="V4248:W4248"/>
    <mergeCell ref="D4249:E4249"/>
    <mergeCell ref="F4249:J4249"/>
    <mergeCell ref="K4249:M4249"/>
    <mergeCell ref="N4249:Q4249"/>
    <mergeCell ref="R4249:U4249"/>
    <mergeCell ref="V4249:W4249"/>
    <mergeCell ref="D4250:E4250"/>
    <mergeCell ref="F4250:J4250"/>
    <mergeCell ref="K4250:M4250"/>
    <mergeCell ref="N4250:Q4250"/>
    <mergeCell ref="R4250:U4250"/>
    <mergeCell ref="V4250:W4250"/>
    <mergeCell ref="D4251:E4251"/>
    <mergeCell ref="F4251:J4251"/>
    <mergeCell ref="K4251:M4251"/>
    <mergeCell ref="N4251:Q4251"/>
    <mergeCell ref="R4251:U4251"/>
    <mergeCell ref="V4251:W4251"/>
    <mergeCell ref="D4240:E4240"/>
    <mergeCell ref="F4240:J4240"/>
    <mergeCell ref="K4240:M4240"/>
    <mergeCell ref="N4240:Q4240"/>
    <mergeCell ref="R4240:U4240"/>
    <mergeCell ref="V4240:W4240"/>
    <mergeCell ref="D4241:E4241"/>
    <mergeCell ref="F4241:J4241"/>
    <mergeCell ref="K4241:M4241"/>
    <mergeCell ref="N4241:Q4241"/>
    <mergeCell ref="R4241:U4241"/>
    <mergeCell ref="V4241:W4241"/>
    <mergeCell ref="D4242:E4242"/>
    <mergeCell ref="F4242:J4242"/>
    <mergeCell ref="K4242:M4242"/>
    <mergeCell ref="N4242:Q4242"/>
    <mergeCell ref="R4242:U4242"/>
    <mergeCell ref="V4242:W4242"/>
    <mergeCell ref="D4243:E4243"/>
    <mergeCell ref="F4243:J4243"/>
    <mergeCell ref="K4243:M4243"/>
    <mergeCell ref="N4243:Q4243"/>
    <mergeCell ref="R4243:U4243"/>
    <mergeCell ref="V4243:W4243"/>
    <mergeCell ref="D4244:E4244"/>
    <mergeCell ref="F4244:J4244"/>
    <mergeCell ref="K4244:M4244"/>
    <mergeCell ref="N4244:Q4244"/>
    <mergeCell ref="R4244:U4244"/>
    <mergeCell ref="V4244:W4244"/>
    <mergeCell ref="D4245:E4245"/>
    <mergeCell ref="F4245:J4245"/>
    <mergeCell ref="K4245:M4245"/>
    <mergeCell ref="N4245:Q4245"/>
    <mergeCell ref="R4245:U4245"/>
    <mergeCell ref="V4245:W4245"/>
    <mergeCell ref="D4234:E4234"/>
    <mergeCell ref="F4234:J4234"/>
    <mergeCell ref="K4234:M4234"/>
    <mergeCell ref="N4234:Q4234"/>
    <mergeCell ref="R4234:U4234"/>
    <mergeCell ref="V4234:W4234"/>
    <mergeCell ref="D4235:E4235"/>
    <mergeCell ref="F4235:J4235"/>
    <mergeCell ref="K4235:M4235"/>
    <mergeCell ref="N4235:Q4235"/>
    <mergeCell ref="R4235:U4235"/>
    <mergeCell ref="V4235:W4235"/>
    <mergeCell ref="D4236:E4236"/>
    <mergeCell ref="F4236:J4236"/>
    <mergeCell ref="K4236:M4236"/>
    <mergeCell ref="N4236:Q4236"/>
    <mergeCell ref="R4236:U4236"/>
    <mergeCell ref="V4236:W4236"/>
    <mergeCell ref="D4237:E4237"/>
    <mergeCell ref="F4237:J4237"/>
    <mergeCell ref="K4237:M4237"/>
    <mergeCell ref="N4237:Q4237"/>
    <mergeCell ref="R4237:U4237"/>
    <mergeCell ref="V4237:W4237"/>
    <mergeCell ref="D4238:E4238"/>
    <mergeCell ref="F4238:J4238"/>
    <mergeCell ref="K4238:M4238"/>
    <mergeCell ref="N4238:Q4238"/>
    <mergeCell ref="R4238:U4238"/>
    <mergeCell ref="V4238:W4238"/>
    <mergeCell ref="D4239:E4239"/>
    <mergeCell ref="F4239:J4239"/>
    <mergeCell ref="K4239:M4239"/>
    <mergeCell ref="N4239:Q4239"/>
    <mergeCell ref="R4239:U4239"/>
    <mergeCell ref="V4239:W4239"/>
    <mergeCell ref="D4228:E4228"/>
    <mergeCell ref="F4228:J4228"/>
    <mergeCell ref="K4228:M4228"/>
    <mergeCell ref="N4228:Q4228"/>
    <mergeCell ref="R4228:U4228"/>
    <mergeCell ref="V4228:W4228"/>
    <mergeCell ref="T4226:U4227"/>
    <mergeCell ref="X4226:Y4227"/>
    <mergeCell ref="D4229:E4229"/>
    <mergeCell ref="F4229:J4229"/>
    <mergeCell ref="K4229:M4229"/>
    <mergeCell ref="N4229:Q4229"/>
    <mergeCell ref="R4229:U4229"/>
    <mergeCell ref="V4229:W4229"/>
    <mergeCell ref="D4230:E4230"/>
    <mergeCell ref="F4230:J4230"/>
    <mergeCell ref="K4230:M4230"/>
    <mergeCell ref="N4230:Q4230"/>
    <mergeCell ref="R4230:U4230"/>
    <mergeCell ref="V4230:W4230"/>
    <mergeCell ref="D4231:E4231"/>
    <mergeCell ref="F4231:J4231"/>
    <mergeCell ref="K4231:M4231"/>
    <mergeCell ref="N4231:Q4231"/>
    <mergeCell ref="R4231:U4231"/>
    <mergeCell ref="V4231:W4231"/>
    <mergeCell ref="D4232:E4232"/>
    <mergeCell ref="F4232:J4232"/>
    <mergeCell ref="K4232:M4232"/>
    <mergeCell ref="N4232:Q4232"/>
    <mergeCell ref="R4232:U4232"/>
    <mergeCell ref="V4232:W4232"/>
    <mergeCell ref="D4233:E4233"/>
    <mergeCell ref="F4233:J4233"/>
    <mergeCell ref="K4233:M4233"/>
    <mergeCell ref="N4233:Q4233"/>
    <mergeCell ref="R4233:U4233"/>
    <mergeCell ref="V4233:W4233"/>
    <mergeCell ref="D4216:E4216"/>
    <mergeCell ref="F4216:J4216"/>
    <mergeCell ref="K4216:M4216"/>
    <mergeCell ref="N4216:Q4216"/>
    <mergeCell ref="R4216:U4216"/>
    <mergeCell ref="V4216:W4216"/>
    <mergeCell ref="X4216:Y4216"/>
    <mergeCell ref="Z4216:AA4216"/>
    <mergeCell ref="AB4216:AC4216"/>
    <mergeCell ref="AD4216:AE4216"/>
    <mergeCell ref="AF4216:AG4216"/>
    <mergeCell ref="AH4216:AJ4216"/>
    <mergeCell ref="D4217:E4217"/>
    <mergeCell ref="F4217:J4217"/>
    <mergeCell ref="K4217:M4217"/>
    <mergeCell ref="N4217:Q4217"/>
    <mergeCell ref="R4217:U4217"/>
    <mergeCell ref="V4217:W4217"/>
    <mergeCell ref="X4217:Y4217"/>
    <mergeCell ref="Z4217:AA4217"/>
    <mergeCell ref="AB4217:AC4217"/>
    <mergeCell ref="AD4217:AE4217"/>
    <mergeCell ref="AF4217:AG4217"/>
    <mergeCell ref="AH4217:AJ4217"/>
    <mergeCell ref="B4218:E4218"/>
    <mergeCell ref="B4219:F4219"/>
    <mergeCell ref="H4219:R4219"/>
    <mergeCell ref="AB4220:AG4224"/>
    <mergeCell ref="B4221:E4221"/>
    <mergeCell ref="H4221:N4221"/>
    <mergeCell ref="O4221:R4221"/>
    <mergeCell ref="T4221:AA4221"/>
    <mergeCell ref="Z4226:AA4227"/>
    <mergeCell ref="AB4226:AB4227"/>
    <mergeCell ref="AC4226:AC4227"/>
    <mergeCell ref="AE4226:AE4227"/>
    <mergeCell ref="B4226:B4227"/>
    <mergeCell ref="D4226:E4227"/>
    <mergeCell ref="G4226:H4227"/>
    <mergeCell ref="J4226:M4227"/>
    <mergeCell ref="N4226:O4227"/>
    <mergeCell ref="Q4226:S4227"/>
    <mergeCell ref="AF4226:AF4227"/>
    <mergeCell ref="AG4226:AH4227"/>
    <mergeCell ref="D4213:E4213"/>
    <mergeCell ref="F4213:J4213"/>
    <mergeCell ref="K4213:M4213"/>
    <mergeCell ref="N4213:Q4213"/>
    <mergeCell ref="R4213:U4213"/>
    <mergeCell ref="V4213:W4213"/>
    <mergeCell ref="X4213:Y4213"/>
    <mergeCell ref="Z4213:AA4213"/>
    <mergeCell ref="AB4213:AC4213"/>
    <mergeCell ref="AD4213:AE4213"/>
    <mergeCell ref="AF4213:AG4213"/>
    <mergeCell ref="AH4213:AJ4213"/>
    <mergeCell ref="D4214:E4214"/>
    <mergeCell ref="F4214:J4214"/>
    <mergeCell ref="K4214:M4214"/>
    <mergeCell ref="N4214:Q4214"/>
    <mergeCell ref="R4214:U4214"/>
    <mergeCell ref="V4214:W4214"/>
    <mergeCell ref="X4214:Y4214"/>
    <mergeCell ref="Z4214:AA4214"/>
    <mergeCell ref="AB4214:AC4214"/>
    <mergeCell ref="AD4214:AE4214"/>
    <mergeCell ref="AF4214:AG4214"/>
    <mergeCell ref="AH4214:AJ4214"/>
    <mergeCell ref="D4215:E4215"/>
    <mergeCell ref="F4215:J4215"/>
    <mergeCell ref="K4215:M4215"/>
    <mergeCell ref="N4215:Q4215"/>
    <mergeCell ref="R4215:U4215"/>
    <mergeCell ref="V4215:W4215"/>
    <mergeCell ref="X4215:Y4215"/>
    <mergeCell ref="Z4215:AA4215"/>
    <mergeCell ref="AB4215:AC4215"/>
    <mergeCell ref="AD4215:AE4215"/>
    <mergeCell ref="AF4215:AG4215"/>
    <mergeCell ref="AH4215:AJ4215"/>
    <mergeCell ref="D4210:E4210"/>
    <mergeCell ref="F4210:J4210"/>
    <mergeCell ref="K4210:M4210"/>
    <mergeCell ref="N4210:Q4210"/>
    <mergeCell ref="R4210:U4210"/>
    <mergeCell ref="V4210:W4210"/>
    <mergeCell ref="X4210:Y4210"/>
    <mergeCell ref="Z4210:AA4210"/>
    <mergeCell ref="AB4210:AC4210"/>
    <mergeCell ref="AD4210:AE4210"/>
    <mergeCell ref="AF4210:AG4210"/>
    <mergeCell ref="AH4210:AJ4210"/>
    <mergeCell ref="D4211:E4211"/>
    <mergeCell ref="F4211:J4211"/>
    <mergeCell ref="K4211:M4211"/>
    <mergeCell ref="N4211:Q4211"/>
    <mergeCell ref="R4211:U4211"/>
    <mergeCell ref="V4211:W4211"/>
    <mergeCell ref="X4211:Y4211"/>
    <mergeCell ref="Z4211:AA4211"/>
    <mergeCell ref="AB4211:AC4211"/>
    <mergeCell ref="AD4211:AE4211"/>
    <mergeCell ref="AF4211:AG4211"/>
    <mergeCell ref="AH4211:AJ4211"/>
    <mergeCell ref="D4212:E4212"/>
    <mergeCell ref="F4212:J4212"/>
    <mergeCell ref="K4212:M4212"/>
    <mergeCell ref="N4212:Q4212"/>
    <mergeCell ref="R4212:U4212"/>
    <mergeCell ref="V4212:W4212"/>
    <mergeCell ref="X4212:Y4212"/>
    <mergeCell ref="Z4212:AA4212"/>
    <mergeCell ref="AB4212:AC4212"/>
    <mergeCell ref="AD4212:AE4212"/>
    <mergeCell ref="AF4212:AG4212"/>
    <mergeCell ref="AH4212:AJ4212"/>
    <mergeCell ref="D4207:E4207"/>
    <mergeCell ref="F4207:J4207"/>
    <mergeCell ref="K4207:M4207"/>
    <mergeCell ref="N4207:Q4207"/>
    <mergeCell ref="R4207:U4207"/>
    <mergeCell ref="V4207:W4207"/>
    <mergeCell ref="X4207:Y4207"/>
    <mergeCell ref="Z4207:AA4207"/>
    <mergeCell ref="AB4207:AC4207"/>
    <mergeCell ref="AD4207:AE4207"/>
    <mergeCell ref="AF4207:AG4207"/>
    <mergeCell ref="AH4207:AJ4207"/>
    <mergeCell ref="D4208:E4208"/>
    <mergeCell ref="F4208:J4208"/>
    <mergeCell ref="K4208:M4208"/>
    <mergeCell ref="N4208:Q4208"/>
    <mergeCell ref="R4208:U4208"/>
    <mergeCell ref="V4208:W4208"/>
    <mergeCell ref="X4208:Y4208"/>
    <mergeCell ref="Z4208:AA4208"/>
    <mergeCell ref="AB4208:AC4208"/>
    <mergeCell ref="AD4208:AE4208"/>
    <mergeCell ref="AF4208:AG4208"/>
    <mergeCell ref="AH4208:AJ4208"/>
    <mergeCell ref="D4209:E4209"/>
    <mergeCell ref="F4209:J4209"/>
    <mergeCell ref="K4209:M4209"/>
    <mergeCell ref="N4209:Q4209"/>
    <mergeCell ref="R4209:U4209"/>
    <mergeCell ref="V4209:W4209"/>
    <mergeCell ref="X4209:Y4209"/>
    <mergeCell ref="Z4209:AA4209"/>
    <mergeCell ref="AB4209:AC4209"/>
    <mergeCell ref="AD4209:AE4209"/>
    <mergeCell ref="AF4209:AG4209"/>
    <mergeCell ref="AH4209:AJ4209"/>
    <mergeCell ref="D4204:E4204"/>
    <mergeCell ref="F4204:J4204"/>
    <mergeCell ref="K4204:M4204"/>
    <mergeCell ref="N4204:Q4204"/>
    <mergeCell ref="R4204:U4204"/>
    <mergeCell ref="V4204:W4204"/>
    <mergeCell ref="X4204:Y4204"/>
    <mergeCell ref="Z4204:AA4204"/>
    <mergeCell ref="AB4204:AC4204"/>
    <mergeCell ref="AD4204:AE4204"/>
    <mergeCell ref="AF4204:AG4204"/>
    <mergeCell ref="AH4204:AJ4204"/>
    <mergeCell ref="D4205:E4205"/>
    <mergeCell ref="F4205:J4205"/>
    <mergeCell ref="K4205:M4205"/>
    <mergeCell ref="N4205:Q4205"/>
    <mergeCell ref="R4205:U4205"/>
    <mergeCell ref="V4205:W4205"/>
    <mergeCell ref="X4205:Y4205"/>
    <mergeCell ref="Z4205:AA4205"/>
    <mergeCell ref="AB4205:AC4205"/>
    <mergeCell ref="AD4205:AE4205"/>
    <mergeCell ref="AF4205:AG4205"/>
    <mergeCell ref="AH4205:AJ4205"/>
    <mergeCell ref="D4206:E4206"/>
    <mergeCell ref="F4206:J4206"/>
    <mergeCell ref="K4206:M4206"/>
    <mergeCell ref="N4206:Q4206"/>
    <mergeCell ref="R4206:U4206"/>
    <mergeCell ref="V4206:W4206"/>
    <mergeCell ref="X4206:Y4206"/>
    <mergeCell ref="Z4206:AA4206"/>
    <mergeCell ref="AB4206:AC4206"/>
    <mergeCell ref="AD4206:AE4206"/>
    <mergeCell ref="AF4206:AG4206"/>
    <mergeCell ref="AH4206:AJ4206"/>
    <mergeCell ref="D4201:E4201"/>
    <mergeCell ref="F4201:J4201"/>
    <mergeCell ref="K4201:M4201"/>
    <mergeCell ref="N4201:Q4201"/>
    <mergeCell ref="R4201:U4201"/>
    <mergeCell ref="V4201:W4201"/>
    <mergeCell ref="X4201:Y4201"/>
    <mergeCell ref="Z4201:AA4201"/>
    <mergeCell ref="AB4201:AC4201"/>
    <mergeCell ref="AD4201:AE4201"/>
    <mergeCell ref="AF4201:AG4201"/>
    <mergeCell ref="AH4201:AJ4201"/>
    <mergeCell ref="D4202:E4202"/>
    <mergeCell ref="F4202:J4202"/>
    <mergeCell ref="K4202:M4202"/>
    <mergeCell ref="N4202:Q4202"/>
    <mergeCell ref="R4202:U4202"/>
    <mergeCell ref="V4202:W4202"/>
    <mergeCell ref="X4202:Y4202"/>
    <mergeCell ref="Z4202:AA4202"/>
    <mergeCell ref="AB4202:AC4202"/>
    <mergeCell ref="AD4202:AE4202"/>
    <mergeCell ref="AF4202:AG4202"/>
    <mergeCell ref="AH4202:AJ4202"/>
    <mergeCell ref="D4203:E4203"/>
    <mergeCell ref="F4203:J4203"/>
    <mergeCell ref="K4203:M4203"/>
    <mergeCell ref="N4203:Q4203"/>
    <mergeCell ref="R4203:U4203"/>
    <mergeCell ref="V4203:W4203"/>
    <mergeCell ref="X4203:Y4203"/>
    <mergeCell ref="Z4203:AA4203"/>
    <mergeCell ref="AB4203:AC4203"/>
    <mergeCell ref="AD4203:AE4203"/>
    <mergeCell ref="AF4203:AG4203"/>
    <mergeCell ref="AH4203:AJ4203"/>
    <mergeCell ref="D4198:E4198"/>
    <mergeCell ref="F4198:J4198"/>
    <mergeCell ref="K4198:M4198"/>
    <mergeCell ref="N4198:Q4198"/>
    <mergeCell ref="R4198:U4198"/>
    <mergeCell ref="V4198:W4198"/>
    <mergeCell ref="X4198:Y4198"/>
    <mergeCell ref="Z4198:AA4198"/>
    <mergeCell ref="AB4198:AC4198"/>
    <mergeCell ref="AD4198:AE4198"/>
    <mergeCell ref="AF4198:AG4198"/>
    <mergeCell ref="AH4198:AJ4198"/>
    <mergeCell ref="D4199:E4199"/>
    <mergeCell ref="F4199:J4199"/>
    <mergeCell ref="K4199:M4199"/>
    <mergeCell ref="N4199:Q4199"/>
    <mergeCell ref="R4199:U4199"/>
    <mergeCell ref="V4199:W4199"/>
    <mergeCell ref="X4199:Y4199"/>
    <mergeCell ref="Z4199:AA4199"/>
    <mergeCell ref="AB4199:AC4199"/>
    <mergeCell ref="AD4199:AE4199"/>
    <mergeCell ref="AF4199:AG4199"/>
    <mergeCell ref="AH4199:AJ4199"/>
    <mergeCell ref="D4200:E4200"/>
    <mergeCell ref="F4200:J4200"/>
    <mergeCell ref="K4200:M4200"/>
    <mergeCell ref="N4200:Q4200"/>
    <mergeCell ref="R4200:U4200"/>
    <mergeCell ref="V4200:W4200"/>
    <mergeCell ref="X4200:Y4200"/>
    <mergeCell ref="Z4200:AA4200"/>
    <mergeCell ref="AB4200:AC4200"/>
    <mergeCell ref="AD4200:AE4200"/>
    <mergeCell ref="AF4200:AG4200"/>
    <mergeCell ref="AH4200:AJ4200"/>
    <mergeCell ref="D4195:E4195"/>
    <mergeCell ref="F4195:J4195"/>
    <mergeCell ref="K4195:M4195"/>
    <mergeCell ref="N4195:Q4195"/>
    <mergeCell ref="R4195:U4195"/>
    <mergeCell ref="V4195:W4195"/>
    <mergeCell ref="X4195:Y4195"/>
    <mergeCell ref="Z4195:AA4195"/>
    <mergeCell ref="AB4195:AC4195"/>
    <mergeCell ref="AD4195:AE4195"/>
    <mergeCell ref="AF4195:AG4195"/>
    <mergeCell ref="AH4195:AJ4195"/>
    <mergeCell ref="D4196:E4196"/>
    <mergeCell ref="F4196:J4196"/>
    <mergeCell ref="K4196:M4196"/>
    <mergeCell ref="N4196:Q4196"/>
    <mergeCell ref="R4196:U4196"/>
    <mergeCell ref="V4196:W4196"/>
    <mergeCell ref="X4196:Y4196"/>
    <mergeCell ref="Z4196:AA4196"/>
    <mergeCell ref="AB4196:AC4196"/>
    <mergeCell ref="AD4196:AE4196"/>
    <mergeCell ref="AF4196:AG4196"/>
    <mergeCell ref="AH4196:AJ4196"/>
    <mergeCell ref="D4197:E4197"/>
    <mergeCell ref="F4197:J4197"/>
    <mergeCell ref="K4197:M4197"/>
    <mergeCell ref="N4197:Q4197"/>
    <mergeCell ref="R4197:U4197"/>
    <mergeCell ref="V4197:W4197"/>
    <mergeCell ref="X4197:Y4197"/>
    <mergeCell ref="Z4197:AA4197"/>
    <mergeCell ref="AB4197:AC4197"/>
    <mergeCell ref="AD4197:AE4197"/>
    <mergeCell ref="AF4197:AG4197"/>
    <mergeCell ref="AH4197:AJ4197"/>
    <mergeCell ref="D4192:E4192"/>
    <mergeCell ref="F4192:J4192"/>
    <mergeCell ref="K4192:M4192"/>
    <mergeCell ref="N4192:Q4192"/>
    <mergeCell ref="R4192:U4192"/>
    <mergeCell ref="V4192:W4192"/>
    <mergeCell ref="X4192:Y4192"/>
    <mergeCell ref="Z4192:AA4192"/>
    <mergeCell ref="AB4192:AC4192"/>
    <mergeCell ref="AD4192:AE4192"/>
    <mergeCell ref="AF4192:AG4192"/>
    <mergeCell ref="AH4192:AJ4192"/>
    <mergeCell ref="D4193:E4193"/>
    <mergeCell ref="F4193:J4193"/>
    <mergeCell ref="K4193:M4193"/>
    <mergeCell ref="N4193:Q4193"/>
    <mergeCell ref="R4193:U4193"/>
    <mergeCell ref="V4193:W4193"/>
    <mergeCell ref="X4193:Y4193"/>
    <mergeCell ref="Z4193:AA4193"/>
    <mergeCell ref="AB4193:AC4193"/>
    <mergeCell ref="AD4193:AE4193"/>
    <mergeCell ref="AF4193:AG4193"/>
    <mergeCell ref="AH4193:AJ4193"/>
    <mergeCell ref="D4194:E4194"/>
    <mergeCell ref="F4194:J4194"/>
    <mergeCell ref="K4194:M4194"/>
    <mergeCell ref="N4194:Q4194"/>
    <mergeCell ref="R4194:U4194"/>
    <mergeCell ref="V4194:W4194"/>
    <mergeCell ref="X4194:Y4194"/>
    <mergeCell ref="Z4194:AA4194"/>
    <mergeCell ref="AB4194:AC4194"/>
    <mergeCell ref="AD4194:AE4194"/>
    <mergeCell ref="AF4194:AG4194"/>
    <mergeCell ref="AH4194:AJ4194"/>
    <mergeCell ref="D4189:E4189"/>
    <mergeCell ref="F4189:J4189"/>
    <mergeCell ref="K4189:M4189"/>
    <mergeCell ref="N4189:Q4189"/>
    <mergeCell ref="R4189:U4189"/>
    <mergeCell ref="V4189:W4189"/>
    <mergeCell ref="X4189:Y4189"/>
    <mergeCell ref="Z4189:AA4189"/>
    <mergeCell ref="AB4189:AC4189"/>
    <mergeCell ref="AD4189:AE4189"/>
    <mergeCell ref="AF4189:AG4189"/>
    <mergeCell ref="AH4189:AJ4189"/>
    <mergeCell ref="D4190:E4190"/>
    <mergeCell ref="F4190:J4190"/>
    <mergeCell ref="K4190:M4190"/>
    <mergeCell ref="N4190:Q4190"/>
    <mergeCell ref="R4190:U4190"/>
    <mergeCell ref="V4190:W4190"/>
    <mergeCell ref="X4190:Y4190"/>
    <mergeCell ref="Z4190:AA4190"/>
    <mergeCell ref="AB4190:AC4190"/>
    <mergeCell ref="AD4190:AE4190"/>
    <mergeCell ref="AF4190:AG4190"/>
    <mergeCell ref="AH4190:AJ4190"/>
    <mergeCell ref="D4191:E4191"/>
    <mergeCell ref="F4191:J4191"/>
    <mergeCell ref="K4191:M4191"/>
    <mergeCell ref="N4191:Q4191"/>
    <mergeCell ref="R4191:U4191"/>
    <mergeCell ref="V4191:W4191"/>
    <mergeCell ref="X4191:Y4191"/>
    <mergeCell ref="Z4191:AA4191"/>
    <mergeCell ref="AB4191:AC4191"/>
    <mergeCell ref="AD4191:AE4191"/>
    <mergeCell ref="AF4191:AG4191"/>
    <mergeCell ref="AH4191:AJ4191"/>
    <mergeCell ref="D4186:E4186"/>
    <mergeCell ref="F4186:J4186"/>
    <mergeCell ref="K4186:M4186"/>
    <mergeCell ref="N4186:Q4186"/>
    <mergeCell ref="R4186:U4186"/>
    <mergeCell ref="V4186:W4186"/>
    <mergeCell ref="X4186:Y4186"/>
    <mergeCell ref="Z4186:AA4186"/>
    <mergeCell ref="AB4186:AC4186"/>
    <mergeCell ref="AD4186:AE4186"/>
    <mergeCell ref="AF4186:AG4186"/>
    <mergeCell ref="AH4186:AJ4186"/>
    <mergeCell ref="D4187:E4187"/>
    <mergeCell ref="F4187:J4187"/>
    <mergeCell ref="K4187:M4187"/>
    <mergeCell ref="N4187:Q4187"/>
    <mergeCell ref="R4187:U4187"/>
    <mergeCell ref="V4187:W4187"/>
    <mergeCell ref="X4187:Y4187"/>
    <mergeCell ref="Z4187:AA4187"/>
    <mergeCell ref="AB4187:AC4187"/>
    <mergeCell ref="AD4187:AE4187"/>
    <mergeCell ref="AF4187:AG4187"/>
    <mergeCell ref="AH4187:AJ4187"/>
    <mergeCell ref="D4188:E4188"/>
    <mergeCell ref="F4188:J4188"/>
    <mergeCell ref="K4188:M4188"/>
    <mergeCell ref="N4188:Q4188"/>
    <mergeCell ref="R4188:U4188"/>
    <mergeCell ref="V4188:W4188"/>
    <mergeCell ref="X4188:Y4188"/>
    <mergeCell ref="Z4188:AA4188"/>
    <mergeCell ref="AB4188:AC4188"/>
    <mergeCell ref="AD4188:AE4188"/>
    <mergeCell ref="AF4188:AG4188"/>
    <mergeCell ref="AH4188:AJ4188"/>
    <mergeCell ref="D4183:E4183"/>
    <mergeCell ref="F4183:J4183"/>
    <mergeCell ref="K4183:M4183"/>
    <mergeCell ref="N4183:Q4183"/>
    <mergeCell ref="R4183:U4183"/>
    <mergeCell ref="V4183:W4183"/>
    <mergeCell ref="X4183:Y4183"/>
    <mergeCell ref="Z4183:AA4183"/>
    <mergeCell ref="AB4183:AC4183"/>
    <mergeCell ref="AD4183:AE4183"/>
    <mergeCell ref="AF4183:AG4183"/>
    <mergeCell ref="AH4183:AJ4183"/>
    <mergeCell ref="D4184:E4184"/>
    <mergeCell ref="F4184:J4184"/>
    <mergeCell ref="K4184:M4184"/>
    <mergeCell ref="N4184:Q4184"/>
    <mergeCell ref="R4184:U4184"/>
    <mergeCell ref="V4184:W4184"/>
    <mergeCell ref="X4184:Y4184"/>
    <mergeCell ref="Z4184:AA4184"/>
    <mergeCell ref="AB4184:AC4184"/>
    <mergeCell ref="AD4184:AE4184"/>
    <mergeCell ref="AF4184:AG4184"/>
    <mergeCell ref="AH4184:AJ4184"/>
    <mergeCell ref="D4185:E4185"/>
    <mergeCell ref="F4185:J4185"/>
    <mergeCell ref="K4185:M4185"/>
    <mergeCell ref="N4185:Q4185"/>
    <mergeCell ref="R4185:U4185"/>
    <mergeCell ref="V4185:W4185"/>
    <mergeCell ref="X4185:Y4185"/>
    <mergeCell ref="Z4185:AA4185"/>
    <mergeCell ref="AB4185:AC4185"/>
    <mergeCell ref="AD4185:AE4185"/>
    <mergeCell ref="AF4185:AG4185"/>
    <mergeCell ref="AH4185:AJ4185"/>
    <mergeCell ref="D4180:E4180"/>
    <mergeCell ref="F4180:J4180"/>
    <mergeCell ref="K4180:M4180"/>
    <mergeCell ref="N4180:Q4180"/>
    <mergeCell ref="R4180:U4180"/>
    <mergeCell ref="V4180:W4180"/>
    <mergeCell ref="X4180:Y4180"/>
    <mergeCell ref="Z4180:AA4180"/>
    <mergeCell ref="AB4180:AC4180"/>
    <mergeCell ref="AD4180:AE4180"/>
    <mergeCell ref="AF4180:AG4180"/>
    <mergeCell ref="AH4180:AJ4180"/>
    <mergeCell ref="D4181:E4181"/>
    <mergeCell ref="F4181:J4181"/>
    <mergeCell ref="K4181:M4181"/>
    <mergeCell ref="N4181:Q4181"/>
    <mergeCell ref="R4181:U4181"/>
    <mergeCell ref="V4181:W4181"/>
    <mergeCell ref="X4181:Y4181"/>
    <mergeCell ref="Z4181:AA4181"/>
    <mergeCell ref="AB4181:AC4181"/>
    <mergeCell ref="AD4181:AE4181"/>
    <mergeCell ref="AF4181:AG4181"/>
    <mergeCell ref="AH4181:AJ4181"/>
    <mergeCell ref="D4182:E4182"/>
    <mergeCell ref="F4182:J4182"/>
    <mergeCell ref="K4182:M4182"/>
    <mergeCell ref="N4182:Q4182"/>
    <mergeCell ref="R4182:U4182"/>
    <mergeCell ref="V4182:W4182"/>
    <mergeCell ref="X4182:Y4182"/>
    <mergeCell ref="Z4182:AA4182"/>
    <mergeCell ref="AB4182:AC4182"/>
    <mergeCell ref="AD4182:AE4182"/>
    <mergeCell ref="AF4182:AG4182"/>
    <mergeCell ref="AH4182:AJ4182"/>
    <mergeCell ref="B4170:F4170"/>
    <mergeCell ref="H4170:R4170"/>
    <mergeCell ref="AB4171:AG4175"/>
    <mergeCell ref="B4172:E4172"/>
    <mergeCell ref="H4172:N4172"/>
    <mergeCell ref="O4172:R4172"/>
    <mergeCell ref="T4172:AA4172"/>
    <mergeCell ref="B4177:B4178"/>
    <mergeCell ref="D4177:E4178"/>
    <mergeCell ref="G4177:H4178"/>
    <mergeCell ref="J4177:M4178"/>
    <mergeCell ref="N4177:O4178"/>
    <mergeCell ref="Q4177:S4178"/>
    <mergeCell ref="T4177:U4178"/>
    <mergeCell ref="X4177:Y4178"/>
    <mergeCell ref="Z4177:AA4178"/>
    <mergeCell ref="AB4177:AB4178"/>
    <mergeCell ref="AC4177:AC4178"/>
    <mergeCell ref="AE4177:AE4178"/>
    <mergeCell ref="AF4177:AF4178"/>
    <mergeCell ref="AG4177:AH4178"/>
    <mergeCell ref="D4179:E4179"/>
    <mergeCell ref="F4179:J4179"/>
    <mergeCell ref="K4179:M4179"/>
    <mergeCell ref="N4179:Q4179"/>
    <mergeCell ref="R4179:U4179"/>
    <mergeCell ref="V4179:W4179"/>
    <mergeCell ref="X4179:Y4179"/>
    <mergeCell ref="Z4179:AA4179"/>
    <mergeCell ref="AB4179:AC4179"/>
    <mergeCell ref="AD4179:AE4179"/>
    <mergeCell ref="AF4179:AG4179"/>
    <mergeCell ref="AH4179:AJ4179"/>
    <mergeCell ref="D4161:E4161"/>
    <mergeCell ref="F4161:J4161"/>
    <mergeCell ref="K4161:M4161"/>
    <mergeCell ref="N4161:Q4161"/>
    <mergeCell ref="R4161:U4161"/>
    <mergeCell ref="V4161:W4161"/>
    <mergeCell ref="D4162:E4162"/>
    <mergeCell ref="F4162:J4162"/>
    <mergeCell ref="K4162:M4162"/>
    <mergeCell ref="N4162:Q4162"/>
    <mergeCell ref="R4162:U4162"/>
    <mergeCell ref="V4162:W4162"/>
    <mergeCell ref="D4163:E4163"/>
    <mergeCell ref="F4163:J4163"/>
    <mergeCell ref="K4163:M4163"/>
    <mergeCell ref="N4163:Q4163"/>
    <mergeCell ref="R4163:U4163"/>
    <mergeCell ref="V4163:W4163"/>
    <mergeCell ref="D4164:E4164"/>
    <mergeCell ref="F4164:J4164"/>
    <mergeCell ref="K4164:M4164"/>
    <mergeCell ref="N4164:Q4164"/>
    <mergeCell ref="R4164:U4164"/>
    <mergeCell ref="V4164:W4164"/>
    <mergeCell ref="D4165:E4165"/>
    <mergeCell ref="F4165:J4165"/>
    <mergeCell ref="K4165:M4165"/>
    <mergeCell ref="N4165:Q4165"/>
    <mergeCell ref="R4165:U4165"/>
    <mergeCell ref="V4165:W4165"/>
    <mergeCell ref="D4166:E4166"/>
    <mergeCell ref="F4166:J4166"/>
    <mergeCell ref="K4166:M4166"/>
    <mergeCell ref="N4166:Q4166"/>
    <mergeCell ref="R4166:U4166"/>
    <mergeCell ref="V4166:W4166"/>
    <mergeCell ref="D4155:E4155"/>
    <mergeCell ref="F4155:J4155"/>
    <mergeCell ref="K4155:M4155"/>
    <mergeCell ref="N4155:Q4155"/>
    <mergeCell ref="R4155:U4155"/>
    <mergeCell ref="V4155:W4155"/>
    <mergeCell ref="D4156:E4156"/>
    <mergeCell ref="F4156:J4156"/>
    <mergeCell ref="K4156:M4156"/>
    <mergeCell ref="N4156:Q4156"/>
    <mergeCell ref="R4156:U4156"/>
    <mergeCell ref="V4156:W4156"/>
    <mergeCell ref="D4157:E4157"/>
    <mergeCell ref="F4157:J4157"/>
    <mergeCell ref="K4157:M4157"/>
    <mergeCell ref="N4157:Q4157"/>
    <mergeCell ref="R4157:U4157"/>
    <mergeCell ref="V4157:W4157"/>
    <mergeCell ref="D4158:E4158"/>
    <mergeCell ref="F4158:J4158"/>
    <mergeCell ref="K4158:M4158"/>
    <mergeCell ref="N4158:Q4158"/>
    <mergeCell ref="R4158:U4158"/>
    <mergeCell ref="V4158:W4158"/>
    <mergeCell ref="D4159:E4159"/>
    <mergeCell ref="F4159:J4159"/>
    <mergeCell ref="K4159:M4159"/>
    <mergeCell ref="N4159:Q4159"/>
    <mergeCell ref="R4159:U4159"/>
    <mergeCell ref="V4159:W4159"/>
    <mergeCell ref="D4160:E4160"/>
    <mergeCell ref="F4160:J4160"/>
    <mergeCell ref="K4160:M4160"/>
    <mergeCell ref="N4160:Q4160"/>
    <mergeCell ref="R4160:U4160"/>
    <mergeCell ref="V4160:W4160"/>
    <mergeCell ref="D4149:E4149"/>
    <mergeCell ref="F4149:J4149"/>
    <mergeCell ref="K4149:M4149"/>
    <mergeCell ref="N4149:Q4149"/>
    <mergeCell ref="R4149:U4149"/>
    <mergeCell ref="V4149:W4149"/>
    <mergeCell ref="D4150:E4150"/>
    <mergeCell ref="F4150:J4150"/>
    <mergeCell ref="K4150:M4150"/>
    <mergeCell ref="N4150:Q4150"/>
    <mergeCell ref="R4150:U4150"/>
    <mergeCell ref="V4150:W4150"/>
    <mergeCell ref="D4151:E4151"/>
    <mergeCell ref="F4151:J4151"/>
    <mergeCell ref="K4151:M4151"/>
    <mergeCell ref="N4151:Q4151"/>
    <mergeCell ref="R4151:U4151"/>
    <mergeCell ref="V4151:W4151"/>
    <mergeCell ref="D4152:E4152"/>
    <mergeCell ref="F4152:J4152"/>
    <mergeCell ref="K4152:M4152"/>
    <mergeCell ref="N4152:Q4152"/>
    <mergeCell ref="R4152:U4152"/>
    <mergeCell ref="V4152:W4152"/>
    <mergeCell ref="D4153:E4153"/>
    <mergeCell ref="F4153:J4153"/>
    <mergeCell ref="K4153:M4153"/>
    <mergeCell ref="N4153:Q4153"/>
    <mergeCell ref="R4153:U4153"/>
    <mergeCell ref="V4153:W4153"/>
    <mergeCell ref="D4154:E4154"/>
    <mergeCell ref="F4154:J4154"/>
    <mergeCell ref="K4154:M4154"/>
    <mergeCell ref="N4154:Q4154"/>
    <mergeCell ref="R4154:U4154"/>
    <mergeCell ref="V4154:W4154"/>
    <mergeCell ref="D4143:E4143"/>
    <mergeCell ref="F4143:J4143"/>
    <mergeCell ref="K4143:M4143"/>
    <mergeCell ref="N4143:Q4143"/>
    <mergeCell ref="R4143:U4143"/>
    <mergeCell ref="V4143:W4143"/>
    <mergeCell ref="T4141:U4142"/>
    <mergeCell ref="X4141:Y4142"/>
    <mergeCell ref="D4144:E4144"/>
    <mergeCell ref="F4144:J4144"/>
    <mergeCell ref="K4144:M4144"/>
    <mergeCell ref="N4144:Q4144"/>
    <mergeCell ref="R4144:U4144"/>
    <mergeCell ref="V4144:W4144"/>
    <mergeCell ref="D4145:E4145"/>
    <mergeCell ref="F4145:J4145"/>
    <mergeCell ref="K4145:M4145"/>
    <mergeCell ref="N4145:Q4145"/>
    <mergeCell ref="R4145:U4145"/>
    <mergeCell ref="V4145:W4145"/>
    <mergeCell ref="D4146:E4146"/>
    <mergeCell ref="F4146:J4146"/>
    <mergeCell ref="K4146:M4146"/>
    <mergeCell ref="N4146:Q4146"/>
    <mergeCell ref="R4146:U4146"/>
    <mergeCell ref="V4146:W4146"/>
    <mergeCell ref="D4147:E4147"/>
    <mergeCell ref="F4147:J4147"/>
    <mergeCell ref="K4147:M4147"/>
    <mergeCell ref="N4147:Q4147"/>
    <mergeCell ref="R4147:U4147"/>
    <mergeCell ref="V4147:W4147"/>
    <mergeCell ref="D4148:E4148"/>
    <mergeCell ref="F4148:J4148"/>
    <mergeCell ref="K4148:M4148"/>
    <mergeCell ref="N4148:Q4148"/>
    <mergeCell ref="R4148:U4148"/>
    <mergeCell ref="V4148:W4148"/>
    <mergeCell ref="D4131:E4131"/>
    <mergeCell ref="F4131:J4131"/>
    <mergeCell ref="K4131:M4131"/>
    <mergeCell ref="N4131:Q4131"/>
    <mergeCell ref="R4131:U4131"/>
    <mergeCell ref="V4131:W4131"/>
    <mergeCell ref="X4131:Y4131"/>
    <mergeCell ref="Z4131:AA4131"/>
    <mergeCell ref="AB4131:AC4131"/>
    <mergeCell ref="AD4131:AE4131"/>
    <mergeCell ref="AF4131:AG4131"/>
    <mergeCell ref="AH4131:AJ4131"/>
    <mergeCell ref="D4132:E4132"/>
    <mergeCell ref="F4132:J4132"/>
    <mergeCell ref="K4132:M4132"/>
    <mergeCell ref="N4132:Q4132"/>
    <mergeCell ref="R4132:U4132"/>
    <mergeCell ref="V4132:W4132"/>
    <mergeCell ref="X4132:Y4132"/>
    <mergeCell ref="Z4132:AA4132"/>
    <mergeCell ref="AB4132:AC4132"/>
    <mergeCell ref="AD4132:AE4132"/>
    <mergeCell ref="AF4132:AG4132"/>
    <mergeCell ref="AH4132:AJ4132"/>
    <mergeCell ref="B4133:E4133"/>
    <mergeCell ref="B4134:F4134"/>
    <mergeCell ref="H4134:R4134"/>
    <mergeCell ref="AB4135:AG4139"/>
    <mergeCell ref="B4136:E4136"/>
    <mergeCell ref="H4136:N4136"/>
    <mergeCell ref="O4136:R4136"/>
    <mergeCell ref="T4136:AA4136"/>
    <mergeCell ref="Z4141:AA4142"/>
    <mergeCell ref="AB4141:AB4142"/>
    <mergeCell ref="AC4141:AC4142"/>
    <mergeCell ref="AE4141:AE4142"/>
    <mergeCell ref="B4141:B4142"/>
    <mergeCell ref="D4141:E4142"/>
    <mergeCell ref="G4141:H4142"/>
    <mergeCell ref="J4141:M4142"/>
    <mergeCell ref="N4141:O4142"/>
    <mergeCell ref="Q4141:S4142"/>
    <mergeCell ref="AF4141:AF4142"/>
    <mergeCell ref="AG4141:AH4142"/>
    <mergeCell ref="D4128:E4128"/>
    <mergeCell ref="F4128:J4128"/>
    <mergeCell ref="K4128:M4128"/>
    <mergeCell ref="N4128:Q4128"/>
    <mergeCell ref="R4128:U4128"/>
    <mergeCell ref="V4128:W4128"/>
    <mergeCell ref="X4128:Y4128"/>
    <mergeCell ref="Z4128:AA4128"/>
    <mergeCell ref="AB4128:AC4128"/>
    <mergeCell ref="AD4128:AE4128"/>
    <mergeCell ref="AF4128:AG4128"/>
    <mergeCell ref="AH4128:AJ4128"/>
    <mergeCell ref="D4129:E4129"/>
    <mergeCell ref="F4129:J4129"/>
    <mergeCell ref="K4129:M4129"/>
    <mergeCell ref="N4129:Q4129"/>
    <mergeCell ref="R4129:U4129"/>
    <mergeCell ref="V4129:W4129"/>
    <mergeCell ref="X4129:Y4129"/>
    <mergeCell ref="Z4129:AA4129"/>
    <mergeCell ref="AB4129:AC4129"/>
    <mergeCell ref="AD4129:AE4129"/>
    <mergeCell ref="AF4129:AG4129"/>
    <mergeCell ref="AH4129:AJ4129"/>
    <mergeCell ref="D4130:E4130"/>
    <mergeCell ref="F4130:J4130"/>
    <mergeCell ref="K4130:M4130"/>
    <mergeCell ref="N4130:Q4130"/>
    <mergeCell ref="R4130:U4130"/>
    <mergeCell ref="V4130:W4130"/>
    <mergeCell ref="X4130:Y4130"/>
    <mergeCell ref="Z4130:AA4130"/>
    <mergeCell ref="AB4130:AC4130"/>
    <mergeCell ref="AD4130:AE4130"/>
    <mergeCell ref="AF4130:AG4130"/>
    <mergeCell ref="AH4130:AJ4130"/>
    <mergeCell ref="D4125:E4125"/>
    <mergeCell ref="F4125:J4125"/>
    <mergeCell ref="K4125:M4125"/>
    <mergeCell ref="N4125:Q4125"/>
    <mergeCell ref="R4125:U4125"/>
    <mergeCell ref="V4125:W4125"/>
    <mergeCell ref="X4125:Y4125"/>
    <mergeCell ref="Z4125:AA4125"/>
    <mergeCell ref="AB4125:AC4125"/>
    <mergeCell ref="AD4125:AE4125"/>
    <mergeCell ref="AF4125:AG4125"/>
    <mergeCell ref="AH4125:AJ4125"/>
    <mergeCell ref="D4126:E4126"/>
    <mergeCell ref="F4126:J4126"/>
    <mergeCell ref="K4126:M4126"/>
    <mergeCell ref="N4126:Q4126"/>
    <mergeCell ref="R4126:U4126"/>
    <mergeCell ref="V4126:W4126"/>
    <mergeCell ref="X4126:Y4126"/>
    <mergeCell ref="Z4126:AA4126"/>
    <mergeCell ref="AB4126:AC4126"/>
    <mergeCell ref="AD4126:AE4126"/>
    <mergeCell ref="AF4126:AG4126"/>
    <mergeCell ref="AH4126:AJ4126"/>
    <mergeCell ref="D4127:E4127"/>
    <mergeCell ref="F4127:J4127"/>
    <mergeCell ref="K4127:M4127"/>
    <mergeCell ref="N4127:Q4127"/>
    <mergeCell ref="R4127:U4127"/>
    <mergeCell ref="V4127:W4127"/>
    <mergeCell ref="X4127:Y4127"/>
    <mergeCell ref="Z4127:AA4127"/>
    <mergeCell ref="AB4127:AC4127"/>
    <mergeCell ref="AD4127:AE4127"/>
    <mergeCell ref="AF4127:AG4127"/>
    <mergeCell ref="AH4127:AJ4127"/>
    <mergeCell ref="D4122:E4122"/>
    <mergeCell ref="F4122:J4122"/>
    <mergeCell ref="K4122:M4122"/>
    <mergeCell ref="N4122:Q4122"/>
    <mergeCell ref="R4122:U4122"/>
    <mergeCell ref="V4122:W4122"/>
    <mergeCell ref="X4122:Y4122"/>
    <mergeCell ref="Z4122:AA4122"/>
    <mergeCell ref="AB4122:AC4122"/>
    <mergeCell ref="AD4122:AE4122"/>
    <mergeCell ref="AF4122:AG4122"/>
    <mergeCell ref="AH4122:AJ4122"/>
    <mergeCell ref="D4123:E4123"/>
    <mergeCell ref="F4123:J4123"/>
    <mergeCell ref="K4123:M4123"/>
    <mergeCell ref="N4123:Q4123"/>
    <mergeCell ref="R4123:U4123"/>
    <mergeCell ref="V4123:W4123"/>
    <mergeCell ref="X4123:Y4123"/>
    <mergeCell ref="Z4123:AA4123"/>
    <mergeCell ref="AB4123:AC4123"/>
    <mergeCell ref="AD4123:AE4123"/>
    <mergeCell ref="AF4123:AG4123"/>
    <mergeCell ref="AH4123:AJ4123"/>
    <mergeCell ref="D4124:E4124"/>
    <mergeCell ref="F4124:J4124"/>
    <mergeCell ref="K4124:M4124"/>
    <mergeCell ref="N4124:Q4124"/>
    <mergeCell ref="R4124:U4124"/>
    <mergeCell ref="V4124:W4124"/>
    <mergeCell ref="X4124:Y4124"/>
    <mergeCell ref="Z4124:AA4124"/>
    <mergeCell ref="AB4124:AC4124"/>
    <mergeCell ref="AD4124:AE4124"/>
    <mergeCell ref="AF4124:AG4124"/>
    <mergeCell ref="AH4124:AJ4124"/>
    <mergeCell ref="D4119:E4119"/>
    <mergeCell ref="F4119:J4119"/>
    <mergeCell ref="K4119:M4119"/>
    <mergeCell ref="N4119:Q4119"/>
    <mergeCell ref="R4119:U4119"/>
    <mergeCell ref="V4119:W4119"/>
    <mergeCell ref="X4119:Y4119"/>
    <mergeCell ref="Z4119:AA4119"/>
    <mergeCell ref="AB4119:AC4119"/>
    <mergeCell ref="AD4119:AE4119"/>
    <mergeCell ref="AF4119:AG4119"/>
    <mergeCell ref="AH4119:AJ4119"/>
    <mergeCell ref="D4120:E4120"/>
    <mergeCell ref="F4120:J4120"/>
    <mergeCell ref="K4120:M4120"/>
    <mergeCell ref="N4120:Q4120"/>
    <mergeCell ref="R4120:U4120"/>
    <mergeCell ref="V4120:W4120"/>
    <mergeCell ref="X4120:Y4120"/>
    <mergeCell ref="Z4120:AA4120"/>
    <mergeCell ref="AB4120:AC4120"/>
    <mergeCell ref="AD4120:AE4120"/>
    <mergeCell ref="AF4120:AG4120"/>
    <mergeCell ref="AH4120:AJ4120"/>
    <mergeCell ref="D4121:E4121"/>
    <mergeCell ref="F4121:J4121"/>
    <mergeCell ref="K4121:M4121"/>
    <mergeCell ref="N4121:Q4121"/>
    <mergeCell ref="R4121:U4121"/>
    <mergeCell ref="V4121:W4121"/>
    <mergeCell ref="X4121:Y4121"/>
    <mergeCell ref="Z4121:AA4121"/>
    <mergeCell ref="AB4121:AC4121"/>
    <mergeCell ref="AD4121:AE4121"/>
    <mergeCell ref="AF4121:AG4121"/>
    <mergeCell ref="AH4121:AJ4121"/>
    <mergeCell ref="D4116:E4116"/>
    <mergeCell ref="F4116:J4116"/>
    <mergeCell ref="K4116:M4116"/>
    <mergeCell ref="N4116:Q4116"/>
    <mergeCell ref="R4116:U4116"/>
    <mergeCell ref="V4116:W4116"/>
    <mergeCell ref="X4116:Y4116"/>
    <mergeCell ref="Z4116:AA4116"/>
    <mergeCell ref="AB4116:AC4116"/>
    <mergeCell ref="AD4116:AE4116"/>
    <mergeCell ref="AF4116:AG4116"/>
    <mergeCell ref="AH4116:AJ4116"/>
    <mergeCell ref="D4117:E4117"/>
    <mergeCell ref="F4117:J4117"/>
    <mergeCell ref="K4117:M4117"/>
    <mergeCell ref="N4117:Q4117"/>
    <mergeCell ref="R4117:U4117"/>
    <mergeCell ref="V4117:W4117"/>
    <mergeCell ref="X4117:Y4117"/>
    <mergeCell ref="Z4117:AA4117"/>
    <mergeCell ref="AB4117:AC4117"/>
    <mergeCell ref="AD4117:AE4117"/>
    <mergeCell ref="AF4117:AG4117"/>
    <mergeCell ref="AH4117:AJ4117"/>
    <mergeCell ref="D4118:E4118"/>
    <mergeCell ref="F4118:J4118"/>
    <mergeCell ref="K4118:M4118"/>
    <mergeCell ref="N4118:Q4118"/>
    <mergeCell ref="R4118:U4118"/>
    <mergeCell ref="V4118:W4118"/>
    <mergeCell ref="X4118:Y4118"/>
    <mergeCell ref="Z4118:AA4118"/>
    <mergeCell ref="AB4118:AC4118"/>
    <mergeCell ref="AD4118:AE4118"/>
    <mergeCell ref="AF4118:AG4118"/>
    <mergeCell ref="AH4118:AJ4118"/>
    <mergeCell ref="D4113:E4113"/>
    <mergeCell ref="F4113:J4113"/>
    <mergeCell ref="K4113:M4113"/>
    <mergeCell ref="N4113:Q4113"/>
    <mergeCell ref="R4113:U4113"/>
    <mergeCell ref="V4113:W4113"/>
    <mergeCell ref="X4113:Y4113"/>
    <mergeCell ref="Z4113:AA4113"/>
    <mergeCell ref="AB4113:AC4113"/>
    <mergeCell ref="AD4113:AE4113"/>
    <mergeCell ref="AF4113:AG4113"/>
    <mergeCell ref="AH4113:AJ4113"/>
    <mergeCell ref="D4114:E4114"/>
    <mergeCell ref="F4114:J4114"/>
    <mergeCell ref="K4114:M4114"/>
    <mergeCell ref="N4114:Q4114"/>
    <mergeCell ref="R4114:U4114"/>
    <mergeCell ref="V4114:W4114"/>
    <mergeCell ref="X4114:Y4114"/>
    <mergeCell ref="Z4114:AA4114"/>
    <mergeCell ref="AB4114:AC4114"/>
    <mergeCell ref="AD4114:AE4114"/>
    <mergeCell ref="AF4114:AG4114"/>
    <mergeCell ref="AH4114:AJ4114"/>
    <mergeCell ref="D4115:E4115"/>
    <mergeCell ref="F4115:J4115"/>
    <mergeCell ref="K4115:M4115"/>
    <mergeCell ref="N4115:Q4115"/>
    <mergeCell ref="R4115:U4115"/>
    <mergeCell ref="V4115:W4115"/>
    <mergeCell ref="X4115:Y4115"/>
    <mergeCell ref="Z4115:AA4115"/>
    <mergeCell ref="AB4115:AC4115"/>
    <mergeCell ref="AD4115:AE4115"/>
    <mergeCell ref="AF4115:AG4115"/>
    <mergeCell ref="AH4115:AJ4115"/>
    <mergeCell ref="D4110:E4110"/>
    <mergeCell ref="F4110:J4110"/>
    <mergeCell ref="K4110:M4110"/>
    <mergeCell ref="N4110:Q4110"/>
    <mergeCell ref="R4110:U4110"/>
    <mergeCell ref="V4110:W4110"/>
    <mergeCell ref="X4110:Y4110"/>
    <mergeCell ref="Z4110:AA4110"/>
    <mergeCell ref="AB4110:AC4110"/>
    <mergeCell ref="AD4110:AE4110"/>
    <mergeCell ref="AF4110:AG4110"/>
    <mergeCell ref="AH4110:AJ4110"/>
    <mergeCell ref="D4111:E4111"/>
    <mergeCell ref="F4111:J4111"/>
    <mergeCell ref="K4111:M4111"/>
    <mergeCell ref="N4111:Q4111"/>
    <mergeCell ref="R4111:U4111"/>
    <mergeCell ref="V4111:W4111"/>
    <mergeCell ref="X4111:Y4111"/>
    <mergeCell ref="Z4111:AA4111"/>
    <mergeCell ref="AB4111:AC4111"/>
    <mergeCell ref="AD4111:AE4111"/>
    <mergeCell ref="AF4111:AG4111"/>
    <mergeCell ref="AH4111:AJ4111"/>
    <mergeCell ref="D4112:E4112"/>
    <mergeCell ref="F4112:J4112"/>
    <mergeCell ref="K4112:M4112"/>
    <mergeCell ref="N4112:Q4112"/>
    <mergeCell ref="R4112:U4112"/>
    <mergeCell ref="V4112:W4112"/>
    <mergeCell ref="X4112:Y4112"/>
    <mergeCell ref="Z4112:AA4112"/>
    <mergeCell ref="AB4112:AC4112"/>
    <mergeCell ref="AD4112:AE4112"/>
    <mergeCell ref="AF4112:AG4112"/>
    <mergeCell ref="AH4112:AJ4112"/>
    <mergeCell ref="D4107:E4107"/>
    <mergeCell ref="F4107:J4107"/>
    <mergeCell ref="K4107:M4107"/>
    <mergeCell ref="N4107:Q4107"/>
    <mergeCell ref="R4107:U4107"/>
    <mergeCell ref="V4107:W4107"/>
    <mergeCell ref="X4107:Y4107"/>
    <mergeCell ref="Z4107:AA4107"/>
    <mergeCell ref="AB4107:AC4107"/>
    <mergeCell ref="AD4107:AE4107"/>
    <mergeCell ref="AF4107:AG4107"/>
    <mergeCell ref="AH4107:AJ4107"/>
    <mergeCell ref="D4108:E4108"/>
    <mergeCell ref="F4108:J4108"/>
    <mergeCell ref="K4108:M4108"/>
    <mergeCell ref="N4108:Q4108"/>
    <mergeCell ref="R4108:U4108"/>
    <mergeCell ref="V4108:W4108"/>
    <mergeCell ref="X4108:Y4108"/>
    <mergeCell ref="Z4108:AA4108"/>
    <mergeCell ref="AB4108:AC4108"/>
    <mergeCell ref="AD4108:AE4108"/>
    <mergeCell ref="AF4108:AG4108"/>
    <mergeCell ref="AH4108:AJ4108"/>
    <mergeCell ref="D4109:E4109"/>
    <mergeCell ref="F4109:J4109"/>
    <mergeCell ref="K4109:M4109"/>
    <mergeCell ref="N4109:Q4109"/>
    <mergeCell ref="R4109:U4109"/>
    <mergeCell ref="V4109:W4109"/>
    <mergeCell ref="X4109:Y4109"/>
    <mergeCell ref="Z4109:AA4109"/>
    <mergeCell ref="AB4109:AC4109"/>
    <mergeCell ref="AD4109:AE4109"/>
    <mergeCell ref="AF4109:AG4109"/>
    <mergeCell ref="AH4109:AJ4109"/>
    <mergeCell ref="D4104:E4104"/>
    <mergeCell ref="F4104:J4104"/>
    <mergeCell ref="K4104:M4104"/>
    <mergeCell ref="N4104:Q4104"/>
    <mergeCell ref="R4104:U4104"/>
    <mergeCell ref="V4104:W4104"/>
    <mergeCell ref="X4104:Y4104"/>
    <mergeCell ref="Z4104:AA4104"/>
    <mergeCell ref="AB4104:AC4104"/>
    <mergeCell ref="AD4104:AE4104"/>
    <mergeCell ref="AF4104:AG4104"/>
    <mergeCell ref="AH4104:AJ4104"/>
    <mergeCell ref="D4105:E4105"/>
    <mergeCell ref="F4105:J4105"/>
    <mergeCell ref="K4105:M4105"/>
    <mergeCell ref="N4105:Q4105"/>
    <mergeCell ref="R4105:U4105"/>
    <mergeCell ref="V4105:W4105"/>
    <mergeCell ref="X4105:Y4105"/>
    <mergeCell ref="Z4105:AA4105"/>
    <mergeCell ref="AB4105:AC4105"/>
    <mergeCell ref="AD4105:AE4105"/>
    <mergeCell ref="AF4105:AG4105"/>
    <mergeCell ref="AH4105:AJ4105"/>
    <mergeCell ref="D4106:E4106"/>
    <mergeCell ref="F4106:J4106"/>
    <mergeCell ref="K4106:M4106"/>
    <mergeCell ref="N4106:Q4106"/>
    <mergeCell ref="R4106:U4106"/>
    <mergeCell ref="V4106:W4106"/>
    <mergeCell ref="X4106:Y4106"/>
    <mergeCell ref="Z4106:AA4106"/>
    <mergeCell ref="AB4106:AC4106"/>
    <mergeCell ref="AD4106:AE4106"/>
    <mergeCell ref="AF4106:AG4106"/>
    <mergeCell ref="AH4106:AJ4106"/>
    <mergeCell ref="D4101:E4101"/>
    <mergeCell ref="F4101:J4101"/>
    <mergeCell ref="K4101:M4101"/>
    <mergeCell ref="N4101:Q4101"/>
    <mergeCell ref="R4101:U4101"/>
    <mergeCell ref="V4101:W4101"/>
    <mergeCell ref="X4101:Y4101"/>
    <mergeCell ref="Z4101:AA4101"/>
    <mergeCell ref="AB4101:AC4101"/>
    <mergeCell ref="AD4101:AE4101"/>
    <mergeCell ref="AF4101:AG4101"/>
    <mergeCell ref="AH4101:AJ4101"/>
    <mergeCell ref="D4102:E4102"/>
    <mergeCell ref="F4102:J4102"/>
    <mergeCell ref="K4102:M4102"/>
    <mergeCell ref="N4102:Q4102"/>
    <mergeCell ref="R4102:U4102"/>
    <mergeCell ref="V4102:W4102"/>
    <mergeCell ref="X4102:Y4102"/>
    <mergeCell ref="Z4102:AA4102"/>
    <mergeCell ref="AB4102:AC4102"/>
    <mergeCell ref="AD4102:AE4102"/>
    <mergeCell ref="AF4102:AG4102"/>
    <mergeCell ref="AH4102:AJ4102"/>
    <mergeCell ref="D4103:E4103"/>
    <mergeCell ref="F4103:J4103"/>
    <mergeCell ref="K4103:M4103"/>
    <mergeCell ref="N4103:Q4103"/>
    <mergeCell ref="R4103:U4103"/>
    <mergeCell ref="V4103:W4103"/>
    <mergeCell ref="X4103:Y4103"/>
    <mergeCell ref="Z4103:AA4103"/>
    <mergeCell ref="AB4103:AC4103"/>
    <mergeCell ref="AD4103:AE4103"/>
    <mergeCell ref="AF4103:AG4103"/>
    <mergeCell ref="AH4103:AJ4103"/>
    <mergeCell ref="D4098:E4098"/>
    <mergeCell ref="F4098:J4098"/>
    <mergeCell ref="K4098:M4098"/>
    <mergeCell ref="N4098:Q4098"/>
    <mergeCell ref="R4098:U4098"/>
    <mergeCell ref="V4098:W4098"/>
    <mergeCell ref="X4098:Y4098"/>
    <mergeCell ref="Z4098:AA4098"/>
    <mergeCell ref="AB4098:AC4098"/>
    <mergeCell ref="AD4098:AE4098"/>
    <mergeCell ref="AF4098:AG4098"/>
    <mergeCell ref="AH4098:AJ4098"/>
    <mergeCell ref="D4099:E4099"/>
    <mergeCell ref="F4099:J4099"/>
    <mergeCell ref="K4099:M4099"/>
    <mergeCell ref="N4099:Q4099"/>
    <mergeCell ref="R4099:U4099"/>
    <mergeCell ref="V4099:W4099"/>
    <mergeCell ref="X4099:Y4099"/>
    <mergeCell ref="Z4099:AA4099"/>
    <mergeCell ref="AB4099:AC4099"/>
    <mergeCell ref="AD4099:AE4099"/>
    <mergeCell ref="AF4099:AG4099"/>
    <mergeCell ref="AH4099:AJ4099"/>
    <mergeCell ref="D4100:E4100"/>
    <mergeCell ref="F4100:J4100"/>
    <mergeCell ref="K4100:M4100"/>
    <mergeCell ref="N4100:Q4100"/>
    <mergeCell ref="R4100:U4100"/>
    <mergeCell ref="V4100:W4100"/>
    <mergeCell ref="X4100:Y4100"/>
    <mergeCell ref="Z4100:AA4100"/>
    <mergeCell ref="AB4100:AC4100"/>
    <mergeCell ref="AD4100:AE4100"/>
    <mergeCell ref="AF4100:AG4100"/>
    <mergeCell ref="AH4100:AJ4100"/>
    <mergeCell ref="D4095:E4095"/>
    <mergeCell ref="F4095:J4095"/>
    <mergeCell ref="K4095:M4095"/>
    <mergeCell ref="N4095:Q4095"/>
    <mergeCell ref="R4095:U4095"/>
    <mergeCell ref="V4095:W4095"/>
    <mergeCell ref="X4095:Y4095"/>
    <mergeCell ref="Z4095:AA4095"/>
    <mergeCell ref="AB4095:AC4095"/>
    <mergeCell ref="AD4095:AE4095"/>
    <mergeCell ref="AF4095:AG4095"/>
    <mergeCell ref="AH4095:AJ4095"/>
    <mergeCell ref="D4096:E4096"/>
    <mergeCell ref="F4096:J4096"/>
    <mergeCell ref="K4096:M4096"/>
    <mergeCell ref="N4096:Q4096"/>
    <mergeCell ref="R4096:U4096"/>
    <mergeCell ref="V4096:W4096"/>
    <mergeCell ref="X4096:Y4096"/>
    <mergeCell ref="Z4096:AA4096"/>
    <mergeCell ref="AB4096:AC4096"/>
    <mergeCell ref="AD4096:AE4096"/>
    <mergeCell ref="AF4096:AG4096"/>
    <mergeCell ref="AH4096:AJ4096"/>
    <mergeCell ref="D4097:E4097"/>
    <mergeCell ref="F4097:J4097"/>
    <mergeCell ref="K4097:M4097"/>
    <mergeCell ref="N4097:Q4097"/>
    <mergeCell ref="R4097:U4097"/>
    <mergeCell ref="V4097:W4097"/>
    <mergeCell ref="X4097:Y4097"/>
    <mergeCell ref="Z4097:AA4097"/>
    <mergeCell ref="AB4097:AC4097"/>
    <mergeCell ref="AD4097:AE4097"/>
    <mergeCell ref="AF4097:AG4097"/>
    <mergeCell ref="AH4097:AJ4097"/>
    <mergeCell ref="B4085:F4085"/>
    <mergeCell ref="H4085:R4085"/>
    <mergeCell ref="AB4086:AG4090"/>
    <mergeCell ref="B4087:E4087"/>
    <mergeCell ref="H4087:N4087"/>
    <mergeCell ref="O4087:R4087"/>
    <mergeCell ref="T4087:AA4087"/>
    <mergeCell ref="B4092:B4093"/>
    <mergeCell ref="D4092:E4093"/>
    <mergeCell ref="G4092:H4093"/>
    <mergeCell ref="J4092:M4093"/>
    <mergeCell ref="N4092:O4093"/>
    <mergeCell ref="Q4092:S4093"/>
    <mergeCell ref="T4092:U4093"/>
    <mergeCell ref="X4092:Y4093"/>
    <mergeCell ref="Z4092:AA4093"/>
    <mergeCell ref="AB4092:AB4093"/>
    <mergeCell ref="AC4092:AC4093"/>
    <mergeCell ref="AE4092:AE4093"/>
    <mergeCell ref="AF4092:AF4093"/>
    <mergeCell ref="AG4092:AH4093"/>
    <mergeCell ref="D4094:E4094"/>
    <mergeCell ref="F4094:J4094"/>
    <mergeCell ref="K4094:M4094"/>
    <mergeCell ref="N4094:Q4094"/>
    <mergeCell ref="R4094:U4094"/>
    <mergeCell ref="V4094:W4094"/>
    <mergeCell ref="X4094:Y4094"/>
    <mergeCell ref="Z4094:AA4094"/>
    <mergeCell ref="AB4094:AC4094"/>
    <mergeCell ref="AD4094:AE4094"/>
    <mergeCell ref="AF4094:AG4094"/>
    <mergeCell ref="AH4094:AJ4094"/>
    <mergeCell ref="D4076:E4076"/>
    <mergeCell ref="F4076:J4076"/>
    <mergeCell ref="K4076:M4076"/>
    <mergeCell ref="N4076:Q4076"/>
    <mergeCell ref="R4076:U4076"/>
    <mergeCell ref="V4076:W4076"/>
    <mergeCell ref="D4077:E4077"/>
    <mergeCell ref="F4077:J4077"/>
    <mergeCell ref="K4077:M4077"/>
    <mergeCell ref="N4077:Q4077"/>
    <mergeCell ref="R4077:U4077"/>
    <mergeCell ref="V4077:W4077"/>
    <mergeCell ref="D4078:E4078"/>
    <mergeCell ref="F4078:J4078"/>
    <mergeCell ref="K4078:M4078"/>
    <mergeCell ref="N4078:Q4078"/>
    <mergeCell ref="R4078:U4078"/>
    <mergeCell ref="V4078:W4078"/>
    <mergeCell ref="D4079:E4079"/>
    <mergeCell ref="F4079:J4079"/>
    <mergeCell ref="K4079:M4079"/>
    <mergeCell ref="N4079:Q4079"/>
    <mergeCell ref="R4079:U4079"/>
    <mergeCell ref="V4079:W4079"/>
    <mergeCell ref="D4080:E4080"/>
    <mergeCell ref="F4080:J4080"/>
    <mergeCell ref="K4080:M4080"/>
    <mergeCell ref="N4080:Q4080"/>
    <mergeCell ref="R4080:U4080"/>
    <mergeCell ref="V4080:W4080"/>
    <mergeCell ref="D4081:E4081"/>
    <mergeCell ref="F4081:J4081"/>
    <mergeCell ref="K4081:M4081"/>
    <mergeCell ref="N4081:Q4081"/>
    <mergeCell ref="R4081:U4081"/>
    <mergeCell ref="V4081:W4081"/>
    <mergeCell ref="D4070:E4070"/>
    <mergeCell ref="F4070:J4070"/>
    <mergeCell ref="K4070:M4070"/>
    <mergeCell ref="N4070:Q4070"/>
    <mergeCell ref="R4070:U4070"/>
    <mergeCell ref="V4070:W4070"/>
    <mergeCell ref="D4071:E4071"/>
    <mergeCell ref="F4071:J4071"/>
    <mergeCell ref="K4071:M4071"/>
    <mergeCell ref="N4071:Q4071"/>
    <mergeCell ref="R4071:U4071"/>
    <mergeCell ref="V4071:W4071"/>
    <mergeCell ref="D4072:E4072"/>
    <mergeCell ref="F4072:J4072"/>
    <mergeCell ref="K4072:M4072"/>
    <mergeCell ref="N4072:Q4072"/>
    <mergeCell ref="R4072:U4072"/>
    <mergeCell ref="V4072:W4072"/>
    <mergeCell ref="D4073:E4073"/>
    <mergeCell ref="F4073:J4073"/>
    <mergeCell ref="K4073:M4073"/>
    <mergeCell ref="N4073:Q4073"/>
    <mergeCell ref="R4073:U4073"/>
    <mergeCell ref="V4073:W4073"/>
    <mergeCell ref="D4074:E4074"/>
    <mergeCell ref="F4074:J4074"/>
    <mergeCell ref="K4074:M4074"/>
    <mergeCell ref="N4074:Q4074"/>
    <mergeCell ref="R4074:U4074"/>
    <mergeCell ref="V4074:W4074"/>
    <mergeCell ref="D4075:E4075"/>
    <mergeCell ref="F4075:J4075"/>
    <mergeCell ref="K4075:M4075"/>
    <mergeCell ref="N4075:Q4075"/>
    <mergeCell ref="R4075:U4075"/>
    <mergeCell ref="V4075:W4075"/>
    <mergeCell ref="D4064:E4064"/>
    <mergeCell ref="F4064:J4064"/>
    <mergeCell ref="K4064:M4064"/>
    <mergeCell ref="N4064:Q4064"/>
    <mergeCell ref="R4064:U4064"/>
    <mergeCell ref="V4064:W4064"/>
    <mergeCell ref="D4065:E4065"/>
    <mergeCell ref="F4065:J4065"/>
    <mergeCell ref="K4065:M4065"/>
    <mergeCell ref="N4065:Q4065"/>
    <mergeCell ref="R4065:U4065"/>
    <mergeCell ref="V4065:W4065"/>
    <mergeCell ref="D4066:E4066"/>
    <mergeCell ref="F4066:J4066"/>
    <mergeCell ref="K4066:M4066"/>
    <mergeCell ref="N4066:Q4066"/>
    <mergeCell ref="R4066:U4066"/>
    <mergeCell ref="V4066:W4066"/>
    <mergeCell ref="D4067:E4067"/>
    <mergeCell ref="F4067:J4067"/>
    <mergeCell ref="K4067:M4067"/>
    <mergeCell ref="N4067:Q4067"/>
    <mergeCell ref="R4067:U4067"/>
    <mergeCell ref="V4067:W4067"/>
    <mergeCell ref="D4068:E4068"/>
    <mergeCell ref="F4068:J4068"/>
    <mergeCell ref="K4068:M4068"/>
    <mergeCell ref="N4068:Q4068"/>
    <mergeCell ref="R4068:U4068"/>
    <mergeCell ref="V4068:W4068"/>
    <mergeCell ref="D4069:E4069"/>
    <mergeCell ref="F4069:J4069"/>
    <mergeCell ref="K4069:M4069"/>
    <mergeCell ref="N4069:Q4069"/>
    <mergeCell ref="R4069:U4069"/>
    <mergeCell ref="V4069:W4069"/>
    <mergeCell ref="D4058:E4058"/>
    <mergeCell ref="F4058:J4058"/>
    <mergeCell ref="K4058:M4058"/>
    <mergeCell ref="N4058:Q4058"/>
    <mergeCell ref="R4058:U4058"/>
    <mergeCell ref="V4058:W4058"/>
    <mergeCell ref="T4056:U4057"/>
    <mergeCell ref="X4056:Y4057"/>
    <mergeCell ref="D4059:E4059"/>
    <mergeCell ref="F4059:J4059"/>
    <mergeCell ref="K4059:M4059"/>
    <mergeCell ref="N4059:Q4059"/>
    <mergeCell ref="R4059:U4059"/>
    <mergeCell ref="V4059:W4059"/>
    <mergeCell ref="D4060:E4060"/>
    <mergeCell ref="F4060:J4060"/>
    <mergeCell ref="K4060:M4060"/>
    <mergeCell ref="N4060:Q4060"/>
    <mergeCell ref="R4060:U4060"/>
    <mergeCell ref="V4060:W4060"/>
    <mergeCell ref="D4061:E4061"/>
    <mergeCell ref="F4061:J4061"/>
    <mergeCell ref="K4061:M4061"/>
    <mergeCell ref="N4061:Q4061"/>
    <mergeCell ref="R4061:U4061"/>
    <mergeCell ref="V4061:W4061"/>
    <mergeCell ref="D4062:E4062"/>
    <mergeCell ref="F4062:J4062"/>
    <mergeCell ref="K4062:M4062"/>
    <mergeCell ref="N4062:Q4062"/>
    <mergeCell ref="R4062:U4062"/>
    <mergeCell ref="V4062:W4062"/>
    <mergeCell ref="D4063:E4063"/>
    <mergeCell ref="F4063:J4063"/>
    <mergeCell ref="K4063:M4063"/>
    <mergeCell ref="N4063:Q4063"/>
    <mergeCell ref="R4063:U4063"/>
    <mergeCell ref="V4063:W4063"/>
    <mergeCell ref="D4046:E4046"/>
    <mergeCell ref="F4046:J4046"/>
    <mergeCell ref="K4046:M4046"/>
    <mergeCell ref="N4046:Q4046"/>
    <mergeCell ref="R4046:U4046"/>
    <mergeCell ref="V4046:W4046"/>
    <mergeCell ref="X4046:Y4046"/>
    <mergeCell ref="Z4046:AA4046"/>
    <mergeCell ref="AB4046:AC4046"/>
    <mergeCell ref="AD4046:AE4046"/>
    <mergeCell ref="AF4046:AG4046"/>
    <mergeCell ref="AH4046:AJ4046"/>
    <mergeCell ref="D4047:E4047"/>
    <mergeCell ref="F4047:J4047"/>
    <mergeCell ref="K4047:M4047"/>
    <mergeCell ref="N4047:Q4047"/>
    <mergeCell ref="R4047:U4047"/>
    <mergeCell ref="V4047:W4047"/>
    <mergeCell ref="X4047:Y4047"/>
    <mergeCell ref="Z4047:AA4047"/>
    <mergeCell ref="AB4047:AC4047"/>
    <mergeCell ref="AD4047:AE4047"/>
    <mergeCell ref="AF4047:AG4047"/>
    <mergeCell ref="AH4047:AJ4047"/>
    <mergeCell ref="B4048:E4048"/>
    <mergeCell ref="B4049:F4049"/>
    <mergeCell ref="H4049:R4049"/>
    <mergeCell ref="AB4050:AG4054"/>
    <mergeCell ref="B4051:E4051"/>
    <mergeCell ref="H4051:N4051"/>
    <mergeCell ref="O4051:R4051"/>
    <mergeCell ref="T4051:AA4051"/>
    <mergeCell ref="Z4056:AA4057"/>
    <mergeCell ref="AB4056:AB4057"/>
    <mergeCell ref="AC4056:AC4057"/>
    <mergeCell ref="AE4056:AE4057"/>
    <mergeCell ref="B4056:B4057"/>
    <mergeCell ref="D4056:E4057"/>
    <mergeCell ref="G4056:H4057"/>
    <mergeCell ref="J4056:M4057"/>
    <mergeCell ref="N4056:O4057"/>
    <mergeCell ref="Q4056:S4057"/>
    <mergeCell ref="AF4056:AF4057"/>
    <mergeCell ref="AG4056:AH4057"/>
    <mergeCell ref="D4043:E4043"/>
    <mergeCell ref="F4043:J4043"/>
    <mergeCell ref="K4043:M4043"/>
    <mergeCell ref="N4043:Q4043"/>
    <mergeCell ref="R4043:U4043"/>
    <mergeCell ref="V4043:W4043"/>
    <mergeCell ref="X4043:Y4043"/>
    <mergeCell ref="Z4043:AA4043"/>
    <mergeCell ref="AB4043:AC4043"/>
    <mergeCell ref="AD4043:AE4043"/>
    <mergeCell ref="AF4043:AG4043"/>
    <mergeCell ref="AH4043:AJ4043"/>
    <mergeCell ref="D4044:E4044"/>
    <mergeCell ref="F4044:J4044"/>
    <mergeCell ref="K4044:M4044"/>
    <mergeCell ref="N4044:Q4044"/>
    <mergeCell ref="R4044:U4044"/>
    <mergeCell ref="V4044:W4044"/>
    <mergeCell ref="X4044:Y4044"/>
    <mergeCell ref="Z4044:AA4044"/>
    <mergeCell ref="AB4044:AC4044"/>
    <mergeCell ref="AD4044:AE4044"/>
    <mergeCell ref="AF4044:AG4044"/>
    <mergeCell ref="AH4044:AJ4044"/>
    <mergeCell ref="D4045:E4045"/>
    <mergeCell ref="F4045:J4045"/>
    <mergeCell ref="K4045:M4045"/>
    <mergeCell ref="N4045:Q4045"/>
    <mergeCell ref="R4045:U4045"/>
    <mergeCell ref="V4045:W4045"/>
    <mergeCell ref="X4045:Y4045"/>
    <mergeCell ref="Z4045:AA4045"/>
    <mergeCell ref="AB4045:AC4045"/>
    <mergeCell ref="AD4045:AE4045"/>
    <mergeCell ref="AF4045:AG4045"/>
    <mergeCell ref="AH4045:AJ4045"/>
    <mergeCell ref="D4040:E4040"/>
    <mergeCell ref="F4040:J4040"/>
    <mergeCell ref="K4040:M4040"/>
    <mergeCell ref="N4040:Q4040"/>
    <mergeCell ref="R4040:U4040"/>
    <mergeCell ref="V4040:W4040"/>
    <mergeCell ref="X4040:Y4040"/>
    <mergeCell ref="Z4040:AA4040"/>
    <mergeCell ref="AB4040:AC4040"/>
    <mergeCell ref="AD4040:AE4040"/>
    <mergeCell ref="AF4040:AG4040"/>
    <mergeCell ref="AH4040:AJ4040"/>
    <mergeCell ref="D4041:E4041"/>
    <mergeCell ref="F4041:J4041"/>
    <mergeCell ref="K4041:M4041"/>
    <mergeCell ref="N4041:Q4041"/>
    <mergeCell ref="R4041:U4041"/>
    <mergeCell ref="V4041:W4041"/>
    <mergeCell ref="X4041:Y4041"/>
    <mergeCell ref="Z4041:AA4041"/>
    <mergeCell ref="AB4041:AC4041"/>
    <mergeCell ref="AD4041:AE4041"/>
    <mergeCell ref="AF4041:AG4041"/>
    <mergeCell ref="AH4041:AJ4041"/>
    <mergeCell ref="D4042:E4042"/>
    <mergeCell ref="F4042:J4042"/>
    <mergeCell ref="K4042:M4042"/>
    <mergeCell ref="N4042:Q4042"/>
    <mergeCell ref="R4042:U4042"/>
    <mergeCell ref="V4042:W4042"/>
    <mergeCell ref="X4042:Y4042"/>
    <mergeCell ref="Z4042:AA4042"/>
    <mergeCell ref="AB4042:AC4042"/>
    <mergeCell ref="AD4042:AE4042"/>
    <mergeCell ref="AF4042:AG4042"/>
    <mergeCell ref="AH4042:AJ4042"/>
    <mergeCell ref="D4037:E4037"/>
    <mergeCell ref="F4037:J4037"/>
    <mergeCell ref="K4037:M4037"/>
    <mergeCell ref="N4037:Q4037"/>
    <mergeCell ref="R4037:U4037"/>
    <mergeCell ref="V4037:W4037"/>
    <mergeCell ref="X4037:Y4037"/>
    <mergeCell ref="Z4037:AA4037"/>
    <mergeCell ref="AB4037:AC4037"/>
    <mergeCell ref="AD4037:AE4037"/>
    <mergeCell ref="AF4037:AG4037"/>
    <mergeCell ref="AH4037:AJ4037"/>
    <mergeCell ref="D4038:E4038"/>
    <mergeCell ref="F4038:J4038"/>
    <mergeCell ref="K4038:M4038"/>
    <mergeCell ref="N4038:Q4038"/>
    <mergeCell ref="R4038:U4038"/>
    <mergeCell ref="V4038:W4038"/>
    <mergeCell ref="X4038:Y4038"/>
    <mergeCell ref="Z4038:AA4038"/>
    <mergeCell ref="AB4038:AC4038"/>
    <mergeCell ref="AD4038:AE4038"/>
    <mergeCell ref="AF4038:AG4038"/>
    <mergeCell ref="AH4038:AJ4038"/>
    <mergeCell ref="D4039:E4039"/>
    <mergeCell ref="F4039:J4039"/>
    <mergeCell ref="K4039:M4039"/>
    <mergeCell ref="N4039:Q4039"/>
    <mergeCell ref="R4039:U4039"/>
    <mergeCell ref="V4039:W4039"/>
    <mergeCell ref="X4039:Y4039"/>
    <mergeCell ref="Z4039:AA4039"/>
    <mergeCell ref="AB4039:AC4039"/>
    <mergeCell ref="AD4039:AE4039"/>
    <mergeCell ref="AF4039:AG4039"/>
    <mergeCell ref="AH4039:AJ4039"/>
    <mergeCell ref="D4034:E4034"/>
    <mergeCell ref="F4034:J4034"/>
    <mergeCell ref="K4034:M4034"/>
    <mergeCell ref="N4034:Q4034"/>
    <mergeCell ref="R4034:U4034"/>
    <mergeCell ref="V4034:W4034"/>
    <mergeCell ref="X4034:Y4034"/>
    <mergeCell ref="Z4034:AA4034"/>
    <mergeCell ref="AB4034:AC4034"/>
    <mergeCell ref="AD4034:AE4034"/>
    <mergeCell ref="AF4034:AG4034"/>
    <mergeCell ref="AH4034:AJ4034"/>
    <mergeCell ref="D4035:E4035"/>
    <mergeCell ref="F4035:J4035"/>
    <mergeCell ref="K4035:M4035"/>
    <mergeCell ref="N4035:Q4035"/>
    <mergeCell ref="R4035:U4035"/>
    <mergeCell ref="V4035:W4035"/>
    <mergeCell ref="X4035:Y4035"/>
    <mergeCell ref="Z4035:AA4035"/>
    <mergeCell ref="AB4035:AC4035"/>
    <mergeCell ref="AD4035:AE4035"/>
    <mergeCell ref="AF4035:AG4035"/>
    <mergeCell ref="AH4035:AJ4035"/>
    <mergeCell ref="D4036:E4036"/>
    <mergeCell ref="F4036:J4036"/>
    <mergeCell ref="K4036:M4036"/>
    <mergeCell ref="N4036:Q4036"/>
    <mergeCell ref="R4036:U4036"/>
    <mergeCell ref="V4036:W4036"/>
    <mergeCell ref="X4036:Y4036"/>
    <mergeCell ref="Z4036:AA4036"/>
    <mergeCell ref="AB4036:AC4036"/>
    <mergeCell ref="AD4036:AE4036"/>
    <mergeCell ref="AF4036:AG4036"/>
    <mergeCell ref="AH4036:AJ4036"/>
    <mergeCell ref="D4031:E4031"/>
    <mergeCell ref="F4031:J4031"/>
    <mergeCell ref="K4031:M4031"/>
    <mergeCell ref="N4031:Q4031"/>
    <mergeCell ref="R4031:U4031"/>
    <mergeCell ref="V4031:W4031"/>
    <mergeCell ref="X4031:Y4031"/>
    <mergeCell ref="Z4031:AA4031"/>
    <mergeCell ref="AB4031:AC4031"/>
    <mergeCell ref="AD4031:AE4031"/>
    <mergeCell ref="AF4031:AG4031"/>
    <mergeCell ref="AH4031:AJ4031"/>
    <mergeCell ref="D4032:E4032"/>
    <mergeCell ref="F4032:J4032"/>
    <mergeCell ref="K4032:M4032"/>
    <mergeCell ref="N4032:Q4032"/>
    <mergeCell ref="R4032:U4032"/>
    <mergeCell ref="V4032:W4032"/>
    <mergeCell ref="X4032:Y4032"/>
    <mergeCell ref="Z4032:AA4032"/>
    <mergeCell ref="AB4032:AC4032"/>
    <mergeCell ref="AD4032:AE4032"/>
    <mergeCell ref="AF4032:AG4032"/>
    <mergeCell ref="AH4032:AJ4032"/>
    <mergeCell ref="D4033:E4033"/>
    <mergeCell ref="F4033:J4033"/>
    <mergeCell ref="K4033:M4033"/>
    <mergeCell ref="N4033:Q4033"/>
    <mergeCell ref="R4033:U4033"/>
    <mergeCell ref="V4033:W4033"/>
    <mergeCell ref="X4033:Y4033"/>
    <mergeCell ref="Z4033:AA4033"/>
    <mergeCell ref="AB4033:AC4033"/>
    <mergeCell ref="AD4033:AE4033"/>
    <mergeCell ref="AF4033:AG4033"/>
    <mergeCell ref="AH4033:AJ4033"/>
    <mergeCell ref="D4028:E4028"/>
    <mergeCell ref="F4028:J4028"/>
    <mergeCell ref="K4028:M4028"/>
    <mergeCell ref="N4028:Q4028"/>
    <mergeCell ref="R4028:U4028"/>
    <mergeCell ref="V4028:W4028"/>
    <mergeCell ref="X4028:Y4028"/>
    <mergeCell ref="Z4028:AA4028"/>
    <mergeCell ref="AB4028:AC4028"/>
    <mergeCell ref="AD4028:AE4028"/>
    <mergeCell ref="AF4028:AG4028"/>
    <mergeCell ref="AH4028:AJ4028"/>
    <mergeCell ref="D4029:E4029"/>
    <mergeCell ref="F4029:J4029"/>
    <mergeCell ref="K4029:M4029"/>
    <mergeCell ref="N4029:Q4029"/>
    <mergeCell ref="R4029:U4029"/>
    <mergeCell ref="V4029:W4029"/>
    <mergeCell ref="X4029:Y4029"/>
    <mergeCell ref="Z4029:AA4029"/>
    <mergeCell ref="AB4029:AC4029"/>
    <mergeCell ref="AD4029:AE4029"/>
    <mergeCell ref="AF4029:AG4029"/>
    <mergeCell ref="AH4029:AJ4029"/>
    <mergeCell ref="D4030:E4030"/>
    <mergeCell ref="F4030:J4030"/>
    <mergeCell ref="K4030:M4030"/>
    <mergeCell ref="N4030:Q4030"/>
    <mergeCell ref="R4030:U4030"/>
    <mergeCell ref="V4030:W4030"/>
    <mergeCell ref="X4030:Y4030"/>
    <mergeCell ref="Z4030:AA4030"/>
    <mergeCell ref="AB4030:AC4030"/>
    <mergeCell ref="AD4030:AE4030"/>
    <mergeCell ref="AF4030:AG4030"/>
    <mergeCell ref="AH4030:AJ4030"/>
    <mergeCell ref="D4025:E4025"/>
    <mergeCell ref="F4025:J4025"/>
    <mergeCell ref="K4025:M4025"/>
    <mergeCell ref="N4025:Q4025"/>
    <mergeCell ref="R4025:U4025"/>
    <mergeCell ref="V4025:W4025"/>
    <mergeCell ref="X4025:Y4025"/>
    <mergeCell ref="Z4025:AA4025"/>
    <mergeCell ref="AB4025:AC4025"/>
    <mergeCell ref="AD4025:AE4025"/>
    <mergeCell ref="AF4025:AG4025"/>
    <mergeCell ref="AH4025:AJ4025"/>
    <mergeCell ref="D4026:E4026"/>
    <mergeCell ref="F4026:J4026"/>
    <mergeCell ref="K4026:M4026"/>
    <mergeCell ref="N4026:Q4026"/>
    <mergeCell ref="R4026:U4026"/>
    <mergeCell ref="V4026:W4026"/>
    <mergeCell ref="X4026:Y4026"/>
    <mergeCell ref="Z4026:AA4026"/>
    <mergeCell ref="AB4026:AC4026"/>
    <mergeCell ref="AD4026:AE4026"/>
    <mergeCell ref="AF4026:AG4026"/>
    <mergeCell ref="AH4026:AJ4026"/>
    <mergeCell ref="D4027:E4027"/>
    <mergeCell ref="F4027:J4027"/>
    <mergeCell ref="K4027:M4027"/>
    <mergeCell ref="N4027:Q4027"/>
    <mergeCell ref="R4027:U4027"/>
    <mergeCell ref="V4027:W4027"/>
    <mergeCell ref="X4027:Y4027"/>
    <mergeCell ref="Z4027:AA4027"/>
    <mergeCell ref="AB4027:AC4027"/>
    <mergeCell ref="AD4027:AE4027"/>
    <mergeCell ref="AF4027:AG4027"/>
    <mergeCell ref="AH4027:AJ4027"/>
    <mergeCell ref="D4022:E4022"/>
    <mergeCell ref="F4022:J4022"/>
    <mergeCell ref="K4022:M4022"/>
    <mergeCell ref="N4022:Q4022"/>
    <mergeCell ref="R4022:U4022"/>
    <mergeCell ref="V4022:W4022"/>
    <mergeCell ref="X4022:Y4022"/>
    <mergeCell ref="Z4022:AA4022"/>
    <mergeCell ref="AB4022:AC4022"/>
    <mergeCell ref="AD4022:AE4022"/>
    <mergeCell ref="AF4022:AG4022"/>
    <mergeCell ref="AH4022:AJ4022"/>
    <mergeCell ref="D4023:E4023"/>
    <mergeCell ref="F4023:J4023"/>
    <mergeCell ref="K4023:M4023"/>
    <mergeCell ref="N4023:Q4023"/>
    <mergeCell ref="R4023:U4023"/>
    <mergeCell ref="V4023:W4023"/>
    <mergeCell ref="X4023:Y4023"/>
    <mergeCell ref="Z4023:AA4023"/>
    <mergeCell ref="AB4023:AC4023"/>
    <mergeCell ref="AD4023:AE4023"/>
    <mergeCell ref="AF4023:AG4023"/>
    <mergeCell ref="AH4023:AJ4023"/>
    <mergeCell ref="D4024:E4024"/>
    <mergeCell ref="F4024:J4024"/>
    <mergeCell ref="K4024:M4024"/>
    <mergeCell ref="N4024:Q4024"/>
    <mergeCell ref="R4024:U4024"/>
    <mergeCell ref="V4024:W4024"/>
    <mergeCell ref="X4024:Y4024"/>
    <mergeCell ref="Z4024:AA4024"/>
    <mergeCell ref="AB4024:AC4024"/>
    <mergeCell ref="AD4024:AE4024"/>
    <mergeCell ref="AF4024:AG4024"/>
    <mergeCell ref="AH4024:AJ4024"/>
    <mergeCell ref="D4019:E4019"/>
    <mergeCell ref="F4019:J4019"/>
    <mergeCell ref="K4019:M4019"/>
    <mergeCell ref="N4019:Q4019"/>
    <mergeCell ref="R4019:U4019"/>
    <mergeCell ref="V4019:W4019"/>
    <mergeCell ref="X4019:Y4019"/>
    <mergeCell ref="Z4019:AA4019"/>
    <mergeCell ref="AB4019:AC4019"/>
    <mergeCell ref="AD4019:AE4019"/>
    <mergeCell ref="AF4019:AG4019"/>
    <mergeCell ref="AH4019:AJ4019"/>
    <mergeCell ref="D4020:E4020"/>
    <mergeCell ref="F4020:J4020"/>
    <mergeCell ref="K4020:M4020"/>
    <mergeCell ref="N4020:Q4020"/>
    <mergeCell ref="R4020:U4020"/>
    <mergeCell ref="V4020:W4020"/>
    <mergeCell ref="X4020:Y4020"/>
    <mergeCell ref="Z4020:AA4020"/>
    <mergeCell ref="AB4020:AC4020"/>
    <mergeCell ref="AD4020:AE4020"/>
    <mergeCell ref="AF4020:AG4020"/>
    <mergeCell ref="AH4020:AJ4020"/>
    <mergeCell ref="D4021:E4021"/>
    <mergeCell ref="F4021:J4021"/>
    <mergeCell ref="K4021:M4021"/>
    <mergeCell ref="N4021:Q4021"/>
    <mergeCell ref="R4021:U4021"/>
    <mergeCell ref="V4021:W4021"/>
    <mergeCell ref="X4021:Y4021"/>
    <mergeCell ref="Z4021:AA4021"/>
    <mergeCell ref="AB4021:AC4021"/>
    <mergeCell ref="AD4021:AE4021"/>
    <mergeCell ref="AF4021:AG4021"/>
    <mergeCell ref="AH4021:AJ4021"/>
    <mergeCell ref="D4016:E4016"/>
    <mergeCell ref="F4016:J4016"/>
    <mergeCell ref="K4016:M4016"/>
    <mergeCell ref="N4016:Q4016"/>
    <mergeCell ref="R4016:U4016"/>
    <mergeCell ref="V4016:W4016"/>
    <mergeCell ref="X4016:Y4016"/>
    <mergeCell ref="Z4016:AA4016"/>
    <mergeCell ref="AB4016:AC4016"/>
    <mergeCell ref="AD4016:AE4016"/>
    <mergeCell ref="AF4016:AG4016"/>
    <mergeCell ref="AH4016:AJ4016"/>
    <mergeCell ref="D4017:E4017"/>
    <mergeCell ref="F4017:J4017"/>
    <mergeCell ref="K4017:M4017"/>
    <mergeCell ref="N4017:Q4017"/>
    <mergeCell ref="R4017:U4017"/>
    <mergeCell ref="V4017:W4017"/>
    <mergeCell ref="X4017:Y4017"/>
    <mergeCell ref="Z4017:AA4017"/>
    <mergeCell ref="AB4017:AC4017"/>
    <mergeCell ref="AD4017:AE4017"/>
    <mergeCell ref="AF4017:AG4017"/>
    <mergeCell ref="AH4017:AJ4017"/>
    <mergeCell ref="D4018:E4018"/>
    <mergeCell ref="F4018:J4018"/>
    <mergeCell ref="K4018:M4018"/>
    <mergeCell ref="N4018:Q4018"/>
    <mergeCell ref="R4018:U4018"/>
    <mergeCell ref="V4018:W4018"/>
    <mergeCell ref="X4018:Y4018"/>
    <mergeCell ref="Z4018:AA4018"/>
    <mergeCell ref="AB4018:AC4018"/>
    <mergeCell ref="AD4018:AE4018"/>
    <mergeCell ref="AF4018:AG4018"/>
    <mergeCell ref="AH4018:AJ4018"/>
    <mergeCell ref="D4013:E4013"/>
    <mergeCell ref="F4013:J4013"/>
    <mergeCell ref="K4013:M4013"/>
    <mergeCell ref="N4013:Q4013"/>
    <mergeCell ref="R4013:U4013"/>
    <mergeCell ref="V4013:W4013"/>
    <mergeCell ref="X4013:Y4013"/>
    <mergeCell ref="Z4013:AA4013"/>
    <mergeCell ref="AB4013:AC4013"/>
    <mergeCell ref="AD4013:AE4013"/>
    <mergeCell ref="AF4013:AG4013"/>
    <mergeCell ref="AH4013:AJ4013"/>
    <mergeCell ref="D4014:E4014"/>
    <mergeCell ref="F4014:J4014"/>
    <mergeCell ref="K4014:M4014"/>
    <mergeCell ref="N4014:Q4014"/>
    <mergeCell ref="R4014:U4014"/>
    <mergeCell ref="V4014:W4014"/>
    <mergeCell ref="X4014:Y4014"/>
    <mergeCell ref="Z4014:AA4014"/>
    <mergeCell ref="AB4014:AC4014"/>
    <mergeCell ref="AD4014:AE4014"/>
    <mergeCell ref="AF4014:AG4014"/>
    <mergeCell ref="AH4014:AJ4014"/>
    <mergeCell ref="D4015:E4015"/>
    <mergeCell ref="F4015:J4015"/>
    <mergeCell ref="K4015:M4015"/>
    <mergeCell ref="N4015:Q4015"/>
    <mergeCell ref="R4015:U4015"/>
    <mergeCell ref="V4015:W4015"/>
    <mergeCell ref="X4015:Y4015"/>
    <mergeCell ref="Z4015:AA4015"/>
    <mergeCell ref="AB4015:AC4015"/>
    <mergeCell ref="AD4015:AE4015"/>
    <mergeCell ref="AF4015:AG4015"/>
    <mergeCell ref="AH4015:AJ4015"/>
    <mergeCell ref="D4010:E4010"/>
    <mergeCell ref="F4010:J4010"/>
    <mergeCell ref="K4010:M4010"/>
    <mergeCell ref="N4010:Q4010"/>
    <mergeCell ref="R4010:U4010"/>
    <mergeCell ref="V4010:W4010"/>
    <mergeCell ref="X4010:Y4010"/>
    <mergeCell ref="Z4010:AA4010"/>
    <mergeCell ref="AB4010:AC4010"/>
    <mergeCell ref="AD4010:AE4010"/>
    <mergeCell ref="AF4010:AG4010"/>
    <mergeCell ref="AH4010:AJ4010"/>
    <mergeCell ref="D4011:E4011"/>
    <mergeCell ref="F4011:J4011"/>
    <mergeCell ref="K4011:M4011"/>
    <mergeCell ref="N4011:Q4011"/>
    <mergeCell ref="R4011:U4011"/>
    <mergeCell ref="V4011:W4011"/>
    <mergeCell ref="X4011:Y4011"/>
    <mergeCell ref="Z4011:AA4011"/>
    <mergeCell ref="AB4011:AC4011"/>
    <mergeCell ref="AD4011:AE4011"/>
    <mergeCell ref="AF4011:AG4011"/>
    <mergeCell ref="AH4011:AJ4011"/>
    <mergeCell ref="D4012:E4012"/>
    <mergeCell ref="F4012:J4012"/>
    <mergeCell ref="K4012:M4012"/>
    <mergeCell ref="N4012:Q4012"/>
    <mergeCell ref="R4012:U4012"/>
    <mergeCell ref="V4012:W4012"/>
    <mergeCell ref="X4012:Y4012"/>
    <mergeCell ref="Z4012:AA4012"/>
    <mergeCell ref="AB4012:AC4012"/>
    <mergeCell ref="AD4012:AE4012"/>
    <mergeCell ref="AF4012:AG4012"/>
    <mergeCell ref="AH4012:AJ4012"/>
    <mergeCell ref="B4000:F4000"/>
    <mergeCell ref="H4000:R4000"/>
    <mergeCell ref="AB4001:AG4005"/>
    <mergeCell ref="B4002:E4002"/>
    <mergeCell ref="H4002:N4002"/>
    <mergeCell ref="O4002:R4002"/>
    <mergeCell ref="T4002:AA4002"/>
    <mergeCell ref="B4007:B4008"/>
    <mergeCell ref="D4007:E4008"/>
    <mergeCell ref="G4007:H4008"/>
    <mergeCell ref="J4007:M4008"/>
    <mergeCell ref="N4007:O4008"/>
    <mergeCell ref="Q4007:S4008"/>
    <mergeCell ref="T4007:U4008"/>
    <mergeCell ref="X4007:Y4008"/>
    <mergeCell ref="Z4007:AA4008"/>
    <mergeCell ref="AB4007:AB4008"/>
    <mergeCell ref="AC4007:AC4008"/>
    <mergeCell ref="AE4007:AE4008"/>
    <mergeCell ref="AF4007:AF4008"/>
    <mergeCell ref="AG4007:AH4008"/>
    <mergeCell ref="D4009:E4009"/>
    <mergeCell ref="F4009:J4009"/>
    <mergeCell ref="K4009:M4009"/>
    <mergeCell ref="N4009:Q4009"/>
    <mergeCell ref="R4009:U4009"/>
    <mergeCell ref="V4009:W4009"/>
    <mergeCell ref="X4009:Y4009"/>
    <mergeCell ref="Z4009:AA4009"/>
    <mergeCell ref="AB4009:AC4009"/>
    <mergeCell ref="AD4009:AE4009"/>
    <mergeCell ref="AF4009:AG4009"/>
    <mergeCell ref="AH4009:AJ4009"/>
    <mergeCell ref="D3991:E3991"/>
    <mergeCell ref="F3991:J3991"/>
    <mergeCell ref="K3991:M3991"/>
    <mergeCell ref="N3991:Q3991"/>
    <mergeCell ref="R3991:U3991"/>
    <mergeCell ref="V3991:W3991"/>
    <mergeCell ref="D3992:E3992"/>
    <mergeCell ref="F3992:J3992"/>
    <mergeCell ref="K3992:M3992"/>
    <mergeCell ref="N3992:Q3992"/>
    <mergeCell ref="R3992:U3992"/>
    <mergeCell ref="V3992:W3992"/>
    <mergeCell ref="D3993:E3993"/>
    <mergeCell ref="F3993:J3993"/>
    <mergeCell ref="K3993:M3993"/>
    <mergeCell ref="N3993:Q3993"/>
    <mergeCell ref="R3993:U3993"/>
    <mergeCell ref="V3993:W3993"/>
    <mergeCell ref="D3994:E3994"/>
    <mergeCell ref="F3994:J3994"/>
    <mergeCell ref="K3994:M3994"/>
    <mergeCell ref="N3994:Q3994"/>
    <mergeCell ref="R3994:U3994"/>
    <mergeCell ref="V3994:W3994"/>
    <mergeCell ref="D3995:E3995"/>
    <mergeCell ref="F3995:J3995"/>
    <mergeCell ref="K3995:M3995"/>
    <mergeCell ref="N3995:Q3995"/>
    <mergeCell ref="R3995:U3995"/>
    <mergeCell ref="V3995:W3995"/>
    <mergeCell ref="D3996:E3996"/>
    <mergeCell ref="F3996:J3996"/>
    <mergeCell ref="K3996:M3996"/>
    <mergeCell ref="N3996:Q3996"/>
    <mergeCell ref="R3996:U3996"/>
    <mergeCell ref="V3996:W3996"/>
    <mergeCell ref="D3985:E3985"/>
    <mergeCell ref="F3985:J3985"/>
    <mergeCell ref="K3985:M3985"/>
    <mergeCell ref="N3985:Q3985"/>
    <mergeCell ref="R3985:U3985"/>
    <mergeCell ref="V3985:W3985"/>
    <mergeCell ref="D3986:E3986"/>
    <mergeCell ref="F3986:J3986"/>
    <mergeCell ref="K3986:M3986"/>
    <mergeCell ref="N3986:Q3986"/>
    <mergeCell ref="R3986:U3986"/>
    <mergeCell ref="V3986:W3986"/>
    <mergeCell ref="D3987:E3987"/>
    <mergeCell ref="F3987:J3987"/>
    <mergeCell ref="K3987:M3987"/>
    <mergeCell ref="N3987:Q3987"/>
    <mergeCell ref="R3987:U3987"/>
    <mergeCell ref="V3987:W3987"/>
    <mergeCell ref="D3988:E3988"/>
    <mergeCell ref="F3988:J3988"/>
    <mergeCell ref="K3988:M3988"/>
    <mergeCell ref="N3988:Q3988"/>
    <mergeCell ref="R3988:U3988"/>
    <mergeCell ref="V3988:W3988"/>
    <mergeCell ref="D3989:E3989"/>
    <mergeCell ref="F3989:J3989"/>
    <mergeCell ref="K3989:M3989"/>
    <mergeCell ref="N3989:Q3989"/>
    <mergeCell ref="R3989:U3989"/>
    <mergeCell ref="V3989:W3989"/>
    <mergeCell ref="D3990:E3990"/>
    <mergeCell ref="F3990:J3990"/>
    <mergeCell ref="K3990:M3990"/>
    <mergeCell ref="N3990:Q3990"/>
    <mergeCell ref="R3990:U3990"/>
    <mergeCell ref="V3990:W3990"/>
    <mergeCell ref="D3979:E3979"/>
    <mergeCell ref="F3979:J3979"/>
    <mergeCell ref="K3979:M3979"/>
    <mergeCell ref="N3979:Q3979"/>
    <mergeCell ref="R3979:U3979"/>
    <mergeCell ref="V3979:W3979"/>
    <mergeCell ref="D3980:E3980"/>
    <mergeCell ref="F3980:J3980"/>
    <mergeCell ref="K3980:M3980"/>
    <mergeCell ref="N3980:Q3980"/>
    <mergeCell ref="R3980:U3980"/>
    <mergeCell ref="V3980:W3980"/>
    <mergeCell ref="D3981:E3981"/>
    <mergeCell ref="F3981:J3981"/>
    <mergeCell ref="K3981:M3981"/>
    <mergeCell ref="N3981:Q3981"/>
    <mergeCell ref="R3981:U3981"/>
    <mergeCell ref="V3981:W3981"/>
    <mergeCell ref="D3982:E3982"/>
    <mergeCell ref="F3982:J3982"/>
    <mergeCell ref="K3982:M3982"/>
    <mergeCell ref="N3982:Q3982"/>
    <mergeCell ref="R3982:U3982"/>
    <mergeCell ref="V3982:W3982"/>
    <mergeCell ref="D3983:E3983"/>
    <mergeCell ref="F3983:J3983"/>
    <mergeCell ref="K3983:M3983"/>
    <mergeCell ref="N3983:Q3983"/>
    <mergeCell ref="R3983:U3983"/>
    <mergeCell ref="V3983:W3983"/>
    <mergeCell ref="D3984:E3984"/>
    <mergeCell ref="F3984:J3984"/>
    <mergeCell ref="K3984:M3984"/>
    <mergeCell ref="N3984:Q3984"/>
    <mergeCell ref="R3984:U3984"/>
    <mergeCell ref="V3984:W3984"/>
    <mergeCell ref="D3973:E3973"/>
    <mergeCell ref="F3973:J3973"/>
    <mergeCell ref="K3973:M3973"/>
    <mergeCell ref="N3973:Q3973"/>
    <mergeCell ref="R3973:U3973"/>
    <mergeCell ref="V3973:W3973"/>
    <mergeCell ref="T3971:U3972"/>
    <mergeCell ref="X3971:Y3972"/>
    <mergeCell ref="D3974:E3974"/>
    <mergeCell ref="F3974:J3974"/>
    <mergeCell ref="K3974:M3974"/>
    <mergeCell ref="N3974:Q3974"/>
    <mergeCell ref="R3974:U3974"/>
    <mergeCell ref="V3974:W3974"/>
    <mergeCell ref="D3975:E3975"/>
    <mergeCell ref="F3975:J3975"/>
    <mergeCell ref="K3975:M3975"/>
    <mergeCell ref="N3975:Q3975"/>
    <mergeCell ref="R3975:U3975"/>
    <mergeCell ref="V3975:W3975"/>
    <mergeCell ref="D3976:E3976"/>
    <mergeCell ref="F3976:J3976"/>
    <mergeCell ref="K3976:M3976"/>
    <mergeCell ref="N3976:Q3976"/>
    <mergeCell ref="R3976:U3976"/>
    <mergeCell ref="V3976:W3976"/>
    <mergeCell ref="D3977:E3977"/>
    <mergeCell ref="F3977:J3977"/>
    <mergeCell ref="K3977:M3977"/>
    <mergeCell ref="N3977:Q3977"/>
    <mergeCell ref="R3977:U3977"/>
    <mergeCell ref="V3977:W3977"/>
    <mergeCell ref="D3978:E3978"/>
    <mergeCell ref="F3978:J3978"/>
    <mergeCell ref="K3978:M3978"/>
    <mergeCell ref="N3978:Q3978"/>
    <mergeCell ref="R3978:U3978"/>
    <mergeCell ref="V3978:W3978"/>
    <mergeCell ref="D3961:E3961"/>
    <mergeCell ref="F3961:J3961"/>
    <mergeCell ref="K3961:M3961"/>
    <mergeCell ref="N3961:Q3961"/>
    <mergeCell ref="R3961:U3961"/>
    <mergeCell ref="V3961:W3961"/>
    <mergeCell ref="X3961:Y3961"/>
    <mergeCell ref="Z3961:AA3961"/>
    <mergeCell ref="AB3961:AC3961"/>
    <mergeCell ref="AD3961:AE3961"/>
    <mergeCell ref="AF3961:AG3961"/>
    <mergeCell ref="AH3961:AJ3961"/>
    <mergeCell ref="D3962:E3962"/>
    <mergeCell ref="F3962:J3962"/>
    <mergeCell ref="K3962:M3962"/>
    <mergeCell ref="N3962:Q3962"/>
    <mergeCell ref="R3962:U3962"/>
    <mergeCell ref="V3962:W3962"/>
    <mergeCell ref="X3962:Y3962"/>
    <mergeCell ref="Z3962:AA3962"/>
    <mergeCell ref="AB3962:AC3962"/>
    <mergeCell ref="AD3962:AE3962"/>
    <mergeCell ref="AF3962:AG3962"/>
    <mergeCell ref="AH3962:AJ3962"/>
    <mergeCell ref="B3963:E3963"/>
    <mergeCell ref="B3964:F3964"/>
    <mergeCell ref="H3964:R3964"/>
    <mergeCell ref="AB3965:AG3969"/>
    <mergeCell ref="B3966:E3966"/>
    <mergeCell ref="H3966:N3966"/>
    <mergeCell ref="O3966:R3966"/>
    <mergeCell ref="T3966:AA3966"/>
    <mergeCell ref="Z3971:AA3972"/>
    <mergeCell ref="AB3971:AB3972"/>
    <mergeCell ref="AC3971:AC3972"/>
    <mergeCell ref="AE3971:AE3972"/>
    <mergeCell ref="B3971:B3972"/>
    <mergeCell ref="D3971:E3972"/>
    <mergeCell ref="G3971:H3972"/>
    <mergeCell ref="J3971:M3972"/>
    <mergeCell ref="N3971:O3972"/>
    <mergeCell ref="Q3971:S3972"/>
    <mergeCell ref="AF3971:AF3972"/>
    <mergeCell ref="AG3971:AH3972"/>
    <mergeCell ref="D3958:E3958"/>
    <mergeCell ref="F3958:J3958"/>
    <mergeCell ref="K3958:M3958"/>
    <mergeCell ref="N3958:Q3958"/>
    <mergeCell ref="R3958:U3958"/>
    <mergeCell ref="V3958:W3958"/>
    <mergeCell ref="X3958:Y3958"/>
    <mergeCell ref="Z3958:AA3958"/>
    <mergeCell ref="AB3958:AC3958"/>
    <mergeCell ref="AD3958:AE3958"/>
    <mergeCell ref="AF3958:AG3958"/>
    <mergeCell ref="AH3958:AJ3958"/>
    <mergeCell ref="D3959:E3959"/>
    <mergeCell ref="F3959:J3959"/>
    <mergeCell ref="K3959:M3959"/>
    <mergeCell ref="N3959:Q3959"/>
    <mergeCell ref="R3959:U3959"/>
    <mergeCell ref="V3959:W3959"/>
    <mergeCell ref="X3959:Y3959"/>
    <mergeCell ref="Z3959:AA3959"/>
    <mergeCell ref="AB3959:AC3959"/>
    <mergeCell ref="AD3959:AE3959"/>
    <mergeCell ref="AF3959:AG3959"/>
    <mergeCell ref="AH3959:AJ3959"/>
    <mergeCell ref="D3960:E3960"/>
    <mergeCell ref="F3960:J3960"/>
    <mergeCell ref="K3960:M3960"/>
    <mergeCell ref="N3960:Q3960"/>
    <mergeCell ref="R3960:U3960"/>
    <mergeCell ref="V3960:W3960"/>
    <mergeCell ref="X3960:Y3960"/>
    <mergeCell ref="Z3960:AA3960"/>
    <mergeCell ref="AB3960:AC3960"/>
    <mergeCell ref="AD3960:AE3960"/>
    <mergeCell ref="AF3960:AG3960"/>
    <mergeCell ref="AH3960:AJ3960"/>
    <mergeCell ref="D3955:E3955"/>
    <mergeCell ref="F3955:J3955"/>
    <mergeCell ref="K3955:M3955"/>
    <mergeCell ref="N3955:Q3955"/>
    <mergeCell ref="R3955:U3955"/>
    <mergeCell ref="V3955:W3955"/>
    <mergeCell ref="X3955:Y3955"/>
    <mergeCell ref="Z3955:AA3955"/>
    <mergeCell ref="AB3955:AC3955"/>
    <mergeCell ref="AD3955:AE3955"/>
    <mergeCell ref="AF3955:AG3955"/>
    <mergeCell ref="AH3955:AJ3955"/>
    <mergeCell ref="D3956:E3956"/>
    <mergeCell ref="F3956:J3956"/>
    <mergeCell ref="K3956:M3956"/>
    <mergeCell ref="N3956:Q3956"/>
    <mergeCell ref="R3956:U3956"/>
    <mergeCell ref="V3956:W3956"/>
    <mergeCell ref="X3956:Y3956"/>
    <mergeCell ref="Z3956:AA3956"/>
    <mergeCell ref="AB3956:AC3956"/>
    <mergeCell ref="AD3956:AE3956"/>
    <mergeCell ref="AF3956:AG3956"/>
    <mergeCell ref="AH3956:AJ3956"/>
    <mergeCell ref="D3957:E3957"/>
    <mergeCell ref="F3957:J3957"/>
    <mergeCell ref="K3957:M3957"/>
    <mergeCell ref="N3957:Q3957"/>
    <mergeCell ref="R3957:U3957"/>
    <mergeCell ref="V3957:W3957"/>
    <mergeCell ref="X3957:Y3957"/>
    <mergeCell ref="Z3957:AA3957"/>
    <mergeCell ref="AB3957:AC3957"/>
    <mergeCell ref="AD3957:AE3957"/>
    <mergeCell ref="AF3957:AG3957"/>
    <mergeCell ref="AH3957:AJ3957"/>
    <mergeCell ref="D3952:E3952"/>
    <mergeCell ref="F3952:J3952"/>
    <mergeCell ref="K3952:M3952"/>
    <mergeCell ref="N3952:Q3952"/>
    <mergeCell ref="R3952:U3952"/>
    <mergeCell ref="V3952:W3952"/>
    <mergeCell ref="X3952:Y3952"/>
    <mergeCell ref="Z3952:AA3952"/>
    <mergeCell ref="AB3952:AC3952"/>
    <mergeCell ref="AD3952:AE3952"/>
    <mergeCell ref="AF3952:AG3952"/>
    <mergeCell ref="AH3952:AJ3952"/>
    <mergeCell ref="D3953:E3953"/>
    <mergeCell ref="F3953:J3953"/>
    <mergeCell ref="K3953:M3953"/>
    <mergeCell ref="N3953:Q3953"/>
    <mergeCell ref="R3953:U3953"/>
    <mergeCell ref="V3953:W3953"/>
    <mergeCell ref="X3953:Y3953"/>
    <mergeCell ref="Z3953:AA3953"/>
    <mergeCell ref="AB3953:AC3953"/>
    <mergeCell ref="AD3953:AE3953"/>
    <mergeCell ref="AF3953:AG3953"/>
    <mergeCell ref="AH3953:AJ3953"/>
    <mergeCell ref="D3954:E3954"/>
    <mergeCell ref="F3954:J3954"/>
    <mergeCell ref="K3954:M3954"/>
    <mergeCell ref="N3954:Q3954"/>
    <mergeCell ref="R3954:U3954"/>
    <mergeCell ref="V3954:W3954"/>
    <mergeCell ref="X3954:Y3954"/>
    <mergeCell ref="Z3954:AA3954"/>
    <mergeCell ref="AB3954:AC3954"/>
    <mergeCell ref="AD3954:AE3954"/>
    <mergeCell ref="AF3954:AG3954"/>
    <mergeCell ref="AH3954:AJ3954"/>
    <mergeCell ref="D3949:E3949"/>
    <mergeCell ref="F3949:J3949"/>
    <mergeCell ref="K3949:M3949"/>
    <mergeCell ref="N3949:Q3949"/>
    <mergeCell ref="R3949:U3949"/>
    <mergeCell ref="V3949:W3949"/>
    <mergeCell ref="X3949:Y3949"/>
    <mergeCell ref="Z3949:AA3949"/>
    <mergeCell ref="AB3949:AC3949"/>
    <mergeCell ref="AD3949:AE3949"/>
    <mergeCell ref="AF3949:AG3949"/>
    <mergeCell ref="AH3949:AJ3949"/>
    <mergeCell ref="D3950:E3950"/>
    <mergeCell ref="F3950:J3950"/>
    <mergeCell ref="K3950:M3950"/>
    <mergeCell ref="N3950:Q3950"/>
    <mergeCell ref="R3950:U3950"/>
    <mergeCell ref="V3950:W3950"/>
    <mergeCell ref="X3950:Y3950"/>
    <mergeCell ref="Z3950:AA3950"/>
    <mergeCell ref="AB3950:AC3950"/>
    <mergeCell ref="AD3950:AE3950"/>
    <mergeCell ref="AF3950:AG3950"/>
    <mergeCell ref="AH3950:AJ3950"/>
    <mergeCell ref="D3951:E3951"/>
    <mergeCell ref="F3951:J3951"/>
    <mergeCell ref="K3951:M3951"/>
    <mergeCell ref="N3951:Q3951"/>
    <mergeCell ref="R3951:U3951"/>
    <mergeCell ref="V3951:W3951"/>
    <mergeCell ref="X3951:Y3951"/>
    <mergeCell ref="Z3951:AA3951"/>
    <mergeCell ref="AB3951:AC3951"/>
    <mergeCell ref="AD3951:AE3951"/>
    <mergeCell ref="AF3951:AG3951"/>
    <mergeCell ref="AH3951:AJ3951"/>
    <mergeCell ref="D3946:E3946"/>
    <mergeCell ref="F3946:J3946"/>
    <mergeCell ref="K3946:M3946"/>
    <mergeCell ref="N3946:Q3946"/>
    <mergeCell ref="R3946:U3946"/>
    <mergeCell ref="V3946:W3946"/>
    <mergeCell ref="X3946:Y3946"/>
    <mergeCell ref="Z3946:AA3946"/>
    <mergeCell ref="AB3946:AC3946"/>
    <mergeCell ref="AD3946:AE3946"/>
    <mergeCell ref="AF3946:AG3946"/>
    <mergeCell ref="AH3946:AJ3946"/>
    <mergeCell ref="D3947:E3947"/>
    <mergeCell ref="F3947:J3947"/>
    <mergeCell ref="K3947:M3947"/>
    <mergeCell ref="N3947:Q3947"/>
    <mergeCell ref="R3947:U3947"/>
    <mergeCell ref="V3947:W3947"/>
    <mergeCell ref="X3947:Y3947"/>
    <mergeCell ref="Z3947:AA3947"/>
    <mergeCell ref="AB3947:AC3947"/>
    <mergeCell ref="AD3947:AE3947"/>
    <mergeCell ref="AF3947:AG3947"/>
    <mergeCell ref="AH3947:AJ3947"/>
    <mergeCell ref="D3948:E3948"/>
    <mergeCell ref="F3948:J3948"/>
    <mergeCell ref="K3948:M3948"/>
    <mergeCell ref="N3948:Q3948"/>
    <mergeCell ref="R3948:U3948"/>
    <mergeCell ref="V3948:W3948"/>
    <mergeCell ref="X3948:Y3948"/>
    <mergeCell ref="Z3948:AA3948"/>
    <mergeCell ref="AB3948:AC3948"/>
    <mergeCell ref="AD3948:AE3948"/>
    <mergeCell ref="AF3948:AG3948"/>
    <mergeCell ref="AH3948:AJ3948"/>
    <mergeCell ref="D3943:E3943"/>
    <mergeCell ref="F3943:J3943"/>
    <mergeCell ref="K3943:M3943"/>
    <mergeCell ref="N3943:Q3943"/>
    <mergeCell ref="R3943:U3943"/>
    <mergeCell ref="V3943:W3943"/>
    <mergeCell ref="X3943:Y3943"/>
    <mergeCell ref="Z3943:AA3943"/>
    <mergeCell ref="AB3943:AC3943"/>
    <mergeCell ref="AD3943:AE3943"/>
    <mergeCell ref="AF3943:AG3943"/>
    <mergeCell ref="AH3943:AJ3943"/>
    <mergeCell ref="D3944:E3944"/>
    <mergeCell ref="F3944:J3944"/>
    <mergeCell ref="K3944:M3944"/>
    <mergeCell ref="N3944:Q3944"/>
    <mergeCell ref="R3944:U3944"/>
    <mergeCell ref="V3944:W3944"/>
    <mergeCell ref="X3944:Y3944"/>
    <mergeCell ref="Z3944:AA3944"/>
    <mergeCell ref="AB3944:AC3944"/>
    <mergeCell ref="AD3944:AE3944"/>
    <mergeCell ref="AF3944:AG3944"/>
    <mergeCell ref="AH3944:AJ3944"/>
    <mergeCell ref="D3945:E3945"/>
    <mergeCell ref="F3945:J3945"/>
    <mergeCell ref="K3945:M3945"/>
    <mergeCell ref="N3945:Q3945"/>
    <mergeCell ref="R3945:U3945"/>
    <mergeCell ref="V3945:W3945"/>
    <mergeCell ref="X3945:Y3945"/>
    <mergeCell ref="Z3945:AA3945"/>
    <mergeCell ref="AB3945:AC3945"/>
    <mergeCell ref="AD3945:AE3945"/>
    <mergeCell ref="AF3945:AG3945"/>
    <mergeCell ref="AH3945:AJ3945"/>
    <mergeCell ref="D3940:E3940"/>
    <mergeCell ref="F3940:J3940"/>
    <mergeCell ref="K3940:M3940"/>
    <mergeCell ref="N3940:Q3940"/>
    <mergeCell ref="R3940:U3940"/>
    <mergeCell ref="V3940:W3940"/>
    <mergeCell ref="X3940:Y3940"/>
    <mergeCell ref="Z3940:AA3940"/>
    <mergeCell ref="AB3940:AC3940"/>
    <mergeCell ref="AD3940:AE3940"/>
    <mergeCell ref="AF3940:AG3940"/>
    <mergeCell ref="AH3940:AJ3940"/>
    <mergeCell ref="D3941:E3941"/>
    <mergeCell ref="F3941:J3941"/>
    <mergeCell ref="K3941:M3941"/>
    <mergeCell ref="N3941:Q3941"/>
    <mergeCell ref="R3941:U3941"/>
    <mergeCell ref="V3941:W3941"/>
    <mergeCell ref="X3941:Y3941"/>
    <mergeCell ref="Z3941:AA3941"/>
    <mergeCell ref="AB3941:AC3941"/>
    <mergeCell ref="AD3941:AE3941"/>
    <mergeCell ref="AF3941:AG3941"/>
    <mergeCell ref="AH3941:AJ3941"/>
    <mergeCell ref="D3942:E3942"/>
    <mergeCell ref="F3942:J3942"/>
    <mergeCell ref="K3942:M3942"/>
    <mergeCell ref="N3942:Q3942"/>
    <mergeCell ref="R3942:U3942"/>
    <mergeCell ref="V3942:W3942"/>
    <mergeCell ref="X3942:Y3942"/>
    <mergeCell ref="Z3942:AA3942"/>
    <mergeCell ref="AB3942:AC3942"/>
    <mergeCell ref="AD3942:AE3942"/>
    <mergeCell ref="AF3942:AG3942"/>
    <mergeCell ref="AH3942:AJ3942"/>
    <mergeCell ref="D3937:E3937"/>
    <mergeCell ref="F3937:J3937"/>
    <mergeCell ref="K3937:M3937"/>
    <mergeCell ref="N3937:Q3937"/>
    <mergeCell ref="R3937:U3937"/>
    <mergeCell ref="V3937:W3937"/>
    <mergeCell ref="X3937:Y3937"/>
    <mergeCell ref="Z3937:AA3937"/>
    <mergeCell ref="AB3937:AC3937"/>
    <mergeCell ref="AD3937:AE3937"/>
    <mergeCell ref="AF3937:AG3937"/>
    <mergeCell ref="AH3937:AJ3937"/>
    <mergeCell ref="D3938:E3938"/>
    <mergeCell ref="F3938:J3938"/>
    <mergeCell ref="K3938:M3938"/>
    <mergeCell ref="N3938:Q3938"/>
    <mergeCell ref="R3938:U3938"/>
    <mergeCell ref="V3938:W3938"/>
    <mergeCell ref="X3938:Y3938"/>
    <mergeCell ref="Z3938:AA3938"/>
    <mergeCell ref="AB3938:AC3938"/>
    <mergeCell ref="AD3938:AE3938"/>
    <mergeCell ref="AF3938:AG3938"/>
    <mergeCell ref="AH3938:AJ3938"/>
    <mergeCell ref="D3939:E3939"/>
    <mergeCell ref="F3939:J3939"/>
    <mergeCell ref="K3939:M3939"/>
    <mergeCell ref="N3939:Q3939"/>
    <mergeCell ref="R3939:U3939"/>
    <mergeCell ref="V3939:W3939"/>
    <mergeCell ref="X3939:Y3939"/>
    <mergeCell ref="Z3939:AA3939"/>
    <mergeCell ref="AB3939:AC3939"/>
    <mergeCell ref="AD3939:AE3939"/>
    <mergeCell ref="AF3939:AG3939"/>
    <mergeCell ref="AH3939:AJ3939"/>
    <mergeCell ref="D3934:E3934"/>
    <mergeCell ref="F3934:J3934"/>
    <mergeCell ref="K3934:M3934"/>
    <mergeCell ref="N3934:Q3934"/>
    <mergeCell ref="R3934:U3934"/>
    <mergeCell ref="V3934:W3934"/>
    <mergeCell ref="X3934:Y3934"/>
    <mergeCell ref="Z3934:AA3934"/>
    <mergeCell ref="AB3934:AC3934"/>
    <mergeCell ref="AD3934:AE3934"/>
    <mergeCell ref="AF3934:AG3934"/>
    <mergeCell ref="AH3934:AJ3934"/>
    <mergeCell ref="D3935:E3935"/>
    <mergeCell ref="F3935:J3935"/>
    <mergeCell ref="K3935:M3935"/>
    <mergeCell ref="N3935:Q3935"/>
    <mergeCell ref="R3935:U3935"/>
    <mergeCell ref="V3935:W3935"/>
    <mergeCell ref="X3935:Y3935"/>
    <mergeCell ref="Z3935:AA3935"/>
    <mergeCell ref="AB3935:AC3935"/>
    <mergeCell ref="AD3935:AE3935"/>
    <mergeCell ref="AF3935:AG3935"/>
    <mergeCell ref="AH3935:AJ3935"/>
    <mergeCell ref="D3936:E3936"/>
    <mergeCell ref="F3936:J3936"/>
    <mergeCell ref="K3936:M3936"/>
    <mergeCell ref="N3936:Q3936"/>
    <mergeCell ref="R3936:U3936"/>
    <mergeCell ref="V3936:W3936"/>
    <mergeCell ref="X3936:Y3936"/>
    <mergeCell ref="Z3936:AA3936"/>
    <mergeCell ref="AB3936:AC3936"/>
    <mergeCell ref="AD3936:AE3936"/>
    <mergeCell ref="AF3936:AG3936"/>
    <mergeCell ref="AH3936:AJ3936"/>
    <mergeCell ref="D3931:E3931"/>
    <mergeCell ref="F3931:J3931"/>
    <mergeCell ref="K3931:M3931"/>
    <mergeCell ref="N3931:Q3931"/>
    <mergeCell ref="R3931:U3931"/>
    <mergeCell ref="V3931:W3931"/>
    <mergeCell ref="X3931:Y3931"/>
    <mergeCell ref="Z3931:AA3931"/>
    <mergeCell ref="AB3931:AC3931"/>
    <mergeCell ref="AD3931:AE3931"/>
    <mergeCell ref="AF3931:AG3931"/>
    <mergeCell ref="AH3931:AJ3931"/>
    <mergeCell ref="D3932:E3932"/>
    <mergeCell ref="F3932:J3932"/>
    <mergeCell ref="K3932:M3932"/>
    <mergeCell ref="N3932:Q3932"/>
    <mergeCell ref="R3932:U3932"/>
    <mergeCell ref="V3932:W3932"/>
    <mergeCell ref="X3932:Y3932"/>
    <mergeCell ref="Z3932:AA3932"/>
    <mergeCell ref="AB3932:AC3932"/>
    <mergeCell ref="AD3932:AE3932"/>
    <mergeCell ref="AF3932:AG3932"/>
    <mergeCell ref="AH3932:AJ3932"/>
    <mergeCell ref="D3933:E3933"/>
    <mergeCell ref="F3933:J3933"/>
    <mergeCell ref="K3933:M3933"/>
    <mergeCell ref="N3933:Q3933"/>
    <mergeCell ref="R3933:U3933"/>
    <mergeCell ref="V3933:W3933"/>
    <mergeCell ref="X3933:Y3933"/>
    <mergeCell ref="Z3933:AA3933"/>
    <mergeCell ref="AB3933:AC3933"/>
    <mergeCell ref="AD3933:AE3933"/>
    <mergeCell ref="AF3933:AG3933"/>
    <mergeCell ref="AH3933:AJ3933"/>
    <mergeCell ref="D3928:E3928"/>
    <mergeCell ref="F3928:J3928"/>
    <mergeCell ref="K3928:M3928"/>
    <mergeCell ref="N3928:Q3928"/>
    <mergeCell ref="R3928:U3928"/>
    <mergeCell ref="V3928:W3928"/>
    <mergeCell ref="X3928:Y3928"/>
    <mergeCell ref="Z3928:AA3928"/>
    <mergeCell ref="AB3928:AC3928"/>
    <mergeCell ref="AD3928:AE3928"/>
    <mergeCell ref="AF3928:AG3928"/>
    <mergeCell ref="AH3928:AJ3928"/>
    <mergeCell ref="D3929:E3929"/>
    <mergeCell ref="F3929:J3929"/>
    <mergeCell ref="K3929:M3929"/>
    <mergeCell ref="N3929:Q3929"/>
    <mergeCell ref="R3929:U3929"/>
    <mergeCell ref="V3929:W3929"/>
    <mergeCell ref="X3929:Y3929"/>
    <mergeCell ref="Z3929:AA3929"/>
    <mergeCell ref="AB3929:AC3929"/>
    <mergeCell ref="AD3929:AE3929"/>
    <mergeCell ref="AF3929:AG3929"/>
    <mergeCell ref="AH3929:AJ3929"/>
    <mergeCell ref="D3930:E3930"/>
    <mergeCell ref="F3930:J3930"/>
    <mergeCell ref="K3930:M3930"/>
    <mergeCell ref="N3930:Q3930"/>
    <mergeCell ref="R3930:U3930"/>
    <mergeCell ref="V3930:W3930"/>
    <mergeCell ref="X3930:Y3930"/>
    <mergeCell ref="Z3930:AA3930"/>
    <mergeCell ref="AB3930:AC3930"/>
    <mergeCell ref="AD3930:AE3930"/>
    <mergeCell ref="AF3930:AG3930"/>
    <mergeCell ref="AH3930:AJ3930"/>
    <mergeCell ref="D3925:E3925"/>
    <mergeCell ref="F3925:J3925"/>
    <mergeCell ref="K3925:M3925"/>
    <mergeCell ref="N3925:Q3925"/>
    <mergeCell ref="R3925:U3925"/>
    <mergeCell ref="V3925:W3925"/>
    <mergeCell ref="X3925:Y3925"/>
    <mergeCell ref="Z3925:AA3925"/>
    <mergeCell ref="AB3925:AC3925"/>
    <mergeCell ref="AD3925:AE3925"/>
    <mergeCell ref="AF3925:AG3925"/>
    <mergeCell ref="AH3925:AJ3925"/>
    <mergeCell ref="D3926:E3926"/>
    <mergeCell ref="F3926:J3926"/>
    <mergeCell ref="K3926:M3926"/>
    <mergeCell ref="N3926:Q3926"/>
    <mergeCell ref="R3926:U3926"/>
    <mergeCell ref="V3926:W3926"/>
    <mergeCell ref="X3926:Y3926"/>
    <mergeCell ref="Z3926:AA3926"/>
    <mergeCell ref="AB3926:AC3926"/>
    <mergeCell ref="AD3926:AE3926"/>
    <mergeCell ref="AF3926:AG3926"/>
    <mergeCell ref="AH3926:AJ3926"/>
    <mergeCell ref="D3927:E3927"/>
    <mergeCell ref="F3927:J3927"/>
    <mergeCell ref="K3927:M3927"/>
    <mergeCell ref="N3927:Q3927"/>
    <mergeCell ref="R3927:U3927"/>
    <mergeCell ref="V3927:W3927"/>
    <mergeCell ref="X3927:Y3927"/>
    <mergeCell ref="Z3927:AA3927"/>
    <mergeCell ref="AB3927:AC3927"/>
    <mergeCell ref="AD3927:AE3927"/>
    <mergeCell ref="AF3927:AG3927"/>
    <mergeCell ref="AH3927:AJ3927"/>
    <mergeCell ref="B3915:F3915"/>
    <mergeCell ref="H3915:R3915"/>
    <mergeCell ref="AB3916:AG3920"/>
    <mergeCell ref="B3917:E3917"/>
    <mergeCell ref="H3917:N3917"/>
    <mergeCell ref="O3917:R3917"/>
    <mergeCell ref="T3917:AA3917"/>
    <mergeCell ref="B3922:B3923"/>
    <mergeCell ref="D3922:E3923"/>
    <mergeCell ref="G3922:H3923"/>
    <mergeCell ref="J3922:M3923"/>
    <mergeCell ref="N3922:O3923"/>
    <mergeCell ref="Q3922:S3923"/>
    <mergeCell ref="T3922:U3923"/>
    <mergeCell ref="X3922:Y3923"/>
    <mergeCell ref="Z3922:AA3923"/>
    <mergeCell ref="AB3922:AB3923"/>
    <mergeCell ref="AC3922:AC3923"/>
    <mergeCell ref="AE3922:AE3923"/>
    <mergeCell ref="AF3922:AF3923"/>
    <mergeCell ref="AG3922:AH3923"/>
    <mergeCell ref="D3924:E3924"/>
    <mergeCell ref="F3924:J3924"/>
    <mergeCell ref="K3924:M3924"/>
    <mergeCell ref="N3924:Q3924"/>
    <mergeCell ref="R3924:U3924"/>
    <mergeCell ref="V3924:W3924"/>
    <mergeCell ref="X3924:Y3924"/>
    <mergeCell ref="Z3924:AA3924"/>
    <mergeCell ref="AB3924:AC3924"/>
    <mergeCell ref="AD3924:AE3924"/>
    <mergeCell ref="AF3924:AG3924"/>
    <mergeCell ref="AH3924:AJ3924"/>
    <mergeCell ref="D3906:E3906"/>
    <mergeCell ref="F3906:J3906"/>
    <mergeCell ref="K3906:M3906"/>
    <mergeCell ref="N3906:Q3906"/>
    <mergeCell ref="R3906:U3906"/>
    <mergeCell ref="V3906:W3906"/>
    <mergeCell ref="D3907:E3907"/>
    <mergeCell ref="F3907:J3907"/>
    <mergeCell ref="K3907:M3907"/>
    <mergeCell ref="N3907:Q3907"/>
    <mergeCell ref="R3907:U3907"/>
    <mergeCell ref="V3907:W3907"/>
    <mergeCell ref="D3908:E3908"/>
    <mergeCell ref="F3908:J3908"/>
    <mergeCell ref="K3908:M3908"/>
    <mergeCell ref="N3908:Q3908"/>
    <mergeCell ref="R3908:U3908"/>
    <mergeCell ref="V3908:W3908"/>
    <mergeCell ref="D3909:E3909"/>
    <mergeCell ref="F3909:J3909"/>
    <mergeCell ref="K3909:M3909"/>
    <mergeCell ref="N3909:Q3909"/>
    <mergeCell ref="R3909:U3909"/>
    <mergeCell ref="V3909:W3909"/>
    <mergeCell ref="D3910:E3910"/>
    <mergeCell ref="F3910:J3910"/>
    <mergeCell ref="K3910:M3910"/>
    <mergeCell ref="N3910:Q3910"/>
    <mergeCell ref="R3910:U3910"/>
    <mergeCell ref="V3910:W3910"/>
    <mergeCell ref="D3911:E3911"/>
    <mergeCell ref="F3911:J3911"/>
    <mergeCell ref="K3911:M3911"/>
    <mergeCell ref="N3911:Q3911"/>
    <mergeCell ref="R3911:U3911"/>
    <mergeCell ref="V3911:W3911"/>
    <mergeCell ref="D3900:E3900"/>
    <mergeCell ref="F3900:J3900"/>
    <mergeCell ref="K3900:M3900"/>
    <mergeCell ref="N3900:Q3900"/>
    <mergeCell ref="R3900:U3900"/>
    <mergeCell ref="V3900:W3900"/>
    <mergeCell ref="D3901:E3901"/>
    <mergeCell ref="F3901:J3901"/>
    <mergeCell ref="K3901:M3901"/>
    <mergeCell ref="N3901:Q3901"/>
    <mergeCell ref="R3901:U3901"/>
    <mergeCell ref="V3901:W3901"/>
    <mergeCell ref="D3902:E3902"/>
    <mergeCell ref="F3902:J3902"/>
    <mergeCell ref="K3902:M3902"/>
    <mergeCell ref="N3902:Q3902"/>
    <mergeCell ref="R3902:U3902"/>
    <mergeCell ref="V3902:W3902"/>
    <mergeCell ref="D3903:E3903"/>
    <mergeCell ref="F3903:J3903"/>
    <mergeCell ref="K3903:M3903"/>
    <mergeCell ref="N3903:Q3903"/>
    <mergeCell ref="R3903:U3903"/>
    <mergeCell ref="V3903:W3903"/>
    <mergeCell ref="D3904:E3904"/>
    <mergeCell ref="F3904:J3904"/>
    <mergeCell ref="K3904:M3904"/>
    <mergeCell ref="N3904:Q3904"/>
    <mergeCell ref="R3904:U3904"/>
    <mergeCell ref="V3904:W3904"/>
    <mergeCell ref="D3905:E3905"/>
    <mergeCell ref="F3905:J3905"/>
    <mergeCell ref="K3905:M3905"/>
    <mergeCell ref="N3905:Q3905"/>
    <mergeCell ref="R3905:U3905"/>
    <mergeCell ref="V3905:W3905"/>
    <mergeCell ref="D3894:E3894"/>
    <mergeCell ref="F3894:J3894"/>
    <mergeCell ref="K3894:M3894"/>
    <mergeCell ref="N3894:Q3894"/>
    <mergeCell ref="R3894:U3894"/>
    <mergeCell ref="V3894:W3894"/>
    <mergeCell ref="D3895:E3895"/>
    <mergeCell ref="F3895:J3895"/>
    <mergeCell ref="K3895:M3895"/>
    <mergeCell ref="N3895:Q3895"/>
    <mergeCell ref="R3895:U3895"/>
    <mergeCell ref="V3895:W3895"/>
    <mergeCell ref="D3896:E3896"/>
    <mergeCell ref="F3896:J3896"/>
    <mergeCell ref="K3896:M3896"/>
    <mergeCell ref="N3896:Q3896"/>
    <mergeCell ref="R3896:U3896"/>
    <mergeCell ref="V3896:W3896"/>
    <mergeCell ref="D3897:E3897"/>
    <mergeCell ref="F3897:J3897"/>
    <mergeCell ref="K3897:M3897"/>
    <mergeCell ref="N3897:Q3897"/>
    <mergeCell ref="R3897:U3897"/>
    <mergeCell ref="V3897:W3897"/>
    <mergeCell ref="D3898:E3898"/>
    <mergeCell ref="F3898:J3898"/>
    <mergeCell ref="K3898:M3898"/>
    <mergeCell ref="N3898:Q3898"/>
    <mergeCell ref="R3898:U3898"/>
    <mergeCell ref="V3898:W3898"/>
    <mergeCell ref="D3899:E3899"/>
    <mergeCell ref="F3899:J3899"/>
    <mergeCell ref="K3899:M3899"/>
    <mergeCell ref="N3899:Q3899"/>
    <mergeCell ref="R3899:U3899"/>
    <mergeCell ref="V3899:W3899"/>
    <mergeCell ref="D3888:E3888"/>
    <mergeCell ref="F3888:J3888"/>
    <mergeCell ref="K3888:M3888"/>
    <mergeCell ref="N3888:Q3888"/>
    <mergeCell ref="R3888:U3888"/>
    <mergeCell ref="V3888:W3888"/>
    <mergeCell ref="T3886:U3887"/>
    <mergeCell ref="X3886:Y3887"/>
    <mergeCell ref="D3889:E3889"/>
    <mergeCell ref="F3889:J3889"/>
    <mergeCell ref="K3889:M3889"/>
    <mergeCell ref="N3889:Q3889"/>
    <mergeCell ref="R3889:U3889"/>
    <mergeCell ref="V3889:W3889"/>
    <mergeCell ref="D3890:E3890"/>
    <mergeCell ref="F3890:J3890"/>
    <mergeCell ref="K3890:M3890"/>
    <mergeCell ref="N3890:Q3890"/>
    <mergeCell ref="R3890:U3890"/>
    <mergeCell ref="V3890:W3890"/>
    <mergeCell ref="D3891:E3891"/>
    <mergeCell ref="F3891:J3891"/>
    <mergeCell ref="K3891:M3891"/>
    <mergeCell ref="N3891:Q3891"/>
    <mergeCell ref="R3891:U3891"/>
    <mergeCell ref="V3891:W3891"/>
    <mergeCell ref="D3892:E3892"/>
    <mergeCell ref="F3892:J3892"/>
    <mergeCell ref="K3892:M3892"/>
    <mergeCell ref="N3892:Q3892"/>
    <mergeCell ref="R3892:U3892"/>
    <mergeCell ref="V3892:W3892"/>
    <mergeCell ref="D3893:E3893"/>
    <mergeCell ref="F3893:J3893"/>
    <mergeCell ref="K3893:M3893"/>
    <mergeCell ref="N3893:Q3893"/>
    <mergeCell ref="R3893:U3893"/>
    <mergeCell ref="V3893:W3893"/>
    <mergeCell ref="D3876:E3876"/>
    <mergeCell ref="F3876:J3876"/>
    <mergeCell ref="K3876:M3876"/>
    <mergeCell ref="N3876:Q3876"/>
    <mergeCell ref="R3876:U3876"/>
    <mergeCell ref="V3876:W3876"/>
    <mergeCell ref="X3876:Y3876"/>
    <mergeCell ref="Z3876:AA3876"/>
    <mergeCell ref="AB3876:AC3876"/>
    <mergeCell ref="AD3876:AE3876"/>
    <mergeCell ref="AF3876:AG3876"/>
    <mergeCell ref="AH3876:AJ3876"/>
    <mergeCell ref="D3877:E3877"/>
    <mergeCell ref="F3877:J3877"/>
    <mergeCell ref="K3877:M3877"/>
    <mergeCell ref="N3877:Q3877"/>
    <mergeCell ref="R3877:U3877"/>
    <mergeCell ref="V3877:W3877"/>
    <mergeCell ref="X3877:Y3877"/>
    <mergeCell ref="Z3877:AA3877"/>
    <mergeCell ref="AB3877:AC3877"/>
    <mergeCell ref="AD3877:AE3877"/>
    <mergeCell ref="AF3877:AG3877"/>
    <mergeCell ref="AH3877:AJ3877"/>
    <mergeCell ref="B3878:E3878"/>
    <mergeCell ref="B3879:F3879"/>
    <mergeCell ref="H3879:R3879"/>
    <mergeCell ref="AB3880:AG3884"/>
    <mergeCell ref="B3881:E3881"/>
    <mergeCell ref="H3881:N3881"/>
    <mergeCell ref="O3881:R3881"/>
    <mergeCell ref="T3881:AA3881"/>
    <mergeCell ref="Z3886:AA3887"/>
    <mergeCell ref="AB3886:AB3887"/>
    <mergeCell ref="AC3886:AC3887"/>
    <mergeCell ref="AE3886:AE3887"/>
    <mergeCell ref="B3886:B3887"/>
    <mergeCell ref="D3886:E3887"/>
    <mergeCell ref="G3886:H3887"/>
    <mergeCell ref="J3886:M3887"/>
    <mergeCell ref="N3886:O3887"/>
    <mergeCell ref="Q3886:S3887"/>
    <mergeCell ref="AF3886:AF3887"/>
    <mergeCell ref="AG3886:AH3887"/>
    <mergeCell ref="D3873:E3873"/>
    <mergeCell ref="F3873:J3873"/>
    <mergeCell ref="K3873:M3873"/>
    <mergeCell ref="N3873:Q3873"/>
    <mergeCell ref="R3873:U3873"/>
    <mergeCell ref="V3873:W3873"/>
    <mergeCell ref="X3873:Y3873"/>
    <mergeCell ref="Z3873:AA3873"/>
    <mergeCell ref="AB3873:AC3873"/>
    <mergeCell ref="AD3873:AE3873"/>
    <mergeCell ref="AF3873:AG3873"/>
    <mergeCell ref="AH3873:AJ3873"/>
    <mergeCell ref="D3874:E3874"/>
    <mergeCell ref="F3874:J3874"/>
    <mergeCell ref="K3874:M3874"/>
    <mergeCell ref="N3874:Q3874"/>
    <mergeCell ref="R3874:U3874"/>
    <mergeCell ref="V3874:W3874"/>
    <mergeCell ref="X3874:Y3874"/>
    <mergeCell ref="Z3874:AA3874"/>
    <mergeCell ref="AB3874:AC3874"/>
    <mergeCell ref="AD3874:AE3874"/>
    <mergeCell ref="AF3874:AG3874"/>
    <mergeCell ref="AH3874:AJ3874"/>
    <mergeCell ref="D3875:E3875"/>
    <mergeCell ref="F3875:J3875"/>
    <mergeCell ref="K3875:M3875"/>
    <mergeCell ref="N3875:Q3875"/>
    <mergeCell ref="R3875:U3875"/>
    <mergeCell ref="V3875:W3875"/>
    <mergeCell ref="X3875:Y3875"/>
    <mergeCell ref="Z3875:AA3875"/>
    <mergeCell ref="AB3875:AC3875"/>
    <mergeCell ref="AD3875:AE3875"/>
    <mergeCell ref="AF3875:AG3875"/>
    <mergeCell ref="AH3875:AJ3875"/>
    <mergeCell ref="D3870:E3870"/>
    <mergeCell ref="F3870:J3870"/>
    <mergeCell ref="K3870:M3870"/>
    <mergeCell ref="N3870:Q3870"/>
    <mergeCell ref="R3870:U3870"/>
    <mergeCell ref="V3870:W3870"/>
    <mergeCell ref="X3870:Y3870"/>
    <mergeCell ref="Z3870:AA3870"/>
    <mergeCell ref="AB3870:AC3870"/>
    <mergeCell ref="AD3870:AE3870"/>
    <mergeCell ref="AF3870:AG3870"/>
    <mergeCell ref="AH3870:AJ3870"/>
    <mergeCell ref="D3871:E3871"/>
    <mergeCell ref="F3871:J3871"/>
    <mergeCell ref="K3871:M3871"/>
    <mergeCell ref="N3871:Q3871"/>
    <mergeCell ref="R3871:U3871"/>
    <mergeCell ref="V3871:W3871"/>
    <mergeCell ref="X3871:Y3871"/>
    <mergeCell ref="Z3871:AA3871"/>
    <mergeCell ref="AB3871:AC3871"/>
    <mergeCell ref="AD3871:AE3871"/>
    <mergeCell ref="AF3871:AG3871"/>
    <mergeCell ref="AH3871:AJ3871"/>
    <mergeCell ref="D3872:E3872"/>
    <mergeCell ref="F3872:J3872"/>
    <mergeCell ref="K3872:M3872"/>
    <mergeCell ref="N3872:Q3872"/>
    <mergeCell ref="R3872:U3872"/>
    <mergeCell ref="V3872:W3872"/>
    <mergeCell ref="X3872:Y3872"/>
    <mergeCell ref="Z3872:AA3872"/>
    <mergeCell ref="AB3872:AC3872"/>
    <mergeCell ref="AD3872:AE3872"/>
    <mergeCell ref="AF3872:AG3872"/>
    <mergeCell ref="AH3872:AJ3872"/>
    <mergeCell ref="D3867:E3867"/>
    <mergeCell ref="F3867:J3867"/>
    <mergeCell ref="K3867:M3867"/>
    <mergeCell ref="N3867:Q3867"/>
    <mergeCell ref="R3867:U3867"/>
    <mergeCell ref="V3867:W3867"/>
    <mergeCell ref="X3867:Y3867"/>
    <mergeCell ref="Z3867:AA3867"/>
    <mergeCell ref="AB3867:AC3867"/>
    <mergeCell ref="AD3867:AE3867"/>
    <mergeCell ref="AF3867:AG3867"/>
    <mergeCell ref="AH3867:AJ3867"/>
    <mergeCell ref="D3868:E3868"/>
    <mergeCell ref="F3868:J3868"/>
    <mergeCell ref="K3868:M3868"/>
    <mergeCell ref="N3868:Q3868"/>
    <mergeCell ref="R3868:U3868"/>
    <mergeCell ref="V3868:W3868"/>
    <mergeCell ref="X3868:Y3868"/>
    <mergeCell ref="Z3868:AA3868"/>
    <mergeCell ref="AB3868:AC3868"/>
    <mergeCell ref="AD3868:AE3868"/>
    <mergeCell ref="AF3868:AG3868"/>
    <mergeCell ref="AH3868:AJ3868"/>
    <mergeCell ref="D3869:E3869"/>
    <mergeCell ref="F3869:J3869"/>
    <mergeCell ref="K3869:M3869"/>
    <mergeCell ref="N3869:Q3869"/>
    <mergeCell ref="R3869:U3869"/>
    <mergeCell ref="V3869:W3869"/>
    <mergeCell ref="X3869:Y3869"/>
    <mergeCell ref="Z3869:AA3869"/>
    <mergeCell ref="AB3869:AC3869"/>
    <mergeCell ref="AD3869:AE3869"/>
    <mergeCell ref="AF3869:AG3869"/>
    <mergeCell ref="AH3869:AJ3869"/>
    <mergeCell ref="D3864:E3864"/>
    <mergeCell ref="F3864:J3864"/>
    <mergeCell ref="K3864:M3864"/>
    <mergeCell ref="N3864:Q3864"/>
    <mergeCell ref="R3864:U3864"/>
    <mergeCell ref="V3864:W3864"/>
    <mergeCell ref="X3864:Y3864"/>
    <mergeCell ref="Z3864:AA3864"/>
    <mergeCell ref="AB3864:AC3864"/>
    <mergeCell ref="AD3864:AE3864"/>
    <mergeCell ref="AF3864:AG3864"/>
    <mergeCell ref="AH3864:AJ3864"/>
    <mergeCell ref="D3865:E3865"/>
    <mergeCell ref="F3865:J3865"/>
    <mergeCell ref="K3865:M3865"/>
    <mergeCell ref="N3865:Q3865"/>
    <mergeCell ref="R3865:U3865"/>
    <mergeCell ref="V3865:W3865"/>
    <mergeCell ref="X3865:Y3865"/>
    <mergeCell ref="Z3865:AA3865"/>
    <mergeCell ref="AB3865:AC3865"/>
    <mergeCell ref="AD3865:AE3865"/>
    <mergeCell ref="AF3865:AG3865"/>
    <mergeCell ref="AH3865:AJ3865"/>
    <mergeCell ref="D3866:E3866"/>
    <mergeCell ref="F3866:J3866"/>
    <mergeCell ref="K3866:M3866"/>
    <mergeCell ref="N3866:Q3866"/>
    <mergeCell ref="R3866:U3866"/>
    <mergeCell ref="V3866:W3866"/>
    <mergeCell ref="X3866:Y3866"/>
    <mergeCell ref="Z3866:AA3866"/>
    <mergeCell ref="AB3866:AC3866"/>
    <mergeCell ref="AD3866:AE3866"/>
    <mergeCell ref="AF3866:AG3866"/>
    <mergeCell ref="AH3866:AJ3866"/>
    <mergeCell ref="D3861:E3861"/>
    <mergeCell ref="F3861:J3861"/>
    <mergeCell ref="K3861:M3861"/>
    <mergeCell ref="N3861:Q3861"/>
    <mergeCell ref="R3861:U3861"/>
    <mergeCell ref="V3861:W3861"/>
    <mergeCell ref="X3861:Y3861"/>
    <mergeCell ref="Z3861:AA3861"/>
    <mergeCell ref="AB3861:AC3861"/>
    <mergeCell ref="AD3861:AE3861"/>
    <mergeCell ref="AF3861:AG3861"/>
    <mergeCell ref="AH3861:AJ3861"/>
    <mergeCell ref="D3862:E3862"/>
    <mergeCell ref="F3862:J3862"/>
    <mergeCell ref="K3862:M3862"/>
    <mergeCell ref="N3862:Q3862"/>
    <mergeCell ref="R3862:U3862"/>
    <mergeCell ref="V3862:W3862"/>
    <mergeCell ref="X3862:Y3862"/>
    <mergeCell ref="Z3862:AA3862"/>
    <mergeCell ref="AB3862:AC3862"/>
    <mergeCell ref="AD3862:AE3862"/>
    <mergeCell ref="AF3862:AG3862"/>
    <mergeCell ref="AH3862:AJ3862"/>
    <mergeCell ref="D3863:E3863"/>
    <mergeCell ref="F3863:J3863"/>
    <mergeCell ref="K3863:M3863"/>
    <mergeCell ref="N3863:Q3863"/>
    <mergeCell ref="R3863:U3863"/>
    <mergeCell ref="V3863:W3863"/>
    <mergeCell ref="X3863:Y3863"/>
    <mergeCell ref="Z3863:AA3863"/>
    <mergeCell ref="AB3863:AC3863"/>
    <mergeCell ref="AD3863:AE3863"/>
    <mergeCell ref="AF3863:AG3863"/>
    <mergeCell ref="AH3863:AJ3863"/>
    <mergeCell ref="D3858:E3858"/>
    <mergeCell ref="F3858:J3858"/>
    <mergeCell ref="K3858:M3858"/>
    <mergeCell ref="N3858:Q3858"/>
    <mergeCell ref="R3858:U3858"/>
    <mergeCell ref="V3858:W3858"/>
    <mergeCell ref="X3858:Y3858"/>
    <mergeCell ref="Z3858:AA3858"/>
    <mergeCell ref="AB3858:AC3858"/>
    <mergeCell ref="AD3858:AE3858"/>
    <mergeCell ref="AF3858:AG3858"/>
    <mergeCell ref="AH3858:AJ3858"/>
    <mergeCell ref="D3859:E3859"/>
    <mergeCell ref="F3859:J3859"/>
    <mergeCell ref="K3859:M3859"/>
    <mergeCell ref="N3859:Q3859"/>
    <mergeCell ref="R3859:U3859"/>
    <mergeCell ref="V3859:W3859"/>
    <mergeCell ref="X3859:Y3859"/>
    <mergeCell ref="Z3859:AA3859"/>
    <mergeCell ref="AB3859:AC3859"/>
    <mergeCell ref="AD3859:AE3859"/>
    <mergeCell ref="AF3859:AG3859"/>
    <mergeCell ref="AH3859:AJ3859"/>
    <mergeCell ref="D3860:E3860"/>
    <mergeCell ref="F3860:J3860"/>
    <mergeCell ref="K3860:M3860"/>
    <mergeCell ref="N3860:Q3860"/>
    <mergeCell ref="R3860:U3860"/>
    <mergeCell ref="V3860:W3860"/>
    <mergeCell ref="X3860:Y3860"/>
    <mergeCell ref="Z3860:AA3860"/>
    <mergeCell ref="AB3860:AC3860"/>
    <mergeCell ref="AD3860:AE3860"/>
    <mergeCell ref="AF3860:AG3860"/>
    <mergeCell ref="AH3860:AJ3860"/>
    <mergeCell ref="D3855:E3855"/>
    <mergeCell ref="F3855:J3855"/>
    <mergeCell ref="K3855:M3855"/>
    <mergeCell ref="N3855:Q3855"/>
    <mergeCell ref="R3855:U3855"/>
    <mergeCell ref="V3855:W3855"/>
    <mergeCell ref="X3855:Y3855"/>
    <mergeCell ref="Z3855:AA3855"/>
    <mergeCell ref="AB3855:AC3855"/>
    <mergeCell ref="AD3855:AE3855"/>
    <mergeCell ref="AF3855:AG3855"/>
    <mergeCell ref="AH3855:AJ3855"/>
    <mergeCell ref="D3856:E3856"/>
    <mergeCell ref="F3856:J3856"/>
    <mergeCell ref="K3856:M3856"/>
    <mergeCell ref="N3856:Q3856"/>
    <mergeCell ref="R3856:U3856"/>
    <mergeCell ref="V3856:W3856"/>
    <mergeCell ref="X3856:Y3856"/>
    <mergeCell ref="Z3856:AA3856"/>
    <mergeCell ref="AB3856:AC3856"/>
    <mergeCell ref="AD3856:AE3856"/>
    <mergeCell ref="AF3856:AG3856"/>
    <mergeCell ref="AH3856:AJ3856"/>
    <mergeCell ref="D3857:E3857"/>
    <mergeCell ref="F3857:J3857"/>
    <mergeCell ref="K3857:M3857"/>
    <mergeCell ref="N3857:Q3857"/>
    <mergeCell ref="R3857:U3857"/>
    <mergeCell ref="V3857:W3857"/>
    <mergeCell ref="X3857:Y3857"/>
    <mergeCell ref="Z3857:AA3857"/>
    <mergeCell ref="AB3857:AC3857"/>
    <mergeCell ref="AD3857:AE3857"/>
    <mergeCell ref="AF3857:AG3857"/>
    <mergeCell ref="AH3857:AJ3857"/>
    <mergeCell ref="D3852:E3852"/>
    <mergeCell ref="F3852:J3852"/>
    <mergeCell ref="K3852:M3852"/>
    <mergeCell ref="N3852:Q3852"/>
    <mergeCell ref="R3852:U3852"/>
    <mergeCell ref="V3852:W3852"/>
    <mergeCell ref="X3852:Y3852"/>
    <mergeCell ref="Z3852:AA3852"/>
    <mergeCell ref="AB3852:AC3852"/>
    <mergeCell ref="AD3852:AE3852"/>
    <mergeCell ref="AF3852:AG3852"/>
    <mergeCell ref="AH3852:AJ3852"/>
    <mergeCell ref="D3853:E3853"/>
    <mergeCell ref="F3853:J3853"/>
    <mergeCell ref="K3853:M3853"/>
    <mergeCell ref="N3853:Q3853"/>
    <mergeCell ref="R3853:U3853"/>
    <mergeCell ref="V3853:W3853"/>
    <mergeCell ref="X3853:Y3853"/>
    <mergeCell ref="Z3853:AA3853"/>
    <mergeCell ref="AB3853:AC3853"/>
    <mergeCell ref="AD3853:AE3853"/>
    <mergeCell ref="AF3853:AG3853"/>
    <mergeCell ref="AH3853:AJ3853"/>
    <mergeCell ref="D3854:E3854"/>
    <mergeCell ref="F3854:J3854"/>
    <mergeCell ref="K3854:M3854"/>
    <mergeCell ref="N3854:Q3854"/>
    <mergeCell ref="R3854:U3854"/>
    <mergeCell ref="V3854:W3854"/>
    <mergeCell ref="X3854:Y3854"/>
    <mergeCell ref="Z3854:AA3854"/>
    <mergeCell ref="AB3854:AC3854"/>
    <mergeCell ref="AD3854:AE3854"/>
    <mergeCell ref="AF3854:AG3854"/>
    <mergeCell ref="AH3854:AJ3854"/>
    <mergeCell ref="D3849:E3849"/>
    <mergeCell ref="F3849:J3849"/>
    <mergeCell ref="K3849:M3849"/>
    <mergeCell ref="N3849:Q3849"/>
    <mergeCell ref="R3849:U3849"/>
    <mergeCell ref="V3849:W3849"/>
    <mergeCell ref="X3849:Y3849"/>
    <mergeCell ref="Z3849:AA3849"/>
    <mergeCell ref="AB3849:AC3849"/>
    <mergeCell ref="AD3849:AE3849"/>
    <mergeCell ref="AF3849:AG3849"/>
    <mergeCell ref="AH3849:AJ3849"/>
    <mergeCell ref="D3850:E3850"/>
    <mergeCell ref="F3850:J3850"/>
    <mergeCell ref="K3850:M3850"/>
    <mergeCell ref="N3850:Q3850"/>
    <mergeCell ref="R3850:U3850"/>
    <mergeCell ref="V3850:W3850"/>
    <mergeCell ref="X3850:Y3850"/>
    <mergeCell ref="Z3850:AA3850"/>
    <mergeCell ref="AB3850:AC3850"/>
    <mergeCell ref="AD3850:AE3850"/>
    <mergeCell ref="AF3850:AG3850"/>
    <mergeCell ref="AH3850:AJ3850"/>
    <mergeCell ref="D3851:E3851"/>
    <mergeCell ref="F3851:J3851"/>
    <mergeCell ref="K3851:M3851"/>
    <mergeCell ref="N3851:Q3851"/>
    <mergeCell ref="R3851:U3851"/>
    <mergeCell ref="V3851:W3851"/>
    <mergeCell ref="X3851:Y3851"/>
    <mergeCell ref="Z3851:AA3851"/>
    <mergeCell ref="AB3851:AC3851"/>
    <mergeCell ref="AD3851:AE3851"/>
    <mergeCell ref="AF3851:AG3851"/>
    <mergeCell ref="AH3851:AJ3851"/>
    <mergeCell ref="D3846:E3846"/>
    <mergeCell ref="F3846:J3846"/>
    <mergeCell ref="K3846:M3846"/>
    <mergeCell ref="N3846:Q3846"/>
    <mergeCell ref="R3846:U3846"/>
    <mergeCell ref="V3846:W3846"/>
    <mergeCell ref="X3846:Y3846"/>
    <mergeCell ref="Z3846:AA3846"/>
    <mergeCell ref="AB3846:AC3846"/>
    <mergeCell ref="AD3846:AE3846"/>
    <mergeCell ref="AF3846:AG3846"/>
    <mergeCell ref="AH3846:AJ3846"/>
    <mergeCell ref="D3847:E3847"/>
    <mergeCell ref="F3847:J3847"/>
    <mergeCell ref="K3847:M3847"/>
    <mergeCell ref="N3847:Q3847"/>
    <mergeCell ref="R3847:U3847"/>
    <mergeCell ref="V3847:W3847"/>
    <mergeCell ref="X3847:Y3847"/>
    <mergeCell ref="Z3847:AA3847"/>
    <mergeCell ref="AB3847:AC3847"/>
    <mergeCell ref="AD3847:AE3847"/>
    <mergeCell ref="AF3847:AG3847"/>
    <mergeCell ref="AH3847:AJ3847"/>
    <mergeCell ref="D3848:E3848"/>
    <mergeCell ref="F3848:J3848"/>
    <mergeCell ref="K3848:M3848"/>
    <mergeCell ref="N3848:Q3848"/>
    <mergeCell ref="R3848:U3848"/>
    <mergeCell ref="V3848:W3848"/>
    <mergeCell ref="X3848:Y3848"/>
    <mergeCell ref="Z3848:AA3848"/>
    <mergeCell ref="AB3848:AC3848"/>
    <mergeCell ref="AD3848:AE3848"/>
    <mergeCell ref="AF3848:AG3848"/>
    <mergeCell ref="AH3848:AJ3848"/>
    <mergeCell ref="D3843:E3843"/>
    <mergeCell ref="F3843:J3843"/>
    <mergeCell ref="K3843:M3843"/>
    <mergeCell ref="N3843:Q3843"/>
    <mergeCell ref="R3843:U3843"/>
    <mergeCell ref="V3843:W3843"/>
    <mergeCell ref="X3843:Y3843"/>
    <mergeCell ref="Z3843:AA3843"/>
    <mergeCell ref="AB3843:AC3843"/>
    <mergeCell ref="AD3843:AE3843"/>
    <mergeCell ref="AF3843:AG3843"/>
    <mergeCell ref="AH3843:AJ3843"/>
    <mergeCell ref="D3844:E3844"/>
    <mergeCell ref="F3844:J3844"/>
    <mergeCell ref="K3844:M3844"/>
    <mergeCell ref="N3844:Q3844"/>
    <mergeCell ref="R3844:U3844"/>
    <mergeCell ref="V3844:W3844"/>
    <mergeCell ref="X3844:Y3844"/>
    <mergeCell ref="Z3844:AA3844"/>
    <mergeCell ref="AB3844:AC3844"/>
    <mergeCell ref="AD3844:AE3844"/>
    <mergeCell ref="AF3844:AG3844"/>
    <mergeCell ref="AH3844:AJ3844"/>
    <mergeCell ref="D3845:E3845"/>
    <mergeCell ref="F3845:J3845"/>
    <mergeCell ref="K3845:M3845"/>
    <mergeCell ref="N3845:Q3845"/>
    <mergeCell ref="R3845:U3845"/>
    <mergeCell ref="V3845:W3845"/>
    <mergeCell ref="X3845:Y3845"/>
    <mergeCell ref="Z3845:AA3845"/>
    <mergeCell ref="AB3845:AC3845"/>
    <mergeCell ref="AD3845:AE3845"/>
    <mergeCell ref="AF3845:AG3845"/>
    <mergeCell ref="AH3845:AJ3845"/>
    <mergeCell ref="D3840:E3840"/>
    <mergeCell ref="F3840:J3840"/>
    <mergeCell ref="K3840:M3840"/>
    <mergeCell ref="N3840:Q3840"/>
    <mergeCell ref="R3840:U3840"/>
    <mergeCell ref="V3840:W3840"/>
    <mergeCell ref="X3840:Y3840"/>
    <mergeCell ref="Z3840:AA3840"/>
    <mergeCell ref="AB3840:AC3840"/>
    <mergeCell ref="AD3840:AE3840"/>
    <mergeCell ref="AF3840:AG3840"/>
    <mergeCell ref="AH3840:AJ3840"/>
    <mergeCell ref="D3841:E3841"/>
    <mergeCell ref="F3841:J3841"/>
    <mergeCell ref="K3841:M3841"/>
    <mergeCell ref="N3841:Q3841"/>
    <mergeCell ref="R3841:U3841"/>
    <mergeCell ref="V3841:W3841"/>
    <mergeCell ref="X3841:Y3841"/>
    <mergeCell ref="Z3841:AA3841"/>
    <mergeCell ref="AB3841:AC3841"/>
    <mergeCell ref="AD3841:AE3841"/>
    <mergeCell ref="AF3841:AG3841"/>
    <mergeCell ref="AH3841:AJ3841"/>
    <mergeCell ref="D3842:E3842"/>
    <mergeCell ref="F3842:J3842"/>
    <mergeCell ref="K3842:M3842"/>
    <mergeCell ref="N3842:Q3842"/>
    <mergeCell ref="R3842:U3842"/>
    <mergeCell ref="V3842:W3842"/>
    <mergeCell ref="X3842:Y3842"/>
    <mergeCell ref="Z3842:AA3842"/>
    <mergeCell ref="AB3842:AC3842"/>
    <mergeCell ref="AD3842:AE3842"/>
    <mergeCell ref="AF3842:AG3842"/>
    <mergeCell ref="AH3842:AJ3842"/>
    <mergeCell ref="B3830:F3830"/>
    <mergeCell ref="H3830:R3830"/>
    <mergeCell ref="AB3831:AG3835"/>
    <mergeCell ref="B3832:E3832"/>
    <mergeCell ref="H3832:N3832"/>
    <mergeCell ref="O3832:R3832"/>
    <mergeCell ref="T3832:AA3832"/>
    <mergeCell ref="B3837:B3838"/>
    <mergeCell ref="D3837:E3838"/>
    <mergeCell ref="G3837:H3838"/>
    <mergeCell ref="J3837:M3838"/>
    <mergeCell ref="N3837:O3838"/>
    <mergeCell ref="Q3837:S3838"/>
    <mergeCell ref="T3837:U3838"/>
    <mergeCell ref="X3837:Y3838"/>
    <mergeCell ref="Z3837:AA3838"/>
    <mergeCell ref="AB3837:AB3838"/>
    <mergeCell ref="AC3837:AC3838"/>
    <mergeCell ref="AE3837:AE3838"/>
    <mergeCell ref="AF3837:AF3838"/>
    <mergeCell ref="AG3837:AH3838"/>
    <mergeCell ref="D3839:E3839"/>
    <mergeCell ref="F3839:J3839"/>
    <mergeCell ref="K3839:M3839"/>
    <mergeCell ref="N3839:Q3839"/>
    <mergeCell ref="R3839:U3839"/>
    <mergeCell ref="V3839:W3839"/>
    <mergeCell ref="X3839:Y3839"/>
    <mergeCell ref="Z3839:AA3839"/>
    <mergeCell ref="AB3839:AC3839"/>
    <mergeCell ref="AD3839:AE3839"/>
    <mergeCell ref="AF3839:AG3839"/>
    <mergeCell ref="AH3839:AJ3839"/>
    <mergeCell ref="D3821:E3821"/>
    <mergeCell ref="F3821:J3821"/>
    <mergeCell ref="K3821:M3821"/>
    <mergeCell ref="N3821:Q3821"/>
    <mergeCell ref="R3821:U3821"/>
    <mergeCell ref="V3821:W3821"/>
    <mergeCell ref="D3822:E3822"/>
    <mergeCell ref="F3822:J3822"/>
    <mergeCell ref="K3822:M3822"/>
    <mergeCell ref="N3822:Q3822"/>
    <mergeCell ref="R3822:U3822"/>
    <mergeCell ref="V3822:W3822"/>
    <mergeCell ref="D3823:E3823"/>
    <mergeCell ref="F3823:J3823"/>
    <mergeCell ref="K3823:M3823"/>
    <mergeCell ref="N3823:Q3823"/>
    <mergeCell ref="R3823:U3823"/>
    <mergeCell ref="V3823:W3823"/>
    <mergeCell ref="D3824:E3824"/>
    <mergeCell ref="F3824:J3824"/>
    <mergeCell ref="K3824:M3824"/>
    <mergeCell ref="N3824:Q3824"/>
    <mergeCell ref="R3824:U3824"/>
    <mergeCell ref="V3824:W3824"/>
    <mergeCell ref="D3825:E3825"/>
    <mergeCell ref="F3825:J3825"/>
    <mergeCell ref="K3825:M3825"/>
    <mergeCell ref="N3825:Q3825"/>
    <mergeCell ref="R3825:U3825"/>
    <mergeCell ref="V3825:W3825"/>
    <mergeCell ref="D3826:E3826"/>
    <mergeCell ref="F3826:J3826"/>
    <mergeCell ref="K3826:M3826"/>
    <mergeCell ref="N3826:Q3826"/>
    <mergeCell ref="R3826:U3826"/>
    <mergeCell ref="V3826:W3826"/>
    <mergeCell ref="D3815:E3815"/>
    <mergeCell ref="F3815:J3815"/>
    <mergeCell ref="K3815:M3815"/>
    <mergeCell ref="N3815:Q3815"/>
    <mergeCell ref="R3815:U3815"/>
    <mergeCell ref="V3815:W3815"/>
    <mergeCell ref="D3816:E3816"/>
    <mergeCell ref="F3816:J3816"/>
    <mergeCell ref="K3816:M3816"/>
    <mergeCell ref="N3816:Q3816"/>
    <mergeCell ref="R3816:U3816"/>
    <mergeCell ref="V3816:W3816"/>
    <mergeCell ref="D3817:E3817"/>
    <mergeCell ref="F3817:J3817"/>
    <mergeCell ref="K3817:M3817"/>
    <mergeCell ref="N3817:Q3817"/>
    <mergeCell ref="R3817:U3817"/>
    <mergeCell ref="V3817:W3817"/>
    <mergeCell ref="D3818:E3818"/>
    <mergeCell ref="F3818:J3818"/>
    <mergeCell ref="K3818:M3818"/>
    <mergeCell ref="N3818:Q3818"/>
    <mergeCell ref="R3818:U3818"/>
    <mergeCell ref="V3818:W3818"/>
    <mergeCell ref="D3819:E3819"/>
    <mergeCell ref="F3819:J3819"/>
    <mergeCell ref="K3819:M3819"/>
    <mergeCell ref="N3819:Q3819"/>
    <mergeCell ref="R3819:U3819"/>
    <mergeCell ref="V3819:W3819"/>
    <mergeCell ref="D3820:E3820"/>
    <mergeCell ref="F3820:J3820"/>
    <mergeCell ref="K3820:M3820"/>
    <mergeCell ref="N3820:Q3820"/>
    <mergeCell ref="R3820:U3820"/>
    <mergeCell ref="V3820:W3820"/>
    <mergeCell ref="D3809:E3809"/>
    <mergeCell ref="F3809:J3809"/>
    <mergeCell ref="K3809:M3809"/>
    <mergeCell ref="N3809:Q3809"/>
    <mergeCell ref="R3809:U3809"/>
    <mergeCell ref="V3809:W3809"/>
    <mergeCell ref="D3810:E3810"/>
    <mergeCell ref="F3810:J3810"/>
    <mergeCell ref="K3810:M3810"/>
    <mergeCell ref="N3810:Q3810"/>
    <mergeCell ref="R3810:U3810"/>
    <mergeCell ref="V3810:W3810"/>
    <mergeCell ref="D3811:E3811"/>
    <mergeCell ref="F3811:J3811"/>
    <mergeCell ref="K3811:M3811"/>
    <mergeCell ref="N3811:Q3811"/>
    <mergeCell ref="R3811:U3811"/>
    <mergeCell ref="V3811:W3811"/>
    <mergeCell ref="D3812:E3812"/>
    <mergeCell ref="F3812:J3812"/>
    <mergeCell ref="K3812:M3812"/>
    <mergeCell ref="N3812:Q3812"/>
    <mergeCell ref="R3812:U3812"/>
    <mergeCell ref="V3812:W3812"/>
    <mergeCell ref="D3813:E3813"/>
    <mergeCell ref="F3813:J3813"/>
    <mergeCell ref="K3813:M3813"/>
    <mergeCell ref="N3813:Q3813"/>
    <mergeCell ref="R3813:U3813"/>
    <mergeCell ref="V3813:W3813"/>
    <mergeCell ref="D3814:E3814"/>
    <mergeCell ref="F3814:J3814"/>
    <mergeCell ref="K3814:M3814"/>
    <mergeCell ref="N3814:Q3814"/>
    <mergeCell ref="R3814:U3814"/>
    <mergeCell ref="V3814:W3814"/>
    <mergeCell ref="D3803:E3803"/>
    <mergeCell ref="F3803:J3803"/>
    <mergeCell ref="K3803:M3803"/>
    <mergeCell ref="N3803:Q3803"/>
    <mergeCell ref="R3803:U3803"/>
    <mergeCell ref="V3803:W3803"/>
    <mergeCell ref="T3801:U3802"/>
    <mergeCell ref="X3801:Y3802"/>
    <mergeCell ref="D3804:E3804"/>
    <mergeCell ref="F3804:J3804"/>
    <mergeCell ref="K3804:M3804"/>
    <mergeCell ref="N3804:Q3804"/>
    <mergeCell ref="R3804:U3804"/>
    <mergeCell ref="V3804:W3804"/>
    <mergeCell ref="D3805:E3805"/>
    <mergeCell ref="F3805:J3805"/>
    <mergeCell ref="K3805:M3805"/>
    <mergeCell ref="N3805:Q3805"/>
    <mergeCell ref="R3805:U3805"/>
    <mergeCell ref="V3805:W3805"/>
    <mergeCell ref="D3806:E3806"/>
    <mergeCell ref="F3806:J3806"/>
    <mergeCell ref="K3806:M3806"/>
    <mergeCell ref="N3806:Q3806"/>
    <mergeCell ref="R3806:U3806"/>
    <mergeCell ref="V3806:W3806"/>
    <mergeCell ref="D3807:E3807"/>
    <mergeCell ref="F3807:J3807"/>
    <mergeCell ref="K3807:M3807"/>
    <mergeCell ref="N3807:Q3807"/>
    <mergeCell ref="R3807:U3807"/>
    <mergeCell ref="V3807:W3807"/>
    <mergeCell ref="D3808:E3808"/>
    <mergeCell ref="F3808:J3808"/>
    <mergeCell ref="K3808:M3808"/>
    <mergeCell ref="N3808:Q3808"/>
    <mergeCell ref="R3808:U3808"/>
    <mergeCell ref="V3808:W3808"/>
    <mergeCell ref="D3791:E3791"/>
    <mergeCell ref="F3791:J3791"/>
    <mergeCell ref="K3791:M3791"/>
    <mergeCell ref="N3791:Q3791"/>
    <mergeCell ref="R3791:U3791"/>
    <mergeCell ref="V3791:W3791"/>
    <mergeCell ref="X3791:Y3791"/>
    <mergeCell ref="Z3791:AA3791"/>
    <mergeCell ref="AB3791:AC3791"/>
    <mergeCell ref="AD3791:AE3791"/>
    <mergeCell ref="AF3791:AG3791"/>
    <mergeCell ref="AH3791:AJ3791"/>
    <mergeCell ref="D3792:E3792"/>
    <mergeCell ref="F3792:J3792"/>
    <mergeCell ref="K3792:M3792"/>
    <mergeCell ref="N3792:Q3792"/>
    <mergeCell ref="R3792:U3792"/>
    <mergeCell ref="V3792:W3792"/>
    <mergeCell ref="X3792:Y3792"/>
    <mergeCell ref="Z3792:AA3792"/>
    <mergeCell ref="AB3792:AC3792"/>
    <mergeCell ref="AD3792:AE3792"/>
    <mergeCell ref="AF3792:AG3792"/>
    <mergeCell ref="AH3792:AJ3792"/>
    <mergeCell ref="B3793:E3793"/>
    <mergeCell ref="B3794:F3794"/>
    <mergeCell ref="H3794:R3794"/>
    <mergeCell ref="AB3795:AG3799"/>
    <mergeCell ref="B3796:E3796"/>
    <mergeCell ref="H3796:N3796"/>
    <mergeCell ref="O3796:R3796"/>
    <mergeCell ref="T3796:AA3796"/>
    <mergeCell ref="Z3801:AA3802"/>
    <mergeCell ref="AB3801:AB3802"/>
    <mergeCell ref="AC3801:AC3802"/>
    <mergeCell ref="AE3801:AE3802"/>
    <mergeCell ref="B3801:B3802"/>
    <mergeCell ref="D3801:E3802"/>
    <mergeCell ref="G3801:H3802"/>
    <mergeCell ref="J3801:M3802"/>
    <mergeCell ref="N3801:O3802"/>
    <mergeCell ref="Q3801:S3802"/>
    <mergeCell ref="AF3801:AF3802"/>
    <mergeCell ref="AG3801:AH3802"/>
    <mergeCell ref="D3788:E3788"/>
    <mergeCell ref="F3788:J3788"/>
    <mergeCell ref="K3788:M3788"/>
    <mergeCell ref="N3788:Q3788"/>
    <mergeCell ref="R3788:U3788"/>
    <mergeCell ref="V3788:W3788"/>
    <mergeCell ref="X3788:Y3788"/>
    <mergeCell ref="Z3788:AA3788"/>
    <mergeCell ref="AB3788:AC3788"/>
    <mergeCell ref="AD3788:AE3788"/>
    <mergeCell ref="AF3788:AG3788"/>
    <mergeCell ref="AH3788:AJ3788"/>
    <mergeCell ref="D3789:E3789"/>
    <mergeCell ref="F3789:J3789"/>
    <mergeCell ref="K3789:M3789"/>
    <mergeCell ref="N3789:Q3789"/>
    <mergeCell ref="R3789:U3789"/>
    <mergeCell ref="V3789:W3789"/>
    <mergeCell ref="X3789:Y3789"/>
    <mergeCell ref="Z3789:AA3789"/>
    <mergeCell ref="AB3789:AC3789"/>
    <mergeCell ref="AD3789:AE3789"/>
    <mergeCell ref="AF3789:AG3789"/>
    <mergeCell ref="AH3789:AJ3789"/>
    <mergeCell ref="D3790:E3790"/>
    <mergeCell ref="F3790:J3790"/>
    <mergeCell ref="K3790:M3790"/>
    <mergeCell ref="N3790:Q3790"/>
    <mergeCell ref="R3790:U3790"/>
    <mergeCell ref="V3790:W3790"/>
    <mergeCell ref="X3790:Y3790"/>
    <mergeCell ref="Z3790:AA3790"/>
    <mergeCell ref="AB3790:AC3790"/>
    <mergeCell ref="AD3790:AE3790"/>
    <mergeCell ref="AF3790:AG3790"/>
    <mergeCell ref="AH3790:AJ3790"/>
    <mergeCell ref="D3785:E3785"/>
    <mergeCell ref="F3785:J3785"/>
    <mergeCell ref="K3785:M3785"/>
    <mergeCell ref="N3785:Q3785"/>
    <mergeCell ref="R3785:U3785"/>
    <mergeCell ref="V3785:W3785"/>
    <mergeCell ref="X3785:Y3785"/>
    <mergeCell ref="Z3785:AA3785"/>
    <mergeCell ref="AB3785:AC3785"/>
    <mergeCell ref="AD3785:AE3785"/>
    <mergeCell ref="AF3785:AG3785"/>
    <mergeCell ref="AH3785:AJ3785"/>
    <mergeCell ref="D3786:E3786"/>
    <mergeCell ref="F3786:J3786"/>
    <mergeCell ref="K3786:M3786"/>
    <mergeCell ref="N3786:Q3786"/>
    <mergeCell ref="R3786:U3786"/>
    <mergeCell ref="V3786:W3786"/>
    <mergeCell ref="X3786:Y3786"/>
    <mergeCell ref="Z3786:AA3786"/>
    <mergeCell ref="AB3786:AC3786"/>
    <mergeCell ref="AD3786:AE3786"/>
    <mergeCell ref="AF3786:AG3786"/>
    <mergeCell ref="AH3786:AJ3786"/>
    <mergeCell ref="D3787:E3787"/>
    <mergeCell ref="F3787:J3787"/>
    <mergeCell ref="K3787:M3787"/>
    <mergeCell ref="N3787:Q3787"/>
    <mergeCell ref="R3787:U3787"/>
    <mergeCell ref="V3787:W3787"/>
    <mergeCell ref="X3787:Y3787"/>
    <mergeCell ref="Z3787:AA3787"/>
    <mergeCell ref="AB3787:AC3787"/>
    <mergeCell ref="AD3787:AE3787"/>
    <mergeCell ref="AF3787:AG3787"/>
    <mergeCell ref="AH3787:AJ3787"/>
    <mergeCell ref="D3782:E3782"/>
    <mergeCell ref="F3782:J3782"/>
    <mergeCell ref="K3782:M3782"/>
    <mergeCell ref="N3782:Q3782"/>
    <mergeCell ref="R3782:U3782"/>
    <mergeCell ref="V3782:W3782"/>
    <mergeCell ref="X3782:Y3782"/>
    <mergeCell ref="Z3782:AA3782"/>
    <mergeCell ref="AB3782:AC3782"/>
    <mergeCell ref="AD3782:AE3782"/>
    <mergeCell ref="AF3782:AG3782"/>
    <mergeCell ref="AH3782:AJ3782"/>
    <mergeCell ref="D3783:E3783"/>
    <mergeCell ref="F3783:J3783"/>
    <mergeCell ref="K3783:M3783"/>
    <mergeCell ref="N3783:Q3783"/>
    <mergeCell ref="R3783:U3783"/>
    <mergeCell ref="V3783:W3783"/>
    <mergeCell ref="X3783:Y3783"/>
    <mergeCell ref="Z3783:AA3783"/>
    <mergeCell ref="AB3783:AC3783"/>
    <mergeCell ref="AD3783:AE3783"/>
    <mergeCell ref="AF3783:AG3783"/>
    <mergeCell ref="AH3783:AJ3783"/>
    <mergeCell ref="D3784:E3784"/>
    <mergeCell ref="F3784:J3784"/>
    <mergeCell ref="K3784:M3784"/>
    <mergeCell ref="N3784:Q3784"/>
    <mergeCell ref="R3784:U3784"/>
    <mergeCell ref="V3784:W3784"/>
    <mergeCell ref="X3784:Y3784"/>
    <mergeCell ref="Z3784:AA3784"/>
    <mergeCell ref="AB3784:AC3784"/>
    <mergeCell ref="AD3784:AE3784"/>
    <mergeCell ref="AF3784:AG3784"/>
    <mergeCell ref="AH3784:AJ3784"/>
    <mergeCell ref="D3779:E3779"/>
    <mergeCell ref="F3779:J3779"/>
    <mergeCell ref="K3779:M3779"/>
    <mergeCell ref="N3779:Q3779"/>
    <mergeCell ref="R3779:U3779"/>
    <mergeCell ref="V3779:W3779"/>
    <mergeCell ref="X3779:Y3779"/>
    <mergeCell ref="Z3779:AA3779"/>
    <mergeCell ref="AB3779:AC3779"/>
    <mergeCell ref="AD3779:AE3779"/>
    <mergeCell ref="AF3779:AG3779"/>
    <mergeCell ref="AH3779:AJ3779"/>
    <mergeCell ref="D3780:E3780"/>
    <mergeCell ref="F3780:J3780"/>
    <mergeCell ref="K3780:M3780"/>
    <mergeCell ref="N3780:Q3780"/>
    <mergeCell ref="R3780:U3780"/>
    <mergeCell ref="V3780:W3780"/>
    <mergeCell ref="X3780:Y3780"/>
    <mergeCell ref="Z3780:AA3780"/>
    <mergeCell ref="AB3780:AC3780"/>
    <mergeCell ref="AD3780:AE3780"/>
    <mergeCell ref="AF3780:AG3780"/>
    <mergeCell ref="AH3780:AJ3780"/>
    <mergeCell ref="D3781:E3781"/>
    <mergeCell ref="F3781:J3781"/>
    <mergeCell ref="K3781:M3781"/>
    <mergeCell ref="N3781:Q3781"/>
    <mergeCell ref="R3781:U3781"/>
    <mergeCell ref="V3781:W3781"/>
    <mergeCell ref="X3781:Y3781"/>
    <mergeCell ref="Z3781:AA3781"/>
    <mergeCell ref="AB3781:AC3781"/>
    <mergeCell ref="AD3781:AE3781"/>
    <mergeCell ref="AF3781:AG3781"/>
    <mergeCell ref="AH3781:AJ3781"/>
    <mergeCell ref="D3776:E3776"/>
    <mergeCell ref="F3776:J3776"/>
    <mergeCell ref="K3776:M3776"/>
    <mergeCell ref="N3776:Q3776"/>
    <mergeCell ref="R3776:U3776"/>
    <mergeCell ref="V3776:W3776"/>
    <mergeCell ref="X3776:Y3776"/>
    <mergeCell ref="Z3776:AA3776"/>
    <mergeCell ref="AB3776:AC3776"/>
    <mergeCell ref="AD3776:AE3776"/>
    <mergeCell ref="AF3776:AG3776"/>
    <mergeCell ref="AH3776:AJ3776"/>
    <mergeCell ref="D3777:E3777"/>
    <mergeCell ref="F3777:J3777"/>
    <mergeCell ref="K3777:M3777"/>
    <mergeCell ref="N3777:Q3777"/>
    <mergeCell ref="R3777:U3777"/>
    <mergeCell ref="V3777:W3777"/>
    <mergeCell ref="X3777:Y3777"/>
    <mergeCell ref="Z3777:AA3777"/>
    <mergeCell ref="AB3777:AC3777"/>
    <mergeCell ref="AD3777:AE3777"/>
    <mergeCell ref="AF3777:AG3777"/>
    <mergeCell ref="AH3777:AJ3777"/>
    <mergeCell ref="D3778:E3778"/>
    <mergeCell ref="F3778:J3778"/>
    <mergeCell ref="K3778:M3778"/>
    <mergeCell ref="N3778:Q3778"/>
    <mergeCell ref="R3778:U3778"/>
    <mergeCell ref="V3778:W3778"/>
    <mergeCell ref="X3778:Y3778"/>
    <mergeCell ref="Z3778:AA3778"/>
    <mergeCell ref="AB3778:AC3778"/>
    <mergeCell ref="AD3778:AE3778"/>
    <mergeCell ref="AF3778:AG3778"/>
    <mergeCell ref="AH3778:AJ3778"/>
    <mergeCell ref="D3773:E3773"/>
    <mergeCell ref="F3773:J3773"/>
    <mergeCell ref="K3773:M3773"/>
    <mergeCell ref="N3773:Q3773"/>
    <mergeCell ref="R3773:U3773"/>
    <mergeCell ref="V3773:W3773"/>
    <mergeCell ref="X3773:Y3773"/>
    <mergeCell ref="Z3773:AA3773"/>
    <mergeCell ref="AB3773:AC3773"/>
    <mergeCell ref="AD3773:AE3773"/>
    <mergeCell ref="AF3773:AG3773"/>
    <mergeCell ref="AH3773:AJ3773"/>
    <mergeCell ref="D3774:E3774"/>
    <mergeCell ref="F3774:J3774"/>
    <mergeCell ref="K3774:M3774"/>
    <mergeCell ref="N3774:Q3774"/>
    <mergeCell ref="R3774:U3774"/>
    <mergeCell ref="V3774:W3774"/>
    <mergeCell ref="X3774:Y3774"/>
    <mergeCell ref="Z3774:AA3774"/>
    <mergeCell ref="AB3774:AC3774"/>
    <mergeCell ref="AD3774:AE3774"/>
    <mergeCell ref="AF3774:AG3774"/>
    <mergeCell ref="AH3774:AJ3774"/>
    <mergeCell ref="D3775:E3775"/>
    <mergeCell ref="F3775:J3775"/>
    <mergeCell ref="K3775:M3775"/>
    <mergeCell ref="N3775:Q3775"/>
    <mergeCell ref="R3775:U3775"/>
    <mergeCell ref="V3775:W3775"/>
    <mergeCell ref="X3775:Y3775"/>
    <mergeCell ref="Z3775:AA3775"/>
    <mergeCell ref="AB3775:AC3775"/>
    <mergeCell ref="AD3775:AE3775"/>
    <mergeCell ref="AF3775:AG3775"/>
    <mergeCell ref="AH3775:AJ3775"/>
    <mergeCell ref="D3770:E3770"/>
    <mergeCell ref="F3770:J3770"/>
    <mergeCell ref="K3770:M3770"/>
    <mergeCell ref="N3770:Q3770"/>
    <mergeCell ref="R3770:U3770"/>
    <mergeCell ref="V3770:W3770"/>
    <mergeCell ref="X3770:Y3770"/>
    <mergeCell ref="Z3770:AA3770"/>
    <mergeCell ref="AB3770:AC3770"/>
    <mergeCell ref="AD3770:AE3770"/>
    <mergeCell ref="AF3770:AG3770"/>
    <mergeCell ref="AH3770:AJ3770"/>
    <mergeCell ref="D3771:E3771"/>
    <mergeCell ref="F3771:J3771"/>
    <mergeCell ref="K3771:M3771"/>
    <mergeCell ref="N3771:Q3771"/>
    <mergeCell ref="R3771:U3771"/>
    <mergeCell ref="V3771:W3771"/>
    <mergeCell ref="X3771:Y3771"/>
    <mergeCell ref="Z3771:AA3771"/>
    <mergeCell ref="AB3771:AC3771"/>
    <mergeCell ref="AD3771:AE3771"/>
    <mergeCell ref="AF3771:AG3771"/>
    <mergeCell ref="AH3771:AJ3771"/>
    <mergeCell ref="D3772:E3772"/>
    <mergeCell ref="F3772:J3772"/>
    <mergeCell ref="K3772:M3772"/>
    <mergeCell ref="N3772:Q3772"/>
    <mergeCell ref="R3772:U3772"/>
    <mergeCell ref="V3772:W3772"/>
    <mergeCell ref="X3772:Y3772"/>
    <mergeCell ref="Z3772:AA3772"/>
    <mergeCell ref="AB3772:AC3772"/>
    <mergeCell ref="AD3772:AE3772"/>
    <mergeCell ref="AF3772:AG3772"/>
    <mergeCell ref="AH3772:AJ3772"/>
    <mergeCell ref="D3767:E3767"/>
    <mergeCell ref="F3767:J3767"/>
    <mergeCell ref="K3767:M3767"/>
    <mergeCell ref="N3767:Q3767"/>
    <mergeCell ref="R3767:U3767"/>
    <mergeCell ref="V3767:W3767"/>
    <mergeCell ref="X3767:Y3767"/>
    <mergeCell ref="Z3767:AA3767"/>
    <mergeCell ref="AB3767:AC3767"/>
    <mergeCell ref="AD3767:AE3767"/>
    <mergeCell ref="AF3767:AG3767"/>
    <mergeCell ref="AH3767:AJ3767"/>
    <mergeCell ref="D3768:E3768"/>
    <mergeCell ref="F3768:J3768"/>
    <mergeCell ref="K3768:M3768"/>
    <mergeCell ref="N3768:Q3768"/>
    <mergeCell ref="R3768:U3768"/>
    <mergeCell ref="V3768:W3768"/>
    <mergeCell ref="X3768:Y3768"/>
    <mergeCell ref="Z3768:AA3768"/>
    <mergeCell ref="AB3768:AC3768"/>
    <mergeCell ref="AD3768:AE3768"/>
    <mergeCell ref="AF3768:AG3768"/>
    <mergeCell ref="AH3768:AJ3768"/>
    <mergeCell ref="D3769:E3769"/>
    <mergeCell ref="F3769:J3769"/>
    <mergeCell ref="K3769:M3769"/>
    <mergeCell ref="N3769:Q3769"/>
    <mergeCell ref="R3769:U3769"/>
    <mergeCell ref="V3769:W3769"/>
    <mergeCell ref="X3769:Y3769"/>
    <mergeCell ref="Z3769:AA3769"/>
    <mergeCell ref="AB3769:AC3769"/>
    <mergeCell ref="AD3769:AE3769"/>
    <mergeCell ref="AF3769:AG3769"/>
    <mergeCell ref="AH3769:AJ3769"/>
    <mergeCell ref="D3764:E3764"/>
    <mergeCell ref="F3764:J3764"/>
    <mergeCell ref="K3764:M3764"/>
    <mergeCell ref="N3764:Q3764"/>
    <mergeCell ref="R3764:U3764"/>
    <mergeCell ref="V3764:W3764"/>
    <mergeCell ref="X3764:Y3764"/>
    <mergeCell ref="Z3764:AA3764"/>
    <mergeCell ref="AB3764:AC3764"/>
    <mergeCell ref="AD3764:AE3764"/>
    <mergeCell ref="AF3764:AG3764"/>
    <mergeCell ref="AH3764:AJ3764"/>
    <mergeCell ref="D3765:E3765"/>
    <mergeCell ref="F3765:J3765"/>
    <mergeCell ref="K3765:M3765"/>
    <mergeCell ref="N3765:Q3765"/>
    <mergeCell ref="R3765:U3765"/>
    <mergeCell ref="V3765:W3765"/>
    <mergeCell ref="X3765:Y3765"/>
    <mergeCell ref="Z3765:AA3765"/>
    <mergeCell ref="AB3765:AC3765"/>
    <mergeCell ref="AD3765:AE3765"/>
    <mergeCell ref="AF3765:AG3765"/>
    <mergeCell ref="AH3765:AJ3765"/>
    <mergeCell ref="D3766:E3766"/>
    <mergeCell ref="F3766:J3766"/>
    <mergeCell ref="K3766:M3766"/>
    <mergeCell ref="N3766:Q3766"/>
    <mergeCell ref="R3766:U3766"/>
    <mergeCell ref="V3766:W3766"/>
    <mergeCell ref="X3766:Y3766"/>
    <mergeCell ref="Z3766:AA3766"/>
    <mergeCell ref="AB3766:AC3766"/>
    <mergeCell ref="AD3766:AE3766"/>
    <mergeCell ref="AF3766:AG3766"/>
    <mergeCell ref="AH3766:AJ3766"/>
    <mergeCell ref="D3761:E3761"/>
    <mergeCell ref="F3761:J3761"/>
    <mergeCell ref="K3761:M3761"/>
    <mergeCell ref="N3761:Q3761"/>
    <mergeCell ref="R3761:U3761"/>
    <mergeCell ref="V3761:W3761"/>
    <mergeCell ref="X3761:Y3761"/>
    <mergeCell ref="Z3761:AA3761"/>
    <mergeCell ref="AB3761:AC3761"/>
    <mergeCell ref="AD3761:AE3761"/>
    <mergeCell ref="AF3761:AG3761"/>
    <mergeCell ref="AH3761:AJ3761"/>
    <mergeCell ref="D3762:E3762"/>
    <mergeCell ref="F3762:J3762"/>
    <mergeCell ref="K3762:M3762"/>
    <mergeCell ref="N3762:Q3762"/>
    <mergeCell ref="R3762:U3762"/>
    <mergeCell ref="V3762:W3762"/>
    <mergeCell ref="X3762:Y3762"/>
    <mergeCell ref="Z3762:AA3762"/>
    <mergeCell ref="AB3762:AC3762"/>
    <mergeCell ref="AD3762:AE3762"/>
    <mergeCell ref="AF3762:AG3762"/>
    <mergeCell ref="AH3762:AJ3762"/>
    <mergeCell ref="D3763:E3763"/>
    <mergeCell ref="F3763:J3763"/>
    <mergeCell ref="K3763:M3763"/>
    <mergeCell ref="N3763:Q3763"/>
    <mergeCell ref="R3763:U3763"/>
    <mergeCell ref="V3763:W3763"/>
    <mergeCell ref="X3763:Y3763"/>
    <mergeCell ref="Z3763:AA3763"/>
    <mergeCell ref="AB3763:AC3763"/>
    <mergeCell ref="AD3763:AE3763"/>
    <mergeCell ref="AF3763:AG3763"/>
    <mergeCell ref="AH3763:AJ3763"/>
    <mergeCell ref="D3758:E3758"/>
    <mergeCell ref="F3758:J3758"/>
    <mergeCell ref="K3758:M3758"/>
    <mergeCell ref="N3758:Q3758"/>
    <mergeCell ref="R3758:U3758"/>
    <mergeCell ref="V3758:W3758"/>
    <mergeCell ref="X3758:Y3758"/>
    <mergeCell ref="Z3758:AA3758"/>
    <mergeCell ref="AB3758:AC3758"/>
    <mergeCell ref="AD3758:AE3758"/>
    <mergeCell ref="AF3758:AG3758"/>
    <mergeCell ref="AH3758:AJ3758"/>
    <mergeCell ref="D3759:E3759"/>
    <mergeCell ref="F3759:J3759"/>
    <mergeCell ref="K3759:M3759"/>
    <mergeCell ref="N3759:Q3759"/>
    <mergeCell ref="R3759:U3759"/>
    <mergeCell ref="V3759:W3759"/>
    <mergeCell ref="X3759:Y3759"/>
    <mergeCell ref="Z3759:AA3759"/>
    <mergeCell ref="AB3759:AC3759"/>
    <mergeCell ref="AD3759:AE3759"/>
    <mergeCell ref="AF3759:AG3759"/>
    <mergeCell ref="AH3759:AJ3759"/>
    <mergeCell ref="D3760:E3760"/>
    <mergeCell ref="F3760:J3760"/>
    <mergeCell ref="K3760:M3760"/>
    <mergeCell ref="N3760:Q3760"/>
    <mergeCell ref="R3760:U3760"/>
    <mergeCell ref="V3760:W3760"/>
    <mergeCell ref="X3760:Y3760"/>
    <mergeCell ref="Z3760:AA3760"/>
    <mergeCell ref="AB3760:AC3760"/>
    <mergeCell ref="AD3760:AE3760"/>
    <mergeCell ref="AF3760:AG3760"/>
    <mergeCell ref="AH3760:AJ3760"/>
    <mergeCell ref="D3755:E3755"/>
    <mergeCell ref="F3755:J3755"/>
    <mergeCell ref="K3755:M3755"/>
    <mergeCell ref="N3755:Q3755"/>
    <mergeCell ref="R3755:U3755"/>
    <mergeCell ref="V3755:W3755"/>
    <mergeCell ref="X3755:Y3755"/>
    <mergeCell ref="Z3755:AA3755"/>
    <mergeCell ref="AB3755:AC3755"/>
    <mergeCell ref="AD3755:AE3755"/>
    <mergeCell ref="AF3755:AG3755"/>
    <mergeCell ref="AH3755:AJ3755"/>
    <mergeCell ref="D3756:E3756"/>
    <mergeCell ref="F3756:J3756"/>
    <mergeCell ref="K3756:M3756"/>
    <mergeCell ref="N3756:Q3756"/>
    <mergeCell ref="R3756:U3756"/>
    <mergeCell ref="V3756:W3756"/>
    <mergeCell ref="X3756:Y3756"/>
    <mergeCell ref="Z3756:AA3756"/>
    <mergeCell ref="AB3756:AC3756"/>
    <mergeCell ref="AD3756:AE3756"/>
    <mergeCell ref="AF3756:AG3756"/>
    <mergeCell ref="AH3756:AJ3756"/>
    <mergeCell ref="D3757:E3757"/>
    <mergeCell ref="F3757:J3757"/>
    <mergeCell ref="K3757:M3757"/>
    <mergeCell ref="N3757:Q3757"/>
    <mergeCell ref="R3757:U3757"/>
    <mergeCell ref="V3757:W3757"/>
    <mergeCell ref="X3757:Y3757"/>
    <mergeCell ref="Z3757:AA3757"/>
    <mergeCell ref="AB3757:AC3757"/>
    <mergeCell ref="AD3757:AE3757"/>
    <mergeCell ref="AF3757:AG3757"/>
    <mergeCell ref="AH3757:AJ3757"/>
    <mergeCell ref="B3745:F3745"/>
    <mergeCell ref="H3745:R3745"/>
    <mergeCell ref="AB3746:AG3750"/>
    <mergeCell ref="B3747:E3747"/>
    <mergeCell ref="H3747:N3747"/>
    <mergeCell ref="O3747:R3747"/>
    <mergeCell ref="T3747:AA3747"/>
    <mergeCell ref="B3752:B3753"/>
    <mergeCell ref="D3752:E3753"/>
    <mergeCell ref="G3752:H3753"/>
    <mergeCell ref="J3752:M3753"/>
    <mergeCell ref="N3752:O3753"/>
    <mergeCell ref="Q3752:S3753"/>
    <mergeCell ref="T3752:U3753"/>
    <mergeCell ref="X3752:Y3753"/>
    <mergeCell ref="Z3752:AA3753"/>
    <mergeCell ref="AB3752:AB3753"/>
    <mergeCell ref="AC3752:AC3753"/>
    <mergeCell ref="AE3752:AE3753"/>
    <mergeCell ref="AF3752:AF3753"/>
    <mergeCell ref="AG3752:AH3753"/>
    <mergeCell ref="D3754:E3754"/>
    <mergeCell ref="F3754:J3754"/>
    <mergeCell ref="K3754:M3754"/>
    <mergeCell ref="N3754:Q3754"/>
    <mergeCell ref="R3754:U3754"/>
    <mergeCell ref="V3754:W3754"/>
    <mergeCell ref="X3754:Y3754"/>
    <mergeCell ref="Z3754:AA3754"/>
    <mergeCell ref="AB3754:AC3754"/>
    <mergeCell ref="AD3754:AE3754"/>
    <mergeCell ref="AF3754:AG3754"/>
    <mergeCell ref="AH3754:AJ3754"/>
    <mergeCell ref="D3736:E3736"/>
    <mergeCell ref="F3736:J3736"/>
    <mergeCell ref="K3736:M3736"/>
    <mergeCell ref="N3736:Q3736"/>
    <mergeCell ref="R3736:U3736"/>
    <mergeCell ref="V3736:W3736"/>
    <mergeCell ref="D3737:E3737"/>
    <mergeCell ref="F3737:J3737"/>
    <mergeCell ref="K3737:M3737"/>
    <mergeCell ref="N3737:Q3737"/>
    <mergeCell ref="R3737:U3737"/>
    <mergeCell ref="V3737:W3737"/>
    <mergeCell ref="D3738:E3738"/>
    <mergeCell ref="F3738:J3738"/>
    <mergeCell ref="K3738:M3738"/>
    <mergeCell ref="N3738:Q3738"/>
    <mergeCell ref="R3738:U3738"/>
    <mergeCell ref="V3738:W3738"/>
    <mergeCell ref="D3739:E3739"/>
    <mergeCell ref="F3739:J3739"/>
    <mergeCell ref="K3739:M3739"/>
    <mergeCell ref="N3739:Q3739"/>
    <mergeCell ref="R3739:U3739"/>
    <mergeCell ref="V3739:W3739"/>
    <mergeCell ref="D3740:E3740"/>
    <mergeCell ref="F3740:J3740"/>
    <mergeCell ref="K3740:M3740"/>
    <mergeCell ref="N3740:Q3740"/>
    <mergeCell ref="R3740:U3740"/>
    <mergeCell ref="V3740:W3740"/>
    <mergeCell ref="D3741:E3741"/>
    <mergeCell ref="F3741:J3741"/>
    <mergeCell ref="K3741:M3741"/>
    <mergeCell ref="N3741:Q3741"/>
    <mergeCell ref="R3741:U3741"/>
    <mergeCell ref="V3741:W3741"/>
    <mergeCell ref="D3730:E3730"/>
    <mergeCell ref="F3730:J3730"/>
    <mergeCell ref="K3730:M3730"/>
    <mergeCell ref="N3730:Q3730"/>
    <mergeCell ref="R3730:U3730"/>
    <mergeCell ref="V3730:W3730"/>
    <mergeCell ref="D3731:E3731"/>
    <mergeCell ref="F3731:J3731"/>
    <mergeCell ref="K3731:M3731"/>
    <mergeCell ref="N3731:Q3731"/>
    <mergeCell ref="R3731:U3731"/>
    <mergeCell ref="V3731:W3731"/>
    <mergeCell ref="D3732:E3732"/>
    <mergeCell ref="F3732:J3732"/>
    <mergeCell ref="K3732:M3732"/>
    <mergeCell ref="N3732:Q3732"/>
    <mergeCell ref="R3732:U3732"/>
    <mergeCell ref="V3732:W3732"/>
    <mergeCell ref="D3733:E3733"/>
    <mergeCell ref="F3733:J3733"/>
    <mergeCell ref="K3733:M3733"/>
    <mergeCell ref="N3733:Q3733"/>
    <mergeCell ref="R3733:U3733"/>
    <mergeCell ref="V3733:W3733"/>
    <mergeCell ref="D3734:E3734"/>
    <mergeCell ref="F3734:J3734"/>
    <mergeCell ref="K3734:M3734"/>
    <mergeCell ref="N3734:Q3734"/>
    <mergeCell ref="R3734:U3734"/>
    <mergeCell ref="V3734:W3734"/>
    <mergeCell ref="D3735:E3735"/>
    <mergeCell ref="F3735:J3735"/>
    <mergeCell ref="K3735:M3735"/>
    <mergeCell ref="N3735:Q3735"/>
    <mergeCell ref="R3735:U3735"/>
    <mergeCell ref="V3735:W3735"/>
    <mergeCell ref="D3724:E3724"/>
    <mergeCell ref="F3724:J3724"/>
    <mergeCell ref="K3724:M3724"/>
    <mergeCell ref="N3724:Q3724"/>
    <mergeCell ref="R3724:U3724"/>
    <mergeCell ref="V3724:W3724"/>
    <mergeCell ref="D3725:E3725"/>
    <mergeCell ref="F3725:J3725"/>
    <mergeCell ref="K3725:M3725"/>
    <mergeCell ref="N3725:Q3725"/>
    <mergeCell ref="R3725:U3725"/>
    <mergeCell ref="V3725:W3725"/>
    <mergeCell ref="D3726:E3726"/>
    <mergeCell ref="F3726:J3726"/>
    <mergeCell ref="K3726:M3726"/>
    <mergeCell ref="N3726:Q3726"/>
    <mergeCell ref="R3726:U3726"/>
    <mergeCell ref="V3726:W3726"/>
    <mergeCell ref="D3727:E3727"/>
    <mergeCell ref="F3727:J3727"/>
    <mergeCell ref="K3727:M3727"/>
    <mergeCell ref="N3727:Q3727"/>
    <mergeCell ref="R3727:U3727"/>
    <mergeCell ref="V3727:W3727"/>
    <mergeCell ref="D3728:E3728"/>
    <mergeCell ref="F3728:J3728"/>
    <mergeCell ref="K3728:M3728"/>
    <mergeCell ref="N3728:Q3728"/>
    <mergeCell ref="R3728:U3728"/>
    <mergeCell ref="V3728:W3728"/>
    <mergeCell ref="D3729:E3729"/>
    <mergeCell ref="F3729:J3729"/>
    <mergeCell ref="K3729:M3729"/>
    <mergeCell ref="N3729:Q3729"/>
    <mergeCell ref="R3729:U3729"/>
    <mergeCell ref="V3729:W3729"/>
    <mergeCell ref="D3718:E3718"/>
    <mergeCell ref="F3718:J3718"/>
    <mergeCell ref="K3718:M3718"/>
    <mergeCell ref="N3718:Q3718"/>
    <mergeCell ref="R3718:U3718"/>
    <mergeCell ref="V3718:W3718"/>
    <mergeCell ref="T3716:U3717"/>
    <mergeCell ref="X3716:Y3717"/>
    <mergeCell ref="D3719:E3719"/>
    <mergeCell ref="F3719:J3719"/>
    <mergeCell ref="K3719:M3719"/>
    <mergeCell ref="N3719:Q3719"/>
    <mergeCell ref="R3719:U3719"/>
    <mergeCell ref="V3719:W3719"/>
    <mergeCell ref="D3720:E3720"/>
    <mergeCell ref="F3720:J3720"/>
    <mergeCell ref="K3720:M3720"/>
    <mergeCell ref="N3720:Q3720"/>
    <mergeCell ref="R3720:U3720"/>
    <mergeCell ref="V3720:W3720"/>
    <mergeCell ref="D3721:E3721"/>
    <mergeCell ref="F3721:J3721"/>
    <mergeCell ref="K3721:M3721"/>
    <mergeCell ref="N3721:Q3721"/>
    <mergeCell ref="R3721:U3721"/>
    <mergeCell ref="V3721:W3721"/>
    <mergeCell ref="D3722:E3722"/>
    <mergeCell ref="F3722:J3722"/>
    <mergeCell ref="K3722:M3722"/>
    <mergeCell ref="N3722:Q3722"/>
    <mergeCell ref="R3722:U3722"/>
    <mergeCell ref="V3722:W3722"/>
    <mergeCell ref="D3723:E3723"/>
    <mergeCell ref="F3723:J3723"/>
    <mergeCell ref="K3723:M3723"/>
    <mergeCell ref="N3723:Q3723"/>
    <mergeCell ref="R3723:U3723"/>
    <mergeCell ref="V3723:W3723"/>
    <mergeCell ref="D3706:E3706"/>
    <mergeCell ref="F3706:J3706"/>
    <mergeCell ref="K3706:M3706"/>
    <mergeCell ref="N3706:Q3706"/>
    <mergeCell ref="R3706:U3706"/>
    <mergeCell ref="V3706:W3706"/>
    <mergeCell ref="X3706:Y3706"/>
    <mergeCell ref="Z3706:AA3706"/>
    <mergeCell ref="AB3706:AC3706"/>
    <mergeCell ref="AD3706:AE3706"/>
    <mergeCell ref="AF3706:AG3706"/>
    <mergeCell ref="AH3706:AJ3706"/>
    <mergeCell ref="D3707:E3707"/>
    <mergeCell ref="F3707:J3707"/>
    <mergeCell ref="K3707:M3707"/>
    <mergeCell ref="N3707:Q3707"/>
    <mergeCell ref="R3707:U3707"/>
    <mergeCell ref="V3707:W3707"/>
    <mergeCell ref="X3707:Y3707"/>
    <mergeCell ref="Z3707:AA3707"/>
    <mergeCell ref="AB3707:AC3707"/>
    <mergeCell ref="AD3707:AE3707"/>
    <mergeCell ref="AF3707:AG3707"/>
    <mergeCell ref="AH3707:AJ3707"/>
    <mergeCell ref="B3708:E3708"/>
    <mergeCell ref="B3709:F3709"/>
    <mergeCell ref="H3709:R3709"/>
    <mergeCell ref="AB3710:AG3714"/>
    <mergeCell ref="B3711:E3711"/>
    <mergeCell ref="H3711:N3711"/>
    <mergeCell ref="O3711:R3711"/>
    <mergeCell ref="T3711:AA3711"/>
    <mergeCell ref="Z3716:AA3717"/>
    <mergeCell ref="AB3716:AB3717"/>
    <mergeCell ref="AC3716:AC3717"/>
    <mergeCell ref="AE3716:AE3717"/>
    <mergeCell ref="B3716:B3717"/>
    <mergeCell ref="D3716:E3717"/>
    <mergeCell ref="G3716:H3717"/>
    <mergeCell ref="J3716:M3717"/>
    <mergeCell ref="N3716:O3717"/>
    <mergeCell ref="Q3716:S3717"/>
    <mergeCell ref="AF3716:AF3717"/>
    <mergeCell ref="AG3716:AH3717"/>
    <mergeCell ref="D3703:E3703"/>
    <mergeCell ref="F3703:J3703"/>
    <mergeCell ref="K3703:M3703"/>
    <mergeCell ref="N3703:Q3703"/>
    <mergeCell ref="R3703:U3703"/>
    <mergeCell ref="V3703:W3703"/>
    <mergeCell ref="X3703:Y3703"/>
    <mergeCell ref="Z3703:AA3703"/>
    <mergeCell ref="AB3703:AC3703"/>
    <mergeCell ref="AD3703:AE3703"/>
    <mergeCell ref="AF3703:AG3703"/>
    <mergeCell ref="AH3703:AJ3703"/>
    <mergeCell ref="D3704:E3704"/>
    <mergeCell ref="F3704:J3704"/>
    <mergeCell ref="K3704:M3704"/>
    <mergeCell ref="N3704:Q3704"/>
    <mergeCell ref="R3704:U3704"/>
    <mergeCell ref="V3704:W3704"/>
    <mergeCell ref="X3704:Y3704"/>
    <mergeCell ref="Z3704:AA3704"/>
    <mergeCell ref="AB3704:AC3704"/>
    <mergeCell ref="AD3704:AE3704"/>
    <mergeCell ref="AF3704:AG3704"/>
    <mergeCell ref="AH3704:AJ3704"/>
    <mergeCell ref="D3705:E3705"/>
    <mergeCell ref="F3705:J3705"/>
    <mergeCell ref="K3705:M3705"/>
    <mergeCell ref="N3705:Q3705"/>
    <mergeCell ref="R3705:U3705"/>
    <mergeCell ref="V3705:W3705"/>
    <mergeCell ref="X3705:Y3705"/>
    <mergeCell ref="Z3705:AA3705"/>
    <mergeCell ref="AB3705:AC3705"/>
    <mergeCell ref="AD3705:AE3705"/>
    <mergeCell ref="AF3705:AG3705"/>
    <mergeCell ref="AH3705:AJ3705"/>
    <mergeCell ref="D3700:E3700"/>
    <mergeCell ref="F3700:J3700"/>
    <mergeCell ref="K3700:M3700"/>
    <mergeCell ref="N3700:Q3700"/>
    <mergeCell ref="R3700:U3700"/>
    <mergeCell ref="V3700:W3700"/>
    <mergeCell ref="X3700:Y3700"/>
    <mergeCell ref="Z3700:AA3700"/>
    <mergeCell ref="AB3700:AC3700"/>
    <mergeCell ref="AD3700:AE3700"/>
    <mergeCell ref="AF3700:AG3700"/>
    <mergeCell ref="AH3700:AJ3700"/>
    <mergeCell ref="D3701:E3701"/>
    <mergeCell ref="F3701:J3701"/>
    <mergeCell ref="K3701:M3701"/>
    <mergeCell ref="N3701:Q3701"/>
    <mergeCell ref="R3701:U3701"/>
    <mergeCell ref="V3701:W3701"/>
    <mergeCell ref="X3701:Y3701"/>
    <mergeCell ref="Z3701:AA3701"/>
    <mergeCell ref="AB3701:AC3701"/>
    <mergeCell ref="AD3701:AE3701"/>
    <mergeCell ref="AF3701:AG3701"/>
    <mergeCell ref="AH3701:AJ3701"/>
    <mergeCell ref="D3702:E3702"/>
    <mergeCell ref="F3702:J3702"/>
    <mergeCell ref="K3702:M3702"/>
    <mergeCell ref="N3702:Q3702"/>
    <mergeCell ref="R3702:U3702"/>
    <mergeCell ref="V3702:W3702"/>
    <mergeCell ref="X3702:Y3702"/>
    <mergeCell ref="Z3702:AA3702"/>
    <mergeCell ref="AB3702:AC3702"/>
    <mergeCell ref="AD3702:AE3702"/>
    <mergeCell ref="AF3702:AG3702"/>
    <mergeCell ref="AH3702:AJ3702"/>
    <mergeCell ref="D3697:E3697"/>
    <mergeCell ref="F3697:J3697"/>
    <mergeCell ref="K3697:M3697"/>
    <mergeCell ref="N3697:Q3697"/>
    <mergeCell ref="R3697:U3697"/>
    <mergeCell ref="V3697:W3697"/>
    <mergeCell ref="X3697:Y3697"/>
    <mergeCell ref="Z3697:AA3697"/>
    <mergeCell ref="AB3697:AC3697"/>
    <mergeCell ref="AD3697:AE3697"/>
    <mergeCell ref="AF3697:AG3697"/>
    <mergeCell ref="AH3697:AJ3697"/>
    <mergeCell ref="D3698:E3698"/>
    <mergeCell ref="F3698:J3698"/>
    <mergeCell ref="K3698:M3698"/>
    <mergeCell ref="N3698:Q3698"/>
    <mergeCell ref="R3698:U3698"/>
    <mergeCell ref="V3698:W3698"/>
    <mergeCell ref="X3698:Y3698"/>
    <mergeCell ref="Z3698:AA3698"/>
    <mergeCell ref="AB3698:AC3698"/>
    <mergeCell ref="AD3698:AE3698"/>
    <mergeCell ref="AF3698:AG3698"/>
    <mergeCell ref="AH3698:AJ3698"/>
    <mergeCell ref="D3699:E3699"/>
    <mergeCell ref="F3699:J3699"/>
    <mergeCell ref="K3699:M3699"/>
    <mergeCell ref="N3699:Q3699"/>
    <mergeCell ref="R3699:U3699"/>
    <mergeCell ref="V3699:W3699"/>
    <mergeCell ref="X3699:Y3699"/>
    <mergeCell ref="Z3699:AA3699"/>
    <mergeCell ref="AB3699:AC3699"/>
    <mergeCell ref="AD3699:AE3699"/>
    <mergeCell ref="AF3699:AG3699"/>
    <mergeCell ref="AH3699:AJ3699"/>
    <mergeCell ref="D3694:E3694"/>
    <mergeCell ref="F3694:J3694"/>
    <mergeCell ref="K3694:M3694"/>
    <mergeCell ref="N3694:Q3694"/>
    <mergeCell ref="R3694:U3694"/>
    <mergeCell ref="V3694:W3694"/>
    <mergeCell ref="X3694:Y3694"/>
    <mergeCell ref="Z3694:AA3694"/>
    <mergeCell ref="AB3694:AC3694"/>
    <mergeCell ref="AD3694:AE3694"/>
    <mergeCell ref="AF3694:AG3694"/>
    <mergeCell ref="AH3694:AJ3694"/>
    <mergeCell ref="D3695:E3695"/>
    <mergeCell ref="F3695:J3695"/>
    <mergeCell ref="K3695:M3695"/>
    <mergeCell ref="N3695:Q3695"/>
    <mergeCell ref="R3695:U3695"/>
    <mergeCell ref="V3695:W3695"/>
    <mergeCell ref="X3695:Y3695"/>
    <mergeCell ref="Z3695:AA3695"/>
    <mergeCell ref="AB3695:AC3695"/>
    <mergeCell ref="AD3695:AE3695"/>
    <mergeCell ref="AF3695:AG3695"/>
    <mergeCell ref="AH3695:AJ3695"/>
    <mergeCell ref="D3696:E3696"/>
    <mergeCell ref="F3696:J3696"/>
    <mergeCell ref="K3696:M3696"/>
    <mergeCell ref="N3696:Q3696"/>
    <mergeCell ref="R3696:U3696"/>
    <mergeCell ref="V3696:W3696"/>
    <mergeCell ref="X3696:Y3696"/>
    <mergeCell ref="Z3696:AA3696"/>
    <mergeCell ref="AB3696:AC3696"/>
    <mergeCell ref="AD3696:AE3696"/>
    <mergeCell ref="AF3696:AG3696"/>
    <mergeCell ref="AH3696:AJ3696"/>
    <mergeCell ref="D3691:E3691"/>
    <mergeCell ref="F3691:J3691"/>
    <mergeCell ref="K3691:M3691"/>
    <mergeCell ref="N3691:Q3691"/>
    <mergeCell ref="R3691:U3691"/>
    <mergeCell ref="V3691:W3691"/>
    <mergeCell ref="X3691:Y3691"/>
    <mergeCell ref="Z3691:AA3691"/>
    <mergeCell ref="AB3691:AC3691"/>
    <mergeCell ref="AD3691:AE3691"/>
    <mergeCell ref="AF3691:AG3691"/>
    <mergeCell ref="AH3691:AJ3691"/>
    <mergeCell ref="D3692:E3692"/>
    <mergeCell ref="F3692:J3692"/>
    <mergeCell ref="K3692:M3692"/>
    <mergeCell ref="N3692:Q3692"/>
    <mergeCell ref="R3692:U3692"/>
    <mergeCell ref="V3692:W3692"/>
    <mergeCell ref="X3692:Y3692"/>
    <mergeCell ref="Z3692:AA3692"/>
    <mergeCell ref="AB3692:AC3692"/>
    <mergeCell ref="AD3692:AE3692"/>
    <mergeCell ref="AF3692:AG3692"/>
    <mergeCell ref="AH3692:AJ3692"/>
    <mergeCell ref="D3693:E3693"/>
    <mergeCell ref="F3693:J3693"/>
    <mergeCell ref="K3693:M3693"/>
    <mergeCell ref="N3693:Q3693"/>
    <mergeCell ref="R3693:U3693"/>
    <mergeCell ref="V3693:W3693"/>
    <mergeCell ref="X3693:Y3693"/>
    <mergeCell ref="Z3693:AA3693"/>
    <mergeCell ref="AB3693:AC3693"/>
    <mergeCell ref="AD3693:AE3693"/>
    <mergeCell ref="AF3693:AG3693"/>
    <mergeCell ref="AH3693:AJ3693"/>
    <mergeCell ref="D3688:E3688"/>
    <mergeCell ref="F3688:J3688"/>
    <mergeCell ref="K3688:M3688"/>
    <mergeCell ref="N3688:Q3688"/>
    <mergeCell ref="R3688:U3688"/>
    <mergeCell ref="V3688:W3688"/>
    <mergeCell ref="X3688:Y3688"/>
    <mergeCell ref="Z3688:AA3688"/>
    <mergeCell ref="AB3688:AC3688"/>
    <mergeCell ref="AD3688:AE3688"/>
    <mergeCell ref="AF3688:AG3688"/>
    <mergeCell ref="AH3688:AJ3688"/>
    <mergeCell ref="D3689:E3689"/>
    <mergeCell ref="F3689:J3689"/>
    <mergeCell ref="K3689:M3689"/>
    <mergeCell ref="N3689:Q3689"/>
    <mergeCell ref="R3689:U3689"/>
    <mergeCell ref="V3689:W3689"/>
    <mergeCell ref="X3689:Y3689"/>
    <mergeCell ref="Z3689:AA3689"/>
    <mergeCell ref="AB3689:AC3689"/>
    <mergeCell ref="AD3689:AE3689"/>
    <mergeCell ref="AF3689:AG3689"/>
    <mergeCell ref="AH3689:AJ3689"/>
    <mergeCell ref="D3690:E3690"/>
    <mergeCell ref="F3690:J3690"/>
    <mergeCell ref="K3690:M3690"/>
    <mergeCell ref="N3690:Q3690"/>
    <mergeCell ref="R3690:U3690"/>
    <mergeCell ref="V3690:W3690"/>
    <mergeCell ref="X3690:Y3690"/>
    <mergeCell ref="Z3690:AA3690"/>
    <mergeCell ref="AB3690:AC3690"/>
    <mergeCell ref="AD3690:AE3690"/>
    <mergeCell ref="AF3690:AG3690"/>
    <mergeCell ref="AH3690:AJ3690"/>
    <mergeCell ref="D3685:E3685"/>
    <mergeCell ref="F3685:J3685"/>
    <mergeCell ref="K3685:M3685"/>
    <mergeCell ref="N3685:Q3685"/>
    <mergeCell ref="R3685:U3685"/>
    <mergeCell ref="V3685:W3685"/>
    <mergeCell ref="X3685:Y3685"/>
    <mergeCell ref="Z3685:AA3685"/>
    <mergeCell ref="AB3685:AC3685"/>
    <mergeCell ref="AD3685:AE3685"/>
    <mergeCell ref="AF3685:AG3685"/>
    <mergeCell ref="AH3685:AJ3685"/>
    <mergeCell ref="D3686:E3686"/>
    <mergeCell ref="F3686:J3686"/>
    <mergeCell ref="K3686:M3686"/>
    <mergeCell ref="N3686:Q3686"/>
    <mergeCell ref="R3686:U3686"/>
    <mergeCell ref="V3686:W3686"/>
    <mergeCell ref="X3686:Y3686"/>
    <mergeCell ref="Z3686:AA3686"/>
    <mergeCell ref="AB3686:AC3686"/>
    <mergeCell ref="AD3686:AE3686"/>
    <mergeCell ref="AF3686:AG3686"/>
    <mergeCell ref="AH3686:AJ3686"/>
    <mergeCell ref="D3687:E3687"/>
    <mergeCell ref="F3687:J3687"/>
    <mergeCell ref="K3687:M3687"/>
    <mergeCell ref="N3687:Q3687"/>
    <mergeCell ref="R3687:U3687"/>
    <mergeCell ref="V3687:W3687"/>
    <mergeCell ref="X3687:Y3687"/>
    <mergeCell ref="Z3687:AA3687"/>
    <mergeCell ref="AB3687:AC3687"/>
    <mergeCell ref="AD3687:AE3687"/>
    <mergeCell ref="AF3687:AG3687"/>
    <mergeCell ref="AH3687:AJ3687"/>
    <mergeCell ref="D3682:E3682"/>
    <mergeCell ref="F3682:J3682"/>
    <mergeCell ref="K3682:M3682"/>
    <mergeCell ref="N3682:Q3682"/>
    <mergeCell ref="R3682:U3682"/>
    <mergeCell ref="V3682:W3682"/>
    <mergeCell ref="X3682:Y3682"/>
    <mergeCell ref="Z3682:AA3682"/>
    <mergeCell ref="AB3682:AC3682"/>
    <mergeCell ref="AD3682:AE3682"/>
    <mergeCell ref="AF3682:AG3682"/>
    <mergeCell ref="AH3682:AJ3682"/>
    <mergeCell ref="D3683:E3683"/>
    <mergeCell ref="F3683:J3683"/>
    <mergeCell ref="K3683:M3683"/>
    <mergeCell ref="N3683:Q3683"/>
    <mergeCell ref="R3683:U3683"/>
    <mergeCell ref="V3683:W3683"/>
    <mergeCell ref="X3683:Y3683"/>
    <mergeCell ref="Z3683:AA3683"/>
    <mergeCell ref="AB3683:AC3683"/>
    <mergeCell ref="AD3683:AE3683"/>
    <mergeCell ref="AF3683:AG3683"/>
    <mergeCell ref="AH3683:AJ3683"/>
    <mergeCell ref="D3684:E3684"/>
    <mergeCell ref="F3684:J3684"/>
    <mergeCell ref="K3684:M3684"/>
    <mergeCell ref="N3684:Q3684"/>
    <mergeCell ref="R3684:U3684"/>
    <mergeCell ref="V3684:W3684"/>
    <mergeCell ref="X3684:Y3684"/>
    <mergeCell ref="Z3684:AA3684"/>
    <mergeCell ref="AB3684:AC3684"/>
    <mergeCell ref="AD3684:AE3684"/>
    <mergeCell ref="AF3684:AG3684"/>
    <mergeCell ref="AH3684:AJ3684"/>
    <mergeCell ref="D3679:E3679"/>
    <mergeCell ref="F3679:J3679"/>
    <mergeCell ref="K3679:M3679"/>
    <mergeCell ref="N3679:Q3679"/>
    <mergeCell ref="R3679:U3679"/>
    <mergeCell ref="V3679:W3679"/>
    <mergeCell ref="X3679:Y3679"/>
    <mergeCell ref="Z3679:AA3679"/>
    <mergeCell ref="AB3679:AC3679"/>
    <mergeCell ref="AD3679:AE3679"/>
    <mergeCell ref="AF3679:AG3679"/>
    <mergeCell ref="AH3679:AJ3679"/>
    <mergeCell ref="D3680:E3680"/>
    <mergeCell ref="F3680:J3680"/>
    <mergeCell ref="K3680:M3680"/>
    <mergeCell ref="N3680:Q3680"/>
    <mergeCell ref="R3680:U3680"/>
    <mergeCell ref="V3680:W3680"/>
    <mergeCell ref="X3680:Y3680"/>
    <mergeCell ref="Z3680:AA3680"/>
    <mergeCell ref="AB3680:AC3680"/>
    <mergeCell ref="AD3680:AE3680"/>
    <mergeCell ref="AF3680:AG3680"/>
    <mergeCell ref="AH3680:AJ3680"/>
    <mergeCell ref="D3681:E3681"/>
    <mergeCell ref="F3681:J3681"/>
    <mergeCell ref="K3681:M3681"/>
    <mergeCell ref="N3681:Q3681"/>
    <mergeCell ref="R3681:U3681"/>
    <mergeCell ref="V3681:W3681"/>
    <mergeCell ref="X3681:Y3681"/>
    <mergeCell ref="Z3681:AA3681"/>
    <mergeCell ref="AB3681:AC3681"/>
    <mergeCell ref="AD3681:AE3681"/>
    <mergeCell ref="AF3681:AG3681"/>
    <mergeCell ref="AH3681:AJ3681"/>
    <mergeCell ref="D3676:E3676"/>
    <mergeCell ref="F3676:J3676"/>
    <mergeCell ref="K3676:M3676"/>
    <mergeCell ref="N3676:Q3676"/>
    <mergeCell ref="R3676:U3676"/>
    <mergeCell ref="V3676:W3676"/>
    <mergeCell ref="X3676:Y3676"/>
    <mergeCell ref="Z3676:AA3676"/>
    <mergeCell ref="AB3676:AC3676"/>
    <mergeCell ref="AD3676:AE3676"/>
    <mergeCell ref="AF3676:AG3676"/>
    <mergeCell ref="AH3676:AJ3676"/>
    <mergeCell ref="D3677:E3677"/>
    <mergeCell ref="F3677:J3677"/>
    <mergeCell ref="K3677:M3677"/>
    <mergeCell ref="N3677:Q3677"/>
    <mergeCell ref="R3677:U3677"/>
    <mergeCell ref="V3677:W3677"/>
    <mergeCell ref="X3677:Y3677"/>
    <mergeCell ref="Z3677:AA3677"/>
    <mergeCell ref="AB3677:AC3677"/>
    <mergeCell ref="AD3677:AE3677"/>
    <mergeCell ref="AF3677:AG3677"/>
    <mergeCell ref="AH3677:AJ3677"/>
    <mergeCell ref="D3678:E3678"/>
    <mergeCell ref="F3678:J3678"/>
    <mergeCell ref="K3678:M3678"/>
    <mergeCell ref="N3678:Q3678"/>
    <mergeCell ref="R3678:U3678"/>
    <mergeCell ref="V3678:W3678"/>
    <mergeCell ref="X3678:Y3678"/>
    <mergeCell ref="Z3678:AA3678"/>
    <mergeCell ref="AB3678:AC3678"/>
    <mergeCell ref="AD3678:AE3678"/>
    <mergeCell ref="AF3678:AG3678"/>
    <mergeCell ref="AH3678:AJ3678"/>
    <mergeCell ref="D3673:E3673"/>
    <mergeCell ref="F3673:J3673"/>
    <mergeCell ref="K3673:M3673"/>
    <mergeCell ref="N3673:Q3673"/>
    <mergeCell ref="R3673:U3673"/>
    <mergeCell ref="V3673:W3673"/>
    <mergeCell ref="X3673:Y3673"/>
    <mergeCell ref="Z3673:AA3673"/>
    <mergeCell ref="AB3673:AC3673"/>
    <mergeCell ref="AD3673:AE3673"/>
    <mergeCell ref="AF3673:AG3673"/>
    <mergeCell ref="AH3673:AJ3673"/>
    <mergeCell ref="D3674:E3674"/>
    <mergeCell ref="F3674:J3674"/>
    <mergeCell ref="K3674:M3674"/>
    <mergeCell ref="N3674:Q3674"/>
    <mergeCell ref="R3674:U3674"/>
    <mergeCell ref="V3674:W3674"/>
    <mergeCell ref="X3674:Y3674"/>
    <mergeCell ref="Z3674:AA3674"/>
    <mergeCell ref="AB3674:AC3674"/>
    <mergeCell ref="AD3674:AE3674"/>
    <mergeCell ref="AF3674:AG3674"/>
    <mergeCell ref="AH3674:AJ3674"/>
    <mergeCell ref="D3675:E3675"/>
    <mergeCell ref="F3675:J3675"/>
    <mergeCell ref="K3675:M3675"/>
    <mergeCell ref="N3675:Q3675"/>
    <mergeCell ref="R3675:U3675"/>
    <mergeCell ref="V3675:W3675"/>
    <mergeCell ref="X3675:Y3675"/>
    <mergeCell ref="Z3675:AA3675"/>
    <mergeCell ref="AB3675:AC3675"/>
    <mergeCell ref="AD3675:AE3675"/>
    <mergeCell ref="AF3675:AG3675"/>
    <mergeCell ref="AH3675:AJ3675"/>
    <mergeCell ref="D3670:E3670"/>
    <mergeCell ref="F3670:J3670"/>
    <mergeCell ref="K3670:M3670"/>
    <mergeCell ref="N3670:Q3670"/>
    <mergeCell ref="R3670:U3670"/>
    <mergeCell ref="V3670:W3670"/>
    <mergeCell ref="X3670:Y3670"/>
    <mergeCell ref="Z3670:AA3670"/>
    <mergeCell ref="AB3670:AC3670"/>
    <mergeCell ref="AD3670:AE3670"/>
    <mergeCell ref="AF3670:AG3670"/>
    <mergeCell ref="AH3670:AJ3670"/>
    <mergeCell ref="D3671:E3671"/>
    <mergeCell ref="F3671:J3671"/>
    <mergeCell ref="K3671:M3671"/>
    <mergeCell ref="N3671:Q3671"/>
    <mergeCell ref="R3671:U3671"/>
    <mergeCell ref="V3671:W3671"/>
    <mergeCell ref="X3671:Y3671"/>
    <mergeCell ref="Z3671:AA3671"/>
    <mergeCell ref="AB3671:AC3671"/>
    <mergeCell ref="AD3671:AE3671"/>
    <mergeCell ref="AF3671:AG3671"/>
    <mergeCell ref="AH3671:AJ3671"/>
    <mergeCell ref="D3672:E3672"/>
    <mergeCell ref="F3672:J3672"/>
    <mergeCell ref="K3672:M3672"/>
    <mergeCell ref="N3672:Q3672"/>
    <mergeCell ref="R3672:U3672"/>
    <mergeCell ref="V3672:W3672"/>
    <mergeCell ref="X3672:Y3672"/>
    <mergeCell ref="Z3672:AA3672"/>
    <mergeCell ref="AB3672:AC3672"/>
    <mergeCell ref="AD3672:AE3672"/>
    <mergeCell ref="AF3672:AG3672"/>
    <mergeCell ref="AH3672:AJ3672"/>
    <mergeCell ref="B3660:F3660"/>
    <mergeCell ref="H3660:R3660"/>
    <mergeCell ref="AB3661:AG3665"/>
    <mergeCell ref="B3662:E3662"/>
    <mergeCell ref="H3662:N3662"/>
    <mergeCell ref="O3662:R3662"/>
    <mergeCell ref="T3662:AA3662"/>
    <mergeCell ref="B3667:B3668"/>
    <mergeCell ref="D3667:E3668"/>
    <mergeCell ref="G3667:H3668"/>
    <mergeCell ref="J3667:M3668"/>
    <mergeCell ref="N3667:O3668"/>
    <mergeCell ref="Q3667:S3668"/>
    <mergeCell ref="T3667:U3668"/>
    <mergeCell ref="X3667:Y3668"/>
    <mergeCell ref="Z3667:AA3668"/>
    <mergeCell ref="AB3667:AB3668"/>
    <mergeCell ref="AC3667:AC3668"/>
    <mergeCell ref="AE3667:AE3668"/>
    <mergeCell ref="AF3667:AF3668"/>
    <mergeCell ref="AG3667:AH3668"/>
    <mergeCell ref="D3669:E3669"/>
    <mergeCell ref="F3669:J3669"/>
    <mergeCell ref="K3669:M3669"/>
    <mergeCell ref="N3669:Q3669"/>
    <mergeCell ref="R3669:U3669"/>
    <mergeCell ref="V3669:W3669"/>
    <mergeCell ref="X3669:Y3669"/>
    <mergeCell ref="Z3669:AA3669"/>
    <mergeCell ref="AB3669:AC3669"/>
    <mergeCell ref="AD3669:AE3669"/>
    <mergeCell ref="AF3669:AG3669"/>
    <mergeCell ref="AH3669:AJ3669"/>
    <mergeCell ref="D3651:E3651"/>
    <mergeCell ref="F3651:J3651"/>
    <mergeCell ref="K3651:M3651"/>
    <mergeCell ref="N3651:Q3651"/>
    <mergeCell ref="R3651:U3651"/>
    <mergeCell ref="V3651:W3651"/>
    <mergeCell ref="D3652:E3652"/>
    <mergeCell ref="F3652:J3652"/>
    <mergeCell ref="K3652:M3652"/>
    <mergeCell ref="N3652:Q3652"/>
    <mergeCell ref="R3652:U3652"/>
    <mergeCell ref="V3652:W3652"/>
    <mergeCell ref="D3653:E3653"/>
    <mergeCell ref="F3653:J3653"/>
    <mergeCell ref="K3653:M3653"/>
    <mergeCell ref="N3653:Q3653"/>
    <mergeCell ref="R3653:U3653"/>
    <mergeCell ref="V3653:W3653"/>
    <mergeCell ref="D3654:E3654"/>
    <mergeCell ref="F3654:J3654"/>
    <mergeCell ref="K3654:M3654"/>
    <mergeCell ref="N3654:Q3654"/>
    <mergeCell ref="R3654:U3654"/>
    <mergeCell ref="V3654:W3654"/>
    <mergeCell ref="D3655:E3655"/>
    <mergeCell ref="F3655:J3655"/>
    <mergeCell ref="K3655:M3655"/>
    <mergeCell ref="N3655:Q3655"/>
    <mergeCell ref="R3655:U3655"/>
    <mergeCell ref="V3655:W3655"/>
    <mergeCell ref="D3656:E3656"/>
    <mergeCell ref="F3656:J3656"/>
    <mergeCell ref="K3656:M3656"/>
    <mergeCell ref="N3656:Q3656"/>
    <mergeCell ref="R3656:U3656"/>
    <mergeCell ref="V3656:W3656"/>
    <mergeCell ref="D3645:E3645"/>
    <mergeCell ref="F3645:J3645"/>
    <mergeCell ref="K3645:M3645"/>
    <mergeCell ref="N3645:Q3645"/>
    <mergeCell ref="R3645:U3645"/>
    <mergeCell ref="V3645:W3645"/>
    <mergeCell ref="D3646:E3646"/>
    <mergeCell ref="F3646:J3646"/>
    <mergeCell ref="K3646:M3646"/>
    <mergeCell ref="N3646:Q3646"/>
    <mergeCell ref="R3646:U3646"/>
    <mergeCell ref="V3646:W3646"/>
    <mergeCell ref="D3647:E3647"/>
    <mergeCell ref="F3647:J3647"/>
    <mergeCell ref="K3647:M3647"/>
    <mergeCell ref="N3647:Q3647"/>
    <mergeCell ref="R3647:U3647"/>
    <mergeCell ref="V3647:W3647"/>
    <mergeCell ref="D3648:E3648"/>
    <mergeCell ref="F3648:J3648"/>
    <mergeCell ref="K3648:M3648"/>
    <mergeCell ref="N3648:Q3648"/>
    <mergeCell ref="R3648:U3648"/>
    <mergeCell ref="V3648:W3648"/>
    <mergeCell ref="D3649:E3649"/>
    <mergeCell ref="F3649:J3649"/>
    <mergeCell ref="K3649:M3649"/>
    <mergeCell ref="N3649:Q3649"/>
    <mergeCell ref="R3649:U3649"/>
    <mergeCell ref="V3649:W3649"/>
    <mergeCell ref="D3650:E3650"/>
    <mergeCell ref="F3650:J3650"/>
    <mergeCell ref="K3650:M3650"/>
    <mergeCell ref="N3650:Q3650"/>
    <mergeCell ref="R3650:U3650"/>
    <mergeCell ref="V3650:W3650"/>
    <mergeCell ref="D3639:E3639"/>
    <mergeCell ref="F3639:J3639"/>
    <mergeCell ref="K3639:M3639"/>
    <mergeCell ref="N3639:Q3639"/>
    <mergeCell ref="R3639:U3639"/>
    <mergeCell ref="V3639:W3639"/>
    <mergeCell ref="D3640:E3640"/>
    <mergeCell ref="F3640:J3640"/>
    <mergeCell ref="K3640:M3640"/>
    <mergeCell ref="N3640:Q3640"/>
    <mergeCell ref="R3640:U3640"/>
    <mergeCell ref="V3640:W3640"/>
    <mergeCell ref="D3641:E3641"/>
    <mergeCell ref="F3641:J3641"/>
    <mergeCell ref="K3641:M3641"/>
    <mergeCell ref="N3641:Q3641"/>
    <mergeCell ref="R3641:U3641"/>
    <mergeCell ref="V3641:W3641"/>
    <mergeCell ref="D3642:E3642"/>
    <mergeCell ref="F3642:J3642"/>
    <mergeCell ref="K3642:M3642"/>
    <mergeCell ref="N3642:Q3642"/>
    <mergeCell ref="R3642:U3642"/>
    <mergeCell ref="V3642:W3642"/>
    <mergeCell ref="D3643:E3643"/>
    <mergeCell ref="F3643:J3643"/>
    <mergeCell ref="K3643:M3643"/>
    <mergeCell ref="N3643:Q3643"/>
    <mergeCell ref="R3643:U3643"/>
    <mergeCell ref="V3643:W3643"/>
    <mergeCell ref="D3644:E3644"/>
    <mergeCell ref="F3644:J3644"/>
    <mergeCell ref="K3644:M3644"/>
    <mergeCell ref="N3644:Q3644"/>
    <mergeCell ref="R3644:U3644"/>
    <mergeCell ref="V3644:W3644"/>
    <mergeCell ref="D3633:E3633"/>
    <mergeCell ref="F3633:J3633"/>
    <mergeCell ref="K3633:M3633"/>
    <mergeCell ref="N3633:Q3633"/>
    <mergeCell ref="R3633:U3633"/>
    <mergeCell ref="V3633:W3633"/>
    <mergeCell ref="T3631:U3632"/>
    <mergeCell ref="X3631:Y3632"/>
    <mergeCell ref="D3634:E3634"/>
    <mergeCell ref="F3634:J3634"/>
    <mergeCell ref="K3634:M3634"/>
    <mergeCell ref="N3634:Q3634"/>
    <mergeCell ref="R3634:U3634"/>
    <mergeCell ref="V3634:W3634"/>
    <mergeCell ref="D3635:E3635"/>
    <mergeCell ref="F3635:J3635"/>
    <mergeCell ref="K3635:M3635"/>
    <mergeCell ref="N3635:Q3635"/>
    <mergeCell ref="R3635:U3635"/>
    <mergeCell ref="V3635:W3635"/>
    <mergeCell ref="D3636:E3636"/>
    <mergeCell ref="F3636:J3636"/>
    <mergeCell ref="K3636:M3636"/>
    <mergeCell ref="N3636:Q3636"/>
    <mergeCell ref="R3636:U3636"/>
    <mergeCell ref="V3636:W3636"/>
    <mergeCell ref="D3637:E3637"/>
    <mergeCell ref="F3637:J3637"/>
    <mergeCell ref="K3637:M3637"/>
    <mergeCell ref="N3637:Q3637"/>
    <mergeCell ref="R3637:U3637"/>
    <mergeCell ref="V3637:W3637"/>
    <mergeCell ref="D3638:E3638"/>
    <mergeCell ref="F3638:J3638"/>
    <mergeCell ref="K3638:M3638"/>
    <mergeCell ref="N3638:Q3638"/>
    <mergeCell ref="R3638:U3638"/>
    <mergeCell ref="V3638:W3638"/>
    <mergeCell ref="D3621:E3621"/>
    <mergeCell ref="F3621:J3621"/>
    <mergeCell ref="K3621:M3621"/>
    <mergeCell ref="N3621:Q3621"/>
    <mergeCell ref="R3621:U3621"/>
    <mergeCell ref="V3621:W3621"/>
    <mergeCell ref="X3621:Y3621"/>
    <mergeCell ref="Z3621:AA3621"/>
    <mergeCell ref="AB3621:AC3621"/>
    <mergeCell ref="AD3621:AE3621"/>
    <mergeCell ref="AF3621:AG3621"/>
    <mergeCell ref="AH3621:AJ3621"/>
    <mergeCell ref="D3622:E3622"/>
    <mergeCell ref="F3622:J3622"/>
    <mergeCell ref="K3622:M3622"/>
    <mergeCell ref="N3622:Q3622"/>
    <mergeCell ref="R3622:U3622"/>
    <mergeCell ref="V3622:W3622"/>
    <mergeCell ref="X3622:Y3622"/>
    <mergeCell ref="Z3622:AA3622"/>
    <mergeCell ref="AB3622:AC3622"/>
    <mergeCell ref="AD3622:AE3622"/>
    <mergeCell ref="AF3622:AG3622"/>
    <mergeCell ref="AH3622:AJ3622"/>
    <mergeCell ref="B3623:E3623"/>
    <mergeCell ref="B3624:F3624"/>
    <mergeCell ref="H3624:R3624"/>
    <mergeCell ref="AB3625:AG3629"/>
    <mergeCell ref="B3626:E3626"/>
    <mergeCell ref="H3626:N3626"/>
    <mergeCell ref="O3626:R3626"/>
    <mergeCell ref="T3626:AA3626"/>
    <mergeCell ref="Z3631:AA3632"/>
    <mergeCell ref="AB3631:AB3632"/>
    <mergeCell ref="AC3631:AC3632"/>
    <mergeCell ref="AE3631:AE3632"/>
    <mergeCell ref="B3631:B3632"/>
    <mergeCell ref="D3631:E3632"/>
    <mergeCell ref="G3631:H3632"/>
    <mergeCell ref="J3631:M3632"/>
    <mergeCell ref="N3631:O3632"/>
    <mergeCell ref="Q3631:S3632"/>
    <mergeCell ref="AF3631:AF3632"/>
    <mergeCell ref="AG3631:AH3632"/>
    <mergeCell ref="D3618:E3618"/>
    <mergeCell ref="F3618:J3618"/>
    <mergeCell ref="K3618:M3618"/>
    <mergeCell ref="N3618:Q3618"/>
    <mergeCell ref="R3618:U3618"/>
    <mergeCell ref="V3618:W3618"/>
    <mergeCell ref="X3618:Y3618"/>
    <mergeCell ref="Z3618:AA3618"/>
    <mergeCell ref="AB3618:AC3618"/>
    <mergeCell ref="AD3618:AE3618"/>
    <mergeCell ref="AF3618:AG3618"/>
    <mergeCell ref="AH3618:AJ3618"/>
    <mergeCell ref="D3619:E3619"/>
    <mergeCell ref="F3619:J3619"/>
    <mergeCell ref="K3619:M3619"/>
    <mergeCell ref="N3619:Q3619"/>
    <mergeCell ref="R3619:U3619"/>
    <mergeCell ref="V3619:W3619"/>
    <mergeCell ref="X3619:Y3619"/>
    <mergeCell ref="Z3619:AA3619"/>
    <mergeCell ref="AB3619:AC3619"/>
    <mergeCell ref="AD3619:AE3619"/>
    <mergeCell ref="AF3619:AG3619"/>
    <mergeCell ref="AH3619:AJ3619"/>
    <mergeCell ref="D3620:E3620"/>
    <mergeCell ref="F3620:J3620"/>
    <mergeCell ref="K3620:M3620"/>
    <mergeCell ref="N3620:Q3620"/>
    <mergeCell ref="R3620:U3620"/>
    <mergeCell ref="V3620:W3620"/>
    <mergeCell ref="X3620:Y3620"/>
    <mergeCell ref="Z3620:AA3620"/>
    <mergeCell ref="AB3620:AC3620"/>
    <mergeCell ref="AD3620:AE3620"/>
    <mergeCell ref="AF3620:AG3620"/>
    <mergeCell ref="AH3620:AJ3620"/>
    <mergeCell ref="D3615:E3615"/>
    <mergeCell ref="F3615:J3615"/>
    <mergeCell ref="K3615:M3615"/>
    <mergeCell ref="N3615:Q3615"/>
    <mergeCell ref="R3615:U3615"/>
    <mergeCell ref="V3615:W3615"/>
    <mergeCell ref="X3615:Y3615"/>
    <mergeCell ref="Z3615:AA3615"/>
    <mergeCell ref="AB3615:AC3615"/>
    <mergeCell ref="AD3615:AE3615"/>
    <mergeCell ref="AF3615:AG3615"/>
    <mergeCell ref="AH3615:AJ3615"/>
    <mergeCell ref="D3616:E3616"/>
    <mergeCell ref="F3616:J3616"/>
    <mergeCell ref="K3616:M3616"/>
    <mergeCell ref="N3616:Q3616"/>
    <mergeCell ref="R3616:U3616"/>
    <mergeCell ref="V3616:W3616"/>
    <mergeCell ref="X3616:Y3616"/>
    <mergeCell ref="Z3616:AA3616"/>
    <mergeCell ref="AB3616:AC3616"/>
    <mergeCell ref="AD3616:AE3616"/>
    <mergeCell ref="AF3616:AG3616"/>
    <mergeCell ref="AH3616:AJ3616"/>
    <mergeCell ref="D3617:E3617"/>
    <mergeCell ref="F3617:J3617"/>
    <mergeCell ref="K3617:M3617"/>
    <mergeCell ref="N3617:Q3617"/>
    <mergeCell ref="R3617:U3617"/>
    <mergeCell ref="V3617:W3617"/>
    <mergeCell ref="X3617:Y3617"/>
    <mergeCell ref="Z3617:AA3617"/>
    <mergeCell ref="AB3617:AC3617"/>
    <mergeCell ref="AD3617:AE3617"/>
    <mergeCell ref="AF3617:AG3617"/>
    <mergeCell ref="AH3617:AJ3617"/>
    <mergeCell ref="D3612:E3612"/>
    <mergeCell ref="F3612:J3612"/>
    <mergeCell ref="K3612:M3612"/>
    <mergeCell ref="N3612:Q3612"/>
    <mergeCell ref="R3612:U3612"/>
    <mergeCell ref="V3612:W3612"/>
    <mergeCell ref="X3612:Y3612"/>
    <mergeCell ref="Z3612:AA3612"/>
    <mergeCell ref="AB3612:AC3612"/>
    <mergeCell ref="AD3612:AE3612"/>
    <mergeCell ref="AF3612:AG3612"/>
    <mergeCell ref="AH3612:AJ3612"/>
    <mergeCell ref="D3613:E3613"/>
    <mergeCell ref="F3613:J3613"/>
    <mergeCell ref="K3613:M3613"/>
    <mergeCell ref="N3613:Q3613"/>
    <mergeCell ref="R3613:U3613"/>
    <mergeCell ref="V3613:W3613"/>
    <mergeCell ref="X3613:Y3613"/>
    <mergeCell ref="Z3613:AA3613"/>
    <mergeCell ref="AB3613:AC3613"/>
    <mergeCell ref="AD3613:AE3613"/>
    <mergeCell ref="AF3613:AG3613"/>
    <mergeCell ref="AH3613:AJ3613"/>
    <mergeCell ref="D3614:E3614"/>
    <mergeCell ref="F3614:J3614"/>
    <mergeCell ref="K3614:M3614"/>
    <mergeCell ref="N3614:Q3614"/>
    <mergeCell ref="R3614:U3614"/>
    <mergeCell ref="V3614:W3614"/>
    <mergeCell ref="X3614:Y3614"/>
    <mergeCell ref="Z3614:AA3614"/>
    <mergeCell ref="AB3614:AC3614"/>
    <mergeCell ref="AD3614:AE3614"/>
    <mergeCell ref="AF3614:AG3614"/>
    <mergeCell ref="AH3614:AJ3614"/>
    <mergeCell ref="D3609:E3609"/>
    <mergeCell ref="F3609:J3609"/>
    <mergeCell ref="K3609:M3609"/>
    <mergeCell ref="N3609:Q3609"/>
    <mergeCell ref="R3609:U3609"/>
    <mergeCell ref="V3609:W3609"/>
    <mergeCell ref="X3609:Y3609"/>
    <mergeCell ref="Z3609:AA3609"/>
    <mergeCell ref="AB3609:AC3609"/>
    <mergeCell ref="AD3609:AE3609"/>
    <mergeCell ref="AF3609:AG3609"/>
    <mergeCell ref="AH3609:AJ3609"/>
    <mergeCell ref="D3610:E3610"/>
    <mergeCell ref="F3610:J3610"/>
    <mergeCell ref="K3610:M3610"/>
    <mergeCell ref="N3610:Q3610"/>
    <mergeCell ref="R3610:U3610"/>
    <mergeCell ref="V3610:W3610"/>
    <mergeCell ref="X3610:Y3610"/>
    <mergeCell ref="Z3610:AA3610"/>
    <mergeCell ref="AB3610:AC3610"/>
    <mergeCell ref="AD3610:AE3610"/>
    <mergeCell ref="AF3610:AG3610"/>
    <mergeCell ref="AH3610:AJ3610"/>
    <mergeCell ref="D3611:E3611"/>
    <mergeCell ref="F3611:J3611"/>
    <mergeCell ref="K3611:M3611"/>
    <mergeCell ref="N3611:Q3611"/>
    <mergeCell ref="R3611:U3611"/>
    <mergeCell ref="V3611:W3611"/>
    <mergeCell ref="X3611:Y3611"/>
    <mergeCell ref="Z3611:AA3611"/>
    <mergeCell ref="AB3611:AC3611"/>
    <mergeCell ref="AD3611:AE3611"/>
    <mergeCell ref="AF3611:AG3611"/>
    <mergeCell ref="AH3611:AJ3611"/>
    <mergeCell ref="D3606:E3606"/>
    <mergeCell ref="F3606:J3606"/>
    <mergeCell ref="K3606:M3606"/>
    <mergeCell ref="N3606:Q3606"/>
    <mergeCell ref="R3606:U3606"/>
    <mergeCell ref="V3606:W3606"/>
    <mergeCell ref="X3606:Y3606"/>
    <mergeCell ref="Z3606:AA3606"/>
    <mergeCell ref="AB3606:AC3606"/>
    <mergeCell ref="AD3606:AE3606"/>
    <mergeCell ref="AF3606:AG3606"/>
    <mergeCell ref="AH3606:AJ3606"/>
    <mergeCell ref="D3607:E3607"/>
    <mergeCell ref="F3607:J3607"/>
    <mergeCell ref="K3607:M3607"/>
    <mergeCell ref="N3607:Q3607"/>
    <mergeCell ref="R3607:U3607"/>
    <mergeCell ref="V3607:W3607"/>
    <mergeCell ref="X3607:Y3607"/>
    <mergeCell ref="Z3607:AA3607"/>
    <mergeCell ref="AB3607:AC3607"/>
    <mergeCell ref="AD3607:AE3607"/>
    <mergeCell ref="AF3607:AG3607"/>
    <mergeCell ref="AH3607:AJ3607"/>
    <mergeCell ref="D3608:E3608"/>
    <mergeCell ref="F3608:J3608"/>
    <mergeCell ref="K3608:M3608"/>
    <mergeCell ref="N3608:Q3608"/>
    <mergeCell ref="R3608:U3608"/>
    <mergeCell ref="V3608:W3608"/>
    <mergeCell ref="X3608:Y3608"/>
    <mergeCell ref="Z3608:AA3608"/>
    <mergeCell ref="AB3608:AC3608"/>
    <mergeCell ref="AD3608:AE3608"/>
    <mergeCell ref="AF3608:AG3608"/>
    <mergeCell ref="AH3608:AJ3608"/>
    <mergeCell ref="D3603:E3603"/>
    <mergeCell ref="F3603:J3603"/>
    <mergeCell ref="K3603:M3603"/>
    <mergeCell ref="N3603:Q3603"/>
    <mergeCell ref="R3603:U3603"/>
    <mergeCell ref="V3603:W3603"/>
    <mergeCell ref="X3603:Y3603"/>
    <mergeCell ref="Z3603:AA3603"/>
    <mergeCell ref="AB3603:AC3603"/>
    <mergeCell ref="AD3603:AE3603"/>
    <mergeCell ref="AF3603:AG3603"/>
    <mergeCell ref="AH3603:AJ3603"/>
    <mergeCell ref="D3604:E3604"/>
    <mergeCell ref="F3604:J3604"/>
    <mergeCell ref="K3604:M3604"/>
    <mergeCell ref="N3604:Q3604"/>
    <mergeCell ref="R3604:U3604"/>
    <mergeCell ref="V3604:W3604"/>
    <mergeCell ref="X3604:Y3604"/>
    <mergeCell ref="Z3604:AA3604"/>
    <mergeCell ref="AB3604:AC3604"/>
    <mergeCell ref="AD3604:AE3604"/>
    <mergeCell ref="AF3604:AG3604"/>
    <mergeCell ref="AH3604:AJ3604"/>
    <mergeCell ref="D3605:E3605"/>
    <mergeCell ref="F3605:J3605"/>
    <mergeCell ref="K3605:M3605"/>
    <mergeCell ref="N3605:Q3605"/>
    <mergeCell ref="R3605:U3605"/>
    <mergeCell ref="V3605:W3605"/>
    <mergeCell ref="X3605:Y3605"/>
    <mergeCell ref="Z3605:AA3605"/>
    <mergeCell ref="AB3605:AC3605"/>
    <mergeCell ref="AD3605:AE3605"/>
    <mergeCell ref="AF3605:AG3605"/>
    <mergeCell ref="AH3605:AJ3605"/>
    <mergeCell ref="D3600:E3600"/>
    <mergeCell ref="F3600:J3600"/>
    <mergeCell ref="K3600:M3600"/>
    <mergeCell ref="N3600:Q3600"/>
    <mergeCell ref="R3600:U3600"/>
    <mergeCell ref="V3600:W3600"/>
    <mergeCell ref="X3600:Y3600"/>
    <mergeCell ref="Z3600:AA3600"/>
    <mergeCell ref="AB3600:AC3600"/>
    <mergeCell ref="AD3600:AE3600"/>
    <mergeCell ref="AF3600:AG3600"/>
    <mergeCell ref="AH3600:AJ3600"/>
    <mergeCell ref="D3601:E3601"/>
    <mergeCell ref="F3601:J3601"/>
    <mergeCell ref="K3601:M3601"/>
    <mergeCell ref="N3601:Q3601"/>
    <mergeCell ref="R3601:U3601"/>
    <mergeCell ref="V3601:W3601"/>
    <mergeCell ref="X3601:Y3601"/>
    <mergeCell ref="Z3601:AA3601"/>
    <mergeCell ref="AB3601:AC3601"/>
    <mergeCell ref="AD3601:AE3601"/>
    <mergeCell ref="AF3601:AG3601"/>
    <mergeCell ref="AH3601:AJ3601"/>
    <mergeCell ref="D3602:E3602"/>
    <mergeCell ref="F3602:J3602"/>
    <mergeCell ref="K3602:M3602"/>
    <mergeCell ref="N3602:Q3602"/>
    <mergeCell ref="R3602:U3602"/>
    <mergeCell ref="V3602:W3602"/>
    <mergeCell ref="X3602:Y3602"/>
    <mergeCell ref="Z3602:AA3602"/>
    <mergeCell ref="AB3602:AC3602"/>
    <mergeCell ref="AD3602:AE3602"/>
    <mergeCell ref="AF3602:AG3602"/>
    <mergeCell ref="AH3602:AJ3602"/>
    <mergeCell ref="D3597:E3597"/>
    <mergeCell ref="F3597:J3597"/>
    <mergeCell ref="K3597:M3597"/>
    <mergeCell ref="N3597:Q3597"/>
    <mergeCell ref="R3597:U3597"/>
    <mergeCell ref="V3597:W3597"/>
    <mergeCell ref="X3597:Y3597"/>
    <mergeCell ref="Z3597:AA3597"/>
    <mergeCell ref="AB3597:AC3597"/>
    <mergeCell ref="AD3597:AE3597"/>
    <mergeCell ref="AF3597:AG3597"/>
    <mergeCell ref="AH3597:AJ3597"/>
    <mergeCell ref="D3598:E3598"/>
    <mergeCell ref="F3598:J3598"/>
    <mergeCell ref="K3598:M3598"/>
    <mergeCell ref="N3598:Q3598"/>
    <mergeCell ref="R3598:U3598"/>
    <mergeCell ref="V3598:W3598"/>
    <mergeCell ref="X3598:Y3598"/>
    <mergeCell ref="Z3598:AA3598"/>
    <mergeCell ref="AB3598:AC3598"/>
    <mergeCell ref="AD3598:AE3598"/>
    <mergeCell ref="AF3598:AG3598"/>
    <mergeCell ref="AH3598:AJ3598"/>
    <mergeCell ref="D3599:E3599"/>
    <mergeCell ref="F3599:J3599"/>
    <mergeCell ref="K3599:M3599"/>
    <mergeCell ref="N3599:Q3599"/>
    <mergeCell ref="R3599:U3599"/>
    <mergeCell ref="V3599:W3599"/>
    <mergeCell ref="X3599:Y3599"/>
    <mergeCell ref="Z3599:AA3599"/>
    <mergeCell ref="AB3599:AC3599"/>
    <mergeCell ref="AD3599:AE3599"/>
    <mergeCell ref="AF3599:AG3599"/>
    <mergeCell ref="AH3599:AJ3599"/>
    <mergeCell ref="D3594:E3594"/>
    <mergeCell ref="F3594:J3594"/>
    <mergeCell ref="K3594:M3594"/>
    <mergeCell ref="N3594:Q3594"/>
    <mergeCell ref="R3594:U3594"/>
    <mergeCell ref="V3594:W3594"/>
    <mergeCell ref="X3594:Y3594"/>
    <mergeCell ref="Z3594:AA3594"/>
    <mergeCell ref="AB3594:AC3594"/>
    <mergeCell ref="AD3594:AE3594"/>
    <mergeCell ref="AF3594:AG3594"/>
    <mergeCell ref="AH3594:AJ3594"/>
    <mergeCell ref="D3595:E3595"/>
    <mergeCell ref="F3595:J3595"/>
    <mergeCell ref="K3595:M3595"/>
    <mergeCell ref="N3595:Q3595"/>
    <mergeCell ref="R3595:U3595"/>
    <mergeCell ref="V3595:W3595"/>
    <mergeCell ref="X3595:Y3595"/>
    <mergeCell ref="Z3595:AA3595"/>
    <mergeCell ref="AB3595:AC3595"/>
    <mergeCell ref="AD3595:AE3595"/>
    <mergeCell ref="AF3595:AG3595"/>
    <mergeCell ref="AH3595:AJ3595"/>
    <mergeCell ref="D3596:E3596"/>
    <mergeCell ref="F3596:J3596"/>
    <mergeCell ref="K3596:M3596"/>
    <mergeCell ref="N3596:Q3596"/>
    <mergeCell ref="R3596:U3596"/>
    <mergeCell ref="V3596:W3596"/>
    <mergeCell ref="X3596:Y3596"/>
    <mergeCell ref="Z3596:AA3596"/>
    <mergeCell ref="AB3596:AC3596"/>
    <mergeCell ref="AD3596:AE3596"/>
    <mergeCell ref="AF3596:AG3596"/>
    <mergeCell ref="AH3596:AJ3596"/>
    <mergeCell ref="D3591:E3591"/>
    <mergeCell ref="F3591:J3591"/>
    <mergeCell ref="K3591:M3591"/>
    <mergeCell ref="N3591:Q3591"/>
    <mergeCell ref="R3591:U3591"/>
    <mergeCell ref="V3591:W3591"/>
    <mergeCell ref="X3591:Y3591"/>
    <mergeCell ref="Z3591:AA3591"/>
    <mergeCell ref="AB3591:AC3591"/>
    <mergeCell ref="AD3591:AE3591"/>
    <mergeCell ref="AF3591:AG3591"/>
    <mergeCell ref="AH3591:AJ3591"/>
    <mergeCell ref="D3592:E3592"/>
    <mergeCell ref="F3592:J3592"/>
    <mergeCell ref="K3592:M3592"/>
    <mergeCell ref="N3592:Q3592"/>
    <mergeCell ref="R3592:U3592"/>
    <mergeCell ref="V3592:W3592"/>
    <mergeCell ref="X3592:Y3592"/>
    <mergeCell ref="Z3592:AA3592"/>
    <mergeCell ref="AB3592:AC3592"/>
    <mergeCell ref="AD3592:AE3592"/>
    <mergeCell ref="AF3592:AG3592"/>
    <mergeCell ref="AH3592:AJ3592"/>
    <mergeCell ref="D3593:E3593"/>
    <mergeCell ref="F3593:J3593"/>
    <mergeCell ref="K3593:M3593"/>
    <mergeCell ref="N3593:Q3593"/>
    <mergeCell ref="R3593:U3593"/>
    <mergeCell ref="V3593:W3593"/>
    <mergeCell ref="X3593:Y3593"/>
    <mergeCell ref="Z3593:AA3593"/>
    <mergeCell ref="AB3593:AC3593"/>
    <mergeCell ref="AD3593:AE3593"/>
    <mergeCell ref="AF3593:AG3593"/>
    <mergeCell ref="AH3593:AJ3593"/>
    <mergeCell ref="D3588:E3588"/>
    <mergeCell ref="F3588:J3588"/>
    <mergeCell ref="K3588:M3588"/>
    <mergeCell ref="N3588:Q3588"/>
    <mergeCell ref="R3588:U3588"/>
    <mergeCell ref="V3588:W3588"/>
    <mergeCell ref="X3588:Y3588"/>
    <mergeCell ref="Z3588:AA3588"/>
    <mergeCell ref="AB3588:AC3588"/>
    <mergeCell ref="AD3588:AE3588"/>
    <mergeCell ref="AF3588:AG3588"/>
    <mergeCell ref="AH3588:AJ3588"/>
    <mergeCell ref="D3589:E3589"/>
    <mergeCell ref="F3589:J3589"/>
    <mergeCell ref="K3589:M3589"/>
    <mergeCell ref="N3589:Q3589"/>
    <mergeCell ref="R3589:U3589"/>
    <mergeCell ref="V3589:W3589"/>
    <mergeCell ref="X3589:Y3589"/>
    <mergeCell ref="Z3589:AA3589"/>
    <mergeCell ref="AB3589:AC3589"/>
    <mergeCell ref="AD3589:AE3589"/>
    <mergeCell ref="AF3589:AG3589"/>
    <mergeCell ref="AH3589:AJ3589"/>
    <mergeCell ref="D3590:E3590"/>
    <mergeCell ref="F3590:J3590"/>
    <mergeCell ref="K3590:M3590"/>
    <mergeCell ref="N3590:Q3590"/>
    <mergeCell ref="R3590:U3590"/>
    <mergeCell ref="V3590:W3590"/>
    <mergeCell ref="X3590:Y3590"/>
    <mergeCell ref="Z3590:AA3590"/>
    <mergeCell ref="AB3590:AC3590"/>
    <mergeCell ref="AD3590:AE3590"/>
    <mergeCell ref="AF3590:AG3590"/>
    <mergeCell ref="AH3590:AJ3590"/>
    <mergeCell ref="D3585:E3585"/>
    <mergeCell ref="F3585:J3585"/>
    <mergeCell ref="K3585:M3585"/>
    <mergeCell ref="N3585:Q3585"/>
    <mergeCell ref="R3585:U3585"/>
    <mergeCell ref="V3585:W3585"/>
    <mergeCell ref="X3585:Y3585"/>
    <mergeCell ref="Z3585:AA3585"/>
    <mergeCell ref="AB3585:AC3585"/>
    <mergeCell ref="AD3585:AE3585"/>
    <mergeCell ref="AF3585:AG3585"/>
    <mergeCell ref="AH3585:AJ3585"/>
    <mergeCell ref="D3586:E3586"/>
    <mergeCell ref="F3586:J3586"/>
    <mergeCell ref="K3586:M3586"/>
    <mergeCell ref="N3586:Q3586"/>
    <mergeCell ref="R3586:U3586"/>
    <mergeCell ref="V3586:W3586"/>
    <mergeCell ref="X3586:Y3586"/>
    <mergeCell ref="Z3586:AA3586"/>
    <mergeCell ref="AB3586:AC3586"/>
    <mergeCell ref="AD3586:AE3586"/>
    <mergeCell ref="AF3586:AG3586"/>
    <mergeCell ref="AH3586:AJ3586"/>
    <mergeCell ref="D3587:E3587"/>
    <mergeCell ref="F3587:J3587"/>
    <mergeCell ref="K3587:M3587"/>
    <mergeCell ref="N3587:Q3587"/>
    <mergeCell ref="R3587:U3587"/>
    <mergeCell ref="V3587:W3587"/>
    <mergeCell ref="X3587:Y3587"/>
    <mergeCell ref="Z3587:AA3587"/>
    <mergeCell ref="AB3587:AC3587"/>
    <mergeCell ref="AD3587:AE3587"/>
    <mergeCell ref="AF3587:AG3587"/>
    <mergeCell ref="AH3587:AJ3587"/>
    <mergeCell ref="B3575:F3575"/>
    <mergeCell ref="H3575:R3575"/>
    <mergeCell ref="AB3576:AG3580"/>
    <mergeCell ref="B3577:E3577"/>
    <mergeCell ref="H3577:N3577"/>
    <mergeCell ref="O3577:R3577"/>
    <mergeCell ref="T3577:AA3577"/>
    <mergeCell ref="B3582:B3583"/>
    <mergeCell ref="D3582:E3583"/>
    <mergeCell ref="G3582:H3583"/>
    <mergeCell ref="J3582:M3583"/>
    <mergeCell ref="N3582:O3583"/>
    <mergeCell ref="Q3582:S3583"/>
    <mergeCell ref="T3582:U3583"/>
    <mergeCell ref="X3582:Y3583"/>
    <mergeCell ref="Z3582:AA3583"/>
    <mergeCell ref="AB3582:AB3583"/>
    <mergeCell ref="AC3582:AC3583"/>
    <mergeCell ref="AE3582:AE3583"/>
    <mergeCell ref="AF3582:AF3583"/>
    <mergeCell ref="AG3582:AH3583"/>
    <mergeCell ref="D3584:E3584"/>
    <mergeCell ref="F3584:J3584"/>
    <mergeCell ref="K3584:M3584"/>
    <mergeCell ref="N3584:Q3584"/>
    <mergeCell ref="R3584:U3584"/>
    <mergeCell ref="V3584:W3584"/>
    <mergeCell ref="X3584:Y3584"/>
    <mergeCell ref="Z3584:AA3584"/>
    <mergeCell ref="AB3584:AC3584"/>
    <mergeCell ref="AD3584:AE3584"/>
    <mergeCell ref="AF3584:AG3584"/>
    <mergeCell ref="AH3584:AJ3584"/>
    <mergeCell ref="D3566:E3566"/>
    <mergeCell ref="F3566:J3566"/>
    <mergeCell ref="K3566:M3566"/>
    <mergeCell ref="N3566:Q3566"/>
    <mergeCell ref="R3566:U3566"/>
    <mergeCell ref="V3566:W3566"/>
    <mergeCell ref="D3567:E3567"/>
    <mergeCell ref="F3567:J3567"/>
    <mergeCell ref="K3567:M3567"/>
    <mergeCell ref="N3567:Q3567"/>
    <mergeCell ref="R3567:U3567"/>
    <mergeCell ref="V3567:W3567"/>
    <mergeCell ref="D3568:E3568"/>
    <mergeCell ref="F3568:J3568"/>
    <mergeCell ref="K3568:M3568"/>
    <mergeCell ref="N3568:Q3568"/>
    <mergeCell ref="R3568:U3568"/>
    <mergeCell ref="V3568:W3568"/>
    <mergeCell ref="D3569:E3569"/>
    <mergeCell ref="F3569:J3569"/>
    <mergeCell ref="K3569:M3569"/>
    <mergeCell ref="N3569:Q3569"/>
    <mergeCell ref="R3569:U3569"/>
    <mergeCell ref="V3569:W3569"/>
    <mergeCell ref="D3570:E3570"/>
    <mergeCell ref="F3570:J3570"/>
    <mergeCell ref="K3570:M3570"/>
    <mergeCell ref="N3570:Q3570"/>
    <mergeCell ref="R3570:U3570"/>
    <mergeCell ref="V3570:W3570"/>
    <mergeCell ref="D3571:E3571"/>
    <mergeCell ref="F3571:J3571"/>
    <mergeCell ref="K3571:M3571"/>
    <mergeCell ref="N3571:Q3571"/>
    <mergeCell ref="R3571:U3571"/>
    <mergeCell ref="V3571:W3571"/>
    <mergeCell ref="D3560:E3560"/>
    <mergeCell ref="F3560:J3560"/>
    <mergeCell ref="K3560:M3560"/>
    <mergeCell ref="N3560:Q3560"/>
    <mergeCell ref="R3560:U3560"/>
    <mergeCell ref="V3560:W3560"/>
    <mergeCell ref="D3561:E3561"/>
    <mergeCell ref="F3561:J3561"/>
    <mergeCell ref="K3561:M3561"/>
    <mergeCell ref="N3561:Q3561"/>
    <mergeCell ref="R3561:U3561"/>
    <mergeCell ref="V3561:W3561"/>
    <mergeCell ref="D3562:E3562"/>
    <mergeCell ref="F3562:J3562"/>
    <mergeCell ref="K3562:M3562"/>
    <mergeCell ref="N3562:Q3562"/>
    <mergeCell ref="R3562:U3562"/>
    <mergeCell ref="V3562:W3562"/>
    <mergeCell ref="D3563:E3563"/>
    <mergeCell ref="F3563:J3563"/>
    <mergeCell ref="K3563:M3563"/>
    <mergeCell ref="N3563:Q3563"/>
    <mergeCell ref="R3563:U3563"/>
    <mergeCell ref="V3563:W3563"/>
    <mergeCell ref="D3564:E3564"/>
    <mergeCell ref="F3564:J3564"/>
    <mergeCell ref="K3564:M3564"/>
    <mergeCell ref="N3564:Q3564"/>
    <mergeCell ref="R3564:U3564"/>
    <mergeCell ref="V3564:W3564"/>
    <mergeCell ref="D3565:E3565"/>
    <mergeCell ref="F3565:J3565"/>
    <mergeCell ref="K3565:M3565"/>
    <mergeCell ref="N3565:Q3565"/>
    <mergeCell ref="R3565:U3565"/>
    <mergeCell ref="V3565:W3565"/>
    <mergeCell ref="D3554:E3554"/>
    <mergeCell ref="F3554:J3554"/>
    <mergeCell ref="K3554:M3554"/>
    <mergeCell ref="N3554:Q3554"/>
    <mergeCell ref="R3554:U3554"/>
    <mergeCell ref="V3554:W3554"/>
    <mergeCell ref="D3555:E3555"/>
    <mergeCell ref="F3555:J3555"/>
    <mergeCell ref="K3555:M3555"/>
    <mergeCell ref="N3555:Q3555"/>
    <mergeCell ref="R3555:U3555"/>
    <mergeCell ref="V3555:W3555"/>
    <mergeCell ref="D3556:E3556"/>
    <mergeCell ref="F3556:J3556"/>
    <mergeCell ref="K3556:M3556"/>
    <mergeCell ref="N3556:Q3556"/>
    <mergeCell ref="R3556:U3556"/>
    <mergeCell ref="V3556:W3556"/>
    <mergeCell ref="D3557:E3557"/>
    <mergeCell ref="F3557:J3557"/>
    <mergeCell ref="K3557:M3557"/>
    <mergeCell ref="N3557:Q3557"/>
    <mergeCell ref="R3557:U3557"/>
    <mergeCell ref="V3557:W3557"/>
    <mergeCell ref="D3558:E3558"/>
    <mergeCell ref="F3558:J3558"/>
    <mergeCell ref="K3558:M3558"/>
    <mergeCell ref="N3558:Q3558"/>
    <mergeCell ref="R3558:U3558"/>
    <mergeCell ref="V3558:W3558"/>
    <mergeCell ref="D3559:E3559"/>
    <mergeCell ref="F3559:J3559"/>
    <mergeCell ref="K3559:M3559"/>
    <mergeCell ref="N3559:Q3559"/>
    <mergeCell ref="R3559:U3559"/>
    <mergeCell ref="V3559:W3559"/>
    <mergeCell ref="D3548:E3548"/>
    <mergeCell ref="F3548:J3548"/>
    <mergeCell ref="K3548:M3548"/>
    <mergeCell ref="N3548:Q3548"/>
    <mergeCell ref="R3548:U3548"/>
    <mergeCell ref="V3548:W3548"/>
    <mergeCell ref="T3546:U3547"/>
    <mergeCell ref="X3546:Y3547"/>
    <mergeCell ref="D3549:E3549"/>
    <mergeCell ref="F3549:J3549"/>
    <mergeCell ref="K3549:M3549"/>
    <mergeCell ref="N3549:Q3549"/>
    <mergeCell ref="R3549:U3549"/>
    <mergeCell ref="V3549:W3549"/>
    <mergeCell ref="D3550:E3550"/>
    <mergeCell ref="F3550:J3550"/>
    <mergeCell ref="K3550:M3550"/>
    <mergeCell ref="N3550:Q3550"/>
    <mergeCell ref="R3550:U3550"/>
    <mergeCell ref="V3550:W3550"/>
    <mergeCell ref="D3551:E3551"/>
    <mergeCell ref="F3551:J3551"/>
    <mergeCell ref="K3551:M3551"/>
    <mergeCell ref="N3551:Q3551"/>
    <mergeCell ref="R3551:U3551"/>
    <mergeCell ref="V3551:W3551"/>
    <mergeCell ref="D3552:E3552"/>
    <mergeCell ref="F3552:J3552"/>
    <mergeCell ref="K3552:M3552"/>
    <mergeCell ref="N3552:Q3552"/>
    <mergeCell ref="R3552:U3552"/>
    <mergeCell ref="V3552:W3552"/>
    <mergeCell ref="D3553:E3553"/>
    <mergeCell ref="F3553:J3553"/>
    <mergeCell ref="K3553:M3553"/>
    <mergeCell ref="N3553:Q3553"/>
    <mergeCell ref="R3553:U3553"/>
    <mergeCell ref="V3553:W3553"/>
    <mergeCell ref="D3536:E3536"/>
    <mergeCell ref="F3536:J3536"/>
    <mergeCell ref="K3536:M3536"/>
    <mergeCell ref="N3536:Q3536"/>
    <mergeCell ref="R3536:U3536"/>
    <mergeCell ref="V3536:W3536"/>
    <mergeCell ref="X3536:Y3536"/>
    <mergeCell ref="Z3536:AA3536"/>
    <mergeCell ref="AB3536:AC3536"/>
    <mergeCell ref="AD3536:AE3536"/>
    <mergeCell ref="AF3536:AG3536"/>
    <mergeCell ref="AH3536:AJ3536"/>
    <mergeCell ref="D3537:E3537"/>
    <mergeCell ref="F3537:J3537"/>
    <mergeCell ref="K3537:M3537"/>
    <mergeCell ref="N3537:Q3537"/>
    <mergeCell ref="R3537:U3537"/>
    <mergeCell ref="V3537:W3537"/>
    <mergeCell ref="X3537:Y3537"/>
    <mergeCell ref="Z3537:AA3537"/>
    <mergeCell ref="AB3537:AC3537"/>
    <mergeCell ref="AD3537:AE3537"/>
    <mergeCell ref="AF3537:AG3537"/>
    <mergeCell ref="AH3537:AJ3537"/>
    <mergeCell ref="B3538:E3538"/>
    <mergeCell ref="B3539:F3539"/>
    <mergeCell ref="H3539:R3539"/>
    <mergeCell ref="AB3540:AG3544"/>
    <mergeCell ref="B3541:E3541"/>
    <mergeCell ref="H3541:N3541"/>
    <mergeCell ref="O3541:R3541"/>
    <mergeCell ref="T3541:AA3541"/>
    <mergeCell ref="Z3546:AA3547"/>
    <mergeCell ref="AB3546:AB3547"/>
    <mergeCell ref="AC3546:AC3547"/>
    <mergeCell ref="AE3546:AE3547"/>
    <mergeCell ref="B3546:B3547"/>
    <mergeCell ref="D3546:E3547"/>
    <mergeCell ref="G3546:H3547"/>
    <mergeCell ref="J3546:M3547"/>
    <mergeCell ref="N3546:O3547"/>
    <mergeCell ref="Q3546:S3547"/>
    <mergeCell ref="AF3546:AF3547"/>
    <mergeCell ref="AG3546:AH3547"/>
    <mergeCell ref="D3533:E3533"/>
    <mergeCell ref="F3533:J3533"/>
    <mergeCell ref="K3533:M3533"/>
    <mergeCell ref="N3533:Q3533"/>
    <mergeCell ref="R3533:U3533"/>
    <mergeCell ref="V3533:W3533"/>
    <mergeCell ref="X3533:Y3533"/>
    <mergeCell ref="Z3533:AA3533"/>
    <mergeCell ref="AB3533:AC3533"/>
    <mergeCell ref="AD3533:AE3533"/>
    <mergeCell ref="AF3533:AG3533"/>
    <mergeCell ref="AH3533:AJ3533"/>
    <mergeCell ref="D3534:E3534"/>
    <mergeCell ref="F3534:J3534"/>
    <mergeCell ref="K3534:M3534"/>
    <mergeCell ref="N3534:Q3534"/>
    <mergeCell ref="R3534:U3534"/>
    <mergeCell ref="V3534:W3534"/>
    <mergeCell ref="X3534:Y3534"/>
    <mergeCell ref="Z3534:AA3534"/>
    <mergeCell ref="AB3534:AC3534"/>
    <mergeCell ref="AD3534:AE3534"/>
    <mergeCell ref="AF3534:AG3534"/>
    <mergeCell ref="AH3534:AJ3534"/>
    <mergeCell ref="D3535:E3535"/>
    <mergeCell ref="F3535:J3535"/>
    <mergeCell ref="K3535:M3535"/>
    <mergeCell ref="N3535:Q3535"/>
    <mergeCell ref="R3535:U3535"/>
    <mergeCell ref="V3535:W3535"/>
    <mergeCell ref="X3535:Y3535"/>
    <mergeCell ref="Z3535:AA3535"/>
    <mergeCell ref="AB3535:AC3535"/>
    <mergeCell ref="AD3535:AE3535"/>
    <mergeCell ref="AF3535:AG3535"/>
    <mergeCell ref="AH3535:AJ3535"/>
    <mergeCell ref="D3530:E3530"/>
    <mergeCell ref="F3530:J3530"/>
    <mergeCell ref="K3530:M3530"/>
    <mergeCell ref="N3530:Q3530"/>
    <mergeCell ref="R3530:U3530"/>
    <mergeCell ref="V3530:W3530"/>
    <mergeCell ref="X3530:Y3530"/>
    <mergeCell ref="Z3530:AA3530"/>
    <mergeCell ref="AB3530:AC3530"/>
    <mergeCell ref="AD3530:AE3530"/>
    <mergeCell ref="AF3530:AG3530"/>
    <mergeCell ref="AH3530:AJ3530"/>
    <mergeCell ref="D3531:E3531"/>
    <mergeCell ref="F3531:J3531"/>
    <mergeCell ref="K3531:M3531"/>
    <mergeCell ref="N3531:Q3531"/>
    <mergeCell ref="R3531:U3531"/>
    <mergeCell ref="V3531:W3531"/>
    <mergeCell ref="X3531:Y3531"/>
    <mergeCell ref="Z3531:AA3531"/>
    <mergeCell ref="AB3531:AC3531"/>
    <mergeCell ref="AD3531:AE3531"/>
    <mergeCell ref="AF3531:AG3531"/>
    <mergeCell ref="AH3531:AJ3531"/>
    <mergeCell ref="D3532:E3532"/>
    <mergeCell ref="F3532:J3532"/>
    <mergeCell ref="K3532:M3532"/>
    <mergeCell ref="N3532:Q3532"/>
    <mergeCell ref="R3532:U3532"/>
    <mergeCell ref="V3532:W3532"/>
    <mergeCell ref="X3532:Y3532"/>
    <mergeCell ref="Z3532:AA3532"/>
    <mergeCell ref="AB3532:AC3532"/>
    <mergeCell ref="AD3532:AE3532"/>
    <mergeCell ref="AF3532:AG3532"/>
    <mergeCell ref="AH3532:AJ3532"/>
    <mergeCell ref="D3527:E3527"/>
    <mergeCell ref="F3527:J3527"/>
    <mergeCell ref="K3527:M3527"/>
    <mergeCell ref="N3527:Q3527"/>
    <mergeCell ref="R3527:U3527"/>
    <mergeCell ref="V3527:W3527"/>
    <mergeCell ref="X3527:Y3527"/>
    <mergeCell ref="Z3527:AA3527"/>
    <mergeCell ref="AB3527:AC3527"/>
    <mergeCell ref="AD3527:AE3527"/>
    <mergeCell ref="AF3527:AG3527"/>
    <mergeCell ref="AH3527:AJ3527"/>
    <mergeCell ref="D3528:E3528"/>
    <mergeCell ref="F3528:J3528"/>
    <mergeCell ref="K3528:M3528"/>
    <mergeCell ref="N3528:Q3528"/>
    <mergeCell ref="R3528:U3528"/>
    <mergeCell ref="V3528:W3528"/>
    <mergeCell ref="X3528:Y3528"/>
    <mergeCell ref="Z3528:AA3528"/>
    <mergeCell ref="AB3528:AC3528"/>
    <mergeCell ref="AD3528:AE3528"/>
    <mergeCell ref="AF3528:AG3528"/>
    <mergeCell ref="AH3528:AJ3528"/>
    <mergeCell ref="D3529:E3529"/>
    <mergeCell ref="F3529:J3529"/>
    <mergeCell ref="K3529:M3529"/>
    <mergeCell ref="N3529:Q3529"/>
    <mergeCell ref="R3529:U3529"/>
    <mergeCell ref="V3529:W3529"/>
    <mergeCell ref="X3529:Y3529"/>
    <mergeCell ref="Z3529:AA3529"/>
    <mergeCell ref="AB3529:AC3529"/>
    <mergeCell ref="AD3529:AE3529"/>
    <mergeCell ref="AF3529:AG3529"/>
    <mergeCell ref="AH3529:AJ3529"/>
    <mergeCell ref="D3524:E3524"/>
    <mergeCell ref="F3524:J3524"/>
    <mergeCell ref="K3524:M3524"/>
    <mergeCell ref="N3524:Q3524"/>
    <mergeCell ref="R3524:U3524"/>
    <mergeCell ref="V3524:W3524"/>
    <mergeCell ref="X3524:Y3524"/>
    <mergeCell ref="Z3524:AA3524"/>
    <mergeCell ref="AB3524:AC3524"/>
    <mergeCell ref="AD3524:AE3524"/>
    <mergeCell ref="AF3524:AG3524"/>
    <mergeCell ref="AH3524:AJ3524"/>
    <mergeCell ref="D3525:E3525"/>
    <mergeCell ref="F3525:J3525"/>
    <mergeCell ref="K3525:M3525"/>
    <mergeCell ref="N3525:Q3525"/>
    <mergeCell ref="R3525:U3525"/>
    <mergeCell ref="V3525:W3525"/>
    <mergeCell ref="X3525:Y3525"/>
    <mergeCell ref="Z3525:AA3525"/>
    <mergeCell ref="AB3525:AC3525"/>
    <mergeCell ref="AD3525:AE3525"/>
    <mergeCell ref="AF3525:AG3525"/>
    <mergeCell ref="AH3525:AJ3525"/>
    <mergeCell ref="D3526:E3526"/>
    <mergeCell ref="F3526:J3526"/>
    <mergeCell ref="K3526:M3526"/>
    <mergeCell ref="N3526:Q3526"/>
    <mergeCell ref="R3526:U3526"/>
    <mergeCell ref="V3526:W3526"/>
    <mergeCell ref="X3526:Y3526"/>
    <mergeCell ref="Z3526:AA3526"/>
    <mergeCell ref="AB3526:AC3526"/>
    <mergeCell ref="AD3526:AE3526"/>
    <mergeCell ref="AF3526:AG3526"/>
    <mergeCell ref="AH3526:AJ3526"/>
    <mergeCell ref="D3521:E3521"/>
    <mergeCell ref="F3521:J3521"/>
    <mergeCell ref="K3521:M3521"/>
    <mergeCell ref="N3521:Q3521"/>
    <mergeCell ref="R3521:U3521"/>
    <mergeCell ref="V3521:W3521"/>
    <mergeCell ref="X3521:Y3521"/>
    <mergeCell ref="Z3521:AA3521"/>
    <mergeCell ref="AB3521:AC3521"/>
    <mergeCell ref="AD3521:AE3521"/>
    <mergeCell ref="AF3521:AG3521"/>
    <mergeCell ref="AH3521:AJ3521"/>
    <mergeCell ref="D3522:E3522"/>
    <mergeCell ref="F3522:J3522"/>
    <mergeCell ref="K3522:M3522"/>
    <mergeCell ref="N3522:Q3522"/>
    <mergeCell ref="R3522:U3522"/>
    <mergeCell ref="V3522:W3522"/>
    <mergeCell ref="X3522:Y3522"/>
    <mergeCell ref="Z3522:AA3522"/>
    <mergeCell ref="AB3522:AC3522"/>
    <mergeCell ref="AD3522:AE3522"/>
    <mergeCell ref="AF3522:AG3522"/>
    <mergeCell ref="AH3522:AJ3522"/>
    <mergeCell ref="D3523:E3523"/>
    <mergeCell ref="F3523:J3523"/>
    <mergeCell ref="K3523:M3523"/>
    <mergeCell ref="N3523:Q3523"/>
    <mergeCell ref="R3523:U3523"/>
    <mergeCell ref="V3523:W3523"/>
    <mergeCell ref="X3523:Y3523"/>
    <mergeCell ref="Z3523:AA3523"/>
    <mergeCell ref="AB3523:AC3523"/>
    <mergeCell ref="AD3523:AE3523"/>
    <mergeCell ref="AF3523:AG3523"/>
    <mergeCell ref="AH3523:AJ3523"/>
    <mergeCell ref="D3518:E3518"/>
    <mergeCell ref="F3518:J3518"/>
    <mergeCell ref="K3518:M3518"/>
    <mergeCell ref="N3518:Q3518"/>
    <mergeCell ref="R3518:U3518"/>
    <mergeCell ref="V3518:W3518"/>
    <mergeCell ref="X3518:Y3518"/>
    <mergeCell ref="Z3518:AA3518"/>
    <mergeCell ref="AB3518:AC3518"/>
    <mergeCell ref="AD3518:AE3518"/>
    <mergeCell ref="AF3518:AG3518"/>
    <mergeCell ref="AH3518:AJ3518"/>
    <mergeCell ref="D3519:E3519"/>
    <mergeCell ref="F3519:J3519"/>
    <mergeCell ref="K3519:M3519"/>
    <mergeCell ref="N3519:Q3519"/>
    <mergeCell ref="R3519:U3519"/>
    <mergeCell ref="V3519:W3519"/>
    <mergeCell ref="X3519:Y3519"/>
    <mergeCell ref="Z3519:AA3519"/>
    <mergeCell ref="AB3519:AC3519"/>
    <mergeCell ref="AD3519:AE3519"/>
    <mergeCell ref="AF3519:AG3519"/>
    <mergeCell ref="AH3519:AJ3519"/>
    <mergeCell ref="D3520:E3520"/>
    <mergeCell ref="F3520:J3520"/>
    <mergeCell ref="K3520:M3520"/>
    <mergeCell ref="N3520:Q3520"/>
    <mergeCell ref="R3520:U3520"/>
    <mergeCell ref="V3520:W3520"/>
    <mergeCell ref="X3520:Y3520"/>
    <mergeCell ref="Z3520:AA3520"/>
    <mergeCell ref="AB3520:AC3520"/>
    <mergeCell ref="AD3520:AE3520"/>
    <mergeCell ref="AF3520:AG3520"/>
    <mergeCell ref="AH3520:AJ3520"/>
    <mergeCell ref="D3515:E3515"/>
    <mergeCell ref="F3515:J3515"/>
    <mergeCell ref="K3515:M3515"/>
    <mergeCell ref="N3515:Q3515"/>
    <mergeCell ref="R3515:U3515"/>
    <mergeCell ref="V3515:W3515"/>
    <mergeCell ref="X3515:Y3515"/>
    <mergeCell ref="Z3515:AA3515"/>
    <mergeCell ref="AB3515:AC3515"/>
    <mergeCell ref="AD3515:AE3515"/>
    <mergeCell ref="AF3515:AG3515"/>
    <mergeCell ref="AH3515:AJ3515"/>
    <mergeCell ref="D3516:E3516"/>
    <mergeCell ref="F3516:J3516"/>
    <mergeCell ref="K3516:M3516"/>
    <mergeCell ref="N3516:Q3516"/>
    <mergeCell ref="R3516:U3516"/>
    <mergeCell ref="V3516:W3516"/>
    <mergeCell ref="X3516:Y3516"/>
    <mergeCell ref="Z3516:AA3516"/>
    <mergeCell ref="AB3516:AC3516"/>
    <mergeCell ref="AD3516:AE3516"/>
    <mergeCell ref="AF3516:AG3516"/>
    <mergeCell ref="AH3516:AJ3516"/>
    <mergeCell ref="D3517:E3517"/>
    <mergeCell ref="F3517:J3517"/>
    <mergeCell ref="K3517:M3517"/>
    <mergeCell ref="N3517:Q3517"/>
    <mergeCell ref="R3517:U3517"/>
    <mergeCell ref="V3517:W3517"/>
    <mergeCell ref="X3517:Y3517"/>
    <mergeCell ref="Z3517:AA3517"/>
    <mergeCell ref="AB3517:AC3517"/>
    <mergeCell ref="AD3517:AE3517"/>
    <mergeCell ref="AF3517:AG3517"/>
    <mergeCell ref="AH3517:AJ3517"/>
    <mergeCell ref="D3512:E3512"/>
    <mergeCell ref="F3512:J3512"/>
    <mergeCell ref="K3512:M3512"/>
    <mergeCell ref="N3512:Q3512"/>
    <mergeCell ref="R3512:U3512"/>
    <mergeCell ref="V3512:W3512"/>
    <mergeCell ref="X3512:Y3512"/>
    <mergeCell ref="Z3512:AA3512"/>
    <mergeCell ref="AB3512:AC3512"/>
    <mergeCell ref="AD3512:AE3512"/>
    <mergeCell ref="AF3512:AG3512"/>
    <mergeCell ref="AH3512:AJ3512"/>
    <mergeCell ref="D3513:E3513"/>
    <mergeCell ref="F3513:J3513"/>
    <mergeCell ref="K3513:M3513"/>
    <mergeCell ref="N3513:Q3513"/>
    <mergeCell ref="R3513:U3513"/>
    <mergeCell ref="V3513:W3513"/>
    <mergeCell ref="X3513:Y3513"/>
    <mergeCell ref="Z3513:AA3513"/>
    <mergeCell ref="AB3513:AC3513"/>
    <mergeCell ref="AD3513:AE3513"/>
    <mergeCell ref="AF3513:AG3513"/>
    <mergeCell ref="AH3513:AJ3513"/>
    <mergeCell ref="D3514:E3514"/>
    <mergeCell ref="F3514:J3514"/>
    <mergeCell ref="K3514:M3514"/>
    <mergeCell ref="N3514:Q3514"/>
    <mergeCell ref="R3514:U3514"/>
    <mergeCell ref="V3514:W3514"/>
    <mergeCell ref="X3514:Y3514"/>
    <mergeCell ref="Z3514:AA3514"/>
    <mergeCell ref="AB3514:AC3514"/>
    <mergeCell ref="AD3514:AE3514"/>
    <mergeCell ref="AF3514:AG3514"/>
    <mergeCell ref="AH3514:AJ3514"/>
    <mergeCell ref="D3509:E3509"/>
    <mergeCell ref="F3509:J3509"/>
    <mergeCell ref="K3509:M3509"/>
    <mergeCell ref="N3509:Q3509"/>
    <mergeCell ref="R3509:U3509"/>
    <mergeCell ref="V3509:W3509"/>
    <mergeCell ref="X3509:Y3509"/>
    <mergeCell ref="Z3509:AA3509"/>
    <mergeCell ref="AB3509:AC3509"/>
    <mergeCell ref="AD3509:AE3509"/>
    <mergeCell ref="AF3509:AG3509"/>
    <mergeCell ref="AH3509:AJ3509"/>
    <mergeCell ref="D3510:E3510"/>
    <mergeCell ref="F3510:J3510"/>
    <mergeCell ref="K3510:M3510"/>
    <mergeCell ref="N3510:Q3510"/>
    <mergeCell ref="R3510:U3510"/>
    <mergeCell ref="V3510:W3510"/>
    <mergeCell ref="X3510:Y3510"/>
    <mergeCell ref="Z3510:AA3510"/>
    <mergeCell ref="AB3510:AC3510"/>
    <mergeCell ref="AD3510:AE3510"/>
    <mergeCell ref="AF3510:AG3510"/>
    <mergeCell ref="AH3510:AJ3510"/>
    <mergeCell ref="D3511:E3511"/>
    <mergeCell ref="F3511:J3511"/>
    <mergeCell ref="K3511:M3511"/>
    <mergeCell ref="N3511:Q3511"/>
    <mergeCell ref="R3511:U3511"/>
    <mergeCell ref="V3511:W3511"/>
    <mergeCell ref="X3511:Y3511"/>
    <mergeCell ref="Z3511:AA3511"/>
    <mergeCell ref="AB3511:AC3511"/>
    <mergeCell ref="AD3511:AE3511"/>
    <mergeCell ref="AF3511:AG3511"/>
    <mergeCell ref="AH3511:AJ3511"/>
    <mergeCell ref="D3506:E3506"/>
    <mergeCell ref="F3506:J3506"/>
    <mergeCell ref="K3506:M3506"/>
    <mergeCell ref="N3506:Q3506"/>
    <mergeCell ref="R3506:U3506"/>
    <mergeCell ref="V3506:W3506"/>
    <mergeCell ref="X3506:Y3506"/>
    <mergeCell ref="Z3506:AA3506"/>
    <mergeCell ref="AB3506:AC3506"/>
    <mergeCell ref="AD3506:AE3506"/>
    <mergeCell ref="AF3506:AG3506"/>
    <mergeCell ref="AH3506:AJ3506"/>
    <mergeCell ref="D3507:E3507"/>
    <mergeCell ref="F3507:J3507"/>
    <mergeCell ref="K3507:M3507"/>
    <mergeCell ref="N3507:Q3507"/>
    <mergeCell ref="R3507:U3507"/>
    <mergeCell ref="V3507:W3507"/>
    <mergeCell ref="X3507:Y3507"/>
    <mergeCell ref="Z3507:AA3507"/>
    <mergeCell ref="AB3507:AC3507"/>
    <mergeCell ref="AD3507:AE3507"/>
    <mergeCell ref="AF3507:AG3507"/>
    <mergeCell ref="AH3507:AJ3507"/>
    <mergeCell ref="D3508:E3508"/>
    <mergeCell ref="F3508:J3508"/>
    <mergeCell ref="K3508:M3508"/>
    <mergeCell ref="N3508:Q3508"/>
    <mergeCell ref="R3508:U3508"/>
    <mergeCell ref="V3508:W3508"/>
    <mergeCell ref="X3508:Y3508"/>
    <mergeCell ref="Z3508:AA3508"/>
    <mergeCell ref="AB3508:AC3508"/>
    <mergeCell ref="AD3508:AE3508"/>
    <mergeCell ref="AF3508:AG3508"/>
    <mergeCell ref="AH3508:AJ3508"/>
    <mergeCell ref="D3503:E3503"/>
    <mergeCell ref="F3503:J3503"/>
    <mergeCell ref="K3503:M3503"/>
    <mergeCell ref="N3503:Q3503"/>
    <mergeCell ref="R3503:U3503"/>
    <mergeCell ref="V3503:W3503"/>
    <mergeCell ref="X3503:Y3503"/>
    <mergeCell ref="Z3503:AA3503"/>
    <mergeCell ref="AB3503:AC3503"/>
    <mergeCell ref="AD3503:AE3503"/>
    <mergeCell ref="AF3503:AG3503"/>
    <mergeCell ref="AH3503:AJ3503"/>
    <mergeCell ref="D3504:E3504"/>
    <mergeCell ref="F3504:J3504"/>
    <mergeCell ref="K3504:M3504"/>
    <mergeCell ref="N3504:Q3504"/>
    <mergeCell ref="R3504:U3504"/>
    <mergeCell ref="V3504:W3504"/>
    <mergeCell ref="X3504:Y3504"/>
    <mergeCell ref="Z3504:AA3504"/>
    <mergeCell ref="AB3504:AC3504"/>
    <mergeCell ref="AD3504:AE3504"/>
    <mergeCell ref="AF3504:AG3504"/>
    <mergeCell ref="AH3504:AJ3504"/>
    <mergeCell ref="D3505:E3505"/>
    <mergeCell ref="F3505:J3505"/>
    <mergeCell ref="K3505:M3505"/>
    <mergeCell ref="N3505:Q3505"/>
    <mergeCell ref="R3505:U3505"/>
    <mergeCell ref="V3505:W3505"/>
    <mergeCell ref="X3505:Y3505"/>
    <mergeCell ref="Z3505:AA3505"/>
    <mergeCell ref="AB3505:AC3505"/>
    <mergeCell ref="AD3505:AE3505"/>
    <mergeCell ref="AF3505:AG3505"/>
    <mergeCell ref="AH3505:AJ3505"/>
    <mergeCell ref="D3500:E3500"/>
    <mergeCell ref="F3500:J3500"/>
    <mergeCell ref="K3500:M3500"/>
    <mergeCell ref="N3500:Q3500"/>
    <mergeCell ref="R3500:U3500"/>
    <mergeCell ref="V3500:W3500"/>
    <mergeCell ref="X3500:Y3500"/>
    <mergeCell ref="Z3500:AA3500"/>
    <mergeCell ref="AB3500:AC3500"/>
    <mergeCell ref="AD3500:AE3500"/>
    <mergeCell ref="AF3500:AG3500"/>
    <mergeCell ref="AH3500:AJ3500"/>
    <mergeCell ref="D3501:E3501"/>
    <mergeCell ref="F3501:J3501"/>
    <mergeCell ref="K3501:M3501"/>
    <mergeCell ref="N3501:Q3501"/>
    <mergeCell ref="R3501:U3501"/>
    <mergeCell ref="V3501:W3501"/>
    <mergeCell ref="X3501:Y3501"/>
    <mergeCell ref="Z3501:AA3501"/>
    <mergeCell ref="AB3501:AC3501"/>
    <mergeCell ref="AD3501:AE3501"/>
    <mergeCell ref="AF3501:AG3501"/>
    <mergeCell ref="AH3501:AJ3501"/>
    <mergeCell ref="D3502:E3502"/>
    <mergeCell ref="F3502:J3502"/>
    <mergeCell ref="K3502:M3502"/>
    <mergeCell ref="N3502:Q3502"/>
    <mergeCell ref="R3502:U3502"/>
    <mergeCell ref="V3502:W3502"/>
    <mergeCell ref="X3502:Y3502"/>
    <mergeCell ref="Z3502:AA3502"/>
    <mergeCell ref="AB3502:AC3502"/>
    <mergeCell ref="AD3502:AE3502"/>
    <mergeCell ref="AF3502:AG3502"/>
    <mergeCell ref="AH3502:AJ3502"/>
    <mergeCell ref="B3490:F3490"/>
    <mergeCell ref="H3490:R3490"/>
    <mergeCell ref="AB3491:AG3495"/>
    <mergeCell ref="B3492:E3492"/>
    <mergeCell ref="H3492:N3492"/>
    <mergeCell ref="O3492:R3492"/>
    <mergeCell ref="T3492:AA3492"/>
    <mergeCell ref="B3497:B3498"/>
    <mergeCell ref="D3497:E3498"/>
    <mergeCell ref="G3497:H3498"/>
    <mergeCell ref="J3497:M3498"/>
    <mergeCell ref="N3497:O3498"/>
    <mergeCell ref="Q3497:S3498"/>
    <mergeCell ref="T3497:U3498"/>
    <mergeCell ref="X3497:Y3498"/>
    <mergeCell ref="Z3497:AA3498"/>
    <mergeCell ref="AB3497:AB3498"/>
    <mergeCell ref="AC3497:AC3498"/>
    <mergeCell ref="AE3497:AE3498"/>
    <mergeCell ref="AF3497:AF3498"/>
    <mergeCell ref="AG3497:AH3498"/>
    <mergeCell ref="D3499:E3499"/>
    <mergeCell ref="F3499:J3499"/>
    <mergeCell ref="K3499:M3499"/>
    <mergeCell ref="N3499:Q3499"/>
    <mergeCell ref="R3499:U3499"/>
    <mergeCell ref="V3499:W3499"/>
    <mergeCell ref="X3499:Y3499"/>
    <mergeCell ref="Z3499:AA3499"/>
    <mergeCell ref="AB3499:AC3499"/>
    <mergeCell ref="AD3499:AE3499"/>
    <mergeCell ref="AF3499:AG3499"/>
    <mergeCell ref="AH3499:AJ3499"/>
    <mergeCell ref="D3481:E3481"/>
    <mergeCell ref="F3481:J3481"/>
    <mergeCell ref="K3481:M3481"/>
    <mergeCell ref="N3481:Q3481"/>
    <mergeCell ref="R3481:U3481"/>
    <mergeCell ref="V3481:W3481"/>
    <mergeCell ref="D3482:E3482"/>
    <mergeCell ref="F3482:J3482"/>
    <mergeCell ref="K3482:M3482"/>
    <mergeCell ref="N3482:Q3482"/>
    <mergeCell ref="R3482:U3482"/>
    <mergeCell ref="V3482:W3482"/>
    <mergeCell ref="D3483:E3483"/>
    <mergeCell ref="F3483:J3483"/>
    <mergeCell ref="K3483:M3483"/>
    <mergeCell ref="N3483:Q3483"/>
    <mergeCell ref="R3483:U3483"/>
    <mergeCell ref="V3483:W3483"/>
    <mergeCell ref="D3484:E3484"/>
    <mergeCell ref="F3484:J3484"/>
    <mergeCell ref="K3484:M3484"/>
    <mergeCell ref="N3484:Q3484"/>
    <mergeCell ref="R3484:U3484"/>
    <mergeCell ref="V3484:W3484"/>
    <mergeCell ref="D3485:E3485"/>
    <mergeCell ref="F3485:J3485"/>
    <mergeCell ref="K3485:M3485"/>
    <mergeCell ref="N3485:Q3485"/>
    <mergeCell ref="R3485:U3485"/>
    <mergeCell ref="V3485:W3485"/>
    <mergeCell ref="D3486:E3486"/>
    <mergeCell ref="F3486:J3486"/>
    <mergeCell ref="K3486:M3486"/>
    <mergeCell ref="N3486:Q3486"/>
    <mergeCell ref="R3486:U3486"/>
    <mergeCell ref="V3486:W3486"/>
    <mergeCell ref="D3475:E3475"/>
    <mergeCell ref="F3475:J3475"/>
    <mergeCell ref="K3475:M3475"/>
    <mergeCell ref="N3475:Q3475"/>
    <mergeCell ref="R3475:U3475"/>
    <mergeCell ref="V3475:W3475"/>
    <mergeCell ref="D3476:E3476"/>
    <mergeCell ref="F3476:J3476"/>
    <mergeCell ref="K3476:M3476"/>
    <mergeCell ref="N3476:Q3476"/>
    <mergeCell ref="R3476:U3476"/>
    <mergeCell ref="V3476:W3476"/>
    <mergeCell ref="D3477:E3477"/>
    <mergeCell ref="F3477:J3477"/>
    <mergeCell ref="K3477:M3477"/>
    <mergeCell ref="N3477:Q3477"/>
    <mergeCell ref="R3477:U3477"/>
    <mergeCell ref="V3477:W3477"/>
    <mergeCell ref="D3478:E3478"/>
    <mergeCell ref="F3478:J3478"/>
    <mergeCell ref="K3478:M3478"/>
    <mergeCell ref="N3478:Q3478"/>
    <mergeCell ref="R3478:U3478"/>
    <mergeCell ref="V3478:W3478"/>
    <mergeCell ref="D3479:E3479"/>
    <mergeCell ref="F3479:J3479"/>
    <mergeCell ref="K3479:M3479"/>
    <mergeCell ref="N3479:Q3479"/>
    <mergeCell ref="R3479:U3479"/>
    <mergeCell ref="V3479:W3479"/>
    <mergeCell ref="D3480:E3480"/>
    <mergeCell ref="F3480:J3480"/>
    <mergeCell ref="K3480:M3480"/>
    <mergeCell ref="N3480:Q3480"/>
    <mergeCell ref="R3480:U3480"/>
    <mergeCell ref="V3480:W3480"/>
    <mergeCell ref="D3469:E3469"/>
    <mergeCell ref="F3469:J3469"/>
    <mergeCell ref="K3469:M3469"/>
    <mergeCell ref="N3469:Q3469"/>
    <mergeCell ref="R3469:U3469"/>
    <mergeCell ref="V3469:W3469"/>
    <mergeCell ref="D3470:E3470"/>
    <mergeCell ref="F3470:J3470"/>
    <mergeCell ref="K3470:M3470"/>
    <mergeCell ref="N3470:Q3470"/>
    <mergeCell ref="R3470:U3470"/>
    <mergeCell ref="V3470:W3470"/>
    <mergeCell ref="D3471:E3471"/>
    <mergeCell ref="F3471:J3471"/>
    <mergeCell ref="K3471:M3471"/>
    <mergeCell ref="N3471:Q3471"/>
    <mergeCell ref="R3471:U3471"/>
    <mergeCell ref="V3471:W3471"/>
    <mergeCell ref="D3472:E3472"/>
    <mergeCell ref="F3472:J3472"/>
    <mergeCell ref="K3472:M3472"/>
    <mergeCell ref="N3472:Q3472"/>
    <mergeCell ref="R3472:U3472"/>
    <mergeCell ref="V3472:W3472"/>
    <mergeCell ref="D3473:E3473"/>
    <mergeCell ref="F3473:J3473"/>
    <mergeCell ref="K3473:M3473"/>
    <mergeCell ref="N3473:Q3473"/>
    <mergeCell ref="R3473:U3473"/>
    <mergeCell ref="V3473:W3473"/>
    <mergeCell ref="D3474:E3474"/>
    <mergeCell ref="F3474:J3474"/>
    <mergeCell ref="K3474:M3474"/>
    <mergeCell ref="N3474:Q3474"/>
    <mergeCell ref="R3474:U3474"/>
    <mergeCell ref="V3474:W3474"/>
    <mergeCell ref="D3463:E3463"/>
    <mergeCell ref="F3463:J3463"/>
    <mergeCell ref="K3463:M3463"/>
    <mergeCell ref="N3463:Q3463"/>
    <mergeCell ref="R3463:U3463"/>
    <mergeCell ref="V3463:W3463"/>
    <mergeCell ref="T3461:U3462"/>
    <mergeCell ref="X3461:Y3462"/>
    <mergeCell ref="D3464:E3464"/>
    <mergeCell ref="F3464:J3464"/>
    <mergeCell ref="K3464:M3464"/>
    <mergeCell ref="N3464:Q3464"/>
    <mergeCell ref="R3464:U3464"/>
    <mergeCell ref="V3464:W3464"/>
    <mergeCell ref="D3465:E3465"/>
    <mergeCell ref="F3465:J3465"/>
    <mergeCell ref="K3465:M3465"/>
    <mergeCell ref="N3465:Q3465"/>
    <mergeCell ref="R3465:U3465"/>
    <mergeCell ref="V3465:W3465"/>
    <mergeCell ref="D3466:E3466"/>
    <mergeCell ref="F3466:J3466"/>
    <mergeCell ref="K3466:M3466"/>
    <mergeCell ref="N3466:Q3466"/>
    <mergeCell ref="R3466:U3466"/>
    <mergeCell ref="V3466:W3466"/>
    <mergeCell ref="D3467:E3467"/>
    <mergeCell ref="F3467:J3467"/>
    <mergeCell ref="K3467:M3467"/>
    <mergeCell ref="N3467:Q3467"/>
    <mergeCell ref="R3467:U3467"/>
    <mergeCell ref="V3467:W3467"/>
    <mergeCell ref="D3468:E3468"/>
    <mergeCell ref="F3468:J3468"/>
    <mergeCell ref="K3468:M3468"/>
    <mergeCell ref="N3468:Q3468"/>
    <mergeCell ref="R3468:U3468"/>
    <mergeCell ref="V3468:W3468"/>
    <mergeCell ref="D3451:E3451"/>
    <mergeCell ref="F3451:J3451"/>
    <mergeCell ref="K3451:M3451"/>
    <mergeCell ref="N3451:Q3451"/>
    <mergeCell ref="R3451:U3451"/>
    <mergeCell ref="V3451:W3451"/>
    <mergeCell ref="X3451:Y3451"/>
    <mergeCell ref="Z3451:AA3451"/>
    <mergeCell ref="AB3451:AC3451"/>
    <mergeCell ref="AD3451:AE3451"/>
    <mergeCell ref="AF3451:AG3451"/>
    <mergeCell ref="AH3451:AJ3451"/>
    <mergeCell ref="D3452:E3452"/>
    <mergeCell ref="F3452:J3452"/>
    <mergeCell ref="K3452:M3452"/>
    <mergeCell ref="N3452:Q3452"/>
    <mergeCell ref="R3452:U3452"/>
    <mergeCell ref="V3452:W3452"/>
    <mergeCell ref="X3452:Y3452"/>
    <mergeCell ref="Z3452:AA3452"/>
    <mergeCell ref="AB3452:AC3452"/>
    <mergeCell ref="AD3452:AE3452"/>
    <mergeCell ref="AF3452:AG3452"/>
    <mergeCell ref="AH3452:AJ3452"/>
    <mergeCell ref="B3453:E3453"/>
    <mergeCell ref="B3454:F3454"/>
    <mergeCell ref="H3454:R3454"/>
    <mergeCell ref="AB3455:AG3459"/>
    <mergeCell ref="B3456:E3456"/>
    <mergeCell ref="H3456:N3456"/>
    <mergeCell ref="O3456:R3456"/>
    <mergeCell ref="T3456:AA3456"/>
    <mergeCell ref="Z3461:AA3462"/>
    <mergeCell ref="AB3461:AB3462"/>
    <mergeCell ref="AC3461:AC3462"/>
    <mergeCell ref="AE3461:AE3462"/>
    <mergeCell ref="B3461:B3462"/>
    <mergeCell ref="D3461:E3462"/>
    <mergeCell ref="G3461:H3462"/>
    <mergeCell ref="J3461:M3462"/>
    <mergeCell ref="N3461:O3462"/>
    <mergeCell ref="Q3461:S3462"/>
    <mergeCell ref="AF3461:AF3462"/>
    <mergeCell ref="AG3461:AH3462"/>
    <mergeCell ref="D3448:E3448"/>
    <mergeCell ref="F3448:J3448"/>
    <mergeCell ref="K3448:M3448"/>
    <mergeCell ref="N3448:Q3448"/>
    <mergeCell ref="R3448:U3448"/>
    <mergeCell ref="V3448:W3448"/>
    <mergeCell ref="X3448:Y3448"/>
    <mergeCell ref="Z3448:AA3448"/>
    <mergeCell ref="AB3448:AC3448"/>
    <mergeCell ref="AD3448:AE3448"/>
    <mergeCell ref="AF3448:AG3448"/>
    <mergeCell ref="AH3448:AJ3448"/>
    <mergeCell ref="D3449:E3449"/>
    <mergeCell ref="F3449:J3449"/>
    <mergeCell ref="K3449:M3449"/>
    <mergeCell ref="N3449:Q3449"/>
    <mergeCell ref="R3449:U3449"/>
    <mergeCell ref="V3449:W3449"/>
    <mergeCell ref="X3449:Y3449"/>
    <mergeCell ref="Z3449:AA3449"/>
    <mergeCell ref="AB3449:AC3449"/>
    <mergeCell ref="AD3449:AE3449"/>
    <mergeCell ref="AF3449:AG3449"/>
    <mergeCell ref="AH3449:AJ3449"/>
    <mergeCell ref="D3450:E3450"/>
    <mergeCell ref="F3450:J3450"/>
    <mergeCell ref="K3450:M3450"/>
    <mergeCell ref="N3450:Q3450"/>
    <mergeCell ref="R3450:U3450"/>
    <mergeCell ref="V3450:W3450"/>
    <mergeCell ref="X3450:Y3450"/>
    <mergeCell ref="Z3450:AA3450"/>
    <mergeCell ref="AB3450:AC3450"/>
    <mergeCell ref="AD3450:AE3450"/>
    <mergeCell ref="AF3450:AG3450"/>
    <mergeCell ref="AH3450:AJ3450"/>
    <mergeCell ref="D3445:E3445"/>
    <mergeCell ref="F3445:J3445"/>
    <mergeCell ref="K3445:M3445"/>
    <mergeCell ref="N3445:Q3445"/>
    <mergeCell ref="R3445:U3445"/>
    <mergeCell ref="V3445:W3445"/>
    <mergeCell ref="X3445:Y3445"/>
    <mergeCell ref="Z3445:AA3445"/>
    <mergeCell ref="AB3445:AC3445"/>
    <mergeCell ref="AD3445:AE3445"/>
    <mergeCell ref="AF3445:AG3445"/>
    <mergeCell ref="AH3445:AJ3445"/>
    <mergeCell ref="D3446:E3446"/>
    <mergeCell ref="F3446:J3446"/>
    <mergeCell ref="K3446:M3446"/>
    <mergeCell ref="N3446:Q3446"/>
    <mergeCell ref="R3446:U3446"/>
    <mergeCell ref="V3446:W3446"/>
    <mergeCell ref="X3446:Y3446"/>
    <mergeCell ref="Z3446:AA3446"/>
    <mergeCell ref="AB3446:AC3446"/>
    <mergeCell ref="AD3446:AE3446"/>
    <mergeCell ref="AF3446:AG3446"/>
    <mergeCell ref="AH3446:AJ3446"/>
    <mergeCell ref="D3447:E3447"/>
    <mergeCell ref="F3447:J3447"/>
    <mergeCell ref="K3447:M3447"/>
    <mergeCell ref="N3447:Q3447"/>
    <mergeCell ref="R3447:U3447"/>
    <mergeCell ref="V3447:W3447"/>
    <mergeCell ref="X3447:Y3447"/>
    <mergeCell ref="Z3447:AA3447"/>
    <mergeCell ref="AB3447:AC3447"/>
    <mergeCell ref="AD3447:AE3447"/>
    <mergeCell ref="AF3447:AG3447"/>
    <mergeCell ref="AH3447:AJ3447"/>
    <mergeCell ref="D3442:E3442"/>
    <mergeCell ref="F3442:J3442"/>
    <mergeCell ref="K3442:M3442"/>
    <mergeCell ref="N3442:Q3442"/>
    <mergeCell ref="R3442:U3442"/>
    <mergeCell ref="V3442:W3442"/>
    <mergeCell ref="X3442:Y3442"/>
    <mergeCell ref="Z3442:AA3442"/>
    <mergeCell ref="AB3442:AC3442"/>
    <mergeCell ref="AD3442:AE3442"/>
    <mergeCell ref="AF3442:AG3442"/>
    <mergeCell ref="AH3442:AJ3442"/>
    <mergeCell ref="D3443:E3443"/>
    <mergeCell ref="F3443:J3443"/>
    <mergeCell ref="K3443:M3443"/>
    <mergeCell ref="N3443:Q3443"/>
    <mergeCell ref="R3443:U3443"/>
    <mergeCell ref="V3443:W3443"/>
    <mergeCell ref="X3443:Y3443"/>
    <mergeCell ref="Z3443:AA3443"/>
    <mergeCell ref="AB3443:AC3443"/>
    <mergeCell ref="AD3443:AE3443"/>
    <mergeCell ref="AF3443:AG3443"/>
    <mergeCell ref="AH3443:AJ3443"/>
    <mergeCell ref="D3444:E3444"/>
    <mergeCell ref="F3444:J3444"/>
    <mergeCell ref="K3444:M3444"/>
    <mergeCell ref="N3444:Q3444"/>
    <mergeCell ref="R3444:U3444"/>
    <mergeCell ref="V3444:W3444"/>
    <mergeCell ref="X3444:Y3444"/>
    <mergeCell ref="Z3444:AA3444"/>
    <mergeCell ref="AB3444:AC3444"/>
    <mergeCell ref="AD3444:AE3444"/>
    <mergeCell ref="AF3444:AG3444"/>
    <mergeCell ref="AH3444:AJ3444"/>
    <mergeCell ref="D3439:E3439"/>
    <mergeCell ref="F3439:J3439"/>
    <mergeCell ref="K3439:M3439"/>
    <mergeCell ref="N3439:Q3439"/>
    <mergeCell ref="R3439:U3439"/>
    <mergeCell ref="V3439:W3439"/>
    <mergeCell ref="X3439:Y3439"/>
    <mergeCell ref="Z3439:AA3439"/>
    <mergeCell ref="AB3439:AC3439"/>
    <mergeCell ref="AD3439:AE3439"/>
    <mergeCell ref="AF3439:AG3439"/>
    <mergeCell ref="AH3439:AJ3439"/>
    <mergeCell ref="D3440:E3440"/>
    <mergeCell ref="F3440:J3440"/>
    <mergeCell ref="K3440:M3440"/>
    <mergeCell ref="N3440:Q3440"/>
    <mergeCell ref="R3440:U3440"/>
    <mergeCell ref="V3440:W3440"/>
    <mergeCell ref="X3440:Y3440"/>
    <mergeCell ref="Z3440:AA3440"/>
    <mergeCell ref="AB3440:AC3440"/>
    <mergeCell ref="AD3440:AE3440"/>
    <mergeCell ref="AF3440:AG3440"/>
    <mergeCell ref="AH3440:AJ3440"/>
    <mergeCell ref="D3441:E3441"/>
    <mergeCell ref="F3441:J3441"/>
    <mergeCell ref="K3441:M3441"/>
    <mergeCell ref="N3441:Q3441"/>
    <mergeCell ref="R3441:U3441"/>
    <mergeCell ref="V3441:W3441"/>
    <mergeCell ref="X3441:Y3441"/>
    <mergeCell ref="Z3441:AA3441"/>
    <mergeCell ref="AB3441:AC3441"/>
    <mergeCell ref="AD3441:AE3441"/>
    <mergeCell ref="AF3441:AG3441"/>
    <mergeCell ref="AH3441:AJ3441"/>
    <mergeCell ref="D3436:E3436"/>
    <mergeCell ref="F3436:J3436"/>
    <mergeCell ref="K3436:M3436"/>
    <mergeCell ref="N3436:Q3436"/>
    <mergeCell ref="R3436:U3436"/>
    <mergeCell ref="V3436:W3436"/>
    <mergeCell ref="X3436:Y3436"/>
    <mergeCell ref="Z3436:AA3436"/>
    <mergeCell ref="AB3436:AC3436"/>
    <mergeCell ref="AD3436:AE3436"/>
    <mergeCell ref="AF3436:AG3436"/>
    <mergeCell ref="AH3436:AJ3436"/>
    <mergeCell ref="D3437:E3437"/>
    <mergeCell ref="F3437:J3437"/>
    <mergeCell ref="K3437:M3437"/>
    <mergeCell ref="N3437:Q3437"/>
    <mergeCell ref="R3437:U3437"/>
    <mergeCell ref="V3437:W3437"/>
    <mergeCell ref="X3437:Y3437"/>
    <mergeCell ref="Z3437:AA3437"/>
    <mergeCell ref="AB3437:AC3437"/>
    <mergeCell ref="AD3437:AE3437"/>
    <mergeCell ref="AF3437:AG3437"/>
    <mergeCell ref="AH3437:AJ3437"/>
    <mergeCell ref="D3438:E3438"/>
    <mergeCell ref="F3438:J3438"/>
    <mergeCell ref="K3438:M3438"/>
    <mergeCell ref="N3438:Q3438"/>
    <mergeCell ref="R3438:U3438"/>
    <mergeCell ref="V3438:W3438"/>
    <mergeCell ref="X3438:Y3438"/>
    <mergeCell ref="Z3438:AA3438"/>
    <mergeCell ref="AB3438:AC3438"/>
    <mergeCell ref="AD3438:AE3438"/>
    <mergeCell ref="AF3438:AG3438"/>
    <mergeCell ref="AH3438:AJ3438"/>
    <mergeCell ref="D3433:E3433"/>
    <mergeCell ref="F3433:J3433"/>
    <mergeCell ref="K3433:M3433"/>
    <mergeCell ref="N3433:Q3433"/>
    <mergeCell ref="R3433:U3433"/>
    <mergeCell ref="V3433:W3433"/>
    <mergeCell ref="X3433:Y3433"/>
    <mergeCell ref="Z3433:AA3433"/>
    <mergeCell ref="AB3433:AC3433"/>
    <mergeCell ref="AD3433:AE3433"/>
    <mergeCell ref="AF3433:AG3433"/>
    <mergeCell ref="AH3433:AJ3433"/>
    <mergeCell ref="D3434:E3434"/>
    <mergeCell ref="F3434:J3434"/>
    <mergeCell ref="K3434:M3434"/>
    <mergeCell ref="N3434:Q3434"/>
    <mergeCell ref="R3434:U3434"/>
    <mergeCell ref="V3434:W3434"/>
    <mergeCell ref="X3434:Y3434"/>
    <mergeCell ref="Z3434:AA3434"/>
    <mergeCell ref="AB3434:AC3434"/>
    <mergeCell ref="AD3434:AE3434"/>
    <mergeCell ref="AF3434:AG3434"/>
    <mergeCell ref="AH3434:AJ3434"/>
    <mergeCell ref="D3435:E3435"/>
    <mergeCell ref="F3435:J3435"/>
    <mergeCell ref="K3435:M3435"/>
    <mergeCell ref="N3435:Q3435"/>
    <mergeCell ref="R3435:U3435"/>
    <mergeCell ref="V3435:W3435"/>
    <mergeCell ref="X3435:Y3435"/>
    <mergeCell ref="Z3435:AA3435"/>
    <mergeCell ref="AB3435:AC3435"/>
    <mergeCell ref="AD3435:AE3435"/>
    <mergeCell ref="AF3435:AG3435"/>
    <mergeCell ref="AH3435:AJ3435"/>
    <mergeCell ref="D3430:E3430"/>
    <mergeCell ref="F3430:J3430"/>
    <mergeCell ref="K3430:M3430"/>
    <mergeCell ref="N3430:Q3430"/>
    <mergeCell ref="R3430:U3430"/>
    <mergeCell ref="V3430:W3430"/>
    <mergeCell ref="X3430:Y3430"/>
    <mergeCell ref="Z3430:AA3430"/>
    <mergeCell ref="AB3430:AC3430"/>
    <mergeCell ref="AD3430:AE3430"/>
    <mergeCell ref="AF3430:AG3430"/>
    <mergeCell ref="AH3430:AJ3430"/>
    <mergeCell ref="D3431:E3431"/>
    <mergeCell ref="F3431:J3431"/>
    <mergeCell ref="K3431:M3431"/>
    <mergeCell ref="N3431:Q3431"/>
    <mergeCell ref="R3431:U3431"/>
    <mergeCell ref="V3431:W3431"/>
    <mergeCell ref="X3431:Y3431"/>
    <mergeCell ref="Z3431:AA3431"/>
    <mergeCell ref="AB3431:AC3431"/>
    <mergeCell ref="AD3431:AE3431"/>
    <mergeCell ref="AF3431:AG3431"/>
    <mergeCell ref="AH3431:AJ3431"/>
    <mergeCell ref="D3432:E3432"/>
    <mergeCell ref="F3432:J3432"/>
    <mergeCell ref="K3432:M3432"/>
    <mergeCell ref="N3432:Q3432"/>
    <mergeCell ref="R3432:U3432"/>
    <mergeCell ref="V3432:W3432"/>
    <mergeCell ref="X3432:Y3432"/>
    <mergeCell ref="Z3432:AA3432"/>
    <mergeCell ref="AB3432:AC3432"/>
    <mergeCell ref="AD3432:AE3432"/>
    <mergeCell ref="AF3432:AG3432"/>
    <mergeCell ref="AH3432:AJ3432"/>
    <mergeCell ref="D3427:E3427"/>
    <mergeCell ref="F3427:J3427"/>
    <mergeCell ref="K3427:M3427"/>
    <mergeCell ref="N3427:Q3427"/>
    <mergeCell ref="R3427:U3427"/>
    <mergeCell ref="V3427:W3427"/>
    <mergeCell ref="X3427:Y3427"/>
    <mergeCell ref="Z3427:AA3427"/>
    <mergeCell ref="AB3427:AC3427"/>
    <mergeCell ref="AD3427:AE3427"/>
    <mergeCell ref="AF3427:AG3427"/>
    <mergeCell ref="AH3427:AJ3427"/>
    <mergeCell ref="D3428:E3428"/>
    <mergeCell ref="F3428:J3428"/>
    <mergeCell ref="K3428:M3428"/>
    <mergeCell ref="N3428:Q3428"/>
    <mergeCell ref="R3428:U3428"/>
    <mergeCell ref="V3428:W3428"/>
    <mergeCell ref="X3428:Y3428"/>
    <mergeCell ref="Z3428:AA3428"/>
    <mergeCell ref="AB3428:AC3428"/>
    <mergeCell ref="AD3428:AE3428"/>
    <mergeCell ref="AF3428:AG3428"/>
    <mergeCell ref="AH3428:AJ3428"/>
    <mergeCell ref="D3429:E3429"/>
    <mergeCell ref="F3429:J3429"/>
    <mergeCell ref="K3429:M3429"/>
    <mergeCell ref="N3429:Q3429"/>
    <mergeCell ref="R3429:U3429"/>
    <mergeCell ref="V3429:W3429"/>
    <mergeCell ref="X3429:Y3429"/>
    <mergeCell ref="Z3429:AA3429"/>
    <mergeCell ref="AB3429:AC3429"/>
    <mergeCell ref="AD3429:AE3429"/>
    <mergeCell ref="AF3429:AG3429"/>
    <mergeCell ref="AH3429:AJ3429"/>
    <mergeCell ref="D3424:E3424"/>
    <mergeCell ref="F3424:J3424"/>
    <mergeCell ref="K3424:M3424"/>
    <mergeCell ref="N3424:Q3424"/>
    <mergeCell ref="R3424:U3424"/>
    <mergeCell ref="V3424:W3424"/>
    <mergeCell ref="X3424:Y3424"/>
    <mergeCell ref="Z3424:AA3424"/>
    <mergeCell ref="AB3424:AC3424"/>
    <mergeCell ref="AD3424:AE3424"/>
    <mergeCell ref="AF3424:AG3424"/>
    <mergeCell ref="AH3424:AJ3424"/>
    <mergeCell ref="D3425:E3425"/>
    <mergeCell ref="F3425:J3425"/>
    <mergeCell ref="K3425:M3425"/>
    <mergeCell ref="N3425:Q3425"/>
    <mergeCell ref="R3425:U3425"/>
    <mergeCell ref="V3425:W3425"/>
    <mergeCell ref="X3425:Y3425"/>
    <mergeCell ref="Z3425:AA3425"/>
    <mergeCell ref="AB3425:AC3425"/>
    <mergeCell ref="AD3425:AE3425"/>
    <mergeCell ref="AF3425:AG3425"/>
    <mergeCell ref="AH3425:AJ3425"/>
    <mergeCell ref="D3426:E3426"/>
    <mergeCell ref="F3426:J3426"/>
    <mergeCell ref="K3426:M3426"/>
    <mergeCell ref="N3426:Q3426"/>
    <mergeCell ref="R3426:U3426"/>
    <mergeCell ref="V3426:W3426"/>
    <mergeCell ref="X3426:Y3426"/>
    <mergeCell ref="Z3426:AA3426"/>
    <mergeCell ref="AB3426:AC3426"/>
    <mergeCell ref="AD3426:AE3426"/>
    <mergeCell ref="AF3426:AG3426"/>
    <mergeCell ref="AH3426:AJ3426"/>
    <mergeCell ref="D3421:E3421"/>
    <mergeCell ref="F3421:J3421"/>
    <mergeCell ref="K3421:M3421"/>
    <mergeCell ref="N3421:Q3421"/>
    <mergeCell ref="R3421:U3421"/>
    <mergeCell ref="V3421:W3421"/>
    <mergeCell ref="X3421:Y3421"/>
    <mergeCell ref="Z3421:AA3421"/>
    <mergeCell ref="AB3421:AC3421"/>
    <mergeCell ref="AD3421:AE3421"/>
    <mergeCell ref="AF3421:AG3421"/>
    <mergeCell ref="AH3421:AJ3421"/>
    <mergeCell ref="D3422:E3422"/>
    <mergeCell ref="F3422:J3422"/>
    <mergeCell ref="K3422:M3422"/>
    <mergeCell ref="N3422:Q3422"/>
    <mergeCell ref="R3422:U3422"/>
    <mergeCell ref="V3422:W3422"/>
    <mergeCell ref="X3422:Y3422"/>
    <mergeCell ref="Z3422:AA3422"/>
    <mergeCell ref="AB3422:AC3422"/>
    <mergeCell ref="AD3422:AE3422"/>
    <mergeCell ref="AF3422:AG3422"/>
    <mergeCell ref="AH3422:AJ3422"/>
    <mergeCell ref="D3423:E3423"/>
    <mergeCell ref="F3423:J3423"/>
    <mergeCell ref="K3423:M3423"/>
    <mergeCell ref="N3423:Q3423"/>
    <mergeCell ref="R3423:U3423"/>
    <mergeCell ref="V3423:W3423"/>
    <mergeCell ref="X3423:Y3423"/>
    <mergeCell ref="Z3423:AA3423"/>
    <mergeCell ref="AB3423:AC3423"/>
    <mergeCell ref="AD3423:AE3423"/>
    <mergeCell ref="AF3423:AG3423"/>
    <mergeCell ref="AH3423:AJ3423"/>
    <mergeCell ref="D3418:E3418"/>
    <mergeCell ref="F3418:J3418"/>
    <mergeCell ref="K3418:M3418"/>
    <mergeCell ref="N3418:Q3418"/>
    <mergeCell ref="R3418:U3418"/>
    <mergeCell ref="V3418:W3418"/>
    <mergeCell ref="X3418:Y3418"/>
    <mergeCell ref="Z3418:AA3418"/>
    <mergeCell ref="AB3418:AC3418"/>
    <mergeCell ref="AD3418:AE3418"/>
    <mergeCell ref="AF3418:AG3418"/>
    <mergeCell ref="AH3418:AJ3418"/>
    <mergeCell ref="D3419:E3419"/>
    <mergeCell ref="F3419:J3419"/>
    <mergeCell ref="K3419:M3419"/>
    <mergeCell ref="N3419:Q3419"/>
    <mergeCell ref="R3419:U3419"/>
    <mergeCell ref="V3419:W3419"/>
    <mergeCell ref="X3419:Y3419"/>
    <mergeCell ref="Z3419:AA3419"/>
    <mergeCell ref="AB3419:AC3419"/>
    <mergeCell ref="AD3419:AE3419"/>
    <mergeCell ref="AF3419:AG3419"/>
    <mergeCell ref="AH3419:AJ3419"/>
    <mergeCell ref="D3420:E3420"/>
    <mergeCell ref="F3420:J3420"/>
    <mergeCell ref="K3420:M3420"/>
    <mergeCell ref="N3420:Q3420"/>
    <mergeCell ref="R3420:U3420"/>
    <mergeCell ref="V3420:W3420"/>
    <mergeCell ref="X3420:Y3420"/>
    <mergeCell ref="Z3420:AA3420"/>
    <mergeCell ref="AB3420:AC3420"/>
    <mergeCell ref="AD3420:AE3420"/>
    <mergeCell ref="AF3420:AG3420"/>
    <mergeCell ref="AH3420:AJ3420"/>
    <mergeCell ref="D3415:E3415"/>
    <mergeCell ref="F3415:J3415"/>
    <mergeCell ref="K3415:M3415"/>
    <mergeCell ref="N3415:Q3415"/>
    <mergeCell ref="R3415:U3415"/>
    <mergeCell ref="V3415:W3415"/>
    <mergeCell ref="X3415:Y3415"/>
    <mergeCell ref="Z3415:AA3415"/>
    <mergeCell ref="AB3415:AC3415"/>
    <mergeCell ref="AD3415:AE3415"/>
    <mergeCell ref="AF3415:AG3415"/>
    <mergeCell ref="AH3415:AJ3415"/>
    <mergeCell ref="D3416:E3416"/>
    <mergeCell ref="F3416:J3416"/>
    <mergeCell ref="K3416:M3416"/>
    <mergeCell ref="N3416:Q3416"/>
    <mergeCell ref="R3416:U3416"/>
    <mergeCell ref="V3416:W3416"/>
    <mergeCell ref="X3416:Y3416"/>
    <mergeCell ref="Z3416:AA3416"/>
    <mergeCell ref="AB3416:AC3416"/>
    <mergeCell ref="AD3416:AE3416"/>
    <mergeCell ref="AF3416:AG3416"/>
    <mergeCell ref="AH3416:AJ3416"/>
    <mergeCell ref="D3417:E3417"/>
    <mergeCell ref="F3417:J3417"/>
    <mergeCell ref="K3417:M3417"/>
    <mergeCell ref="N3417:Q3417"/>
    <mergeCell ref="R3417:U3417"/>
    <mergeCell ref="V3417:W3417"/>
    <mergeCell ref="X3417:Y3417"/>
    <mergeCell ref="Z3417:AA3417"/>
    <mergeCell ref="AB3417:AC3417"/>
    <mergeCell ref="AD3417:AE3417"/>
    <mergeCell ref="AF3417:AG3417"/>
    <mergeCell ref="AH3417:AJ3417"/>
    <mergeCell ref="B3405:F3405"/>
    <mergeCell ref="H3405:R3405"/>
    <mergeCell ref="AB3406:AG3410"/>
    <mergeCell ref="B3407:E3407"/>
    <mergeCell ref="H3407:N3407"/>
    <mergeCell ref="O3407:R3407"/>
    <mergeCell ref="T3407:AA3407"/>
    <mergeCell ref="B3412:B3413"/>
    <mergeCell ref="D3412:E3413"/>
    <mergeCell ref="G3412:H3413"/>
    <mergeCell ref="J3412:M3413"/>
    <mergeCell ref="N3412:O3413"/>
    <mergeCell ref="Q3412:S3413"/>
    <mergeCell ref="T3412:U3413"/>
    <mergeCell ref="X3412:Y3413"/>
    <mergeCell ref="Z3412:AA3413"/>
    <mergeCell ref="AB3412:AB3413"/>
    <mergeCell ref="AC3412:AC3413"/>
    <mergeCell ref="AE3412:AE3413"/>
    <mergeCell ref="AF3412:AF3413"/>
    <mergeCell ref="AG3412:AH3413"/>
    <mergeCell ref="D3414:E3414"/>
    <mergeCell ref="F3414:J3414"/>
    <mergeCell ref="K3414:M3414"/>
    <mergeCell ref="N3414:Q3414"/>
    <mergeCell ref="R3414:U3414"/>
    <mergeCell ref="V3414:W3414"/>
    <mergeCell ref="X3414:Y3414"/>
    <mergeCell ref="Z3414:AA3414"/>
    <mergeCell ref="AB3414:AC3414"/>
    <mergeCell ref="AD3414:AE3414"/>
    <mergeCell ref="AF3414:AG3414"/>
    <mergeCell ref="AH3414:AJ3414"/>
    <mergeCell ref="D3396:E3396"/>
    <mergeCell ref="F3396:J3396"/>
    <mergeCell ref="K3396:M3396"/>
    <mergeCell ref="N3396:Q3396"/>
    <mergeCell ref="R3396:U3396"/>
    <mergeCell ref="V3396:W3396"/>
    <mergeCell ref="D3397:E3397"/>
    <mergeCell ref="F3397:J3397"/>
    <mergeCell ref="K3397:M3397"/>
    <mergeCell ref="N3397:Q3397"/>
    <mergeCell ref="R3397:U3397"/>
    <mergeCell ref="V3397:W3397"/>
    <mergeCell ref="D3398:E3398"/>
    <mergeCell ref="F3398:J3398"/>
    <mergeCell ref="K3398:M3398"/>
    <mergeCell ref="N3398:Q3398"/>
    <mergeCell ref="R3398:U3398"/>
    <mergeCell ref="V3398:W3398"/>
    <mergeCell ref="D3399:E3399"/>
    <mergeCell ref="F3399:J3399"/>
    <mergeCell ref="K3399:M3399"/>
    <mergeCell ref="N3399:Q3399"/>
    <mergeCell ref="R3399:U3399"/>
    <mergeCell ref="V3399:W3399"/>
    <mergeCell ref="D3400:E3400"/>
    <mergeCell ref="F3400:J3400"/>
    <mergeCell ref="K3400:M3400"/>
    <mergeCell ref="N3400:Q3400"/>
    <mergeCell ref="R3400:U3400"/>
    <mergeCell ref="V3400:W3400"/>
    <mergeCell ref="D3401:E3401"/>
    <mergeCell ref="F3401:J3401"/>
    <mergeCell ref="K3401:M3401"/>
    <mergeCell ref="N3401:Q3401"/>
    <mergeCell ref="R3401:U3401"/>
    <mergeCell ref="V3401:W3401"/>
    <mergeCell ref="D3390:E3390"/>
    <mergeCell ref="F3390:J3390"/>
    <mergeCell ref="K3390:M3390"/>
    <mergeCell ref="N3390:Q3390"/>
    <mergeCell ref="R3390:U3390"/>
    <mergeCell ref="V3390:W3390"/>
    <mergeCell ref="D3391:E3391"/>
    <mergeCell ref="F3391:J3391"/>
    <mergeCell ref="K3391:M3391"/>
    <mergeCell ref="N3391:Q3391"/>
    <mergeCell ref="R3391:U3391"/>
    <mergeCell ref="V3391:W3391"/>
    <mergeCell ref="D3392:E3392"/>
    <mergeCell ref="F3392:J3392"/>
    <mergeCell ref="K3392:M3392"/>
    <mergeCell ref="N3392:Q3392"/>
    <mergeCell ref="R3392:U3392"/>
    <mergeCell ref="V3392:W3392"/>
    <mergeCell ref="D3393:E3393"/>
    <mergeCell ref="F3393:J3393"/>
    <mergeCell ref="K3393:M3393"/>
    <mergeCell ref="N3393:Q3393"/>
    <mergeCell ref="R3393:U3393"/>
    <mergeCell ref="V3393:W3393"/>
    <mergeCell ref="D3394:E3394"/>
    <mergeCell ref="F3394:J3394"/>
    <mergeCell ref="K3394:M3394"/>
    <mergeCell ref="N3394:Q3394"/>
    <mergeCell ref="R3394:U3394"/>
    <mergeCell ref="V3394:W3394"/>
    <mergeCell ref="D3395:E3395"/>
    <mergeCell ref="F3395:J3395"/>
    <mergeCell ref="K3395:M3395"/>
    <mergeCell ref="N3395:Q3395"/>
    <mergeCell ref="R3395:U3395"/>
    <mergeCell ref="V3395:W3395"/>
    <mergeCell ref="D3384:E3384"/>
    <mergeCell ref="F3384:J3384"/>
    <mergeCell ref="K3384:M3384"/>
    <mergeCell ref="N3384:Q3384"/>
    <mergeCell ref="R3384:U3384"/>
    <mergeCell ref="V3384:W3384"/>
    <mergeCell ref="D3385:E3385"/>
    <mergeCell ref="F3385:J3385"/>
    <mergeCell ref="K3385:M3385"/>
    <mergeCell ref="N3385:Q3385"/>
    <mergeCell ref="R3385:U3385"/>
    <mergeCell ref="V3385:W3385"/>
    <mergeCell ref="D3386:E3386"/>
    <mergeCell ref="F3386:J3386"/>
    <mergeCell ref="K3386:M3386"/>
    <mergeCell ref="N3386:Q3386"/>
    <mergeCell ref="R3386:U3386"/>
    <mergeCell ref="V3386:W3386"/>
    <mergeCell ref="D3387:E3387"/>
    <mergeCell ref="F3387:J3387"/>
    <mergeCell ref="K3387:M3387"/>
    <mergeCell ref="N3387:Q3387"/>
    <mergeCell ref="R3387:U3387"/>
    <mergeCell ref="V3387:W3387"/>
    <mergeCell ref="D3388:E3388"/>
    <mergeCell ref="F3388:J3388"/>
    <mergeCell ref="K3388:M3388"/>
    <mergeCell ref="N3388:Q3388"/>
    <mergeCell ref="R3388:U3388"/>
    <mergeCell ref="V3388:W3388"/>
    <mergeCell ref="D3389:E3389"/>
    <mergeCell ref="F3389:J3389"/>
    <mergeCell ref="K3389:M3389"/>
    <mergeCell ref="N3389:Q3389"/>
    <mergeCell ref="R3389:U3389"/>
    <mergeCell ref="V3389:W3389"/>
    <mergeCell ref="D3378:E3378"/>
    <mergeCell ref="F3378:J3378"/>
    <mergeCell ref="K3378:M3378"/>
    <mergeCell ref="N3378:Q3378"/>
    <mergeCell ref="R3378:U3378"/>
    <mergeCell ref="V3378:W3378"/>
    <mergeCell ref="T3376:U3377"/>
    <mergeCell ref="X3376:Y3377"/>
    <mergeCell ref="D3379:E3379"/>
    <mergeCell ref="F3379:J3379"/>
    <mergeCell ref="K3379:M3379"/>
    <mergeCell ref="N3379:Q3379"/>
    <mergeCell ref="R3379:U3379"/>
    <mergeCell ref="V3379:W3379"/>
    <mergeCell ref="D3380:E3380"/>
    <mergeCell ref="F3380:J3380"/>
    <mergeCell ref="K3380:M3380"/>
    <mergeCell ref="N3380:Q3380"/>
    <mergeCell ref="R3380:U3380"/>
    <mergeCell ref="V3380:W3380"/>
    <mergeCell ref="D3381:E3381"/>
    <mergeCell ref="F3381:J3381"/>
    <mergeCell ref="K3381:M3381"/>
    <mergeCell ref="N3381:Q3381"/>
    <mergeCell ref="R3381:U3381"/>
    <mergeCell ref="V3381:W3381"/>
    <mergeCell ref="D3382:E3382"/>
    <mergeCell ref="F3382:J3382"/>
    <mergeCell ref="K3382:M3382"/>
    <mergeCell ref="N3382:Q3382"/>
    <mergeCell ref="R3382:U3382"/>
    <mergeCell ref="V3382:W3382"/>
    <mergeCell ref="D3383:E3383"/>
    <mergeCell ref="F3383:J3383"/>
    <mergeCell ref="K3383:M3383"/>
    <mergeCell ref="N3383:Q3383"/>
    <mergeCell ref="R3383:U3383"/>
    <mergeCell ref="V3383:W3383"/>
    <mergeCell ref="D3366:E3366"/>
    <mergeCell ref="F3366:J3366"/>
    <mergeCell ref="K3366:M3366"/>
    <mergeCell ref="N3366:Q3366"/>
    <mergeCell ref="R3366:U3366"/>
    <mergeCell ref="V3366:W3366"/>
    <mergeCell ref="X3366:Y3366"/>
    <mergeCell ref="Z3366:AA3366"/>
    <mergeCell ref="AB3366:AC3366"/>
    <mergeCell ref="AD3366:AE3366"/>
    <mergeCell ref="AF3366:AG3366"/>
    <mergeCell ref="AH3366:AJ3366"/>
    <mergeCell ref="D3367:E3367"/>
    <mergeCell ref="F3367:J3367"/>
    <mergeCell ref="K3367:M3367"/>
    <mergeCell ref="N3367:Q3367"/>
    <mergeCell ref="R3367:U3367"/>
    <mergeCell ref="V3367:W3367"/>
    <mergeCell ref="X3367:Y3367"/>
    <mergeCell ref="Z3367:AA3367"/>
    <mergeCell ref="AB3367:AC3367"/>
    <mergeCell ref="AD3367:AE3367"/>
    <mergeCell ref="AF3367:AG3367"/>
    <mergeCell ref="AH3367:AJ3367"/>
    <mergeCell ref="B3368:E3368"/>
    <mergeCell ref="B3369:F3369"/>
    <mergeCell ref="H3369:R3369"/>
    <mergeCell ref="AB3370:AG3374"/>
    <mergeCell ref="B3371:E3371"/>
    <mergeCell ref="H3371:N3371"/>
    <mergeCell ref="O3371:R3371"/>
    <mergeCell ref="T3371:AA3371"/>
    <mergeCell ref="Z3376:AA3377"/>
    <mergeCell ref="AB3376:AB3377"/>
    <mergeCell ref="AC3376:AC3377"/>
    <mergeCell ref="AE3376:AE3377"/>
    <mergeCell ref="B3376:B3377"/>
    <mergeCell ref="D3376:E3377"/>
    <mergeCell ref="G3376:H3377"/>
    <mergeCell ref="J3376:M3377"/>
    <mergeCell ref="N3376:O3377"/>
    <mergeCell ref="Q3376:S3377"/>
    <mergeCell ref="AF3376:AF3377"/>
    <mergeCell ref="AG3376:AH3377"/>
    <mergeCell ref="D3363:E3363"/>
    <mergeCell ref="F3363:J3363"/>
    <mergeCell ref="K3363:M3363"/>
    <mergeCell ref="N3363:Q3363"/>
    <mergeCell ref="R3363:U3363"/>
    <mergeCell ref="V3363:W3363"/>
    <mergeCell ref="X3363:Y3363"/>
    <mergeCell ref="Z3363:AA3363"/>
    <mergeCell ref="AB3363:AC3363"/>
    <mergeCell ref="AD3363:AE3363"/>
    <mergeCell ref="AF3363:AG3363"/>
    <mergeCell ref="AH3363:AJ3363"/>
    <mergeCell ref="D3364:E3364"/>
    <mergeCell ref="F3364:J3364"/>
    <mergeCell ref="K3364:M3364"/>
    <mergeCell ref="N3364:Q3364"/>
    <mergeCell ref="R3364:U3364"/>
    <mergeCell ref="V3364:W3364"/>
    <mergeCell ref="X3364:Y3364"/>
    <mergeCell ref="Z3364:AA3364"/>
    <mergeCell ref="AB3364:AC3364"/>
    <mergeCell ref="AD3364:AE3364"/>
    <mergeCell ref="AF3364:AG3364"/>
    <mergeCell ref="AH3364:AJ3364"/>
    <mergeCell ref="D3365:E3365"/>
    <mergeCell ref="F3365:J3365"/>
    <mergeCell ref="K3365:M3365"/>
    <mergeCell ref="N3365:Q3365"/>
    <mergeCell ref="R3365:U3365"/>
    <mergeCell ref="V3365:W3365"/>
    <mergeCell ref="X3365:Y3365"/>
    <mergeCell ref="Z3365:AA3365"/>
    <mergeCell ref="AB3365:AC3365"/>
    <mergeCell ref="AD3365:AE3365"/>
    <mergeCell ref="AF3365:AG3365"/>
    <mergeCell ref="AH3365:AJ3365"/>
    <mergeCell ref="D3360:E3360"/>
    <mergeCell ref="F3360:J3360"/>
    <mergeCell ref="K3360:M3360"/>
    <mergeCell ref="N3360:Q3360"/>
    <mergeCell ref="R3360:U3360"/>
    <mergeCell ref="V3360:W3360"/>
    <mergeCell ref="X3360:Y3360"/>
    <mergeCell ref="Z3360:AA3360"/>
    <mergeCell ref="AB3360:AC3360"/>
    <mergeCell ref="AD3360:AE3360"/>
    <mergeCell ref="AF3360:AG3360"/>
    <mergeCell ref="AH3360:AJ3360"/>
    <mergeCell ref="D3361:E3361"/>
    <mergeCell ref="F3361:J3361"/>
    <mergeCell ref="K3361:M3361"/>
    <mergeCell ref="N3361:Q3361"/>
    <mergeCell ref="R3361:U3361"/>
    <mergeCell ref="V3361:W3361"/>
    <mergeCell ref="X3361:Y3361"/>
    <mergeCell ref="Z3361:AA3361"/>
    <mergeCell ref="AB3361:AC3361"/>
    <mergeCell ref="AD3361:AE3361"/>
    <mergeCell ref="AF3361:AG3361"/>
    <mergeCell ref="AH3361:AJ3361"/>
    <mergeCell ref="D3362:E3362"/>
    <mergeCell ref="F3362:J3362"/>
    <mergeCell ref="K3362:M3362"/>
    <mergeCell ref="N3362:Q3362"/>
    <mergeCell ref="R3362:U3362"/>
    <mergeCell ref="V3362:W3362"/>
    <mergeCell ref="X3362:Y3362"/>
    <mergeCell ref="Z3362:AA3362"/>
    <mergeCell ref="AB3362:AC3362"/>
    <mergeCell ref="AD3362:AE3362"/>
    <mergeCell ref="AF3362:AG3362"/>
    <mergeCell ref="AH3362:AJ3362"/>
    <mergeCell ref="D3357:E3357"/>
    <mergeCell ref="F3357:J3357"/>
    <mergeCell ref="K3357:M3357"/>
    <mergeCell ref="N3357:Q3357"/>
    <mergeCell ref="R3357:U3357"/>
    <mergeCell ref="V3357:W3357"/>
    <mergeCell ref="X3357:Y3357"/>
    <mergeCell ref="Z3357:AA3357"/>
    <mergeCell ref="AB3357:AC3357"/>
    <mergeCell ref="AD3357:AE3357"/>
    <mergeCell ref="AF3357:AG3357"/>
    <mergeCell ref="AH3357:AJ3357"/>
    <mergeCell ref="D3358:E3358"/>
    <mergeCell ref="F3358:J3358"/>
    <mergeCell ref="K3358:M3358"/>
    <mergeCell ref="N3358:Q3358"/>
    <mergeCell ref="R3358:U3358"/>
    <mergeCell ref="V3358:W3358"/>
    <mergeCell ref="X3358:Y3358"/>
    <mergeCell ref="Z3358:AA3358"/>
    <mergeCell ref="AB3358:AC3358"/>
    <mergeCell ref="AD3358:AE3358"/>
    <mergeCell ref="AF3358:AG3358"/>
    <mergeCell ref="AH3358:AJ3358"/>
    <mergeCell ref="D3359:E3359"/>
    <mergeCell ref="F3359:J3359"/>
    <mergeCell ref="K3359:M3359"/>
    <mergeCell ref="N3359:Q3359"/>
    <mergeCell ref="R3359:U3359"/>
    <mergeCell ref="V3359:W3359"/>
    <mergeCell ref="X3359:Y3359"/>
    <mergeCell ref="Z3359:AA3359"/>
    <mergeCell ref="AB3359:AC3359"/>
    <mergeCell ref="AD3359:AE3359"/>
    <mergeCell ref="AF3359:AG3359"/>
    <mergeCell ref="AH3359:AJ3359"/>
    <mergeCell ref="D3354:E3354"/>
    <mergeCell ref="F3354:J3354"/>
    <mergeCell ref="K3354:M3354"/>
    <mergeCell ref="N3354:Q3354"/>
    <mergeCell ref="R3354:U3354"/>
    <mergeCell ref="V3354:W3354"/>
    <mergeCell ref="X3354:Y3354"/>
    <mergeCell ref="Z3354:AA3354"/>
    <mergeCell ref="AB3354:AC3354"/>
    <mergeCell ref="AD3354:AE3354"/>
    <mergeCell ref="AF3354:AG3354"/>
    <mergeCell ref="AH3354:AJ3354"/>
    <mergeCell ref="D3355:E3355"/>
    <mergeCell ref="F3355:J3355"/>
    <mergeCell ref="K3355:M3355"/>
    <mergeCell ref="N3355:Q3355"/>
    <mergeCell ref="R3355:U3355"/>
    <mergeCell ref="V3355:W3355"/>
    <mergeCell ref="X3355:Y3355"/>
    <mergeCell ref="Z3355:AA3355"/>
    <mergeCell ref="AB3355:AC3355"/>
    <mergeCell ref="AD3355:AE3355"/>
    <mergeCell ref="AF3355:AG3355"/>
    <mergeCell ref="AH3355:AJ3355"/>
    <mergeCell ref="D3356:E3356"/>
    <mergeCell ref="F3356:J3356"/>
    <mergeCell ref="K3356:M3356"/>
    <mergeCell ref="N3356:Q3356"/>
    <mergeCell ref="R3356:U3356"/>
    <mergeCell ref="V3356:W3356"/>
    <mergeCell ref="X3356:Y3356"/>
    <mergeCell ref="Z3356:AA3356"/>
    <mergeCell ref="AB3356:AC3356"/>
    <mergeCell ref="AD3356:AE3356"/>
    <mergeCell ref="AF3356:AG3356"/>
    <mergeCell ref="AH3356:AJ3356"/>
    <mergeCell ref="D3351:E3351"/>
    <mergeCell ref="F3351:J3351"/>
    <mergeCell ref="K3351:M3351"/>
    <mergeCell ref="N3351:Q3351"/>
    <mergeCell ref="R3351:U3351"/>
    <mergeCell ref="V3351:W3351"/>
    <mergeCell ref="X3351:Y3351"/>
    <mergeCell ref="Z3351:AA3351"/>
    <mergeCell ref="AB3351:AC3351"/>
    <mergeCell ref="AD3351:AE3351"/>
    <mergeCell ref="AF3351:AG3351"/>
    <mergeCell ref="AH3351:AJ3351"/>
    <mergeCell ref="D3352:E3352"/>
    <mergeCell ref="F3352:J3352"/>
    <mergeCell ref="K3352:M3352"/>
    <mergeCell ref="N3352:Q3352"/>
    <mergeCell ref="R3352:U3352"/>
    <mergeCell ref="V3352:W3352"/>
    <mergeCell ref="X3352:Y3352"/>
    <mergeCell ref="Z3352:AA3352"/>
    <mergeCell ref="AB3352:AC3352"/>
    <mergeCell ref="AD3352:AE3352"/>
    <mergeCell ref="AF3352:AG3352"/>
    <mergeCell ref="AH3352:AJ3352"/>
    <mergeCell ref="D3353:E3353"/>
    <mergeCell ref="F3353:J3353"/>
    <mergeCell ref="K3353:M3353"/>
    <mergeCell ref="N3353:Q3353"/>
    <mergeCell ref="R3353:U3353"/>
    <mergeCell ref="V3353:W3353"/>
    <mergeCell ref="X3353:Y3353"/>
    <mergeCell ref="Z3353:AA3353"/>
    <mergeCell ref="AB3353:AC3353"/>
    <mergeCell ref="AD3353:AE3353"/>
    <mergeCell ref="AF3353:AG3353"/>
    <mergeCell ref="AH3353:AJ3353"/>
    <mergeCell ref="D3348:E3348"/>
    <mergeCell ref="F3348:J3348"/>
    <mergeCell ref="K3348:M3348"/>
    <mergeCell ref="N3348:Q3348"/>
    <mergeCell ref="R3348:U3348"/>
    <mergeCell ref="V3348:W3348"/>
    <mergeCell ref="X3348:Y3348"/>
    <mergeCell ref="Z3348:AA3348"/>
    <mergeCell ref="AB3348:AC3348"/>
    <mergeCell ref="AD3348:AE3348"/>
    <mergeCell ref="AF3348:AG3348"/>
    <mergeCell ref="AH3348:AJ3348"/>
    <mergeCell ref="D3349:E3349"/>
    <mergeCell ref="F3349:J3349"/>
    <mergeCell ref="K3349:M3349"/>
    <mergeCell ref="N3349:Q3349"/>
    <mergeCell ref="R3349:U3349"/>
    <mergeCell ref="V3349:W3349"/>
    <mergeCell ref="X3349:Y3349"/>
    <mergeCell ref="Z3349:AA3349"/>
    <mergeCell ref="AB3349:AC3349"/>
    <mergeCell ref="AD3349:AE3349"/>
    <mergeCell ref="AF3349:AG3349"/>
    <mergeCell ref="AH3349:AJ3349"/>
    <mergeCell ref="D3350:E3350"/>
    <mergeCell ref="F3350:J3350"/>
    <mergeCell ref="K3350:M3350"/>
    <mergeCell ref="N3350:Q3350"/>
    <mergeCell ref="R3350:U3350"/>
    <mergeCell ref="V3350:W3350"/>
    <mergeCell ref="X3350:Y3350"/>
    <mergeCell ref="Z3350:AA3350"/>
    <mergeCell ref="AB3350:AC3350"/>
    <mergeCell ref="AD3350:AE3350"/>
    <mergeCell ref="AF3350:AG3350"/>
    <mergeCell ref="AH3350:AJ3350"/>
    <mergeCell ref="D3345:E3345"/>
    <mergeCell ref="F3345:J3345"/>
    <mergeCell ref="K3345:M3345"/>
    <mergeCell ref="N3345:Q3345"/>
    <mergeCell ref="R3345:U3345"/>
    <mergeCell ref="V3345:W3345"/>
    <mergeCell ref="X3345:Y3345"/>
    <mergeCell ref="Z3345:AA3345"/>
    <mergeCell ref="AB3345:AC3345"/>
    <mergeCell ref="AD3345:AE3345"/>
    <mergeCell ref="AF3345:AG3345"/>
    <mergeCell ref="AH3345:AJ3345"/>
    <mergeCell ref="D3346:E3346"/>
    <mergeCell ref="F3346:J3346"/>
    <mergeCell ref="K3346:M3346"/>
    <mergeCell ref="N3346:Q3346"/>
    <mergeCell ref="R3346:U3346"/>
    <mergeCell ref="V3346:W3346"/>
    <mergeCell ref="X3346:Y3346"/>
    <mergeCell ref="Z3346:AA3346"/>
    <mergeCell ref="AB3346:AC3346"/>
    <mergeCell ref="AD3346:AE3346"/>
    <mergeCell ref="AF3346:AG3346"/>
    <mergeCell ref="AH3346:AJ3346"/>
    <mergeCell ref="D3347:E3347"/>
    <mergeCell ref="F3347:J3347"/>
    <mergeCell ref="K3347:M3347"/>
    <mergeCell ref="N3347:Q3347"/>
    <mergeCell ref="R3347:U3347"/>
    <mergeCell ref="V3347:W3347"/>
    <mergeCell ref="X3347:Y3347"/>
    <mergeCell ref="Z3347:AA3347"/>
    <mergeCell ref="AB3347:AC3347"/>
    <mergeCell ref="AD3347:AE3347"/>
    <mergeCell ref="AF3347:AG3347"/>
    <mergeCell ref="AH3347:AJ3347"/>
    <mergeCell ref="D3342:E3342"/>
    <mergeCell ref="F3342:J3342"/>
    <mergeCell ref="K3342:M3342"/>
    <mergeCell ref="N3342:Q3342"/>
    <mergeCell ref="R3342:U3342"/>
    <mergeCell ref="V3342:W3342"/>
    <mergeCell ref="X3342:Y3342"/>
    <mergeCell ref="Z3342:AA3342"/>
    <mergeCell ref="AB3342:AC3342"/>
    <mergeCell ref="AD3342:AE3342"/>
    <mergeCell ref="AF3342:AG3342"/>
    <mergeCell ref="AH3342:AJ3342"/>
    <mergeCell ref="D3343:E3343"/>
    <mergeCell ref="F3343:J3343"/>
    <mergeCell ref="K3343:M3343"/>
    <mergeCell ref="N3343:Q3343"/>
    <mergeCell ref="R3343:U3343"/>
    <mergeCell ref="V3343:W3343"/>
    <mergeCell ref="X3343:Y3343"/>
    <mergeCell ref="Z3343:AA3343"/>
    <mergeCell ref="AB3343:AC3343"/>
    <mergeCell ref="AD3343:AE3343"/>
    <mergeCell ref="AF3343:AG3343"/>
    <mergeCell ref="AH3343:AJ3343"/>
    <mergeCell ref="D3344:E3344"/>
    <mergeCell ref="F3344:J3344"/>
    <mergeCell ref="K3344:M3344"/>
    <mergeCell ref="N3344:Q3344"/>
    <mergeCell ref="R3344:U3344"/>
    <mergeCell ref="V3344:W3344"/>
    <mergeCell ref="X3344:Y3344"/>
    <mergeCell ref="Z3344:AA3344"/>
    <mergeCell ref="AB3344:AC3344"/>
    <mergeCell ref="AD3344:AE3344"/>
    <mergeCell ref="AF3344:AG3344"/>
    <mergeCell ref="AH3344:AJ3344"/>
    <mergeCell ref="D3339:E3339"/>
    <mergeCell ref="F3339:J3339"/>
    <mergeCell ref="K3339:M3339"/>
    <mergeCell ref="N3339:Q3339"/>
    <mergeCell ref="R3339:U3339"/>
    <mergeCell ref="V3339:W3339"/>
    <mergeCell ref="X3339:Y3339"/>
    <mergeCell ref="Z3339:AA3339"/>
    <mergeCell ref="AB3339:AC3339"/>
    <mergeCell ref="AD3339:AE3339"/>
    <mergeCell ref="AF3339:AG3339"/>
    <mergeCell ref="AH3339:AJ3339"/>
    <mergeCell ref="D3340:E3340"/>
    <mergeCell ref="F3340:J3340"/>
    <mergeCell ref="K3340:M3340"/>
    <mergeCell ref="N3340:Q3340"/>
    <mergeCell ref="R3340:U3340"/>
    <mergeCell ref="V3340:W3340"/>
    <mergeCell ref="X3340:Y3340"/>
    <mergeCell ref="Z3340:AA3340"/>
    <mergeCell ref="AB3340:AC3340"/>
    <mergeCell ref="AD3340:AE3340"/>
    <mergeCell ref="AF3340:AG3340"/>
    <mergeCell ref="AH3340:AJ3340"/>
    <mergeCell ref="D3341:E3341"/>
    <mergeCell ref="F3341:J3341"/>
    <mergeCell ref="K3341:M3341"/>
    <mergeCell ref="N3341:Q3341"/>
    <mergeCell ref="R3341:U3341"/>
    <mergeCell ref="V3341:W3341"/>
    <mergeCell ref="X3341:Y3341"/>
    <mergeCell ref="Z3341:AA3341"/>
    <mergeCell ref="AB3341:AC3341"/>
    <mergeCell ref="AD3341:AE3341"/>
    <mergeCell ref="AF3341:AG3341"/>
    <mergeCell ref="AH3341:AJ3341"/>
    <mergeCell ref="D3336:E3336"/>
    <mergeCell ref="F3336:J3336"/>
    <mergeCell ref="K3336:M3336"/>
    <mergeCell ref="N3336:Q3336"/>
    <mergeCell ref="R3336:U3336"/>
    <mergeCell ref="V3336:W3336"/>
    <mergeCell ref="X3336:Y3336"/>
    <mergeCell ref="Z3336:AA3336"/>
    <mergeCell ref="AB3336:AC3336"/>
    <mergeCell ref="AD3336:AE3336"/>
    <mergeCell ref="AF3336:AG3336"/>
    <mergeCell ref="AH3336:AJ3336"/>
    <mergeCell ref="D3337:E3337"/>
    <mergeCell ref="F3337:J3337"/>
    <mergeCell ref="K3337:M3337"/>
    <mergeCell ref="N3337:Q3337"/>
    <mergeCell ref="R3337:U3337"/>
    <mergeCell ref="V3337:W3337"/>
    <mergeCell ref="X3337:Y3337"/>
    <mergeCell ref="Z3337:AA3337"/>
    <mergeCell ref="AB3337:AC3337"/>
    <mergeCell ref="AD3337:AE3337"/>
    <mergeCell ref="AF3337:AG3337"/>
    <mergeCell ref="AH3337:AJ3337"/>
    <mergeCell ref="D3338:E3338"/>
    <mergeCell ref="F3338:J3338"/>
    <mergeCell ref="K3338:M3338"/>
    <mergeCell ref="N3338:Q3338"/>
    <mergeCell ref="R3338:U3338"/>
    <mergeCell ref="V3338:W3338"/>
    <mergeCell ref="X3338:Y3338"/>
    <mergeCell ref="Z3338:AA3338"/>
    <mergeCell ref="AB3338:AC3338"/>
    <mergeCell ref="AD3338:AE3338"/>
    <mergeCell ref="AF3338:AG3338"/>
    <mergeCell ref="AH3338:AJ3338"/>
    <mergeCell ref="D3333:E3333"/>
    <mergeCell ref="F3333:J3333"/>
    <mergeCell ref="K3333:M3333"/>
    <mergeCell ref="N3333:Q3333"/>
    <mergeCell ref="R3333:U3333"/>
    <mergeCell ref="V3333:W3333"/>
    <mergeCell ref="X3333:Y3333"/>
    <mergeCell ref="Z3333:AA3333"/>
    <mergeCell ref="AB3333:AC3333"/>
    <mergeCell ref="AD3333:AE3333"/>
    <mergeCell ref="AF3333:AG3333"/>
    <mergeCell ref="AH3333:AJ3333"/>
    <mergeCell ref="D3334:E3334"/>
    <mergeCell ref="F3334:J3334"/>
    <mergeCell ref="K3334:M3334"/>
    <mergeCell ref="N3334:Q3334"/>
    <mergeCell ref="R3334:U3334"/>
    <mergeCell ref="V3334:W3334"/>
    <mergeCell ref="X3334:Y3334"/>
    <mergeCell ref="Z3334:AA3334"/>
    <mergeCell ref="AB3334:AC3334"/>
    <mergeCell ref="AD3334:AE3334"/>
    <mergeCell ref="AF3334:AG3334"/>
    <mergeCell ref="AH3334:AJ3334"/>
    <mergeCell ref="D3335:E3335"/>
    <mergeCell ref="F3335:J3335"/>
    <mergeCell ref="K3335:M3335"/>
    <mergeCell ref="N3335:Q3335"/>
    <mergeCell ref="R3335:U3335"/>
    <mergeCell ref="V3335:W3335"/>
    <mergeCell ref="X3335:Y3335"/>
    <mergeCell ref="Z3335:AA3335"/>
    <mergeCell ref="AB3335:AC3335"/>
    <mergeCell ref="AD3335:AE3335"/>
    <mergeCell ref="AF3335:AG3335"/>
    <mergeCell ref="AH3335:AJ3335"/>
    <mergeCell ref="D3330:E3330"/>
    <mergeCell ref="F3330:J3330"/>
    <mergeCell ref="K3330:M3330"/>
    <mergeCell ref="N3330:Q3330"/>
    <mergeCell ref="R3330:U3330"/>
    <mergeCell ref="V3330:W3330"/>
    <mergeCell ref="X3330:Y3330"/>
    <mergeCell ref="Z3330:AA3330"/>
    <mergeCell ref="AB3330:AC3330"/>
    <mergeCell ref="AD3330:AE3330"/>
    <mergeCell ref="AF3330:AG3330"/>
    <mergeCell ref="AH3330:AJ3330"/>
    <mergeCell ref="D3331:E3331"/>
    <mergeCell ref="F3331:J3331"/>
    <mergeCell ref="K3331:M3331"/>
    <mergeCell ref="N3331:Q3331"/>
    <mergeCell ref="R3331:U3331"/>
    <mergeCell ref="V3331:W3331"/>
    <mergeCell ref="X3331:Y3331"/>
    <mergeCell ref="Z3331:AA3331"/>
    <mergeCell ref="AB3331:AC3331"/>
    <mergeCell ref="AD3331:AE3331"/>
    <mergeCell ref="AF3331:AG3331"/>
    <mergeCell ref="AH3331:AJ3331"/>
    <mergeCell ref="D3332:E3332"/>
    <mergeCell ref="F3332:J3332"/>
    <mergeCell ref="K3332:M3332"/>
    <mergeCell ref="N3332:Q3332"/>
    <mergeCell ref="R3332:U3332"/>
    <mergeCell ref="V3332:W3332"/>
    <mergeCell ref="X3332:Y3332"/>
    <mergeCell ref="Z3332:AA3332"/>
    <mergeCell ref="AB3332:AC3332"/>
    <mergeCell ref="AD3332:AE3332"/>
    <mergeCell ref="AF3332:AG3332"/>
    <mergeCell ref="AH3332:AJ3332"/>
    <mergeCell ref="B3320:F3320"/>
    <mergeCell ref="H3320:R3320"/>
    <mergeCell ref="AB3321:AG3325"/>
    <mergeCell ref="B3322:E3322"/>
    <mergeCell ref="H3322:N3322"/>
    <mergeCell ref="O3322:R3322"/>
    <mergeCell ref="T3322:AA3322"/>
    <mergeCell ref="B3327:B3328"/>
    <mergeCell ref="D3327:E3328"/>
    <mergeCell ref="G3327:H3328"/>
    <mergeCell ref="J3327:M3328"/>
    <mergeCell ref="N3327:O3328"/>
    <mergeCell ref="Q3327:S3328"/>
    <mergeCell ref="T3327:U3328"/>
    <mergeCell ref="X3327:Y3328"/>
    <mergeCell ref="Z3327:AA3328"/>
    <mergeCell ref="AB3327:AB3328"/>
    <mergeCell ref="AC3327:AC3328"/>
    <mergeCell ref="AE3327:AE3328"/>
    <mergeCell ref="AF3327:AF3328"/>
    <mergeCell ref="AG3327:AH3328"/>
    <mergeCell ref="D3329:E3329"/>
    <mergeCell ref="F3329:J3329"/>
    <mergeCell ref="K3329:M3329"/>
    <mergeCell ref="N3329:Q3329"/>
    <mergeCell ref="R3329:U3329"/>
    <mergeCell ref="V3329:W3329"/>
    <mergeCell ref="X3329:Y3329"/>
    <mergeCell ref="Z3329:AA3329"/>
    <mergeCell ref="AB3329:AC3329"/>
    <mergeCell ref="AD3329:AE3329"/>
    <mergeCell ref="AF3329:AG3329"/>
    <mergeCell ref="AH3329:AJ3329"/>
    <mergeCell ref="D3311:E3311"/>
    <mergeCell ref="F3311:J3311"/>
    <mergeCell ref="K3311:M3311"/>
    <mergeCell ref="N3311:Q3311"/>
    <mergeCell ref="R3311:U3311"/>
    <mergeCell ref="V3311:W3311"/>
    <mergeCell ref="D3312:E3312"/>
    <mergeCell ref="F3312:J3312"/>
    <mergeCell ref="K3312:M3312"/>
    <mergeCell ref="N3312:Q3312"/>
    <mergeCell ref="R3312:U3312"/>
    <mergeCell ref="V3312:W3312"/>
    <mergeCell ref="D3313:E3313"/>
    <mergeCell ref="F3313:J3313"/>
    <mergeCell ref="K3313:M3313"/>
    <mergeCell ref="N3313:Q3313"/>
    <mergeCell ref="R3313:U3313"/>
    <mergeCell ref="V3313:W3313"/>
    <mergeCell ref="D3314:E3314"/>
    <mergeCell ref="F3314:J3314"/>
    <mergeCell ref="K3314:M3314"/>
    <mergeCell ref="N3314:Q3314"/>
    <mergeCell ref="R3314:U3314"/>
    <mergeCell ref="V3314:W3314"/>
    <mergeCell ref="D3315:E3315"/>
    <mergeCell ref="F3315:J3315"/>
    <mergeCell ref="K3315:M3315"/>
    <mergeCell ref="N3315:Q3315"/>
    <mergeCell ref="R3315:U3315"/>
    <mergeCell ref="V3315:W3315"/>
    <mergeCell ref="D3316:E3316"/>
    <mergeCell ref="F3316:J3316"/>
    <mergeCell ref="K3316:M3316"/>
    <mergeCell ref="N3316:Q3316"/>
    <mergeCell ref="R3316:U3316"/>
    <mergeCell ref="V3316:W3316"/>
    <mergeCell ref="D3305:E3305"/>
    <mergeCell ref="F3305:J3305"/>
    <mergeCell ref="K3305:M3305"/>
    <mergeCell ref="N3305:Q3305"/>
    <mergeCell ref="R3305:U3305"/>
    <mergeCell ref="V3305:W3305"/>
    <mergeCell ref="D3306:E3306"/>
    <mergeCell ref="F3306:J3306"/>
    <mergeCell ref="K3306:M3306"/>
    <mergeCell ref="N3306:Q3306"/>
    <mergeCell ref="R3306:U3306"/>
    <mergeCell ref="V3306:W3306"/>
    <mergeCell ref="D3307:E3307"/>
    <mergeCell ref="F3307:J3307"/>
    <mergeCell ref="K3307:M3307"/>
    <mergeCell ref="N3307:Q3307"/>
    <mergeCell ref="R3307:U3307"/>
    <mergeCell ref="V3307:W3307"/>
    <mergeCell ref="D3308:E3308"/>
    <mergeCell ref="F3308:J3308"/>
    <mergeCell ref="K3308:M3308"/>
    <mergeCell ref="N3308:Q3308"/>
    <mergeCell ref="R3308:U3308"/>
    <mergeCell ref="V3308:W3308"/>
    <mergeCell ref="D3309:E3309"/>
    <mergeCell ref="F3309:J3309"/>
    <mergeCell ref="K3309:M3309"/>
    <mergeCell ref="N3309:Q3309"/>
    <mergeCell ref="R3309:U3309"/>
    <mergeCell ref="V3309:W3309"/>
    <mergeCell ref="D3310:E3310"/>
    <mergeCell ref="F3310:J3310"/>
    <mergeCell ref="K3310:M3310"/>
    <mergeCell ref="N3310:Q3310"/>
    <mergeCell ref="R3310:U3310"/>
    <mergeCell ref="V3310:W3310"/>
    <mergeCell ref="D3299:E3299"/>
    <mergeCell ref="F3299:J3299"/>
    <mergeCell ref="K3299:M3299"/>
    <mergeCell ref="N3299:Q3299"/>
    <mergeCell ref="R3299:U3299"/>
    <mergeCell ref="V3299:W3299"/>
    <mergeCell ref="D3300:E3300"/>
    <mergeCell ref="F3300:J3300"/>
    <mergeCell ref="K3300:M3300"/>
    <mergeCell ref="N3300:Q3300"/>
    <mergeCell ref="R3300:U3300"/>
    <mergeCell ref="V3300:W3300"/>
    <mergeCell ref="D3301:E3301"/>
    <mergeCell ref="F3301:J3301"/>
    <mergeCell ref="K3301:M3301"/>
    <mergeCell ref="N3301:Q3301"/>
    <mergeCell ref="R3301:U3301"/>
    <mergeCell ref="V3301:W3301"/>
    <mergeCell ref="D3302:E3302"/>
    <mergeCell ref="F3302:J3302"/>
    <mergeCell ref="K3302:M3302"/>
    <mergeCell ref="N3302:Q3302"/>
    <mergeCell ref="R3302:U3302"/>
    <mergeCell ref="V3302:W3302"/>
    <mergeCell ref="D3303:E3303"/>
    <mergeCell ref="F3303:J3303"/>
    <mergeCell ref="K3303:M3303"/>
    <mergeCell ref="N3303:Q3303"/>
    <mergeCell ref="R3303:U3303"/>
    <mergeCell ref="V3303:W3303"/>
    <mergeCell ref="D3304:E3304"/>
    <mergeCell ref="F3304:J3304"/>
    <mergeCell ref="K3304:M3304"/>
    <mergeCell ref="N3304:Q3304"/>
    <mergeCell ref="R3304:U3304"/>
    <mergeCell ref="V3304:W3304"/>
    <mergeCell ref="D3293:E3293"/>
    <mergeCell ref="F3293:J3293"/>
    <mergeCell ref="K3293:M3293"/>
    <mergeCell ref="N3293:Q3293"/>
    <mergeCell ref="R3293:U3293"/>
    <mergeCell ref="V3293:W3293"/>
    <mergeCell ref="T3291:U3292"/>
    <mergeCell ref="X3291:Y3292"/>
    <mergeCell ref="D3294:E3294"/>
    <mergeCell ref="F3294:J3294"/>
    <mergeCell ref="K3294:M3294"/>
    <mergeCell ref="N3294:Q3294"/>
    <mergeCell ref="R3294:U3294"/>
    <mergeCell ref="V3294:W3294"/>
    <mergeCell ref="D3295:E3295"/>
    <mergeCell ref="F3295:J3295"/>
    <mergeCell ref="K3295:M3295"/>
    <mergeCell ref="N3295:Q3295"/>
    <mergeCell ref="R3295:U3295"/>
    <mergeCell ref="V3295:W3295"/>
    <mergeCell ref="D3296:E3296"/>
    <mergeCell ref="F3296:J3296"/>
    <mergeCell ref="K3296:M3296"/>
    <mergeCell ref="N3296:Q3296"/>
    <mergeCell ref="R3296:U3296"/>
    <mergeCell ref="V3296:W3296"/>
    <mergeCell ref="D3297:E3297"/>
    <mergeCell ref="F3297:J3297"/>
    <mergeCell ref="K3297:M3297"/>
    <mergeCell ref="N3297:Q3297"/>
    <mergeCell ref="R3297:U3297"/>
    <mergeCell ref="V3297:W3297"/>
    <mergeCell ref="D3298:E3298"/>
    <mergeCell ref="F3298:J3298"/>
    <mergeCell ref="K3298:M3298"/>
    <mergeCell ref="N3298:Q3298"/>
    <mergeCell ref="R3298:U3298"/>
    <mergeCell ref="V3298:W3298"/>
    <mergeCell ref="D3281:E3281"/>
    <mergeCell ref="F3281:J3281"/>
    <mergeCell ref="K3281:M3281"/>
    <mergeCell ref="N3281:Q3281"/>
    <mergeCell ref="R3281:U3281"/>
    <mergeCell ref="V3281:W3281"/>
    <mergeCell ref="X3281:Y3281"/>
    <mergeCell ref="Z3281:AA3281"/>
    <mergeCell ref="AB3281:AC3281"/>
    <mergeCell ref="AD3281:AE3281"/>
    <mergeCell ref="AF3281:AG3281"/>
    <mergeCell ref="AH3281:AJ3281"/>
    <mergeCell ref="D3282:E3282"/>
    <mergeCell ref="F3282:J3282"/>
    <mergeCell ref="K3282:M3282"/>
    <mergeCell ref="N3282:Q3282"/>
    <mergeCell ref="R3282:U3282"/>
    <mergeCell ref="V3282:W3282"/>
    <mergeCell ref="X3282:Y3282"/>
    <mergeCell ref="Z3282:AA3282"/>
    <mergeCell ref="AB3282:AC3282"/>
    <mergeCell ref="AD3282:AE3282"/>
    <mergeCell ref="AF3282:AG3282"/>
    <mergeCell ref="AH3282:AJ3282"/>
    <mergeCell ref="B3283:E3283"/>
    <mergeCell ref="B3284:F3284"/>
    <mergeCell ref="H3284:R3284"/>
    <mergeCell ref="AB3285:AG3289"/>
    <mergeCell ref="B3286:E3286"/>
    <mergeCell ref="H3286:N3286"/>
    <mergeCell ref="O3286:R3286"/>
    <mergeCell ref="T3286:AA3286"/>
    <mergeCell ref="Z3291:AA3292"/>
    <mergeCell ref="AB3291:AB3292"/>
    <mergeCell ref="AC3291:AC3292"/>
    <mergeCell ref="AE3291:AE3292"/>
    <mergeCell ref="B3291:B3292"/>
    <mergeCell ref="D3291:E3292"/>
    <mergeCell ref="G3291:H3292"/>
    <mergeCell ref="J3291:M3292"/>
    <mergeCell ref="N3291:O3292"/>
    <mergeCell ref="Q3291:S3292"/>
    <mergeCell ref="AF3291:AF3292"/>
    <mergeCell ref="AG3291:AH3292"/>
    <mergeCell ref="D3278:E3278"/>
    <mergeCell ref="F3278:J3278"/>
    <mergeCell ref="K3278:M3278"/>
    <mergeCell ref="N3278:Q3278"/>
    <mergeCell ref="R3278:U3278"/>
    <mergeCell ref="V3278:W3278"/>
    <mergeCell ref="X3278:Y3278"/>
    <mergeCell ref="Z3278:AA3278"/>
    <mergeCell ref="AB3278:AC3278"/>
    <mergeCell ref="AD3278:AE3278"/>
    <mergeCell ref="AF3278:AG3278"/>
    <mergeCell ref="AH3278:AJ3278"/>
    <mergeCell ref="D3279:E3279"/>
    <mergeCell ref="F3279:J3279"/>
    <mergeCell ref="K3279:M3279"/>
    <mergeCell ref="N3279:Q3279"/>
    <mergeCell ref="R3279:U3279"/>
    <mergeCell ref="V3279:W3279"/>
    <mergeCell ref="X3279:Y3279"/>
    <mergeCell ref="Z3279:AA3279"/>
    <mergeCell ref="AB3279:AC3279"/>
    <mergeCell ref="AD3279:AE3279"/>
    <mergeCell ref="AF3279:AG3279"/>
    <mergeCell ref="AH3279:AJ3279"/>
    <mergeCell ref="D3280:E3280"/>
    <mergeCell ref="F3280:J3280"/>
    <mergeCell ref="K3280:M3280"/>
    <mergeCell ref="N3280:Q3280"/>
    <mergeCell ref="R3280:U3280"/>
    <mergeCell ref="V3280:W3280"/>
    <mergeCell ref="X3280:Y3280"/>
    <mergeCell ref="Z3280:AA3280"/>
    <mergeCell ref="AB3280:AC3280"/>
    <mergeCell ref="AD3280:AE3280"/>
    <mergeCell ref="AF3280:AG3280"/>
    <mergeCell ref="AH3280:AJ3280"/>
    <mergeCell ref="D3275:E3275"/>
    <mergeCell ref="F3275:J3275"/>
    <mergeCell ref="K3275:M3275"/>
    <mergeCell ref="N3275:Q3275"/>
    <mergeCell ref="R3275:U3275"/>
    <mergeCell ref="V3275:W3275"/>
    <mergeCell ref="X3275:Y3275"/>
    <mergeCell ref="Z3275:AA3275"/>
    <mergeCell ref="AB3275:AC3275"/>
    <mergeCell ref="AD3275:AE3275"/>
    <mergeCell ref="AF3275:AG3275"/>
    <mergeCell ref="AH3275:AJ3275"/>
    <mergeCell ref="D3276:E3276"/>
    <mergeCell ref="F3276:J3276"/>
    <mergeCell ref="K3276:M3276"/>
    <mergeCell ref="N3276:Q3276"/>
    <mergeCell ref="R3276:U3276"/>
    <mergeCell ref="V3276:W3276"/>
    <mergeCell ref="X3276:Y3276"/>
    <mergeCell ref="Z3276:AA3276"/>
    <mergeCell ref="AB3276:AC3276"/>
    <mergeCell ref="AD3276:AE3276"/>
    <mergeCell ref="AF3276:AG3276"/>
    <mergeCell ref="AH3276:AJ3276"/>
    <mergeCell ref="D3277:E3277"/>
    <mergeCell ref="F3277:J3277"/>
    <mergeCell ref="K3277:M3277"/>
    <mergeCell ref="N3277:Q3277"/>
    <mergeCell ref="R3277:U3277"/>
    <mergeCell ref="V3277:W3277"/>
    <mergeCell ref="X3277:Y3277"/>
    <mergeCell ref="Z3277:AA3277"/>
    <mergeCell ref="AB3277:AC3277"/>
    <mergeCell ref="AD3277:AE3277"/>
    <mergeCell ref="AF3277:AG3277"/>
    <mergeCell ref="AH3277:AJ3277"/>
    <mergeCell ref="D3272:E3272"/>
    <mergeCell ref="F3272:J3272"/>
    <mergeCell ref="K3272:M3272"/>
    <mergeCell ref="N3272:Q3272"/>
    <mergeCell ref="R3272:U3272"/>
    <mergeCell ref="V3272:W3272"/>
    <mergeCell ref="X3272:Y3272"/>
    <mergeCell ref="Z3272:AA3272"/>
    <mergeCell ref="AB3272:AC3272"/>
    <mergeCell ref="AD3272:AE3272"/>
    <mergeCell ref="AF3272:AG3272"/>
    <mergeCell ref="AH3272:AJ3272"/>
    <mergeCell ref="D3273:E3273"/>
    <mergeCell ref="F3273:J3273"/>
    <mergeCell ref="K3273:M3273"/>
    <mergeCell ref="N3273:Q3273"/>
    <mergeCell ref="R3273:U3273"/>
    <mergeCell ref="V3273:W3273"/>
    <mergeCell ref="X3273:Y3273"/>
    <mergeCell ref="Z3273:AA3273"/>
    <mergeCell ref="AB3273:AC3273"/>
    <mergeCell ref="AD3273:AE3273"/>
    <mergeCell ref="AF3273:AG3273"/>
    <mergeCell ref="AH3273:AJ3273"/>
    <mergeCell ref="D3274:E3274"/>
    <mergeCell ref="F3274:J3274"/>
    <mergeCell ref="K3274:M3274"/>
    <mergeCell ref="N3274:Q3274"/>
    <mergeCell ref="R3274:U3274"/>
    <mergeCell ref="V3274:W3274"/>
    <mergeCell ref="X3274:Y3274"/>
    <mergeCell ref="Z3274:AA3274"/>
    <mergeCell ref="AB3274:AC3274"/>
    <mergeCell ref="AD3274:AE3274"/>
    <mergeCell ref="AF3274:AG3274"/>
    <mergeCell ref="AH3274:AJ3274"/>
    <mergeCell ref="D3269:E3269"/>
    <mergeCell ref="F3269:J3269"/>
    <mergeCell ref="K3269:M3269"/>
    <mergeCell ref="N3269:Q3269"/>
    <mergeCell ref="R3269:U3269"/>
    <mergeCell ref="V3269:W3269"/>
    <mergeCell ref="X3269:Y3269"/>
    <mergeCell ref="Z3269:AA3269"/>
    <mergeCell ref="AB3269:AC3269"/>
    <mergeCell ref="AD3269:AE3269"/>
    <mergeCell ref="AF3269:AG3269"/>
    <mergeCell ref="AH3269:AJ3269"/>
    <mergeCell ref="D3270:E3270"/>
    <mergeCell ref="F3270:J3270"/>
    <mergeCell ref="K3270:M3270"/>
    <mergeCell ref="N3270:Q3270"/>
    <mergeCell ref="R3270:U3270"/>
    <mergeCell ref="V3270:W3270"/>
    <mergeCell ref="X3270:Y3270"/>
    <mergeCell ref="Z3270:AA3270"/>
    <mergeCell ref="AB3270:AC3270"/>
    <mergeCell ref="AD3270:AE3270"/>
    <mergeCell ref="AF3270:AG3270"/>
    <mergeCell ref="AH3270:AJ3270"/>
    <mergeCell ref="D3271:E3271"/>
    <mergeCell ref="F3271:J3271"/>
    <mergeCell ref="K3271:M3271"/>
    <mergeCell ref="N3271:Q3271"/>
    <mergeCell ref="R3271:U3271"/>
    <mergeCell ref="V3271:W3271"/>
    <mergeCell ref="X3271:Y3271"/>
    <mergeCell ref="Z3271:AA3271"/>
    <mergeCell ref="AB3271:AC3271"/>
    <mergeCell ref="AD3271:AE3271"/>
    <mergeCell ref="AF3271:AG3271"/>
    <mergeCell ref="AH3271:AJ3271"/>
    <mergeCell ref="D3266:E3266"/>
    <mergeCell ref="F3266:J3266"/>
    <mergeCell ref="K3266:M3266"/>
    <mergeCell ref="N3266:Q3266"/>
    <mergeCell ref="R3266:U3266"/>
    <mergeCell ref="V3266:W3266"/>
    <mergeCell ref="X3266:Y3266"/>
    <mergeCell ref="Z3266:AA3266"/>
    <mergeCell ref="AB3266:AC3266"/>
    <mergeCell ref="AD3266:AE3266"/>
    <mergeCell ref="AF3266:AG3266"/>
    <mergeCell ref="AH3266:AJ3266"/>
    <mergeCell ref="D3267:E3267"/>
    <mergeCell ref="F3267:J3267"/>
    <mergeCell ref="K3267:M3267"/>
    <mergeCell ref="N3267:Q3267"/>
    <mergeCell ref="R3267:U3267"/>
    <mergeCell ref="V3267:W3267"/>
    <mergeCell ref="X3267:Y3267"/>
    <mergeCell ref="Z3267:AA3267"/>
    <mergeCell ref="AB3267:AC3267"/>
    <mergeCell ref="AD3267:AE3267"/>
    <mergeCell ref="AF3267:AG3267"/>
    <mergeCell ref="AH3267:AJ3267"/>
    <mergeCell ref="D3268:E3268"/>
    <mergeCell ref="F3268:J3268"/>
    <mergeCell ref="K3268:M3268"/>
    <mergeCell ref="N3268:Q3268"/>
    <mergeCell ref="R3268:U3268"/>
    <mergeCell ref="V3268:W3268"/>
    <mergeCell ref="X3268:Y3268"/>
    <mergeCell ref="Z3268:AA3268"/>
    <mergeCell ref="AB3268:AC3268"/>
    <mergeCell ref="AD3268:AE3268"/>
    <mergeCell ref="AF3268:AG3268"/>
    <mergeCell ref="AH3268:AJ3268"/>
    <mergeCell ref="D3263:E3263"/>
    <mergeCell ref="F3263:J3263"/>
    <mergeCell ref="K3263:M3263"/>
    <mergeCell ref="N3263:Q3263"/>
    <mergeCell ref="R3263:U3263"/>
    <mergeCell ref="V3263:W3263"/>
    <mergeCell ref="X3263:Y3263"/>
    <mergeCell ref="Z3263:AA3263"/>
    <mergeCell ref="AB3263:AC3263"/>
    <mergeCell ref="AD3263:AE3263"/>
    <mergeCell ref="AF3263:AG3263"/>
    <mergeCell ref="AH3263:AJ3263"/>
    <mergeCell ref="D3264:E3264"/>
    <mergeCell ref="F3264:J3264"/>
    <mergeCell ref="K3264:M3264"/>
    <mergeCell ref="N3264:Q3264"/>
    <mergeCell ref="R3264:U3264"/>
    <mergeCell ref="V3264:W3264"/>
    <mergeCell ref="X3264:Y3264"/>
    <mergeCell ref="Z3264:AA3264"/>
    <mergeCell ref="AB3264:AC3264"/>
    <mergeCell ref="AD3264:AE3264"/>
    <mergeCell ref="AF3264:AG3264"/>
    <mergeCell ref="AH3264:AJ3264"/>
    <mergeCell ref="D3265:E3265"/>
    <mergeCell ref="F3265:J3265"/>
    <mergeCell ref="K3265:M3265"/>
    <mergeCell ref="N3265:Q3265"/>
    <mergeCell ref="R3265:U3265"/>
    <mergeCell ref="V3265:W3265"/>
    <mergeCell ref="X3265:Y3265"/>
    <mergeCell ref="Z3265:AA3265"/>
    <mergeCell ref="AB3265:AC3265"/>
    <mergeCell ref="AD3265:AE3265"/>
    <mergeCell ref="AF3265:AG3265"/>
    <mergeCell ref="AH3265:AJ3265"/>
    <mergeCell ref="D3260:E3260"/>
    <mergeCell ref="F3260:J3260"/>
    <mergeCell ref="K3260:M3260"/>
    <mergeCell ref="N3260:Q3260"/>
    <mergeCell ref="R3260:U3260"/>
    <mergeCell ref="V3260:W3260"/>
    <mergeCell ref="X3260:Y3260"/>
    <mergeCell ref="Z3260:AA3260"/>
    <mergeCell ref="AB3260:AC3260"/>
    <mergeCell ref="AD3260:AE3260"/>
    <mergeCell ref="AF3260:AG3260"/>
    <mergeCell ref="AH3260:AJ3260"/>
    <mergeCell ref="D3261:E3261"/>
    <mergeCell ref="F3261:J3261"/>
    <mergeCell ref="K3261:M3261"/>
    <mergeCell ref="N3261:Q3261"/>
    <mergeCell ref="R3261:U3261"/>
    <mergeCell ref="V3261:W3261"/>
    <mergeCell ref="X3261:Y3261"/>
    <mergeCell ref="Z3261:AA3261"/>
    <mergeCell ref="AB3261:AC3261"/>
    <mergeCell ref="AD3261:AE3261"/>
    <mergeCell ref="AF3261:AG3261"/>
    <mergeCell ref="AH3261:AJ3261"/>
    <mergeCell ref="D3262:E3262"/>
    <mergeCell ref="F3262:J3262"/>
    <mergeCell ref="K3262:M3262"/>
    <mergeCell ref="N3262:Q3262"/>
    <mergeCell ref="R3262:U3262"/>
    <mergeCell ref="V3262:W3262"/>
    <mergeCell ref="X3262:Y3262"/>
    <mergeCell ref="Z3262:AA3262"/>
    <mergeCell ref="AB3262:AC3262"/>
    <mergeCell ref="AD3262:AE3262"/>
    <mergeCell ref="AF3262:AG3262"/>
    <mergeCell ref="AH3262:AJ3262"/>
    <mergeCell ref="D3257:E3257"/>
    <mergeCell ref="F3257:J3257"/>
    <mergeCell ref="K3257:M3257"/>
    <mergeCell ref="N3257:Q3257"/>
    <mergeCell ref="R3257:U3257"/>
    <mergeCell ref="V3257:W3257"/>
    <mergeCell ref="X3257:Y3257"/>
    <mergeCell ref="Z3257:AA3257"/>
    <mergeCell ref="AB3257:AC3257"/>
    <mergeCell ref="AD3257:AE3257"/>
    <mergeCell ref="AF3257:AG3257"/>
    <mergeCell ref="AH3257:AJ3257"/>
    <mergeCell ref="D3258:E3258"/>
    <mergeCell ref="F3258:J3258"/>
    <mergeCell ref="K3258:M3258"/>
    <mergeCell ref="N3258:Q3258"/>
    <mergeCell ref="R3258:U3258"/>
    <mergeCell ref="V3258:W3258"/>
    <mergeCell ref="X3258:Y3258"/>
    <mergeCell ref="Z3258:AA3258"/>
    <mergeCell ref="AB3258:AC3258"/>
    <mergeCell ref="AD3258:AE3258"/>
    <mergeCell ref="AF3258:AG3258"/>
    <mergeCell ref="AH3258:AJ3258"/>
    <mergeCell ref="D3259:E3259"/>
    <mergeCell ref="F3259:J3259"/>
    <mergeCell ref="K3259:M3259"/>
    <mergeCell ref="N3259:Q3259"/>
    <mergeCell ref="R3259:U3259"/>
    <mergeCell ref="V3259:W3259"/>
    <mergeCell ref="X3259:Y3259"/>
    <mergeCell ref="Z3259:AA3259"/>
    <mergeCell ref="AB3259:AC3259"/>
    <mergeCell ref="AD3259:AE3259"/>
    <mergeCell ref="AF3259:AG3259"/>
    <mergeCell ref="AH3259:AJ3259"/>
    <mergeCell ref="D3254:E3254"/>
    <mergeCell ref="F3254:J3254"/>
    <mergeCell ref="K3254:M3254"/>
    <mergeCell ref="N3254:Q3254"/>
    <mergeCell ref="R3254:U3254"/>
    <mergeCell ref="V3254:W3254"/>
    <mergeCell ref="X3254:Y3254"/>
    <mergeCell ref="Z3254:AA3254"/>
    <mergeCell ref="AB3254:AC3254"/>
    <mergeCell ref="AD3254:AE3254"/>
    <mergeCell ref="AF3254:AG3254"/>
    <mergeCell ref="AH3254:AJ3254"/>
    <mergeCell ref="D3255:E3255"/>
    <mergeCell ref="F3255:J3255"/>
    <mergeCell ref="K3255:M3255"/>
    <mergeCell ref="N3255:Q3255"/>
    <mergeCell ref="R3255:U3255"/>
    <mergeCell ref="V3255:W3255"/>
    <mergeCell ref="X3255:Y3255"/>
    <mergeCell ref="Z3255:AA3255"/>
    <mergeCell ref="AB3255:AC3255"/>
    <mergeCell ref="AD3255:AE3255"/>
    <mergeCell ref="AF3255:AG3255"/>
    <mergeCell ref="AH3255:AJ3255"/>
    <mergeCell ref="D3256:E3256"/>
    <mergeCell ref="F3256:J3256"/>
    <mergeCell ref="K3256:M3256"/>
    <mergeCell ref="N3256:Q3256"/>
    <mergeCell ref="R3256:U3256"/>
    <mergeCell ref="V3256:W3256"/>
    <mergeCell ref="X3256:Y3256"/>
    <mergeCell ref="Z3256:AA3256"/>
    <mergeCell ref="AB3256:AC3256"/>
    <mergeCell ref="AD3256:AE3256"/>
    <mergeCell ref="AF3256:AG3256"/>
    <mergeCell ref="AH3256:AJ3256"/>
    <mergeCell ref="D3251:E3251"/>
    <mergeCell ref="F3251:J3251"/>
    <mergeCell ref="K3251:M3251"/>
    <mergeCell ref="N3251:Q3251"/>
    <mergeCell ref="R3251:U3251"/>
    <mergeCell ref="V3251:W3251"/>
    <mergeCell ref="X3251:Y3251"/>
    <mergeCell ref="Z3251:AA3251"/>
    <mergeCell ref="AB3251:AC3251"/>
    <mergeCell ref="AD3251:AE3251"/>
    <mergeCell ref="AF3251:AG3251"/>
    <mergeCell ref="AH3251:AJ3251"/>
    <mergeCell ref="D3252:E3252"/>
    <mergeCell ref="F3252:J3252"/>
    <mergeCell ref="K3252:M3252"/>
    <mergeCell ref="N3252:Q3252"/>
    <mergeCell ref="R3252:U3252"/>
    <mergeCell ref="V3252:W3252"/>
    <mergeCell ref="X3252:Y3252"/>
    <mergeCell ref="Z3252:AA3252"/>
    <mergeCell ref="AB3252:AC3252"/>
    <mergeCell ref="AD3252:AE3252"/>
    <mergeCell ref="AF3252:AG3252"/>
    <mergeCell ref="AH3252:AJ3252"/>
    <mergeCell ref="D3253:E3253"/>
    <mergeCell ref="F3253:J3253"/>
    <mergeCell ref="K3253:M3253"/>
    <mergeCell ref="N3253:Q3253"/>
    <mergeCell ref="R3253:U3253"/>
    <mergeCell ref="V3253:W3253"/>
    <mergeCell ref="X3253:Y3253"/>
    <mergeCell ref="Z3253:AA3253"/>
    <mergeCell ref="AB3253:AC3253"/>
    <mergeCell ref="AD3253:AE3253"/>
    <mergeCell ref="AF3253:AG3253"/>
    <mergeCell ref="AH3253:AJ3253"/>
    <mergeCell ref="D3248:E3248"/>
    <mergeCell ref="F3248:J3248"/>
    <mergeCell ref="K3248:M3248"/>
    <mergeCell ref="N3248:Q3248"/>
    <mergeCell ref="R3248:U3248"/>
    <mergeCell ref="V3248:W3248"/>
    <mergeCell ref="X3248:Y3248"/>
    <mergeCell ref="Z3248:AA3248"/>
    <mergeCell ref="AB3248:AC3248"/>
    <mergeCell ref="AD3248:AE3248"/>
    <mergeCell ref="AF3248:AG3248"/>
    <mergeCell ref="AH3248:AJ3248"/>
    <mergeCell ref="D3249:E3249"/>
    <mergeCell ref="F3249:J3249"/>
    <mergeCell ref="K3249:M3249"/>
    <mergeCell ref="N3249:Q3249"/>
    <mergeCell ref="R3249:U3249"/>
    <mergeCell ref="V3249:W3249"/>
    <mergeCell ref="X3249:Y3249"/>
    <mergeCell ref="Z3249:AA3249"/>
    <mergeCell ref="AB3249:AC3249"/>
    <mergeCell ref="AD3249:AE3249"/>
    <mergeCell ref="AF3249:AG3249"/>
    <mergeCell ref="AH3249:AJ3249"/>
    <mergeCell ref="D3250:E3250"/>
    <mergeCell ref="F3250:J3250"/>
    <mergeCell ref="K3250:M3250"/>
    <mergeCell ref="N3250:Q3250"/>
    <mergeCell ref="R3250:U3250"/>
    <mergeCell ref="V3250:W3250"/>
    <mergeCell ref="X3250:Y3250"/>
    <mergeCell ref="Z3250:AA3250"/>
    <mergeCell ref="AB3250:AC3250"/>
    <mergeCell ref="AD3250:AE3250"/>
    <mergeCell ref="AF3250:AG3250"/>
    <mergeCell ref="AH3250:AJ3250"/>
    <mergeCell ref="D3245:E3245"/>
    <mergeCell ref="F3245:J3245"/>
    <mergeCell ref="K3245:M3245"/>
    <mergeCell ref="N3245:Q3245"/>
    <mergeCell ref="R3245:U3245"/>
    <mergeCell ref="V3245:W3245"/>
    <mergeCell ref="X3245:Y3245"/>
    <mergeCell ref="Z3245:AA3245"/>
    <mergeCell ref="AB3245:AC3245"/>
    <mergeCell ref="AD3245:AE3245"/>
    <mergeCell ref="AF3245:AG3245"/>
    <mergeCell ref="AH3245:AJ3245"/>
    <mergeCell ref="D3246:E3246"/>
    <mergeCell ref="F3246:J3246"/>
    <mergeCell ref="K3246:M3246"/>
    <mergeCell ref="N3246:Q3246"/>
    <mergeCell ref="R3246:U3246"/>
    <mergeCell ref="V3246:W3246"/>
    <mergeCell ref="X3246:Y3246"/>
    <mergeCell ref="Z3246:AA3246"/>
    <mergeCell ref="AB3246:AC3246"/>
    <mergeCell ref="AD3246:AE3246"/>
    <mergeCell ref="AF3246:AG3246"/>
    <mergeCell ref="AH3246:AJ3246"/>
    <mergeCell ref="D3247:E3247"/>
    <mergeCell ref="F3247:J3247"/>
    <mergeCell ref="K3247:M3247"/>
    <mergeCell ref="N3247:Q3247"/>
    <mergeCell ref="R3247:U3247"/>
    <mergeCell ref="V3247:W3247"/>
    <mergeCell ref="X3247:Y3247"/>
    <mergeCell ref="Z3247:AA3247"/>
    <mergeCell ref="AB3247:AC3247"/>
    <mergeCell ref="AD3247:AE3247"/>
    <mergeCell ref="AF3247:AG3247"/>
    <mergeCell ref="AH3247:AJ3247"/>
    <mergeCell ref="B3235:F3235"/>
    <mergeCell ref="H3235:R3235"/>
    <mergeCell ref="AB3236:AG3240"/>
    <mergeCell ref="B3237:E3237"/>
    <mergeCell ref="H3237:N3237"/>
    <mergeCell ref="O3237:R3237"/>
    <mergeCell ref="T3237:AA3237"/>
    <mergeCell ref="B3242:B3243"/>
    <mergeCell ref="D3242:E3243"/>
    <mergeCell ref="G3242:H3243"/>
    <mergeCell ref="J3242:M3243"/>
    <mergeCell ref="N3242:O3243"/>
    <mergeCell ref="Q3242:S3243"/>
    <mergeCell ref="T3242:U3243"/>
    <mergeCell ref="X3242:Y3243"/>
    <mergeCell ref="Z3242:AA3243"/>
    <mergeCell ref="AB3242:AB3243"/>
    <mergeCell ref="AC3242:AC3243"/>
    <mergeCell ref="AE3242:AE3243"/>
    <mergeCell ref="AF3242:AF3243"/>
    <mergeCell ref="AG3242:AH3243"/>
    <mergeCell ref="D3244:E3244"/>
    <mergeCell ref="F3244:J3244"/>
    <mergeCell ref="K3244:M3244"/>
    <mergeCell ref="N3244:Q3244"/>
    <mergeCell ref="R3244:U3244"/>
    <mergeCell ref="V3244:W3244"/>
    <mergeCell ref="X3244:Y3244"/>
    <mergeCell ref="Z3244:AA3244"/>
    <mergeCell ref="AB3244:AC3244"/>
    <mergeCell ref="AD3244:AE3244"/>
    <mergeCell ref="AF3244:AG3244"/>
    <mergeCell ref="AH3244:AJ3244"/>
    <mergeCell ref="D3226:E3226"/>
    <mergeCell ref="F3226:J3226"/>
    <mergeCell ref="K3226:M3226"/>
    <mergeCell ref="N3226:Q3226"/>
    <mergeCell ref="R3226:U3226"/>
    <mergeCell ref="V3226:W3226"/>
    <mergeCell ref="D3227:E3227"/>
    <mergeCell ref="F3227:J3227"/>
    <mergeCell ref="K3227:M3227"/>
    <mergeCell ref="N3227:Q3227"/>
    <mergeCell ref="R3227:U3227"/>
    <mergeCell ref="V3227:W3227"/>
    <mergeCell ref="D3228:E3228"/>
    <mergeCell ref="F3228:J3228"/>
    <mergeCell ref="K3228:M3228"/>
    <mergeCell ref="N3228:Q3228"/>
    <mergeCell ref="R3228:U3228"/>
    <mergeCell ref="V3228:W3228"/>
    <mergeCell ref="D3229:E3229"/>
    <mergeCell ref="F3229:J3229"/>
    <mergeCell ref="K3229:M3229"/>
    <mergeCell ref="N3229:Q3229"/>
    <mergeCell ref="R3229:U3229"/>
    <mergeCell ref="V3229:W3229"/>
    <mergeCell ref="D3230:E3230"/>
    <mergeCell ref="F3230:J3230"/>
    <mergeCell ref="K3230:M3230"/>
    <mergeCell ref="N3230:Q3230"/>
    <mergeCell ref="R3230:U3230"/>
    <mergeCell ref="V3230:W3230"/>
    <mergeCell ref="D3231:E3231"/>
    <mergeCell ref="F3231:J3231"/>
    <mergeCell ref="K3231:M3231"/>
    <mergeCell ref="N3231:Q3231"/>
    <mergeCell ref="R3231:U3231"/>
    <mergeCell ref="V3231:W3231"/>
    <mergeCell ref="D3220:E3220"/>
    <mergeCell ref="F3220:J3220"/>
    <mergeCell ref="K3220:M3220"/>
    <mergeCell ref="N3220:Q3220"/>
    <mergeCell ref="R3220:U3220"/>
    <mergeCell ref="V3220:W3220"/>
    <mergeCell ref="D3221:E3221"/>
    <mergeCell ref="F3221:J3221"/>
    <mergeCell ref="K3221:M3221"/>
    <mergeCell ref="N3221:Q3221"/>
    <mergeCell ref="R3221:U3221"/>
    <mergeCell ref="V3221:W3221"/>
    <mergeCell ref="D3222:E3222"/>
    <mergeCell ref="F3222:J3222"/>
    <mergeCell ref="K3222:M3222"/>
    <mergeCell ref="N3222:Q3222"/>
    <mergeCell ref="R3222:U3222"/>
    <mergeCell ref="V3222:W3222"/>
    <mergeCell ref="D3223:E3223"/>
    <mergeCell ref="F3223:J3223"/>
    <mergeCell ref="K3223:M3223"/>
    <mergeCell ref="N3223:Q3223"/>
    <mergeCell ref="R3223:U3223"/>
    <mergeCell ref="V3223:W3223"/>
    <mergeCell ref="D3224:E3224"/>
    <mergeCell ref="F3224:J3224"/>
    <mergeCell ref="K3224:M3224"/>
    <mergeCell ref="N3224:Q3224"/>
    <mergeCell ref="R3224:U3224"/>
    <mergeCell ref="V3224:W3224"/>
    <mergeCell ref="D3225:E3225"/>
    <mergeCell ref="F3225:J3225"/>
    <mergeCell ref="K3225:M3225"/>
    <mergeCell ref="N3225:Q3225"/>
    <mergeCell ref="R3225:U3225"/>
    <mergeCell ref="V3225:W3225"/>
    <mergeCell ref="D3214:E3214"/>
    <mergeCell ref="F3214:J3214"/>
    <mergeCell ref="K3214:M3214"/>
    <mergeCell ref="N3214:Q3214"/>
    <mergeCell ref="R3214:U3214"/>
    <mergeCell ref="V3214:W3214"/>
    <mergeCell ref="D3215:E3215"/>
    <mergeCell ref="F3215:J3215"/>
    <mergeCell ref="K3215:M3215"/>
    <mergeCell ref="N3215:Q3215"/>
    <mergeCell ref="R3215:U3215"/>
    <mergeCell ref="V3215:W3215"/>
    <mergeCell ref="D3216:E3216"/>
    <mergeCell ref="F3216:J3216"/>
    <mergeCell ref="K3216:M3216"/>
    <mergeCell ref="N3216:Q3216"/>
    <mergeCell ref="R3216:U3216"/>
    <mergeCell ref="V3216:W3216"/>
    <mergeCell ref="D3217:E3217"/>
    <mergeCell ref="F3217:J3217"/>
    <mergeCell ref="K3217:M3217"/>
    <mergeCell ref="N3217:Q3217"/>
    <mergeCell ref="R3217:U3217"/>
    <mergeCell ref="V3217:W3217"/>
    <mergeCell ref="D3218:E3218"/>
    <mergeCell ref="F3218:J3218"/>
    <mergeCell ref="K3218:M3218"/>
    <mergeCell ref="N3218:Q3218"/>
    <mergeCell ref="R3218:U3218"/>
    <mergeCell ref="V3218:W3218"/>
    <mergeCell ref="D3219:E3219"/>
    <mergeCell ref="F3219:J3219"/>
    <mergeCell ref="K3219:M3219"/>
    <mergeCell ref="N3219:Q3219"/>
    <mergeCell ref="R3219:U3219"/>
    <mergeCell ref="V3219:W3219"/>
    <mergeCell ref="D3208:E3208"/>
    <mergeCell ref="F3208:J3208"/>
    <mergeCell ref="K3208:M3208"/>
    <mergeCell ref="N3208:Q3208"/>
    <mergeCell ref="R3208:U3208"/>
    <mergeCell ref="V3208:W3208"/>
    <mergeCell ref="T3206:U3207"/>
    <mergeCell ref="X3206:Y3207"/>
    <mergeCell ref="D3209:E3209"/>
    <mergeCell ref="F3209:J3209"/>
    <mergeCell ref="K3209:M3209"/>
    <mergeCell ref="N3209:Q3209"/>
    <mergeCell ref="R3209:U3209"/>
    <mergeCell ref="V3209:W3209"/>
    <mergeCell ref="D3210:E3210"/>
    <mergeCell ref="F3210:J3210"/>
    <mergeCell ref="K3210:M3210"/>
    <mergeCell ref="N3210:Q3210"/>
    <mergeCell ref="R3210:U3210"/>
    <mergeCell ref="V3210:W3210"/>
    <mergeCell ref="D3211:E3211"/>
    <mergeCell ref="F3211:J3211"/>
    <mergeCell ref="K3211:M3211"/>
    <mergeCell ref="N3211:Q3211"/>
    <mergeCell ref="R3211:U3211"/>
    <mergeCell ref="V3211:W3211"/>
    <mergeCell ref="D3212:E3212"/>
    <mergeCell ref="F3212:J3212"/>
    <mergeCell ref="K3212:M3212"/>
    <mergeCell ref="N3212:Q3212"/>
    <mergeCell ref="R3212:U3212"/>
    <mergeCell ref="V3212:W3212"/>
    <mergeCell ref="D3213:E3213"/>
    <mergeCell ref="F3213:J3213"/>
    <mergeCell ref="K3213:M3213"/>
    <mergeCell ref="N3213:Q3213"/>
    <mergeCell ref="R3213:U3213"/>
    <mergeCell ref="V3213:W3213"/>
    <mergeCell ref="D3196:E3196"/>
    <mergeCell ref="F3196:J3196"/>
    <mergeCell ref="K3196:M3196"/>
    <mergeCell ref="N3196:Q3196"/>
    <mergeCell ref="R3196:U3196"/>
    <mergeCell ref="V3196:W3196"/>
    <mergeCell ref="X3196:Y3196"/>
    <mergeCell ref="Z3196:AA3196"/>
    <mergeCell ref="AB3196:AC3196"/>
    <mergeCell ref="AD3196:AE3196"/>
    <mergeCell ref="AF3196:AG3196"/>
    <mergeCell ref="AH3196:AJ3196"/>
    <mergeCell ref="D3197:E3197"/>
    <mergeCell ref="F3197:J3197"/>
    <mergeCell ref="K3197:M3197"/>
    <mergeCell ref="N3197:Q3197"/>
    <mergeCell ref="R3197:U3197"/>
    <mergeCell ref="V3197:W3197"/>
    <mergeCell ref="X3197:Y3197"/>
    <mergeCell ref="Z3197:AA3197"/>
    <mergeCell ref="AB3197:AC3197"/>
    <mergeCell ref="AD3197:AE3197"/>
    <mergeCell ref="AF3197:AG3197"/>
    <mergeCell ref="AH3197:AJ3197"/>
    <mergeCell ref="B3198:E3198"/>
    <mergeCell ref="B3199:F3199"/>
    <mergeCell ref="H3199:R3199"/>
    <mergeCell ref="AB3200:AG3204"/>
    <mergeCell ref="B3201:E3201"/>
    <mergeCell ref="H3201:N3201"/>
    <mergeCell ref="O3201:R3201"/>
    <mergeCell ref="T3201:AA3201"/>
    <mergeCell ref="Z3206:AA3207"/>
    <mergeCell ref="AB3206:AB3207"/>
    <mergeCell ref="AC3206:AC3207"/>
    <mergeCell ref="AE3206:AE3207"/>
    <mergeCell ref="B3206:B3207"/>
    <mergeCell ref="D3206:E3207"/>
    <mergeCell ref="G3206:H3207"/>
    <mergeCell ref="J3206:M3207"/>
    <mergeCell ref="N3206:O3207"/>
    <mergeCell ref="Q3206:S3207"/>
    <mergeCell ref="AF3206:AF3207"/>
    <mergeCell ref="AG3206:AH3207"/>
    <mergeCell ref="D3193:E3193"/>
    <mergeCell ref="F3193:J3193"/>
    <mergeCell ref="K3193:M3193"/>
    <mergeCell ref="N3193:Q3193"/>
    <mergeCell ref="R3193:U3193"/>
    <mergeCell ref="V3193:W3193"/>
    <mergeCell ref="X3193:Y3193"/>
    <mergeCell ref="Z3193:AA3193"/>
    <mergeCell ref="AB3193:AC3193"/>
    <mergeCell ref="AD3193:AE3193"/>
    <mergeCell ref="AF3193:AG3193"/>
    <mergeCell ref="AH3193:AJ3193"/>
    <mergeCell ref="D3194:E3194"/>
    <mergeCell ref="F3194:J3194"/>
    <mergeCell ref="K3194:M3194"/>
    <mergeCell ref="N3194:Q3194"/>
    <mergeCell ref="R3194:U3194"/>
    <mergeCell ref="V3194:W3194"/>
    <mergeCell ref="X3194:Y3194"/>
    <mergeCell ref="Z3194:AA3194"/>
    <mergeCell ref="AB3194:AC3194"/>
    <mergeCell ref="AD3194:AE3194"/>
    <mergeCell ref="AF3194:AG3194"/>
    <mergeCell ref="AH3194:AJ3194"/>
    <mergeCell ref="D3195:E3195"/>
    <mergeCell ref="F3195:J3195"/>
    <mergeCell ref="K3195:M3195"/>
    <mergeCell ref="N3195:Q3195"/>
    <mergeCell ref="R3195:U3195"/>
    <mergeCell ref="V3195:W3195"/>
    <mergeCell ref="X3195:Y3195"/>
    <mergeCell ref="Z3195:AA3195"/>
    <mergeCell ref="AB3195:AC3195"/>
    <mergeCell ref="AD3195:AE3195"/>
    <mergeCell ref="AF3195:AG3195"/>
    <mergeCell ref="AH3195:AJ3195"/>
    <mergeCell ref="D3190:E3190"/>
    <mergeCell ref="F3190:J3190"/>
    <mergeCell ref="K3190:M3190"/>
    <mergeCell ref="N3190:Q3190"/>
    <mergeCell ref="R3190:U3190"/>
    <mergeCell ref="V3190:W3190"/>
    <mergeCell ref="X3190:Y3190"/>
    <mergeCell ref="Z3190:AA3190"/>
    <mergeCell ref="AB3190:AC3190"/>
    <mergeCell ref="AD3190:AE3190"/>
    <mergeCell ref="AF3190:AG3190"/>
    <mergeCell ref="AH3190:AJ3190"/>
    <mergeCell ref="D3191:E3191"/>
    <mergeCell ref="F3191:J3191"/>
    <mergeCell ref="K3191:M3191"/>
    <mergeCell ref="N3191:Q3191"/>
    <mergeCell ref="R3191:U3191"/>
    <mergeCell ref="V3191:W3191"/>
    <mergeCell ref="X3191:Y3191"/>
    <mergeCell ref="Z3191:AA3191"/>
    <mergeCell ref="AB3191:AC3191"/>
    <mergeCell ref="AD3191:AE3191"/>
    <mergeCell ref="AF3191:AG3191"/>
    <mergeCell ref="AH3191:AJ3191"/>
    <mergeCell ref="D3192:E3192"/>
    <mergeCell ref="F3192:J3192"/>
    <mergeCell ref="K3192:M3192"/>
    <mergeCell ref="N3192:Q3192"/>
    <mergeCell ref="R3192:U3192"/>
    <mergeCell ref="V3192:W3192"/>
    <mergeCell ref="X3192:Y3192"/>
    <mergeCell ref="Z3192:AA3192"/>
    <mergeCell ref="AB3192:AC3192"/>
    <mergeCell ref="AD3192:AE3192"/>
    <mergeCell ref="AF3192:AG3192"/>
    <mergeCell ref="AH3192:AJ3192"/>
    <mergeCell ref="D3187:E3187"/>
    <mergeCell ref="F3187:J3187"/>
    <mergeCell ref="K3187:M3187"/>
    <mergeCell ref="N3187:Q3187"/>
    <mergeCell ref="R3187:U3187"/>
    <mergeCell ref="V3187:W3187"/>
    <mergeCell ref="X3187:Y3187"/>
    <mergeCell ref="Z3187:AA3187"/>
    <mergeCell ref="AB3187:AC3187"/>
    <mergeCell ref="AD3187:AE3187"/>
    <mergeCell ref="AF3187:AG3187"/>
    <mergeCell ref="AH3187:AJ3187"/>
    <mergeCell ref="D3188:E3188"/>
    <mergeCell ref="F3188:J3188"/>
    <mergeCell ref="K3188:M3188"/>
    <mergeCell ref="N3188:Q3188"/>
    <mergeCell ref="R3188:U3188"/>
    <mergeCell ref="V3188:W3188"/>
    <mergeCell ref="X3188:Y3188"/>
    <mergeCell ref="Z3188:AA3188"/>
    <mergeCell ref="AB3188:AC3188"/>
    <mergeCell ref="AD3188:AE3188"/>
    <mergeCell ref="AF3188:AG3188"/>
    <mergeCell ref="AH3188:AJ3188"/>
    <mergeCell ref="D3189:E3189"/>
    <mergeCell ref="F3189:J3189"/>
    <mergeCell ref="K3189:M3189"/>
    <mergeCell ref="N3189:Q3189"/>
    <mergeCell ref="R3189:U3189"/>
    <mergeCell ref="V3189:W3189"/>
    <mergeCell ref="X3189:Y3189"/>
    <mergeCell ref="Z3189:AA3189"/>
    <mergeCell ref="AB3189:AC3189"/>
    <mergeCell ref="AD3189:AE3189"/>
    <mergeCell ref="AF3189:AG3189"/>
    <mergeCell ref="AH3189:AJ3189"/>
    <mergeCell ref="D3184:E3184"/>
    <mergeCell ref="F3184:J3184"/>
    <mergeCell ref="K3184:M3184"/>
    <mergeCell ref="N3184:Q3184"/>
    <mergeCell ref="R3184:U3184"/>
    <mergeCell ref="V3184:W3184"/>
    <mergeCell ref="X3184:Y3184"/>
    <mergeCell ref="Z3184:AA3184"/>
    <mergeCell ref="AB3184:AC3184"/>
    <mergeCell ref="AD3184:AE3184"/>
    <mergeCell ref="AF3184:AG3184"/>
    <mergeCell ref="AH3184:AJ3184"/>
    <mergeCell ref="D3185:E3185"/>
    <mergeCell ref="F3185:J3185"/>
    <mergeCell ref="K3185:M3185"/>
    <mergeCell ref="N3185:Q3185"/>
    <mergeCell ref="R3185:U3185"/>
    <mergeCell ref="V3185:W3185"/>
    <mergeCell ref="X3185:Y3185"/>
    <mergeCell ref="Z3185:AA3185"/>
    <mergeCell ref="AB3185:AC3185"/>
    <mergeCell ref="AD3185:AE3185"/>
    <mergeCell ref="AF3185:AG3185"/>
    <mergeCell ref="AH3185:AJ3185"/>
    <mergeCell ref="D3186:E3186"/>
    <mergeCell ref="F3186:J3186"/>
    <mergeCell ref="K3186:M3186"/>
    <mergeCell ref="N3186:Q3186"/>
    <mergeCell ref="R3186:U3186"/>
    <mergeCell ref="V3186:W3186"/>
    <mergeCell ref="X3186:Y3186"/>
    <mergeCell ref="Z3186:AA3186"/>
    <mergeCell ref="AB3186:AC3186"/>
    <mergeCell ref="AD3186:AE3186"/>
    <mergeCell ref="AF3186:AG3186"/>
    <mergeCell ref="AH3186:AJ3186"/>
    <mergeCell ref="D3181:E3181"/>
    <mergeCell ref="F3181:J3181"/>
    <mergeCell ref="K3181:M3181"/>
    <mergeCell ref="N3181:Q3181"/>
    <mergeCell ref="R3181:U3181"/>
    <mergeCell ref="V3181:W3181"/>
    <mergeCell ref="X3181:Y3181"/>
    <mergeCell ref="Z3181:AA3181"/>
    <mergeCell ref="AB3181:AC3181"/>
    <mergeCell ref="AD3181:AE3181"/>
    <mergeCell ref="AF3181:AG3181"/>
    <mergeCell ref="AH3181:AJ3181"/>
    <mergeCell ref="D3182:E3182"/>
    <mergeCell ref="F3182:J3182"/>
    <mergeCell ref="K3182:M3182"/>
    <mergeCell ref="N3182:Q3182"/>
    <mergeCell ref="R3182:U3182"/>
    <mergeCell ref="V3182:W3182"/>
    <mergeCell ref="X3182:Y3182"/>
    <mergeCell ref="Z3182:AA3182"/>
    <mergeCell ref="AB3182:AC3182"/>
    <mergeCell ref="AD3182:AE3182"/>
    <mergeCell ref="AF3182:AG3182"/>
    <mergeCell ref="AH3182:AJ3182"/>
    <mergeCell ref="D3183:E3183"/>
    <mergeCell ref="F3183:J3183"/>
    <mergeCell ref="K3183:M3183"/>
    <mergeCell ref="N3183:Q3183"/>
    <mergeCell ref="R3183:U3183"/>
    <mergeCell ref="V3183:W3183"/>
    <mergeCell ref="X3183:Y3183"/>
    <mergeCell ref="Z3183:AA3183"/>
    <mergeCell ref="AB3183:AC3183"/>
    <mergeCell ref="AD3183:AE3183"/>
    <mergeCell ref="AF3183:AG3183"/>
    <mergeCell ref="AH3183:AJ3183"/>
    <mergeCell ref="D3178:E3178"/>
    <mergeCell ref="F3178:J3178"/>
    <mergeCell ref="K3178:M3178"/>
    <mergeCell ref="N3178:Q3178"/>
    <mergeCell ref="R3178:U3178"/>
    <mergeCell ref="V3178:W3178"/>
    <mergeCell ref="X3178:Y3178"/>
    <mergeCell ref="Z3178:AA3178"/>
    <mergeCell ref="AB3178:AC3178"/>
    <mergeCell ref="AD3178:AE3178"/>
    <mergeCell ref="AF3178:AG3178"/>
    <mergeCell ref="AH3178:AJ3178"/>
    <mergeCell ref="D3179:E3179"/>
    <mergeCell ref="F3179:J3179"/>
    <mergeCell ref="K3179:M3179"/>
    <mergeCell ref="N3179:Q3179"/>
    <mergeCell ref="R3179:U3179"/>
    <mergeCell ref="V3179:W3179"/>
    <mergeCell ref="X3179:Y3179"/>
    <mergeCell ref="Z3179:AA3179"/>
    <mergeCell ref="AB3179:AC3179"/>
    <mergeCell ref="AD3179:AE3179"/>
    <mergeCell ref="AF3179:AG3179"/>
    <mergeCell ref="AH3179:AJ3179"/>
    <mergeCell ref="D3180:E3180"/>
    <mergeCell ref="F3180:J3180"/>
    <mergeCell ref="K3180:M3180"/>
    <mergeCell ref="N3180:Q3180"/>
    <mergeCell ref="R3180:U3180"/>
    <mergeCell ref="V3180:W3180"/>
    <mergeCell ref="X3180:Y3180"/>
    <mergeCell ref="Z3180:AA3180"/>
    <mergeCell ref="AB3180:AC3180"/>
    <mergeCell ref="AD3180:AE3180"/>
    <mergeCell ref="AF3180:AG3180"/>
    <mergeCell ref="AH3180:AJ3180"/>
    <mergeCell ref="D3175:E3175"/>
    <mergeCell ref="F3175:J3175"/>
    <mergeCell ref="K3175:M3175"/>
    <mergeCell ref="N3175:Q3175"/>
    <mergeCell ref="R3175:U3175"/>
    <mergeCell ref="V3175:W3175"/>
    <mergeCell ref="X3175:Y3175"/>
    <mergeCell ref="Z3175:AA3175"/>
    <mergeCell ref="AB3175:AC3175"/>
    <mergeCell ref="AD3175:AE3175"/>
    <mergeCell ref="AF3175:AG3175"/>
    <mergeCell ref="AH3175:AJ3175"/>
    <mergeCell ref="D3176:E3176"/>
    <mergeCell ref="F3176:J3176"/>
    <mergeCell ref="K3176:M3176"/>
    <mergeCell ref="N3176:Q3176"/>
    <mergeCell ref="R3176:U3176"/>
    <mergeCell ref="V3176:W3176"/>
    <mergeCell ref="X3176:Y3176"/>
    <mergeCell ref="Z3176:AA3176"/>
    <mergeCell ref="AB3176:AC3176"/>
    <mergeCell ref="AD3176:AE3176"/>
    <mergeCell ref="AF3176:AG3176"/>
    <mergeCell ref="AH3176:AJ3176"/>
    <mergeCell ref="D3177:E3177"/>
    <mergeCell ref="F3177:J3177"/>
    <mergeCell ref="K3177:M3177"/>
    <mergeCell ref="N3177:Q3177"/>
    <mergeCell ref="R3177:U3177"/>
    <mergeCell ref="V3177:W3177"/>
    <mergeCell ref="X3177:Y3177"/>
    <mergeCell ref="Z3177:AA3177"/>
    <mergeCell ref="AB3177:AC3177"/>
    <mergeCell ref="AD3177:AE3177"/>
    <mergeCell ref="AF3177:AG3177"/>
    <mergeCell ref="AH3177:AJ3177"/>
    <mergeCell ref="D3172:E3172"/>
    <mergeCell ref="F3172:J3172"/>
    <mergeCell ref="K3172:M3172"/>
    <mergeCell ref="N3172:Q3172"/>
    <mergeCell ref="R3172:U3172"/>
    <mergeCell ref="V3172:W3172"/>
    <mergeCell ref="X3172:Y3172"/>
    <mergeCell ref="Z3172:AA3172"/>
    <mergeCell ref="AB3172:AC3172"/>
    <mergeCell ref="AD3172:AE3172"/>
    <mergeCell ref="AF3172:AG3172"/>
    <mergeCell ref="AH3172:AJ3172"/>
    <mergeCell ref="D3173:E3173"/>
    <mergeCell ref="F3173:J3173"/>
    <mergeCell ref="K3173:M3173"/>
    <mergeCell ref="N3173:Q3173"/>
    <mergeCell ref="R3173:U3173"/>
    <mergeCell ref="V3173:W3173"/>
    <mergeCell ref="X3173:Y3173"/>
    <mergeCell ref="Z3173:AA3173"/>
    <mergeCell ref="AB3173:AC3173"/>
    <mergeCell ref="AD3173:AE3173"/>
    <mergeCell ref="AF3173:AG3173"/>
    <mergeCell ref="AH3173:AJ3173"/>
    <mergeCell ref="D3174:E3174"/>
    <mergeCell ref="F3174:J3174"/>
    <mergeCell ref="K3174:M3174"/>
    <mergeCell ref="N3174:Q3174"/>
    <mergeCell ref="R3174:U3174"/>
    <mergeCell ref="V3174:W3174"/>
    <mergeCell ref="X3174:Y3174"/>
    <mergeCell ref="Z3174:AA3174"/>
    <mergeCell ref="AB3174:AC3174"/>
    <mergeCell ref="AD3174:AE3174"/>
    <mergeCell ref="AF3174:AG3174"/>
    <mergeCell ref="AH3174:AJ3174"/>
    <mergeCell ref="D3169:E3169"/>
    <mergeCell ref="F3169:J3169"/>
    <mergeCell ref="K3169:M3169"/>
    <mergeCell ref="N3169:Q3169"/>
    <mergeCell ref="R3169:U3169"/>
    <mergeCell ref="V3169:W3169"/>
    <mergeCell ref="X3169:Y3169"/>
    <mergeCell ref="Z3169:AA3169"/>
    <mergeCell ref="AB3169:AC3169"/>
    <mergeCell ref="AD3169:AE3169"/>
    <mergeCell ref="AF3169:AG3169"/>
    <mergeCell ref="AH3169:AJ3169"/>
    <mergeCell ref="D3170:E3170"/>
    <mergeCell ref="F3170:J3170"/>
    <mergeCell ref="K3170:M3170"/>
    <mergeCell ref="N3170:Q3170"/>
    <mergeCell ref="R3170:U3170"/>
    <mergeCell ref="V3170:W3170"/>
    <mergeCell ref="X3170:Y3170"/>
    <mergeCell ref="Z3170:AA3170"/>
    <mergeCell ref="AB3170:AC3170"/>
    <mergeCell ref="AD3170:AE3170"/>
    <mergeCell ref="AF3170:AG3170"/>
    <mergeCell ref="AH3170:AJ3170"/>
    <mergeCell ref="D3171:E3171"/>
    <mergeCell ref="F3171:J3171"/>
    <mergeCell ref="K3171:M3171"/>
    <mergeCell ref="N3171:Q3171"/>
    <mergeCell ref="R3171:U3171"/>
    <mergeCell ref="V3171:W3171"/>
    <mergeCell ref="X3171:Y3171"/>
    <mergeCell ref="Z3171:AA3171"/>
    <mergeCell ref="AB3171:AC3171"/>
    <mergeCell ref="AD3171:AE3171"/>
    <mergeCell ref="AF3171:AG3171"/>
    <mergeCell ref="AH3171:AJ3171"/>
    <mergeCell ref="D3166:E3166"/>
    <mergeCell ref="F3166:J3166"/>
    <mergeCell ref="K3166:M3166"/>
    <mergeCell ref="N3166:Q3166"/>
    <mergeCell ref="R3166:U3166"/>
    <mergeCell ref="V3166:W3166"/>
    <mergeCell ref="X3166:Y3166"/>
    <mergeCell ref="Z3166:AA3166"/>
    <mergeCell ref="AB3166:AC3166"/>
    <mergeCell ref="AD3166:AE3166"/>
    <mergeCell ref="AF3166:AG3166"/>
    <mergeCell ref="AH3166:AJ3166"/>
    <mergeCell ref="D3167:E3167"/>
    <mergeCell ref="F3167:J3167"/>
    <mergeCell ref="K3167:M3167"/>
    <mergeCell ref="N3167:Q3167"/>
    <mergeCell ref="R3167:U3167"/>
    <mergeCell ref="V3167:W3167"/>
    <mergeCell ref="X3167:Y3167"/>
    <mergeCell ref="Z3167:AA3167"/>
    <mergeCell ref="AB3167:AC3167"/>
    <mergeCell ref="AD3167:AE3167"/>
    <mergeCell ref="AF3167:AG3167"/>
    <mergeCell ref="AH3167:AJ3167"/>
    <mergeCell ref="D3168:E3168"/>
    <mergeCell ref="F3168:J3168"/>
    <mergeCell ref="K3168:M3168"/>
    <mergeCell ref="N3168:Q3168"/>
    <mergeCell ref="R3168:U3168"/>
    <mergeCell ref="V3168:W3168"/>
    <mergeCell ref="X3168:Y3168"/>
    <mergeCell ref="Z3168:AA3168"/>
    <mergeCell ref="AB3168:AC3168"/>
    <mergeCell ref="AD3168:AE3168"/>
    <mergeCell ref="AF3168:AG3168"/>
    <mergeCell ref="AH3168:AJ3168"/>
    <mergeCell ref="D3163:E3163"/>
    <mergeCell ref="F3163:J3163"/>
    <mergeCell ref="K3163:M3163"/>
    <mergeCell ref="N3163:Q3163"/>
    <mergeCell ref="R3163:U3163"/>
    <mergeCell ref="V3163:W3163"/>
    <mergeCell ref="X3163:Y3163"/>
    <mergeCell ref="Z3163:AA3163"/>
    <mergeCell ref="AB3163:AC3163"/>
    <mergeCell ref="AD3163:AE3163"/>
    <mergeCell ref="AF3163:AG3163"/>
    <mergeCell ref="AH3163:AJ3163"/>
    <mergeCell ref="D3164:E3164"/>
    <mergeCell ref="F3164:J3164"/>
    <mergeCell ref="K3164:M3164"/>
    <mergeCell ref="N3164:Q3164"/>
    <mergeCell ref="R3164:U3164"/>
    <mergeCell ref="V3164:W3164"/>
    <mergeCell ref="X3164:Y3164"/>
    <mergeCell ref="Z3164:AA3164"/>
    <mergeCell ref="AB3164:AC3164"/>
    <mergeCell ref="AD3164:AE3164"/>
    <mergeCell ref="AF3164:AG3164"/>
    <mergeCell ref="AH3164:AJ3164"/>
    <mergeCell ref="D3165:E3165"/>
    <mergeCell ref="F3165:J3165"/>
    <mergeCell ref="K3165:M3165"/>
    <mergeCell ref="N3165:Q3165"/>
    <mergeCell ref="R3165:U3165"/>
    <mergeCell ref="V3165:W3165"/>
    <mergeCell ref="X3165:Y3165"/>
    <mergeCell ref="Z3165:AA3165"/>
    <mergeCell ref="AB3165:AC3165"/>
    <mergeCell ref="AD3165:AE3165"/>
    <mergeCell ref="AF3165:AG3165"/>
    <mergeCell ref="AH3165:AJ3165"/>
    <mergeCell ref="D3160:E3160"/>
    <mergeCell ref="F3160:J3160"/>
    <mergeCell ref="K3160:M3160"/>
    <mergeCell ref="N3160:Q3160"/>
    <mergeCell ref="R3160:U3160"/>
    <mergeCell ref="V3160:W3160"/>
    <mergeCell ref="X3160:Y3160"/>
    <mergeCell ref="Z3160:AA3160"/>
    <mergeCell ref="AB3160:AC3160"/>
    <mergeCell ref="AD3160:AE3160"/>
    <mergeCell ref="AF3160:AG3160"/>
    <mergeCell ref="AH3160:AJ3160"/>
    <mergeCell ref="D3161:E3161"/>
    <mergeCell ref="F3161:J3161"/>
    <mergeCell ref="K3161:M3161"/>
    <mergeCell ref="N3161:Q3161"/>
    <mergeCell ref="R3161:U3161"/>
    <mergeCell ref="V3161:W3161"/>
    <mergeCell ref="X3161:Y3161"/>
    <mergeCell ref="Z3161:AA3161"/>
    <mergeCell ref="AB3161:AC3161"/>
    <mergeCell ref="AD3161:AE3161"/>
    <mergeCell ref="AF3161:AG3161"/>
    <mergeCell ref="AH3161:AJ3161"/>
    <mergeCell ref="D3162:E3162"/>
    <mergeCell ref="F3162:J3162"/>
    <mergeCell ref="K3162:M3162"/>
    <mergeCell ref="N3162:Q3162"/>
    <mergeCell ref="R3162:U3162"/>
    <mergeCell ref="V3162:W3162"/>
    <mergeCell ref="X3162:Y3162"/>
    <mergeCell ref="Z3162:AA3162"/>
    <mergeCell ref="AB3162:AC3162"/>
    <mergeCell ref="AD3162:AE3162"/>
    <mergeCell ref="AF3162:AG3162"/>
    <mergeCell ref="AH3162:AJ3162"/>
    <mergeCell ref="B3150:F3150"/>
    <mergeCell ref="H3150:R3150"/>
    <mergeCell ref="AB3151:AG3155"/>
    <mergeCell ref="B3152:E3152"/>
    <mergeCell ref="H3152:N3152"/>
    <mergeCell ref="O3152:R3152"/>
    <mergeCell ref="T3152:AA3152"/>
    <mergeCell ref="B3157:B3158"/>
    <mergeCell ref="D3157:E3158"/>
    <mergeCell ref="G3157:H3158"/>
    <mergeCell ref="J3157:M3158"/>
    <mergeCell ref="N3157:O3158"/>
    <mergeCell ref="Q3157:S3158"/>
    <mergeCell ref="T3157:U3158"/>
    <mergeCell ref="X3157:Y3158"/>
    <mergeCell ref="Z3157:AA3158"/>
    <mergeCell ref="AB3157:AB3158"/>
    <mergeCell ref="AC3157:AC3158"/>
    <mergeCell ref="AE3157:AE3158"/>
    <mergeCell ref="AF3157:AF3158"/>
    <mergeCell ref="AG3157:AH3158"/>
    <mergeCell ref="D3159:E3159"/>
    <mergeCell ref="F3159:J3159"/>
    <mergeCell ref="K3159:M3159"/>
    <mergeCell ref="N3159:Q3159"/>
    <mergeCell ref="R3159:U3159"/>
    <mergeCell ref="V3159:W3159"/>
    <mergeCell ref="X3159:Y3159"/>
    <mergeCell ref="Z3159:AA3159"/>
    <mergeCell ref="AB3159:AC3159"/>
    <mergeCell ref="AD3159:AE3159"/>
    <mergeCell ref="AF3159:AG3159"/>
    <mergeCell ref="AH3159:AJ3159"/>
    <mergeCell ref="D3141:E3141"/>
    <mergeCell ref="F3141:J3141"/>
    <mergeCell ref="K3141:M3141"/>
    <mergeCell ref="N3141:Q3141"/>
    <mergeCell ref="R3141:U3141"/>
    <mergeCell ref="V3141:W3141"/>
    <mergeCell ref="D3142:E3142"/>
    <mergeCell ref="F3142:J3142"/>
    <mergeCell ref="K3142:M3142"/>
    <mergeCell ref="N3142:Q3142"/>
    <mergeCell ref="R3142:U3142"/>
    <mergeCell ref="V3142:W3142"/>
    <mergeCell ref="D3143:E3143"/>
    <mergeCell ref="F3143:J3143"/>
    <mergeCell ref="K3143:M3143"/>
    <mergeCell ref="N3143:Q3143"/>
    <mergeCell ref="R3143:U3143"/>
    <mergeCell ref="V3143:W3143"/>
    <mergeCell ref="D3144:E3144"/>
    <mergeCell ref="F3144:J3144"/>
    <mergeCell ref="K3144:M3144"/>
    <mergeCell ref="N3144:Q3144"/>
    <mergeCell ref="R3144:U3144"/>
    <mergeCell ref="V3144:W3144"/>
    <mergeCell ref="D3145:E3145"/>
    <mergeCell ref="F3145:J3145"/>
    <mergeCell ref="K3145:M3145"/>
    <mergeCell ref="N3145:Q3145"/>
    <mergeCell ref="R3145:U3145"/>
    <mergeCell ref="V3145:W3145"/>
    <mergeCell ref="D3146:E3146"/>
    <mergeCell ref="F3146:J3146"/>
    <mergeCell ref="K3146:M3146"/>
    <mergeCell ref="N3146:Q3146"/>
    <mergeCell ref="R3146:U3146"/>
    <mergeCell ref="V3146:W3146"/>
    <mergeCell ref="D3135:E3135"/>
    <mergeCell ref="F3135:J3135"/>
    <mergeCell ref="K3135:M3135"/>
    <mergeCell ref="N3135:Q3135"/>
    <mergeCell ref="R3135:U3135"/>
    <mergeCell ref="V3135:W3135"/>
    <mergeCell ref="D3136:E3136"/>
    <mergeCell ref="F3136:J3136"/>
    <mergeCell ref="K3136:M3136"/>
    <mergeCell ref="N3136:Q3136"/>
    <mergeCell ref="R3136:U3136"/>
    <mergeCell ref="V3136:W3136"/>
    <mergeCell ref="D3137:E3137"/>
    <mergeCell ref="F3137:J3137"/>
    <mergeCell ref="K3137:M3137"/>
    <mergeCell ref="N3137:Q3137"/>
    <mergeCell ref="R3137:U3137"/>
    <mergeCell ref="V3137:W3137"/>
    <mergeCell ref="D3138:E3138"/>
    <mergeCell ref="F3138:J3138"/>
    <mergeCell ref="K3138:M3138"/>
    <mergeCell ref="N3138:Q3138"/>
    <mergeCell ref="R3138:U3138"/>
    <mergeCell ref="V3138:W3138"/>
    <mergeCell ref="D3139:E3139"/>
    <mergeCell ref="F3139:J3139"/>
    <mergeCell ref="K3139:M3139"/>
    <mergeCell ref="N3139:Q3139"/>
    <mergeCell ref="R3139:U3139"/>
    <mergeCell ref="V3139:W3139"/>
    <mergeCell ref="D3140:E3140"/>
    <mergeCell ref="F3140:J3140"/>
    <mergeCell ref="K3140:M3140"/>
    <mergeCell ref="N3140:Q3140"/>
    <mergeCell ref="R3140:U3140"/>
    <mergeCell ref="V3140:W3140"/>
    <mergeCell ref="D3129:E3129"/>
    <mergeCell ref="F3129:J3129"/>
    <mergeCell ref="K3129:M3129"/>
    <mergeCell ref="N3129:Q3129"/>
    <mergeCell ref="R3129:U3129"/>
    <mergeCell ref="V3129:W3129"/>
    <mergeCell ref="D3130:E3130"/>
    <mergeCell ref="F3130:J3130"/>
    <mergeCell ref="K3130:M3130"/>
    <mergeCell ref="N3130:Q3130"/>
    <mergeCell ref="R3130:U3130"/>
    <mergeCell ref="V3130:W3130"/>
    <mergeCell ref="D3131:E3131"/>
    <mergeCell ref="F3131:J3131"/>
    <mergeCell ref="K3131:M3131"/>
    <mergeCell ref="N3131:Q3131"/>
    <mergeCell ref="R3131:U3131"/>
    <mergeCell ref="V3131:W3131"/>
    <mergeCell ref="D3132:E3132"/>
    <mergeCell ref="F3132:J3132"/>
    <mergeCell ref="K3132:M3132"/>
    <mergeCell ref="N3132:Q3132"/>
    <mergeCell ref="R3132:U3132"/>
    <mergeCell ref="V3132:W3132"/>
    <mergeCell ref="D3133:E3133"/>
    <mergeCell ref="F3133:J3133"/>
    <mergeCell ref="K3133:M3133"/>
    <mergeCell ref="N3133:Q3133"/>
    <mergeCell ref="R3133:U3133"/>
    <mergeCell ref="V3133:W3133"/>
    <mergeCell ref="D3134:E3134"/>
    <mergeCell ref="F3134:J3134"/>
    <mergeCell ref="K3134:M3134"/>
    <mergeCell ref="N3134:Q3134"/>
    <mergeCell ref="R3134:U3134"/>
    <mergeCell ref="V3134:W3134"/>
    <mergeCell ref="D3123:E3123"/>
    <mergeCell ref="F3123:J3123"/>
    <mergeCell ref="K3123:M3123"/>
    <mergeCell ref="N3123:Q3123"/>
    <mergeCell ref="R3123:U3123"/>
    <mergeCell ref="V3123:W3123"/>
    <mergeCell ref="T3121:U3122"/>
    <mergeCell ref="X3121:Y3122"/>
    <mergeCell ref="D3124:E3124"/>
    <mergeCell ref="F3124:J3124"/>
    <mergeCell ref="K3124:M3124"/>
    <mergeCell ref="N3124:Q3124"/>
    <mergeCell ref="R3124:U3124"/>
    <mergeCell ref="V3124:W3124"/>
    <mergeCell ref="D3125:E3125"/>
    <mergeCell ref="F3125:J3125"/>
    <mergeCell ref="K3125:M3125"/>
    <mergeCell ref="N3125:Q3125"/>
    <mergeCell ref="R3125:U3125"/>
    <mergeCell ref="V3125:W3125"/>
    <mergeCell ref="D3126:E3126"/>
    <mergeCell ref="F3126:J3126"/>
    <mergeCell ref="K3126:M3126"/>
    <mergeCell ref="N3126:Q3126"/>
    <mergeCell ref="R3126:U3126"/>
    <mergeCell ref="V3126:W3126"/>
    <mergeCell ref="D3127:E3127"/>
    <mergeCell ref="F3127:J3127"/>
    <mergeCell ref="K3127:M3127"/>
    <mergeCell ref="N3127:Q3127"/>
    <mergeCell ref="R3127:U3127"/>
    <mergeCell ref="V3127:W3127"/>
    <mergeCell ref="D3128:E3128"/>
    <mergeCell ref="F3128:J3128"/>
    <mergeCell ref="K3128:M3128"/>
    <mergeCell ref="N3128:Q3128"/>
    <mergeCell ref="R3128:U3128"/>
    <mergeCell ref="V3128:W3128"/>
    <mergeCell ref="D3111:E3111"/>
    <mergeCell ref="F3111:J3111"/>
    <mergeCell ref="K3111:M3111"/>
    <mergeCell ref="N3111:Q3111"/>
    <mergeCell ref="R3111:U3111"/>
    <mergeCell ref="V3111:W3111"/>
    <mergeCell ref="X3111:Y3111"/>
    <mergeCell ref="Z3111:AA3111"/>
    <mergeCell ref="AB3111:AC3111"/>
    <mergeCell ref="AD3111:AE3111"/>
    <mergeCell ref="AF3111:AG3111"/>
    <mergeCell ref="AH3111:AJ3111"/>
    <mergeCell ref="D3112:E3112"/>
    <mergeCell ref="F3112:J3112"/>
    <mergeCell ref="K3112:M3112"/>
    <mergeCell ref="N3112:Q3112"/>
    <mergeCell ref="R3112:U3112"/>
    <mergeCell ref="V3112:W3112"/>
    <mergeCell ref="X3112:Y3112"/>
    <mergeCell ref="Z3112:AA3112"/>
    <mergeCell ref="AB3112:AC3112"/>
    <mergeCell ref="AD3112:AE3112"/>
    <mergeCell ref="AF3112:AG3112"/>
    <mergeCell ref="AH3112:AJ3112"/>
    <mergeCell ref="B3113:E3113"/>
    <mergeCell ref="B3114:F3114"/>
    <mergeCell ref="H3114:R3114"/>
    <mergeCell ref="AB3115:AG3119"/>
    <mergeCell ref="B3116:E3116"/>
    <mergeCell ref="H3116:N3116"/>
    <mergeCell ref="O3116:R3116"/>
    <mergeCell ref="T3116:AA3116"/>
    <mergeCell ref="Z3121:AA3122"/>
    <mergeCell ref="AB3121:AB3122"/>
    <mergeCell ref="AC3121:AC3122"/>
    <mergeCell ref="AE3121:AE3122"/>
    <mergeCell ref="B3121:B3122"/>
    <mergeCell ref="D3121:E3122"/>
    <mergeCell ref="G3121:H3122"/>
    <mergeCell ref="J3121:M3122"/>
    <mergeCell ref="N3121:O3122"/>
    <mergeCell ref="Q3121:S3122"/>
    <mergeCell ref="AF3121:AF3122"/>
    <mergeCell ref="AG3121:AH3122"/>
    <mergeCell ref="D3108:E3108"/>
    <mergeCell ref="F3108:J3108"/>
    <mergeCell ref="K3108:M3108"/>
    <mergeCell ref="N3108:Q3108"/>
    <mergeCell ref="R3108:U3108"/>
    <mergeCell ref="V3108:W3108"/>
    <mergeCell ref="X3108:Y3108"/>
    <mergeCell ref="Z3108:AA3108"/>
    <mergeCell ref="AB3108:AC3108"/>
    <mergeCell ref="AD3108:AE3108"/>
    <mergeCell ref="AF3108:AG3108"/>
    <mergeCell ref="AH3108:AJ3108"/>
    <mergeCell ref="D3109:E3109"/>
    <mergeCell ref="F3109:J3109"/>
    <mergeCell ref="K3109:M3109"/>
    <mergeCell ref="N3109:Q3109"/>
    <mergeCell ref="R3109:U3109"/>
    <mergeCell ref="V3109:W3109"/>
    <mergeCell ref="X3109:Y3109"/>
    <mergeCell ref="Z3109:AA3109"/>
    <mergeCell ref="AB3109:AC3109"/>
    <mergeCell ref="AD3109:AE3109"/>
    <mergeCell ref="AF3109:AG3109"/>
    <mergeCell ref="AH3109:AJ3109"/>
    <mergeCell ref="D3110:E3110"/>
    <mergeCell ref="F3110:J3110"/>
    <mergeCell ref="K3110:M3110"/>
    <mergeCell ref="N3110:Q3110"/>
    <mergeCell ref="R3110:U3110"/>
    <mergeCell ref="V3110:W3110"/>
    <mergeCell ref="X3110:Y3110"/>
    <mergeCell ref="Z3110:AA3110"/>
    <mergeCell ref="AB3110:AC3110"/>
    <mergeCell ref="AD3110:AE3110"/>
    <mergeCell ref="AF3110:AG3110"/>
    <mergeCell ref="AH3110:AJ3110"/>
    <mergeCell ref="D3105:E3105"/>
    <mergeCell ref="F3105:J3105"/>
    <mergeCell ref="K3105:M3105"/>
    <mergeCell ref="N3105:Q3105"/>
    <mergeCell ref="R3105:U3105"/>
    <mergeCell ref="V3105:W3105"/>
    <mergeCell ref="X3105:Y3105"/>
    <mergeCell ref="Z3105:AA3105"/>
    <mergeCell ref="AB3105:AC3105"/>
    <mergeCell ref="AD3105:AE3105"/>
    <mergeCell ref="AF3105:AG3105"/>
    <mergeCell ref="AH3105:AJ3105"/>
    <mergeCell ref="D3106:E3106"/>
    <mergeCell ref="F3106:J3106"/>
    <mergeCell ref="K3106:M3106"/>
    <mergeCell ref="N3106:Q3106"/>
    <mergeCell ref="R3106:U3106"/>
    <mergeCell ref="V3106:W3106"/>
    <mergeCell ref="X3106:Y3106"/>
    <mergeCell ref="Z3106:AA3106"/>
    <mergeCell ref="AB3106:AC3106"/>
    <mergeCell ref="AD3106:AE3106"/>
    <mergeCell ref="AF3106:AG3106"/>
    <mergeCell ref="AH3106:AJ3106"/>
    <mergeCell ref="D3107:E3107"/>
    <mergeCell ref="F3107:J3107"/>
    <mergeCell ref="K3107:M3107"/>
    <mergeCell ref="N3107:Q3107"/>
    <mergeCell ref="R3107:U3107"/>
    <mergeCell ref="V3107:W3107"/>
    <mergeCell ref="X3107:Y3107"/>
    <mergeCell ref="Z3107:AA3107"/>
    <mergeCell ref="AB3107:AC3107"/>
    <mergeCell ref="AD3107:AE3107"/>
    <mergeCell ref="AF3107:AG3107"/>
    <mergeCell ref="AH3107:AJ3107"/>
    <mergeCell ref="D3102:E3102"/>
    <mergeCell ref="F3102:J3102"/>
    <mergeCell ref="K3102:M3102"/>
    <mergeCell ref="N3102:Q3102"/>
    <mergeCell ref="R3102:U3102"/>
    <mergeCell ref="V3102:W3102"/>
    <mergeCell ref="X3102:Y3102"/>
    <mergeCell ref="Z3102:AA3102"/>
    <mergeCell ref="AB3102:AC3102"/>
    <mergeCell ref="AD3102:AE3102"/>
    <mergeCell ref="AF3102:AG3102"/>
    <mergeCell ref="AH3102:AJ3102"/>
    <mergeCell ref="D3103:E3103"/>
    <mergeCell ref="F3103:J3103"/>
    <mergeCell ref="K3103:M3103"/>
    <mergeCell ref="N3103:Q3103"/>
    <mergeCell ref="R3103:U3103"/>
    <mergeCell ref="V3103:W3103"/>
    <mergeCell ref="X3103:Y3103"/>
    <mergeCell ref="Z3103:AA3103"/>
    <mergeCell ref="AB3103:AC3103"/>
    <mergeCell ref="AD3103:AE3103"/>
    <mergeCell ref="AF3103:AG3103"/>
    <mergeCell ref="AH3103:AJ3103"/>
    <mergeCell ref="D3104:E3104"/>
    <mergeCell ref="F3104:J3104"/>
    <mergeCell ref="K3104:M3104"/>
    <mergeCell ref="N3104:Q3104"/>
    <mergeCell ref="R3104:U3104"/>
    <mergeCell ref="V3104:W3104"/>
    <mergeCell ref="X3104:Y3104"/>
    <mergeCell ref="Z3104:AA3104"/>
    <mergeCell ref="AB3104:AC3104"/>
    <mergeCell ref="AD3104:AE3104"/>
    <mergeCell ref="AF3104:AG3104"/>
    <mergeCell ref="AH3104:AJ3104"/>
    <mergeCell ref="D3099:E3099"/>
    <mergeCell ref="F3099:J3099"/>
    <mergeCell ref="K3099:M3099"/>
    <mergeCell ref="N3099:Q3099"/>
    <mergeCell ref="R3099:U3099"/>
    <mergeCell ref="V3099:W3099"/>
    <mergeCell ref="X3099:Y3099"/>
    <mergeCell ref="Z3099:AA3099"/>
    <mergeCell ref="AB3099:AC3099"/>
    <mergeCell ref="AD3099:AE3099"/>
    <mergeCell ref="AF3099:AG3099"/>
    <mergeCell ref="AH3099:AJ3099"/>
    <mergeCell ref="D3100:E3100"/>
    <mergeCell ref="F3100:J3100"/>
    <mergeCell ref="K3100:M3100"/>
    <mergeCell ref="N3100:Q3100"/>
    <mergeCell ref="R3100:U3100"/>
    <mergeCell ref="V3100:W3100"/>
    <mergeCell ref="X3100:Y3100"/>
    <mergeCell ref="Z3100:AA3100"/>
    <mergeCell ref="AB3100:AC3100"/>
    <mergeCell ref="AD3100:AE3100"/>
    <mergeCell ref="AF3100:AG3100"/>
    <mergeCell ref="AH3100:AJ3100"/>
    <mergeCell ref="D3101:E3101"/>
    <mergeCell ref="F3101:J3101"/>
    <mergeCell ref="K3101:M3101"/>
    <mergeCell ref="N3101:Q3101"/>
    <mergeCell ref="R3101:U3101"/>
    <mergeCell ref="V3101:W3101"/>
    <mergeCell ref="X3101:Y3101"/>
    <mergeCell ref="Z3101:AA3101"/>
    <mergeCell ref="AB3101:AC3101"/>
    <mergeCell ref="AD3101:AE3101"/>
    <mergeCell ref="AF3101:AG3101"/>
    <mergeCell ref="AH3101:AJ3101"/>
    <mergeCell ref="D3096:E3096"/>
    <mergeCell ref="F3096:J3096"/>
    <mergeCell ref="K3096:M3096"/>
    <mergeCell ref="N3096:Q3096"/>
    <mergeCell ref="R3096:U3096"/>
    <mergeCell ref="V3096:W3096"/>
    <mergeCell ref="X3096:Y3096"/>
    <mergeCell ref="Z3096:AA3096"/>
    <mergeCell ref="AB3096:AC3096"/>
    <mergeCell ref="AD3096:AE3096"/>
    <mergeCell ref="AF3096:AG3096"/>
    <mergeCell ref="AH3096:AJ3096"/>
    <mergeCell ref="D3097:E3097"/>
    <mergeCell ref="F3097:J3097"/>
    <mergeCell ref="K3097:M3097"/>
    <mergeCell ref="N3097:Q3097"/>
    <mergeCell ref="R3097:U3097"/>
    <mergeCell ref="V3097:W3097"/>
    <mergeCell ref="X3097:Y3097"/>
    <mergeCell ref="Z3097:AA3097"/>
    <mergeCell ref="AB3097:AC3097"/>
    <mergeCell ref="AD3097:AE3097"/>
    <mergeCell ref="AF3097:AG3097"/>
    <mergeCell ref="AH3097:AJ3097"/>
    <mergeCell ref="D3098:E3098"/>
    <mergeCell ref="F3098:J3098"/>
    <mergeCell ref="K3098:M3098"/>
    <mergeCell ref="N3098:Q3098"/>
    <mergeCell ref="R3098:U3098"/>
    <mergeCell ref="V3098:W3098"/>
    <mergeCell ref="X3098:Y3098"/>
    <mergeCell ref="Z3098:AA3098"/>
    <mergeCell ref="AB3098:AC3098"/>
    <mergeCell ref="AD3098:AE3098"/>
    <mergeCell ref="AF3098:AG3098"/>
    <mergeCell ref="AH3098:AJ3098"/>
    <mergeCell ref="D3093:E3093"/>
    <mergeCell ref="F3093:J3093"/>
    <mergeCell ref="K3093:M3093"/>
    <mergeCell ref="N3093:Q3093"/>
    <mergeCell ref="R3093:U3093"/>
    <mergeCell ref="V3093:W3093"/>
    <mergeCell ref="X3093:Y3093"/>
    <mergeCell ref="Z3093:AA3093"/>
    <mergeCell ref="AB3093:AC3093"/>
    <mergeCell ref="AD3093:AE3093"/>
    <mergeCell ref="AF3093:AG3093"/>
    <mergeCell ref="AH3093:AJ3093"/>
    <mergeCell ref="D3094:E3094"/>
    <mergeCell ref="F3094:J3094"/>
    <mergeCell ref="K3094:M3094"/>
    <mergeCell ref="N3094:Q3094"/>
    <mergeCell ref="R3094:U3094"/>
    <mergeCell ref="V3094:W3094"/>
    <mergeCell ref="X3094:Y3094"/>
    <mergeCell ref="Z3094:AA3094"/>
    <mergeCell ref="AB3094:AC3094"/>
    <mergeCell ref="AD3094:AE3094"/>
    <mergeCell ref="AF3094:AG3094"/>
    <mergeCell ref="AH3094:AJ3094"/>
    <mergeCell ref="D3095:E3095"/>
    <mergeCell ref="F3095:J3095"/>
    <mergeCell ref="K3095:M3095"/>
    <mergeCell ref="N3095:Q3095"/>
    <mergeCell ref="R3095:U3095"/>
    <mergeCell ref="V3095:W3095"/>
    <mergeCell ref="X3095:Y3095"/>
    <mergeCell ref="Z3095:AA3095"/>
    <mergeCell ref="AB3095:AC3095"/>
    <mergeCell ref="AD3095:AE3095"/>
    <mergeCell ref="AF3095:AG3095"/>
    <mergeCell ref="AH3095:AJ3095"/>
    <mergeCell ref="D3090:E3090"/>
    <mergeCell ref="F3090:J3090"/>
    <mergeCell ref="K3090:M3090"/>
    <mergeCell ref="N3090:Q3090"/>
    <mergeCell ref="R3090:U3090"/>
    <mergeCell ref="V3090:W3090"/>
    <mergeCell ref="X3090:Y3090"/>
    <mergeCell ref="Z3090:AA3090"/>
    <mergeCell ref="AB3090:AC3090"/>
    <mergeCell ref="AD3090:AE3090"/>
    <mergeCell ref="AF3090:AG3090"/>
    <mergeCell ref="AH3090:AJ3090"/>
    <mergeCell ref="D3091:E3091"/>
    <mergeCell ref="F3091:J3091"/>
    <mergeCell ref="K3091:M3091"/>
    <mergeCell ref="N3091:Q3091"/>
    <mergeCell ref="R3091:U3091"/>
    <mergeCell ref="V3091:W3091"/>
    <mergeCell ref="X3091:Y3091"/>
    <mergeCell ref="Z3091:AA3091"/>
    <mergeCell ref="AB3091:AC3091"/>
    <mergeCell ref="AD3091:AE3091"/>
    <mergeCell ref="AF3091:AG3091"/>
    <mergeCell ref="AH3091:AJ3091"/>
    <mergeCell ref="D3092:E3092"/>
    <mergeCell ref="F3092:J3092"/>
    <mergeCell ref="K3092:M3092"/>
    <mergeCell ref="N3092:Q3092"/>
    <mergeCell ref="R3092:U3092"/>
    <mergeCell ref="V3092:W3092"/>
    <mergeCell ref="X3092:Y3092"/>
    <mergeCell ref="Z3092:AA3092"/>
    <mergeCell ref="AB3092:AC3092"/>
    <mergeCell ref="AD3092:AE3092"/>
    <mergeCell ref="AF3092:AG3092"/>
    <mergeCell ref="AH3092:AJ3092"/>
    <mergeCell ref="D3087:E3087"/>
    <mergeCell ref="F3087:J3087"/>
    <mergeCell ref="K3087:M3087"/>
    <mergeCell ref="N3087:Q3087"/>
    <mergeCell ref="R3087:U3087"/>
    <mergeCell ref="V3087:W3087"/>
    <mergeCell ref="X3087:Y3087"/>
    <mergeCell ref="Z3087:AA3087"/>
    <mergeCell ref="AB3087:AC3087"/>
    <mergeCell ref="AD3087:AE3087"/>
    <mergeCell ref="AF3087:AG3087"/>
    <mergeCell ref="AH3087:AJ3087"/>
    <mergeCell ref="D3088:E3088"/>
    <mergeCell ref="F3088:J3088"/>
    <mergeCell ref="K3088:M3088"/>
    <mergeCell ref="N3088:Q3088"/>
    <mergeCell ref="R3088:U3088"/>
    <mergeCell ref="V3088:W3088"/>
    <mergeCell ref="X3088:Y3088"/>
    <mergeCell ref="Z3088:AA3088"/>
    <mergeCell ref="AB3088:AC3088"/>
    <mergeCell ref="AD3088:AE3088"/>
    <mergeCell ref="AF3088:AG3088"/>
    <mergeCell ref="AH3088:AJ3088"/>
    <mergeCell ref="D3089:E3089"/>
    <mergeCell ref="F3089:J3089"/>
    <mergeCell ref="K3089:M3089"/>
    <mergeCell ref="N3089:Q3089"/>
    <mergeCell ref="R3089:U3089"/>
    <mergeCell ref="V3089:W3089"/>
    <mergeCell ref="X3089:Y3089"/>
    <mergeCell ref="Z3089:AA3089"/>
    <mergeCell ref="AB3089:AC3089"/>
    <mergeCell ref="AD3089:AE3089"/>
    <mergeCell ref="AF3089:AG3089"/>
    <mergeCell ref="AH3089:AJ3089"/>
    <mergeCell ref="D3084:E3084"/>
    <mergeCell ref="F3084:J3084"/>
    <mergeCell ref="K3084:M3084"/>
    <mergeCell ref="N3084:Q3084"/>
    <mergeCell ref="R3084:U3084"/>
    <mergeCell ref="V3084:W3084"/>
    <mergeCell ref="X3084:Y3084"/>
    <mergeCell ref="Z3084:AA3084"/>
    <mergeCell ref="AB3084:AC3084"/>
    <mergeCell ref="AD3084:AE3084"/>
    <mergeCell ref="AF3084:AG3084"/>
    <mergeCell ref="AH3084:AJ3084"/>
    <mergeCell ref="D3085:E3085"/>
    <mergeCell ref="F3085:J3085"/>
    <mergeCell ref="K3085:M3085"/>
    <mergeCell ref="N3085:Q3085"/>
    <mergeCell ref="R3085:U3085"/>
    <mergeCell ref="V3085:W3085"/>
    <mergeCell ref="X3085:Y3085"/>
    <mergeCell ref="Z3085:AA3085"/>
    <mergeCell ref="AB3085:AC3085"/>
    <mergeCell ref="AD3085:AE3085"/>
    <mergeCell ref="AF3085:AG3085"/>
    <mergeCell ref="AH3085:AJ3085"/>
    <mergeCell ref="D3086:E3086"/>
    <mergeCell ref="F3086:J3086"/>
    <mergeCell ref="K3086:M3086"/>
    <mergeCell ref="N3086:Q3086"/>
    <mergeCell ref="R3086:U3086"/>
    <mergeCell ref="V3086:W3086"/>
    <mergeCell ref="X3086:Y3086"/>
    <mergeCell ref="Z3086:AA3086"/>
    <mergeCell ref="AB3086:AC3086"/>
    <mergeCell ref="AD3086:AE3086"/>
    <mergeCell ref="AF3086:AG3086"/>
    <mergeCell ref="AH3086:AJ3086"/>
    <mergeCell ref="D3081:E3081"/>
    <mergeCell ref="F3081:J3081"/>
    <mergeCell ref="K3081:M3081"/>
    <mergeCell ref="N3081:Q3081"/>
    <mergeCell ref="R3081:U3081"/>
    <mergeCell ref="V3081:W3081"/>
    <mergeCell ref="X3081:Y3081"/>
    <mergeCell ref="Z3081:AA3081"/>
    <mergeCell ref="AB3081:AC3081"/>
    <mergeCell ref="AD3081:AE3081"/>
    <mergeCell ref="AF3081:AG3081"/>
    <mergeCell ref="AH3081:AJ3081"/>
    <mergeCell ref="D3082:E3082"/>
    <mergeCell ref="F3082:J3082"/>
    <mergeCell ref="K3082:M3082"/>
    <mergeCell ref="N3082:Q3082"/>
    <mergeCell ref="R3082:U3082"/>
    <mergeCell ref="V3082:W3082"/>
    <mergeCell ref="X3082:Y3082"/>
    <mergeCell ref="Z3082:AA3082"/>
    <mergeCell ref="AB3082:AC3082"/>
    <mergeCell ref="AD3082:AE3082"/>
    <mergeCell ref="AF3082:AG3082"/>
    <mergeCell ref="AH3082:AJ3082"/>
    <mergeCell ref="D3083:E3083"/>
    <mergeCell ref="F3083:J3083"/>
    <mergeCell ref="K3083:M3083"/>
    <mergeCell ref="N3083:Q3083"/>
    <mergeCell ref="R3083:U3083"/>
    <mergeCell ref="V3083:W3083"/>
    <mergeCell ref="X3083:Y3083"/>
    <mergeCell ref="Z3083:AA3083"/>
    <mergeCell ref="AB3083:AC3083"/>
    <mergeCell ref="AD3083:AE3083"/>
    <mergeCell ref="AF3083:AG3083"/>
    <mergeCell ref="AH3083:AJ3083"/>
    <mergeCell ref="D3078:E3078"/>
    <mergeCell ref="F3078:J3078"/>
    <mergeCell ref="K3078:M3078"/>
    <mergeCell ref="N3078:Q3078"/>
    <mergeCell ref="R3078:U3078"/>
    <mergeCell ref="V3078:W3078"/>
    <mergeCell ref="X3078:Y3078"/>
    <mergeCell ref="Z3078:AA3078"/>
    <mergeCell ref="AB3078:AC3078"/>
    <mergeCell ref="AD3078:AE3078"/>
    <mergeCell ref="AF3078:AG3078"/>
    <mergeCell ref="AH3078:AJ3078"/>
    <mergeCell ref="D3079:E3079"/>
    <mergeCell ref="F3079:J3079"/>
    <mergeCell ref="K3079:M3079"/>
    <mergeCell ref="N3079:Q3079"/>
    <mergeCell ref="R3079:U3079"/>
    <mergeCell ref="V3079:W3079"/>
    <mergeCell ref="X3079:Y3079"/>
    <mergeCell ref="Z3079:AA3079"/>
    <mergeCell ref="AB3079:AC3079"/>
    <mergeCell ref="AD3079:AE3079"/>
    <mergeCell ref="AF3079:AG3079"/>
    <mergeCell ref="AH3079:AJ3079"/>
    <mergeCell ref="D3080:E3080"/>
    <mergeCell ref="F3080:J3080"/>
    <mergeCell ref="K3080:M3080"/>
    <mergeCell ref="N3080:Q3080"/>
    <mergeCell ref="R3080:U3080"/>
    <mergeCell ref="V3080:W3080"/>
    <mergeCell ref="X3080:Y3080"/>
    <mergeCell ref="Z3080:AA3080"/>
    <mergeCell ref="AB3080:AC3080"/>
    <mergeCell ref="AD3080:AE3080"/>
    <mergeCell ref="AF3080:AG3080"/>
    <mergeCell ref="AH3080:AJ3080"/>
    <mergeCell ref="D3075:E3075"/>
    <mergeCell ref="F3075:J3075"/>
    <mergeCell ref="K3075:M3075"/>
    <mergeCell ref="N3075:Q3075"/>
    <mergeCell ref="R3075:U3075"/>
    <mergeCell ref="V3075:W3075"/>
    <mergeCell ref="X3075:Y3075"/>
    <mergeCell ref="Z3075:AA3075"/>
    <mergeCell ref="AB3075:AC3075"/>
    <mergeCell ref="AD3075:AE3075"/>
    <mergeCell ref="AF3075:AG3075"/>
    <mergeCell ref="AH3075:AJ3075"/>
    <mergeCell ref="D3076:E3076"/>
    <mergeCell ref="F3076:J3076"/>
    <mergeCell ref="K3076:M3076"/>
    <mergeCell ref="N3076:Q3076"/>
    <mergeCell ref="R3076:U3076"/>
    <mergeCell ref="V3076:W3076"/>
    <mergeCell ref="X3076:Y3076"/>
    <mergeCell ref="Z3076:AA3076"/>
    <mergeCell ref="AB3076:AC3076"/>
    <mergeCell ref="AD3076:AE3076"/>
    <mergeCell ref="AF3076:AG3076"/>
    <mergeCell ref="AH3076:AJ3076"/>
    <mergeCell ref="D3077:E3077"/>
    <mergeCell ref="F3077:J3077"/>
    <mergeCell ref="K3077:M3077"/>
    <mergeCell ref="N3077:Q3077"/>
    <mergeCell ref="R3077:U3077"/>
    <mergeCell ref="V3077:W3077"/>
    <mergeCell ref="X3077:Y3077"/>
    <mergeCell ref="Z3077:AA3077"/>
    <mergeCell ref="AB3077:AC3077"/>
    <mergeCell ref="AD3077:AE3077"/>
    <mergeCell ref="AF3077:AG3077"/>
    <mergeCell ref="AH3077:AJ3077"/>
    <mergeCell ref="B3065:F3065"/>
    <mergeCell ref="H3065:R3065"/>
    <mergeCell ref="AB3066:AG3070"/>
    <mergeCell ref="B3067:E3067"/>
    <mergeCell ref="H3067:N3067"/>
    <mergeCell ref="O3067:R3067"/>
    <mergeCell ref="T3067:AA3067"/>
    <mergeCell ref="B3072:B3073"/>
    <mergeCell ref="D3072:E3073"/>
    <mergeCell ref="G3072:H3073"/>
    <mergeCell ref="J3072:M3073"/>
    <mergeCell ref="N3072:O3073"/>
    <mergeCell ref="Q3072:S3073"/>
    <mergeCell ref="T3072:U3073"/>
    <mergeCell ref="X3072:Y3073"/>
    <mergeCell ref="Z3072:AA3073"/>
    <mergeCell ref="AB3072:AB3073"/>
    <mergeCell ref="AC3072:AC3073"/>
    <mergeCell ref="AE3072:AE3073"/>
    <mergeCell ref="AF3072:AF3073"/>
    <mergeCell ref="AG3072:AH3073"/>
    <mergeCell ref="D3074:E3074"/>
    <mergeCell ref="F3074:J3074"/>
    <mergeCell ref="K3074:M3074"/>
    <mergeCell ref="N3074:Q3074"/>
    <mergeCell ref="R3074:U3074"/>
    <mergeCell ref="V3074:W3074"/>
    <mergeCell ref="X3074:Y3074"/>
    <mergeCell ref="Z3074:AA3074"/>
    <mergeCell ref="AB3074:AC3074"/>
    <mergeCell ref="AD3074:AE3074"/>
    <mergeCell ref="AF3074:AG3074"/>
    <mergeCell ref="AH3074:AJ3074"/>
    <mergeCell ref="D3056:E3056"/>
    <mergeCell ref="F3056:J3056"/>
    <mergeCell ref="K3056:M3056"/>
    <mergeCell ref="N3056:Q3056"/>
    <mergeCell ref="R3056:U3056"/>
    <mergeCell ref="V3056:W3056"/>
    <mergeCell ref="D3057:E3057"/>
    <mergeCell ref="F3057:J3057"/>
    <mergeCell ref="K3057:M3057"/>
    <mergeCell ref="N3057:Q3057"/>
    <mergeCell ref="R3057:U3057"/>
    <mergeCell ref="V3057:W3057"/>
    <mergeCell ref="D3058:E3058"/>
    <mergeCell ref="F3058:J3058"/>
    <mergeCell ref="K3058:M3058"/>
    <mergeCell ref="N3058:Q3058"/>
    <mergeCell ref="R3058:U3058"/>
    <mergeCell ref="V3058:W3058"/>
    <mergeCell ref="D3059:E3059"/>
    <mergeCell ref="F3059:J3059"/>
    <mergeCell ref="K3059:M3059"/>
    <mergeCell ref="N3059:Q3059"/>
    <mergeCell ref="R3059:U3059"/>
    <mergeCell ref="V3059:W3059"/>
    <mergeCell ref="D3060:E3060"/>
    <mergeCell ref="F3060:J3060"/>
    <mergeCell ref="K3060:M3060"/>
    <mergeCell ref="N3060:Q3060"/>
    <mergeCell ref="R3060:U3060"/>
    <mergeCell ref="V3060:W3060"/>
    <mergeCell ref="D3061:E3061"/>
    <mergeCell ref="F3061:J3061"/>
    <mergeCell ref="K3061:M3061"/>
    <mergeCell ref="N3061:Q3061"/>
    <mergeCell ref="R3061:U3061"/>
    <mergeCell ref="V3061:W3061"/>
    <mergeCell ref="D3050:E3050"/>
    <mergeCell ref="F3050:J3050"/>
    <mergeCell ref="K3050:M3050"/>
    <mergeCell ref="N3050:Q3050"/>
    <mergeCell ref="R3050:U3050"/>
    <mergeCell ref="V3050:W3050"/>
    <mergeCell ref="D3051:E3051"/>
    <mergeCell ref="F3051:J3051"/>
    <mergeCell ref="K3051:M3051"/>
    <mergeCell ref="N3051:Q3051"/>
    <mergeCell ref="R3051:U3051"/>
    <mergeCell ref="V3051:W3051"/>
    <mergeCell ref="D3052:E3052"/>
    <mergeCell ref="F3052:J3052"/>
    <mergeCell ref="K3052:M3052"/>
    <mergeCell ref="N3052:Q3052"/>
    <mergeCell ref="R3052:U3052"/>
    <mergeCell ref="V3052:W3052"/>
    <mergeCell ref="D3053:E3053"/>
    <mergeCell ref="F3053:J3053"/>
    <mergeCell ref="K3053:M3053"/>
    <mergeCell ref="N3053:Q3053"/>
    <mergeCell ref="R3053:U3053"/>
    <mergeCell ref="V3053:W3053"/>
    <mergeCell ref="D3054:E3054"/>
    <mergeCell ref="F3054:J3054"/>
    <mergeCell ref="K3054:M3054"/>
    <mergeCell ref="N3054:Q3054"/>
    <mergeCell ref="R3054:U3054"/>
    <mergeCell ref="V3054:W3054"/>
    <mergeCell ref="D3055:E3055"/>
    <mergeCell ref="F3055:J3055"/>
    <mergeCell ref="K3055:M3055"/>
    <mergeCell ref="N3055:Q3055"/>
    <mergeCell ref="R3055:U3055"/>
    <mergeCell ref="V3055:W3055"/>
    <mergeCell ref="D3044:E3044"/>
    <mergeCell ref="F3044:J3044"/>
    <mergeCell ref="K3044:M3044"/>
    <mergeCell ref="N3044:Q3044"/>
    <mergeCell ref="R3044:U3044"/>
    <mergeCell ref="V3044:W3044"/>
    <mergeCell ref="D3045:E3045"/>
    <mergeCell ref="F3045:J3045"/>
    <mergeCell ref="K3045:M3045"/>
    <mergeCell ref="N3045:Q3045"/>
    <mergeCell ref="R3045:U3045"/>
    <mergeCell ref="V3045:W3045"/>
    <mergeCell ref="D3046:E3046"/>
    <mergeCell ref="F3046:J3046"/>
    <mergeCell ref="K3046:M3046"/>
    <mergeCell ref="N3046:Q3046"/>
    <mergeCell ref="R3046:U3046"/>
    <mergeCell ref="V3046:W3046"/>
    <mergeCell ref="D3047:E3047"/>
    <mergeCell ref="F3047:J3047"/>
    <mergeCell ref="K3047:M3047"/>
    <mergeCell ref="N3047:Q3047"/>
    <mergeCell ref="R3047:U3047"/>
    <mergeCell ref="V3047:W3047"/>
    <mergeCell ref="D3048:E3048"/>
    <mergeCell ref="F3048:J3048"/>
    <mergeCell ref="K3048:M3048"/>
    <mergeCell ref="N3048:Q3048"/>
    <mergeCell ref="R3048:U3048"/>
    <mergeCell ref="V3048:W3048"/>
    <mergeCell ref="D3049:E3049"/>
    <mergeCell ref="F3049:J3049"/>
    <mergeCell ref="K3049:M3049"/>
    <mergeCell ref="N3049:Q3049"/>
    <mergeCell ref="R3049:U3049"/>
    <mergeCell ref="V3049:W3049"/>
    <mergeCell ref="D3038:E3038"/>
    <mergeCell ref="F3038:J3038"/>
    <mergeCell ref="K3038:M3038"/>
    <mergeCell ref="N3038:Q3038"/>
    <mergeCell ref="R3038:U3038"/>
    <mergeCell ref="V3038:W3038"/>
    <mergeCell ref="T3036:U3037"/>
    <mergeCell ref="X3036:Y3037"/>
    <mergeCell ref="D3039:E3039"/>
    <mergeCell ref="F3039:J3039"/>
    <mergeCell ref="K3039:M3039"/>
    <mergeCell ref="N3039:Q3039"/>
    <mergeCell ref="R3039:U3039"/>
    <mergeCell ref="V3039:W3039"/>
    <mergeCell ref="D3040:E3040"/>
    <mergeCell ref="F3040:J3040"/>
    <mergeCell ref="K3040:M3040"/>
    <mergeCell ref="N3040:Q3040"/>
    <mergeCell ref="R3040:U3040"/>
    <mergeCell ref="V3040:W3040"/>
    <mergeCell ref="D3041:E3041"/>
    <mergeCell ref="F3041:J3041"/>
    <mergeCell ref="K3041:M3041"/>
    <mergeCell ref="N3041:Q3041"/>
    <mergeCell ref="R3041:U3041"/>
    <mergeCell ref="V3041:W3041"/>
    <mergeCell ref="D3042:E3042"/>
    <mergeCell ref="F3042:J3042"/>
    <mergeCell ref="K3042:M3042"/>
    <mergeCell ref="N3042:Q3042"/>
    <mergeCell ref="R3042:U3042"/>
    <mergeCell ref="V3042:W3042"/>
    <mergeCell ref="D3043:E3043"/>
    <mergeCell ref="F3043:J3043"/>
    <mergeCell ref="K3043:M3043"/>
    <mergeCell ref="N3043:Q3043"/>
    <mergeCell ref="R3043:U3043"/>
    <mergeCell ref="V3043:W3043"/>
    <mergeCell ref="D3026:E3026"/>
    <mergeCell ref="F3026:J3026"/>
    <mergeCell ref="K3026:M3026"/>
    <mergeCell ref="N3026:Q3026"/>
    <mergeCell ref="R3026:U3026"/>
    <mergeCell ref="V3026:W3026"/>
    <mergeCell ref="X3026:Y3026"/>
    <mergeCell ref="Z3026:AA3026"/>
    <mergeCell ref="AB3026:AC3026"/>
    <mergeCell ref="AD3026:AE3026"/>
    <mergeCell ref="AF3026:AG3026"/>
    <mergeCell ref="AH3026:AJ3026"/>
    <mergeCell ref="D3027:E3027"/>
    <mergeCell ref="F3027:J3027"/>
    <mergeCell ref="K3027:M3027"/>
    <mergeCell ref="N3027:Q3027"/>
    <mergeCell ref="R3027:U3027"/>
    <mergeCell ref="V3027:W3027"/>
    <mergeCell ref="X3027:Y3027"/>
    <mergeCell ref="Z3027:AA3027"/>
    <mergeCell ref="AB3027:AC3027"/>
    <mergeCell ref="AD3027:AE3027"/>
    <mergeCell ref="AF3027:AG3027"/>
    <mergeCell ref="AH3027:AJ3027"/>
    <mergeCell ref="B3028:E3028"/>
    <mergeCell ref="B3029:F3029"/>
    <mergeCell ref="H3029:R3029"/>
    <mergeCell ref="AB3030:AG3034"/>
    <mergeCell ref="B3031:E3031"/>
    <mergeCell ref="H3031:N3031"/>
    <mergeCell ref="O3031:R3031"/>
    <mergeCell ref="T3031:AA3031"/>
    <mergeCell ref="Z3036:AA3037"/>
    <mergeCell ref="AB3036:AB3037"/>
    <mergeCell ref="AC3036:AC3037"/>
    <mergeCell ref="AE3036:AE3037"/>
    <mergeCell ref="B3036:B3037"/>
    <mergeCell ref="D3036:E3037"/>
    <mergeCell ref="G3036:H3037"/>
    <mergeCell ref="J3036:M3037"/>
    <mergeCell ref="N3036:O3037"/>
    <mergeCell ref="Q3036:S3037"/>
    <mergeCell ref="AF3036:AF3037"/>
    <mergeCell ref="AG3036:AH3037"/>
    <mergeCell ref="D3023:E3023"/>
    <mergeCell ref="F3023:J3023"/>
    <mergeCell ref="K3023:M3023"/>
    <mergeCell ref="N3023:Q3023"/>
    <mergeCell ref="R3023:U3023"/>
    <mergeCell ref="V3023:W3023"/>
    <mergeCell ref="X3023:Y3023"/>
    <mergeCell ref="Z3023:AA3023"/>
    <mergeCell ref="AB3023:AC3023"/>
    <mergeCell ref="AD3023:AE3023"/>
    <mergeCell ref="AF3023:AG3023"/>
    <mergeCell ref="AH3023:AJ3023"/>
    <mergeCell ref="D3024:E3024"/>
    <mergeCell ref="F3024:J3024"/>
    <mergeCell ref="K3024:M3024"/>
    <mergeCell ref="N3024:Q3024"/>
    <mergeCell ref="R3024:U3024"/>
    <mergeCell ref="V3024:W3024"/>
    <mergeCell ref="X3024:Y3024"/>
    <mergeCell ref="Z3024:AA3024"/>
    <mergeCell ref="AB3024:AC3024"/>
    <mergeCell ref="AD3024:AE3024"/>
    <mergeCell ref="AF3024:AG3024"/>
    <mergeCell ref="AH3024:AJ3024"/>
    <mergeCell ref="D3025:E3025"/>
    <mergeCell ref="F3025:J3025"/>
    <mergeCell ref="K3025:M3025"/>
    <mergeCell ref="N3025:Q3025"/>
    <mergeCell ref="R3025:U3025"/>
    <mergeCell ref="V3025:W3025"/>
    <mergeCell ref="X3025:Y3025"/>
    <mergeCell ref="Z3025:AA3025"/>
    <mergeCell ref="AB3025:AC3025"/>
    <mergeCell ref="AD3025:AE3025"/>
    <mergeCell ref="AF3025:AG3025"/>
    <mergeCell ref="AH3025:AJ3025"/>
    <mergeCell ref="D3020:E3020"/>
    <mergeCell ref="F3020:J3020"/>
    <mergeCell ref="K3020:M3020"/>
    <mergeCell ref="N3020:Q3020"/>
    <mergeCell ref="R3020:U3020"/>
    <mergeCell ref="V3020:W3020"/>
    <mergeCell ref="X3020:Y3020"/>
    <mergeCell ref="Z3020:AA3020"/>
    <mergeCell ref="AB3020:AC3020"/>
    <mergeCell ref="AD3020:AE3020"/>
    <mergeCell ref="AF3020:AG3020"/>
    <mergeCell ref="AH3020:AJ3020"/>
    <mergeCell ref="D3021:E3021"/>
    <mergeCell ref="F3021:J3021"/>
    <mergeCell ref="K3021:M3021"/>
    <mergeCell ref="N3021:Q3021"/>
    <mergeCell ref="R3021:U3021"/>
    <mergeCell ref="V3021:W3021"/>
    <mergeCell ref="X3021:Y3021"/>
    <mergeCell ref="Z3021:AA3021"/>
    <mergeCell ref="AB3021:AC3021"/>
    <mergeCell ref="AD3021:AE3021"/>
    <mergeCell ref="AF3021:AG3021"/>
    <mergeCell ref="AH3021:AJ3021"/>
    <mergeCell ref="D3022:E3022"/>
    <mergeCell ref="F3022:J3022"/>
    <mergeCell ref="K3022:M3022"/>
    <mergeCell ref="N3022:Q3022"/>
    <mergeCell ref="R3022:U3022"/>
    <mergeCell ref="V3022:W3022"/>
    <mergeCell ref="X3022:Y3022"/>
    <mergeCell ref="Z3022:AA3022"/>
    <mergeCell ref="AB3022:AC3022"/>
    <mergeCell ref="AD3022:AE3022"/>
    <mergeCell ref="AF3022:AG3022"/>
    <mergeCell ref="AH3022:AJ3022"/>
    <mergeCell ref="D3017:E3017"/>
    <mergeCell ref="F3017:J3017"/>
    <mergeCell ref="K3017:M3017"/>
    <mergeCell ref="N3017:Q3017"/>
    <mergeCell ref="R3017:U3017"/>
    <mergeCell ref="V3017:W3017"/>
    <mergeCell ref="X3017:Y3017"/>
    <mergeCell ref="Z3017:AA3017"/>
    <mergeCell ref="AB3017:AC3017"/>
    <mergeCell ref="AD3017:AE3017"/>
    <mergeCell ref="AF3017:AG3017"/>
    <mergeCell ref="AH3017:AJ3017"/>
    <mergeCell ref="D3018:E3018"/>
    <mergeCell ref="F3018:J3018"/>
    <mergeCell ref="K3018:M3018"/>
    <mergeCell ref="N3018:Q3018"/>
    <mergeCell ref="R3018:U3018"/>
    <mergeCell ref="V3018:W3018"/>
    <mergeCell ref="X3018:Y3018"/>
    <mergeCell ref="Z3018:AA3018"/>
    <mergeCell ref="AB3018:AC3018"/>
    <mergeCell ref="AD3018:AE3018"/>
    <mergeCell ref="AF3018:AG3018"/>
    <mergeCell ref="AH3018:AJ3018"/>
    <mergeCell ref="D3019:E3019"/>
    <mergeCell ref="F3019:J3019"/>
    <mergeCell ref="K3019:M3019"/>
    <mergeCell ref="N3019:Q3019"/>
    <mergeCell ref="R3019:U3019"/>
    <mergeCell ref="V3019:W3019"/>
    <mergeCell ref="X3019:Y3019"/>
    <mergeCell ref="Z3019:AA3019"/>
    <mergeCell ref="AB3019:AC3019"/>
    <mergeCell ref="AD3019:AE3019"/>
    <mergeCell ref="AF3019:AG3019"/>
    <mergeCell ref="AH3019:AJ3019"/>
    <mergeCell ref="D3014:E3014"/>
    <mergeCell ref="F3014:J3014"/>
    <mergeCell ref="K3014:M3014"/>
    <mergeCell ref="N3014:Q3014"/>
    <mergeCell ref="R3014:U3014"/>
    <mergeCell ref="V3014:W3014"/>
    <mergeCell ref="X3014:Y3014"/>
    <mergeCell ref="Z3014:AA3014"/>
    <mergeCell ref="AB3014:AC3014"/>
    <mergeCell ref="AD3014:AE3014"/>
    <mergeCell ref="AF3014:AG3014"/>
    <mergeCell ref="AH3014:AJ3014"/>
    <mergeCell ref="D3015:E3015"/>
    <mergeCell ref="F3015:J3015"/>
    <mergeCell ref="K3015:M3015"/>
    <mergeCell ref="N3015:Q3015"/>
    <mergeCell ref="R3015:U3015"/>
    <mergeCell ref="V3015:W3015"/>
    <mergeCell ref="X3015:Y3015"/>
    <mergeCell ref="Z3015:AA3015"/>
    <mergeCell ref="AB3015:AC3015"/>
    <mergeCell ref="AD3015:AE3015"/>
    <mergeCell ref="AF3015:AG3015"/>
    <mergeCell ref="AH3015:AJ3015"/>
    <mergeCell ref="D3016:E3016"/>
    <mergeCell ref="F3016:J3016"/>
    <mergeCell ref="K3016:M3016"/>
    <mergeCell ref="N3016:Q3016"/>
    <mergeCell ref="R3016:U3016"/>
    <mergeCell ref="V3016:W3016"/>
    <mergeCell ref="X3016:Y3016"/>
    <mergeCell ref="Z3016:AA3016"/>
    <mergeCell ref="AB3016:AC3016"/>
    <mergeCell ref="AD3016:AE3016"/>
    <mergeCell ref="AF3016:AG3016"/>
    <mergeCell ref="AH3016:AJ3016"/>
    <mergeCell ref="D3011:E3011"/>
    <mergeCell ref="F3011:J3011"/>
    <mergeCell ref="K3011:M3011"/>
    <mergeCell ref="N3011:Q3011"/>
    <mergeCell ref="R3011:U3011"/>
    <mergeCell ref="V3011:W3011"/>
    <mergeCell ref="X3011:Y3011"/>
    <mergeCell ref="Z3011:AA3011"/>
    <mergeCell ref="AB3011:AC3011"/>
    <mergeCell ref="AD3011:AE3011"/>
    <mergeCell ref="AF3011:AG3011"/>
    <mergeCell ref="AH3011:AJ3011"/>
    <mergeCell ref="D3012:E3012"/>
    <mergeCell ref="F3012:J3012"/>
    <mergeCell ref="K3012:M3012"/>
    <mergeCell ref="N3012:Q3012"/>
    <mergeCell ref="R3012:U3012"/>
    <mergeCell ref="V3012:W3012"/>
    <mergeCell ref="X3012:Y3012"/>
    <mergeCell ref="Z3012:AA3012"/>
    <mergeCell ref="AB3012:AC3012"/>
    <mergeCell ref="AD3012:AE3012"/>
    <mergeCell ref="AF3012:AG3012"/>
    <mergeCell ref="AH3012:AJ3012"/>
    <mergeCell ref="D3013:E3013"/>
    <mergeCell ref="F3013:J3013"/>
    <mergeCell ref="K3013:M3013"/>
    <mergeCell ref="N3013:Q3013"/>
    <mergeCell ref="R3013:U3013"/>
    <mergeCell ref="V3013:W3013"/>
    <mergeCell ref="X3013:Y3013"/>
    <mergeCell ref="Z3013:AA3013"/>
    <mergeCell ref="AB3013:AC3013"/>
    <mergeCell ref="AD3013:AE3013"/>
    <mergeCell ref="AF3013:AG3013"/>
    <mergeCell ref="AH3013:AJ3013"/>
    <mergeCell ref="D3008:E3008"/>
    <mergeCell ref="F3008:J3008"/>
    <mergeCell ref="K3008:M3008"/>
    <mergeCell ref="N3008:Q3008"/>
    <mergeCell ref="R3008:U3008"/>
    <mergeCell ref="V3008:W3008"/>
    <mergeCell ref="X3008:Y3008"/>
    <mergeCell ref="Z3008:AA3008"/>
    <mergeCell ref="AB3008:AC3008"/>
    <mergeCell ref="AD3008:AE3008"/>
    <mergeCell ref="AF3008:AG3008"/>
    <mergeCell ref="AH3008:AJ3008"/>
    <mergeCell ref="D3009:E3009"/>
    <mergeCell ref="F3009:J3009"/>
    <mergeCell ref="K3009:M3009"/>
    <mergeCell ref="N3009:Q3009"/>
    <mergeCell ref="R3009:U3009"/>
    <mergeCell ref="V3009:W3009"/>
    <mergeCell ref="X3009:Y3009"/>
    <mergeCell ref="Z3009:AA3009"/>
    <mergeCell ref="AB3009:AC3009"/>
    <mergeCell ref="AD3009:AE3009"/>
    <mergeCell ref="AF3009:AG3009"/>
    <mergeCell ref="AH3009:AJ3009"/>
    <mergeCell ref="D3010:E3010"/>
    <mergeCell ref="F3010:J3010"/>
    <mergeCell ref="K3010:M3010"/>
    <mergeCell ref="N3010:Q3010"/>
    <mergeCell ref="R3010:U3010"/>
    <mergeCell ref="V3010:W3010"/>
    <mergeCell ref="X3010:Y3010"/>
    <mergeCell ref="Z3010:AA3010"/>
    <mergeCell ref="AB3010:AC3010"/>
    <mergeCell ref="AD3010:AE3010"/>
    <mergeCell ref="AF3010:AG3010"/>
    <mergeCell ref="AH3010:AJ3010"/>
    <mergeCell ref="D3005:E3005"/>
    <mergeCell ref="F3005:J3005"/>
    <mergeCell ref="K3005:M3005"/>
    <mergeCell ref="N3005:Q3005"/>
    <mergeCell ref="R3005:U3005"/>
    <mergeCell ref="V3005:W3005"/>
    <mergeCell ref="X3005:Y3005"/>
    <mergeCell ref="Z3005:AA3005"/>
    <mergeCell ref="AB3005:AC3005"/>
    <mergeCell ref="AD3005:AE3005"/>
    <mergeCell ref="AF3005:AG3005"/>
    <mergeCell ref="AH3005:AJ3005"/>
    <mergeCell ref="D3006:E3006"/>
    <mergeCell ref="F3006:J3006"/>
    <mergeCell ref="K3006:M3006"/>
    <mergeCell ref="N3006:Q3006"/>
    <mergeCell ref="R3006:U3006"/>
    <mergeCell ref="V3006:W3006"/>
    <mergeCell ref="X3006:Y3006"/>
    <mergeCell ref="Z3006:AA3006"/>
    <mergeCell ref="AB3006:AC3006"/>
    <mergeCell ref="AD3006:AE3006"/>
    <mergeCell ref="AF3006:AG3006"/>
    <mergeCell ref="AH3006:AJ3006"/>
    <mergeCell ref="D3007:E3007"/>
    <mergeCell ref="F3007:J3007"/>
    <mergeCell ref="K3007:M3007"/>
    <mergeCell ref="N3007:Q3007"/>
    <mergeCell ref="R3007:U3007"/>
    <mergeCell ref="V3007:W3007"/>
    <mergeCell ref="X3007:Y3007"/>
    <mergeCell ref="Z3007:AA3007"/>
    <mergeCell ref="AB3007:AC3007"/>
    <mergeCell ref="AD3007:AE3007"/>
    <mergeCell ref="AF3007:AG3007"/>
    <mergeCell ref="AH3007:AJ3007"/>
    <mergeCell ref="D3002:E3002"/>
    <mergeCell ref="F3002:J3002"/>
    <mergeCell ref="K3002:M3002"/>
    <mergeCell ref="N3002:Q3002"/>
    <mergeCell ref="R3002:U3002"/>
    <mergeCell ref="V3002:W3002"/>
    <mergeCell ref="X3002:Y3002"/>
    <mergeCell ref="Z3002:AA3002"/>
    <mergeCell ref="AB3002:AC3002"/>
    <mergeCell ref="AD3002:AE3002"/>
    <mergeCell ref="AF3002:AG3002"/>
    <mergeCell ref="AH3002:AJ3002"/>
    <mergeCell ref="D3003:E3003"/>
    <mergeCell ref="F3003:J3003"/>
    <mergeCell ref="K3003:M3003"/>
    <mergeCell ref="N3003:Q3003"/>
    <mergeCell ref="R3003:U3003"/>
    <mergeCell ref="V3003:W3003"/>
    <mergeCell ref="X3003:Y3003"/>
    <mergeCell ref="Z3003:AA3003"/>
    <mergeCell ref="AB3003:AC3003"/>
    <mergeCell ref="AD3003:AE3003"/>
    <mergeCell ref="AF3003:AG3003"/>
    <mergeCell ref="AH3003:AJ3003"/>
    <mergeCell ref="D3004:E3004"/>
    <mergeCell ref="F3004:J3004"/>
    <mergeCell ref="K3004:M3004"/>
    <mergeCell ref="N3004:Q3004"/>
    <mergeCell ref="R3004:U3004"/>
    <mergeCell ref="V3004:W3004"/>
    <mergeCell ref="X3004:Y3004"/>
    <mergeCell ref="Z3004:AA3004"/>
    <mergeCell ref="AB3004:AC3004"/>
    <mergeCell ref="AD3004:AE3004"/>
    <mergeCell ref="AF3004:AG3004"/>
    <mergeCell ref="AH3004:AJ3004"/>
    <mergeCell ref="D2999:E2999"/>
    <mergeCell ref="F2999:J2999"/>
    <mergeCell ref="K2999:M2999"/>
    <mergeCell ref="N2999:Q2999"/>
    <mergeCell ref="R2999:U2999"/>
    <mergeCell ref="V2999:W2999"/>
    <mergeCell ref="X2999:Y2999"/>
    <mergeCell ref="Z2999:AA2999"/>
    <mergeCell ref="AB2999:AC2999"/>
    <mergeCell ref="AD2999:AE2999"/>
    <mergeCell ref="AF2999:AG2999"/>
    <mergeCell ref="AH2999:AJ2999"/>
    <mergeCell ref="D3000:E3000"/>
    <mergeCell ref="F3000:J3000"/>
    <mergeCell ref="K3000:M3000"/>
    <mergeCell ref="N3000:Q3000"/>
    <mergeCell ref="R3000:U3000"/>
    <mergeCell ref="V3000:W3000"/>
    <mergeCell ref="X3000:Y3000"/>
    <mergeCell ref="Z3000:AA3000"/>
    <mergeCell ref="AB3000:AC3000"/>
    <mergeCell ref="AD3000:AE3000"/>
    <mergeCell ref="AF3000:AG3000"/>
    <mergeCell ref="AH3000:AJ3000"/>
    <mergeCell ref="D3001:E3001"/>
    <mergeCell ref="F3001:J3001"/>
    <mergeCell ref="K3001:M3001"/>
    <mergeCell ref="N3001:Q3001"/>
    <mergeCell ref="R3001:U3001"/>
    <mergeCell ref="V3001:W3001"/>
    <mergeCell ref="X3001:Y3001"/>
    <mergeCell ref="Z3001:AA3001"/>
    <mergeCell ref="AB3001:AC3001"/>
    <mergeCell ref="AD3001:AE3001"/>
    <mergeCell ref="AF3001:AG3001"/>
    <mergeCell ref="AH3001:AJ3001"/>
    <mergeCell ref="D2996:E2996"/>
    <mergeCell ref="F2996:J2996"/>
    <mergeCell ref="K2996:M2996"/>
    <mergeCell ref="N2996:Q2996"/>
    <mergeCell ref="R2996:U2996"/>
    <mergeCell ref="V2996:W2996"/>
    <mergeCell ref="X2996:Y2996"/>
    <mergeCell ref="Z2996:AA2996"/>
    <mergeCell ref="AB2996:AC2996"/>
    <mergeCell ref="AD2996:AE2996"/>
    <mergeCell ref="AF2996:AG2996"/>
    <mergeCell ref="AH2996:AJ2996"/>
    <mergeCell ref="D2997:E2997"/>
    <mergeCell ref="F2997:J2997"/>
    <mergeCell ref="K2997:M2997"/>
    <mergeCell ref="N2997:Q2997"/>
    <mergeCell ref="R2997:U2997"/>
    <mergeCell ref="V2997:W2997"/>
    <mergeCell ref="X2997:Y2997"/>
    <mergeCell ref="Z2997:AA2997"/>
    <mergeCell ref="AB2997:AC2997"/>
    <mergeCell ref="AD2997:AE2997"/>
    <mergeCell ref="AF2997:AG2997"/>
    <mergeCell ref="AH2997:AJ2997"/>
    <mergeCell ref="D2998:E2998"/>
    <mergeCell ref="F2998:J2998"/>
    <mergeCell ref="K2998:M2998"/>
    <mergeCell ref="N2998:Q2998"/>
    <mergeCell ref="R2998:U2998"/>
    <mergeCell ref="V2998:W2998"/>
    <mergeCell ref="X2998:Y2998"/>
    <mergeCell ref="Z2998:AA2998"/>
    <mergeCell ref="AB2998:AC2998"/>
    <mergeCell ref="AD2998:AE2998"/>
    <mergeCell ref="AF2998:AG2998"/>
    <mergeCell ref="AH2998:AJ2998"/>
    <mergeCell ref="D2993:E2993"/>
    <mergeCell ref="F2993:J2993"/>
    <mergeCell ref="K2993:M2993"/>
    <mergeCell ref="N2993:Q2993"/>
    <mergeCell ref="R2993:U2993"/>
    <mergeCell ref="V2993:W2993"/>
    <mergeCell ref="X2993:Y2993"/>
    <mergeCell ref="Z2993:AA2993"/>
    <mergeCell ref="AB2993:AC2993"/>
    <mergeCell ref="AD2993:AE2993"/>
    <mergeCell ref="AF2993:AG2993"/>
    <mergeCell ref="AH2993:AJ2993"/>
    <mergeCell ref="D2994:E2994"/>
    <mergeCell ref="F2994:J2994"/>
    <mergeCell ref="K2994:M2994"/>
    <mergeCell ref="N2994:Q2994"/>
    <mergeCell ref="R2994:U2994"/>
    <mergeCell ref="V2994:W2994"/>
    <mergeCell ref="X2994:Y2994"/>
    <mergeCell ref="Z2994:AA2994"/>
    <mergeCell ref="AB2994:AC2994"/>
    <mergeCell ref="AD2994:AE2994"/>
    <mergeCell ref="AF2994:AG2994"/>
    <mergeCell ref="AH2994:AJ2994"/>
    <mergeCell ref="D2995:E2995"/>
    <mergeCell ref="F2995:J2995"/>
    <mergeCell ref="K2995:M2995"/>
    <mergeCell ref="N2995:Q2995"/>
    <mergeCell ref="R2995:U2995"/>
    <mergeCell ref="V2995:W2995"/>
    <mergeCell ref="X2995:Y2995"/>
    <mergeCell ref="Z2995:AA2995"/>
    <mergeCell ref="AB2995:AC2995"/>
    <mergeCell ref="AD2995:AE2995"/>
    <mergeCell ref="AF2995:AG2995"/>
    <mergeCell ref="AH2995:AJ2995"/>
    <mergeCell ref="D2990:E2990"/>
    <mergeCell ref="F2990:J2990"/>
    <mergeCell ref="K2990:M2990"/>
    <mergeCell ref="N2990:Q2990"/>
    <mergeCell ref="R2990:U2990"/>
    <mergeCell ref="V2990:W2990"/>
    <mergeCell ref="X2990:Y2990"/>
    <mergeCell ref="Z2990:AA2990"/>
    <mergeCell ref="AB2990:AC2990"/>
    <mergeCell ref="AD2990:AE2990"/>
    <mergeCell ref="AF2990:AG2990"/>
    <mergeCell ref="AH2990:AJ2990"/>
    <mergeCell ref="D2991:E2991"/>
    <mergeCell ref="F2991:J2991"/>
    <mergeCell ref="K2991:M2991"/>
    <mergeCell ref="N2991:Q2991"/>
    <mergeCell ref="R2991:U2991"/>
    <mergeCell ref="V2991:W2991"/>
    <mergeCell ref="X2991:Y2991"/>
    <mergeCell ref="Z2991:AA2991"/>
    <mergeCell ref="AB2991:AC2991"/>
    <mergeCell ref="AD2991:AE2991"/>
    <mergeCell ref="AF2991:AG2991"/>
    <mergeCell ref="AH2991:AJ2991"/>
    <mergeCell ref="D2992:E2992"/>
    <mergeCell ref="F2992:J2992"/>
    <mergeCell ref="K2992:M2992"/>
    <mergeCell ref="N2992:Q2992"/>
    <mergeCell ref="R2992:U2992"/>
    <mergeCell ref="V2992:W2992"/>
    <mergeCell ref="X2992:Y2992"/>
    <mergeCell ref="Z2992:AA2992"/>
    <mergeCell ref="AB2992:AC2992"/>
    <mergeCell ref="AD2992:AE2992"/>
    <mergeCell ref="AF2992:AG2992"/>
    <mergeCell ref="AH2992:AJ2992"/>
    <mergeCell ref="B2980:F2980"/>
    <mergeCell ref="H2980:R2980"/>
    <mergeCell ref="AB2981:AG2985"/>
    <mergeCell ref="B2982:E2982"/>
    <mergeCell ref="H2982:N2982"/>
    <mergeCell ref="O2982:R2982"/>
    <mergeCell ref="T2982:AA2982"/>
    <mergeCell ref="B2987:B2988"/>
    <mergeCell ref="D2987:E2988"/>
    <mergeCell ref="G2987:H2988"/>
    <mergeCell ref="J2987:M2988"/>
    <mergeCell ref="N2987:O2988"/>
    <mergeCell ref="Q2987:S2988"/>
    <mergeCell ref="T2987:U2988"/>
    <mergeCell ref="X2987:Y2988"/>
    <mergeCell ref="Z2987:AA2988"/>
    <mergeCell ref="AB2987:AB2988"/>
    <mergeCell ref="AC2987:AC2988"/>
    <mergeCell ref="AE2987:AE2988"/>
    <mergeCell ref="AF2987:AF2988"/>
    <mergeCell ref="AG2987:AH2988"/>
    <mergeCell ref="D2989:E2989"/>
    <mergeCell ref="F2989:J2989"/>
    <mergeCell ref="K2989:M2989"/>
    <mergeCell ref="N2989:Q2989"/>
    <mergeCell ref="R2989:U2989"/>
    <mergeCell ref="V2989:W2989"/>
    <mergeCell ref="X2989:Y2989"/>
    <mergeCell ref="Z2989:AA2989"/>
    <mergeCell ref="AB2989:AC2989"/>
    <mergeCell ref="AD2989:AE2989"/>
    <mergeCell ref="AF2989:AG2989"/>
    <mergeCell ref="AH2989:AJ2989"/>
    <mergeCell ref="D2971:E2971"/>
    <mergeCell ref="F2971:J2971"/>
    <mergeCell ref="K2971:M2971"/>
    <mergeCell ref="N2971:Q2971"/>
    <mergeCell ref="R2971:U2971"/>
    <mergeCell ref="V2971:W2971"/>
    <mergeCell ref="D2972:E2972"/>
    <mergeCell ref="F2972:J2972"/>
    <mergeCell ref="K2972:M2972"/>
    <mergeCell ref="N2972:Q2972"/>
    <mergeCell ref="R2972:U2972"/>
    <mergeCell ref="V2972:W2972"/>
    <mergeCell ref="D2973:E2973"/>
    <mergeCell ref="F2973:J2973"/>
    <mergeCell ref="K2973:M2973"/>
    <mergeCell ref="N2973:Q2973"/>
    <mergeCell ref="R2973:U2973"/>
    <mergeCell ref="V2973:W2973"/>
    <mergeCell ref="D2974:E2974"/>
    <mergeCell ref="F2974:J2974"/>
    <mergeCell ref="K2974:M2974"/>
    <mergeCell ref="N2974:Q2974"/>
    <mergeCell ref="R2974:U2974"/>
    <mergeCell ref="V2974:W2974"/>
    <mergeCell ref="D2975:E2975"/>
    <mergeCell ref="F2975:J2975"/>
    <mergeCell ref="K2975:M2975"/>
    <mergeCell ref="N2975:Q2975"/>
    <mergeCell ref="R2975:U2975"/>
    <mergeCell ref="V2975:W2975"/>
    <mergeCell ref="D2976:E2976"/>
    <mergeCell ref="F2976:J2976"/>
    <mergeCell ref="K2976:M2976"/>
    <mergeCell ref="N2976:Q2976"/>
    <mergeCell ref="R2976:U2976"/>
    <mergeCell ref="V2976:W2976"/>
    <mergeCell ref="D2965:E2965"/>
    <mergeCell ref="F2965:J2965"/>
    <mergeCell ref="K2965:M2965"/>
    <mergeCell ref="N2965:Q2965"/>
    <mergeCell ref="R2965:U2965"/>
    <mergeCell ref="V2965:W2965"/>
    <mergeCell ref="D2966:E2966"/>
    <mergeCell ref="F2966:J2966"/>
    <mergeCell ref="K2966:M2966"/>
    <mergeCell ref="N2966:Q2966"/>
    <mergeCell ref="R2966:U2966"/>
    <mergeCell ref="V2966:W2966"/>
    <mergeCell ref="D2967:E2967"/>
    <mergeCell ref="F2967:J2967"/>
    <mergeCell ref="K2967:M2967"/>
    <mergeCell ref="N2967:Q2967"/>
    <mergeCell ref="R2967:U2967"/>
    <mergeCell ref="V2967:W2967"/>
    <mergeCell ref="D2968:E2968"/>
    <mergeCell ref="F2968:J2968"/>
    <mergeCell ref="K2968:M2968"/>
    <mergeCell ref="N2968:Q2968"/>
    <mergeCell ref="R2968:U2968"/>
    <mergeCell ref="V2968:W2968"/>
    <mergeCell ref="D2969:E2969"/>
    <mergeCell ref="F2969:J2969"/>
    <mergeCell ref="K2969:M2969"/>
    <mergeCell ref="N2969:Q2969"/>
    <mergeCell ref="R2969:U2969"/>
    <mergeCell ref="V2969:W2969"/>
    <mergeCell ref="D2970:E2970"/>
    <mergeCell ref="F2970:J2970"/>
    <mergeCell ref="K2970:M2970"/>
    <mergeCell ref="N2970:Q2970"/>
    <mergeCell ref="R2970:U2970"/>
    <mergeCell ref="V2970:W2970"/>
    <mergeCell ref="D2959:E2959"/>
    <mergeCell ref="F2959:J2959"/>
    <mergeCell ref="K2959:M2959"/>
    <mergeCell ref="N2959:Q2959"/>
    <mergeCell ref="R2959:U2959"/>
    <mergeCell ref="V2959:W2959"/>
    <mergeCell ref="D2960:E2960"/>
    <mergeCell ref="F2960:J2960"/>
    <mergeCell ref="K2960:M2960"/>
    <mergeCell ref="N2960:Q2960"/>
    <mergeCell ref="R2960:U2960"/>
    <mergeCell ref="V2960:W2960"/>
    <mergeCell ref="D2961:E2961"/>
    <mergeCell ref="F2961:J2961"/>
    <mergeCell ref="K2961:M2961"/>
    <mergeCell ref="N2961:Q2961"/>
    <mergeCell ref="R2961:U2961"/>
    <mergeCell ref="V2961:W2961"/>
    <mergeCell ref="D2962:E2962"/>
    <mergeCell ref="F2962:J2962"/>
    <mergeCell ref="K2962:M2962"/>
    <mergeCell ref="N2962:Q2962"/>
    <mergeCell ref="R2962:U2962"/>
    <mergeCell ref="V2962:W2962"/>
    <mergeCell ref="D2963:E2963"/>
    <mergeCell ref="F2963:J2963"/>
    <mergeCell ref="K2963:M2963"/>
    <mergeCell ref="N2963:Q2963"/>
    <mergeCell ref="R2963:U2963"/>
    <mergeCell ref="V2963:W2963"/>
    <mergeCell ref="D2964:E2964"/>
    <mergeCell ref="F2964:J2964"/>
    <mergeCell ref="K2964:M2964"/>
    <mergeCell ref="N2964:Q2964"/>
    <mergeCell ref="R2964:U2964"/>
    <mergeCell ref="V2964:W2964"/>
    <mergeCell ref="D2953:E2953"/>
    <mergeCell ref="F2953:J2953"/>
    <mergeCell ref="K2953:M2953"/>
    <mergeCell ref="N2953:Q2953"/>
    <mergeCell ref="R2953:U2953"/>
    <mergeCell ref="V2953:W2953"/>
    <mergeCell ref="T2951:U2952"/>
    <mergeCell ref="X2951:Y2952"/>
    <mergeCell ref="D2954:E2954"/>
    <mergeCell ref="F2954:J2954"/>
    <mergeCell ref="K2954:M2954"/>
    <mergeCell ref="N2954:Q2954"/>
    <mergeCell ref="R2954:U2954"/>
    <mergeCell ref="V2954:W2954"/>
    <mergeCell ref="D2955:E2955"/>
    <mergeCell ref="F2955:J2955"/>
    <mergeCell ref="K2955:M2955"/>
    <mergeCell ref="N2955:Q2955"/>
    <mergeCell ref="R2955:U2955"/>
    <mergeCell ref="V2955:W2955"/>
    <mergeCell ref="D2956:E2956"/>
    <mergeCell ref="F2956:J2956"/>
    <mergeCell ref="K2956:M2956"/>
    <mergeCell ref="N2956:Q2956"/>
    <mergeCell ref="R2956:U2956"/>
    <mergeCell ref="V2956:W2956"/>
    <mergeCell ref="D2957:E2957"/>
    <mergeCell ref="F2957:J2957"/>
    <mergeCell ref="K2957:M2957"/>
    <mergeCell ref="N2957:Q2957"/>
    <mergeCell ref="R2957:U2957"/>
    <mergeCell ref="V2957:W2957"/>
    <mergeCell ref="D2958:E2958"/>
    <mergeCell ref="F2958:J2958"/>
    <mergeCell ref="K2958:M2958"/>
    <mergeCell ref="N2958:Q2958"/>
    <mergeCell ref="R2958:U2958"/>
    <mergeCell ref="V2958:W2958"/>
    <mergeCell ref="D2941:E2941"/>
    <mergeCell ref="F2941:J2941"/>
    <mergeCell ref="K2941:M2941"/>
    <mergeCell ref="N2941:Q2941"/>
    <mergeCell ref="R2941:U2941"/>
    <mergeCell ref="V2941:W2941"/>
    <mergeCell ref="X2941:Y2941"/>
    <mergeCell ref="Z2941:AA2941"/>
    <mergeCell ref="AB2941:AC2941"/>
    <mergeCell ref="AD2941:AE2941"/>
    <mergeCell ref="AF2941:AG2941"/>
    <mergeCell ref="AH2941:AJ2941"/>
    <mergeCell ref="D2942:E2942"/>
    <mergeCell ref="F2942:J2942"/>
    <mergeCell ref="K2942:M2942"/>
    <mergeCell ref="N2942:Q2942"/>
    <mergeCell ref="R2942:U2942"/>
    <mergeCell ref="V2942:W2942"/>
    <mergeCell ref="X2942:Y2942"/>
    <mergeCell ref="Z2942:AA2942"/>
    <mergeCell ref="AB2942:AC2942"/>
    <mergeCell ref="AD2942:AE2942"/>
    <mergeCell ref="AF2942:AG2942"/>
    <mergeCell ref="AH2942:AJ2942"/>
    <mergeCell ref="B2943:E2943"/>
    <mergeCell ref="B2944:F2944"/>
    <mergeCell ref="H2944:R2944"/>
    <mergeCell ref="AB2945:AG2949"/>
    <mergeCell ref="B2946:E2946"/>
    <mergeCell ref="H2946:N2946"/>
    <mergeCell ref="O2946:R2946"/>
    <mergeCell ref="T2946:AA2946"/>
    <mergeCell ref="Z2951:AA2952"/>
    <mergeCell ref="AB2951:AB2952"/>
    <mergeCell ref="AC2951:AC2952"/>
    <mergeCell ref="AE2951:AE2952"/>
    <mergeCell ref="B2951:B2952"/>
    <mergeCell ref="D2951:E2952"/>
    <mergeCell ref="G2951:H2952"/>
    <mergeCell ref="J2951:M2952"/>
    <mergeCell ref="N2951:O2952"/>
    <mergeCell ref="Q2951:S2952"/>
    <mergeCell ref="AF2951:AF2952"/>
    <mergeCell ref="AG2951:AH2952"/>
    <mergeCell ref="D2938:E2938"/>
    <mergeCell ref="F2938:J2938"/>
    <mergeCell ref="K2938:M2938"/>
    <mergeCell ref="N2938:Q2938"/>
    <mergeCell ref="R2938:U2938"/>
    <mergeCell ref="V2938:W2938"/>
    <mergeCell ref="X2938:Y2938"/>
    <mergeCell ref="Z2938:AA2938"/>
    <mergeCell ref="AB2938:AC2938"/>
    <mergeCell ref="AD2938:AE2938"/>
    <mergeCell ref="AF2938:AG2938"/>
    <mergeCell ref="AH2938:AJ2938"/>
    <mergeCell ref="D2939:E2939"/>
    <mergeCell ref="F2939:J2939"/>
    <mergeCell ref="K2939:M2939"/>
    <mergeCell ref="N2939:Q2939"/>
    <mergeCell ref="R2939:U2939"/>
    <mergeCell ref="V2939:W2939"/>
    <mergeCell ref="X2939:Y2939"/>
    <mergeCell ref="Z2939:AA2939"/>
    <mergeCell ref="AB2939:AC2939"/>
    <mergeCell ref="AD2939:AE2939"/>
    <mergeCell ref="AF2939:AG2939"/>
    <mergeCell ref="AH2939:AJ2939"/>
    <mergeCell ref="D2940:E2940"/>
    <mergeCell ref="F2940:J2940"/>
    <mergeCell ref="K2940:M2940"/>
    <mergeCell ref="N2940:Q2940"/>
    <mergeCell ref="R2940:U2940"/>
    <mergeCell ref="V2940:W2940"/>
    <mergeCell ref="X2940:Y2940"/>
    <mergeCell ref="Z2940:AA2940"/>
    <mergeCell ref="AB2940:AC2940"/>
    <mergeCell ref="AD2940:AE2940"/>
    <mergeCell ref="AF2940:AG2940"/>
    <mergeCell ref="AH2940:AJ2940"/>
    <mergeCell ref="D2935:E2935"/>
    <mergeCell ref="F2935:J2935"/>
    <mergeCell ref="K2935:M2935"/>
    <mergeCell ref="N2935:Q2935"/>
    <mergeCell ref="R2935:U2935"/>
    <mergeCell ref="V2935:W2935"/>
    <mergeCell ref="X2935:Y2935"/>
    <mergeCell ref="Z2935:AA2935"/>
    <mergeCell ref="AB2935:AC2935"/>
    <mergeCell ref="AD2935:AE2935"/>
    <mergeCell ref="AF2935:AG2935"/>
    <mergeCell ref="AH2935:AJ2935"/>
    <mergeCell ref="D2936:E2936"/>
    <mergeCell ref="F2936:J2936"/>
    <mergeCell ref="K2936:M2936"/>
    <mergeCell ref="N2936:Q2936"/>
    <mergeCell ref="R2936:U2936"/>
    <mergeCell ref="V2936:W2936"/>
    <mergeCell ref="X2936:Y2936"/>
    <mergeCell ref="Z2936:AA2936"/>
    <mergeCell ref="AB2936:AC2936"/>
    <mergeCell ref="AD2936:AE2936"/>
    <mergeCell ref="AF2936:AG2936"/>
    <mergeCell ref="AH2936:AJ2936"/>
    <mergeCell ref="D2937:E2937"/>
    <mergeCell ref="F2937:J2937"/>
    <mergeCell ref="K2937:M2937"/>
    <mergeCell ref="N2937:Q2937"/>
    <mergeCell ref="R2937:U2937"/>
    <mergeCell ref="V2937:W2937"/>
    <mergeCell ref="X2937:Y2937"/>
    <mergeCell ref="Z2937:AA2937"/>
    <mergeCell ref="AB2937:AC2937"/>
    <mergeCell ref="AD2937:AE2937"/>
    <mergeCell ref="AF2937:AG2937"/>
    <mergeCell ref="AH2937:AJ2937"/>
    <mergeCell ref="D2932:E2932"/>
    <mergeCell ref="F2932:J2932"/>
    <mergeCell ref="K2932:M2932"/>
    <mergeCell ref="N2932:Q2932"/>
    <mergeCell ref="R2932:U2932"/>
    <mergeCell ref="V2932:W2932"/>
    <mergeCell ref="X2932:Y2932"/>
    <mergeCell ref="Z2932:AA2932"/>
    <mergeCell ref="AB2932:AC2932"/>
    <mergeCell ref="AD2932:AE2932"/>
    <mergeCell ref="AF2932:AG2932"/>
    <mergeCell ref="AH2932:AJ2932"/>
    <mergeCell ref="D2933:E2933"/>
    <mergeCell ref="F2933:J2933"/>
    <mergeCell ref="K2933:M2933"/>
    <mergeCell ref="N2933:Q2933"/>
    <mergeCell ref="R2933:U2933"/>
    <mergeCell ref="V2933:W2933"/>
    <mergeCell ref="X2933:Y2933"/>
    <mergeCell ref="Z2933:AA2933"/>
    <mergeCell ref="AB2933:AC2933"/>
    <mergeCell ref="AD2933:AE2933"/>
    <mergeCell ref="AF2933:AG2933"/>
    <mergeCell ref="AH2933:AJ2933"/>
    <mergeCell ref="D2934:E2934"/>
    <mergeCell ref="F2934:J2934"/>
    <mergeCell ref="K2934:M2934"/>
    <mergeCell ref="N2934:Q2934"/>
    <mergeCell ref="R2934:U2934"/>
    <mergeCell ref="V2934:W2934"/>
    <mergeCell ref="X2934:Y2934"/>
    <mergeCell ref="Z2934:AA2934"/>
    <mergeCell ref="AB2934:AC2934"/>
    <mergeCell ref="AD2934:AE2934"/>
    <mergeCell ref="AF2934:AG2934"/>
    <mergeCell ref="AH2934:AJ2934"/>
    <mergeCell ref="D2929:E2929"/>
    <mergeCell ref="F2929:J2929"/>
    <mergeCell ref="K2929:M2929"/>
    <mergeCell ref="N2929:Q2929"/>
    <mergeCell ref="R2929:U2929"/>
    <mergeCell ref="V2929:W2929"/>
    <mergeCell ref="X2929:Y2929"/>
    <mergeCell ref="Z2929:AA2929"/>
    <mergeCell ref="AB2929:AC2929"/>
    <mergeCell ref="AD2929:AE2929"/>
    <mergeCell ref="AF2929:AG2929"/>
    <mergeCell ref="AH2929:AJ2929"/>
    <mergeCell ref="D2930:E2930"/>
    <mergeCell ref="F2930:J2930"/>
    <mergeCell ref="K2930:M2930"/>
    <mergeCell ref="N2930:Q2930"/>
    <mergeCell ref="R2930:U2930"/>
    <mergeCell ref="V2930:W2930"/>
    <mergeCell ref="X2930:Y2930"/>
    <mergeCell ref="Z2930:AA2930"/>
    <mergeCell ref="AB2930:AC2930"/>
    <mergeCell ref="AD2930:AE2930"/>
    <mergeCell ref="AF2930:AG2930"/>
    <mergeCell ref="AH2930:AJ2930"/>
    <mergeCell ref="D2931:E2931"/>
    <mergeCell ref="F2931:J2931"/>
    <mergeCell ref="K2931:M2931"/>
    <mergeCell ref="N2931:Q2931"/>
    <mergeCell ref="R2931:U2931"/>
    <mergeCell ref="V2931:W2931"/>
    <mergeCell ref="X2931:Y2931"/>
    <mergeCell ref="Z2931:AA2931"/>
    <mergeCell ref="AB2931:AC2931"/>
    <mergeCell ref="AD2931:AE2931"/>
    <mergeCell ref="AF2931:AG2931"/>
    <mergeCell ref="AH2931:AJ2931"/>
    <mergeCell ref="D2926:E2926"/>
    <mergeCell ref="F2926:J2926"/>
    <mergeCell ref="K2926:M2926"/>
    <mergeCell ref="N2926:Q2926"/>
    <mergeCell ref="R2926:U2926"/>
    <mergeCell ref="V2926:W2926"/>
    <mergeCell ref="X2926:Y2926"/>
    <mergeCell ref="Z2926:AA2926"/>
    <mergeCell ref="AB2926:AC2926"/>
    <mergeCell ref="AD2926:AE2926"/>
    <mergeCell ref="AF2926:AG2926"/>
    <mergeCell ref="AH2926:AJ2926"/>
    <mergeCell ref="D2927:E2927"/>
    <mergeCell ref="F2927:J2927"/>
    <mergeCell ref="K2927:M2927"/>
    <mergeCell ref="N2927:Q2927"/>
    <mergeCell ref="R2927:U2927"/>
    <mergeCell ref="V2927:W2927"/>
    <mergeCell ref="X2927:Y2927"/>
    <mergeCell ref="Z2927:AA2927"/>
    <mergeCell ref="AB2927:AC2927"/>
    <mergeCell ref="AD2927:AE2927"/>
    <mergeCell ref="AF2927:AG2927"/>
    <mergeCell ref="AH2927:AJ2927"/>
    <mergeCell ref="D2928:E2928"/>
    <mergeCell ref="F2928:J2928"/>
    <mergeCell ref="K2928:M2928"/>
    <mergeCell ref="N2928:Q2928"/>
    <mergeCell ref="R2928:U2928"/>
    <mergeCell ref="V2928:W2928"/>
    <mergeCell ref="X2928:Y2928"/>
    <mergeCell ref="Z2928:AA2928"/>
    <mergeCell ref="AB2928:AC2928"/>
    <mergeCell ref="AD2928:AE2928"/>
    <mergeCell ref="AF2928:AG2928"/>
    <mergeCell ref="AH2928:AJ2928"/>
    <mergeCell ref="D2923:E2923"/>
    <mergeCell ref="F2923:J2923"/>
    <mergeCell ref="K2923:M2923"/>
    <mergeCell ref="N2923:Q2923"/>
    <mergeCell ref="R2923:U2923"/>
    <mergeCell ref="V2923:W2923"/>
    <mergeCell ref="X2923:Y2923"/>
    <mergeCell ref="Z2923:AA2923"/>
    <mergeCell ref="AB2923:AC2923"/>
    <mergeCell ref="AD2923:AE2923"/>
    <mergeCell ref="AF2923:AG2923"/>
    <mergeCell ref="AH2923:AJ2923"/>
    <mergeCell ref="D2924:E2924"/>
    <mergeCell ref="F2924:J2924"/>
    <mergeCell ref="K2924:M2924"/>
    <mergeCell ref="N2924:Q2924"/>
    <mergeCell ref="R2924:U2924"/>
    <mergeCell ref="V2924:W2924"/>
    <mergeCell ref="X2924:Y2924"/>
    <mergeCell ref="Z2924:AA2924"/>
    <mergeCell ref="AB2924:AC2924"/>
    <mergeCell ref="AD2924:AE2924"/>
    <mergeCell ref="AF2924:AG2924"/>
    <mergeCell ref="AH2924:AJ2924"/>
    <mergeCell ref="D2925:E2925"/>
    <mergeCell ref="F2925:J2925"/>
    <mergeCell ref="K2925:M2925"/>
    <mergeCell ref="N2925:Q2925"/>
    <mergeCell ref="R2925:U2925"/>
    <mergeCell ref="V2925:W2925"/>
    <mergeCell ref="X2925:Y2925"/>
    <mergeCell ref="Z2925:AA2925"/>
    <mergeCell ref="AB2925:AC2925"/>
    <mergeCell ref="AD2925:AE2925"/>
    <mergeCell ref="AF2925:AG2925"/>
    <mergeCell ref="AH2925:AJ2925"/>
    <mergeCell ref="D2920:E2920"/>
    <mergeCell ref="F2920:J2920"/>
    <mergeCell ref="K2920:M2920"/>
    <mergeCell ref="N2920:Q2920"/>
    <mergeCell ref="R2920:U2920"/>
    <mergeCell ref="V2920:W2920"/>
    <mergeCell ref="X2920:Y2920"/>
    <mergeCell ref="Z2920:AA2920"/>
    <mergeCell ref="AB2920:AC2920"/>
    <mergeCell ref="AD2920:AE2920"/>
    <mergeCell ref="AF2920:AG2920"/>
    <mergeCell ref="AH2920:AJ2920"/>
    <mergeCell ref="D2921:E2921"/>
    <mergeCell ref="F2921:J2921"/>
    <mergeCell ref="K2921:M2921"/>
    <mergeCell ref="N2921:Q2921"/>
    <mergeCell ref="R2921:U2921"/>
    <mergeCell ref="V2921:W2921"/>
    <mergeCell ref="X2921:Y2921"/>
    <mergeCell ref="Z2921:AA2921"/>
    <mergeCell ref="AB2921:AC2921"/>
    <mergeCell ref="AD2921:AE2921"/>
    <mergeCell ref="AF2921:AG2921"/>
    <mergeCell ref="AH2921:AJ2921"/>
    <mergeCell ref="D2922:E2922"/>
    <mergeCell ref="F2922:J2922"/>
    <mergeCell ref="K2922:M2922"/>
    <mergeCell ref="N2922:Q2922"/>
    <mergeCell ref="R2922:U2922"/>
    <mergeCell ref="V2922:W2922"/>
    <mergeCell ref="X2922:Y2922"/>
    <mergeCell ref="Z2922:AA2922"/>
    <mergeCell ref="AB2922:AC2922"/>
    <mergeCell ref="AD2922:AE2922"/>
    <mergeCell ref="AF2922:AG2922"/>
    <mergeCell ref="AH2922:AJ2922"/>
    <mergeCell ref="D2917:E2917"/>
    <mergeCell ref="F2917:J2917"/>
    <mergeCell ref="K2917:M2917"/>
    <mergeCell ref="N2917:Q2917"/>
    <mergeCell ref="R2917:U2917"/>
    <mergeCell ref="V2917:W2917"/>
    <mergeCell ref="X2917:Y2917"/>
    <mergeCell ref="Z2917:AA2917"/>
    <mergeCell ref="AB2917:AC2917"/>
    <mergeCell ref="AD2917:AE2917"/>
    <mergeCell ref="AF2917:AG2917"/>
    <mergeCell ref="AH2917:AJ2917"/>
    <mergeCell ref="D2918:E2918"/>
    <mergeCell ref="F2918:J2918"/>
    <mergeCell ref="K2918:M2918"/>
    <mergeCell ref="N2918:Q2918"/>
    <mergeCell ref="R2918:U2918"/>
    <mergeCell ref="V2918:W2918"/>
    <mergeCell ref="X2918:Y2918"/>
    <mergeCell ref="Z2918:AA2918"/>
    <mergeCell ref="AB2918:AC2918"/>
    <mergeCell ref="AD2918:AE2918"/>
    <mergeCell ref="AF2918:AG2918"/>
    <mergeCell ref="AH2918:AJ2918"/>
    <mergeCell ref="D2919:E2919"/>
    <mergeCell ref="F2919:J2919"/>
    <mergeCell ref="K2919:M2919"/>
    <mergeCell ref="N2919:Q2919"/>
    <mergeCell ref="R2919:U2919"/>
    <mergeCell ref="V2919:W2919"/>
    <mergeCell ref="X2919:Y2919"/>
    <mergeCell ref="Z2919:AA2919"/>
    <mergeCell ref="AB2919:AC2919"/>
    <mergeCell ref="AD2919:AE2919"/>
    <mergeCell ref="AF2919:AG2919"/>
    <mergeCell ref="AH2919:AJ2919"/>
    <mergeCell ref="D2914:E2914"/>
    <mergeCell ref="F2914:J2914"/>
    <mergeCell ref="K2914:M2914"/>
    <mergeCell ref="N2914:Q2914"/>
    <mergeCell ref="R2914:U2914"/>
    <mergeCell ref="V2914:W2914"/>
    <mergeCell ref="X2914:Y2914"/>
    <mergeCell ref="Z2914:AA2914"/>
    <mergeCell ref="AB2914:AC2914"/>
    <mergeCell ref="AD2914:AE2914"/>
    <mergeCell ref="AF2914:AG2914"/>
    <mergeCell ref="AH2914:AJ2914"/>
    <mergeCell ref="D2915:E2915"/>
    <mergeCell ref="F2915:J2915"/>
    <mergeCell ref="K2915:M2915"/>
    <mergeCell ref="N2915:Q2915"/>
    <mergeCell ref="R2915:U2915"/>
    <mergeCell ref="V2915:W2915"/>
    <mergeCell ref="X2915:Y2915"/>
    <mergeCell ref="Z2915:AA2915"/>
    <mergeCell ref="AB2915:AC2915"/>
    <mergeCell ref="AD2915:AE2915"/>
    <mergeCell ref="AF2915:AG2915"/>
    <mergeCell ref="AH2915:AJ2915"/>
    <mergeCell ref="D2916:E2916"/>
    <mergeCell ref="F2916:J2916"/>
    <mergeCell ref="K2916:M2916"/>
    <mergeCell ref="N2916:Q2916"/>
    <mergeCell ref="R2916:U2916"/>
    <mergeCell ref="V2916:W2916"/>
    <mergeCell ref="X2916:Y2916"/>
    <mergeCell ref="Z2916:AA2916"/>
    <mergeCell ref="AB2916:AC2916"/>
    <mergeCell ref="AD2916:AE2916"/>
    <mergeCell ref="AF2916:AG2916"/>
    <mergeCell ref="AH2916:AJ2916"/>
    <mergeCell ref="D2911:E2911"/>
    <mergeCell ref="F2911:J2911"/>
    <mergeCell ref="K2911:M2911"/>
    <mergeCell ref="N2911:Q2911"/>
    <mergeCell ref="R2911:U2911"/>
    <mergeCell ref="V2911:W2911"/>
    <mergeCell ref="X2911:Y2911"/>
    <mergeCell ref="Z2911:AA2911"/>
    <mergeCell ref="AB2911:AC2911"/>
    <mergeCell ref="AD2911:AE2911"/>
    <mergeCell ref="AF2911:AG2911"/>
    <mergeCell ref="AH2911:AJ2911"/>
    <mergeCell ref="D2912:E2912"/>
    <mergeCell ref="F2912:J2912"/>
    <mergeCell ref="K2912:M2912"/>
    <mergeCell ref="N2912:Q2912"/>
    <mergeCell ref="R2912:U2912"/>
    <mergeCell ref="V2912:W2912"/>
    <mergeCell ref="X2912:Y2912"/>
    <mergeCell ref="Z2912:AA2912"/>
    <mergeCell ref="AB2912:AC2912"/>
    <mergeCell ref="AD2912:AE2912"/>
    <mergeCell ref="AF2912:AG2912"/>
    <mergeCell ref="AH2912:AJ2912"/>
    <mergeCell ref="D2913:E2913"/>
    <mergeCell ref="F2913:J2913"/>
    <mergeCell ref="K2913:M2913"/>
    <mergeCell ref="N2913:Q2913"/>
    <mergeCell ref="R2913:U2913"/>
    <mergeCell ref="V2913:W2913"/>
    <mergeCell ref="X2913:Y2913"/>
    <mergeCell ref="Z2913:AA2913"/>
    <mergeCell ref="AB2913:AC2913"/>
    <mergeCell ref="AD2913:AE2913"/>
    <mergeCell ref="AF2913:AG2913"/>
    <mergeCell ref="AH2913:AJ2913"/>
    <mergeCell ref="D2908:E2908"/>
    <mergeCell ref="F2908:J2908"/>
    <mergeCell ref="K2908:M2908"/>
    <mergeCell ref="N2908:Q2908"/>
    <mergeCell ref="R2908:U2908"/>
    <mergeCell ref="V2908:W2908"/>
    <mergeCell ref="X2908:Y2908"/>
    <mergeCell ref="Z2908:AA2908"/>
    <mergeCell ref="AB2908:AC2908"/>
    <mergeCell ref="AD2908:AE2908"/>
    <mergeCell ref="AF2908:AG2908"/>
    <mergeCell ref="AH2908:AJ2908"/>
    <mergeCell ref="D2909:E2909"/>
    <mergeCell ref="F2909:J2909"/>
    <mergeCell ref="K2909:M2909"/>
    <mergeCell ref="N2909:Q2909"/>
    <mergeCell ref="R2909:U2909"/>
    <mergeCell ref="V2909:W2909"/>
    <mergeCell ref="X2909:Y2909"/>
    <mergeCell ref="Z2909:AA2909"/>
    <mergeCell ref="AB2909:AC2909"/>
    <mergeCell ref="AD2909:AE2909"/>
    <mergeCell ref="AF2909:AG2909"/>
    <mergeCell ref="AH2909:AJ2909"/>
    <mergeCell ref="D2910:E2910"/>
    <mergeCell ref="F2910:J2910"/>
    <mergeCell ref="K2910:M2910"/>
    <mergeCell ref="N2910:Q2910"/>
    <mergeCell ref="R2910:U2910"/>
    <mergeCell ref="V2910:W2910"/>
    <mergeCell ref="X2910:Y2910"/>
    <mergeCell ref="Z2910:AA2910"/>
    <mergeCell ref="AB2910:AC2910"/>
    <mergeCell ref="AD2910:AE2910"/>
    <mergeCell ref="AF2910:AG2910"/>
    <mergeCell ref="AH2910:AJ2910"/>
    <mergeCell ref="D2905:E2905"/>
    <mergeCell ref="F2905:J2905"/>
    <mergeCell ref="K2905:M2905"/>
    <mergeCell ref="N2905:Q2905"/>
    <mergeCell ref="R2905:U2905"/>
    <mergeCell ref="V2905:W2905"/>
    <mergeCell ref="X2905:Y2905"/>
    <mergeCell ref="Z2905:AA2905"/>
    <mergeCell ref="AB2905:AC2905"/>
    <mergeCell ref="AD2905:AE2905"/>
    <mergeCell ref="AF2905:AG2905"/>
    <mergeCell ref="AH2905:AJ2905"/>
    <mergeCell ref="D2906:E2906"/>
    <mergeCell ref="F2906:J2906"/>
    <mergeCell ref="K2906:M2906"/>
    <mergeCell ref="N2906:Q2906"/>
    <mergeCell ref="R2906:U2906"/>
    <mergeCell ref="V2906:W2906"/>
    <mergeCell ref="X2906:Y2906"/>
    <mergeCell ref="Z2906:AA2906"/>
    <mergeCell ref="AB2906:AC2906"/>
    <mergeCell ref="AD2906:AE2906"/>
    <mergeCell ref="AF2906:AG2906"/>
    <mergeCell ref="AH2906:AJ2906"/>
    <mergeCell ref="D2907:E2907"/>
    <mergeCell ref="F2907:J2907"/>
    <mergeCell ref="K2907:M2907"/>
    <mergeCell ref="N2907:Q2907"/>
    <mergeCell ref="R2907:U2907"/>
    <mergeCell ref="V2907:W2907"/>
    <mergeCell ref="X2907:Y2907"/>
    <mergeCell ref="Z2907:AA2907"/>
    <mergeCell ref="AB2907:AC2907"/>
    <mergeCell ref="AD2907:AE2907"/>
    <mergeCell ref="AF2907:AG2907"/>
    <mergeCell ref="AH2907:AJ2907"/>
    <mergeCell ref="B2895:F2895"/>
    <mergeCell ref="H2895:R2895"/>
    <mergeCell ref="AB2896:AG2900"/>
    <mergeCell ref="B2897:E2897"/>
    <mergeCell ref="H2897:N2897"/>
    <mergeCell ref="O2897:R2897"/>
    <mergeCell ref="T2897:AA2897"/>
    <mergeCell ref="B2902:B2903"/>
    <mergeCell ref="D2902:E2903"/>
    <mergeCell ref="G2902:H2903"/>
    <mergeCell ref="J2902:M2903"/>
    <mergeCell ref="N2902:O2903"/>
    <mergeCell ref="Q2902:S2903"/>
    <mergeCell ref="T2902:U2903"/>
    <mergeCell ref="X2902:Y2903"/>
    <mergeCell ref="Z2902:AA2903"/>
    <mergeCell ref="AB2902:AB2903"/>
    <mergeCell ref="AC2902:AC2903"/>
    <mergeCell ref="AE2902:AE2903"/>
    <mergeCell ref="AF2902:AF2903"/>
    <mergeCell ref="AG2902:AH2903"/>
    <mergeCell ref="D2904:E2904"/>
    <mergeCell ref="F2904:J2904"/>
    <mergeCell ref="K2904:M2904"/>
    <mergeCell ref="N2904:Q2904"/>
    <mergeCell ref="R2904:U2904"/>
    <mergeCell ref="V2904:W2904"/>
    <mergeCell ref="X2904:Y2904"/>
    <mergeCell ref="Z2904:AA2904"/>
    <mergeCell ref="AB2904:AC2904"/>
    <mergeCell ref="AD2904:AE2904"/>
    <mergeCell ref="AF2904:AG2904"/>
    <mergeCell ref="AH2904:AJ2904"/>
    <mergeCell ref="D2886:E2886"/>
    <mergeCell ref="F2886:J2886"/>
    <mergeCell ref="K2886:M2886"/>
    <mergeCell ref="N2886:Q2886"/>
    <mergeCell ref="R2886:U2886"/>
    <mergeCell ref="V2886:W2886"/>
    <mergeCell ref="D2887:E2887"/>
    <mergeCell ref="F2887:J2887"/>
    <mergeCell ref="K2887:M2887"/>
    <mergeCell ref="N2887:Q2887"/>
    <mergeCell ref="R2887:U2887"/>
    <mergeCell ref="V2887:W2887"/>
    <mergeCell ref="D2888:E2888"/>
    <mergeCell ref="F2888:J2888"/>
    <mergeCell ref="K2888:M2888"/>
    <mergeCell ref="N2888:Q2888"/>
    <mergeCell ref="R2888:U2888"/>
    <mergeCell ref="V2888:W2888"/>
    <mergeCell ref="D2889:E2889"/>
    <mergeCell ref="F2889:J2889"/>
    <mergeCell ref="K2889:M2889"/>
    <mergeCell ref="N2889:Q2889"/>
    <mergeCell ref="R2889:U2889"/>
    <mergeCell ref="V2889:W2889"/>
    <mergeCell ref="D2890:E2890"/>
    <mergeCell ref="F2890:J2890"/>
    <mergeCell ref="K2890:M2890"/>
    <mergeCell ref="N2890:Q2890"/>
    <mergeCell ref="R2890:U2890"/>
    <mergeCell ref="V2890:W2890"/>
    <mergeCell ref="D2891:E2891"/>
    <mergeCell ref="F2891:J2891"/>
    <mergeCell ref="K2891:M2891"/>
    <mergeCell ref="N2891:Q2891"/>
    <mergeCell ref="R2891:U2891"/>
    <mergeCell ref="V2891:W2891"/>
    <mergeCell ref="D2880:E2880"/>
    <mergeCell ref="F2880:J2880"/>
    <mergeCell ref="K2880:M2880"/>
    <mergeCell ref="N2880:Q2880"/>
    <mergeCell ref="R2880:U2880"/>
    <mergeCell ref="V2880:W2880"/>
    <mergeCell ref="D2881:E2881"/>
    <mergeCell ref="F2881:J2881"/>
    <mergeCell ref="K2881:M2881"/>
    <mergeCell ref="N2881:Q2881"/>
    <mergeCell ref="R2881:U2881"/>
    <mergeCell ref="V2881:W2881"/>
    <mergeCell ref="D2882:E2882"/>
    <mergeCell ref="F2882:J2882"/>
    <mergeCell ref="K2882:M2882"/>
    <mergeCell ref="N2882:Q2882"/>
    <mergeCell ref="R2882:U2882"/>
    <mergeCell ref="V2882:W2882"/>
    <mergeCell ref="D2883:E2883"/>
    <mergeCell ref="F2883:J2883"/>
    <mergeCell ref="K2883:M2883"/>
    <mergeCell ref="N2883:Q2883"/>
    <mergeCell ref="R2883:U2883"/>
    <mergeCell ref="V2883:W2883"/>
    <mergeCell ref="D2884:E2884"/>
    <mergeCell ref="F2884:J2884"/>
    <mergeCell ref="K2884:M2884"/>
    <mergeCell ref="N2884:Q2884"/>
    <mergeCell ref="R2884:U2884"/>
    <mergeCell ref="V2884:W2884"/>
    <mergeCell ref="D2885:E2885"/>
    <mergeCell ref="F2885:J2885"/>
    <mergeCell ref="K2885:M2885"/>
    <mergeCell ref="N2885:Q2885"/>
    <mergeCell ref="R2885:U2885"/>
    <mergeCell ref="V2885:W2885"/>
    <mergeCell ref="D2874:E2874"/>
    <mergeCell ref="F2874:J2874"/>
    <mergeCell ref="K2874:M2874"/>
    <mergeCell ref="N2874:Q2874"/>
    <mergeCell ref="R2874:U2874"/>
    <mergeCell ref="V2874:W2874"/>
    <mergeCell ref="D2875:E2875"/>
    <mergeCell ref="F2875:J2875"/>
    <mergeCell ref="K2875:M2875"/>
    <mergeCell ref="N2875:Q2875"/>
    <mergeCell ref="R2875:U2875"/>
    <mergeCell ref="V2875:W2875"/>
    <mergeCell ref="D2876:E2876"/>
    <mergeCell ref="F2876:J2876"/>
    <mergeCell ref="K2876:M2876"/>
    <mergeCell ref="N2876:Q2876"/>
    <mergeCell ref="R2876:U2876"/>
    <mergeCell ref="V2876:W2876"/>
    <mergeCell ref="D2877:E2877"/>
    <mergeCell ref="F2877:J2877"/>
    <mergeCell ref="K2877:M2877"/>
    <mergeCell ref="N2877:Q2877"/>
    <mergeCell ref="R2877:U2877"/>
    <mergeCell ref="V2877:W2877"/>
    <mergeCell ref="D2878:E2878"/>
    <mergeCell ref="F2878:J2878"/>
    <mergeCell ref="K2878:M2878"/>
    <mergeCell ref="N2878:Q2878"/>
    <mergeCell ref="R2878:U2878"/>
    <mergeCell ref="V2878:W2878"/>
    <mergeCell ref="D2879:E2879"/>
    <mergeCell ref="F2879:J2879"/>
    <mergeCell ref="K2879:M2879"/>
    <mergeCell ref="N2879:Q2879"/>
    <mergeCell ref="R2879:U2879"/>
    <mergeCell ref="V2879:W2879"/>
    <mergeCell ref="D2868:E2868"/>
    <mergeCell ref="F2868:J2868"/>
    <mergeCell ref="K2868:M2868"/>
    <mergeCell ref="N2868:Q2868"/>
    <mergeCell ref="R2868:U2868"/>
    <mergeCell ref="V2868:W2868"/>
    <mergeCell ref="T2866:U2867"/>
    <mergeCell ref="X2866:Y2867"/>
    <mergeCell ref="D2869:E2869"/>
    <mergeCell ref="F2869:J2869"/>
    <mergeCell ref="K2869:M2869"/>
    <mergeCell ref="N2869:Q2869"/>
    <mergeCell ref="R2869:U2869"/>
    <mergeCell ref="V2869:W2869"/>
    <mergeCell ref="D2870:E2870"/>
    <mergeCell ref="F2870:J2870"/>
    <mergeCell ref="K2870:M2870"/>
    <mergeCell ref="N2870:Q2870"/>
    <mergeCell ref="R2870:U2870"/>
    <mergeCell ref="V2870:W2870"/>
    <mergeCell ref="D2871:E2871"/>
    <mergeCell ref="F2871:J2871"/>
    <mergeCell ref="K2871:M2871"/>
    <mergeCell ref="N2871:Q2871"/>
    <mergeCell ref="R2871:U2871"/>
    <mergeCell ref="V2871:W2871"/>
    <mergeCell ref="D2872:E2872"/>
    <mergeCell ref="F2872:J2872"/>
    <mergeCell ref="K2872:M2872"/>
    <mergeCell ref="N2872:Q2872"/>
    <mergeCell ref="R2872:U2872"/>
    <mergeCell ref="V2872:W2872"/>
    <mergeCell ref="D2873:E2873"/>
    <mergeCell ref="F2873:J2873"/>
    <mergeCell ref="K2873:M2873"/>
    <mergeCell ref="N2873:Q2873"/>
    <mergeCell ref="R2873:U2873"/>
    <mergeCell ref="V2873:W2873"/>
    <mergeCell ref="D2856:E2856"/>
    <mergeCell ref="F2856:J2856"/>
    <mergeCell ref="K2856:M2856"/>
    <mergeCell ref="N2856:Q2856"/>
    <mergeCell ref="R2856:U2856"/>
    <mergeCell ref="V2856:W2856"/>
    <mergeCell ref="X2856:Y2856"/>
    <mergeCell ref="Z2856:AA2856"/>
    <mergeCell ref="AB2856:AC2856"/>
    <mergeCell ref="AD2856:AE2856"/>
    <mergeCell ref="AF2856:AG2856"/>
    <mergeCell ref="AH2856:AJ2856"/>
    <mergeCell ref="D2857:E2857"/>
    <mergeCell ref="F2857:J2857"/>
    <mergeCell ref="K2857:M2857"/>
    <mergeCell ref="N2857:Q2857"/>
    <mergeCell ref="R2857:U2857"/>
    <mergeCell ref="V2857:W2857"/>
    <mergeCell ref="X2857:Y2857"/>
    <mergeCell ref="Z2857:AA2857"/>
    <mergeCell ref="AB2857:AC2857"/>
    <mergeCell ref="AD2857:AE2857"/>
    <mergeCell ref="AF2857:AG2857"/>
    <mergeCell ref="AH2857:AJ2857"/>
    <mergeCell ref="B2858:E2858"/>
    <mergeCell ref="B2859:F2859"/>
    <mergeCell ref="H2859:R2859"/>
    <mergeCell ref="AB2860:AG2864"/>
    <mergeCell ref="B2861:E2861"/>
    <mergeCell ref="H2861:N2861"/>
    <mergeCell ref="O2861:R2861"/>
    <mergeCell ref="T2861:AA2861"/>
    <mergeCell ref="Z2866:AA2867"/>
    <mergeCell ref="AB2866:AB2867"/>
    <mergeCell ref="AC2866:AC2867"/>
    <mergeCell ref="AE2866:AE2867"/>
    <mergeCell ref="B2866:B2867"/>
    <mergeCell ref="D2866:E2867"/>
    <mergeCell ref="G2866:H2867"/>
    <mergeCell ref="J2866:M2867"/>
    <mergeCell ref="N2866:O2867"/>
    <mergeCell ref="Q2866:S2867"/>
    <mergeCell ref="AF2866:AF2867"/>
    <mergeCell ref="AG2866:AH2867"/>
    <mergeCell ref="D2853:E2853"/>
    <mergeCell ref="F2853:J2853"/>
    <mergeCell ref="K2853:M2853"/>
    <mergeCell ref="N2853:Q2853"/>
    <mergeCell ref="R2853:U2853"/>
    <mergeCell ref="V2853:W2853"/>
    <mergeCell ref="X2853:Y2853"/>
    <mergeCell ref="Z2853:AA2853"/>
    <mergeCell ref="AB2853:AC2853"/>
    <mergeCell ref="AD2853:AE2853"/>
    <mergeCell ref="AF2853:AG2853"/>
    <mergeCell ref="AH2853:AJ2853"/>
    <mergeCell ref="D2854:E2854"/>
    <mergeCell ref="F2854:J2854"/>
    <mergeCell ref="K2854:M2854"/>
    <mergeCell ref="N2854:Q2854"/>
    <mergeCell ref="R2854:U2854"/>
    <mergeCell ref="V2854:W2854"/>
    <mergeCell ref="X2854:Y2854"/>
    <mergeCell ref="Z2854:AA2854"/>
    <mergeCell ref="AB2854:AC2854"/>
    <mergeCell ref="AD2854:AE2854"/>
    <mergeCell ref="AF2854:AG2854"/>
    <mergeCell ref="AH2854:AJ2854"/>
    <mergeCell ref="D2855:E2855"/>
    <mergeCell ref="F2855:J2855"/>
    <mergeCell ref="K2855:M2855"/>
    <mergeCell ref="N2855:Q2855"/>
    <mergeCell ref="R2855:U2855"/>
    <mergeCell ref="V2855:W2855"/>
    <mergeCell ref="X2855:Y2855"/>
    <mergeCell ref="Z2855:AA2855"/>
    <mergeCell ref="AB2855:AC2855"/>
    <mergeCell ref="AD2855:AE2855"/>
    <mergeCell ref="AF2855:AG2855"/>
    <mergeCell ref="AH2855:AJ2855"/>
    <mergeCell ref="D2850:E2850"/>
    <mergeCell ref="F2850:J2850"/>
    <mergeCell ref="K2850:M2850"/>
    <mergeCell ref="N2850:Q2850"/>
    <mergeCell ref="R2850:U2850"/>
    <mergeCell ref="V2850:W2850"/>
    <mergeCell ref="X2850:Y2850"/>
    <mergeCell ref="Z2850:AA2850"/>
    <mergeCell ref="AB2850:AC2850"/>
    <mergeCell ref="AD2850:AE2850"/>
    <mergeCell ref="AF2850:AG2850"/>
    <mergeCell ref="AH2850:AJ2850"/>
    <mergeCell ref="D2851:E2851"/>
    <mergeCell ref="F2851:J2851"/>
    <mergeCell ref="K2851:M2851"/>
    <mergeCell ref="N2851:Q2851"/>
    <mergeCell ref="R2851:U2851"/>
    <mergeCell ref="V2851:W2851"/>
    <mergeCell ref="X2851:Y2851"/>
    <mergeCell ref="Z2851:AA2851"/>
    <mergeCell ref="AB2851:AC2851"/>
    <mergeCell ref="AD2851:AE2851"/>
    <mergeCell ref="AF2851:AG2851"/>
    <mergeCell ref="AH2851:AJ2851"/>
    <mergeCell ref="D2852:E2852"/>
    <mergeCell ref="F2852:J2852"/>
    <mergeCell ref="K2852:M2852"/>
    <mergeCell ref="N2852:Q2852"/>
    <mergeCell ref="R2852:U2852"/>
    <mergeCell ref="V2852:W2852"/>
    <mergeCell ref="X2852:Y2852"/>
    <mergeCell ref="Z2852:AA2852"/>
    <mergeCell ref="AB2852:AC2852"/>
    <mergeCell ref="AD2852:AE2852"/>
    <mergeCell ref="AF2852:AG2852"/>
    <mergeCell ref="AH2852:AJ2852"/>
    <mergeCell ref="D2847:E2847"/>
    <mergeCell ref="F2847:J2847"/>
    <mergeCell ref="K2847:M2847"/>
    <mergeCell ref="N2847:Q2847"/>
    <mergeCell ref="R2847:U2847"/>
    <mergeCell ref="V2847:W2847"/>
    <mergeCell ref="X2847:Y2847"/>
    <mergeCell ref="Z2847:AA2847"/>
    <mergeCell ref="AB2847:AC2847"/>
    <mergeCell ref="AD2847:AE2847"/>
    <mergeCell ref="AF2847:AG2847"/>
    <mergeCell ref="AH2847:AJ2847"/>
    <mergeCell ref="D2848:E2848"/>
    <mergeCell ref="F2848:J2848"/>
    <mergeCell ref="K2848:M2848"/>
    <mergeCell ref="N2848:Q2848"/>
    <mergeCell ref="R2848:U2848"/>
    <mergeCell ref="V2848:W2848"/>
    <mergeCell ref="X2848:Y2848"/>
    <mergeCell ref="Z2848:AA2848"/>
    <mergeCell ref="AB2848:AC2848"/>
    <mergeCell ref="AD2848:AE2848"/>
    <mergeCell ref="AF2848:AG2848"/>
    <mergeCell ref="AH2848:AJ2848"/>
    <mergeCell ref="D2849:E2849"/>
    <mergeCell ref="F2849:J2849"/>
    <mergeCell ref="K2849:M2849"/>
    <mergeCell ref="N2849:Q2849"/>
    <mergeCell ref="R2849:U2849"/>
    <mergeCell ref="V2849:W2849"/>
    <mergeCell ref="X2849:Y2849"/>
    <mergeCell ref="Z2849:AA2849"/>
    <mergeCell ref="AB2849:AC2849"/>
    <mergeCell ref="AD2849:AE2849"/>
    <mergeCell ref="AF2849:AG2849"/>
    <mergeCell ref="AH2849:AJ2849"/>
    <mergeCell ref="D2844:E2844"/>
    <mergeCell ref="F2844:J2844"/>
    <mergeCell ref="K2844:M2844"/>
    <mergeCell ref="N2844:Q2844"/>
    <mergeCell ref="R2844:U2844"/>
    <mergeCell ref="V2844:W2844"/>
    <mergeCell ref="X2844:Y2844"/>
    <mergeCell ref="Z2844:AA2844"/>
    <mergeCell ref="AB2844:AC2844"/>
    <mergeCell ref="AD2844:AE2844"/>
    <mergeCell ref="AF2844:AG2844"/>
    <mergeCell ref="AH2844:AJ2844"/>
    <mergeCell ref="D2845:E2845"/>
    <mergeCell ref="F2845:J2845"/>
    <mergeCell ref="K2845:M2845"/>
    <mergeCell ref="N2845:Q2845"/>
    <mergeCell ref="R2845:U2845"/>
    <mergeCell ref="V2845:W2845"/>
    <mergeCell ref="X2845:Y2845"/>
    <mergeCell ref="Z2845:AA2845"/>
    <mergeCell ref="AB2845:AC2845"/>
    <mergeCell ref="AD2845:AE2845"/>
    <mergeCell ref="AF2845:AG2845"/>
    <mergeCell ref="AH2845:AJ2845"/>
    <mergeCell ref="D2846:E2846"/>
    <mergeCell ref="F2846:J2846"/>
    <mergeCell ref="K2846:M2846"/>
    <mergeCell ref="N2846:Q2846"/>
    <mergeCell ref="R2846:U2846"/>
    <mergeCell ref="V2846:W2846"/>
    <mergeCell ref="X2846:Y2846"/>
    <mergeCell ref="Z2846:AA2846"/>
    <mergeCell ref="AB2846:AC2846"/>
    <mergeCell ref="AD2846:AE2846"/>
    <mergeCell ref="AF2846:AG2846"/>
    <mergeCell ref="AH2846:AJ2846"/>
    <mergeCell ref="D2841:E2841"/>
    <mergeCell ref="F2841:J2841"/>
    <mergeCell ref="K2841:M2841"/>
    <mergeCell ref="N2841:Q2841"/>
    <mergeCell ref="R2841:U2841"/>
    <mergeCell ref="V2841:W2841"/>
    <mergeCell ref="X2841:Y2841"/>
    <mergeCell ref="Z2841:AA2841"/>
    <mergeCell ref="AB2841:AC2841"/>
    <mergeCell ref="AD2841:AE2841"/>
    <mergeCell ref="AF2841:AG2841"/>
    <mergeCell ref="AH2841:AJ2841"/>
    <mergeCell ref="D2842:E2842"/>
    <mergeCell ref="F2842:J2842"/>
    <mergeCell ref="K2842:M2842"/>
    <mergeCell ref="N2842:Q2842"/>
    <mergeCell ref="R2842:U2842"/>
    <mergeCell ref="V2842:W2842"/>
    <mergeCell ref="X2842:Y2842"/>
    <mergeCell ref="Z2842:AA2842"/>
    <mergeCell ref="AB2842:AC2842"/>
    <mergeCell ref="AD2842:AE2842"/>
    <mergeCell ref="AF2842:AG2842"/>
    <mergeCell ref="AH2842:AJ2842"/>
    <mergeCell ref="D2843:E2843"/>
    <mergeCell ref="F2843:J2843"/>
    <mergeCell ref="K2843:M2843"/>
    <mergeCell ref="N2843:Q2843"/>
    <mergeCell ref="R2843:U2843"/>
    <mergeCell ref="V2843:W2843"/>
    <mergeCell ref="X2843:Y2843"/>
    <mergeCell ref="Z2843:AA2843"/>
    <mergeCell ref="AB2843:AC2843"/>
    <mergeCell ref="AD2843:AE2843"/>
    <mergeCell ref="AF2843:AG2843"/>
    <mergeCell ref="AH2843:AJ2843"/>
    <mergeCell ref="D2838:E2838"/>
    <mergeCell ref="F2838:J2838"/>
    <mergeCell ref="K2838:M2838"/>
    <mergeCell ref="N2838:Q2838"/>
    <mergeCell ref="R2838:U2838"/>
    <mergeCell ref="V2838:W2838"/>
    <mergeCell ref="X2838:Y2838"/>
    <mergeCell ref="Z2838:AA2838"/>
    <mergeCell ref="AB2838:AC2838"/>
    <mergeCell ref="AD2838:AE2838"/>
    <mergeCell ref="AF2838:AG2838"/>
    <mergeCell ref="AH2838:AJ2838"/>
    <mergeCell ref="D2839:E2839"/>
    <mergeCell ref="F2839:J2839"/>
    <mergeCell ref="K2839:M2839"/>
    <mergeCell ref="N2839:Q2839"/>
    <mergeCell ref="R2839:U2839"/>
    <mergeCell ref="V2839:W2839"/>
    <mergeCell ref="X2839:Y2839"/>
    <mergeCell ref="Z2839:AA2839"/>
    <mergeCell ref="AB2839:AC2839"/>
    <mergeCell ref="AD2839:AE2839"/>
    <mergeCell ref="AF2839:AG2839"/>
    <mergeCell ref="AH2839:AJ2839"/>
    <mergeCell ref="D2840:E2840"/>
    <mergeCell ref="F2840:J2840"/>
    <mergeCell ref="K2840:M2840"/>
    <mergeCell ref="N2840:Q2840"/>
    <mergeCell ref="R2840:U2840"/>
    <mergeCell ref="V2840:W2840"/>
    <mergeCell ref="X2840:Y2840"/>
    <mergeCell ref="Z2840:AA2840"/>
    <mergeCell ref="AB2840:AC2840"/>
    <mergeCell ref="AD2840:AE2840"/>
    <mergeCell ref="AF2840:AG2840"/>
    <mergeCell ref="AH2840:AJ2840"/>
    <mergeCell ref="D2835:E2835"/>
    <mergeCell ref="F2835:J2835"/>
    <mergeCell ref="K2835:M2835"/>
    <mergeCell ref="N2835:Q2835"/>
    <mergeCell ref="R2835:U2835"/>
    <mergeCell ref="V2835:W2835"/>
    <mergeCell ref="X2835:Y2835"/>
    <mergeCell ref="Z2835:AA2835"/>
    <mergeCell ref="AB2835:AC2835"/>
    <mergeCell ref="AD2835:AE2835"/>
    <mergeCell ref="AF2835:AG2835"/>
    <mergeCell ref="AH2835:AJ2835"/>
    <mergeCell ref="D2836:E2836"/>
    <mergeCell ref="F2836:J2836"/>
    <mergeCell ref="K2836:M2836"/>
    <mergeCell ref="N2836:Q2836"/>
    <mergeCell ref="R2836:U2836"/>
    <mergeCell ref="V2836:W2836"/>
    <mergeCell ref="X2836:Y2836"/>
    <mergeCell ref="Z2836:AA2836"/>
    <mergeCell ref="AB2836:AC2836"/>
    <mergeCell ref="AD2836:AE2836"/>
    <mergeCell ref="AF2836:AG2836"/>
    <mergeCell ref="AH2836:AJ2836"/>
    <mergeCell ref="D2837:E2837"/>
    <mergeCell ref="F2837:J2837"/>
    <mergeCell ref="K2837:M2837"/>
    <mergeCell ref="N2837:Q2837"/>
    <mergeCell ref="R2837:U2837"/>
    <mergeCell ref="V2837:W2837"/>
    <mergeCell ref="X2837:Y2837"/>
    <mergeCell ref="Z2837:AA2837"/>
    <mergeCell ref="AB2837:AC2837"/>
    <mergeCell ref="AD2837:AE2837"/>
    <mergeCell ref="AF2837:AG2837"/>
    <mergeCell ref="AH2837:AJ2837"/>
    <mergeCell ref="D2832:E2832"/>
    <mergeCell ref="F2832:J2832"/>
    <mergeCell ref="K2832:M2832"/>
    <mergeCell ref="N2832:Q2832"/>
    <mergeCell ref="R2832:U2832"/>
    <mergeCell ref="V2832:W2832"/>
    <mergeCell ref="X2832:Y2832"/>
    <mergeCell ref="Z2832:AA2832"/>
    <mergeCell ref="AB2832:AC2832"/>
    <mergeCell ref="AD2832:AE2832"/>
    <mergeCell ref="AF2832:AG2832"/>
    <mergeCell ref="AH2832:AJ2832"/>
    <mergeCell ref="D2833:E2833"/>
    <mergeCell ref="F2833:J2833"/>
    <mergeCell ref="K2833:M2833"/>
    <mergeCell ref="N2833:Q2833"/>
    <mergeCell ref="R2833:U2833"/>
    <mergeCell ref="V2833:W2833"/>
    <mergeCell ref="X2833:Y2833"/>
    <mergeCell ref="Z2833:AA2833"/>
    <mergeCell ref="AB2833:AC2833"/>
    <mergeCell ref="AD2833:AE2833"/>
    <mergeCell ref="AF2833:AG2833"/>
    <mergeCell ref="AH2833:AJ2833"/>
    <mergeCell ref="D2834:E2834"/>
    <mergeCell ref="F2834:J2834"/>
    <mergeCell ref="K2834:M2834"/>
    <mergeCell ref="N2834:Q2834"/>
    <mergeCell ref="R2834:U2834"/>
    <mergeCell ref="V2834:W2834"/>
    <mergeCell ref="X2834:Y2834"/>
    <mergeCell ref="Z2834:AA2834"/>
    <mergeCell ref="AB2834:AC2834"/>
    <mergeCell ref="AD2834:AE2834"/>
    <mergeCell ref="AF2834:AG2834"/>
    <mergeCell ref="AH2834:AJ2834"/>
    <mergeCell ref="D2829:E2829"/>
    <mergeCell ref="F2829:J2829"/>
    <mergeCell ref="K2829:M2829"/>
    <mergeCell ref="N2829:Q2829"/>
    <mergeCell ref="R2829:U2829"/>
    <mergeCell ref="V2829:W2829"/>
    <mergeCell ref="X2829:Y2829"/>
    <mergeCell ref="Z2829:AA2829"/>
    <mergeCell ref="AB2829:AC2829"/>
    <mergeCell ref="AD2829:AE2829"/>
    <mergeCell ref="AF2829:AG2829"/>
    <mergeCell ref="AH2829:AJ2829"/>
    <mergeCell ref="D2830:E2830"/>
    <mergeCell ref="F2830:J2830"/>
    <mergeCell ref="K2830:M2830"/>
    <mergeCell ref="N2830:Q2830"/>
    <mergeCell ref="R2830:U2830"/>
    <mergeCell ref="V2830:W2830"/>
    <mergeCell ref="X2830:Y2830"/>
    <mergeCell ref="Z2830:AA2830"/>
    <mergeCell ref="AB2830:AC2830"/>
    <mergeCell ref="AD2830:AE2830"/>
    <mergeCell ref="AF2830:AG2830"/>
    <mergeCell ref="AH2830:AJ2830"/>
    <mergeCell ref="D2831:E2831"/>
    <mergeCell ref="F2831:J2831"/>
    <mergeCell ref="K2831:M2831"/>
    <mergeCell ref="N2831:Q2831"/>
    <mergeCell ref="R2831:U2831"/>
    <mergeCell ref="V2831:W2831"/>
    <mergeCell ref="X2831:Y2831"/>
    <mergeCell ref="Z2831:AA2831"/>
    <mergeCell ref="AB2831:AC2831"/>
    <mergeCell ref="AD2831:AE2831"/>
    <mergeCell ref="AF2831:AG2831"/>
    <mergeCell ref="AH2831:AJ2831"/>
    <mergeCell ref="D2826:E2826"/>
    <mergeCell ref="F2826:J2826"/>
    <mergeCell ref="K2826:M2826"/>
    <mergeCell ref="N2826:Q2826"/>
    <mergeCell ref="R2826:U2826"/>
    <mergeCell ref="V2826:W2826"/>
    <mergeCell ref="X2826:Y2826"/>
    <mergeCell ref="Z2826:AA2826"/>
    <mergeCell ref="AB2826:AC2826"/>
    <mergeCell ref="AD2826:AE2826"/>
    <mergeCell ref="AF2826:AG2826"/>
    <mergeCell ref="AH2826:AJ2826"/>
    <mergeCell ref="D2827:E2827"/>
    <mergeCell ref="F2827:J2827"/>
    <mergeCell ref="K2827:M2827"/>
    <mergeCell ref="N2827:Q2827"/>
    <mergeCell ref="R2827:U2827"/>
    <mergeCell ref="V2827:W2827"/>
    <mergeCell ref="X2827:Y2827"/>
    <mergeCell ref="Z2827:AA2827"/>
    <mergeCell ref="AB2827:AC2827"/>
    <mergeCell ref="AD2827:AE2827"/>
    <mergeCell ref="AF2827:AG2827"/>
    <mergeCell ref="AH2827:AJ2827"/>
    <mergeCell ref="D2828:E2828"/>
    <mergeCell ref="F2828:J2828"/>
    <mergeCell ref="K2828:M2828"/>
    <mergeCell ref="N2828:Q2828"/>
    <mergeCell ref="R2828:U2828"/>
    <mergeCell ref="V2828:W2828"/>
    <mergeCell ref="X2828:Y2828"/>
    <mergeCell ref="Z2828:AA2828"/>
    <mergeCell ref="AB2828:AC2828"/>
    <mergeCell ref="AD2828:AE2828"/>
    <mergeCell ref="AF2828:AG2828"/>
    <mergeCell ref="AH2828:AJ2828"/>
    <mergeCell ref="D2823:E2823"/>
    <mergeCell ref="F2823:J2823"/>
    <mergeCell ref="K2823:M2823"/>
    <mergeCell ref="N2823:Q2823"/>
    <mergeCell ref="R2823:U2823"/>
    <mergeCell ref="V2823:W2823"/>
    <mergeCell ref="X2823:Y2823"/>
    <mergeCell ref="Z2823:AA2823"/>
    <mergeCell ref="AB2823:AC2823"/>
    <mergeCell ref="AD2823:AE2823"/>
    <mergeCell ref="AF2823:AG2823"/>
    <mergeCell ref="AH2823:AJ2823"/>
    <mergeCell ref="D2824:E2824"/>
    <mergeCell ref="F2824:J2824"/>
    <mergeCell ref="K2824:M2824"/>
    <mergeCell ref="N2824:Q2824"/>
    <mergeCell ref="R2824:U2824"/>
    <mergeCell ref="V2824:W2824"/>
    <mergeCell ref="X2824:Y2824"/>
    <mergeCell ref="Z2824:AA2824"/>
    <mergeCell ref="AB2824:AC2824"/>
    <mergeCell ref="AD2824:AE2824"/>
    <mergeCell ref="AF2824:AG2824"/>
    <mergeCell ref="AH2824:AJ2824"/>
    <mergeCell ref="D2825:E2825"/>
    <mergeCell ref="F2825:J2825"/>
    <mergeCell ref="K2825:M2825"/>
    <mergeCell ref="N2825:Q2825"/>
    <mergeCell ref="R2825:U2825"/>
    <mergeCell ref="V2825:W2825"/>
    <mergeCell ref="X2825:Y2825"/>
    <mergeCell ref="Z2825:AA2825"/>
    <mergeCell ref="AB2825:AC2825"/>
    <mergeCell ref="AD2825:AE2825"/>
    <mergeCell ref="AF2825:AG2825"/>
    <mergeCell ref="AH2825:AJ2825"/>
    <mergeCell ref="D2820:E2820"/>
    <mergeCell ref="F2820:J2820"/>
    <mergeCell ref="K2820:M2820"/>
    <mergeCell ref="N2820:Q2820"/>
    <mergeCell ref="R2820:U2820"/>
    <mergeCell ref="V2820:W2820"/>
    <mergeCell ref="X2820:Y2820"/>
    <mergeCell ref="Z2820:AA2820"/>
    <mergeCell ref="AB2820:AC2820"/>
    <mergeCell ref="AD2820:AE2820"/>
    <mergeCell ref="AF2820:AG2820"/>
    <mergeCell ref="AH2820:AJ2820"/>
    <mergeCell ref="D2821:E2821"/>
    <mergeCell ref="F2821:J2821"/>
    <mergeCell ref="K2821:M2821"/>
    <mergeCell ref="N2821:Q2821"/>
    <mergeCell ref="R2821:U2821"/>
    <mergeCell ref="V2821:W2821"/>
    <mergeCell ref="X2821:Y2821"/>
    <mergeCell ref="Z2821:AA2821"/>
    <mergeCell ref="AB2821:AC2821"/>
    <mergeCell ref="AD2821:AE2821"/>
    <mergeCell ref="AF2821:AG2821"/>
    <mergeCell ref="AH2821:AJ2821"/>
    <mergeCell ref="D2822:E2822"/>
    <mergeCell ref="F2822:J2822"/>
    <mergeCell ref="K2822:M2822"/>
    <mergeCell ref="N2822:Q2822"/>
    <mergeCell ref="R2822:U2822"/>
    <mergeCell ref="V2822:W2822"/>
    <mergeCell ref="X2822:Y2822"/>
    <mergeCell ref="Z2822:AA2822"/>
    <mergeCell ref="AB2822:AC2822"/>
    <mergeCell ref="AD2822:AE2822"/>
    <mergeCell ref="AF2822:AG2822"/>
    <mergeCell ref="AH2822:AJ2822"/>
    <mergeCell ref="B2810:F2810"/>
    <mergeCell ref="H2810:R2810"/>
    <mergeCell ref="AB2811:AG2815"/>
    <mergeCell ref="B2812:E2812"/>
    <mergeCell ref="H2812:N2812"/>
    <mergeCell ref="O2812:R2812"/>
    <mergeCell ref="T2812:AA2812"/>
    <mergeCell ref="B2817:B2818"/>
    <mergeCell ref="D2817:E2818"/>
    <mergeCell ref="G2817:H2818"/>
    <mergeCell ref="J2817:M2818"/>
    <mergeCell ref="N2817:O2818"/>
    <mergeCell ref="Q2817:S2818"/>
    <mergeCell ref="T2817:U2818"/>
    <mergeCell ref="X2817:Y2818"/>
    <mergeCell ref="Z2817:AA2818"/>
    <mergeCell ref="AB2817:AB2818"/>
    <mergeCell ref="AC2817:AC2818"/>
    <mergeCell ref="AE2817:AE2818"/>
    <mergeCell ref="AF2817:AF2818"/>
    <mergeCell ref="AG2817:AH2818"/>
    <mergeCell ref="D2819:E2819"/>
    <mergeCell ref="F2819:J2819"/>
    <mergeCell ref="K2819:M2819"/>
    <mergeCell ref="N2819:Q2819"/>
    <mergeCell ref="R2819:U2819"/>
    <mergeCell ref="V2819:W2819"/>
    <mergeCell ref="X2819:Y2819"/>
    <mergeCell ref="Z2819:AA2819"/>
    <mergeCell ref="AB2819:AC2819"/>
    <mergeCell ref="AD2819:AE2819"/>
    <mergeCell ref="AF2819:AG2819"/>
    <mergeCell ref="AH2819:AJ2819"/>
    <mergeCell ref="D2801:E2801"/>
    <mergeCell ref="F2801:J2801"/>
    <mergeCell ref="K2801:M2801"/>
    <mergeCell ref="N2801:Q2801"/>
    <mergeCell ref="R2801:U2801"/>
    <mergeCell ref="V2801:W2801"/>
    <mergeCell ref="D2802:E2802"/>
    <mergeCell ref="F2802:J2802"/>
    <mergeCell ref="K2802:M2802"/>
    <mergeCell ref="N2802:Q2802"/>
    <mergeCell ref="R2802:U2802"/>
    <mergeCell ref="V2802:W2802"/>
    <mergeCell ref="D2803:E2803"/>
    <mergeCell ref="F2803:J2803"/>
    <mergeCell ref="K2803:M2803"/>
    <mergeCell ref="N2803:Q2803"/>
    <mergeCell ref="R2803:U2803"/>
    <mergeCell ref="V2803:W2803"/>
    <mergeCell ref="D2804:E2804"/>
    <mergeCell ref="F2804:J2804"/>
    <mergeCell ref="K2804:M2804"/>
    <mergeCell ref="N2804:Q2804"/>
    <mergeCell ref="R2804:U2804"/>
    <mergeCell ref="V2804:W2804"/>
    <mergeCell ref="D2805:E2805"/>
    <mergeCell ref="F2805:J2805"/>
    <mergeCell ref="K2805:M2805"/>
    <mergeCell ref="N2805:Q2805"/>
    <mergeCell ref="R2805:U2805"/>
    <mergeCell ref="V2805:W2805"/>
    <mergeCell ref="D2806:E2806"/>
    <mergeCell ref="F2806:J2806"/>
    <mergeCell ref="K2806:M2806"/>
    <mergeCell ref="N2806:Q2806"/>
    <mergeCell ref="R2806:U2806"/>
    <mergeCell ref="V2806:W2806"/>
    <mergeCell ref="D2795:E2795"/>
    <mergeCell ref="F2795:J2795"/>
    <mergeCell ref="K2795:M2795"/>
    <mergeCell ref="N2795:Q2795"/>
    <mergeCell ref="R2795:U2795"/>
    <mergeCell ref="V2795:W2795"/>
    <mergeCell ref="D2796:E2796"/>
    <mergeCell ref="F2796:J2796"/>
    <mergeCell ref="K2796:M2796"/>
    <mergeCell ref="N2796:Q2796"/>
    <mergeCell ref="R2796:U2796"/>
    <mergeCell ref="V2796:W2796"/>
    <mergeCell ref="D2797:E2797"/>
    <mergeCell ref="F2797:J2797"/>
    <mergeCell ref="K2797:M2797"/>
    <mergeCell ref="N2797:Q2797"/>
    <mergeCell ref="R2797:U2797"/>
    <mergeCell ref="V2797:W2797"/>
    <mergeCell ref="D2798:E2798"/>
    <mergeCell ref="F2798:J2798"/>
    <mergeCell ref="K2798:M2798"/>
    <mergeCell ref="N2798:Q2798"/>
    <mergeCell ref="R2798:U2798"/>
    <mergeCell ref="V2798:W2798"/>
    <mergeCell ref="D2799:E2799"/>
    <mergeCell ref="F2799:J2799"/>
    <mergeCell ref="K2799:M2799"/>
    <mergeCell ref="N2799:Q2799"/>
    <mergeCell ref="R2799:U2799"/>
    <mergeCell ref="V2799:W2799"/>
    <mergeCell ref="D2800:E2800"/>
    <mergeCell ref="F2800:J2800"/>
    <mergeCell ref="K2800:M2800"/>
    <mergeCell ref="N2800:Q2800"/>
    <mergeCell ref="R2800:U2800"/>
    <mergeCell ref="V2800:W2800"/>
    <mergeCell ref="D2789:E2789"/>
    <mergeCell ref="F2789:J2789"/>
    <mergeCell ref="K2789:M2789"/>
    <mergeCell ref="N2789:Q2789"/>
    <mergeCell ref="R2789:U2789"/>
    <mergeCell ref="V2789:W2789"/>
    <mergeCell ref="D2790:E2790"/>
    <mergeCell ref="F2790:J2790"/>
    <mergeCell ref="K2790:M2790"/>
    <mergeCell ref="N2790:Q2790"/>
    <mergeCell ref="R2790:U2790"/>
    <mergeCell ref="V2790:W2790"/>
    <mergeCell ref="D2791:E2791"/>
    <mergeCell ref="F2791:J2791"/>
    <mergeCell ref="K2791:M2791"/>
    <mergeCell ref="N2791:Q2791"/>
    <mergeCell ref="R2791:U2791"/>
    <mergeCell ref="V2791:W2791"/>
    <mergeCell ref="D2792:E2792"/>
    <mergeCell ref="F2792:J2792"/>
    <mergeCell ref="K2792:M2792"/>
    <mergeCell ref="N2792:Q2792"/>
    <mergeCell ref="R2792:U2792"/>
    <mergeCell ref="V2792:W2792"/>
    <mergeCell ref="D2793:E2793"/>
    <mergeCell ref="F2793:J2793"/>
    <mergeCell ref="K2793:M2793"/>
    <mergeCell ref="N2793:Q2793"/>
    <mergeCell ref="R2793:U2793"/>
    <mergeCell ref="V2793:W2793"/>
    <mergeCell ref="D2794:E2794"/>
    <mergeCell ref="F2794:J2794"/>
    <mergeCell ref="K2794:M2794"/>
    <mergeCell ref="N2794:Q2794"/>
    <mergeCell ref="R2794:U2794"/>
    <mergeCell ref="V2794:W2794"/>
    <mergeCell ref="D2783:E2783"/>
    <mergeCell ref="F2783:J2783"/>
    <mergeCell ref="K2783:M2783"/>
    <mergeCell ref="N2783:Q2783"/>
    <mergeCell ref="R2783:U2783"/>
    <mergeCell ref="V2783:W2783"/>
    <mergeCell ref="T2781:U2782"/>
    <mergeCell ref="X2781:Y2782"/>
    <mergeCell ref="D2784:E2784"/>
    <mergeCell ref="F2784:J2784"/>
    <mergeCell ref="K2784:M2784"/>
    <mergeCell ref="N2784:Q2784"/>
    <mergeCell ref="R2784:U2784"/>
    <mergeCell ref="V2784:W2784"/>
    <mergeCell ref="D2785:E2785"/>
    <mergeCell ref="F2785:J2785"/>
    <mergeCell ref="K2785:M2785"/>
    <mergeCell ref="N2785:Q2785"/>
    <mergeCell ref="R2785:U2785"/>
    <mergeCell ref="V2785:W2785"/>
    <mergeCell ref="D2786:E2786"/>
    <mergeCell ref="F2786:J2786"/>
    <mergeCell ref="K2786:M2786"/>
    <mergeCell ref="N2786:Q2786"/>
    <mergeCell ref="R2786:U2786"/>
    <mergeCell ref="V2786:W2786"/>
    <mergeCell ref="D2787:E2787"/>
    <mergeCell ref="F2787:J2787"/>
    <mergeCell ref="K2787:M2787"/>
    <mergeCell ref="N2787:Q2787"/>
    <mergeCell ref="R2787:U2787"/>
    <mergeCell ref="V2787:W2787"/>
    <mergeCell ref="D2788:E2788"/>
    <mergeCell ref="F2788:J2788"/>
    <mergeCell ref="K2788:M2788"/>
    <mergeCell ref="N2788:Q2788"/>
    <mergeCell ref="R2788:U2788"/>
    <mergeCell ref="V2788:W2788"/>
    <mergeCell ref="D2771:E2771"/>
    <mergeCell ref="F2771:J2771"/>
    <mergeCell ref="K2771:M2771"/>
    <mergeCell ref="N2771:Q2771"/>
    <mergeCell ref="R2771:U2771"/>
    <mergeCell ref="V2771:W2771"/>
    <mergeCell ref="X2771:Y2771"/>
    <mergeCell ref="Z2771:AA2771"/>
    <mergeCell ref="AB2771:AC2771"/>
    <mergeCell ref="AD2771:AE2771"/>
    <mergeCell ref="AF2771:AG2771"/>
    <mergeCell ref="AH2771:AJ2771"/>
    <mergeCell ref="D2772:E2772"/>
    <mergeCell ref="F2772:J2772"/>
    <mergeCell ref="K2772:M2772"/>
    <mergeCell ref="N2772:Q2772"/>
    <mergeCell ref="R2772:U2772"/>
    <mergeCell ref="V2772:W2772"/>
    <mergeCell ref="X2772:Y2772"/>
    <mergeCell ref="Z2772:AA2772"/>
    <mergeCell ref="AB2772:AC2772"/>
    <mergeCell ref="AD2772:AE2772"/>
    <mergeCell ref="AF2772:AG2772"/>
    <mergeCell ref="AH2772:AJ2772"/>
    <mergeCell ref="B2773:E2773"/>
    <mergeCell ref="B2774:F2774"/>
    <mergeCell ref="H2774:R2774"/>
    <mergeCell ref="AB2775:AG2779"/>
    <mergeCell ref="B2776:E2776"/>
    <mergeCell ref="H2776:N2776"/>
    <mergeCell ref="O2776:R2776"/>
    <mergeCell ref="T2776:AA2776"/>
    <mergeCell ref="Z2781:AA2782"/>
    <mergeCell ref="AB2781:AB2782"/>
    <mergeCell ref="AC2781:AC2782"/>
    <mergeCell ref="AE2781:AE2782"/>
    <mergeCell ref="B2781:B2782"/>
    <mergeCell ref="D2781:E2782"/>
    <mergeCell ref="G2781:H2782"/>
    <mergeCell ref="J2781:M2782"/>
    <mergeCell ref="N2781:O2782"/>
    <mergeCell ref="Q2781:S2782"/>
    <mergeCell ref="AF2781:AF2782"/>
    <mergeCell ref="AG2781:AH2782"/>
    <mergeCell ref="D2768:E2768"/>
    <mergeCell ref="F2768:J2768"/>
    <mergeCell ref="K2768:M2768"/>
    <mergeCell ref="N2768:Q2768"/>
    <mergeCell ref="R2768:U2768"/>
    <mergeCell ref="V2768:W2768"/>
    <mergeCell ref="X2768:Y2768"/>
    <mergeCell ref="Z2768:AA2768"/>
    <mergeCell ref="AB2768:AC2768"/>
    <mergeCell ref="AD2768:AE2768"/>
    <mergeCell ref="AF2768:AG2768"/>
    <mergeCell ref="AH2768:AJ2768"/>
    <mergeCell ref="D2769:E2769"/>
    <mergeCell ref="F2769:J2769"/>
    <mergeCell ref="K2769:M2769"/>
    <mergeCell ref="N2769:Q2769"/>
    <mergeCell ref="R2769:U2769"/>
    <mergeCell ref="V2769:W2769"/>
    <mergeCell ref="X2769:Y2769"/>
    <mergeCell ref="Z2769:AA2769"/>
    <mergeCell ref="AB2769:AC2769"/>
    <mergeCell ref="AD2769:AE2769"/>
    <mergeCell ref="AF2769:AG2769"/>
    <mergeCell ref="AH2769:AJ2769"/>
    <mergeCell ref="D2770:E2770"/>
    <mergeCell ref="F2770:J2770"/>
    <mergeCell ref="K2770:M2770"/>
    <mergeCell ref="N2770:Q2770"/>
    <mergeCell ref="R2770:U2770"/>
    <mergeCell ref="V2770:W2770"/>
    <mergeCell ref="X2770:Y2770"/>
    <mergeCell ref="Z2770:AA2770"/>
    <mergeCell ref="AB2770:AC2770"/>
    <mergeCell ref="AD2770:AE2770"/>
    <mergeCell ref="AF2770:AG2770"/>
    <mergeCell ref="AH2770:AJ2770"/>
    <mergeCell ref="D2765:E2765"/>
    <mergeCell ref="F2765:J2765"/>
    <mergeCell ref="K2765:M2765"/>
    <mergeCell ref="N2765:Q2765"/>
    <mergeCell ref="R2765:U2765"/>
    <mergeCell ref="V2765:W2765"/>
    <mergeCell ref="X2765:Y2765"/>
    <mergeCell ref="Z2765:AA2765"/>
    <mergeCell ref="AB2765:AC2765"/>
    <mergeCell ref="AD2765:AE2765"/>
    <mergeCell ref="AF2765:AG2765"/>
    <mergeCell ref="AH2765:AJ2765"/>
    <mergeCell ref="D2766:E2766"/>
    <mergeCell ref="F2766:J2766"/>
    <mergeCell ref="K2766:M2766"/>
    <mergeCell ref="N2766:Q2766"/>
    <mergeCell ref="R2766:U2766"/>
    <mergeCell ref="V2766:W2766"/>
    <mergeCell ref="X2766:Y2766"/>
    <mergeCell ref="Z2766:AA2766"/>
    <mergeCell ref="AB2766:AC2766"/>
    <mergeCell ref="AD2766:AE2766"/>
    <mergeCell ref="AF2766:AG2766"/>
    <mergeCell ref="AH2766:AJ2766"/>
    <mergeCell ref="D2767:E2767"/>
    <mergeCell ref="F2767:J2767"/>
    <mergeCell ref="K2767:M2767"/>
    <mergeCell ref="N2767:Q2767"/>
    <mergeCell ref="R2767:U2767"/>
    <mergeCell ref="V2767:W2767"/>
    <mergeCell ref="X2767:Y2767"/>
    <mergeCell ref="Z2767:AA2767"/>
    <mergeCell ref="AB2767:AC2767"/>
    <mergeCell ref="AD2767:AE2767"/>
    <mergeCell ref="AF2767:AG2767"/>
    <mergeCell ref="AH2767:AJ2767"/>
    <mergeCell ref="D2762:E2762"/>
    <mergeCell ref="F2762:J2762"/>
    <mergeCell ref="K2762:M2762"/>
    <mergeCell ref="N2762:Q2762"/>
    <mergeCell ref="R2762:U2762"/>
    <mergeCell ref="V2762:W2762"/>
    <mergeCell ref="X2762:Y2762"/>
    <mergeCell ref="Z2762:AA2762"/>
    <mergeCell ref="AB2762:AC2762"/>
    <mergeCell ref="AD2762:AE2762"/>
    <mergeCell ref="AF2762:AG2762"/>
    <mergeCell ref="AH2762:AJ2762"/>
    <mergeCell ref="D2763:E2763"/>
    <mergeCell ref="F2763:J2763"/>
    <mergeCell ref="K2763:M2763"/>
    <mergeCell ref="N2763:Q2763"/>
    <mergeCell ref="R2763:U2763"/>
    <mergeCell ref="V2763:W2763"/>
    <mergeCell ref="X2763:Y2763"/>
    <mergeCell ref="Z2763:AA2763"/>
    <mergeCell ref="AB2763:AC2763"/>
    <mergeCell ref="AD2763:AE2763"/>
    <mergeCell ref="AF2763:AG2763"/>
    <mergeCell ref="AH2763:AJ2763"/>
    <mergeCell ref="D2764:E2764"/>
    <mergeCell ref="F2764:J2764"/>
    <mergeCell ref="K2764:M2764"/>
    <mergeCell ref="N2764:Q2764"/>
    <mergeCell ref="R2764:U2764"/>
    <mergeCell ref="V2764:W2764"/>
    <mergeCell ref="X2764:Y2764"/>
    <mergeCell ref="Z2764:AA2764"/>
    <mergeCell ref="AB2764:AC2764"/>
    <mergeCell ref="AD2764:AE2764"/>
    <mergeCell ref="AF2764:AG2764"/>
    <mergeCell ref="AH2764:AJ2764"/>
    <mergeCell ref="D2759:E2759"/>
    <mergeCell ref="F2759:J2759"/>
    <mergeCell ref="K2759:M2759"/>
    <mergeCell ref="N2759:Q2759"/>
    <mergeCell ref="R2759:U2759"/>
    <mergeCell ref="V2759:W2759"/>
    <mergeCell ref="X2759:Y2759"/>
    <mergeCell ref="Z2759:AA2759"/>
    <mergeCell ref="AB2759:AC2759"/>
    <mergeCell ref="AD2759:AE2759"/>
    <mergeCell ref="AF2759:AG2759"/>
    <mergeCell ref="AH2759:AJ2759"/>
    <mergeCell ref="D2760:E2760"/>
    <mergeCell ref="F2760:J2760"/>
    <mergeCell ref="K2760:M2760"/>
    <mergeCell ref="N2760:Q2760"/>
    <mergeCell ref="R2760:U2760"/>
    <mergeCell ref="V2760:W2760"/>
    <mergeCell ref="X2760:Y2760"/>
    <mergeCell ref="Z2760:AA2760"/>
    <mergeCell ref="AB2760:AC2760"/>
    <mergeCell ref="AD2760:AE2760"/>
    <mergeCell ref="AF2760:AG2760"/>
    <mergeCell ref="AH2760:AJ2760"/>
    <mergeCell ref="D2761:E2761"/>
    <mergeCell ref="F2761:J2761"/>
    <mergeCell ref="K2761:M2761"/>
    <mergeCell ref="N2761:Q2761"/>
    <mergeCell ref="R2761:U2761"/>
    <mergeCell ref="V2761:W2761"/>
    <mergeCell ref="X2761:Y2761"/>
    <mergeCell ref="Z2761:AA2761"/>
    <mergeCell ref="AB2761:AC2761"/>
    <mergeCell ref="AD2761:AE2761"/>
    <mergeCell ref="AF2761:AG2761"/>
    <mergeCell ref="AH2761:AJ2761"/>
    <mergeCell ref="D2756:E2756"/>
    <mergeCell ref="F2756:J2756"/>
    <mergeCell ref="K2756:M2756"/>
    <mergeCell ref="N2756:Q2756"/>
    <mergeCell ref="R2756:U2756"/>
    <mergeCell ref="V2756:W2756"/>
    <mergeCell ref="X2756:Y2756"/>
    <mergeCell ref="Z2756:AA2756"/>
    <mergeCell ref="AB2756:AC2756"/>
    <mergeCell ref="AD2756:AE2756"/>
    <mergeCell ref="AF2756:AG2756"/>
    <mergeCell ref="AH2756:AJ2756"/>
    <mergeCell ref="D2757:E2757"/>
    <mergeCell ref="F2757:J2757"/>
    <mergeCell ref="K2757:M2757"/>
    <mergeCell ref="N2757:Q2757"/>
    <mergeCell ref="R2757:U2757"/>
    <mergeCell ref="V2757:W2757"/>
    <mergeCell ref="X2757:Y2757"/>
    <mergeCell ref="Z2757:AA2757"/>
    <mergeCell ref="AB2757:AC2757"/>
    <mergeCell ref="AD2757:AE2757"/>
    <mergeCell ref="AF2757:AG2757"/>
    <mergeCell ref="AH2757:AJ2757"/>
    <mergeCell ref="D2758:E2758"/>
    <mergeCell ref="F2758:J2758"/>
    <mergeCell ref="K2758:M2758"/>
    <mergeCell ref="N2758:Q2758"/>
    <mergeCell ref="R2758:U2758"/>
    <mergeCell ref="V2758:W2758"/>
    <mergeCell ref="X2758:Y2758"/>
    <mergeCell ref="Z2758:AA2758"/>
    <mergeCell ref="AB2758:AC2758"/>
    <mergeCell ref="AD2758:AE2758"/>
    <mergeCell ref="AF2758:AG2758"/>
    <mergeCell ref="AH2758:AJ2758"/>
    <mergeCell ref="D2753:E2753"/>
    <mergeCell ref="F2753:J2753"/>
    <mergeCell ref="K2753:M2753"/>
    <mergeCell ref="N2753:Q2753"/>
    <mergeCell ref="R2753:U2753"/>
    <mergeCell ref="V2753:W2753"/>
    <mergeCell ref="X2753:Y2753"/>
    <mergeCell ref="Z2753:AA2753"/>
    <mergeCell ref="AB2753:AC2753"/>
    <mergeCell ref="AD2753:AE2753"/>
    <mergeCell ref="AF2753:AG2753"/>
    <mergeCell ref="AH2753:AJ2753"/>
    <mergeCell ref="D2754:E2754"/>
    <mergeCell ref="F2754:J2754"/>
    <mergeCell ref="K2754:M2754"/>
    <mergeCell ref="N2754:Q2754"/>
    <mergeCell ref="R2754:U2754"/>
    <mergeCell ref="V2754:W2754"/>
    <mergeCell ref="X2754:Y2754"/>
    <mergeCell ref="Z2754:AA2754"/>
    <mergeCell ref="AB2754:AC2754"/>
    <mergeCell ref="AD2754:AE2754"/>
    <mergeCell ref="AF2754:AG2754"/>
    <mergeCell ref="AH2754:AJ2754"/>
    <mergeCell ref="D2755:E2755"/>
    <mergeCell ref="F2755:J2755"/>
    <mergeCell ref="K2755:M2755"/>
    <mergeCell ref="N2755:Q2755"/>
    <mergeCell ref="R2755:U2755"/>
    <mergeCell ref="V2755:W2755"/>
    <mergeCell ref="X2755:Y2755"/>
    <mergeCell ref="Z2755:AA2755"/>
    <mergeCell ref="AB2755:AC2755"/>
    <mergeCell ref="AD2755:AE2755"/>
    <mergeCell ref="AF2755:AG2755"/>
    <mergeCell ref="AH2755:AJ2755"/>
    <mergeCell ref="D2750:E2750"/>
    <mergeCell ref="F2750:J2750"/>
    <mergeCell ref="K2750:M2750"/>
    <mergeCell ref="N2750:Q2750"/>
    <mergeCell ref="R2750:U2750"/>
    <mergeCell ref="V2750:W2750"/>
    <mergeCell ref="X2750:Y2750"/>
    <mergeCell ref="Z2750:AA2750"/>
    <mergeCell ref="AB2750:AC2750"/>
    <mergeCell ref="AD2750:AE2750"/>
    <mergeCell ref="AF2750:AG2750"/>
    <mergeCell ref="AH2750:AJ2750"/>
    <mergeCell ref="D2751:E2751"/>
    <mergeCell ref="F2751:J2751"/>
    <mergeCell ref="K2751:M2751"/>
    <mergeCell ref="N2751:Q2751"/>
    <mergeCell ref="R2751:U2751"/>
    <mergeCell ref="V2751:W2751"/>
    <mergeCell ref="X2751:Y2751"/>
    <mergeCell ref="Z2751:AA2751"/>
    <mergeCell ref="AB2751:AC2751"/>
    <mergeCell ref="AD2751:AE2751"/>
    <mergeCell ref="AF2751:AG2751"/>
    <mergeCell ref="AH2751:AJ2751"/>
    <mergeCell ref="D2752:E2752"/>
    <mergeCell ref="F2752:J2752"/>
    <mergeCell ref="K2752:M2752"/>
    <mergeCell ref="N2752:Q2752"/>
    <mergeCell ref="R2752:U2752"/>
    <mergeCell ref="V2752:W2752"/>
    <mergeCell ref="X2752:Y2752"/>
    <mergeCell ref="Z2752:AA2752"/>
    <mergeCell ref="AB2752:AC2752"/>
    <mergeCell ref="AD2752:AE2752"/>
    <mergeCell ref="AF2752:AG2752"/>
    <mergeCell ref="AH2752:AJ2752"/>
    <mergeCell ref="D2747:E2747"/>
    <mergeCell ref="F2747:J2747"/>
    <mergeCell ref="K2747:M2747"/>
    <mergeCell ref="N2747:Q2747"/>
    <mergeCell ref="R2747:U2747"/>
    <mergeCell ref="V2747:W2747"/>
    <mergeCell ref="X2747:Y2747"/>
    <mergeCell ref="Z2747:AA2747"/>
    <mergeCell ref="AB2747:AC2747"/>
    <mergeCell ref="AD2747:AE2747"/>
    <mergeCell ref="AF2747:AG2747"/>
    <mergeCell ref="AH2747:AJ2747"/>
    <mergeCell ref="D2748:E2748"/>
    <mergeCell ref="F2748:J2748"/>
    <mergeCell ref="K2748:M2748"/>
    <mergeCell ref="N2748:Q2748"/>
    <mergeCell ref="R2748:U2748"/>
    <mergeCell ref="V2748:W2748"/>
    <mergeCell ref="X2748:Y2748"/>
    <mergeCell ref="Z2748:AA2748"/>
    <mergeCell ref="AB2748:AC2748"/>
    <mergeCell ref="AD2748:AE2748"/>
    <mergeCell ref="AF2748:AG2748"/>
    <mergeCell ref="AH2748:AJ2748"/>
    <mergeCell ref="D2749:E2749"/>
    <mergeCell ref="F2749:J2749"/>
    <mergeCell ref="K2749:M2749"/>
    <mergeCell ref="N2749:Q2749"/>
    <mergeCell ref="R2749:U2749"/>
    <mergeCell ref="V2749:W2749"/>
    <mergeCell ref="X2749:Y2749"/>
    <mergeCell ref="Z2749:AA2749"/>
    <mergeCell ref="AB2749:AC2749"/>
    <mergeCell ref="AD2749:AE2749"/>
    <mergeCell ref="AF2749:AG2749"/>
    <mergeCell ref="AH2749:AJ2749"/>
    <mergeCell ref="D2744:E2744"/>
    <mergeCell ref="F2744:J2744"/>
    <mergeCell ref="K2744:M2744"/>
    <mergeCell ref="N2744:Q2744"/>
    <mergeCell ref="R2744:U2744"/>
    <mergeCell ref="V2744:W2744"/>
    <mergeCell ref="X2744:Y2744"/>
    <mergeCell ref="Z2744:AA2744"/>
    <mergeCell ref="AB2744:AC2744"/>
    <mergeCell ref="AD2744:AE2744"/>
    <mergeCell ref="AF2744:AG2744"/>
    <mergeCell ref="AH2744:AJ2744"/>
    <mergeCell ref="D2745:E2745"/>
    <mergeCell ref="F2745:J2745"/>
    <mergeCell ref="K2745:M2745"/>
    <mergeCell ref="N2745:Q2745"/>
    <mergeCell ref="R2745:U2745"/>
    <mergeCell ref="V2745:W2745"/>
    <mergeCell ref="X2745:Y2745"/>
    <mergeCell ref="Z2745:AA2745"/>
    <mergeCell ref="AB2745:AC2745"/>
    <mergeCell ref="AD2745:AE2745"/>
    <mergeCell ref="AF2745:AG2745"/>
    <mergeCell ref="AH2745:AJ2745"/>
    <mergeCell ref="D2746:E2746"/>
    <mergeCell ref="F2746:J2746"/>
    <mergeCell ref="K2746:M2746"/>
    <mergeCell ref="N2746:Q2746"/>
    <mergeCell ref="R2746:U2746"/>
    <mergeCell ref="V2746:W2746"/>
    <mergeCell ref="X2746:Y2746"/>
    <mergeCell ref="Z2746:AA2746"/>
    <mergeCell ref="AB2746:AC2746"/>
    <mergeCell ref="AD2746:AE2746"/>
    <mergeCell ref="AF2746:AG2746"/>
    <mergeCell ref="AH2746:AJ2746"/>
    <mergeCell ref="D2741:E2741"/>
    <mergeCell ref="F2741:J2741"/>
    <mergeCell ref="K2741:M2741"/>
    <mergeCell ref="N2741:Q2741"/>
    <mergeCell ref="R2741:U2741"/>
    <mergeCell ref="V2741:W2741"/>
    <mergeCell ref="X2741:Y2741"/>
    <mergeCell ref="Z2741:AA2741"/>
    <mergeCell ref="AB2741:AC2741"/>
    <mergeCell ref="AD2741:AE2741"/>
    <mergeCell ref="AF2741:AG2741"/>
    <mergeCell ref="AH2741:AJ2741"/>
    <mergeCell ref="D2742:E2742"/>
    <mergeCell ref="F2742:J2742"/>
    <mergeCell ref="K2742:M2742"/>
    <mergeCell ref="N2742:Q2742"/>
    <mergeCell ref="R2742:U2742"/>
    <mergeCell ref="V2742:W2742"/>
    <mergeCell ref="X2742:Y2742"/>
    <mergeCell ref="Z2742:AA2742"/>
    <mergeCell ref="AB2742:AC2742"/>
    <mergeCell ref="AD2742:AE2742"/>
    <mergeCell ref="AF2742:AG2742"/>
    <mergeCell ref="AH2742:AJ2742"/>
    <mergeCell ref="D2743:E2743"/>
    <mergeCell ref="F2743:J2743"/>
    <mergeCell ref="K2743:M2743"/>
    <mergeCell ref="N2743:Q2743"/>
    <mergeCell ref="R2743:U2743"/>
    <mergeCell ref="V2743:W2743"/>
    <mergeCell ref="X2743:Y2743"/>
    <mergeCell ref="Z2743:AA2743"/>
    <mergeCell ref="AB2743:AC2743"/>
    <mergeCell ref="AD2743:AE2743"/>
    <mergeCell ref="AF2743:AG2743"/>
    <mergeCell ref="AH2743:AJ2743"/>
    <mergeCell ref="D2738:E2738"/>
    <mergeCell ref="F2738:J2738"/>
    <mergeCell ref="K2738:M2738"/>
    <mergeCell ref="N2738:Q2738"/>
    <mergeCell ref="R2738:U2738"/>
    <mergeCell ref="V2738:W2738"/>
    <mergeCell ref="X2738:Y2738"/>
    <mergeCell ref="Z2738:AA2738"/>
    <mergeCell ref="AB2738:AC2738"/>
    <mergeCell ref="AD2738:AE2738"/>
    <mergeCell ref="AF2738:AG2738"/>
    <mergeCell ref="AH2738:AJ2738"/>
    <mergeCell ref="D2739:E2739"/>
    <mergeCell ref="F2739:J2739"/>
    <mergeCell ref="K2739:M2739"/>
    <mergeCell ref="N2739:Q2739"/>
    <mergeCell ref="R2739:U2739"/>
    <mergeCell ref="V2739:W2739"/>
    <mergeCell ref="X2739:Y2739"/>
    <mergeCell ref="Z2739:AA2739"/>
    <mergeCell ref="AB2739:AC2739"/>
    <mergeCell ref="AD2739:AE2739"/>
    <mergeCell ref="AF2739:AG2739"/>
    <mergeCell ref="AH2739:AJ2739"/>
    <mergeCell ref="D2740:E2740"/>
    <mergeCell ref="F2740:J2740"/>
    <mergeCell ref="K2740:M2740"/>
    <mergeCell ref="N2740:Q2740"/>
    <mergeCell ref="R2740:U2740"/>
    <mergeCell ref="V2740:W2740"/>
    <mergeCell ref="X2740:Y2740"/>
    <mergeCell ref="Z2740:AA2740"/>
    <mergeCell ref="AB2740:AC2740"/>
    <mergeCell ref="AD2740:AE2740"/>
    <mergeCell ref="AF2740:AG2740"/>
    <mergeCell ref="AH2740:AJ2740"/>
    <mergeCell ref="D2735:E2735"/>
    <mergeCell ref="F2735:J2735"/>
    <mergeCell ref="K2735:M2735"/>
    <mergeCell ref="N2735:Q2735"/>
    <mergeCell ref="R2735:U2735"/>
    <mergeCell ref="V2735:W2735"/>
    <mergeCell ref="X2735:Y2735"/>
    <mergeCell ref="Z2735:AA2735"/>
    <mergeCell ref="AB2735:AC2735"/>
    <mergeCell ref="AD2735:AE2735"/>
    <mergeCell ref="AF2735:AG2735"/>
    <mergeCell ref="AH2735:AJ2735"/>
    <mergeCell ref="D2736:E2736"/>
    <mergeCell ref="F2736:J2736"/>
    <mergeCell ref="K2736:M2736"/>
    <mergeCell ref="N2736:Q2736"/>
    <mergeCell ref="R2736:U2736"/>
    <mergeCell ref="V2736:W2736"/>
    <mergeCell ref="X2736:Y2736"/>
    <mergeCell ref="Z2736:AA2736"/>
    <mergeCell ref="AB2736:AC2736"/>
    <mergeCell ref="AD2736:AE2736"/>
    <mergeCell ref="AF2736:AG2736"/>
    <mergeCell ref="AH2736:AJ2736"/>
    <mergeCell ref="D2737:E2737"/>
    <mergeCell ref="F2737:J2737"/>
    <mergeCell ref="K2737:M2737"/>
    <mergeCell ref="N2737:Q2737"/>
    <mergeCell ref="R2737:U2737"/>
    <mergeCell ref="V2737:W2737"/>
    <mergeCell ref="X2737:Y2737"/>
    <mergeCell ref="Z2737:AA2737"/>
    <mergeCell ref="AB2737:AC2737"/>
    <mergeCell ref="AD2737:AE2737"/>
    <mergeCell ref="AF2737:AG2737"/>
    <mergeCell ref="AH2737:AJ2737"/>
    <mergeCell ref="B2725:F2725"/>
    <mergeCell ref="H2725:R2725"/>
    <mergeCell ref="AB2726:AG2730"/>
    <mergeCell ref="B2727:E2727"/>
    <mergeCell ref="H2727:N2727"/>
    <mergeCell ref="O2727:R2727"/>
    <mergeCell ref="T2727:AA2727"/>
    <mergeCell ref="B2732:B2733"/>
    <mergeCell ref="D2732:E2733"/>
    <mergeCell ref="G2732:H2733"/>
    <mergeCell ref="J2732:M2733"/>
    <mergeCell ref="N2732:O2733"/>
    <mergeCell ref="Q2732:S2733"/>
    <mergeCell ref="T2732:U2733"/>
    <mergeCell ref="X2732:Y2733"/>
    <mergeCell ref="Z2732:AA2733"/>
    <mergeCell ref="AB2732:AB2733"/>
    <mergeCell ref="AC2732:AC2733"/>
    <mergeCell ref="AE2732:AE2733"/>
    <mergeCell ref="AF2732:AF2733"/>
    <mergeCell ref="AG2732:AH2733"/>
    <mergeCell ref="D2734:E2734"/>
    <mergeCell ref="F2734:J2734"/>
    <mergeCell ref="K2734:M2734"/>
    <mergeCell ref="N2734:Q2734"/>
    <mergeCell ref="R2734:U2734"/>
    <mergeCell ref="V2734:W2734"/>
    <mergeCell ref="X2734:Y2734"/>
    <mergeCell ref="Z2734:AA2734"/>
    <mergeCell ref="AB2734:AC2734"/>
    <mergeCell ref="AD2734:AE2734"/>
    <mergeCell ref="AF2734:AG2734"/>
    <mergeCell ref="AH2734:AJ2734"/>
    <mergeCell ref="D2716:E2716"/>
    <mergeCell ref="F2716:J2716"/>
    <mergeCell ref="K2716:M2716"/>
    <mergeCell ref="N2716:Q2716"/>
    <mergeCell ref="R2716:U2716"/>
    <mergeCell ref="V2716:W2716"/>
    <mergeCell ref="D2717:E2717"/>
    <mergeCell ref="F2717:J2717"/>
    <mergeCell ref="K2717:M2717"/>
    <mergeCell ref="N2717:Q2717"/>
    <mergeCell ref="R2717:U2717"/>
    <mergeCell ref="V2717:W2717"/>
    <mergeCell ref="D2718:E2718"/>
    <mergeCell ref="F2718:J2718"/>
    <mergeCell ref="K2718:M2718"/>
    <mergeCell ref="N2718:Q2718"/>
    <mergeCell ref="R2718:U2718"/>
    <mergeCell ref="V2718:W2718"/>
    <mergeCell ref="D2719:E2719"/>
    <mergeCell ref="F2719:J2719"/>
    <mergeCell ref="K2719:M2719"/>
    <mergeCell ref="N2719:Q2719"/>
    <mergeCell ref="R2719:U2719"/>
    <mergeCell ref="V2719:W2719"/>
    <mergeCell ref="D2720:E2720"/>
    <mergeCell ref="F2720:J2720"/>
    <mergeCell ref="K2720:M2720"/>
    <mergeCell ref="N2720:Q2720"/>
    <mergeCell ref="R2720:U2720"/>
    <mergeCell ref="V2720:W2720"/>
    <mergeCell ref="D2721:E2721"/>
    <mergeCell ref="F2721:J2721"/>
    <mergeCell ref="K2721:M2721"/>
    <mergeCell ref="N2721:Q2721"/>
    <mergeCell ref="R2721:U2721"/>
    <mergeCell ref="V2721:W2721"/>
    <mergeCell ref="D2710:E2710"/>
    <mergeCell ref="F2710:J2710"/>
    <mergeCell ref="K2710:M2710"/>
    <mergeCell ref="N2710:Q2710"/>
    <mergeCell ref="R2710:U2710"/>
    <mergeCell ref="V2710:W2710"/>
    <mergeCell ref="D2711:E2711"/>
    <mergeCell ref="F2711:J2711"/>
    <mergeCell ref="K2711:M2711"/>
    <mergeCell ref="N2711:Q2711"/>
    <mergeCell ref="R2711:U2711"/>
    <mergeCell ref="V2711:W2711"/>
    <mergeCell ref="D2712:E2712"/>
    <mergeCell ref="F2712:J2712"/>
    <mergeCell ref="K2712:M2712"/>
    <mergeCell ref="N2712:Q2712"/>
    <mergeCell ref="R2712:U2712"/>
    <mergeCell ref="V2712:W2712"/>
    <mergeCell ref="D2713:E2713"/>
    <mergeCell ref="F2713:J2713"/>
    <mergeCell ref="K2713:M2713"/>
    <mergeCell ref="N2713:Q2713"/>
    <mergeCell ref="R2713:U2713"/>
    <mergeCell ref="V2713:W2713"/>
    <mergeCell ref="D2714:E2714"/>
    <mergeCell ref="F2714:J2714"/>
    <mergeCell ref="K2714:M2714"/>
    <mergeCell ref="N2714:Q2714"/>
    <mergeCell ref="R2714:U2714"/>
    <mergeCell ref="V2714:W2714"/>
    <mergeCell ref="D2715:E2715"/>
    <mergeCell ref="F2715:J2715"/>
    <mergeCell ref="K2715:M2715"/>
    <mergeCell ref="N2715:Q2715"/>
    <mergeCell ref="R2715:U2715"/>
    <mergeCell ref="V2715:W2715"/>
    <mergeCell ref="D2704:E2704"/>
    <mergeCell ref="F2704:J2704"/>
    <mergeCell ref="K2704:M2704"/>
    <mergeCell ref="N2704:Q2704"/>
    <mergeCell ref="R2704:U2704"/>
    <mergeCell ref="V2704:W2704"/>
    <mergeCell ref="D2705:E2705"/>
    <mergeCell ref="F2705:J2705"/>
    <mergeCell ref="K2705:M2705"/>
    <mergeCell ref="N2705:Q2705"/>
    <mergeCell ref="R2705:U2705"/>
    <mergeCell ref="V2705:W2705"/>
    <mergeCell ref="D2706:E2706"/>
    <mergeCell ref="F2706:J2706"/>
    <mergeCell ref="K2706:M2706"/>
    <mergeCell ref="N2706:Q2706"/>
    <mergeCell ref="R2706:U2706"/>
    <mergeCell ref="V2706:W2706"/>
    <mergeCell ref="D2707:E2707"/>
    <mergeCell ref="F2707:J2707"/>
    <mergeCell ref="K2707:M2707"/>
    <mergeCell ref="N2707:Q2707"/>
    <mergeCell ref="R2707:U2707"/>
    <mergeCell ref="V2707:W2707"/>
    <mergeCell ref="D2708:E2708"/>
    <mergeCell ref="F2708:J2708"/>
    <mergeCell ref="K2708:M2708"/>
    <mergeCell ref="N2708:Q2708"/>
    <mergeCell ref="R2708:U2708"/>
    <mergeCell ref="V2708:W2708"/>
    <mergeCell ref="D2709:E2709"/>
    <mergeCell ref="F2709:J2709"/>
    <mergeCell ref="K2709:M2709"/>
    <mergeCell ref="N2709:Q2709"/>
    <mergeCell ref="R2709:U2709"/>
    <mergeCell ref="V2709:W2709"/>
    <mergeCell ref="D2698:E2698"/>
    <mergeCell ref="F2698:J2698"/>
    <mergeCell ref="K2698:M2698"/>
    <mergeCell ref="N2698:Q2698"/>
    <mergeCell ref="R2698:U2698"/>
    <mergeCell ref="V2698:W2698"/>
    <mergeCell ref="T2696:U2697"/>
    <mergeCell ref="X2696:Y2697"/>
    <mergeCell ref="D2699:E2699"/>
    <mergeCell ref="F2699:J2699"/>
    <mergeCell ref="K2699:M2699"/>
    <mergeCell ref="N2699:Q2699"/>
    <mergeCell ref="R2699:U2699"/>
    <mergeCell ref="V2699:W2699"/>
    <mergeCell ref="D2700:E2700"/>
    <mergeCell ref="F2700:J2700"/>
    <mergeCell ref="K2700:M2700"/>
    <mergeCell ref="N2700:Q2700"/>
    <mergeCell ref="R2700:U2700"/>
    <mergeCell ref="V2700:W2700"/>
    <mergeCell ref="D2701:E2701"/>
    <mergeCell ref="F2701:J2701"/>
    <mergeCell ref="K2701:M2701"/>
    <mergeCell ref="N2701:Q2701"/>
    <mergeCell ref="R2701:U2701"/>
    <mergeCell ref="V2701:W2701"/>
    <mergeCell ref="D2702:E2702"/>
    <mergeCell ref="F2702:J2702"/>
    <mergeCell ref="K2702:M2702"/>
    <mergeCell ref="N2702:Q2702"/>
    <mergeCell ref="R2702:U2702"/>
    <mergeCell ref="V2702:W2702"/>
    <mergeCell ref="D2703:E2703"/>
    <mergeCell ref="F2703:J2703"/>
    <mergeCell ref="K2703:M2703"/>
    <mergeCell ref="N2703:Q2703"/>
    <mergeCell ref="R2703:U2703"/>
    <mergeCell ref="V2703:W2703"/>
    <mergeCell ref="D2686:E2686"/>
    <mergeCell ref="F2686:J2686"/>
    <mergeCell ref="K2686:M2686"/>
    <mergeCell ref="N2686:Q2686"/>
    <mergeCell ref="R2686:U2686"/>
    <mergeCell ref="V2686:W2686"/>
    <mergeCell ref="X2686:Y2686"/>
    <mergeCell ref="Z2686:AA2686"/>
    <mergeCell ref="AB2686:AC2686"/>
    <mergeCell ref="AD2686:AE2686"/>
    <mergeCell ref="AF2686:AG2686"/>
    <mergeCell ref="AH2686:AJ2686"/>
    <mergeCell ref="D2687:E2687"/>
    <mergeCell ref="F2687:J2687"/>
    <mergeCell ref="K2687:M2687"/>
    <mergeCell ref="N2687:Q2687"/>
    <mergeCell ref="R2687:U2687"/>
    <mergeCell ref="V2687:W2687"/>
    <mergeCell ref="X2687:Y2687"/>
    <mergeCell ref="Z2687:AA2687"/>
    <mergeCell ref="AB2687:AC2687"/>
    <mergeCell ref="AD2687:AE2687"/>
    <mergeCell ref="AF2687:AG2687"/>
    <mergeCell ref="AH2687:AJ2687"/>
    <mergeCell ref="B2688:E2688"/>
    <mergeCell ref="B2689:F2689"/>
    <mergeCell ref="H2689:R2689"/>
    <mergeCell ref="AB2690:AG2694"/>
    <mergeCell ref="B2691:E2691"/>
    <mergeCell ref="H2691:N2691"/>
    <mergeCell ref="O2691:R2691"/>
    <mergeCell ref="T2691:AA2691"/>
    <mergeCell ref="Z2696:AA2697"/>
    <mergeCell ref="AB2696:AB2697"/>
    <mergeCell ref="AC2696:AC2697"/>
    <mergeCell ref="AE2696:AE2697"/>
    <mergeCell ref="B2696:B2697"/>
    <mergeCell ref="D2696:E2697"/>
    <mergeCell ref="G2696:H2697"/>
    <mergeCell ref="J2696:M2697"/>
    <mergeCell ref="N2696:O2697"/>
    <mergeCell ref="Q2696:S2697"/>
    <mergeCell ref="AF2696:AF2697"/>
    <mergeCell ref="AG2696:AH2697"/>
    <mergeCell ref="D2683:E2683"/>
    <mergeCell ref="F2683:J2683"/>
    <mergeCell ref="K2683:M2683"/>
    <mergeCell ref="N2683:Q2683"/>
    <mergeCell ref="R2683:U2683"/>
    <mergeCell ref="V2683:W2683"/>
    <mergeCell ref="X2683:Y2683"/>
    <mergeCell ref="Z2683:AA2683"/>
    <mergeCell ref="AB2683:AC2683"/>
    <mergeCell ref="AD2683:AE2683"/>
    <mergeCell ref="AF2683:AG2683"/>
    <mergeCell ref="AH2683:AJ2683"/>
    <mergeCell ref="D2684:E2684"/>
    <mergeCell ref="F2684:J2684"/>
    <mergeCell ref="K2684:M2684"/>
    <mergeCell ref="N2684:Q2684"/>
    <mergeCell ref="R2684:U2684"/>
    <mergeCell ref="V2684:W2684"/>
    <mergeCell ref="X2684:Y2684"/>
    <mergeCell ref="Z2684:AA2684"/>
    <mergeCell ref="AB2684:AC2684"/>
    <mergeCell ref="AD2684:AE2684"/>
    <mergeCell ref="AF2684:AG2684"/>
    <mergeCell ref="AH2684:AJ2684"/>
    <mergeCell ref="D2685:E2685"/>
    <mergeCell ref="F2685:J2685"/>
    <mergeCell ref="K2685:M2685"/>
    <mergeCell ref="N2685:Q2685"/>
    <mergeCell ref="R2685:U2685"/>
    <mergeCell ref="V2685:W2685"/>
    <mergeCell ref="X2685:Y2685"/>
    <mergeCell ref="Z2685:AA2685"/>
    <mergeCell ref="AB2685:AC2685"/>
    <mergeCell ref="AD2685:AE2685"/>
    <mergeCell ref="AF2685:AG2685"/>
    <mergeCell ref="AH2685:AJ2685"/>
    <mergeCell ref="D2680:E2680"/>
    <mergeCell ref="F2680:J2680"/>
    <mergeCell ref="K2680:M2680"/>
    <mergeCell ref="N2680:Q2680"/>
    <mergeCell ref="R2680:U2680"/>
    <mergeCell ref="V2680:W2680"/>
    <mergeCell ref="X2680:Y2680"/>
    <mergeCell ref="Z2680:AA2680"/>
    <mergeCell ref="AB2680:AC2680"/>
    <mergeCell ref="AD2680:AE2680"/>
    <mergeCell ref="AF2680:AG2680"/>
    <mergeCell ref="AH2680:AJ2680"/>
    <mergeCell ref="D2681:E2681"/>
    <mergeCell ref="F2681:J2681"/>
    <mergeCell ref="K2681:M2681"/>
    <mergeCell ref="N2681:Q2681"/>
    <mergeCell ref="R2681:U2681"/>
    <mergeCell ref="V2681:W2681"/>
    <mergeCell ref="X2681:Y2681"/>
    <mergeCell ref="Z2681:AA2681"/>
    <mergeCell ref="AB2681:AC2681"/>
    <mergeCell ref="AD2681:AE2681"/>
    <mergeCell ref="AF2681:AG2681"/>
    <mergeCell ref="AH2681:AJ2681"/>
    <mergeCell ref="D2682:E2682"/>
    <mergeCell ref="F2682:J2682"/>
    <mergeCell ref="K2682:M2682"/>
    <mergeCell ref="N2682:Q2682"/>
    <mergeCell ref="R2682:U2682"/>
    <mergeCell ref="V2682:W2682"/>
    <mergeCell ref="X2682:Y2682"/>
    <mergeCell ref="Z2682:AA2682"/>
    <mergeCell ref="AB2682:AC2682"/>
    <mergeCell ref="AD2682:AE2682"/>
    <mergeCell ref="AF2682:AG2682"/>
    <mergeCell ref="AH2682:AJ2682"/>
    <mergeCell ref="D2677:E2677"/>
    <mergeCell ref="F2677:J2677"/>
    <mergeCell ref="K2677:M2677"/>
    <mergeCell ref="N2677:Q2677"/>
    <mergeCell ref="R2677:U2677"/>
    <mergeCell ref="V2677:W2677"/>
    <mergeCell ref="X2677:Y2677"/>
    <mergeCell ref="Z2677:AA2677"/>
    <mergeCell ref="AB2677:AC2677"/>
    <mergeCell ref="AD2677:AE2677"/>
    <mergeCell ref="AF2677:AG2677"/>
    <mergeCell ref="AH2677:AJ2677"/>
    <mergeCell ref="D2678:E2678"/>
    <mergeCell ref="F2678:J2678"/>
    <mergeCell ref="K2678:M2678"/>
    <mergeCell ref="N2678:Q2678"/>
    <mergeCell ref="R2678:U2678"/>
    <mergeCell ref="V2678:W2678"/>
    <mergeCell ref="X2678:Y2678"/>
    <mergeCell ref="Z2678:AA2678"/>
    <mergeCell ref="AB2678:AC2678"/>
    <mergeCell ref="AD2678:AE2678"/>
    <mergeCell ref="AF2678:AG2678"/>
    <mergeCell ref="AH2678:AJ2678"/>
    <mergeCell ref="D2679:E2679"/>
    <mergeCell ref="F2679:J2679"/>
    <mergeCell ref="K2679:M2679"/>
    <mergeCell ref="N2679:Q2679"/>
    <mergeCell ref="R2679:U2679"/>
    <mergeCell ref="V2679:W2679"/>
    <mergeCell ref="X2679:Y2679"/>
    <mergeCell ref="Z2679:AA2679"/>
    <mergeCell ref="AB2679:AC2679"/>
    <mergeCell ref="AD2679:AE2679"/>
    <mergeCell ref="AF2679:AG2679"/>
    <mergeCell ref="AH2679:AJ2679"/>
    <mergeCell ref="D2674:E2674"/>
    <mergeCell ref="F2674:J2674"/>
    <mergeCell ref="K2674:M2674"/>
    <mergeCell ref="N2674:Q2674"/>
    <mergeCell ref="R2674:U2674"/>
    <mergeCell ref="V2674:W2674"/>
    <mergeCell ref="X2674:Y2674"/>
    <mergeCell ref="Z2674:AA2674"/>
    <mergeCell ref="AB2674:AC2674"/>
    <mergeCell ref="AD2674:AE2674"/>
    <mergeCell ref="AF2674:AG2674"/>
    <mergeCell ref="AH2674:AJ2674"/>
    <mergeCell ref="D2675:E2675"/>
    <mergeCell ref="F2675:J2675"/>
    <mergeCell ref="K2675:M2675"/>
    <mergeCell ref="N2675:Q2675"/>
    <mergeCell ref="R2675:U2675"/>
    <mergeCell ref="V2675:W2675"/>
    <mergeCell ref="X2675:Y2675"/>
    <mergeCell ref="Z2675:AA2675"/>
    <mergeCell ref="AB2675:AC2675"/>
    <mergeCell ref="AD2675:AE2675"/>
    <mergeCell ref="AF2675:AG2675"/>
    <mergeCell ref="AH2675:AJ2675"/>
    <mergeCell ref="D2676:E2676"/>
    <mergeCell ref="F2676:J2676"/>
    <mergeCell ref="K2676:M2676"/>
    <mergeCell ref="N2676:Q2676"/>
    <mergeCell ref="R2676:U2676"/>
    <mergeCell ref="V2676:W2676"/>
    <mergeCell ref="X2676:Y2676"/>
    <mergeCell ref="Z2676:AA2676"/>
    <mergeCell ref="AB2676:AC2676"/>
    <mergeCell ref="AD2676:AE2676"/>
    <mergeCell ref="AF2676:AG2676"/>
    <mergeCell ref="AH2676:AJ2676"/>
    <mergeCell ref="D2671:E2671"/>
    <mergeCell ref="F2671:J2671"/>
    <mergeCell ref="K2671:M2671"/>
    <mergeCell ref="N2671:Q2671"/>
    <mergeCell ref="R2671:U2671"/>
    <mergeCell ref="V2671:W2671"/>
    <mergeCell ref="X2671:Y2671"/>
    <mergeCell ref="Z2671:AA2671"/>
    <mergeCell ref="AB2671:AC2671"/>
    <mergeCell ref="AD2671:AE2671"/>
    <mergeCell ref="AF2671:AG2671"/>
    <mergeCell ref="AH2671:AJ2671"/>
    <mergeCell ref="D2672:E2672"/>
    <mergeCell ref="F2672:J2672"/>
    <mergeCell ref="K2672:M2672"/>
    <mergeCell ref="N2672:Q2672"/>
    <mergeCell ref="R2672:U2672"/>
    <mergeCell ref="V2672:W2672"/>
    <mergeCell ref="X2672:Y2672"/>
    <mergeCell ref="Z2672:AA2672"/>
    <mergeCell ref="AB2672:AC2672"/>
    <mergeCell ref="AD2672:AE2672"/>
    <mergeCell ref="AF2672:AG2672"/>
    <mergeCell ref="AH2672:AJ2672"/>
    <mergeCell ref="D2673:E2673"/>
    <mergeCell ref="F2673:J2673"/>
    <mergeCell ref="K2673:M2673"/>
    <mergeCell ref="N2673:Q2673"/>
    <mergeCell ref="R2673:U2673"/>
    <mergeCell ref="V2673:W2673"/>
    <mergeCell ref="X2673:Y2673"/>
    <mergeCell ref="Z2673:AA2673"/>
    <mergeCell ref="AB2673:AC2673"/>
    <mergeCell ref="AD2673:AE2673"/>
    <mergeCell ref="AF2673:AG2673"/>
    <mergeCell ref="AH2673:AJ2673"/>
    <mergeCell ref="D2668:E2668"/>
    <mergeCell ref="F2668:J2668"/>
    <mergeCell ref="K2668:M2668"/>
    <mergeCell ref="N2668:Q2668"/>
    <mergeCell ref="R2668:U2668"/>
    <mergeCell ref="V2668:W2668"/>
    <mergeCell ref="X2668:Y2668"/>
    <mergeCell ref="Z2668:AA2668"/>
    <mergeCell ref="AB2668:AC2668"/>
    <mergeCell ref="AD2668:AE2668"/>
    <mergeCell ref="AF2668:AG2668"/>
    <mergeCell ref="AH2668:AJ2668"/>
    <mergeCell ref="D2669:E2669"/>
    <mergeCell ref="F2669:J2669"/>
    <mergeCell ref="K2669:M2669"/>
    <mergeCell ref="N2669:Q2669"/>
    <mergeCell ref="R2669:U2669"/>
    <mergeCell ref="V2669:W2669"/>
    <mergeCell ref="X2669:Y2669"/>
    <mergeCell ref="Z2669:AA2669"/>
    <mergeCell ref="AB2669:AC2669"/>
    <mergeCell ref="AD2669:AE2669"/>
    <mergeCell ref="AF2669:AG2669"/>
    <mergeCell ref="AH2669:AJ2669"/>
    <mergeCell ref="D2670:E2670"/>
    <mergeCell ref="F2670:J2670"/>
    <mergeCell ref="K2670:M2670"/>
    <mergeCell ref="N2670:Q2670"/>
    <mergeCell ref="R2670:U2670"/>
    <mergeCell ref="V2670:W2670"/>
    <mergeCell ref="X2670:Y2670"/>
    <mergeCell ref="Z2670:AA2670"/>
    <mergeCell ref="AB2670:AC2670"/>
    <mergeCell ref="AD2670:AE2670"/>
    <mergeCell ref="AF2670:AG2670"/>
    <mergeCell ref="AH2670:AJ2670"/>
    <mergeCell ref="D2665:E2665"/>
    <mergeCell ref="F2665:J2665"/>
    <mergeCell ref="K2665:M2665"/>
    <mergeCell ref="N2665:Q2665"/>
    <mergeCell ref="R2665:U2665"/>
    <mergeCell ref="V2665:W2665"/>
    <mergeCell ref="X2665:Y2665"/>
    <mergeCell ref="Z2665:AA2665"/>
    <mergeCell ref="AB2665:AC2665"/>
    <mergeCell ref="AD2665:AE2665"/>
    <mergeCell ref="AF2665:AG2665"/>
    <mergeCell ref="AH2665:AJ2665"/>
    <mergeCell ref="D2666:E2666"/>
    <mergeCell ref="F2666:J2666"/>
    <mergeCell ref="K2666:M2666"/>
    <mergeCell ref="N2666:Q2666"/>
    <mergeCell ref="R2666:U2666"/>
    <mergeCell ref="V2666:W2666"/>
    <mergeCell ref="X2666:Y2666"/>
    <mergeCell ref="Z2666:AA2666"/>
    <mergeCell ref="AB2666:AC2666"/>
    <mergeCell ref="AD2666:AE2666"/>
    <mergeCell ref="AF2666:AG2666"/>
    <mergeCell ref="AH2666:AJ2666"/>
    <mergeCell ref="D2667:E2667"/>
    <mergeCell ref="F2667:J2667"/>
    <mergeCell ref="K2667:M2667"/>
    <mergeCell ref="N2667:Q2667"/>
    <mergeCell ref="R2667:U2667"/>
    <mergeCell ref="V2667:W2667"/>
    <mergeCell ref="X2667:Y2667"/>
    <mergeCell ref="Z2667:AA2667"/>
    <mergeCell ref="AB2667:AC2667"/>
    <mergeCell ref="AD2667:AE2667"/>
    <mergeCell ref="AF2667:AG2667"/>
    <mergeCell ref="AH2667:AJ2667"/>
    <mergeCell ref="D2662:E2662"/>
    <mergeCell ref="F2662:J2662"/>
    <mergeCell ref="K2662:M2662"/>
    <mergeCell ref="N2662:Q2662"/>
    <mergeCell ref="R2662:U2662"/>
    <mergeCell ref="V2662:W2662"/>
    <mergeCell ref="X2662:Y2662"/>
    <mergeCell ref="Z2662:AA2662"/>
    <mergeCell ref="AB2662:AC2662"/>
    <mergeCell ref="AD2662:AE2662"/>
    <mergeCell ref="AF2662:AG2662"/>
    <mergeCell ref="AH2662:AJ2662"/>
    <mergeCell ref="D2663:E2663"/>
    <mergeCell ref="F2663:J2663"/>
    <mergeCell ref="K2663:M2663"/>
    <mergeCell ref="N2663:Q2663"/>
    <mergeCell ref="R2663:U2663"/>
    <mergeCell ref="V2663:W2663"/>
    <mergeCell ref="X2663:Y2663"/>
    <mergeCell ref="Z2663:AA2663"/>
    <mergeCell ref="AB2663:AC2663"/>
    <mergeCell ref="AD2663:AE2663"/>
    <mergeCell ref="AF2663:AG2663"/>
    <mergeCell ref="AH2663:AJ2663"/>
    <mergeCell ref="D2664:E2664"/>
    <mergeCell ref="F2664:J2664"/>
    <mergeCell ref="K2664:M2664"/>
    <mergeCell ref="N2664:Q2664"/>
    <mergeCell ref="R2664:U2664"/>
    <mergeCell ref="V2664:W2664"/>
    <mergeCell ref="X2664:Y2664"/>
    <mergeCell ref="Z2664:AA2664"/>
    <mergeCell ref="AB2664:AC2664"/>
    <mergeCell ref="AD2664:AE2664"/>
    <mergeCell ref="AF2664:AG2664"/>
    <mergeCell ref="AH2664:AJ2664"/>
    <mergeCell ref="D2659:E2659"/>
    <mergeCell ref="F2659:J2659"/>
    <mergeCell ref="K2659:M2659"/>
    <mergeCell ref="N2659:Q2659"/>
    <mergeCell ref="R2659:U2659"/>
    <mergeCell ref="V2659:W2659"/>
    <mergeCell ref="X2659:Y2659"/>
    <mergeCell ref="Z2659:AA2659"/>
    <mergeCell ref="AB2659:AC2659"/>
    <mergeCell ref="AD2659:AE2659"/>
    <mergeCell ref="AF2659:AG2659"/>
    <mergeCell ref="AH2659:AJ2659"/>
    <mergeCell ref="D2660:E2660"/>
    <mergeCell ref="F2660:J2660"/>
    <mergeCell ref="K2660:M2660"/>
    <mergeCell ref="N2660:Q2660"/>
    <mergeCell ref="R2660:U2660"/>
    <mergeCell ref="V2660:W2660"/>
    <mergeCell ref="X2660:Y2660"/>
    <mergeCell ref="Z2660:AA2660"/>
    <mergeCell ref="AB2660:AC2660"/>
    <mergeCell ref="AD2660:AE2660"/>
    <mergeCell ref="AF2660:AG2660"/>
    <mergeCell ref="AH2660:AJ2660"/>
    <mergeCell ref="D2661:E2661"/>
    <mergeCell ref="F2661:J2661"/>
    <mergeCell ref="K2661:M2661"/>
    <mergeCell ref="N2661:Q2661"/>
    <mergeCell ref="R2661:U2661"/>
    <mergeCell ref="V2661:W2661"/>
    <mergeCell ref="X2661:Y2661"/>
    <mergeCell ref="Z2661:AA2661"/>
    <mergeCell ref="AB2661:AC2661"/>
    <mergeCell ref="AD2661:AE2661"/>
    <mergeCell ref="AF2661:AG2661"/>
    <mergeCell ref="AH2661:AJ2661"/>
    <mergeCell ref="D2656:E2656"/>
    <mergeCell ref="F2656:J2656"/>
    <mergeCell ref="K2656:M2656"/>
    <mergeCell ref="N2656:Q2656"/>
    <mergeCell ref="R2656:U2656"/>
    <mergeCell ref="V2656:W2656"/>
    <mergeCell ref="X2656:Y2656"/>
    <mergeCell ref="Z2656:AA2656"/>
    <mergeCell ref="AB2656:AC2656"/>
    <mergeCell ref="AD2656:AE2656"/>
    <mergeCell ref="AF2656:AG2656"/>
    <mergeCell ref="AH2656:AJ2656"/>
    <mergeCell ref="D2657:E2657"/>
    <mergeCell ref="F2657:J2657"/>
    <mergeCell ref="K2657:M2657"/>
    <mergeCell ref="N2657:Q2657"/>
    <mergeCell ref="R2657:U2657"/>
    <mergeCell ref="V2657:W2657"/>
    <mergeCell ref="X2657:Y2657"/>
    <mergeCell ref="Z2657:AA2657"/>
    <mergeCell ref="AB2657:AC2657"/>
    <mergeCell ref="AD2657:AE2657"/>
    <mergeCell ref="AF2657:AG2657"/>
    <mergeCell ref="AH2657:AJ2657"/>
    <mergeCell ref="D2658:E2658"/>
    <mergeCell ref="F2658:J2658"/>
    <mergeCell ref="K2658:M2658"/>
    <mergeCell ref="N2658:Q2658"/>
    <mergeCell ref="R2658:U2658"/>
    <mergeCell ref="V2658:W2658"/>
    <mergeCell ref="X2658:Y2658"/>
    <mergeCell ref="Z2658:AA2658"/>
    <mergeCell ref="AB2658:AC2658"/>
    <mergeCell ref="AD2658:AE2658"/>
    <mergeCell ref="AF2658:AG2658"/>
    <mergeCell ref="AH2658:AJ2658"/>
    <mergeCell ref="D2653:E2653"/>
    <mergeCell ref="F2653:J2653"/>
    <mergeCell ref="K2653:M2653"/>
    <mergeCell ref="N2653:Q2653"/>
    <mergeCell ref="R2653:U2653"/>
    <mergeCell ref="V2653:W2653"/>
    <mergeCell ref="X2653:Y2653"/>
    <mergeCell ref="Z2653:AA2653"/>
    <mergeCell ref="AB2653:AC2653"/>
    <mergeCell ref="AD2653:AE2653"/>
    <mergeCell ref="AF2653:AG2653"/>
    <mergeCell ref="AH2653:AJ2653"/>
    <mergeCell ref="D2654:E2654"/>
    <mergeCell ref="F2654:J2654"/>
    <mergeCell ref="K2654:M2654"/>
    <mergeCell ref="N2654:Q2654"/>
    <mergeCell ref="R2654:U2654"/>
    <mergeCell ref="V2654:W2654"/>
    <mergeCell ref="X2654:Y2654"/>
    <mergeCell ref="Z2654:AA2654"/>
    <mergeCell ref="AB2654:AC2654"/>
    <mergeCell ref="AD2654:AE2654"/>
    <mergeCell ref="AF2654:AG2654"/>
    <mergeCell ref="AH2654:AJ2654"/>
    <mergeCell ref="D2655:E2655"/>
    <mergeCell ref="F2655:J2655"/>
    <mergeCell ref="K2655:M2655"/>
    <mergeCell ref="N2655:Q2655"/>
    <mergeCell ref="R2655:U2655"/>
    <mergeCell ref="V2655:W2655"/>
    <mergeCell ref="X2655:Y2655"/>
    <mergeCell ref="Z2655:AA2655"/>
    <mergeCell ref="AB2655:AC2655"/>
    <mergeCell ref="AD2655:AE2655"/>
    <mergeCell ref="AF2655:AG2655"/>
    <mergeCell ref="AH2655:AJ2655"/>
    <mergeCell ref="D2650:E2650"/>
    <mergeCell ref="F2650:J2650"/>
    <mergeCell ref="K2650:M2650"/>
    <mergeCell ref="N2650:Q2650"/>
    <mergeCell ref="R2650:U2650"/>
    <mergeCell ref="V2650:W2650"/>
    <mergeCell ref="X2650:Y2650"/>
    <mergeCell ref="Z2650:AA2650"/>
    <mergeCell ref="AB2650:AC2650"/>
    <mergeCell ref="AD2650:AE2650"/>
    <mergeCell ref="AF2650:AG2650"/>
    <mergeCell ref="AH2650:AJ2650"/>
    <mergeCell ref="D2651:E2651"/>
    <mergeCell ref="F2651:J2651"/>
    <mergeCell ref="K2651:M2651"/>
    <mergeCell ref="N2651:Q2651"/>
    <mergeCell ref="R2651:U2651"/>
    <mergeCell ref="V2651:W2651"/>
    <mergeCell ref="X2651:Y2651"/>
    <mergeCell ref="Z2651:AA2651"/>
    <mergeCell ref="AB2651:AC2651"/>
    <mergeCell ref="AD2651:AE2651"/>
    <mergeCell ref="AF2651:AG2651"/>
    <mergeCell ref="AH2651:AJ2651"/>
    <mergeCell ref="D2652:E2652"/>
    <mergeCell ref="F2652:J2652"/>
    <mergeCell ref="K2652:M2652"/>
    <mergeCell ref="N2652:Q2652"/>
    <mergeCell ref="R2652:U2652"/>
    <mergeCell ref="V2652:W2652"/>
    <mergeCell ref="X2652:Y2652"/>
    <mergeCell ref="Z2652:AA2652"/>
    <mergeCell ref="AB2652:AC2652"/>
    <mergeCell ref="AD2652:AE2652"/>
    <mergeCell ref="AF2652:AG2652"/>
    <mergeCell ref="AH2652:AJ2652"/>
    <mergeCell ref="B2640:F2640"/>
    <mergeCell ref="H2640:R2640"/>
    <mergeCell ref="AB2641:AG2645"/>
    <mergeCell ref="B2642:E2642"/>
    <mergeCell ref="H2642:N2642"/>
    <mergeCell ref="O2642:R2642"/>
    <mergeCell ref="T2642:AA2642"/>
    <mergeCell ref="B2647:B2648"/>
    <mergeCell ref="D2647:E2648"/>
    <mergeCell ref="G2647:H2648"/>
    <mergeCell ref="J2647:M2648"/>
    <mergeCell ref="N2647:O2648"/>
    <mergeCell ref="Q2647:S2648"/>
    <mergeCell ref="T2647:U2648"/>
    <mergeCell ref="X2647:Y2648"/>
    <mergeCell ref="Z2647:AA2648"/>
    <mergeCell ref="AB2647:AB2648"/>
    <mergeCell ref="AC2647:AC2648"/>
    <mergeCell ref="AE2647:AE2648"/>
    <mergeCell ref="AF2647:AF2648"/>
    <mergeCell ref="AG2647:AH2648"/>
    <mergeCell ref="D2649:E2649"/>
    <mergeCell ref="F2649:J2649"/>
    <mergeCell ref="K2649:M2649"/>
    <mergeCell ref="N2649:Q2649"/>
    <mergeCell ref="R2649:U2649"/>
    <mergeCell ref="V2649:W2649"/>
    <mergeCell ref="X2649:Y2649"/>
    <mergeCell ref="Z2649:AA2649"/>
    <mergeCell ref="AB2649:AC2649"/>
    <mergeCell ref="AD2649:AE2649"/>
    <mergeCell ref="AF2649:AG2649"/>
    <mergeCell ref="AH2649:AJ2649"/>
    <mergeCell ref="D2631:E2631"/>
    <mergeCell ref="F2631:J2631"/>
    <mergeCell ref="K2631:M2631"/>
    <mergeCell ref="N2631:Q2631"/>
    <mergeCell ref="R2631:U2631"/>
    <mergeCell ref="V2631:W2631"/>
    <mergeCell ref="D2632:E2632"/>
    <mergeCell ref="F2632:J2632"/>
    <mergeCell ref="K2632:M2632"/>
    <mergeCell ref="N2632:Q2632"/>
    <mergeCell ref="R2632:U2632"/>
    <mergeCell ref="V2632:W2632"/>
    <mergeCell ref="D2633:E2633"/>
    <mergeCell ref="F2633:J2633"/>
    <mergeCell ref="K2633:M2633"/>
    <mergeCell ref="N2633:Q2633"/>
    <mergeCell ref="R2633:U2633"/>
    <mergeCell ref="V2633:W2633"/>
    <mergeCell ref="D2634:E2634"/>
    <mergeCell ref="F2634:J2634"/>
    <mergeCell ref="K2634:M2634"/>
    <mergeCell ref="N2634:Q2634"/>
    <mergeCell ref="R2634:U2634"/>
    <mergeCell ref="V2634:W2634"/>
    <mergeCell ref="D2635:E2635"/>
    <mergeCell ref="F2635:J2635"/>
    <mergeCell ref="K2635:M2635"/>
    <mergeCell ref="N2635:Q2635"/>
    <mergeCell ref="R2635:U2635"/>
    <mergeCell ref="V2635:W2635"/>
    <mergeCell ref="D2636:E2636"/>
    <mergeCell ref="F2636:J2636"/>
    <mergeCell ref="K2636:M2636"/>
    <mergeCell ref="N2636:Q2636"/>
    <mergeCell ref="R2636:U2636"/>
    <mergeCell ref="V2636:W2636"/>
    <mergeCell ref="D2625:E2625"/>
    <mergeCell ref="F2625:J2625"/>
    <mergeCell ref="K2625:M2625"/>
    <mergeCell ref="N2625:Q2625"/>
    <mergeCell ref="R2625:U2625"/>
    <mergeCell ref="V2625:W2625"/>
    <mergeCell ref="D2626:E2626"/>
    <mergeCell ref="F2626:J2626"/>
    <mergeCell ref="K2626:M2626"/>
    <mergeCell ref="N2626:Q2626"/>
    <mergeCell ref="R2626:U2626"/>
    <mergeCell ref="V2626:W2626"/>
    <mergeCell ref="D2627:E2627"/>
    <mergeCell ref="F2627:J2627"/>
    <mergeCell ref="K2627:M2627"/>
    <mergeCell ref="N2627:Q2627"/>
    <mergeCell ref="R2627:U2627"/>
    <mergeCell ref="V2627:W2627"/>
    <mergeCell ref="D2628:E2628"/>
    <mergeCell ref="F2628:J2628"/>
    <mergeCell ref="K2628:M2628"/>
    <mergeCell ref="N2628:Q2628"/>
    <mergeCell ref="R2628:U2628"/>
    <mergeCell ref="V2628:W2628"/>
    <mergeCell ref="D2629:E2629"/>
    <mergeCell ref="F2629:J2629"/>
    <mergeCell ref="K2629:M2629"/>
    <mergeCell ref="N2629:Q2629"/>
    <mergeCell ref="R2629:U2629"/>
    <mergeCell ref="V2629:W2629"/>
    <mergeCell ref="D2630:E2630"/>
    <mergeCell ref="F2630:J2630"/>
    <mergeCell ref="K2630:M2630"/>
    <mergeCell ref="N2630:Q2630"/>
    <mergeCell ref="R2630:U2630"/>
    <mergeCell ref="V2630:W2630"/>
    <mergeCell ref="D2619:E2619"/>
    <mergeCell ref="F2619:J2619"/>
    <mergeCell ref="K2619:M2619"/>
    <mergeCell ref="N2619:Q2619"/>
    <mergeCell ref="R2619:U2619"/>
    <mergeCell ref="V2619:W2619"/>
    <mergeCell ref="D2620:E2620"/>
    <mergeCell ref="F2620:J2620"/>
    <mergeCell ref="K2620:M2620"/>
    <mergeCell ref="N2620:Q2620"/>
    <mergeCell ref="R2620:U2620"/>
    <mergeCell ref="V2620:W2620"/>
    <mergeCell ref="D2621:E2621"/>
    <mergeCell ref="F2621:J2621"/>
    <mergeCell ref="K2621:M2621"/>
    <mergeCell ref="N2621:Q2621"/>
    <mergeCell ref="R2621:U2621"/>
    <mergeCell ref="V2621:W2621"/>
    <mergeCell ref="D2622:E2622"/>
    <mergeCell ref="F2622:J2622"/>
    <mergeCell ref="K2622:M2622"/>
    <mergeCell ref="N2622:Q2622"/>
    <mergeCell ref="R2622:U2622"/>
    <mergeCell ref="V2622:W2622"/>
    <mergeCell ref="D2623:E2623"/>
    <mergeCell ref="F2623:J2623"/>
    <mergeCell ref="K2623:M2623"/>
    <mergeCell ref="N2623:Q2623"/>
    <mergeCell ref="R2623:U2623"/>
    <mergeCell ref="V2623:W2623"/>
    <mergeCell ref="D2624:E2624"/>
    <mergeCell ref="F2624:J2624"/>
    <mergeCell ref="K2624:M2624"/>
    <mergeCell ref="N2624:Q2624"/>
    <mergeCell ref="R2624:U2624"/>
    <mergeCell ref="V2624:W2624"/>
    <mergeCell ref="D2613:E2613"/>
    <mergeCell ref="F2613:J2613"/>
    <mergeCell ref="K2613:M2613"/>
    <mergeCell ref="N2613:Q2613"/>
    <mergeCell ref="R2613:U2613"/>
    <mergeCell ref="V2613:W2613"/>
    <mergeCell ref="T2611:U2612"/>
    <mergeCell ref="X2611:Y2612"/>
    <mergeCell ref="D2614:E2614"/>
    <mergeCell ref="F2614:J2614"/>
    <mergeCell ref="K2614:M2614"/>
    <mergeCell ref="N2614:Q2614"/>
    <mergeCell ref="R2614:U2614"/>
    <mergeCell ref="V2614:W2614"/>
    <mergeCell ref="D2615:E2615"/>
    <mergeCell ref="F2615:J2615"/>
    <mergeCell ref="K2615:M2615"/>
    <mergeCell ref="N2615:Q2615"/>
    <mergeCell ref="R2615:U2615"/>
    <mergeCell ref="V2615:W2615"/>
    <mergeCell ref="D2616:E2616"/>
    <mergeCell ref="F2616:J2616"/>
    <mergeCell ref="K2616:M2616"/>
    <mergeCell ref="N2616:Q2616"/>
    <mergeCell ref="R2616:U2616"/>
    <mergeCell ref="V2616:W2616"/>
    <mergeCell ref="D2617:E2617"/>
    <mergeCell ref="F2617:J2617"/>
    <mergeCell ref="K2617:M2617"/>
    <mergeCell ref="N2617:Q2617"/>
    <mergeCell ref="R2617:U2617"/>
    <mergeCell ref="V2617:W2617"/>
    <mergeCell ref="D2618:E2618"/>
    <mergeCell ref="F2618:J2618"/>
    <mergeCell ref="K2618:M2618"/>
    <mergeCell ref="N2618:Q2618"/>
    <mergeCell ref="R2618:U2618"/>
    <mergeCell ref="V2618:W2618"/>
    <mergeCell ref="D2601:E2601"/>
    <mergeCell ref="F2601:J2601"/>
    <mergeCell ref="K2601:M2601"/>
    <mergeCell ref="N2601:Q2601"/>
    <mergeCell ref="R2601:U2601"/>
    <mergeCell ref="V2601:W2601"/>
    <mergeCell ref="X2601:Y2601"/>
    <mergeCell ref="Z2601:AA2601"/>
    <mergeCell ref="AB2601:AC2601"/>
    <mergeCell ref="AD2601:AE2601"/>
    <mergeCell ref="AF2601:AG2601"/>
    <mergeCell ref="AH2601:AJ2601"/>
    <mergeCell ref="D2602:E2602"/>
    <mergeCell ref="F2602:J2602"/>
    <mergeCell ref="K2602:M2602"/>
    <mergeCell ref="N2602:Q2602"/>
    <mergeCell ref="R2602:U2602"/>
    <mergeCell ref="V2602:W2602"/>
    <mergeCell ref="X2602:Y2602"/>
    <mergeCell ref="Z2602:AA2602"/>
    <mergeCell ref="AB2602:AC2602"/>
    <mergeCell ref="AD2602:AE2602"/>
    <mergeCell ref="AF2602:AG2602"/>
    <mergeCell ref="AH2602:AJ2602"/>
    <mergeCell ref="B2603:E2603"/>
    <mergeCell ref="B2604:F2604"/>
    <mergeCell ref="H2604:R2604"/>
    <mergeCell ref="AB2605:AG2609"/>
    <mergeCell ref="B2606:E2606"/>
    <mergeCell ref="H2606:N2606"/>
    <mergeCell ref="O2606:R2606"/>
    <mergeCell ref="T2606:AA2606"/>
    <mergeCell ref="Z2611:AA2612"/>
    <mergeCell ref="AB2611:AB2612"/>
    <mergeCell ref="AC2611:AC2612"/>
    <mergeCell ref="AE2611:AE2612"/>
    <mergeCell ref="B2611:B2612"/>
    <mergeCell ref="D2611:E2612"/>
    <mergeCell ref="G2611:H2612"/>
    <mergeCell ref="J2611:M2612"/>
    <mergeCell ref="N2611:O2612"/>
    <mergeCell ref="Q2611:S2612"/>
    <mergeCell ref="AF2611:AF2612"/>
    <mergeCell ref="AG2611:AH2612"/>
    <mergeCell ref="D2598:E2598"/>
    <mergeCell ref="F2598:J2598"/>
    <mergeCell ref="K2598:M2598"/>
    <mergeCell ref="N2598:Q2598"/>
    <mergeCell ref="R2598:U2598"/>
    <mergeCell ref="V2598:W2598"/>
    <mergeCell ref="X2598:Y2598"/>
    <mergeCell ref="Z2598:AA2598"/>
    <mergeCell ref="AB2598:AC2598"/>
    <mergeCell ref="AD2598:AE2598"/>
    <mergeCell ref="AF2598:AG2598"/>
    <mergeCell ref="AH2598:AJ2598"/>
    <mergeCell ref="D2599:E2599"/>
    <mergeCell ref="F2599:J2599"/>
    <mergeCell ref="K2599:M2599"/>
    <mergeCell ref="N2599:Q2599"/>
    <mergeCell ref="R2599:U2599"/>
    <mergeCell ref="V2599:W2599"/>
    <mergeCell ref="X2599:Y2599"/>
    <mergeCell ref="Z2599:AA2599"/>
    <mergeCell ref="AB2599:AC2599"/>
    <mergeCell ref="AD2599:AE2599"/>
    <mergeCell ref="AF2599:AG2599"/>
    <mergeCell ref="AH2599:AJ2599"/>
    <mergeCell ref="D2600:E2600"/>
    <mergeCell ref="F2600:J2600"/>
    <mergeCell ref="K2600:M2600"/>
    <mergeCell ref="N2600:Q2600"/>
    <mergeCell ref="R2600:U2600"/>
    <mergeCell ref="V2600:W2600"/>
    <mergeCell ref="X2600:Y2600"/>
    <mergeCell ref="Z2600:AA2600"/>
    <mergeCell ref="AB2600:AC2600"/>
    <mergeCell ref="AD2600:AE2600"/>
    <mergeCell ref="AF2600:AG2600"/>
    <mergeCell ref="AH2600:AJ2600"/>
    <mergeCell ref="D2595:E2595"/>
    <mergeCell ref="F2595:J2595"/>
    <mergeCell ref="K2595:M2595"/>
    <mergeCell ref="N2595:Q2595"/>
    <mergeCell ref="R2595:U2595"/>
    <mergeCell ref="V2595:W2595"/>
    <mergeCell ref="X2595:Y2595"/>
    <mergeCell ref="Z2595:AA2595"/>
    <mergeCell ref="AB2595:AC2595"/>
    <mergeCell ref="AD2595:AE2595"/>
    <mergeCell ref="AF2595:AG2595"/>
    <mergeCell ref="AH2595:AJ2595"/>
    <mergeCell ref="D2596:E2596"/>
    <mergeCell ref="F2596:J2596"/>
    <mergeCell ref="K2596:M2596"/>
    <mergeCell ref="N2596:Q2596"/>
    <mergeCell ref="R2596:U2596"/>
    <mergeCell ref="V2596:W2596"/>
    <mergeCell ref="X2596:Y2596"/>
    <mergeCell ref="Z2596:AA2596"/>
    <mergeCell ref="AB2596:AC2596"/>
    <mergeCell ref="AD2596:AE2596"/>
    <mergeCell ref="AF2596:AG2596"/>
    <mergeCell ref="AH2596:AJ2596"/>
    <mergeCell ref="D2597:E2597"/>
    <mergeCell ref="F2597:J2597"/>
    <mergeCell ref="K2597:M2597"/>
    <mergeCell ref="N2597:Q2597"/>
    <mergeCell ref="R2597:U2597"/>
    <mergeCell ref="V2597:W2597"/>
    <mergeCell ref="X2597:Y2597"/>
    <mergeCell ref="Z2597:AA2597"/>
    <mergeCell ref="AB2597:AC2597"/>
    <mergeCell ref="AD2597:AE2597"/>
    <mergeCell ref="AF2597:AG2597"/>
    <mergeCell ref="AH2597:AJ2597"/>
    <mergeCell ref="D2592:E2592"/>
    <mergeCell ref="F2592:J2592"/>
    <mergeCell ref="K2592:M2592"/>
    <mergeCell ref="N2592:Q2592"/>
    <mergeCell ref="R2592:U2592"/>
    <mergeCell ref="V2592:W2592"/>
    <mergeCell ref="X2592:Y2592"/>
    <mergeCell ref="Z2592:AA2592"/>
    <mergeCell ref="AB2592:AC2592"/>
    <mergeCell ref="AD2592:AE2592"/>
    <mergeCell ref="AF2592:AG2592"/>
    <mergeCell ref="AH2592:AJ2592"/>
    <mergeCell ref="D2593:E2593"/>
    <mergeCell ref="F2593:J2593"/>
    <mergeCell ref="K2593:M2593"/>
    <mergeCell ref="N2593:Q2593"/>
    <mergeCell ref="R2593:U2593"/>
    <mergeCell ref="V2593:W2593"/>
    <mergeCell ref="X2593:Y2593"/>
    <mergeCell ref="Z2593:AA2593"/>
    <mergeCell ref="AB2593:AC2593"/>
    <mergeCell ref="AD2593:AE2593"/>
    <mergeCell ref="AF2593:AG2593"/>
    <mergeCell ref="AH2593:AJ2593"/>
    <mergeCell ref="D2594:E2594"/>
    <mergeCell ref="F2594:J2594"/>
    <mergeCell ref="K2594:M2594"/>
    <mergeCell ref="N2594:Q2594"/>
    <mergeCell ref="R2594:U2594"/>
    <mergeCell ref="V2594:W2594"/>
    <mergeCell ref="X2594:Y2594"/>
    <mergeCell ref="Z2594:AA2594"/>
    <mergeCell ref="AB2594:AC2594"/>
    <mergeCell ref="AD2594:AE2594"/>
    <mergeCell ref="AF2594:AG2594"/>
    <mergeCell ref="AH2594:AJ2594"/>
    <mergeCell ref="D2589:E2589"/>
    <mergeCell ref="F2589:J2589"/>
    <mergeCell ref="K2589:M2589"/>
    <mergeCell ref="N2589:Q2589"/>
    <mergeCell ref="R2589:U2589"/>
    <mergeCell ref="V2589:W2589"/>
    <mergeCell ref="X2589:Y2589"/>
    <mergeCell ref="Z2589:AA2589"/>
    <mergeCell ref="AB2589:AC2589"/>
    <mergeCell ref="AD2589:AE2589"/>
    <mergeCell ref="AF2589:AG2589"/>
    <mergeCell ref="AH2589:AJ2589"/>
    <mergeCell ref="D2590:E2590"/>
    <mergeCell ref="F2590:J2590"/>
    <mergeCell ref="K2590:M2590"/>
    <mergeCell ref="N2590:Q2590"/>
    <mergeCell ref="R2590:U2590"/>
    <mergeCell ref="V2590:W2590"/>
    <mergeCell ref="X2590:Y2590"/>
    <mergeCell ref="Z2590:AA2590"/>
    <mergeCell ref="AB2590:AC2590"/>
    <mergeCell ref="AD2590:AE2590"/>
    <mergeCell ref="AF2590:AG2590"/>
    <mergeCell ref="AH2590:AJ2590"/>
    <mergeCell ref="D2591:E2591"/>
    <mergeCell ref="F2591:J2591"/>
    <mergeCell ref="K2591:M2591"/>
    <mergeCell ref="N2591:Q2591"/>
    <mergeCell ref="R2591:U2591"/>
    <mergeCell ref="V2591:W2591"/>
    <mergeCell ref="X2591:Y2591"/>
    <mergeCell ref="Z2591:AA2591"/>
    <mergeCell ref="AB2591:AC2591"/>
    <mergeCell ref="AD2591:AE2591"/>
    <mergeCell ref="AF2591:AG2591"/>
    <mergeCell ref="AH2591:AJ2591"/>
    <mergeCell ref="D2586:E2586"/>
    <mergeCell ref="F2586:J2586"/>
    <mergeCell ref="K2586:M2586"/>
    <mergeCell ref="N2586:Q2586"/>
    <mergeCell ref="R2586:U2586"/>
    <mergeCell ref="V2586:W2586"/>
    <mergeCell ref="X2586:Y2586"/>
    <mergeCell ref="Z2586:AA2586"/>
    <mergeCell ref="AB2586:AC2586"/>
    <mergeCell ref="AD2586:AE2586"/>
    <mergeCell ref="AF2586:AG2586"/>
    <mergeCell ref="AH2586:AJ2586"/>
    <mergeCell ref="D2587:E2587"/>
    <mergeCell ref="F2587:J2587"/>
    <mergeCell ref="K2587:M2587"/>
    <mergeCell ref="N2587:Q2587"/>
    <mergeCell ref="R2587:U2587"/>
    <mergeCell ref="V2587:W2587"/>
    <mergeCell ref="X2587:Y2587"/>
    <mergeCell ref="Z2587:AA2587"/>
    <mergeCell ref="AB2587:AC2587"/>
    <mergeCell ref="AD2587:AE2587"/>
    <mergeCell ref="AF2587:AG2587"/>
    <mergeCell ref="AH2587:AJ2587"/>
    <mergeCell ref="D2588:E2588"/>
    <mergeCell ref="F2588:J2588"/>
    <mergeCell ref="K2588:M2588"/>
    <mergeCell ref="N2588:Q2588"/>
    <mergeCell ref="R2588:U2588"/>
    <mergeCell ref="V2588:W2588"/>
    <mergeCell ref="X2588:Y2588"/>
    <mergeCell ref="Z2588:AA2588"/>
    <mergeCell ref="AB2588:AC2588"/>
    <mergeCell ref="AD2588:AE2588"/>
    <mergeCell ref="AF2588:AG2588"/>
    <mergeCell ref="AH2588:AJ2588"/>
    <mergeCell ref="D2583:E2583"/>
    <mergeCell ref="F2583:J2583"/>
    <mergeCell ref="K2583:M2583"/>
    <mergeCell ref="N2583:Q2583"/>
    <mergeCell ref="R2583:U2583"/>
    <mergeCell ref="V2583:W2583"/>
    <mergeCell ref="X2583:Y2583"/>
    <mergeCell ref="Z2583:AA2583"/>
    <mergeCell ref="AB2583:AC2583"/>
    <mergeCell ref="AD2583:AE2583"/>
    <mergeCell ref="AF2583:AG2583"/>
    <mergeCell ref="AH2583:AJ2583"/>
    <mergeCell ref="D2584:E2584"/>
    <mergeCell ref="F2584:J2584"/>
    <mergeCell ref="K2584:M2584"/>
    <mergeCell ref="N2584:Q2584"/>
    <mergeCell ref="R2584:U2584"/>
    <mergeCell ref="V2584:W2584"/>
    <mergeCell ref="X2584:Y2584"/>
    <mergeCell ref="Z2584:AA2584"/>
    <mergeCell ref="AB2584:AC2584"/>
    <mergeCell ref="AD2584:AE2584"/>
    <mergeCell ref="AF2584:AG2584"/>
    <mergeCell ref="AH2584:AJ2584"/>
    <mergeCell ref="D2585:E2585"/>
    <mergeCell ref="F2585:J2585"/>
    <mergeCell ref="K2585:M2585"/>
    <mergeCell ref="N2585:Q2585"/>
    <mergeCell ref="R2585:U2585"/>
    <mergeCell ref="V2585:W2585"/>
    <mergeCell ref="X2585:Y2585"/>
    <mergeCell ref="Z2585:AA2585"/>
    <mergeCell ref="AB2585:AC2585"/>
    <mergeCell ref="AD2585:AE2585"/>
    <mergeCell ref="AF2585:AG2585"/>
    <mergeCell ref="AH2585:AJ2585"/>
    <mergeCell ref="D2580:E2580"/>
    <mergeCell ref="F2580:J2580"/>
    <mergeCell ref="K2580:M2580"/>
    <mergeCell ref="N2580:Q2580"/>
    <mergeCell ref="R2580:U2580"/>
    <mergeCell ref="V2580:W2580"/>
    <mergeCell ref="X2580:Y2580"/>
    <mergeCell ref="Z2580:AA2580"/>
    <mergeCell ref="AB2580:AC2580"/>
    <mergeCell ref="AD2580:AE2580"/>
    <mergeCell ref="AF2580:AG2580"/>
    <mergeCell ref="AH2580:AJ2580"/>
    <mergeCell ref="D2581:E2581"/>
    <mergeCell ref="F2581:J2581"/>
    <mergeCell ref="K2581:M2581"/>
    <mergeCell ref="N2581:Q2581"/>
    <mergeCell ref="R2581:U2581"/>
    <mergeCell ref="V2581:W2581"/>
    <mergeCell ref="X2581:Y2581"/>
    <mergeCell ref="Z2581:AA2581"/>
    <mergeCell ref="AB2581:AC2581"/>
    <mergeCell ref="AD2581:AE2581"/>
    <mergeCell ref="AF2581:AG2581"/>
    <mergeCell ref="AH2581:AJ2581"/>
    <mergeCell ref="D2582:E2582"/>
    <mergeCell ref="F2582:J2582"/>
    <mergeCell ref="K2582:M2582"/>
    <mergeCell ref="N2582:Q2582"/>
    <mergeCell ref="R2582:U2582"/>
    <mergeCell ref="V2582:W2582"/>
    <mergeCell ref="X2582:Y2582"/>
    <mergeCell ref="Z2582:AA2582"/>
    <mergeCell ref="AB2582:AC2582"/>
    <mergeCell ref="AD2582:AE2582"/>
    <mergeCell ref="AF2582:AG2582"/>
    <mergeCell ref="AH2582:AJ2582"/>
    <mergeCell ref="D2577:E2577"/>
    <mergeCell ref="F2577:J2577"/>
    <mergeCell ref="K2577:M2577"/>
    <mergeCell ref="N2577:Q2577"/>
    <mergeCell ref="R2577:U2577"/>
    <mergeCell ref="V2577:W2577"/>
    <mergeCell ref="X2577:Y2577"/>
    <mergeCell ref="Z2577:AA2577"/>
    <mergeCell ref="AB2577:AC2577"/>
    <mergeCell ref="AD2577:AE2577"/>
    <mergeCell ref="AF2577:AG2577"/>
    <mergeCell ref="AH2577:AJ2577"/>
    <mergeCell ref="D2578:E2578"/>
    <mergeCell ref="F2578:J2578"/>
    <mergeCell ref="K2578:M2578"/>
    <mergeCell ref="N2578:Q2578"/>
    <mergeCell ref="R2578:U2578"/>
    <mergeCell ref="V2578:W2578"/>
    <mergeCell ref="X2578:Y2578"/>
    <mergeCell ref="Z2578:AA2578"/>
    <mergeCell ref="AB2578:AC2578"/>
    <mergeCell ref="AD2578:AE2578"/>
    <mergeCell ref="AF2578:AG2578"/>
    <mergeCell ref="AH2578:AJ2578"/>
    <mergeCell ref="D2579:E2579"/>
    <mergeCell ref="F2579:J2579"/>
    <mergeCell ref="K2579:M2579"/>
    <mergeCell ref="N2579:Q2579"/>
    <mergeCell ref="R2579:U2579"/>
    <mergeCell ref="V2579:W2579"/>
    <mergeCell ref="X2579:Y2579"/>
    <mergeCell ref="Z2579:AA2579"/>
    <mergeCell ref="AB2579:AC2579"/>
    <mergeCell ref="AD2579:AE2579"/>
    <mergeCell ref="AF2579:AG2579"/>
    <mergeCell ref="AH2579:AJ2579"/>
    <mergeCell ref="D2574:E2574"/>
    <mergeCell ref="F2574:J2574"/>
    <mergeCell ref="K2574:M2574"/>
    <mergeCell ref="N2574:Q2574"/>
    <mergeCell ref="R2574:U2574"/>
    <mergeCell ref="V2574:W2574"/>
    <mergeCell ref="X2574:Y2574"/>
    <mergeCell ref="Z2574:AA2574"/>
    <mergeCell ref="AB2574:AC2574"/>
    <mergeCell ref="AD2574:AE2574"/>
    <mergeCell ref="AF2574:AG2574"/>
    <mergeCell ref="AH2574:AJ2574"/>
    <mergeCell ref="D2575:E2575"/>
    <mergeCell ref="F2575:J2575"/>
    <mergeCell ref="K2575:M2575"/>
    <mergeCell ref="N2575:Q2575"/>
    <mergeCell ref="R2575:U2575"/>
    <mergeCell ref="V2575:W2575"/>
    <mergeCell ref="X2575:Y2575"/>
    <mergeCell ref="Z2575:AA2575"/>
    <mergeCell ref="AB2575:AC2575"/>
    <mergeCell ref="AD2575:AE2575"/>
    <mergeCell ref="AF2575:AG2575"/>
    <mergeCell ref="AH2575:AJ2575"/>
    <mergeCell ref="D2576:E2576"/>
    <mergeCell ref="F2576:J2576"/>
    <mergeCell ref="K2576:M2576"/>
    <mergeCell ref="N2576:Q2576"/>
    <mergeCell ref="R2576:U2576"/>
    <mergeCell ref="V2576:W2576"/>
    <mergeCell ref="X2576:Y2576"/>
    <mergeCell ref="Z2576:AA2576"/>
    <mergeCell ref="AB2576:AC2576"/>
    <mergeCell ref="AD2576:AE2576"/>
    <mergeCell ref="AF2576:AG2576"/>
    <mergeCell ref="AH2576:AJ2576"/>
    <mergeCell ref="D2571:E2571"/>
    <mergeCell ref="F2571:J2571"/>
    <mergeCell ref="K2571:M2571"/>
    <mergeCell ref="N2571:Q2571"/>
    <mergeCell ref="R2571:U2571"/>
    <mergeCell ref="V2571:W2571"/>
    <mergeCell ref="X2571:Y2571"/>
    <mergeCell ref="Z2571:AA2571"/>
    <mergeCell ref="AB2571:AC2571"/>
    <mergeCell ref="AD2571:AE2571"/>
    <mergeCell ref="AF2571:AG2571"/>
    <mergeCell ref="AH2571:AJ2571"/>
    <mergeCell ref="D2572:E2572"/>
    <mergeCell ref="F2572:J2572"/>
    <mergeCell ref="K2572:M2572"/>
    <mergeCell ref="N2572:Q2572"/>
    <mergeCell ref="R2572:U2572"/>
    <mergeCell ref="V2572:W2572"/>
    <mergeCell ref="X2572:Y2572"/>
    <mergeCell ref="Z2572:AA2572"/>
    <mergeCell ref="AB2572:AC2572"/>
    <mergeCell ref="AD2572:AE2572"/>
    <mergeCell ref="AF2572:AG2572"/>
    <mergeCell ref="AH2572:AJ2572"/>
    <mergeCell ref="D2573:E2573"/>
    <mergeCell ref="F2573:J2573"/>
    <mergeCell ref="K2573:M2573"/>
    <mergeCell ref="N2573:Q2573"/>
    <mergeCell ref="R2573:U2573"/>
    <mergeCell ref="V2573:W2573"/>
    <mergeCell ref="X2573:Y2573"/>
    <mergeCell ref="Z2573:AA2573"/>
    <mergeCell ref="AB2573:AC2573"/>
    <mergeCell ref="AD2573:AE2573"/>
    <mergeCell ref="AF2573:AG2573"/>
    <mergeCell ref="AH2573:AJ2573"/>
    <mergeCell ref="D2568:E2568"/>
    <mergeCell ref="F2568:J2568"/>
    <mergeCell ref="K2568:M2568"/>
    <mergeCell ref="N2568:Q2568"/>
    <mergeCell ref="R2568:U2568"/>
    <mergeCell ref="V2568:W2568"/>
    <mergeCell ref="X2568:Y2568"/>
    <mergeCell ref="Z2568:AA2568"/>
    <mergeCell ref="AB2568:AC2568"/>
    <mergeCell ref="AD2568:AE2568"/>
    <mergeCell ref="AF2568:AG2568"/>
    <mergeCell ref="AH2568:AJ2568"/>
    <mergeCell ref="D2569:E2569"/>
    <mergeCell ref="F2569:J2569"/>
    <mergeCell ref="K2569:M2569"/>
    <mergeCell ref="N2569:Q2569"/>
    <mergeCell ref="R2569:U2569"/>
    <mergeCell ref="V2569:W2569"/>
    <mergeCell ref="X2569:Y2569"/>
    <mergeCell ref="Z2569:AA2569"/>
    <mergeCell ref="AB2569:AC2569"/>
    <mergeCell ref="AD2569:AE2569"/>
    <mergeCell ref="AF2569:AG2569"/>
    <mergeCell ref="AH2569:AJ2569"/>
    <mergeCell ref="D2570:E2570"/>
    <mergeCell ref="F2570:J2570"/>
    <mergeCell ref="K2570:M2570"/>
    <mergeCell ref="N2570:Q2570"/>
    <mergeCell ref="R2570:U2570"/>
    <mergeCell ref="V2570:W2570"/>
    <mergeCell ref="X2570:Y2570"/>
    <mergeCell ref="Z2570:AA2570"/>
    <mergeCell ref="AB2570:AC2570"/>
    <mergeCell ref="AD2570:AE2570"/>
    <mergeCell ref="AF2570:AG2570"/>
    <mergeCell ref="AH2570:AJ2570"/>
    <mergeCell ref="D2565:E2565"/>
    <mergeCell ref="F2565:J2565"/>
    <mergeCell ref="K2565:M2565"/>
    <mergeCell ref="N2565:Q2565"/>
    <mergeCell ref="R2565:U2565"/>
    <mergeCell ref="V2565:W2565"/>
    <mergeCell ref="X2565:Y2565"/>
    <mergeCell ref="Z2565:AA2565"/>
    <mergeCell ref="AB2565:AC2565"/>
    <mergeCell ref="AD2565:AE2565"/>
    <mergeCell ref="AF2565:AG2565"/>
    <mergeCell ref="AH2565:AJ2565"/>
    <mergeCell ref="D2566:E2566"/>
    <mergeCell ref="F2566:J2566"/>
    <mergeCell ref="K2566:M2566"/>
    <mergeCell ref="N2566:Q2566"/>
    <mergeCell ref="R2566:U2566"/>
    <mergeCell ref="V2566:W2566"/>
    <mergeCell ref="X2566:Y2566"/>
    <mergeCell ref="Z2566:AA2566"/>
    <mergeCell ref="AB2566:AC2566"/>
    <mergeCell ref="AD2566:AE2566"/>
    <mergeCell ref="AF2566:AG2566"/>
    <mergeCell ref="AH2566:AJ2566"/>
    <mergeCell ref="D2567:E2567"/>
    <mergeCell ref="F2567:J2567"/>
    <mergeCell ref="K2567:M2567"/>
    <mergeCell ref="N2567:Q2567"/>
    <mergeCell ref="R2567:U2567"/>
    <mergeCell ref="V2567:W2567"/>
    <mergeCell ref="X2567:Y2567"/>
    <mergeCell ref="Z2567:AA2567"/>
    <mergeCell ref="AB2567:AC2567"/>
    <mergeCell ref="AD2567:AE2567"/>
    <mergeCell ref="AF2567:AG2567"/>
    <mergeCell ref="AH2567:AJ2567"/>
    <mergeCell ref="B2555:F2555"/>
    <mergeCell ref="H2555:R2555"/>
    <mergeCell ref="AB2556:AG2560"/>
    <mergeCell ref="B2557:E2557"/>
    <mergeCell ref="H2557:N2557"/>
    <mergeCell ref="O2557:R2557"/>
    <mergeCell ref="T2557:AA2557"/>
    <mergeCell ref="B2562:B2563"/>
    <mergeCell ref="D2562:E2563"/>
    <mergeCell ref="G2562:H2563"/>
    <mergeCell ref="J2562:M2563"/>
    <mergeCell ref="N2562:O2563"/>
    <mergeCell ref="Q2562:S2563"/>
    <mergeCell ref="T2562:U2563"/>
    <mergeCell ref="X2562:Y2563"/>
    <mergeCell ref="Z2562:AA2563"/>
    <mergeCell ref="AB2562:AB2563"/>
    <mergeCell ref="AC2562:AC2563"/>
    <mergeCell ref="AE2562:AE2563"/>
    <mergeCell ref="AF2562:AF2563"/>
    <mergeCell ref="AG2562:AH2563"/>
    <mergeCell ref="D2564:E2564"/>
    <mergeCell ref="F2564:J2564"/>
    <mergeCell ref="K2564:M2564"/>
    <mergeCell ref="N2564:Q2564"/>
    <mergeCell ref="R2564:U2564"/>
    <mergeCell ref="V2564:W2564"/>
    <mergeCell ref="X2564:Y2564"/>
    <mergeCell ref="Z2564:AA2564"/>
    <mergeCell ref="AB2564:AC2564"/>
    <mergeCell ref="AD2564:AE2564"/>
    <mergeCell ref="AF2564:AG2564"/>
    <mergeCell ref="AH2564:AJ2564"/>
    <mergeCell ref="D2546:E2546"/>
    <mergeCell ref="F2546:J2546"/>
    <mergeCell ref="K2546:M2546"/>
    <mergeCell ref="N2546:Q2546"/>
    <mergeCell ref="R2546:U2546"/>
    <mergeCell ref="V2546:W2546"/>
    <mergeCell ref="D2547:E2547"/>
    <mergeCell ref="F2547:J2547"/>
    <mergeCell ref="K2547:M2547"/>
    <mergeCell ref="N2547:Q2547"/>
    <mergeCell ref="R2547:U2547"/>
    <mergeCell ref="V2547:W2547"/>
    <mergeCell ref="D2548:E2548"/>
    <mergeCell ref="F2548:J2548"/>
    <mergeCell ref="K2548:M2548"/>
    <mergeCell ref="N2548:Q2548"/>
    <mergeCell ref="R2548:U2548"/>
    <mergeCell ref="V2548:W2548"/>
    <mergeCell ref="D2549:E2549"/>
    <mergeCell ref="F2549:J2549"/>
    <mergeCell ref="K2549:M2549"/>
    <mergeCell ref="N2549:Q2549"/>
    <mergeCell ref="R2549:U2549"/>
    <mergeCell ref="V2549:W2549"/>
    <mergeCell ref="D2550:E2550"/>
    <mergeCell ref="F2550:J2550"/>
    <mergeCell ref="K2550:M2550"/>
    <mergeCell ref="N2550:Q2550"/>
    <mergeCell ref="R2550:U2550"/>
    <mergeCell ref="V2550:W2550"/>
    <mergeCell ref="D2551:E2551"/>
    <mergeCell ref="F2551:J2551"/>
    <mergeCell ref="K2551:M2551"/>
    <mergeCell ref="N2551:Q2551"/>
    <mergeCell ref="R2551:U2551"/>
    <mergeCell ref="V2551:W2551"/>
    <mergeCell ref="D2540:E2540"/>
    <mergeCell ref="F2540:J2540"/>
    <mergeCell ref="K2540:M2540"/>
    <mergeCell ref="N2540:Q2540"/>
    <mergeCell ref="R2540:U2540"/>
    <mergeCell ref="V2540:W2540"/>
    <mergeCell ref="D2541:E2541"/>
    <mergeCell ref="F2541:J2541"/>
    <mergeCell ref="K2541:M2541"/>
    <mergeCell ref="N2541:Q2541"/>
    <mergeCell ref="R2541:U2541"/>
    <mergeCell ref="V2541:W2541"/>
    <mergeCell ref="D2542:E2542"/>
    <mergeCell ref="F2542:J2542"/>
    <mergeCell ref="K2542:M2542"/>
    <mergeCell ref="N2542:Q2542"/>
    <mergeCell ref="R2542:U2542"/>
    <mergeCell ref="V2542:W2542"/>
    <mergeCell ref="D2543:E2543"/>
    <mergeCell ref="F2543:J2543"/>
    <mergeCell ref="K2543:M2543"/>
    <mergeCell ref="N2543:Q2543"/>
    <mergeCell ref="R2543:U2543"/>
    <mergeCell ref="V2543:W2543"/>
    <mergeCell ref="D2544:E2544"/>
    <mergeCell ref="F2544:J2544"/>
    <mergeCell ref="K2544:M2544"/>
    <mergeCell ref="N2544:Q2544"/>
    <mergeCell ref="R2544:U2544"/>
    <mergeCell ref="V2544:W2544"/>
    <mergeCell ref="D2545:E2545"/>
    <mergeCell ref="F2545:J2545"/>
    <mergeCell ref="K2545:M2545"/>
    <mergeCell ref="N2545:Q2545"/>
    <mergeCell ref="R2545:U2545"/>
    <mergeCell ref="V2545:W2545"/>
    <mergeCell ref="D2534:E2534"/>
    <mergeCell ref="F2534:J2534"/>
    <mergeCell ref="K2534:M2534"/>
    <mergeCell ref="N2534:Q2534"/>
    <mergeCell ref="R2534:U2534"/>
    <mergeCell ref="V2534:W2534"/>
    <mergeCell ref="D2535:E2535"/>
    <mergeCell ref="F2535:J2535"/>
    <mergeCell ref="K2535:M2535"/>
    <mergeCell ref="N2535:Q2535"/>
    <mergeCell ref="R2535:U2535"/>
    <mergeCell ref="V2535:W2535"/>
    <mergeCell ref="D2536:E2536"/>
    <mergeCell ref="F2536:J2536"/>
    <mergeCell ref="K2536:M2536"/>
    <mergeCell ref="N2536:Q2536"/>
    <mergeCell ref="R2536:U2536"/>
    <mergeCell ref="V2536:W2536"/>
    <mergeCell ref="D2537:E2537"/>
    <mergeCell ref="F2537:J2537"/>
    <mergeCell ref="K2537:M2537"/>
    <mergeCell ref="N2537:Q2537"/>
    <mergeCell ref="R2537:U2537"/>
    <mergeCell ref="V2537:W2537"/>
    <mergeCell ref="D2538:E2538"/>
    <mergeCell ref="F2538:J2538"/>
    <mergeCell ref="K2538:M2538"/>
    <mergeCell ref="N2538:Q2538"/>
    <mergeCell ref="R2538:U2538"/>
    <mergeCell ref="V2538:W2538"/>
    <mergeCell ref="D2539:E2539"/>
    <mergeCell ref="F2539:J2539"/>
    <mergeCell ref="K2539:M2539"/>
    <mergeCell ref="N2539:Q2539"/>
    <mergeCell ref="R2539:U2539"/>
    <mergeCell ref="V2539:W2539"/>
    <mergeCell ref="D2528:E2528"/>
    <mergeCell ref="F2528:J2528"/>
    <mergeCell ref="K2528:M2528"/>
    <mergeCell ref="N2528:Q2528"/>
    <mergeCell ref="R2528:U2528"/>
    <mergeCell ref="V2528:W2528"/>
    <mergeCell ref="T2526:U2527"/>
    <mergeCell ref="X2526:Y2527"/>
    <mergeCell ref="D2529:E2529"/>
    <mergeCell ref="F2529:J2529"/>
    <mergeCell ref="K2529:M2529"/>
    <mergeCell ref="N2529:Q2529"/>
    <mergeCell ref="R2529:U2529"/>
    <mergeCell ref="V2529:W2529"/>
    <mergeCell ref="D2530:E2530"/>
    <mergeCell ref="F2530:J2530"/>
    <mergeCell ref="K2530:M2530"/>
    <mergeCell ref="N2530:Q2530"/>
    <mergeCell ref="R2530:U2530"/>
    <mergeCell ref="V2530:W2530"/>
    <mergeCell ref="D2531:E2531"/>
    <mergeCell ref="F2531:J2531"/>
    <mergeCell ref="K2531:M2531"/>
    <mergeCell ref="N2531:Q2531"/>
    <mergeCell ref="R2531:U2531"/>
    <mergeCell ref="V2531:W2531"/>
    <mergeCell ref="D2532:E2532"/>
    <mergeCell ref="F2532:J2532"/>
    <mergeCell ref="K2532:M2532"/>
    <mergeCell ref="N2532:Q2532"/>
    <mergeCell ref="R2532:U2532"/>
    <mergeCell ref="V2532:W2532"/>
    <mergeCell ref="D2533:E2533"/>
    <mergeCell ref="F2533:J2533"/>
    <mergeCell ref="K2533:M2533"/>
    <mergeCell ref="N2533:Q2533"/>
    <mergeCell ref="R2533:U2533"/>
    <mergeCell ref="V2533:W2533"/>
    <mergeCell ref="D2516:E2516"/>
    <mergeCell ref="F2516:J2516"/>
    <mergeCell ref="K2516:M2516"/>
    <mergeCell ref="N2516:Q2516"/>
    <mergeCell ref="R2516:U2516"/>
    <mergeCell ref="V2516:W2516"/>
    <mergeCell ref="X2516:Y2516"/>
    <mergeCell ref="Z2516:AA2516"/>
    <mergeCell ref="AB2516:AC2516"/>
    <mergeCell ref="AD2516:AE2516"/>
    <mergeCell ref="AF2516:AG2516"/>
    <mergeCell ref="AH2516:AJ2516"/>
    <mergeCell ref="D2517:E2517"/>
    <mergeCell ref="F2517:J2517"/>
    <mergeCell ref="K2517:M2517"/>
    <mergeCell ref="N2517:Q2517"/>
    <mergeCell ref="R2517:U2517"/>
    <mergeCell ref="V2517:W2517"/>
    <mergeCell ref="X2517:Y2517"/>
    <mergeCell ref="Z2517:AA2517"/>
    <mergeCell ref="AB2517:AC2517"/>
    <mergeCell ref="AD2517:AE2517"/>
    <mergeCell ref="AF2517:AG2517"/>
    <mergeCell ref="AH2517:AJ2517"/>
    <mergeCell ref="B2518:E2518"/>
    <mergeCell ref="B2519:F2519"/>
    <mergeCell ref="H2519:R2519"/>
    <mergeCell ref="AB2520:AG2524"/>
    <mergeCell ref="B2521:E2521"/>
    <mergeCell ref="H2521:N2521"/>
    <mergeCell ref="O2521:R2521"/>
    <mergeCell ref="T2521:AA2521"/>
    <mergeCell ref="Z2526:AA2527"/>
    <mergeCell ref="AB2526:AB2527"/>
    <mergeCell ref="AC2526:AC2527"/>
    <mergeCell ref="AE2526:AE2527"/>
    <mergeCell ref="B2526:B2527"/>
    <mergeCell ref="D2526:E2527"/>
    <mergeCell ref="G2526:H2527"/>
    <mergeCell ref="J2526:M2527"/>
    <mergeCell ref="N2526:O2527"/>
    <mergeCell ref="Q2526:S2527"/>
    <mergeCell ref="AF2526:AF2527"/>
    <mergeCell ref="AG2526:AH2527"/>
    <mergeCell ref="D2513:E2513"/>
    <mergeCell ref="F2513:J2513"/>
    <mergeCell ref="K2513:M2513"/>
    <mergeCell ref="N2513:Q2513"/>
    <mergeCell ref="R2513:U2513"/>
    <mergeCell ref="V2513:W2513"/>
    <mergeCell ref="X2513:Y2513"/>
    <mergeCell ref="Z2513:AA2513"/>
    <mergeCell ref="AB2513:AC2513"/>
    <mergeCell ref="AD2513:AE2513"/>
    <mergeCell ref="AF2513:AG2513"/>
    <mergeCell ref="AH2513:AJ2513"/>
    <mergeCell ref="D2514:E2514"/>
    <mergeCell ref="F2514:J2514"/>
    <mergeCell ref="K2514:M2514"/>
    <mergeCell ref="N2514:Q2514"/>
    <mergeCell ref="R2514:U2514"/>
    <mergeCell ref="V2514:W2514"/>
    <mergeCell ref="X2514:Y2514"/>
    <mergeCell ref="Z2514:AA2514"/>
    <mergeCell ref="AB2514:AC2514"/>
    <mergeCell ref="AD2514:AE2514"/>
    <mergeCell ref="AF2514:AG2514"/>
    <mergeCell ref="AH2514:AJ2514"/>
    <mergeCell ref="D2515:E2515"/>
    <mergeCell ref="F2515:J2515"/>
    <mergeCell ref="K2515:M2515"/>
    <mergeCell ref="N2515:Q2515"/>
    <mergeCell ref="R2515:U2515"/>
    <mergeCell ref="V2515:W2515"/>
    <mergeCell ref="X2515:Y2515"/>
    <mergeCell ref="Z2515:AA2515"/>
    <mergeCell ref="AB2515:AC2515"/>
    <mergeCell ref="AD2515:AE2515"/>
    <mergeCell ref="AF2515:AG2515"/>
    <mergeCell ref="AH2515:AJ2515"/>
    <mergeCell ref="D2510:E2510"/>
    <mergeCell ref="F2510:J2510"/>
    <mergeCell ref="K2510:M2510"/>
    <mergeCell ref="N2510:Q2510"/>
    <mergeCell ref="R2510:U2510"/>
    <mergeCell ref="V2510:W2510"/>
    <mergeCell ref="X2510:Y2510"/>
    <mergeCell ref="Z2510:AA2510"/>
    <mergeCell ref="AB2510:AC2510"/>
    <mergeCell ref="AD2510:AE2510"/>
    <mergeCell ref="AF2510:AG2510"/>
    <mergeCell ref="AH2510:AJ2510"/>
    <mergeCell ref="D2511:E2511"/>
    <mergeCell ref="F2511:J2511"/>
    <mergeCell ref="K2511:M2511"/>
    <mergeCell ref="N2511:Q2511"/>
    <mergeCell ref="R2511:U2511"/>
    <mergeCell ref="V2511:W2511"/>
    <mergeCell ref="X2511:Y2511"/>
    <mergeCell ref="Z2511:AA2511"/>
    <mergeCell ref="AB2511:AC2511"/>
    <mergeCell ref="AD2511:AE2511"/>
    <mergeCell ref="AF2511:AG2511"/>
    <mergeCell ref="AH2511:AJ2511"/>
    <mergeCell ref="D2512:E2512"/>
    <mergeCell ref="F2512:J2512"/>
    <mergeCell ref="K2512:M2512"/>
    <mergeCell ref="N2512:Q2512"/>
    <mergeCell ref="R2512:U2512"/>
    <mergeCell ref="V2512:W2512"/>
    <mergeCell ref="X2512:Y2512"/>
    <mergeCell ref="Z2512:AA2512"/>
    <mergeCell ref="AB2512:AC2512"/>
    <mergeCell ref="AD2512:AE2512"/>
    <mergeCell ref="AF2512:AG2512"/>
    <mergeCell ref="AH2512:AJ2512"/>
    <mergeCell ref="D2507:E2507"/>
    <mergeCell ref="F2507:J2507"/>
    <mergeCell ref="K2507:M2507"/>
    <mergeCell ref="N2507:Q2507"/>
    <mergeCell ref="R2507:U2507"/>
    <mergeCell ref="V2507:W2507"/>
    <mergeCell ref="X2507:Y2507"/>
    <mergeCell ref="Z2507:AA2507"/>
    <mergeCell ref="AB2507:AC2507"/>
    <mergeCell ref="AD2507:AE2507"/>
    <mergeCell ref="AF2507:AG2507"/>
    <mergeCell ref="AH2507:AJ2507"/>
    <mergeCell ref="D2508:E2508"/>
    <mergeCell ref="F2508:J2508"/>
    <mergeCell ref="K2508:M2508"/>
    <mergeCell ref="N2508:Q2508"/>
    <mergeCell ref="R2508:U2508"/>
    <mergeCell ref="V2508:W2508"/>
    <mergeCell ref="X2508:Y2508"/>
    <mergeCell ref="Z2508:AA2508"/>
    <mergeCell ref="AB2508:AC2508"/>
    <mergeCell ref="AD2508:AE2508"/>
    <mergeCell ref="AF2508:AG2508"/>
    <mergeCell ref="AH2508:AJ2508"/>
    <mergeCell ref="D2509:E2509"/>
    <mergeCell ref="F2509:J2509"/>
    <mergeCell ref="K2509:M2509"/>
    <mergeCell ref="N2509:Q2509"/>
    <mergeCell ref="R2509:U2509"/>
    <mergeCell ref="V2509:W2509"/>
    <mergeCell ref="X2509:Y2509"/>
    <mergeCell ref="Z2509:AA2509"/>
    <mergeCell ref="AB2509:AC2509"/>
    <mergeCell ref="AD2509:AE2509"/>
    <mergeCell ref="AF2509:AG2509"/>
    <mergeCell ref="AH2509:AJ2509"/>
    <mergeCell ref="D2504:E2504"/>
    <mergeCell ref="F2504:J2504"/>
    <mergeCell ref="K2504:M2504"/>
    <mergeCell ref="N2504:Q2504"/>
    <mergeCell ref="R2504:U2504"/>
    <mergeCell ref="V2504:W2504"/>
    <mergeCell ref="X2504:Y2504"/>
    <mergeCell ref="Z2504:AA2504"/>
    <mergeCell ref="AB2504:AC2504"/>
    <mergeCell ref="AD2504:AE2504"/>
    <mergeCell ref="AF2504:AG2504"/>
    <mergeCell ref="AH2504:AJ2504"/>
    <mergeCell ref="D2505:E2505"/>
    <mergeCell ref="F2505:J2505"/>
    <mergeCell ref="K2505:M2505"/>
    <mergeCell ref="N2505:Q2505"/>
    <mergeCell ref="R2505:U2505"/>
    <mergeCell ref="V2505:W2505"/>
    <mergeCell ref="X2505:Y2505"/>
    <mergeCell ref="Z2505:AA2505"/>
    <mergeCell ref="AB2505:AC2505"/>
    <mergeCell ref="AD2505:AE2505"/>
    <mergeCell ref="AF2505:AG2505"/>
    <mergeCell ref="AH2505:AJ2505"/>
    <mergeCell ref="D2506:E2506"/>
    <mergeCell ref="F2506:J2506"/>
    <mergeCell ref="K2506:M2506"/>
    <mergeCell ref="N2506:Q2506"/>
    <mergeCell ref="R2506:U2506"/>
    <mergeCell ref="V2506:W2506"/>
    <mergeCell ref="X2506:Y2506"/>
    <mergeCell ref="Z2506:AA2506"/>
    <mergeCell ref="AB2506:AC2506"/>
    <mergeCell ref="AD2506:AE2506"/>
    <mergeCell ref="AF2506:AG2506"/>
    <mergeCell ref="AH2506:AJ2506"/>
    <mergeCell ref="D2501:E2501"/>
    <mergeCell ref="F2501:J2501"/>
    <mergeCell ref="K2501:M2501"/>
    <mergeCell ref="N2501:Q2501"/>
    <mergeCell ref="R2501:U2501"/>
    <mergeCell ref="V2501:W2501"/>
    <mergeCell ref="X2501:Y2501"/>
    <mergeCell ref="Z2501:AA2501"/>
    <mergeCell ref="AB2501:AC2501"/>
    <mergeCell ref="AD2501:AE2501"/>
    <mergeCell ref="AF2501:AG2501"/>
    <mergeCell ref="AH2501:AJ2501"/>
    <mergeCell ref="D2502:E2502"/>
    <mergeCell ref="F2502:J2502"/>
    <mergeCell ref="K2502:M2502"/>
    <mergeCell ref="N2502:Q2502"/>
    <mergeCell ref="R2502:U2502"/>
    <mergeCell ref="V2502:W2502"/>
    <mergeCell ref="X2502:Y2502"/>
    <mergeCell ref="Z2502:AA2502"/>
    <mergeCell ref="AB2502:AC2502"/>
    <mergeCell ref="AD2502:AE2502"/>
    <mergeCell ref="AF2502:AG2502"/>
    <mergeCell ref="AH2502:AJ2502"/>
    <mergeCell ref="D2503:E2503"/>
    <mergeCell ref="F2503:J2503"/>
    <mergeCell ref="K2503:M2503"/>
    <mergeCell ref="N2503:Q2503"/>
    <mergeCell ref="R2503:U2503"/>
    <mergeCell ref="V2503:W2503"/>
    <mergeCell ref="X2503:Y2503"/>
    <mergeCell ref="Z2503:AA2503"/>
    <mergeCell ref="AB2503:AC2503"/>
    <mergeCell ref="AD2503:AE2503"/>
    <mergeCell ref="AF2503:AG2503"/>
    <mergeCell ref="AH2503:AJ2503"/>
    <mergeCell ref="D2498:E2498"/>
    <mergeCell ref="F2498:J2498"/>
    <mergeCell ref="K2498:M2498"/>
    <mergeCell ref="N2498:Q2498"/>
    <mergeCell ref="R2498:U2498"/>
    <mergeCell ref="V2498:W2498"/>
    <mergeCell ref="X2498:Y2498"/>
    <mergeCell ref="Z2498:AA2498"/>
    <mergeCell ref="AB2498:AC2498"/>
    <mergeCell ref="AD2498:AE2498"/>
    <mergeCell ref="AF2498:AG2498"/>
    <mergeCell ref="AH2498:AJ2498"/>
    <mergeCell ref="D2499:E2499"/>
    <mergeCell ref="F2499:J2499"/>
    <mergeCell ref="K2499:M2499"/>
    <mergeCell ref="N2499:Q2499"/>
    <mergeCell ref="R2499:U2499"/>
    <mergeCell ref="V2499:W2499"/>
    <mergeCell ref="X2499:Y2499"/>
    <mergeCell ref="Z2499:AA2499"/>
    <mergeCell ref="AB2499:AC2499"/>
    <mergeCell ref="AD2499:AE2499"/>
    <mergeCell ref="AF2499:AG2499"/>
    <mergeCell ref="AH2499:AJ2499"/>
    <mergeCell ref="D2500:E2500"/>
    <mergeCell ref="F2500:J2500"/>
    <mergeCell ref="K2500:M2500"/>
    <mergeCell ref="N2500:Q2500"/>
    <mergeCell ref="R2500:U2500"/>
    <mergeCell ref="V2500:W2500"/>
    <mergeCell ref="X2500:Y2500"/>
    <mergeCell ref="Z2500:AA2500"/>
    <mergeCell ref="AB2500:AC2500"/>
    <mergeCell ref="AD2500:AE2500"/>
    <mergeCell ref="AF2500:AG2500"/>
    <mergeCell ref="AH2500:AJ2500"/>
    <mergeCell ref="D2495:E2495"/>
    <mergeCell ref="F2495:J2495"/>
    <mergeCell ref="K2495:M2495"/>
    <mergeCell ref="N2495:Q2495"/>
    <mergeCell ref="R2495:U2495"/>
    <mergeCell ref="V2495:W2495"/>
    <mergeCell ref="X2495:Y2495"/>
    <mergeCell ref="Z2495:AA2495"/>
    <mergeCell ref="AB2495:AC2495"/>
    <mergeCell ref="AD2495:AE2495"/>
    <mergeCell ref="AF2495:AG2495"/>
    <mergeCell ref="AH2495:AJ2495"/>
    <mergeCell ref="D2496:E2496"/>
    <mergeCell ref="F2496:J2496"/>
    <mergeCell ref="K2496:M2496"/>
    <mergeCell ref="N2496:Q2496"/>
    <mergeCell ref="R2496:U2496"/>
    <mergeCell ref="V2496:W2496"/>
    <mergeCell ref="X2496:Y2496"/>
    <mergeCell ref="Z2496:AA2496"/>
    <mergeCell ref="AB2496:AC2496"/>
    <mergeCell ref="AD2496:AE2496"/>
    <mergeCell ref="AF2496:AG2496"/>
    <mergeCell ref="AH2496:AJ2496"/>
    <mergeCell ref="D2497:E2497"/>
    <mergeCell ref="F2497:J2497"/>
    <mergeCell ref="K2497:M2497"/>
    <mergeCell ref="N2497:Q2497"/>
    <mergeCell ref="R2497:U2497"/>
    <mergeCell ref="V2497:W2497"/>
    <mergeCell ref="X2497:Y2497"/>
    <mergeCell ref="Z2497:AA2497"/>
    <mergeCell ref="AB2497:AC2497"/>
    <mergeCell ref="AD2497:AE2497"/>
    <mergeCell ref="AF2497:AG2497"/>
    <mergeCell ref="AH2497:AJ2497"/>
    <mergeCell ref="D2492:E2492"/>
    <mergeCell ref="F2492:J2492"/>
    <mergeCell ref="K2492:M2492"/>
    <mergeCell ref="N2492:Q2492"/>
    <mergeCell ref="R2492:U2492"/>
    <mergeCell ref="V2492:W2492"/>
    <mergeCell ref="X2492:Y2492"/>
    <mergeCell ref="Z2492:AA2492"/>
    <mergeCell ref="AB2492:AC2492"/>
    <mergeCell ref="AD2492:AE2492"/>
    <mergeCell ref="AF2492:AG2492"/>
    <mergeCell ref="AH2492:AJ2492"/>
    <mergeCell ref="D2493:E2493"/>
    <mergeCell ref="F2493:J2493"/>
    <mergeCell ref="K2493:M2493"/>
    <mergeCell ref="N2493:Q2493"/>
    <mergeCell ref="R2493:U2493"/>
    <mergeCell ref="V2493:W2493"/>
    <mergeCell ref="X2493:Y2493"/>
    <mergeCell ref="Z2493:AA2493"/>
    <mergeCell ref="AB2493:AC2493"/>
    <mergeCell ref="AD2493:AE2493"/>
    <mergeCell ref="AF2493:AG2493"/>
    <mergeCell ref="AH2493:AJ2493"/>
    <mergeCell ref="D2494:E2494"/>
    <mergeCell ref="F2494:J2494"/>
    <mergeCell ref="K2494:M2494"/>
    <mergeCell ref="N2494:Q2494"/>
    <mergeCell ref="R2494:U2494"/>
    <mergeCell ref="V2494:W2494"/>
    <mergeCell ref="X2494:Y2494"/>
    <mergeCell ref="Z2494:AA2494"/>
    <mergeCell ref="AB2494:AC2494"/>
    <mergeCell ref="AD2494:AE2494"/>
    <mergeCell ref="AF2494:AG2494"/>
    <mergeCell ref="AH2494:AJ2494"/>
    <mergeCell ref="D2489:E2489"/>
    <mergeCell ref="F2489:J2489"/>
    <mergeCell ref="K2489:M2489"/>
    <mergeCell ref="N2489:Q2489"/>
    <mergeCell ref="R2489:U2489"/>
    <mergeCell ref="V2489:W2489"/>
    <mergeCell ref="X2489:Y2489"/>
    <mergeCell ref="Z2489:AA2489"/>
    <mergeCell ref="AB2489:AC2489"/>
    <mergeCell ref="AD2489:AE2489"/>
    <mergeCell ref="AF2489:AG2489"/>
    <mergeCell ref="AH2489:AJ2489"/>
    <mergeCell ref="D2490:E2490"/>
    <mergeCell ref="F2490:J2490"/>
    <mergeCell ref="K2490:M2490"/>
    <mergeCell ref="N2490:Q2490"/>
    <mergeCell ref="R2490:U2490"/>
    <mergeCell ref="V2490:W2490"/>
    <mergeCell ref="X2490:Y2490"/>
    <mergeCell ref="Z2490:AA2490"/>
    <mergeCell ref="AB2490:AC2490"/>
    <mergeCell ref="AD2490:AE2490"/>
    <mergeCell ref="AF2490:AG2490"/>
    <mergeCell ref="AH2490:AJ2490"/>
    <mergeCell ref="D2491:E2491"/>
    <mergeCell ref="F2491:J2491"/>
    <mergeCell ref="K2491:M2491"/>
    <mergeCell ref="N2491:Q2491"/>
    <mergeCell ref="R2491:U2491"/>
    <mergeCell ref="V2491:W2491"/>
    <mergeCell ref="X2491:Y2491"/>
    <mergeCell ref="Z2491:AA2491"/>
    <mergeCell ref="AB2491:AC2491"/>
    <mergeCell ref="AD2491:AE2491"/>
    <mergeCell ref="AF2491:AG2491"/>
    <mergeCell ref="AH2491:AJ2491"/>
    <mergeCell ref="D2486:E2486"/>
    <mergeCell ref="F2486:J2486"/>
    <mergeCell ref="K2486:M2486"/>
    <mergeCell ref="N2486:Q2486"/>
    <mergeCell ref="R2486:U2486"/>
    <mergeCell ref="V2486:W2486"/>
    <mergeCell ref="X2486:Y2486"/>
    <mergeCell ref="Z2486:AA2486"/>
    <mergeCell ref="AB2486:AC2486"/>
    <mergeCell ref="AD2486:AE2486"/>
    <mergeCell ref="AF2486:AG2486"/>
    <mergeCell ref="AH2486:AJ2486"/>
    <mergeCell ref="D2487:E2487"/>
    <mergeCell ref="F2487:J2487"/>
    <mergeCell ref="K2487:M2487"/>
    <mergeCell ref="N2487:Q2487"/>
    <mergeCell ref="R2487:U2487"/>
    <mergeCell ref="V2487:W2487"/>
    <mergeCell ref="X2487:Y2487"/>
    <mergeCell ref="Z2487:AA2487"/>
    <mergeCell ref="AB2487:AC2487"/>
    <mergeCell ref="AD2487:AE2487"/>
    <mergeCell ref="AF2487:AG2487"/>
    <mergeCell ref="AH2487:AJ2487"/>
    <mergeCell ref="D2488:E2488"/>
    <mergeCell ref="F2488:J2488"/>
    <mergeCell ref="K2488:M2488"/>
    <mergeCell ref="N2488:Q2488"/>
    <mergeCell ref="R2488:U2488"/>
    <mergeCell ref="V2488:W2488"/>
    <mergeCell ref="X2488:Y2488"/>
    <mergeCell ref="Z2488:AA2488"/>
    <mergeCell ref="AB2488:AC2488"/>
    <mergeCell ref="AD2488:AE2488"/>
    <mergeCell ref="AF2488:AG2488"/>
    <mergeCell ref="AH2488:AJ2488"/>
    <mergeCell ref="D2483:E2483"/>
    <mergeCell ref="F2483:J2483"/>
    <mergeCell ref="K2483:M2483"/>
    <mergeCell ref="N2483:Q2483"/>
    <mergeCell ref="R2483:U2483"/>
    <mergeCell ref="V2483:W2483"/>
    <mergeCell ref="X2483:Y2483"/>
    <mergeCell ref="Z2483:AA2483"/>
    <mergeCell ref="AB2483:AC2483"/>
    <mergeCell ref="AD2483:AE2483"/>
    <mergeCell ref="AF2483:AG2483"/>
    <mergeCell ref="AH2483:AJ2483"/>
    <mergeCell ref="D2484:E2484"/>
    <mergeCell ref="F2484:J2484"/>
    <mergeCell ref="K2484:M2484"/>
    <mergeCell ref="N2484:Q2484"/>
    <mergeCell ref="R2484:U2484"/>
    <mergeCell ref="V2484:W2484"/>
    <mergeCell ref="X2484:Y2484"/>
    <mergeCell ref="Z2484:AA2484"/>
    <mergeCell ref="AB2484:AC2484"/>
    <mergeCell ref="AD2484:AE2484"/>
    <mergeCell ref="AF2484:AG2484"/>
    <mergeCell ref="AH2484:AJ2484"/>
    <mergeCell ref="D2485:E2485"/>
    <mergeCell ref="F2485:J2485"/>
    <mergeCell ref="K2485:M2485"/>
    <mergeCell ref="N2485:Q2485"/>
    <mergeCell ref="R2485:U2485"/>
    <mergeCell ref="V2485:W2485"/>
    <mergeCell ref="X2485:Y2485"/>
    <mergeCell ref="Z2485:AA2485"/>
    <mergeCell ref="AB2485:AC2485"/>
    <mergeCell ref="AD2485:AE2485"/>
    <mergeCell ref="AF2485:AG2485"/>
    <mergeCell ref="AH2485:AJ2485"/>
    <mergeCell ref="D2480:E2480"/>
    <mergeCell ref="F2480:J2480"/>
    <mergeCell ref="K2480:M2480"/>
    <mergeCell ref="N2480:Q2480"/>
    <mergeCell ref="R2480:U2480"/>
    <mergeCell ref="V2480:W2480"/>
    <mergeCell ref="X2480:Y2480"/>
    <mergeCell ref="Z2480:AA2480"/>
    <mergeCell ref="AB2480:AC2480"/>
    <mergeCell ref="AD2480:AE2480"/>
    <mergeCell ref="AF2480:AG2480"/>
    <mergeCell ref="AH2480:AJ2480"/>
    <mergeCell ref="D2481:E2481"/>
    <mergeCell ref="F2481:J2481"/>
    <mergeCell ref="K2481:M2481"/>
    <mergeCell ref="N2481:Q2481"/>
    <mergeCell ref="R2481:U2481"/>
    <mergeCell ref="V2481:W2481"/>
    <mergeCell ref="X2481:Y2481"/>
    <mergeCell ref="Z2481:AA2481"/>
    <mergeCell ref="AB2481:AC2481"/>
    <mergeCell ref="AD2481:AE2481"/>
    <mergeCell ref="AF2481:AG2481"/>
    <mergeCell ref="AH2481:AJ2481"/>
    <mergeCell ref="D2482:E2482"/>
    <mergeCell ref="F2482:J2482"/>
    <mergeCell ref="K2482:M2482"/>
    <mergeCell ref="N2482:Q2482"/>
    <mergeCell ref="R2482:U2482"/>
    <mergeCell ref="V2482:W2482"/>
    <mergeCell ref="X2482:Y2482"/>
    <mergeCell ref="Z2482:AA2482"/>
    <mergeCell ref="AB2482:AC2482"/>
    <mergeCell ref="AD2482:AE2482"/>
    <mergeCell ref="AF2482:AG2482"/>
    <mergeCell ref="AH2482:AJ2482"/>
    <mergeCell ref="B2470:F2470"/>
    <mergeCell ref="H2470:R2470"/>
    <mergeCell ref="AB2471:AG2475"/>
    <mergeCell ref="B2472:E2472"/>
    <mergeCell ref="H2472:N2472"/>
    <mergeCell ref="O2472:R2472"/>
    <mergeCell ref="T2472:AA2472"/>
    <mergeCell ref="B2477:B2478"/>
    <mergeCell ref="D2477:E2478"/>
    <mergeCell ref="G2477:H2478"/>
    <mergeCell ref="J2477:M2478"/>
    <mergeCell ref="N2477:O2478"/>
    <mergeCell ref="Q2477:S2478"/>
    <mergeCell ref="T2477:U2478"/>
    <mergeCell ref="X2477:Y2478"/>
    <mergeCell ref="Z2477:AA2478"/>
    <mergeCell ref="AB2477:AB2478"/>
    <mergeCell ref="AC2477:AC2478"/>
    <mergeCell ref="AE2477:AE2478"/>
    <mergeCell ref="AF2477:AF2478"/>
    <mergeCell ref="AG2477:AH2478"/>
    <mergeCell ref="D2479:E2479"/>
    <mergeCell ref="F2479:J2479"/>
    <mergeCell ref="K2479:M2479"/>
    <mergeCell ref="N2479:Q2479"/>
    <mergeCell ref="R2479:U2479"/>
    <mergeCell ref="V2479:W2479"/>
    <mergeCell ref="X2479:Y2479"/>
    <mergeCell ref="Z2479:AA2479"/>
    <mergeCell ref="AB2479:AC2479"/>
    <mergeCell ref="AD2479:AE2479"/>
    <mergeCell ref="AF2479:AG2479"/>
    <mergeCell ref="AH2479:AJ2479"/>
    <mergeCell ref="D2461:E2461"/>
    <mergeCell ref="F2461:J2461"/>
    <mergeCell ref="K2461:M2461"/>
    <mergeCell ref="N2461:Q2461"/>
    <mergeCell ref="R2461:U2461"/>
    <mergeCell ref="V2461:W2461"/>
    <mergeCell ref="D2462:E2462"/>
    <mergeCell ref="F2462:J2462"/>
    <mergeCell ref="K2462:M2462"/>
    <mergeCell ref="N2462:Q2462"/>
    <mergeCell ref="R2462:U2462"/>
    <mergeCell ref="V2462:W2462"/>
    <mergeCell ref="D2463:E2463"/>
    <mergeCell ref="F2463:J2463"/>
    <mergeCell ref="K2463:M2463"/>
    <mergeCell ref="N2463:Q2463"/>
    <mergeCell ref="R2463:U2463"/>
    <mergeCell ref="V2463:W2463"/>
    <mergeCell ref="D2464:E2464"/>
    <mergeCell ref="F2464:J2464"/>
    <mergeCell ref="K2464:M2464"/>
    <mergeCell ref="N2464:Q2464"/>
    <mergeCell ref="R2464:U2464"/>
    <mergeCell ref="V2464:W2464"/>
    <mergeCell ref="D2465:E2465"/>
    <mergeCell ref="F2465:J2465"/>
    <mergeCell ref="K2465:M2465"/>
    <mergeCell ref="N2465:Q2465"/>
    <mergeCell ref="R2465:U2465"/>
    <mergeCell ref="V2465:W2465"/>
    <mergeCell ref="D2466:E2466"/>
    <mergeCell ref="F2466:J2466"/>
    <mergeCell ref="K2466:M2466"/>
    <mergeCell ref="N2466:Q2466"/>
    <mergeCell ref="R2466:U2466"/>
    <mergeCell ref="V2466:W2466"/>
    <mergeCell ref="D2455:E2455"/>
    <mergeCell ref="F2455:J2455"/>
    <mergeCell ref="K2455:M2455"/>
    <mergeCell ref="N2455:Q2455"/>
    <mergeCell ref="R2455:U2455"/>
    <mergeCell ref="V2455:W2455"/>
    <mergeCell ref="D2456:E2456"/>
    <mergeCell ref="F2456:J2456"/>
    <mergeCell ref="K2456:M2456"/>
    <mergeCell ref="N2456:Q2456"/>
    <mergeCell ref="R2456:U2456"/>
    <mergeCell ref="V2456:W2456"/>
    <mergeCell ref="D2457:E2457"/>
    <mergeCell ref="F2457:J2457"/>
    <mergeCell ref="K2457:M2457"/>
    <mergeCell ref="N2457:Q2457"/>
    <mergeCell ref="R2457:U2457"/>
    <mergeCell ref="V2457:W2457"/>
    <mergeCell ref="D2458:E2458"/>
    <mergeCell ref="F2458:J2458"/>
    <mergeCell ref="K2458:M2458"/>
    <mergeCell ref="N2458:Q2458"/>
    <mergeCell ref="R2458:U2458"/>
    <mergeCell ref="V2458:W2458"/>
    <mergeCell ref="D2459:E2459"/>
    <mergeCell ref="F2459:J2459"/>
    <mergeCell ref="K2459:M2459"/>
    <mergeCell ref="N2459:Q2459"/>
    <mergeCell ref="R2459:U2459"/>
    <mergeCell ref="V2459:W2459"/>
    <mergeCell ref="D2460:E2460"/>
    <mergeCell ref="F2460:J2460"/>
    <mergeCell ref="K2460:M2460"/>
    <mergeCell ref="N2460:Q2460"/>
    <mergeCell ref="R2460:U2460"/>
    <mergeCell ref="V2460:W2460"/>
    <mergeCell ref="D2449:E2449"/>
    <mergeCell ref="F2449:J2449"/>
    <mergeCell ref="K2449:M2449"/>
    <mergeCell ref="N2449:Q2449"/>
    <mergeCell ref="R2449:U2449"/>
    <mergeCell ref="V2449:W2449"/>
    <mergeCell ref="D2450:E2450"/>
    <mergeCell ref="F2450:J2450"/>
    <mergeCell ref="K2450:M2450"/>
    <mergeCell ref="N2450:Q2450"/>
    <mergeCell ref="R2450:U2450"/>
    <mergeCell ref="V2450:W2450"/>
    <mergeCell ref="D2451:E2451"/>
    <mergeCell ref="F2451:J2451"/>
    <mergeCell ref="K2451:M2451"/>
    <mergeCell ref="N2451:Q2451"/>
    <mergeCell ref="R2451:U2451"/>
    <mergeCell ref="V2451:W2451"/>
    <mergeCell ref="D2452:E2452"/>
    <mergeCell ref="F2452:J2452"/>
    <mergeCell ref="K2452:M2452"/>
    <mergeCell ref="N2452:Q2452"/>
    <mergeCell ref="R2452:U2452"/>
    <mergeCell ref="V2452:W2452"/>
    <mergeCell ref="D2453:E2453"/>
    <mergeCell ref="F2453:J2453"/>
    <mergeCell ref="K2453:M2453"/>
    <mergeCell ref="N2453:Q2453"/>
    <mergeCell ref="R2453:U2453"/>
    <mergeCell ref="V2453:W2453"/>
    <mergeCell ref="D2454:E2454"/>
    <mergeCell ref="F2454:J2454"/>
    <mergeCell ref="K2454:M2454"/>
    <mergeCell ref="N2454:Q2454"/>
    <mergeCell ref="R2454:U2454"/>
    <mergeCell ref="V2454:W2454"/>
    <mergeCell ref="D2443:E2443"/>
    <mergeCell ref="F2443:J2443"/>
    <mergeCell ref="K2443:M2443"/>
    <mergeCell ref="N2443:Q2443"/>
    <mergeCell ref="R2443:U2443"/>
    <mergeCell ref="V2443:W2443"/>
    <mergeCell ref="T2441:U2442"/>
    <mergeCell ref="X2441:Y2442"/>
    <mergeCell ref="D2444:E2444"/>
    <mergeCell ref="F2444:J2444"/>
    <mergeCell ref="K2444:M2444"/>
    <mergeCell ref="N2444:Q2444"/>
    <mergeCell ref="R2444:U2444"/>
    <mergeCell ref="V2444:W2444"/>
    <mergeCell ref="D2445:E2445"/>
    <mergeCell ref="F2445:J2445"/>
    <mergeCell ref="K2445:M2445"/>
    <mergeCell ref="N2445:Q2445"/>
    <mergeCell ref="R2445:U2445"/>
    <mergeCell ref="V2445:W2445"/>
    <mergeCell ref="D2446:E2446"/>
    <mergeCell ref="F2446:J2446"/>
    <mergeCell ref="K2446:M2446"/>
    <mergeCell ref="N2446:Q2446"/>
    <mergeCell ref="R2446:U2446"/>
    <mergeCell ref="V2446:W2446"/>
    <mergeCell ref="D2447:E2447"/>
    <mergeCell ref="F2447:J2447"/>
    <mergeCell ref="K2447:M2447"/>
    <mergeCell ref="N2447:Q2447"/>
    <mergeCell ref="R2447:U2447"/>
    <mergeCell ref="V2447:W2447"/>
    <mergeCell ref="D2448:E2448"/>
    <mergeCell ref="F2448:J2448"/>
    <mergeCell ref="K2448:M2448"/>
    <mergeCell ref="N2448:Q2448"/>
    <mergeCell ref="R2448:U2448"/>
    <mergeCell ref="V2448:W2448"/>
    <mergeCell ref="D2431:E2431"/>
    <mergeCell ref="F2431:J2431"/>
    <mergeCell ref="K2431:M2431"/>
    <mergeCell ref="N2431:Q2431"/>
    <mergeCell ref="R2431:U2431"/>
    <mergeCell ref="V2431:W2431"/>
    <mergeCell ref="X2431:Y2431"/>
    <mergeCell ref="Z2431:AA2431"/>
    <mergeCell ref="AB2431:AC2431"/>
    <mergeCell ref="AD2431:AE2431"/>
    <mergeCell ref="AF2431:AG2431"/>
    <mergeCell ref="AH2431:AJ2431"/>
    <mergeCell ref="D2432:E2432"/>
    <mergeCell ref="F2432:J2432"/>
    <mergeCell ref="K2432:M2432"/>
    <mergeCell ref="N2432:Q2432"/>
    <mergeCell ref="R2432:U2432"/>
    <mergeCell ref="V2432:W2432"/>
    <mergeCell ref="X2432:Y2432"/>
    <mergeCell ref="Z2432:AA2432"/>
    <mergeCell ref="AB2432:AC2432"/>
    <mergeCell ref="AD2432:AE2432"/>
    <mergeCell ref="AF2432:AG2432"/>
    <mergeCell ref="AH2432:AJ2432"/>
    <mergeCell ref="B2433:E2433"/>
    <mergeCell ref="B2434:F2434"/>
    <mergeCell ref="H2434:R2434"/>
    <mergeCell ref="AB2435:AG2439"/>
    <mergeCell ref="B2436:E2436"/>
    <mergeCell ref="H2436:N2436"/>
    <mergeCell ref="O2436:R2436"/>
    <mergeCell ref="T2436:AA2436"/>
    <mergeCell ref="Z2441:AA2442"/>
    <mergeCell ref="AB2441:AB2442"/>
    <mergeCell ref="AC2441:AC2442"/>
    <mergeCell ref="AE2441:AE2442"/>
    <mergeCell ref="B2441:B2442"/>
    <mergeCell ref="D2441:E2442"/>
    <mergeCell ref="G2441:H2442"/>
    <mergeCell ref="J2441:M2442"/>
    <mergeCell ref="N2441:O2442"/>
    <mergeCell ref="Q2441:S2442"/>
    <mergeCell ref="AF2441:AF2442"/>
    <mergeCell ref="AG2441:AH2442"/>
    <mergeCell ref="D2428:E2428"/>
    <mergeCell ref="F2428:J2428"/>
    <mergeCell ref="K2428:M2428"/>
    <mergeCell ref="N2428:Q2428"/>
    <mergeCell ref="R2428:U2428"/>
    <mergeCell ref="V2428:W2428"/>
    <mergeCell ref="X2428:Y2428"/>
    <mergeCell ref="Z2428:AA2428"/>
    <mergeCell ref="AB2428:AC2428"/>
    <mergeCell ref="AD2428:AE2428"/>
    <mergeCell ref="AF2428:AG2428"/>
    <mergeCell ref="AH2428:AJ2428"/>
    <mergeCell ref="D2429:E2429"/>
    <mergeCell ref="F2429:J2429"/>
    <mergeCell ref="K2429:M2429"/>
    <mergeCell ref="N2429:Q2429"/>
    <mergeCell ref="R2429:U2429"/>
    <mergeCell ref="V2429:W2429"/>
    <mergeCell ref="X2429:Y2429"/>
    <mergeCell ref="Z2429:AA2429"/>
    <mergeCell ref="AB2429:AC2429"/>
    <mergeCell ref="AD2429:AE2429"/>
    <mergeCell ref="AF2429:AG2429"/>
    <mergeCell ref="AH2429:AJ2429"/>
    <mergeCell ref="D2430:E2430"/>
    <mergeCell ref="F2430:J2430"/>
    <mergeCell ref="K2430:M2430"/>
    <mergeCell ref="N2430:Q2430"/>
    <mergeCell ref="R2430:U2430"/>
    <mergeCell ref="V2430:W2430"/>
    <mergeCell ref="X2430:Y2430"/>
    <mergeCell ref="Z2430:AA2430"/>
    <mergeCell ref="AB2430:AC2430"/>
    <mergeCell ref="AD2430:AE2430"/>
    <mergeCell ref="AF2430:AG2430"/>
    <mergeCell ref="AH2430:AJ2430"/>
    <mergeCell ref="D2425:E2425"/>
    <mergeCell ref="F2425:J2425"/>
    <mergeCell ref="K2425:M2425"/>
    <mergeCell ref="N2425:Q2425"/>
    <mergeCell ref="R2425:U2425"/>
    <mergeCell ref="V2425:W2425"/>
    <mergeCell ref="X2425:Y2425"/>
    <mergeCell ref="Z2425:AA2425"/>
    <mergeCell ref="AB2425:AC2425"/>
    <mergeCell ref="AD2425:AE2425"/>
    <mergeCell ref="AF2425:AG2425"/>
    <mergeCell ref="AH2425:AJ2425"/>
    <mergeCell ref="D2426:E2426"/>
    <mergeCell ref="F2426:J2426"/>
    <mergeCell ref="K2426:M2426"/>
    <mergeCell ref="N2426:Q2426"/>
    <mergeCell ref="R2426:U2426"/>
    <mergeCell ref="V2426:W2426"/>
    <mergeCell ref="X2426:Y2426"/>
    <mergeCell ref="Z2426:AA2426"/>
    <mergeCell ref="AB2426:AC2426"/>
    <mergeCell ref="AD2426:AE2426"/>
    <mergeCell ref="AF2426:AG2426"/>
    <mergeCell ref="AH2426:AJ2426"/>
    <mergeCell ref="D2427:E2427"/>
    <mergeCell ref="F2427:J2427"/>
    <mergeCell ref="K2427:M2427"/>
    <mergeCell ref="N2427:Q2427"/>
    <mergeCell ref="R2427:U2427"/>
    <mergeCell ref="V2427:W2427"/>
    <mergeCell ref="X2427:Y2427"/>
    <mergeCell ref="Z2427:AA2427"/>
    <mergeCell ref="AB2427:AC2427"/>
    <mergeCell ref="AD2427:AE2427"/>
    <mergeCell ref="AF2427:AG2427"/>
    <mergeCell ref="AH2427:AJ2427"/>
    <mergeCell ref="D2422:E2422"/>
    <mergeCell ref="F2422:J2422"/>
    <mergeCell ref="K2422:M2422"/>
    <mergeCell ref="N2422:Q2422"/>
    <mergeCell ref="R2422:U2422"/>
    <mergeCell ref="V2422:W2422"/>
    <mergeCell ref="X2422:Y2422"/>
    <mergeCell ref="Z2422:AA2422"/>
    <mergeCell ref="AB2422:AC2422"/>
    <mergeCell ref="AD2422:AE2422"/>
    <mergeCell ref="AF2422:AG2422"/>
    <mergeCell ref="AH2422:AJ2422"/>
    <mergeCell ref="D2423:E2423"/>
    <mergeCell ref="F2423:J2423"/>
    <mergeCell ref="K2423:M2423"/>
    <mergeCell ref="N2423:Q2423"/>
    <mergeCell ref="R2423:U2423"/>
    <mergeCell ref="V2423:W2423"/>
    <mergeCell ref="X2423:Y2423"/>
    <mergeCell ref="Z2423:AA2423"/>
    <mergeCell ref="AB2423:AC2423"/>
    <mergeCell ref="AD2423:AE2423"/>
    <mergeCell ref="AF2423:AG2423"/>
    <mergeCell ref="AH2423:AJ2423"/>
    <mergeCell ref="D2424:E2424"/>
    <mergeCell ref="F2424:J2424"/>
    <mergeCell ref="K2424:M2424"/>
    <mergeCell ref="N2424:Q2424"/>
    <mergeCell ref="R2424:U2424"/>
    <mergeCell ref="V2424:W2424"/>
    <mergeCell ref="X2424:Y2424"/>
    <mergeCell ref="Z2424:AA2424"/>
    <mergeCell ref="AB2424:AC2424"/>
    <mergeCell ref="AD2424:AE2424"/>
    <mergeCell ref="AF2424:AG2424"/>
    <mergeCell ref="AH2424:AJ2424"/>
    <mergeCell ref="D2419:E2419"/>
    <mergeCell ref="F2419:J2419"/>
    <mergeCell ref="K2419:M2419"/>
    <mergeCell ref="N2419:Q2419"/>
    <mergeCell ref="R2419:U2419"/>
    <mergeCell ref="V2419:W2419"/>
    <mergeCell ref="X2419:Y2419"/>
    <mergeCell ref="Z2419:AA2419"/>
    <mergeCell ref="AB2419:AC2419"/>
    <mergeCell ref="AD2419:AE2419"/>
    <mergeCell ref="AF2419:AG2419"/>
    <mergeCell ref="AH2419:AJ2419"/>
    <mergeCell ref="D2420:E2420"/>
    <mergeCell ref="F2420:J2420"/>
    <mergeCell ref="K2420:M2420"/>
    <mergeCell ref="N2420:Q2420"/>
    <mergeCell ref="R2420:U2420"/>
    <mergeCell ref="V2420:W2420"/>
    <mergeCell ref="X2420:Y2420"/>
    <mergeCell ref="Z2420:AA2420"/>
    <mergeCell ref="AB2420:AC2420"/>
    <mergeCell ref="AD2420:AE2420"/>
    <mergeCell ref="AF2420:AG2420"/>
    <mergeCell ref="AH2420:AJ2420"/>
    <mergeCell ref="D2421:E2421"/>
    <mergeCell ref="F2421:J2421"/>
    <mergeCell ref="K2421:M2421"/>
    <mergeCell ref="N2421:Q2421"/>
    <mergeCell ref="R2421:U2421"/>
    <mergeCell ref="V2421:W2421"/>
    <mergeCell ref="X2421:Y2421"/>
    <mergeCell ref="Z2421:AA2421"/>
    <mergeCell ref="AB2421:AC2421"/>
    <mergeCell ref="AD2421:AE2421"/>
    <mergeCell ref="AF2421:AG2421"/>
    <mergeCell ref="AH2421:AJ2421"/>
    <mergeCell ref="D2416:E2416"/>
    <mergeCell ref="F2416:J2416"/>
    <mergeCell ref="K2416:M2416"/>
    <mergeCell ref="N2416:Q2416"/>
    <mergeCell ref="R2416:U2416"/>
    <mergeCell ref="V2416:W2416"/>
    <mergeCell ref="X2416:Y2416"/>
    <mergeCell ref="Z2416:AA2416"/>
    <mergeCell ref="AB2416:AC2416"/>
    <mergeCell ref="AD2416:AE2416"/>
    <mergeCell ref="AF2416:AG2416"/>
    <mergeCell ref="AH2416:AJ2416"/>
    <mergeCell ref="D2417:E2417"/>
    <mergeCell ref="F2417:J2417"/>
    <mergeCell ref="K2417:M2417"/>
    <mergeCell ref="N2417:Q2417"/>
    <mergeCell ref="R2417:U2417"/>
    <mergeCell ref="V2417:W2417"/>
    <mergeCell ref="X2417:Y2417"/>
    <mergeCell ref="Z2417:AA2417"/>
    <mergeCell ref="AB2417:AC2417"/>
    <mergeCell ref="AD2417:AE2417"/>
    <mergeCell ref="AF2417:AG2417"/>
    <mergeCell ref="AH2417:AJ2417"/>
    <mergeCell ref="D2418:E2418"/>
    <mergeCell ref="F2418:J2418"/>
    <mergeCell ref="K2418:M2418"/>
    <mergeCell ref="N2418:Q2418"/>
    <mergeCell ref="R2418:U2418"/>
    <mergeCell ref="V2418:W2418"/>
    <mergeCell ref="X2418:Y2418"/>
    <mergeCell ref="Z2418:AA2418"/>
    <mergeCell ref="AB2418:AC2418"/>
    <mergeCell ref="AD2418:AE2418"/>
    <mergeCell ref="AF2418:AG2418"/>
    <mergeCell ref="AH2418:AJ2418"/>
    <mergeCell ref="D2413:E2413"/>
    <mergeCell ref="F2413:J2413"/>
    <mergeCell ref="K2413:M2413"/>
    <mergeCell ref="N2413:Q2413"/>
    <mergeCell ref="R2413:U2413"/>
    <mergeCell ref="V2413:W2413"/>
    <mergeCell ref="X2413:Y2413"/>
    <mergeCell ref="Z2413:AA2413"/>
    <mergeCell ref="AB2413:AC2413"/>
    <mergeCell ref="AD2413:AE2413"/>
    <mergeCell ref="AF2413:AG2413"/>
    <mergeCell ref="AH2413:AJ2413"/>
    <mergeCell ref="D2414:E2414"/>
    <mergeCell ref="F2414:J2414"/>
    <mergeCell ref="K2414:M2414"/>
    <mergeCell ref="N2414:Q2414"/>
    <mergeCell ref="R2414:U2414"/>
    <mergeCell ref="V2414:W2414"/>
    <mergeCell ref="X2414:Y2414"/>
    <mergeCell ref="Z2414:AA2414"/>
    <mergeCell ref="AB2414:AC2414"/>
    <mergeCell ref="AD2414:AE2414"/>
    <mergeCell ref="AF2414:AG2414"/>
    <mergeCell ref="AH2414:AJ2414"/>
    <mergeCell ref="D2415:E2415"/>
    <mergeCell ref="F2415:J2415"/>
    <mergeCell ref="K2415:M2415"/>
    <mergeCell ref="N2415:Q2415"/>
    <mergeCell ref="R2415:U2415"/>
    <mergeCell ref="V2415:W2415"/>
    <mergeCell ref="X2415:Y2415"/>
    <mergeCell ref="Z2415:AA2415"/>
    <mergeCell ref="AB2415:AC2415"/>
    <mergeCell ref="AD2415:AE2415"/>
    <mergeCell ref="AF2415:AG2415"/>
    <mergeCell ref="AH2415:AJ2415"/>
    <mergeCell ref="D2410:E2410"/>
    <mergeCell ref="F2410:J2410"/>
    <mergeCell ref="K2410:M2410"/>
    <mergeCell ref="N2410:Q2410"/>
    <mergeCell ref="R2410:U2410"/>
    <mergeCell ref="V2410:W2410"/>
    <mergeCell ref="X2410:Y2410"/>
    <mergeCell ref="Z2410:AA2410"/>
    <mergeCell ref="AB2410:AC2410"/>
    <mergeCell ref="AD2410:AE2410"/>
    <mergeCell ref="AF2410:AG2410"/>
    <mergeCell ref="AH2410:AJ2410"/>
    <mergeCell ref="D2411:E2411"/>
    <mergeCell ref="F2411:J2411"/>
    <mergeCell ref="K2411:M2411"/>
    <mergeCell ref="N2411:Q2411"/>
    <mergeCell ref="R2411:U2411"/>
    <mergeCell ref="V2411:W2411"/>
    <mergeCell ref="X2411:Y2411"/>
    <mergeCell ref="Z2411:AA2411"/>
    <mergeCell ref="AB2411:AC2411"/>
    <mergeCell ref="AD2411:AE2411"/>
    <mergeCell ref="AF2411:AG2411"/>
    <mergeCell ref="AH2411:AJ2411"/>
    <mergeCell ref="D2412:E2412"/>
    <mergeCell ref="F2412:J2412"/>
    <mergeCell ref="K2412:M2412"/>
    <mergeCell ref="N2412:Q2412"/>
    <mergeCell ref="R2412:U2412"/>
    <mergeCell ref="V2412:W2412"/>
    <mergeCell ref="X2412:Y2412"/>
    <mergeCell ref="Z2412:AA2412"/>
    <mergeCell ref="AB2412:AC2412"/>
    <mergeCell ref="AD2412:AE2412"/>
    <mergeCell ref="AF2412:AG2412"/>
    <mergeCell ref="AH2412:AJ2412"/>
    <mergeCell ref="D2407:E2407"/>
    <mergeCell ref="F2407:J2407"/>
    <mergeCell ref="K2407:M2407"/>
    <mergeCell ref="N2407:Q2407"/>
    <mergeCell ref="R2407:U2407"/>
    <mergeCell ref="V2407:W2407"/>
    <mergeCell ref="X2407:Y2407"/>
    <mergeCell ref="Z2407:AA2407"/>
    <mergeCell ref="AB2407:AC2407"/>
    <mergeCell ref="AD2407:AE2407"/>
    <mergeCell ref="AF2407:AG2407"/>
    <mergeCell ref="AH2407:AJ2407"/>
    <mergeCell ref="D2408:E2408"/>
    <mergeCell ref="F2408:J2408"/>
    <mergeCell ref="K2408:M2408"/>
    <mergeCell ref="N2408:Q2408"/>
    <mergeCell ref="R2408:U2408"/>
    <mergeCell ref="V2408:W2408"/>
    <mergeCell ref="X2408:Y2408"/>
    <mergeCell ref="Z2408:AA2408"/>
    <mergeCell ref="AB2408:AC2408"/>
    <mergeCell ref="AD2408:AE2408"/>
    <mergeCell ref="AF2408:AG2408"/>
    <mergeCell ref="AH2408:AJ2408"/>
    <mergeCell ref="D2409:E2409"/>
    <mergeCell ref="F2409:J2409"/>
    <mergeCell ref="K2409:M2409"/>
    <mergeCell ref="N2409:Q2409"/>
    <mergeCell ref="R2409:U2409"/>
    <mergeCell ref="V2409:W2409"/>
    <mergeCell ref="X2409:Y2409"/>
    <mergeCell ref="Z2409:AA2409"/>
    <mergeCell ref="AB2409:AC2409"/>
    <mergeCell ref="AD2409:AE2409"/>
    <mergeCell ref="AF2409:AG2409"/>
    <mergeCell ref="AH2409:AJ2409"/>
    <mergeCell ref="D2404:E2404"/>
    <mergeCell ref="F2404:J2404"/>
    <mergeCell ref="K2404:M2404"/>
    <mergeCell ref="N2404:Q2404"/>
    <mergeCell ref="R2404:U2404"/>
    <mergeCell ref="V2404:W2404"/>
    <mergeCell ref="X2404:Y2404"/>
    <mergeCell ref="Z2404:AA2404"/>
    <mergeCell ref="AB2404:AC2404"/>
    <mergeCell ref="AD2404:AE2404"/>
    <mergeCell ref="AF2404:AG2404"/>
    <mergeCell ref="AH2404:AJ2404"/>
    <mergeCell ref="D2405:E2405"/>
    <mergeCell ref="F2405:J2405"/>
    <mergeCell ref="K2405:M2405"/>
    <mergeCell ref="N2405:Q2405"/>
    <mergeCell ref="R2405:U2405"/>
    <mergeCell ref="V2405:W2405"/>
    <mergeCell ref="X2405:Y2405"/>
    <mergeCell ref="Z2405:AA2405"/>
    <mergeCell ref="AB2405:AC2405"/>
    <mergeCell ref="AD2405:AE2405"/>
    <mergeCell ref="AF2405:AG2405"/>
    <mergeCell ref="AH2405:AJ2405"/>
    <mergeCell ref="D2406:E2406"/>
    <mergeCell ref="F2406:J2406"/>
    <mergeCell ref="K2406:M2406"/>
    <mergeCell ref="N2406:Q2406"/>
    <mergeCell ref="R2406:U2406"/>
    <mergeCell ref="V2406:W2406"/>
    <mergeCell ref="X2406:Y2406"/>
    <mergeCell ref="Z2406:AA2406"/>
    <mergeCell ref="AB2406:AC2406"/>
    <mergeCell ref="AD2406:AE2406"/>
    <mergeCell ref="AF2406:AG2406"/>
    <mergeCell ref="AH2406:AJ2406"/>
    <mergeCell ref="D2401:E2401"/>
    <mergeCell ref="F2401:J2401"/>
    <mergeCell ref="K2401:M2401"/>
    <mergeCell ref="N2401:Q2401"/>
    <mergeCell ref="R2401:U2401"/>
    <mergeCell ref="V2401:W2401"/>
    <mergeCell ref="X2401:Y2401"/>
    <mergeCell ref="Z2401:AA2401"/>
    <mergeCell ref="AB2401:AC2401"/>
    <mergeCell ref="AD2401:AE2401"/>
    <mergeCell ref="AF2401:AG2401"/>
    <mergeCell ref="AH2401:AJ2401"/>
    <mergeCell ref="D2402:E2402"/>
    <mergeCell ref="F2402:J2402"/>
    <mergeCell ref="K2402:M2402"/>
    <mergeCell ref="N2402:Q2402"/>
    <mergeCell ref="R2402:U2402"/>
    <mergeCell ref="V2402:W2402"/>
    <mergeCell ref="X2402:Y2402"/>
    <mergeCell ref="Z2402:AA2402"/>
    <mergeCell ref="AB2402:AC2402"/>
    <mergeCell ref="AD2402:AE2402"/>
    <mergeCell ref="AF2402:AG2402"/>
    <mergeCell ref="AH2402:AJ2402"/>
    <mergeCell ref="D2403:E2403"/>
    <mergeCell ref="F2403:J2403"/>
    <mergeCell ref="K2403:M2403"/>
    <mergeCell ref="N2403:Q2403"/>
    <mergeCell ref="R2403:U2403"/>
    <mergeCell ref="V2403:W2403"/>
    <mergeCell ref="X2403:Y2403"/>
    <mergeCell ref="Z2403:AA2403"/>
    <mergeCell ref="AB2403:AC2403"/>
    <mergeCell ref="AD2403:AE2403"/>
    <mergeCell ref="AF2403:AG2403"/>
    <mergeCell ref="AH2403:AJ2403"/>
    <mergeCell ref="D2398:E2398"/>
    <mergeCell ref="F2398:J2398"/>
    <mergeCell ref="K2398:M2398"/>
    <mergeCell ref="N2398:Q2398"/>
    <mergeCell ref="R2398:U2398"/>
    <mergeCell ref="V2398:W2398"/>
    <mergeCell ref="X2398:Y2398"/>
    <mergeCell ref="Z2398:AA2398"/>
    <mergeCell ref="AB2398:AC2398"/>
    <mergeCell ref="AD2398:AE2398"/>
    <mergeCell ref="AF2398:AG2398"/>
    <mergeCell ref="AH2398:AJ2398"/>
    <mergeCell ref="D2399:E2399"/>
    <mergeCell ref="F2399:J2399"/>
    <mergeCell ref="K2399:M2399"/>
    <mergeCell ref="N2399:Q2399"/>
    <mergeCell ref="R2399:U2399"/>
    <mergeCell ref="V2399:W2399"/>
    <mergeCell ref="X2399:Y2399"/>
    <mergeCell ref="Z2399:AA2399"/>
    <mergeCell ref="AB2399:AC2399"/>
    <mergeCell ref="AD2399:AE2399"/>
    <mergeCell ref="AF2399:AG2399"/>
    <mergeCell ref="AH2399:AJ2399"/>
    <mergeCell ref="D2400:E2400"/>
    <mergeCell ref="F2400:J2400"/>
    <mergeCell ref="K2400:M2400"/>
    <mergeCell ref="N2400:Q2400"/>
    <mergeCell ref="R2400:U2400"/>
    <mergeCell ref="V2400:W2400"/>
    <mergeCell ref="X2400:Y2400"/>
    <mergeCell ref="Z2400:AA2400"/>
    <mergeCell ref="AB2400:AC2400"/>
    <mergeCell ref="AD2400:AE2400"/>
    <mergeCell ref="AF2400:AG2400"/>
    <mergeCell ref="AH2400:AJ2400"/>
    <mergeCell ref="D2395:E2395"/>
    <mergeCell ref="F2395:J2395"/>
    <mergeCell ref="K2395:M2395"/>
    <mergeCell ref="N2395:Q2395"/>
    <mergeCell ref="R2395:U2395"/>
    <mergeCell ref="V2395:W2395"/>
    <mergeCell ref="X2395:Y2395"/>
    <mergeCell ref="Z2395:AA2395"/>
    <mergeCell ref="AB2395:AC2395"/>
    <mergeCell ref="AD2395:AE2395"/>
    <mergeCell ref="AF2395:AG2395"/>
    <mergeCell ref="AH2395:AJ2395"/>
    <mergeCell ref="D2396:E2396"/>
    <mergeCell ref="F2396:J2396"/>
    <mergeCell ref="K2396:M2396"/>
    <mergeCell ref="N2396:Q2396"/>
    <mergeCell ref="R2396:U2396"/>
    <mergeCell ref="V2396:W2396"/>
    <mergeCell ref="X2396:Y2396"/>
    <mergeCell ref="Z2396:AA2396"/>
    <mergeCell ref="AB2396:AC2396"/>
    <mergeCell ref="AD2396:AE2396"/>
    <mergeCell ref="AF2396:AG2396"/>
    <mergeCell ref="AH2396:AJ2396"/>
    <mergeCell ref="D2397:E2397"/>
    <mergeCell ref="F2397:J2397"/>
    <mergeCell ref="K2397:M2397"/>
    <mergeCell ref="N2397:Q2397"/>
    <mergeCell ref="R2397:U2397"/>
    <mergeCell ref="V2397:W2397"/>
    <mergeCell ref="X2397:Y2397"/>
    <mergeCell ref="Z2397:AA2397"/>
    <mergeCell ref="AB2397:AC2397"/>
    <mergeCell ref="AD2397:AE2397"/>
    <mergeCell ref="AF2397:AG2397"/>
    <mergeCell ref="AH2397:AJ2397"/>
    <mergeCell ref="B2385:F2385"/>
    <mergeCell ref="H2385:R2385"/>
    <mergeCell ref="AB2386:AG2390"/>
    <mergeCell ref="B2387:E2387"/>
    <mergeCell ref="H2387:N2387"/>
    <mergeCell ref="O2387:R2387"/>
    <mergeCell ref="T2387:AA2387"/>
    <mergeCell ref="B2392:B2393"/>
    <mergeCell ref="D2392:E2393"/>
    <mergeCell ref="G2392:H2393"/>
    <mergeCell ref="J2392:M2393"/>
    <mergeCell ref="N2392:O2393"/>
    <mergeCell ref="Q2392:S2393"/>
    <mergeCell ref="T2392:U2393"/>
    <mergeCell ref="X2392:Y2393"/>
    <mergeCell ref="Z2392:AA2393"/>
    <mergeCell ref="AB2392:AB2393"/>
    <mergeCell ref="AC2392:AC2393"/>
    <mergeCell ref="AE2392:AE2393"/>
    <mergeCell ref="AF2392:AF2393"/>
    <mergeCell ref="AG2392:AH2393"/>
    <mergeCell ref="D2394:E2394"/>
    <mergeCell ref="F2394:J2394"/>
    <mergeCell ref="K2394:M2394"/>
    <mergeCell ref="N2394:Q2394"/>
    <mergeCell ref="R2394:U2394"/>
    <mergeCell ref="V2394:W2394"/>
    <mergeCell ref="X2394:Y2394"/>
    <mergeCell ref="Z2394:AA2394"/>
    <mergeCell ref="AB2394:AC2394"/>
    <mergeCell ref="AD2394:AE2394"/>
    <mergeCell ref="AF2394:AG2394"/>
    <mergeCell ref="AH2394:AJ2394"/>
    <mergeCell ref="D2376:E2376"/>
    <mergeCell ref="F2376:J2376"/>
    <mergeCell ref="K2376:M2376"/>
    <mergeCell ref="N2376:Q2376"/>
    <mergeCell ref="R2376:U2376"/>
    <mergeCell ref="V2376:W2376"/>
    <mergeCell ref="D2377:E2377"/>
    <mergeCell ref="F2377:J2377"/>
    <mergeCell ref="K2377:M2377"/>
    <mergeCell ref="N2377:Q2377"/>
    <mergeCell ref="R2377:U2377"/>
    <mergeCell ref="V2377:W2377"/>
    <mergeCell ref="D2378:E2378"/>
    <mergeCell ref="F2378:J2378"/>
    <mergeCell ref="K2378:M2378"/>
    <mergeCell ref="N2378:Q2378"/>
    <mergeCell ref="R2378:U2378"/>
    <mergeCell ref="V2378:W2378"/>
    <mergeCell ref="D2379:E2379"/>
    <mergeCell ref="F2379:J2379"/>
    <mergeCell ref="K2379:M2379"/>
    <mergeCell ref="N2379:Q2379"/>
    <mergeCell ref="R2379:U2379"/>
    <mergeCell ref="V2379:W2379"/>
    <mergeCell ref="D2380:E2380"/>
    <mergeCell ref="F2380:J2380"/>
    <mergeCell ref="K2380:M2380"/>
    <mergeCell ref="N2380:Q2380"/>
    <mergeCell ref="R2380:U2380"/>
    <mergeCell ref="V2380:W2380"/>
    <mergeCell ref="D2381:E2381"/>
    <mergeCell ref="F2381:J2381"/>
    <mergeCell ref="K2381:M2381"/>
    <mergeCell ref="N2381:Q2381"/>
    <mergeCell ref="R2381:U2381"/>
    <mergeCell ref="V2381:W2381"/>
    <mergeCell ref="D2370:E2370"/>
    <mergeCell ref="F2370:J2370"/>
    <mergeCell ref="K2370:M2370"/>
    <mergeCell ref="N2370:Q2370"/>
    <mergeCell ref="R2370:U2370"/>
    <mergeCell ref="V2370:W2370"/>
    <mergeCell ref="D2371:E2371"/>
    <mergeCell ref="F2371:J2371"/>
    <mergeCell ref="K2371:M2371"/>
    <mergeCell ref="N2371:Q2371"/>
    <mergeCell ref="R2371:U2371"/>
    <mergeCell ref="V2371:W2371"/>
    <mergeCell ref="D2372:E2372"/>
    <mergeCell ref="F2372:J2372"/>
    <mergeCell ref="K2372:M2372"/>
    <mergeCell ref="N2372:Q2372"/>
    <mergeCell ref="R2372:U2372"/>
    <mergeCell ref="V2372:W2372"/>
    <mergeCell ref="D2373:E2373"/>
    <mergeCell ref="F2373:J2373"/>
    <mergeCell ref="K2373:M2373"/>
    <mergeCell ref="N2373:Q2373"/>
    <mergeCell ref="R2373:U2373"/>
    <mergeCell ref="V2373:W2373"/>
    <mergeCell ref="D2374:E2374"/>
    <mergeCell ref="F2374:J2374"/>
    <mergeCell ref="K2374:M2374"/>
    <mergeCell ref="N2374:Q2374"/>
    <mergeCell ref="R2374:U2374"/>
    <mergeCell ref="V2374:W2374"/>
    <mergeCell ref="D2375:E2375"/>
    <mergeCell ref="F2375:J2375"/>
    <mergeCell ref="K2375:M2375"/>
    <mergeCell ref="N2375:Q2375"/>
    <mergeCell ref="R2375:U2375"/>
    <mergeCell ref="V2375:W2375"/>
    <mergeCell ref="D2364:E2364"/>
    <mergeCell ref="F2364:J2364"/>
    <mergeCell ref="K2364:M2364"/>
    <mergeCell ref="N2364:Q2364"/>
    <mergeCell ref="R2364:U2364"/>
    <mergeCell ref="V2364:W2364"/>
    <mergeCell ref="D2365:E2365"/>
    <mergeCell ref="F2365:J2365"/>
    <mergeCell ref="K2365:M2365"/>
    <mergeCell ref="N2365:Q2365"/>
    <mergeCell ref="R2365:U2365"/>
    <mergeCell ref="V2365:W2365"/>
    <mergeCell ref="D2366:E2366"/>
    <mergeCell ref="F2366:J2366"/>
    <mergeCell ref="K2366:M2366"/>
    <mergeCell ref="N2366:Q2366"/>
    <mergeCell ref="R2366:U2366"/>
    <mergeCell ref="V2366:W2366"/>
    <mergeCell ref="D2367:E2367"/>
    <mergeCell ref="F2367:J2367"/>
    <mergeCell ref="K2367:M2367"/>
    <mergeCell ref="N2367:Q2367"/>
    <mergeCell ref="R2367:U2367"/>
    <mergeCell ref="V2367:W2367"/>
    <mergeCell ref="D2368:E2368"/>
    <mergeCell ref="F2368:J2368"/>
    <mergeCell ref="K2368:M2368"/>
    <mergeCell ref="N2368:Q2368"/>
    <mergeCell ref="R2368:U2368"/>
    <mergeCell ref="V2368:W2368"/>
    <mergeCell ref="D2369:E2369"/>
    <mergeCell ref="F2369:J2369"/>
    <mergeCell ref="K2369:M2369"/>
    <mergeCell ref="N2369:Q2369"/>
    <mergeCell ref="R2369:U2369"/>
    <mergeCell ref="V2369:W2369"/>
    <mergeCell ref="D2358:E2358"/>
    <mergeCell ref="F2358:J2358"/>
    <mergeCell ref="K2358:M2358"/>
    <mergeCell ref="N2358:Q2358"/>
    <mergeCell ref="R2358:U2358"/>
    <mergeCell ref="V2358:W2358"/>
    <mergeCell ref="T2356:U2357"/>
    <mergeCell ref="X2356:Y2357"/>
    <mergeCell ref="D2359:E2359"/>
    <mergeCell ref="F2359:J2359"/>
    <mergeCell ref="K2359:M2359"/>
    <mergeCell ref="N2359:Q2359"/>
    <mergeCell ref="R2359:U2359"/>
    <mergeCell ref="V2359:W2359"/>
    <mergeCell ref="D2360:E2360"/>
    <mergeCell ref="F2360:J2360"/>
    <mergeCell ref="K2360:M2360"/>
    <mergeCell ref="N2360:Q2360"/>
    <mergeCell ref="R2360:U2360"/>
    <mergeCell ref="V2360:W2360"/>
    <mergeCell ref="D2361:E2361"/>
    <mergeCell ref="F2361:J2361"/>
    <mergeCell ref="K2361:M2361"/>
    <mergeCell ref="N2361:Q2361"/>
    <mergeCell ref="R2361:U2361"/>
    <mergeCell ref="V2361:W2361"/>
    <mergeCell ref="D2362:E2362"/>
    <mergeCell ref="F2362:J2362"/>
    <mergeCell ref="K2362:M2362"/>
    <mergeCell ref="N2362:Q2362"/>
    <mergeCell ref="R2362:U2362"/>
    <mergeCell ref="V2362:W2362"/>
    <mergeCell ref="D2363:E2363"/>
    <mergeCell ref="F2363:J2363"/>
    <mergeCell ref="K2363:M2363"/>
    <mergeCell ref="N2363:Q2363"/>
    <mergeCell ref="R2363:U2363"/>
    <mergeCell ref="V2363:W2363"/>
    <mergeCell ref="D2346:E2346"/>
    <mergeCell ref="F2346:J2346"/>
    <mergeCell ref="K2346:M2346"/>
    <mergeCell ref="N2346:Q2346"/>
    <mergeCell ref="R2346:U2346"/>
    <mergeCell ref="V2346:W2346"/>
    <mergeCell ref="X2346:Y2346"/>
    <mergeCell ref="Z2346:AA2346"/>
    <mergeCell ref="AB2346:AC2346"/>
    <mergeCell ref="AD2346:AE2346"/>
    <mergeCell ref="AF2346:AG2346"/>
    <mergeCell ref="AH2346:AJ2346"/>
    <mergeCell ref="D2347:E2347"/>
    <mergeCell ref="F2347:J2347"/>
    <mergeCell ref="K2347:M2347"/>
    <mergeCell ref="N2347:Q2347"/>
    <mergeCell ref="R2347:U2347"/>
    <mergeCell ref="V2347:W2347"/>
    <mergeCell ref="X2347:Y2347"/>
    <mergeCell ref="Z2347:AA2347"/>
    <mergeCell ref="AB2347:AC2347"/>
    <mergeCell ref="AD2347:AE2347"/>
    <mergeCell ref="AF2347:AG2347"/>
    <mergeCell ref="AH2347:AJ2347"/>
    <mergeCell ref="B2348:E2348"/>
    <mergeCell ref="B2349:F2349"/>
    <mergeCell ref="H2349:R2349"/>
    <mergeCell ref="AB2350:AG2354"/>
    <mergeCell ref="B2351:E2351"/>
    <mergeCell ref="H2351:N2351"/>
    <mergeCell ref="O2351:R2351"/>
    <mergeCell ref="T2351:AA2351"/>
    <mergeCell ref="Z2356:AA2357"/>
    <mergeCell ref="AB2356:AB2357"/>
    <mergeCell ref="AC2356:AC2357"/>
    <mergeCell ref="AE2356:AE2357"/>
    <mergeCell ref="B2356:B2357"/>
    <mergeCell ref="D2356:E2357"/>
    <mergeCell ref="G2356:H2357"/>
    <mergeCell ref="J2356:M2357"/>
    <mergeCell ref="N2356:O2357"/>
    <mergeCell ref="Q2356:S2357"/>
    <mergeCell ref="AF2356:AF2357"/>
    <mergeCell ref="AG2356:AH2357"/>
    <mergeCell ref="D2343:E2343"/>
    <mergeCell ref="F2343:J2343"/>
    <mergeCell ref="K2343:M2343"/>
    <mergeCell ref="N2343:Q2343"/>
    <mergeCell ref="R2343:U2343"/>
    <mergeCell ref="V2343:W2343"/>
    <mergeCell ref="X2343:Y2343"/>
    <mergeCell ref="Z2343:AA2343"/>
    <mergeCell ref="AB2343:AC2343"/>
    <mergeCell ref="AD2343:AE2343"/>
    <mergeCell ref="AF2343:AG2343"/>
    <mergeCell ref="AH2343:AJ2343"/>
    <mergeCell ref="D2344:E2344"/>
    <mergeCell ref="F2344:J2344"/>
    <mergeCell ref="K2344:M2344"/>
    <mergeCell ref="N2344:Q2344"/>
    <mergeCell ref="R2344:U2344"/>
    <mergeCell ref="V2344:W2344"/>
    <mergeCell ref="X2344:Y2344"/>
    <mergeCell ref="Z2344:AA2344"/>
    <mergeCell ref="AB2344:AC2344"/>
    <mergeCell ref="AD2344:AE2344"/>
    <mergeCell ref="AF2344:AG2344"/>
    <mergeCell ref="AH2344:AJ2344"/>
    <mergeCell ref="D2345:E2345"/>
    <mergeCell ref="F2345:J2345"/>
    <mergeCell ref="K2345:M2345"/>
    <mergeCell ref="N2345:Q2345"/>
    <mergeCell ref="R2345:U2345"/>
    <mergeCell ref="V2345:W2345"/>
    <mergeCell ref="X2345:Y2345"/>
    <mergeCell ref="Z2345:AA2345"/>
    <mergeCell ref="AB2345:AC2345"/>
    <mergeCell ref="AD2345:AE2345"/>
    <mergeCell ref="AF2345:AG2345"/>
    <mergeCell ref="AH2345:AJ2345"/>
    <mergeCell ref="D2340:E2340"/>
    <mergeCell ref="F2340:J2340"/>
    <mergeCell ref="K2340:M2340"/>
    <mergeCell ref="N2340:Q2340"/>
    <mergeCell ref="R2340:U2340"/>
    <mergeCell ref="V2340:W2340"/>
    <mergeCell ref="X2340:Y2340"/>
    <mergeCell ref="Z2340:AA2340"/>
    <mergeCell ref="AB2340:AC2340"/>
    <mergeCell ref="AD2340:AE2340"/>
    <mergeCell ref="AF2340:AG2340"/>
    <mergeCell ref="AH2340:AJ2340"/>
    <mergeCell ref="D2341:E2341"/>
    <mergeCell ref="F2341:J2341"/>
    <mergeCell ref="K2341:M2341"/>
    <mergeCell ref="N2341:Q2341"/>
    <mergeCell ref="R2341:U2341"/>
    <mergeCell ref="V2341:W2341"/>
    <mergeCell ref="X2341:Y2341"/>
    <mergeCell ref="Z2341:AA2341"/>
    <mergeCell ref="AB2341:AC2341"/>
    <mergeCell ref="AD2341:AE2341"/>
    <mergeCell ref="AF2341:AG2341"/>
    <mergeCell ref="AH2341:AJ2341"/>
    <mergeCell ref="D2342:E2342"/>
    <mergeCell ref="F2342:J2342"/>
    <mergeCell ref="K2342:M2342"/>
    <mergeCell ref="N2342:Q2342"/>
    <mergeCell ref="R2342:U2342"/>
    <mergeCell ref="V2342:W2342"/>
    <mergeCell ref="X2342:Y2342"/>
    <mergeCell ref="Z2342:AA2342"/>
    <mergeCell ref="AB2342:AC2342"/>
    <mergeCell ref="AD2342:AE2342"/>
    <mergeCell ref="AF2342:AG2342"/>
    <mergeCell ref="AH2342:AJ2342"/>
    <mergeCell ref="D2337:E2337"/>
    <mergeCell ref="F2337:J2337"/>
    <mergeCell ref="K2337:M2337"/>
    <mergeCell ref="N2337:Q2337"/>
    <mergeCell ref="R2337:U2337"/>
    <mergeCell ref="V2337:W2337"/>
    <mergeCell ref="X2337:Y2337"/>
    <mergeCell ref="Z2337:AA2337"/>
    <mergeCell ref="AB2337:AC2337"/>
    <mergeCell ref="AD2337:AE2337"/>
    <mergeCell ref="AF2337:AG2337"/>
    <mergeCell ref="AH2337:AJ2337"/>
    <mergeCell ref="D2338:E2338"/>
    <mergeCell ref="F2338:J2338"/>
    <mergeCell ref="K2338:M2338"/>
    <mergeCell ref="N2338:Q2338"/>
    <mergeCell ref="R2338:U2338"/>
    <mergeCell ref="V2338:W2338"/>
    <mergeCell ref="X2338:Y2338"/>
    <mergeCell ref="Z2338:AA2338"/>
    <mergeCell ref="AB2338:AC2338"/>
    <mergeCell ref="AD2338:AE2338"/>
    <mergeCell ref="AF2338:AG2338"/>
    <mergeCell ref="AH2338:AJ2338"/>
    <mergeCell ref="D2339:E2339"/>
    <mergeCell ref="F2339:J2339"/>
    <mergeCell ref="K2339:M2339"/>
    <mergeCell ref="N2339:Q2339"/>
    <mergeCell ref="R2339:U2339"/>
    <mergeCell ref="V2339:W2339"/>
    <mergeCell ref="X2339:Y2339"/>
    <mergeCell ref="Z2339:AA2339"/>
    <mergeCell ref="AB2339:AC2339"/>
    <mergeCell ref="AD2339:AE2339"/>
    <mergeCell ref="AF2339:AG2339"/>
    <mergeCell ref="AH2339:AJ2339"/>
    <mergeCell ref="D2334:E2334"/>
    <mergeCell ref="F2334:J2334"/>
    <mergeCell ref="K2334:M2334"/>
    <mergeCell ref="N2334:Q2334"/>
    <mergeCell ref="R2334:U2334"/>
    <mergeCell ref="V2334:W2334"/>
    <mergeCell ref="X2334:Y2334"/>
    <mergeCell ref="Z2334:AA2334"/>
    <mergeCell ref="AB2334:AC2334"/>
    <mergeCell ref="AD2334:AE2334"/>
    <mergeCell ref="AF2334:AG2334"/>
    <mergeCell ref="AH2334:AJ2334"/>
    <mergeCell ref="D2335:E2335"/>
    <mergeCell ref="F2335:J2335"/>
    <mergeCell ref="K2335:M2335"/>
    <mergeCell ref="N2335:Q2335"/>
    <mergeCell ref="R2335:U2335"/>
    <mergeCell ref="V2335:W2335"/>
    <mergeCell ref="X2335:Y2335"/>
    <mergeCell ref="Z2335:AA2335"/>
    <mergeCell ref="AB2335:AC2335"/>
    <mergeCell ref="AD2335:AE2335"/>
    <mergeCell ref="AF2335:AG2335"/>
    <mergeCell ref="AH2335:AJ2335"/>
    <mergeCell ref="D2336:E2336"/>
    <mergeCell ref="F2336:J2336"/>
    <mergeCell ref="K2336:M2336"/>
    <mergeCell ref="N2336:Q2336"/>
    <mergeCell ref="R2336:U2336"/>
    <mergeCell ref="V2336:W2336"/>
    <mergeCell ref="X2336:Y2336"/>
    <mergeCell ref="Z2336:AA2336"/>
    <mergeCell ref="AB2336:AC2336"/>
    <mergeCell ref="AD2336:AE2336"/>
    <mergeCell ref="AF2336:AG2336"/>
    <mergeCell ref="AH2336:AJ2336"/>
    <mergeCell ref="D2331:E2331"/>
    <mergeCell ref="F2331:J2331"/>
    <mergeCell ref="K2331:M2331"/>
    <mergeCell ref="N2331:Q2331"/>
    <mergeCell ref="R2331:U2331"/>
    <mergeCell ref="V2331:W2331"/>
    <mergeCell ref="X2331:Y2331"/>
    <mergeCell ref="Z2331:AA2331"/>
    <mergeCell ref="AB2331:AC2331"/>
    <mergeCell ref="AD2331:AE2331"/>
    <mergeCell ref="AF2331:AG2331"/>
    <mergeCell ref="AH2331:AJ2331"/>
    <mergeCell ref="D2332:E2332"/>
    <mergeCell ref="F2332:J2332"/>
    <mergeCell ref="K2332:M2332"/>
    <mergeCell ref="N2332:Q2332"/>
    <mergeCell ref="R2332:U2332"/>
    <mergeCell ref="V2332:W2332"/>
    <mergeCell ref="X2332:Y2332"/>
    <mergeCell ref="Z2332:AA2332"/>
    <mergeCell ref="AB2332:AC2332"/>
    <mergeCell ref="AD2332:AE2332"/>
    <mergeCell ref="AF2332:AG2332"/>
    <mergeCell ref="AH2332:AJ2332"/>
    <mergeCell ref="D2333:E2333"/>
    <mergeCell ref="F2333:J2333"/>
    <mergeCell ref="K2333:M2333"/>
    <mergeCell ref="N2333:Q2333"/>
    <mergeCell ref="R2333:U2333"/>
    <mergeCell ref="V2333:W2333"/>
    <mergeCell ref="X2333:Y2333"/>
    <mergeCell ref="Z2333:AA2333"/>
    <mergeCell ref="AB2333:AC2333"/>
    <mergeCell ref="AD2333:AE2333"/>
    <mergeCell ref="AF2333:AG2333"/>
    <mergeCell ref="AH2333:AJ2333"/>
    <mergeCell ref="D2328:E2328"/>
    <mergeCell ref="F2328:J2328"/>
    <mergeCell ref="K2328:M2328"/>
    <mergeCell ref="N2328:Q2328"/>
    <mergeCell ref="R2328:U2328"/>
    <mergeCell ref="V2328:W2328"/>
    <mergeCell ref="X2328:Y2328"/>
    <mergeCell ref="Z2328:AA2328"/>
    <mergeCell ref="AB2328:AC2328"/>
    <mergeCell ref="AD2328:AE2328"/>
    <mergeCell ref="AF2328:AG2328"/>
    <mergeCell ref="AH2328:AJ2328"/>
    <mergeCell ref="D2329:E2329"/>
    <mergeCell ref="F2329:J2329"/>
    <mergeCell ref="K2329:M2329"/>
    <mergeCell ref="N2329:Q2329"/>
    <mergeCell ref="R2329:U2329"/>
    <mergeCell ref="V2329:W2329"/>
    <mergeCell ref="X2329:Y2329"/>
    <mergeCell ref="Z2329:AA2329"/>
    <mergeCell ref="AB2329:AC2329"/>
    <mergeCell ref="AD2329:AE2329"/>
    <mergeCell ref="AF2329:AG2329"/>
    <mergeCell ref="AH2329:AJ2329"/>
    <mergeCell ref="D2330:E2330"/>
    <mergeCell ref="F2330:J2330"/>
    <mergeCell ref="K2330:M2330"/>
    <mergeCell ref="N2330:Q2330"/>
    <mergeCell ref="R2330:U2330"/>
    <mergeCell ref="V2330:W2330"/>
    <mergeCell ref="X2330:Y2330"/>
    <mergeCell ref="Z2330:AA2330"/>
    <mergeCell ref="AB2330:AC2330"/>
    <mergeCell ref="AD2330:AE2330"/>
    <mergeCell ref="AF2330:AG2330"/>
    <mergeCell ref="AH2330:AJ2330"/>
    <mergeCell ref="D2325:E2325"/>
    <mergeCell ref="F2325:J2325"/>
    <mergeCell ref="K2325:M2325"/>
    <mergeCell ref="N2325:Q2325"/>
    <mergeCell ref="R2325:U2325"/>
    <mergeCell ref="V2325:W2325"/>
    <mergeCell ref="X2325:Y2325"/>
    <mergeCell ref="Z2325:AA2325"/>
    <mergeCell ref="AB2325:AC2325"/>
    <mergeCell ref="AD2325:AE2325"/>
    <mergeCell ref="AF2325:AG2325"/>
    <mergeCell ref="AH2325:AJ2325"/>
    <mergeCell ref="D2326:E2326"/>
    <mergeCell ref="F2326:J2326"/>
    <mergeCell ref="K2326:M2326"/>
    <mergeCell ref="N2326:Q2326"/>
    <mergeCell ref="R2326:U2326"/>
    <mergeCell ref="V2326:W2326"/>
    <mergeCell ref="X2326:Y2326"/>
    <mergeCell ref="Z2326:AA2326"/>
    <mergeCell ref="AB2326:AC2326"/>
    <mergeCell ref="AD2326:AE2326"/>
    <mergeCell ref="AF2326:AG2326"/>
    <mergeCell ref="AH2326:AJ2326"/>
    <mergeCell ref="D2327:E2327"/>
    <mergeCell ref="F2327:J2327"/>
    <mergeCell ref="K2327:M2327"/>
    <mergeCell ref="N2327:Q2327"/>
    <mergeCell ref="R2327:U2327"/>
    <mergeCell ref="V2327:W2327"/>
    <mergeCell ref="X2327:Y2327"/>
    <mergeCell ref="Z2327:AA2327"/>
    <mergeCell ref="AB2327:AC2327"/>
    <mergeCell ref="AD2327:AE2327"/>
    <mergeCell ref="AF2327:AG2327"/>
    <mergeCell ref="AH2327:AJ2327"/>
    <mergeCell ref="D2322:E2322"/>
    <mergeCell ref="F2322:J2322"/>
    <mergeCell ref="K2322:M2322"/>
    <mergeCell ref="N2322:Q2322"/>
    <mergeCell ref="R2322:U2322"/>
    <mergeCell ref="V2322:W2322"/>
    <mergeCell ref="X2322:Y2322"/>
    <mergeCell ref="Z2322:AA2322"/>
    <mergeCell ref="AB2322:AC2322"/>
    <mergeCell ref="AD2322:AE2322"/>
    <mergeCell ref="AF2322:AG2322"/>
    <mergeCell ref="AH2322:AJ2322"/>
    <mergeCell ref="D2323:E2323"/>
    <mergeCell ref="F2323:J2323"/>
    <mergeCell ref="K2323:M2323"/>
    <mergeCell ref="N2323:Q2323"/>
    <mergeCell ref="R2323:U2323"/>
    <mergeCell ref="V2323:W2323"/>
    <mergeCell ref="X2323:Y2323"/>
    <mergeCell ref="Z2323:AA2323"/>
    <mergeCell ref="AB2323:AC2323"/>
    <mergeCell ref="AD2323:AE2323"/>
    <mergeCell ref="AF2323:AG2323"/>
    <mergeCell ref="AH2323:AJ2323"/>
    <mergeCell ref="D2324:E2324"/>
    <mergeCell ref="F2324:J2324"/>
    <mergeCell ref="K2324:M2324"/>
    <mergeCell ref="N2324:Q2324"/>
    <mergeCell ref="R2324:U2324"/>
    <mergeCell ref="V2324:W2324"/>
    <mergeCell ref="X2324:Y2324"/>
    <mergeCell ref="Z2324:AA2324"/>
    <mergeCell ref="AB2324:AC2324"/>
    <mergeCell ref="AD2324:AE2324"/>
    <mergeCell ref="AF2324:AG2324"/>
    <mergeCell ref="AH2324:AJ2324"/>
    <mergeCell ref="D2319:E2319"/>
    <mergeCell ref="F2319:J2319"/>
    <mergeCell ref="K2319:M2319"/>
    <mergeCell ref="N2319:Q2319"/>
    <mergeCell ref="R2319:U2319"/>
    <mergeCell ref="V2319:W2319"/>
    <mergeCell ref="X2319:Y2319"/>
    <mergeCell ref="Z2319:AA2319"/>
    <mergeCell ref="AB2319:AC2319"/>
    <mergeCell ref="AD2319:AE2319"/>
    <mergeCell ref="AF2319:AG2319"/>
    <mergeCell ref="AH2319:AJ2319"/>
    <mergeCell ref="D2320:E2320"/>
    <mergeCell ref="F2320:J2320"/>
    <mergeCell ref="K2320:M2320"/>
    <mergeCell ref="N2320:Q2320"/>
    <mergeCell ref="R2320:U2320"/>
    <mergeCell ref="V2320:W2320"/>
    <mergeCell ref="X2320:Y2320"/>
    <mergeCell ref="Z2320:AA2320"/>
    <mergeCell ref="AB2320:AC2320"/>
    <mergeCell ref="AD2320:AE2320"/>
    <mergeCell ref="AF2320:AG2320"/>
    <mergeCell ref="AH2320:AJ2320"/>
    <mergeCell ref="D2321:E2321"/>
    <mergeCell ref="F2321:J2321"/>
    <mergeCell ref="K2321:M2321"/>
    <mergeCell ref="N2321:Q2321"/>
    <mergeCell ref="R2321:U2321"/>
    <mergeCell ref="V2321:W2321"/>
    <mergeCell ref="X2321:Y2321"/>
    <mergeCell ref="Z2321:AA2321"/>
    <mergeCell ref="AB2321:AC2321"/>
    <mergeCell ref="AD2321:AE2321"/>
    <mergeCell ref="AF2321:AG2321"/>
    <mergeCell ref="AH2321:AJ2321"/>
    <mergeCell ref="D2316:E2316"/>
    <mergeCell ref="F2316:J2316"/>
    <mergeCell ref="K2316:M2316"/>
    <mergeCell ref="N2316:Q2316"/>
    <mergeCell ref="R2316:U2316"/>
    <mergeCell ref="V2316:W2316"/>
    <mergeCell ref="X2316:Y2316"/>
    <mergeCell ref="Z2316:AA2316"/>
    <mergeCell ref="AB2316:AC2316"/>
    <mergeCell ref="AD2316:AE2316"/>
    <mergeCell ref="AF2316:AG2316"/>
    <mergeCell ref="AH2316:AJ2316"/>
    <mergeCell ref="D2317:E2317"/>
    <mergeCell ref="F2317:J2317"/>
    <mergeCell ref="K2317:M2317"/>
    <mergeCell ref="N2317:Q2317"/>
    <mergeCell ref="R2317:U2317"/>
    <mergeCell ref="V2317:W2317"/>
    <mergeCell ref="X2317:Y2317"/>
    <mergeCell ref="Z2317:AA2317"/>
    <mergeCell ref="AB2317:AC2317"/>
    <mergeCell ref="AD2317:AE2317"/>
    <mergeCell ref="AF2317:AG2317"/>
    <mergeCell ref="AH2317:AJ2317"/>
    <mergeCell ref="D2318:E2318"/>
    <mergeCell ref="F2318:J2318"/>
    <mergeCell ref="K2318:M2318"/>
    <mergeCell ref="N2318:Q2318"/>
    <mergeCell ref="R2318:U2318"/>
    <mergeCell ref="V2318:W2318"/>
    <mergeCell ref="X2318:Y2318"/>
    <mergeCell ref="Z2318:AA2318"/>
    <mergeCell ref="AB2318:AC2318"/>
    <mergeCell ref="AD2318:AE2318"/>
    <mergeCell ref="AF2318:AG2318"/>
    <mergeCell ref="AH2318:AJ2318"/>
    <mergeCell ref="D2313:E2313"/>
    <mergeCell ref="F2313:J2313"/>
    <mergeCell ref="K2313:M2313"/>
    <mergeCell ref="N2313:Q2313"/>
    <mergeCell ref="R2313:U2313"/>
    <mergeCell ref="V2313:W2313"/>
    <mergeCell ref="X2313:Y2313"/>
    <mergeCell ref="Z2313:AA2313"/>
    <mergeCell ref="AB2313:AC2313"/>
    <mergeCell ref="AD2313:AE2313"/>
    <mergeCell ref="AF2313:AG2313"/>
    <mergeCell ref="AH2313:AJ2313"/>
    <mergeCell ref="D2314:E2314"/>
    <mergeCell ref="F2314:J2314"/>
    <mergeCell ref="K2314:M2314"/>
    <mergeCell ref="N2314:Q2314"/>
    <mergeCell ref="R2314:U2314"/>
    <mergeCell ref="V2314:W2314"/>
    <mergeCell ref="X2314:Y2314"/>
    <mergeCell ref="Z2314:AA2314"/>
    <mergeCell ref="AB2314:AC2314"/>
    <mergeCell ref="AD2314:AE2314"/>
    <mergeCell ref="AF2314:AG2314"/>
    <mergeCell ref="AH2314:AJ2314"/>
    <mergeCell ref="D2315:E2315"/>
    <mergeCell ref="F2315:J2315"/>
    <mergeCell ref="K2315:M2315"/>
    <mergeCell ref="N2315:Q2315"/>
    <mergeCell ref="R2315:U2315"/>
    <mergeCell ref="V2315:W2315"/>
    <mergeCell ref="X2315:Y2315"/>
    <mergeCell ref="Z2315:AA2315"/>
    <mergeCell ref="AB2315:AC2315"/>
    <mergeCell ref="AD2315:AE2315"/>
    <mergeCell ref="AF2315:AG2315"/>
    <mergeCell ref="AH2315:AJ2315"/>
    <mergeCell ref="D2310:E2310"/>
    <mergeCell ref="F2310:J2310"/>
    <mergeCell ref="K2310:M2310"/>
    <mergeCell ref="N2310:Q2310"/>
    <mergeCell ref="R2310:U2310"/>
    <mergeCell ref="V2310:W2310"/>
    <mergeCell ref="X2310:Y2310"/>
    <mergeCell ref="Z2310:AA2310"/>
    <mergeCell ref="AB2310:AC2310"/>
    <mergeCell ref="AD2310:AE2310"/>
    <mergeCell ref="AF2310:AG2310"/>
    <mergeCell ref="AH2310:AJ2310"/>
    <mergeCell ref="D2311:E2311"/>
    <mergeCell ref="F2311:J2311"/>
    <mergeCell ref="K2311:M2311"/>
    <mergeCell ref="N2311:Q2311"/>
    <mergeCell ref="R2311:U2311"/>
    <mergeCell ref="V2311:W2311"/>
    <mergeCell ref="X2311:Y2311"/>
    <mergeCell ref="Z2311:AA2311"/>
    <mergeCell ref="AB2311:AC2311"/>
    <mergeCell ref="AD2311:AE2311"/>
    <mergeCell ref="AF2311:AG2311"/>
    <mergeCell ref="AH2311:AJ2311"/>
    <mergeCell ref="D2312:E2312"/>
    <mergeCell ref="F2312:J2312"/>
    <mergeCell ref="K2312:M2312"/>
    <mergeCell ref="N2312:Q2312"/>
    <mergeCell ref="R2312:U2312"/>
    <mergeCell ref="V2312:W2312"/>
    <mergeCell ref="X2312:Y2312"/>
    <mergeCell ref="Z2312:AA2312"/>
    <mergeCell ref="AB2312:AC2312"/>
    <mergeCell ref="AD2312:AE2312"/>
    <mergeCell ref="AF2312:AG2312"/>
    <mergeCell ref="AH2312:AJ2312"/>
    <mergeCell ref="B2300:F2300"/>
    <mergeCell ref="H2300:R2300"/>
    <mergeCell ref="AB2301:AG2305"/>
    <mergeCell ref="B2302:E2302"/>
    <mergeCell ref="H2302:N2302"/>
    <mergeCell ref="O2302:R2302"/>
    <mergeCell ref="T2302:AA2302"/>
    <mergeCell ref="B2307:B2308"/>
    <mergeCell ref="D2307:E2308"/>
    <mergeCell ref="G2307:H2308"/>
    <mergeCell ref="J2307:M2308"/>
    <mergeCell ref="N2307:O2308"/>
    <mergeCell ref="Q2307:S2308"/>
    <mergeCell ref="T2307:U2308"/>
    <mergeCell ref="X2307:Y2308"/>
    <mergeCell ref="Z2307:AA2308"/>
    <mergeCell ref="AB2307:AB2308"/>
    <mergeCell ref="AC2307:AC2308"/>
    <mergeCell ref="AE2307:AE2308"/>
    <mergeCell ref="AF2307:AF2308"/>
    <mergeCell ref="AG2307:AH2308"/>
    <mergeCell ref="D2309:E2309"/>
    <mergeCell ref="F2309:J2309"/>
    <mergeCell ref="K2309:M2309"/>
    <mergeCell ref="N2309:Q2309"/>
    <mergeCell ref="R2309:U2309"/>
    <mergeCell ref="V2309:W2309"/>
    <mergeCell ref="X2309:Y2309"/>
    <mergeCell ref="Z2309:AA2309"/>
    <mergeCell ref="AB2309:AC2309"/>
    <mergeCell ref="AD2309:AE2309"/>
    <mergeCell ref="AF2309:AG2309"/>
    <mergeCell ref="AH2309:AJ2309"/>
    <mergeCell ref="D2291:E2291"/>
    <mergeCell ref="F2291:J2291"/>
    <mergeCell ref="K2291:M2291"/>
    <mergeCell ref="N2291:Q2291"/>
    <mergeCell ref="R2291:U2291"/>
    <mergeCell ref="V2291:W2291"/>
    <mergeCell ref="D2292:E2292"/>
    <mergeCell ref="F2292:J2292"/>
    <mergeCell ref="K2292:M2292"/>
    <mergeCell ref="N2292:Q2292"/>
    <mergeCell ref="R2292:U2292"/>
    <mergeCell ref="V2292:W2292"/>
    <mergeCell ref="D2293:E2293"/>
    <mergeCell ref="F2293:J2293"/>
    <mergeCell ref="K2293:M2293"/>
    <mergeCell ref="N2293:Q2293"/>
    <mergeCell ref="R2293:U2293"/>
    <mergeCell ref="V2293:W2293"/>
    <mergeCell ref="D2294:E2294"/>
    <mergeCell ref="F2294:J2294"/>
    <mergeCell ref="K2294:M2294"/>
    <mergeCell ref="N2294:Q2294"/>
    <mergeCell ref="R2294:U2294"/>
    <mergeCell ref="V2294:W2294"/>
    <mergeCell ref="D2295:E2295"/>
    <mergeCell ref="F2295:J2295"/>
    <mergeCell ref="K2295:M2295"/>
    <mergeCell ref="N2295:Q2295"/>
    <mergeCell ref="R2295:U2295"/>
    <mergeCell ref="V2295:W2295"/>
    <mergeCell ref="D2296:E2296"/>
    <mergeCell ref="F2296:J2296"/>
    <mergeCell ref="K2296:M2296"/>
    <mergeCell ref="N2296:Q2296"/>
    <mergeCell ref="R2296:U2296"/>
    <mergeCell ref="V2296:W2296"/>
    <mergeCell ref="D2285:E2285"/>
    <mergeCell ref="F2285:J2285"/>
    <mergeCell ref="K2285:M2285"/>
    <mergeCell ref="N2285:Q2285"/>
    <mergeCell ref="R2285:U2285"/>
    <mergeCell ref="V2285:W2285"/>
    <mergeCell ref="D2286:E2286"/>
    <mergeCell ref="F2286:J2286"/>
    <mergeCell ref="K2286:M2286"/>
    <mergeCell ref="N2286:Q2286"/>
    <mergeCell ref="R2286:U2286"/>
    <mergeCell ref="V2286:W2286"/>
    <mergeCell ref="D2287:E2287"/>
    <mergeCell ref="F2287:J2287"/>
    <mergeCell ref="K2287:M2287"/>
    <mergeCell ref="N2287:Q2287"/>
    <mergeCell ref="R2287:U2287"/>
    <mergeCell ref="V2287:W2287"/>
    <mergeCell ref="D2288:E2288"/>
    <mergeCell ref="F2288:J2288"/>
    <mergeCell ref="K2288:M2288"/>
    <mergeCell ref="N2288:Q2288"/>
    <mergeCell ref="R2288:U2288"/>
    <mergeCell ref="V2288:W2288"/>
    <mergeCell ref="D2289:E2289"/>
    <mergeCell ref="F2289:J2289"/>
    <mergeCell ref="K2289:M2289"/>
    <mergeCell ref="N2289:Q2289"/>
    <mergeCell ref="R2289:U2289"/>
    <mergeCell ref="V2289:W2289"/>
    <mergeCell ref="D2290:E2290"/>
    <mergeCell ref="F2290:J2290"/>
    <mergeCell ref="K2290:M2290"/>
    <mergeCell ref="N2290:Q2290"/>
    <mergeCell ref="R2290:U2290"/>
    <mergeCell ref="V2290:W2290"/>
    <mergeCell ref="D2279:E2279"/>
    <mergeCell ref="F2279:J2279"/>
    <mergeCell ref="K2279:M2279"/>
    <mergeCell ref="N2279:Q2279"/>
    <mergeCell ref="R2279:U2279"/>
    <mergeCell ref="V2279:W2279"/>
    <mergeCell ref="D2280:E2280"/>
    <mergeCell ref="F2280:J2280"/>
    <mergeCell ref="K2280:M2280"/>
    <mergeCell ref="N2280:Q2280"/>
    <mergeCell ref="R2280:U2280"/>
    <mergeCell ref="V2280:W2280"/>
    <mergeCell ref="D2281:E2281"/>
    <mergeCell ref="F2281:J2281"/>
    <mergeCell ref="K2281:M2281"/>
    <mergeCell ref="N2281:Q2281"/>
    <mergeCell ref="R2281:U2281"/>
    <mergeCell ref="V2281:W2281"/>
    <mergeCell ref="D2282:E2282"/>
    <mergeCell ref="F2282:J2282"/>
    <mergeCell ref="K2282:M2282"/>
    <mergeCell ref="N2282:Q2282"/>
    <mergeCell ref="R2282:U2282"/>
    <mergeCell ref="V2282:W2282"/>
    <mergeCell ref="D2283:E2283"/>
    <mergeCell ref="F2283:J2283"/>
    <mergeCell ref="K2283:M2283"/>
    <mergeCell ref="N2283:Q2283"/>
    <mergeCell ref="R2283:U2283"/>
    <mergeCell ref="V2283:W2283"/>
    <mergeCell ref="D2284:E2284"/>
    <mergeCell ref="F2284:J2284"/>
    <mergeCell ref="K2284:M2284"/>
    <mergeCell ref="N2284:Q2284"/>
    <mergeCell ref="R2284:U2284"/>
    <mergeCell ref="V2284:W2284"/>
    <mergeCell ref="D2273:E2273"/>
    <mergeCell ref="F2273:J2273"/>
    <mergeCell ref="K2273:M2273"/>
    <mergeCell ref="N2273:Q2273"/>
    <mergeCell ref="R2273:U2273"/>
    <mergeCell ref="V2273:W2273"/>
    <mergeCell ref="T2271:U2272"/>
    <mergeCell ref="X2271:Y2272"/>
    <mergeCell ref="D2274:E2274"/>
    <mergeCell ref="F2274:J2274"/>
    <mergeCell ref="K2274:M2274"/>
    <mergeCell ref="N2274:Q2274"/>
    <mergeCell ref="R2274:U2274"/>
    <mergeCell ref="V2274:W2274"/>
    <mergeCell ref="D2275:E2275"/>
    <mergeCell ref="F2275:J2275"/>
    <mergeCell ref="K2275:M2275"/>
    <mergeCell ref="N2275:Q2275"/>
    <mergeCell ref="R2275:U2275"/>
    <mergeCell ref="V2275:W2275"/>
    <mergeCell ref="D2276:E2276"/>
    <mergeCell ref="F2276:J2276"/>
    <mergeCell ref="K2276:M2276"/>
    <mergeCell ref="N2276:Q2276"/>
    <mergeCell ref="R2276:U2276"/>
    <mergeCell ref="V2276:W2276"/>
    <mergeCell ref="D2277:E2277"/>
    <mergeCell ref="F2277:J2277"/>
    <mergeCell ref="K2277:M2277"/>
    <mergeCell ref="N2277:Q2277"/>
    <mergeCell ref="R2277:U2277"/>
    <mergeCell ref="V2277:W2277"/>
    <mergeCell ref="D2278:E2278"/>
    <mergeCell ref="F2278:J2278"/>
    <mergeCell ref="K2278:M2278"/>
    <mergeCell ref="N2278:Q2278"/>
    <mergeCell ref="R2278:U2278"/>
    <mergeCell ref="V2278:W2278"/>
    <mergeCell ref="D2261:E2261"/>
    <mergeCell ref="F2261:J2261"/>
    <mergeCell ref="K2261:M2261"/>
    <mergeCell ref="N2261:Q2261"/>
    <mergeCell ref="R2261:U2261"/>
    <mergeCell ref="V2261:W2261"/>
    <mergeCell ref="X2261:Y2261"/>
    <mergeCell ref="Z2261:AA2261"/>
    <mergeCell ref="AB2261:AC2261"/>
    <mergeCell ref="AD2261:AE2261"/>
    <mergeCell ref="AF2261:AG2261"/>
    <mergeCell ref="AH2261:AJ2261"/>
    <mergeCell ref="D2262:E2262"/>
    <mergeCell ref="F2262:J2262"/>
    <mergeCell ref="K2262:M2262"/>
    <mergeCell ref="N2262:Q2262"/>
    <mergeCell ref="R2262:U2262"/>
    <mergeCell ref="V2262:W2262"/>
    <mergeCell ref="X2262:Y2262"/>
    <mergeCell ref="Z2262:AA2262"/>
    <mergeCell ref="AB2262:AC2262"/>
    <mergeCell ref="AD2262:AE2262"/>
    <mergeCell ref="AF2262:AG2262"/>
    <mergeCell ref="AH2262:AJ2262"/>
    <mergeCell ref="B2263:E2263"/>
    <mergeCell ref="B2264:F2264"/>
    <mergeCell ref="H2264:R2264"/>
    <mergeCell ref="AB2265:AG2269"/>
    <mergeCell ref="B2266:E2266"/>
    <mergeCell ref="H2266:N2266"/>
    <mergeCell ref="O2266:R2266"/>
    <mergeCell ref="T2266:AA2266"/>
    <mergeCell ref="Z2271:AA2272"/>
    <mergeCell ref="AB2271:AB2272"/>
    <mergeCell ref="AC2271:AC2272"/>
    <mergeCell ref="AE2271:AE2272"/>
    <mergeCell ref="B2271:B2272"/>
    <mergeCell ref="D2271:E2272"/>
    <mergeCell ref="G2271:H2272"/>
    <mergeCell ref="J2271:M2272"/>
    <mergeCell ref="N2271:O2272"/>
    <mergeCell ref="Q2271:S2272"/>
    <mergeCell ref="AF2271:AF2272"/>
    <mergeCell ref="AG2271:AH2272"/>
    <mergeCell ref="D2258:E2258"/>
    <mergeCell ref="F2258:J2258"/>
    <mergeCell ref="K2258:M2258"/>
    <mergeCell ref="N2258:Q2258"/>
    <mergeCell ref="R2258:U2258"/>
    <mergeCell ref="V2258:W2258"/>
    <mergeCell ref="X2258:Y2258"/>
    <mergeCell ref="Z2258:AA2258"/>
    <mergeCell ref="AB2258:AC2258"/>
    <mergeCell ref="AD2258:AE2258"/>
    <mergeCell ref="AF2258:AG2258"/>
    <mergeCell ref="AH2258:AJ2258"/>
    <mergeCell ref="D2259:E2259"/>
    <mergeCell ref="F2259:J2259"/>
    <mergeCell ref="K2259:M2259"/>
    <mergeCell ref="N2259:Q2259"/>
    <mergeCell ref="R2259:U2259"/>
    <mergeCell ref="V2259:W2259"/>
    <mergeCell ref="X2259:Y2259"/>
    <mergeCell ref="Z2259:AA2259"/>
    <mergeCell ref="AB2259:AC2259"/>
    <mergeCell ref="AD2259:AE2259"/>
    <mergeCell ref="AF2259:AG2259"/>
    <mergeCell ref="AH2259:AJ2259"/>
    <mergeCell ref="D2260:E2260"/>
    <mergeCell ref="F2260:J2260"/>
    <mergeCell ref="K2260:M2260"/>
    <mergeCell ref="N2260:Q2260"/>
    <mergeCell ref="R2260:U2260"/>
    <mergeCell ref="V2260:W2260"/>
    <mergeCell ref="X2260:Y2260"/>
    <mergeCell ref="Z2260:AA2260"/>
    <mergeCell ref="AB2260:AC2260"/>
    <mergeCell ref="AD2260:AE2260"/>
    <mergeCell ref="AF2260:AG2260"/>
    <mergeCell ref="AH2260:AJ2260"/>
    <mergeCell ref="D2255:E2255"/>
    <mergeCell ref="F2255:J2255"/>
    <mergeCell ref="K2255:M2255"/>
    <mergeCell ref="N2255:Q2255"/>
    <mergeCell ref="R2255:U2255"/>
    <mergeCell ref="V2255:W2255"/>
    <mergeCell ref="X2255:Y2255"/>
    <mergeCell ref="Z2255:AA2255"/>
    <mergeCell ref="AB2255:AC2255"/>
    <mergeCell ref="AD2255:AE2255"/>
    <mergeCell ref="AF2255:AG2255"/>
    <mergeCell ref="AH2255:AJ2255"/>
    <mergeCell ref="D2256:E2256"/>
    <mergeCell ref="F2256:J2256"/>
    <mergeCell ref="K2256:M2256"/>
    <mergeCell ref="N2256:Q2256"/>
    <mergeCell ref="R2256:U2256"/>
    <mergeCell ref="V2256:W2256"/>
    <mergeCell ref="X2256:Y2256"/>
    <mergeCell ref="Z2256:AA2256"/>
    <mergeCell ref="AB2256:AC2256"/>
    <mergeCell ref="AD2256:AE2256"/>
    <mergeCell ref="AF2256:AG2256"/>
    <mergeCell ref="AH2256:AJ2256"/>
    <mergeCell ref="D2257:E2257"/>
    <mergeCell ref="F2257:J2257"/>
    <mergeCell ref="K2257:M2257"/>
    <mergeCell ref="N2257:Q2257"/>
    <mergeCell ref="R2257:U2257"/>
    <mergeCell ref="V2257:W2257"/>
    <mergeCell ref="X2257:Y2257"/>
    <mergeCell ref="Z2257:AA2257"/>
    <mergeCell ref="AB2257:AC2257"/>
    <mergeCell ref="AD2257:AE2257"/>
    <mergeCell ref="AF2257:AG2257"/>
    <mergeCell ref="AH2257:AJ2257"/>
    <mergeCell ref="D2252:E2252"/>
    <mergeCell ref="F2252:J2252"/>
    <mergeCell ref="K2252:M2252"/>
    <mergeCell ref="N2252:Q2252"/>
    <mergeCell ref="R2252:U2252"/>
    <mergeCell ref="V2252:W2252"/>
    <mergeCell ref="X2252:Y2252"/>
    <mergeCell ref="Z2252:AA2252"/>
    <mergeCell ref="AB2252:AC2252"/>
    <mergeCell ref="AD2252:AE2252"/>
    <mergeCell ref="AF2252:AG2252"/>
    <mergeCell ref="AH2252:AJ2252"/>
    <mergeCell ref="D2253:E2253"/>
    <mergeCell ref="F2253:J2253"/>
    <mergeCell ref="K2253:M2253"/>
    <mergeCell ref="N2253:Q2253"/>
    <mergeCell ref="R2253:U2253"/>
    <mergeCell ref="V2253:W2253"/>
    <mergeCell ref="X2253:Y2253"/>
    <mergeCell ref="Z2253:AA2253"/>
    <mergeCell ref="AB2253:AC2253"/>
    <mergeCell ref="AD2253:AE2253"/>
    <mergeCell ref="AF2253:AG2253"/>
    <mergeCell ref="AH2253:AJ2253"/>
    <mergeCell ref="D2254:E2254"/>
    <mergeCell ref="F2254:J2254"/>
    <mergeCell ref="K2254:M2254"/>
    <mergeCell ref="N2254:Q2254"/>
    <mergeCell ref="R2254:U2254"/>
    <mergeCell ref="V2254:W2254"/>
    <mergeCell ref="X2254:Y2254"/>
    <mergeCell ref="Z2254:AA2254"/>
    <mergeCell ref="AB2254:AC2254"/>
    <mergeCell ref="AD2254:AE2254"/>
    <mergeCell ref="AF2254:AG2254"/>
    <mergeCell ref="AH2254:AJ2254"/>
    <mergeCell ref="D2249:E2249"/>
    <mergeCell ref="F2249:J2249"/>
    <mergeCell ref="K2249:M2249"/>
    <mergeCell ref="N2249:Q2249"/>
    <mergeCell ref="R2249:U2249"/>
    <mergeCell ref="V2249:W2249"/>
    <mergeCell ref="X2249:Y2249"/>
    <mergeCell ref="Z2249:AA2249"/>
    <mergeCell ref="AB2249:AC2249"/>
    <mergeCell ref="AD2249:AE2249"/>
    <mergeCell ref="AF2249:AG2249"/>
    <mergeCell ref="AH2249:AJ2249"/>
    <mergeCell ref="D2250:E2250"/>
    <mergeCell ref="F2250:J2250"/>
    <mergeCell ref="K2250:M2250"/>
    <mergeCell ref="N2250:Q2250"/>
    <mergeCell ref="R2250:U2250"/>
    <mergeCell ref="V2250:W2250"/>
    <mergeCell ref="X2250:Y2250"/>
    <mergeCell ref="Z2250:AA2250"/>
    <mergeCell ref="AB2250:AC2250"/>
    <mergeCell ref="AD2250:AE2250"/>
    <mergeCell ref="AF2250:AG2250"/>
    <mergeCell ref="AH2250:AJ2250"/>
    <mergeCell ref="D2251:E2251"/>
    <mergeCell ref="F2251:J2251"/>
    <mergeCell ref="K2251:M2251"/>
    <mergeCell ref="N2251:Q2251"/>
    <mergeCell ref="R2251:U2251"/>
    <mergeCell ref="V2251:W2251"/>
    <mergeCell ref="X2251:Y2251"/>
    <mergeCell ref="Z2251:AA2251"/>
    <mergeCell ref="AB2251:AC2251"/>
    <mergeCell ref="AD2251:AE2251"/>
    <mergeCell ref="AF2251:AG2251"/>
    <mergeCell ref="AH2251:AJ2251"/>
    <mergeCell ref="D2246:E2246"/>
    <mergeCell ref="F2246:J2246"/>
    <mergeCell ref="K2246:M2246"/>
    <mergeCell ref="N2246:Q2246"/>
    <mergeCell ref="R2246:U2246"/>
    <mergeCell ref="V2246:W2246"/>
    <mergeCell ref="X2246:Y2246"/>
    <mergeCell ref="Z2246:AA2246"/>
    <mergeCell ref="AB2246:AC2246"/>
    <mergeCell ref="AD2246:AE2246"/>
    <mergeCell ref="AF2246:AG2246"/>
    <mergeCell ref="AH2246:AJ2246"/>
    <mergeCell ref="D2247:E2247"/>
    <mergeCell ref="F2247:J2247"/>
    <mergeCell ref="K2247:M2247"/>
    <mergeCell ref="N2247:Q2247"/>
    <mergeCell ref="R2247:U2247"/>
    <mergeCell ref="V2247:W2247"/>
    <mergeCell ref="X2247:Y2247"/>
    <mergeCell ref="Z2247:AA2247"/>
    <mergeCell ref="AB2247:AC2247"/>
    <mergeCell ref="AD2247:AE2247"/>
    <mergeCell ref="AF2247:AG2247"/>
    <mergeCell ref="AH2247:AJ2247"/>
    <mergeCell ref="D2248:E2248"/>
    <mergeCell ref="F2248:J2248"/>
    <mergeCell ref="K2248:M2248"/>
    <mergeCell ref="N2248:Q2248"/>
    <mergeCell ref="R2248:U2248"/>
    <mergeCell ref="V2248:W2248"/>
    <mergeCell ref="X2248:Y2248"/>
    <mergeCell ref="Z2248:AA2248"/>
    <mergeCell ref="AB2248:AC2248"/>
    <mergeCell ref="AD2248:AE2248"/>
    <mergeCell ref="AF2248:AG2248"/>
    <mergeCell ref="AH2248:AJ2248"/>
    <mergeCell ref="D2243:E2243"/>
    <mergeCell ref="F2243:J2243"/>
    <mergeCell ref="K2243:M2243"/>
    <mergeCell ref="N2243:Q2243"/>
    <mergeCell ref="R2243:U2243"/>
    <mergeCell ref="V2243:W2243"/>
    <mergeCell ref="X2243:Y2243"/>
    <mergeCell ref="Z2243:AA2243"/>
    <mergeCell ref="AB2243:AC2243"/>
    <mergeCell ref="AD2243:AE2243"/>
    <mergeCell ref="AF2243:AG2243"/>
    <mergeCell ref="AH2243:AJ2243"/>
    <mergeCell ref="D2244:E2244"/>
    <mergeCell ref="F2244:J2244"/>
    <mergeCell ref="K2244:M2244"/>
    <mergeCell ref="N2244:Q2244"/>
    <mergeCell ref="R2244:U2244"/>
    <mergeCell ref="V2244:W2244"/>
    <mergeCell ref="X2244:Y2244"/>
    <mergeCell ref="Z2244:AA2244"/>
    <mergeCell ref="AB2244:AC2244"/>
    <mergeCell ref="AD2244:AE2244"/>
    <mergeCell ref="AF2244:AG2244"/>
    <mergeCell ref="AH2244:AJ2244"/>
    <mergeCell ref="D2245:E2245"/>
    <mergeCell ref="F2245:J2245"/>
    <mergeCell ref="K2245:M2245"/>
    <mergeCell ref="N2245:Q2245"/>
    <mergeCell ref="R2245:U2245"/>
    <mergeCell ref="V2245:W2245"/>
    <mergeCell ref="X2245:Y2245"/>
    <mergeCell ref="Z2245:AA2245"/>
    <mergeCell ref="AB2245:AC2245"/>
    <mergeCell ref="AD2245:AE2245"/>
    <mergeCell ref="AF2245:AG2245"/>
    <mergeCell ref="AH2245:AJ2245"/>
    <mergeCell ref="D2240:E2240"/>
    <mergeCell ref="F2240:J2240"/>
    <mergeCell ref="K2240:M2240"/>
    <mergeCell ref="N2240:Q2240"/>
    <mergeCell ref="R2240:U2240"/>
    <mergeCell ref="V2240:W2240"/>
    <mergeCell ref="X2240:Y2240"/>
    <mergeCell ref="Z2240:AA2240"/>
    <mergeCell ref="AB2240:AC2240"/>
    <mergeCell ref="AD2240:AE2240"/>
    <mergeCell ref="AF2240:AG2240"/>
    <mergeCell ref="AH2240:AJ2240"/>
    <mergeCell ref="D2241:E2241"/>
    <mergeCell ref="F2241:J2241"/>
    <mergeCell ref="K2241:M2241"/>
    <mergeCell ref="N2241:Q2241"/>
    <mergeCell ref="R2241:U2241"/>
    <mergeCell ref="V2241:W2241"/>
    <mergeCell ref="X2241:Y2241"/>
    <mergeCell ref="Z2241:AA2241"/>
    <mergeCell ref="AB2241:AC2241"/>
    <mergeCell ref="AD2241:AE2241"/>
    <mergeCell ref="AF2241:AG2241"/>
    <mergeCell ref="AH2241:AJ2241"/>
    <mergeCell ref="D2242:E2242"/>
    <mergeCell ref="F2242:J2242"/>
    <mergeCell ref="K2242:M2242"/>
    <mergeCell ref="N2242:Q2242"/>
    <mergeCell ref="R2242:U2242"/>
    <mergeCell ref="V2242:W2242"/>
    <mergeCell ref="X2242:Y2242"/>
    <mergeCell ref="Z2242:AA2242"/>
    <mergeCell ref="AB2242:AC2242"/>
    <mergeCell ref="AD2242:AE2242"/>
    <mergeCell ref="AF2242:AG2242"/>
    <mergeCell ref="AH2242:AJ2242"/>
    <mergeCell ref="D2237:E2237"/>
    <mergeCell ref="F2237:J2237"/>
    <mergeCell ref="K2237:M2237"/>
    <mergeCell ref="N2237:Q2237"/>
    <mergeCell ref="R2237:U2237"/>
    <mergeCell ref="V2237:W2237"/>
    <mergeCell ref="X2237:Y2237"/>
    <mergeCell ref="Z2237:AA2237"/>
    <mergeCell ref="AB2237:AC2237"/>
    <mergeCell ref="AD2237:AE2237"/>
    <mergeCell ref="AF2237:AG2237"/>
    <mergeCell ref="AH2237:AJ2237"/>
    <mergeCell ref="D2238:E2238"/>
    <mergeCell ref="F2238:J2238"/>
    <mergeCell ref="K2238:M2238"/>
    <mergeCell ref="N2238:Q2238"/>
    <mergeCell ref="R2238:U2238"/>
    <mergeCell ref="V2238:W2238"/>
    <mergeCell ref="X2238:Y2238"/>
    <mergeCell ref="Z2238:AA2238"/>
    <mergeCell ref="AB2238:AC2238"/>
    <mergeCell ref="AD2238:AE2238"/>
    <mergeCell ref="AF2238:AG2238"/>
    <mergeCell ref="AH2238:AJ2238"/>
    <mergeCell ref="D2239:E2239"/>
    <mergeCell ref="F2239:J2239"/>
    <mergeCell ref="K2239:M2239"/>
    <mergeCell ref="N2239:Q2239"/>
    <mergeCell ref="R2239:U2239"/>
    <mergeCell ref="V2239:W2239"/>
    <mergeCell ref="X2239:Y2239"/>
    <mergeCell ref="Z2239:AA2239"/>
    <mergeCell ref="AB2239:AC2239"/>
    <mergeCell ref="AD2239:AE2239"/>
    <mergeCell ref="AF2239:AG2239"/>
    <mergeCell ref="AH2239:AJ2239"/>
    <mergeCell ref="D2234:E2234"/>
    <mergeCell ref="F2234:J2234"/>
    <mergeCell ref="K2234:M2234"/>
    <mergeCell ref="N2234:Q2234"/>
    <mergeCell ref="R2234:U2234"/>
    <mergeCell ref="V2234:W2234"/>
    <mergeCell ref="X2234:Y2234"/>
    <mergeCell ref="Z2234:AA2234"/>
    <mergeCell ref="AB2234:AC2234"/>
    <mergeCell ref="AD2234:AE2234"/>
    <mergeCell ref="AF2234:AG2234"/>
    <mergeCell ref="AH2234:AJ2234"/>
    <mergeCell ref="D2235:E2235"/>
    <mergeCell ref="F2235:J2235"/>
    <mergeCell ref="K2235:M2235"/>
    <mergeCell ref="N2235:Q2235"/>
    <mergeCell ref="R2235:U2235"/>
    <mergeCell ref="V2235:W2235"/>
    <mergeCell ref="X2235:Y2235"/>
    <mergeCell ref="Z2235:AA2235"/>
    <mergeCell ref="AB2235:AC2235"/>
    <mergeCell ref="AD2235:AE2235"/>
    <mergeCell ref="AF2235:AG2235"/>
    <mergeCell ref="AH2235:AJ2235"/>
    <mergeCell ref="D2236:E2236"/>
    <mergeCell ref="F2236:J2236"/>
    <mergeCell ref="K2236:M2236"/>
    <mergeCell ref="N2236:Q2236"/>
    <mergeCell ref="R2236:U2236"/>
    <mergeCell ref="V2236:W2236"/>
    <mergeCell ref="X2236:Y2236"/>
    <mergeCell ref="Z2236:AA2236"/>
    <mergeCell ref="AB2236:AC2236"/>
    <mergeCell ref="AD2236:AE2236"/>
    <mergeCell ref="AF2236:AG2236"/>
    <mergeCell ref="AH2236:AJ2236"/>
    <mergeCell ref="D2231:E2231"/>
    <mergeCell ref="F2231:J2231"/>
    <mergeCell ref="K2231:M2231"/>
    <mergeCell ref="N2231:Q2231"/>
    <mergeCell ref="R2231:U2231"/>
    <mergeCell ref="V2231:W2231"/>
    <mergeCell ref="X2231:Y2231"/>
    <mergeCell ref="Z2231:AA2231"/>
    <mergeCell ref="AB2231:AC2231"/>
    <mergeCell ref="AD2231:AE2231"/>
    <mergeCell ref="AF2231:AG2231"/>
    <mergeCell ref="AH2231:AJ2231"/>
    <mergeCell ref="D2232:E2232"/>
    <mergeCell ref="F2232:J2232"/>
    <mergeCell ref="K2232:M2232"/>
    <mergeCell ref="N2232:Q2232"/>
    <mergeCell ref="R2232:U2232"/>
    <mergeCell ref="V2232:W2232"/>
    <mergeCell ref="X2232:Y2232"/>
    <mergeCell ref="Z2232:AA2232"/>
    <mergeCell ref="AB2232:AC2232"/>
    <mergeCell ref="AD2232:AE2232"/>
    <mergeCell ref="AF2232:AG2232"/>
    <mergeCell ref="AH2232:AJ2232"/>
    <mergeCell ref="D2233:E2233"/>
    <mergeCell ref="F2233:J2233"/>
    <mergeCell ref="K2233:M2233"/>
    <mergeCell ref="N2233:Q2233"/>
    <mergeCell ref="R2233:U2233"/>
    <mergeCell ref="V2233:W2233"/>
    <mergeCell ref="X2233:Y2233"/>
    <mergeCell ref="Z2233:AA2233"/>
    <mergeCell ref="AB2233:AC2233"/>
    <mergeCell ref="AD2233:AE2233"/>
    <mergeCell ref="AF2233:AG2233"/>
    <mergeCell ref="AH2233:AJ2233"/>
    <mergeCell ref="D2228:E2228"/>
    <mergeCell ref="F2228:J2228"/>
    <mergeCell ref="K2228:M2228"/>
    <mergeCell ref="N2228:Q2228"/>
    <mergeCell ref="R2228:U2228"/>
    <mergeCell ref="V2228:W2228"/>
    <mergeCell ref="X2228:Y2228"/>
    <mergeCell ref="Z2228:AA2228"/>
    <mergeCell ref="AB2228:AC2228"/>
    <mergeCell ref="AD2228:AE2228"/>
    <mergeCell ref="AF2228:AG2228"/>
    <mergeCell ref="AH2228:AJ2228"/>
    <mergeCell ref="D2229:E2229"/>
    <mergeCell ref="F2229:J2229"/>
    <mergeCell ref="K2229:M2229"/>
    <mergeCell ref="N2229:Q2229"/>
    <mergeCell ref="R2229:U2229"/>
    <mergeCell ref="V2229:W2229"/>
    <mergeCell ref="X2229:Y2229"/>
    <mergeCell ref="Z2229:AA2229"/>
    <mergeCell ref="AB2229:AC2229"/>
    <mergeCell ref="AD2229:AE2229"/>
    <mergeCell ref="AF2229:AG2229"/>
    <mergeCell ref="AH2229:AJ2229"/>
    <mergeCell ref="D2230:E2230"/>
    <mergeCell ref="F2230:J2230"/>
    <mergeCell ref="K2230:M2230"/>
    <mergeCell ref="N2230:Q2230"/>
    <mergeCell ref="R2230:U2230"/>
    <mergeCell ref="V2230:W2230"/>
    <mergeCell ref="X2230:Y2230"/>
    <mergeCell ref="Z2230:AA2230"/>
    <mergeCell ref="AB2230:AC2230"/>
    <mergeCell ref="AD2230:AE2230"/>
    <mergeCell ref="AF2230:AG2230"/>
    <mergeCell ref="AH2230:AJ2230"/>
    <mergeCell ref="D2225:E2225"/>
    <mergeCell ref="F2225:J2225"/>
    <mergeCell ref="K2225:M2225"/>
    <mergeCell ref="N2225:Q2225"/>
    <mergeCell ref="R2225:U2225"/>
    <mergeCell ref="V2225:W2225"/>
    <mergeCell ref="X2225:Y2225"/>
    <mergeCell ref="Z2225:AA2225"/>
    <mergeCell ref="AB2225:AC2225"/>
    <mergeCell ref="AD2225:AE2225"/>
    <mergeCell ref="AF2225:AG2225"/>
    <mergeCell ref="AH2225:AJ2225"/>
    <mergeCell ref="D2226:E2226"/>
    <mergeCell ref="F2226:J2226"/>
    <mergeCell ref="K2226:M2226"/>
    <mergeCell ref="N2226:Q2226"/>
    <mergeCell ref="R2226:U2226"/>
    <mergeCell ref="V2226:W2226"/>
    <mergeCell ref="X2226:Y2226"/>
    <mergeCell ref="Z2226:AA2226"/>
    <mergeCell ref="AB2226:AC2226"/>
    <mergeCell ref="AD2226:AE2226"/>
    <mergeCell ref="AF2226:AG2226"/>
    <mergeCell ref="AH2226:AJ2226"/>
    <mergeCell ref="D2227:E2227"/>
    <mergeCell ref="F2227:J2227"/>
    <mergeCell ref="K2227:M2227"/>
    <mergeCell ref="N2227:Q2227"/>
    <mergeCell ref="R2227:U2227"/>
    <mergeCell ref="V2227:W2227"/>
    <mergeCell ref="X2227:Y2227"/>
    <mergeCell ref="Z2227:AA2227"/>
    <mergeCell ref="AB2227:AC2227"/>
    <mergeCell ref="AD2227:AE2227"/>
    <mergeCell ref="AF2227:AG2227"/>
    <mergeCell ref="AH2227:AJ2227"/>
    <mergeCell ref="B2215:F2215"/>
    <mergeCell ref="H2215:R2215"/>
    <mergeCell ref="AB2216:AG2220"/>
    <mergeCell ref="B2217:E2217"/>
    <mergeCell ref="H2217:N2217"/>
    <mergeCell ref="O2217:R2217"/>
    <mergeCell ref="T2217:AA2217"/>
    <mergeCell ref="B2222:B2223"/>
    <mergeCell ref="D2222:E2223"/>
    <mergeCell ref="G2222:H2223"/>
    <mergeCell ref="J2222:M2223"/>
    <mergeCell ref="N2222:O2223"/>
    <mergeCell ref="Q2222:S2223"/>
    <mergeCell ref="T2222:U2223"/>
    <mergeCell ref="X2222:Y2223"/>
    <mergeCell ref="Z2222:AA2223"/>
    <mergeCell ref="AB2222:AB2223"/>
    <mergeCell ref="AC2222:AC2223"/>
    <mergeCell ref="AE2222:AE2223"/>
    <mergeCell ref="AF2222:AF2223"/>
    <mergeCell ref="AG2222:AH2223"/>
    <mergeCell ref="D2224:E2224"/>
    <mergeCell ref="F2224:J2224"/>
    <mergeCell ref="K2224:M2224"/>
    <mergeCell ref="N2224:Q2224"/>
    <mergeCell ref="R2224:U2224"/>
    <mergeCell ref="V2224:W2224"/>
    <mergeCell ref="X2224:Y2224"/>
    <mergeCell ref="Z2224:AA2224"/>
    <mergeCell ref="AB2224:AC2224"/>
    <mergeCell ref="AD2224:AE2224"/>
    <mergeCell ref="AF2224:AG2224"/>
    <mergeCell ref="AH2224:AJ2224"/>
    <mergeCell ref="D2206:E2206"/>
    <mergeCell ref="F2206:J2206"/>
    <mergeCell ref="K2206:M2206"/>
    <mergeCell ref="N2206:Q2206"/>
    <mergeCell ref="R2206:U2206"/>
    <mergeCell ref="V2206:W2206"/>
    <mergeCell ref="D2207:E2207"/>
    <mergeCell ref="F2207:J2207"/>
    <mergeCell ref="K2207:M2207"/>
    <mergeCell ref="N2207:Q2207"/>
    <mergeCell ref="R2207:U2207"/>
    <mergeCell ref="V2207:W2207"/>
    <mergeCell ref="D2208:E2208"/>
    <mergeCell ref="F2208:J2208"/>
    <mergeCell ref="K2208:M2208"/>
    <mergeCell ref="N2208:Q2208"/>
    <mergeCell ref="R2208:U2208"/>
    <mergeCell ref="V2208:W2208"/>
    <mergeCell ref="D2209:E2209"/>
    <mergeCell ref="F2209:J2209"/>
    <mergeCell ref="K2209:M2209"/>
    <mergeCell ref="N2209:Q2209"/>
    <mergeCell ref="R2209:U2209"/>
    <mergeCell ref="V2209:W2209"/>
    <mergeCell ref="D2210:E2210"/>
    <mergeCell ref="F2210:J2210"/>
    <mergeCell ref="K2210:M2210"/>
    <mergeCell ref="N2210:Q2210"/>
    <mergeCell ref="R2210:U2210"/>
    <mergeCell ref="V2210:W2210"/>
    <mergeCell ref="D2211:E2211"/>
    <mergeCell ref="F2211:J2211"/>
    <mergeCell ref="K2211:M2211"/>
    <mergeCell ref="N2211:Q2211"/>
    <mergeCell ref="R2211:U2211"/>
    <mergeCell ref="V2211:W2211"/>
    <mergeCell ref="D2200:E2200"/>
    <mergeCell ref="F2200:J2200"/>
    <mergeCell ref="K2200:M2200"/>
    <mergeCell ref="N2200:Q2200"/>
    <mergeCell ref="R2200:U2200"/>
    <mergeCell ref="V2200:W2200"/>
    <mergeCell ref="D2201:E2201"/>
    <mergeCell ref="F2201:J2201"/>
    <mergeCell ref="K2201:M2201"/>
    <mergeCell ref="N2201:Q2201"/>
    <mergeCell ref="R2201:U2201"/>
    <mergeCell ref="V2201:W2201"/>
    <mergeCell ref="D2202:E2202"/>
    <mergeCell ref="F2202:J2202"/>
    <mergeCell ref="K2202:M2202"/>
    <mergeCell ref="N2202:Q2202"/>
    <mergeCell ref="R2202:U2202"/>
    <mergeCell ref="V2202:W2202"/>
    <mergeCell ref="D2203:E2203"/>
    <mergeCell ref="F2203:J2203"/>
    <mergeCell ref="K2203:M2203"/>
    <mergeCell ref="N2203:Q2203"/>
    <mergeCell ref="R2203:U2203"/>
    <mergeCell ref="V2203:W2203"/>
    <mergeCell ref="D2204:E2204"/>
    <mergeCell ref="F2204:J2204"/>
    <mergeCell ref="K2204:M2204"/>
    <mergeCell ref="N2204:Q2204"/>
    <mergeCell ref="R2204:U2204"/>
    <mergeCell ref="V2204:W2204"/>
    <mergeCell ref="D2205:E2205"/>
    <mergeCell ref="F2205:J2205"/>
    <mergeCell ref="K2205:M2205"/>
    <mergeCell ref="N2205:Q2205"/>
    <mergeCell ref="R2205:U2205"/>
    <mergeCell ref="V2205:W2205"/>
    <mergeCell ref="D2194:E2194"/>
    <mergeCell ref="F2194:J2194"/>
    <mergeCell ref="K2194:M2194"/>
    <mergeCell ref="N2194:Q2194"/>
    <mergeCell ref="R2194:U2194"/>
    <mergeCell ref="V2194:W2194"/>
    <mergeCell ref="D2195:E2195"/>
    <mergeCell ref="F2195:J2195"/>
    <mergeCell ref="K2195:M2195"/>
    <mergeCell ref="N2195:Q2195"/>
    <mergeCell ref="R2195:U2195"/>
    <mergeCell ref="V2195:W2195"/>
    <mergeCell ref="D2196:E2196"/>
    <mergeCell ref="F2196:J2196"/>
    <mergeCell ref="K2196:M2196"/>
    <mergeCell ref="N2196:Q2196"/>
    <mergeCell ref="R2196:U2196"/>
    <mergeCell ref="V2196:W2196"/>
    <mergeCell ref="D2197:E2197"/>
    <mergeCell ref="F2197:J2197"/>
    <mergeCell ref="K2197:M2197"/>
    <mergeCell ref="N2197:Q2197"/>
    <mergeCell ref="R2197:U2197"/>
    <mergeCell ref="V2197:W2197"/>
    <mergeCell ref="D2198:E2198"/>
    <mergeCell ref="F2198:J2198"/>
    <mergeCell ref="K2198:M2198"/>
    <mergeCell ref="N2198:Q2198"/>
    <mergeCell ref="R2198:U2198"/>
    <mergeCell ref="V2198:W2198"/>
    <mergeCell ref="D2199:E2199"/>
    <mergeCell ref="F2199:J2199"/>
    <mergeCell ref="K2199:M2199"/>
    <mergeCell ref="N2199:Q2199"/>
    <mergeCell ref="R2199:U2199"/>
    <mergeCell ref="V2199:W2199"/>
    <mergeCell ref="D2188:E2188"/>
    <mergeCell ref="F2188:J2188"/>
    <mergeCell ref="K2188:M2188"/>
    <mergeCell ref="N2188:Q2188"/>
    <mergeCell ref="R2188:U2188"/>
    <mergeCell ref="V2188:W2188"/>
    <mergeCell ref="T2186:U2187"/>
    <mergeCell ref="X2186:Y2187"/>
    <mergeCell ref="D2189:E2189"/>
    <mergeCell ref="F2189:J2189"/>
    <mergeCell ref="K2189:M2189"/>
    <mergeCell ref="N2189:Q2189"/>
    <mergeCell ref="R2189:U2189"/>
    <mergeCell ref="V2189:W2189"/>
    <mergeCell ref="D2190:E2190"/>
    <mergeCell ref="F2190:J2190"/>
    <mergeCell ref="K2190:M2190"/>
    <mergeCell ref="N2190:Q2190"/>
    <mergeCell ref="R2190:U2190"/>
    <mergeCell ref="V2190:W2190"/>
    <mergeCell ref="D2191:E2191"/>
    <mergeCell ref="F2191:J2191"/>
    <mergeCell ref="K2191:M2191"/>
    <mergeCell ref="N2191:Q2191"/>
    <mergeCell ref="R2191:U2191"/>
    <mergeCell ref="V2191:W2191"/>
    <mergeCell ref="D2192:E2192"/>
    <mergeCell ref="F2192:J2192"/>
    <mergeCell ref="K2192:M2192"/>
    <mergeCell ref="N2192:Q2192"/>
    <mergeCell ref="R2192:U2192"/>
    <mergeCell ref="V2192:W2192"/>
    <mergeCell ref="D2193:E2193"/>
    <mergeCell ref="F2193:J2193"/>
    <mergeCell ref="K2193:M2193"/>
    <mergeCell ref="N2193:Q2193"/>
    <mergeCell ref="R2193:U2193"/>
    <mergeCell ref="V2193:W2193"/>
    <mergeCell ref="D2176:E2176"/>
    <mergeCell ref="F2176:J2176"/>
    <mergeCell ref="K2176:M2176"/>
    <mergeCell ref="N2176:Q2176"/>
    <mergeCell ref="R2176:U2176"/>
    <mergeCell ref="V2176:W2176"/>
    <mergeCell ref="X2176:Y2176"/>
    <mergeCell ref="Z2176:AA2176"/>
    <mergeCell ref="AB2176:AC2176"/>
    <mergeCell ref="AD2176:AE2176"/>
    <mergeCell ref="AF2176:AG2176"/>
    <mergeCell ref="AH2176:AJ2176"/>
    <mergeCell ref="D2177:E2177"/>
    <mergeCell ref="F2177:J2177"/>
    <mergeCell ref="K2177:M2177"/>
    <mergeCell ref="N2177:Q2177"/>
    <mergeCell ref="R2177:U2177"/>
    <mergeCell ref="V2177:W2177"/>
    <mergeCell ref="X2177:Y2177"/>
    <mergeCell ref="Z2177:AA2177"/>
    <mergeCell ref="AB2177:AC2177"/>
    <mergeCell ref="AD2177:AE2177"/>
    <mergeCell ref="AF2177:AG2177"/>
    <mergeCell ref="AH2177:AJ2177"/>
    <mergeCell ref="B2178:E2178"/>
    <mergeCell ref="B2179:F2179"/>
    <mergeCell ref="H2179:R2179"/>
    <mergeCell ref="AB2180:AG2184"/>
    <mergeCell ref="B2181:E2181"/>
    <mergeCell ref="H2181:N2181"/>
    <mergeCell ref="O2181:R2181"/>
    <mergeCell ref="T2181:AA2181"/>
    <mergeCell ref="Z2186:AA2187"/>
    <mergeCell ref="AB2186:AB2187"/>
    <mergeCell ref="AC2186:AC2187"/>
    <mergeCell ref="AE2186:AE2187"/>
    <mergeCell ref="B2186:B2187"/>
    <mergeCell ref="D2186:E2187"/>
    <mergeCell ref="G2186:H2187"/>
    <mergeCell ref="J2186:M2187"/>
    <mergeCell ref="N2186:O2187"/>
    <mergeCell ref="Q2186:S2187"/>
    <mergeCell ref="AF2186:AF2187"/>
    <mergeCell ref="AG2186:AH2187"/>
    <mergeCell ref="D2173:E2173"/>
    <mergeCell ref="F2173:J2173"/>
    <mergeCell ref="K2173:M2173"/>
    <mergeCell ref="N2173:Q2173"/>
    <mergeCell ref="R2173:U2173"/>
    <mergeCell ref="V2173:W2173"/>
    <mergeCell ref="X2173:Y2173"/>
    <mergeCell ref="Z2173:AA2173"/>
    <mergeCell ref="AB2173:AC2173"/>
    <mergeCell ref="AD2173:AE2173"/>
    <mergeCell ref="AF2173:AG2173"/>
    <mergeCell ref="AH2173:AJ2173"/>
    <mergeCell ref="D2174:E2174"/>
    <mergeCell ref="F2174:J2174"/>
    <mergeCell ref="K2174:M2174"/>
    <mergeCell ref="N2174:Q2174"/>
    <mergeCell ref="R2174:U2174"/>
    <mergeCell ref="V2174:W2174"/>
    <mergeCell ref="X2174:Y2174"/>
    <mergeCell ref="Z2174:AA2174"/>
    <mergeCell ref="AB2174:AC2174"/>
    <mergeCell ref="AD2174:AE2174"/>
    <mergeCell ref="AF2174:AG2174"/>
    <mergeCell ref="AH2174:AJ2174"/>
    <mergeCell ref="D2175:E2175"/>
    <mergeCell ref="F2175:J2175"/>
    <mergeCell ref="K2175:M2175"/>
    <mergeCell ref="N2175:Q2175"/>
    <mergeCell ref="R2175:U2175"/>
    <mergeCell ref="V2175:W2175"/>
    <mergeCell ref="X2175:Y2175"/>
    <mergeCell ref="Z2175:AA2175"/>
    <mergeCell ref="AB2175:AC2175"/>
    <mergeCell ref="AD2175:AE2175"/>
    <mergeCell ref="AF2175:AG2175"/>
    <mergeCell ref="AH2175:AJ2175"/>
    <mergeCell ref="D2170:E2170"/>
    <mergeCell ref="F2170:J2170"/>
    <mergeCell ref="K2170:M2170"/>
    <mergeCell ref="N2170:Q2170"/>
    <mergeCell ref="R2170:U2170"/>
    <mergeCell ref="V2170:W2170"/>
    <mergeCell ref="X2170:Y2170"/>
    <mergeCell ref="Z2170:AA2170"/>
    <mergeCell ref="AB2170:AC2170"/>
    <mergeCell ref="AD2170:AE2170"/>
    <mergeCell ref="AF2170:AG2170"/>
    <mergeCell ref="AH2170:AJ2170"/>
    <mergeCell ref="D2171:E2171"/>
    <mergeCell ref="F2171:J2171"/>
    <mergeCell ref="K2171:M2171"/>
    <mergeCell ref="N2171:Q2171"/>
    <mergeCell ref="R2171:U2171"/>
    <mergeCell ref="V2171:W2171"/>
    <mergeCell ref="X2171:Y2171"/>
    <mergeCell ref="Z2171:AA2171"/>
    <mergeCell ref="AB2171:AC2171"/>
    <mergeCell ref="AD2171:AE2171"/>
    <mergeCell ref="AF2171:AG2171"/>
    <mergeCell ref="AH2171:AJ2171"/>
    <mergeCell ref="D2172:E2172"/>
    <mergeCell ref="F2172:J2172"/>
    <mergeCell ref="K2172:M2172"/>
    <mergeCell ref="N2172:Q2172"/>
    <mergeCell ref="R2172:U2172"/>
    <mergeCell ref="V2172:W2172"/>
    <mergeCell ref="X2172:Y2172"/>
    <mergeCell ref="Z2172:AA2172"/>
    <mergeCell ref="AB2172:AC2172"/>
    <mergeCell ref="AD2172:AE2172"/>
    <mergeCell ref="AF2172:AG2172"/>
    <mergeCell ref="AH2172:AJ2172"/>
    <mergeCell ref="D2167:E2167"/>
    <mergeCell ref="F2167:J2167"/>
    <mergeCell ref="K2167:M2167"/>
    <mergeCell ref="N2167:Q2167"/>
    <mergeCell ref="R2167:U2167"/>
    <mergeCell ref="V2167:W2167"/>
    <mergeCell ref="X2167:Y2167"/>
    <mergeCell ref="Z2167:AA2167"/>
    <mergeCell ref="AB2167:AC2167"/>
    <mergeCell ref="AD2167:AE2167"/>
    <mergeCell ref="AF2167:AG2167"/>
    <mergeCell ref="AH2167:AJ2167"/>
    <mergeCell ref="D2168:E2168"/>
    <mergeCell ref="F2168:J2168"/>
    <mergeCell ref="K2168:M2168"/>
    <mergeCell ref="N2168:Q2168"/>
    <mergeCell ref="R2168:U2168"/>
    <mergeCell ref="V2168:W2168"/>
    <mergeCell ref="X2168:Y2168"/>
    <mergeCell ref="Z2168:AA2168"/>
    <mergeCell ref="AB2168:AC2168"/>
    <mergeCell ref="AD2168:AE2168"/>
    <mergeCell ref="AF2168:AG2168"/>
    <mergeCell ref="AH2168:AJ2168"/>
    <mergeCell ref="D2169:E2169"/>
    <mergeCell ref="F2169:J2169"/>
    <mergeCell ref="K2169:M2169"/>
    <mergeCell ref="N2169:Q2169"/>
    <mergeCell ref="R2169:U2169"/>
    <mergeCell ref="V2169:W2169"/>
    <mergeCell ref="X2169:Y2169"/>
    <mergeCell ref="Z2169:AA2169"/>
    <mergeCell ref="AB2169:AC2169"/>
    <mergeCell ref="AD2169:AE2169"/>
    <mergeCell ref="AF2169:AG2169"/>
    <mergeCell ref="AH2169:AJ2169"/>
    <mergeCell ref="D2164:E2164"/>
    <mergeCell ref="F2164:J2164"/>
    <mergeCell ref="K2164:M2164"/>
    <mergeCell ref="N2164:Q2164"/>
    <mergeCell ref="R2164:U2164"/>
    <mergeCell ref="V2164:W2164"/>
    <mergeCell ref="X2164:Y2164"/>
    <mergeCell ref="Z2164:AA2164"/>
    <mergeCell ref="AB2164:AC2164"/>
    <mergeCell ref="AD2164:AE2164"/>
    <mergeCell ref="AF2164:AG2164"/>
    <mergeCell ref="AH2164:AJ2164"/>
    <mergeCell ref="D2165:E2165"/>
    <mergeCell ref="F2165:J2165"/>
    <mergeCell ref="K2165:M2165"/>
    <mergeCell ref="N2165:Q2165"/>
    <mergeCell ref="R2165:U2165"/>
    <mergeCell ref="V2165:W2165"/>
    <mergeCell ref="X2165:Y2165"/>
    <mergeCell ref="Z2165:AA2165"/>
    <mergeCell ref="AB2165:AC2165"/>
    <mergeCell ref="AD2165:AE2165"/>
    <mergeCell ref="AF2165:AG2165"/>
    <mergeCell ref="AH2165:AJ2165"/>
    <mergeCell ref="D2166:E2166"/>
    <mergeCell ref="F2166:J2166"/>
    <mergeCell ref="K2166:M2166"/>
    <mergeCell ref="N2166:Q2166"/>
    <mergeCell ref="R2166:U2166"/>
    <mergeCell ref="V2166:W2166"/>
    <mergeCell ref="X2166:Y2166"/>
    <mergeCell ref="Z2166:AA2166"/>
    <mergeCell ref="AB2166:AC2166"/>
    <mergeCell ref="AD2166:AE2166"/>
    <mergeCell ref="AF2166:AG2166"/>
    <mergeCell ref="AH2166:AJ2166"/>
    <mergeCell ref="D2161:E2161"/>
    <mergeCell ref="F2161:J2161"/>
    <mergeCell ref="K2161:M2161"/>
    <mergeCell ref="N2161:Q2161"/>
    <mergeCell ref="R2161:U2161"/>
    <mergeCell ref="V2161:W2161"/>
    <mergeCell ref="X2161:Y2161"/>
    <mergeCell ref="Z2161:AA2161"/>
    <mergeCell ref="AB2161:AC2161"/>
    <mergeCell ref="AD2161:AE2161"/>
    <mergeCell ref="AF2161:AG2161"/>
    <mergeCell ref="AH2161:AJ2161"/>
    <mergeCell ref="D2162:E2162"/>
    <mergeCell ref="F2162:J2162"/>
    <mergeCell ref="K2162:M2162"/>
    <mergeCell ref="N2162:Q2162"/>
    <mergeCell ref="R2162:U2162"/>
    <mergeCell ref="V2162:W2162"/>
    <mergeCell ref="X2162:Y2162"/>
    <mergeCell ref="Z2162:AA2162"/>
    <mergeCell ref="AB2162:AC2162"/>
    <mergeCell ref="AD2162:AE2162"/>
    <mergeCell ref="AF2162:AG2162"/>
    <mergeCell ref="AH2162:AJ2162"/>
    <mergeCell ref="D2163:E2163"/>
    <mergeCell ref="F2163:J2163"/>
    <mergeCell ref="K2163:M2163"/>
    <mergeCell ref="N2163:Q2163"/>
    <mergeCell ref="R2163:U2163"/>
    <mergeCell ref="V2163:W2163"/>
    <mergeCell ref="X2163:Y2163"/>
    <mergeCell ref="Z2163:AA2163"/>
    <mergeCell ref="AB2163:AC2163"/>
    <mergeCell ref="AD2163:AE2163"/>
    <mergeCell ref="AF2163:AG2163"/>
    <mergeCell ref="AH2163:AJ2163"/>
    <mergeCell ref="D2158:E2158"/>
    <mergeCell ref="F2158:J2158"/>
    <mergeCell ref="K2158:M2158"/>
    <mergeCell ref="N2158:Q2158"/>
    <mergeCell ref="R2158:U2158"/>
    <mergeCell ref="V2158:W2158"/>
    <mergeCell ref="X2158:Y2158"/>
    <mergeCell ref="Z2158:AA2158"/>
    <mergeCell ref="AB2158:AC2158"/>
    <mergeCell ref="AD2158:AE2158"/>
    <mergeCell ref="AF2158:AG2158"/>
    <mergeCell ref="AH2158:AJ2158"/>
    <mergeCell ref="D2159:E2159"/>
    <mergeCell ref="F2159:J2159"/>
    <mergeCell ref="K2159:M2159"/>
    <mergeCell ref="N2159:Q2159"/>
    <mergeCell ref="R2159:U2159"/>
    <mergeCell ref="V2159:W2159"/>
    <mergeCell ref="X2159:Y2159"/>
    <mergeCell ref="Z2159:AA2159"/>
    <mergeCell ref="AB2159:AC2159"/>
    <mergeCell ref="AD2159:AE2159"/>
    <mergeCell ref="AF2159:AG2159"/>
    <mergeCell ref="AH2159:AJ2159"/>
    <mergeCell ref="D2160:E2160"/>
    <mergeCell ref="F2160:J2160"/>
    <mergeCell ref="K2160:M2160"/>
    <mergeCell ref="N2160:Q2160"/>
    <mergeCell ref="R2160:U2160"/>
    <mergeCell ref="V2160:W2160"/>
    <mergeCell ref="X2160:Y2160"/>
    <mergeCell ref="Z2160:AA2160"/>
    <mergeCell ref="AB2160:AC2160"/>
    <mergeCell ref="AD2160:AE2160"/>
    <mergeCell ref="AF2160:AG2160"/>
    <mergeCell ref="AH2160:AJ2160"/>
    <mergeCell ref="D2155:E2155"/>
    <mergeCell ref="F2155:J2155"/>
    <mergeCell ref="K2155:M2155"/>
    <mergeCell ref="N2155:Q2155"/>
    <mergeCell ref="R2155:U2155"/>
    <mergeCell ref="V2155:W2155"/>
    <mergeCell ref="X2155:Y2155"/>
    <mergeCell ref="Z2155:AA2155"/>
    <mergeCell ref="AB2155:AC2155"/>
    <mergeCell ref="AD2155:AE2155"/>
    <mergeCell ref="AF2155:AG2155"/>
    <mergeCell ref="AH2155:AJ2155"/>
    <mergeCell ref="D2156:E2156"/>
    <mergeCell ref="F2156:J2156"/>
    <mergeCell ref="K2156:M2156"/>
    <mergeCell ref="N2156:Q2156"/>
    <mergeCell ref="R2156:U2156"/>
    <mergeCell ref="V2156:W2156"/>
    <mergeCell ref="X2156:Y2156"/>
    <mergeCell ref="Z2156:AA2156"/>
    <mergeCell ref="AB2156:AC2156"/>
    <mergeCell ref="AD2156:AE2156"/>
    <mergeCell ref="AF2156:AG2156"/>
    <mergeCell ref="AH2156:AJ2156"/>
    <mergeCell ref="D2157:E2157"/>
    <mergeCell ref="F2157:J2157"/>
    <mergeCell ref="K2157:M2157"/>
    <mergeCell ref="N2157:Q2157"/>
    <mergeCell ref="R2157:U2157"/>
    <mergeCell ref="V2157:W2157"/>
    <mergeCell ref="X2157:Y2157"/>
    <mergeCell ref="Z2157:AA2157"/>
    <mergeCell ref="AB2157:AC2157"/>
    <mergeCell ref="AD2157:AE2157"/>
    <mergeCell ref="AF2157:AG2157"/>
    <mergeCell ref="AH2157:AJ2157"/>
    <mergeCell ref="D2152:E2152"/>
    <mergeCell ref="F2152:J2152"/>
    <mergeCell ref="K2152:M2152"/>
    <mergeCell ref="N2152:Q2152"/>
    <mergeCell ref="R2152:U2152"/>
    <mergeCell ref="V2152:W2152"/>
    <mergeCell ref="X2152:Y2152"/>
    <mergeCell ref="Z2152:AA2152"/>
    <mergeCell ref="AB2152:AC2152"/>
    <mergeCell ref="AD2152:AE2152"/>
    <mergeCell ref="AF2152:AG2152"/>
    <mergeCell ref="AH2152:AJ2152"/>
    <mergeCell ref="D2153:E2153"/>
    <mergeCell ref="F2153:J2153"/>
    <mergeCell ref="K2153:M2153"/>
    <mergeCell ref="N2153:Q2153"/>
    <mergeCell ref="R2153:U2153"/>
    <mergeCell ref="V2153:W2153"/>
    <mergeCell ref="X2153:Y2153"/>
    <mergeCell ref="Z2153:AA2153"/>
    <mergeCell ref="AB2153:AC2153"/>
    <mergeCell ref="AD2153:AE2153"/>
    <mergeCell ref="AF2153:AG2153"/>
    <mergeCell ref="AH2153:AJ2153"/>
    <mergeCell ref="D2154:E2154"/>
    <mergeCell ref="F2154:J2154"/>
    <mergeCell ref="K2154:M2154"/>
    <mergeCell ref="N2154:Q2154"/>
    <mergeCell ref="R2154:U2154"/>
    <mergeCell ref="V2154:W2154"/>
    <mergeCell ref="X2154:Y2154"/>
    <mergeCell ref="Z2154:AA2154"/>
    <mergeCell ref="AB2154:AC2154"/>
    <mergeCell ref="AD2154:AE2154"/>
    <mergeCell ref="AF2154:AG2154"/>
    <mergeCell ref="AH2154:AJ2154"/>
    <mergeCell ref="D2149:E2149"/>
    <mergeCell ref="F2149:J2149"/>
    <mergeCell ref="K2149:M2149"/>
    <mergeCell ref="N2149:Q2149"/>
    <mergeCell ref="R2149:U2149"/>
    <mergeCell ref="V2149:W2149"/>
    <mergeCell ref="X2149:Y2149"/>
    <mergeCell ref="Z2149:AA2149"/>
    <mergeCell ref="AB2149:AC2149"/>
    <mergeCell ref="AD2149:AE2149"/>
    <mergeCell ref="AF2149:AG2149"/>
    <mergeCell ref="AH2149:AJ2149"/>
    <mergeCell ref="D2150:E2150"/>
    <mergeCell ref="F2150:J2150"/>
    <mergeCell ref="K2150:M2150"/>
    <mergeCell ref="N2150:Q2150"/>
    <mergeCell ref="R2150:U2150"/>
    <mergeCell ref="V2150:W2150"/>
    <mergeCell ref="X2150:Y2150"/>
    <mergeCell ref="Z2150:AA2150"/>
    <mergeCell ref="AB2150:AC2150"/>
    <mergeCell ref="AD2150:AE2150"/>
    <mergeCell ref="AF2150:AG2150"/>
    <mergeCell ref="AH2150:AJ2150"/>
    <mergeCell ref="D2151:E2151"/>
    <mergeCell ref="F2151:J2151"/>
    <mergeCell ref="K2151:M2151"/>
    <mergeCell ref="N2151:Q2151"/>
    <mergeCell ref="R2151:U2151"/>
    <mergeCell ref="V2151:W2151"/>
    <mergeCell ref="X2151:Y2151"/>
    <mergeCell ref="Z2151:AA2151"/>
    <mergeCell ref="AB2151:AC2151"/>
    <mergeCell ref="AD2151:AE2151"/>
    <mergeCell ref="AF2151:AG2151"/>
    <mergeCell ref="AH2151:AJ2151"/>
    <mergeCell ref="D2146:E2146"/>
    <mergeCell ref="F2146:J2146"/>
    <mergeCell ref="K2146:M2146"/>
    <mergeCell ref="N2146:Q2146"/>
    <mergeCell ref="R2146:U2146"/>
    <mergeCell ref="V2146:W2146"/>
    <mergeCell ref="X2146:Y2146"/>
    <mergeCell ref="Z2146:AA2146"/>
    <mergeCell ref="AB2146:AC2146"/>
    <mergeCell ref="AD2146:AE2146"/>
    <mergeCell ref="AF2146:AG2146"/>
    <mergeCell ref="AH2146:AJ2146"/>
    <mergeCell ref="D2147:E2147"/>
    <mergeCell ref="F2147:J2147"/>
    <mergeCell ref="K2147:M2147"/>
    <mergeCell ref="N2147:Q2147"/>
    <mergeCell ref="R2147:U2147"/>
    <mergeCell ref="V2147:W2147"/>
    <mergeCell ref="X2147:Y2147"/>
    <mergeCell ref="Z2147:AA2147"/>
    <mergeCell ref="AB2147:AC2147"/>
    <mergeCell ref="AD2147:AE2147"/>
    <mergeCell ref="AF2147:AG2147"/>
    <mergeCell ref="AH2147:AJ2147"/>
    <mergeCell ref="D2148:E2148"/>
    <mergeCell ref="F2148:J2148"/>
    <mergeCell ref="K2148:M2148"/>
    <mergeCell ref="N2148:Q2148"/>
    <mergeCell ref="R2148:U2148"/>
    <mergeCell ref="V2148:W2148"/>
    <mergeCell ref="X2148:Y2148"/>
    <mergeCell ref="Z2148:AA2148"/>
    <mergeCell ref="AB2148:AC2148"/>
    <mergeCell ref="AD2148:AE2148"/>
    <mergeCell ref="AF2148:AG2148"/>
    <mergeCell ref="AH2148:AJ2148"/>
    <mergeCell ref="D2143:E2143"/>
    <mergeCell ref="F2143:J2143"/>
    <mergeCell ref="K2143:M2143"/>
    <mergeCell ref="N2143:Q2143"/>
    <mergeCell ref="R2143:U2143"/>
    <mergeCell ref="V2143:W2143"/>
    <mergeCell ref="X2143:Y2143"/>
    <mergeCell ref="Z2143:AA2143"/>
    <mergeCell ref="AB2143:AC2143"/>
    <mergeCell ref="AD2143:AE2143"/>
    <mergeCell ref="AF2143:AG2143"/>
    <mergeCell ref="AH2143:AJ2143"/>
    <mergeCell ref="D2144:E2144"/>
    <mergeCell ref="F2144:J2144"/>
    <mergeCell ref="K2144:M2144"/>
    <mergeCell ref="N2144:Q2144"/>
    <mergeCell ref="R2144:U2144"/>
    <mergeCell ref="V2144:W2144"/>
    <mergeCell ref="X2144:Y2144"/>
    <mergeCell ref="Z2144:AA2144"/>
    <mergeCell ref="AB2144:AC2144"/>
    <mergeCell ref="AD2144:AE2144"/>
    <mergeCell ref="AF2144:AG2144"/>
    <mergeCell ref="AH2144:AJ2144"/>
    <mergeCell ref="D2145:E2145"/>
    <mergeCell ref="F2145:J2145"/>
    <mergeCell ref="K2145:M2145"/>
    <mergeCell ref="N2145:Q2145"/>
    <mergeCell ref="R2145:U2145"/>
    <mergeCell ref="V2145:W2145"/>
    <mergeCell ref="X2145:Y2145"/>
    <mergeCell ref="Z2145:AA2145"/>
    <mergeCell ref="AB2145:AC2145"/>
    <mergeCell ref="AD2145:AE2145"/>
    <mergeCell ref="AF2145:AG2145"/>
    <mergeCell ref="AH2145:AJ2145"/>
    <mergeCell ref="D2140:E2140"/>
    <mergeCell ref="F2140:J2140"/>
    <mergeCell ref="K2140:M2140"/>
    <mergeCell ref="N2140:Q2140"/>
    <mergeCell ref="R2140:U2140"/>
    <mergeCell ref="V2140:W2140"/>
    <mergeCell ref="X2140:Y2140"/>
    <mergeCell ref="Z2140:AA2140"/>
    <mergeCell ref="AB2140:AC2140"/>
    <mergeCell ref="AD2140:AE2140"/>
    <mergeCell ref="AF2140:AG2140"/>
    <mergeCell ref="AH2140:AJ2140"/>
    <mergeCell ref="D2141:E2141"/>
    <mergeCell ref="F2141:J2141"/>
    <mergeCell ref="K2141:M2141"/>
    <mergeCell ref="N2141:Q2141"/>
    <mergeCell ref="R2141:U2141"/>
    <mergeCell ref="V2141:W2141"/>
    <mergeCell ref="X2141:Y2141"/>
    <mergeCell ref="Z2141:AA2141"/>
    <mergeCell ref="AB2141:AC2141"/>
    <mergeCell ref="AD2141:AE2141"/>
    <mergeCell ref="AF2141:AG2141"/>
    <mergeCell ref="AH2141:AJ2141"/>
    <mergeCell ref="D2142:E2142"/>
    <mergeCell ref="F2142:J2142"/>
    <mergeCell ref="K2142:M2142"/>
    <mergeCell ref="N2142:Q2142"/>
    <mergeCell ref="R2142:U2142"/>
    <mergeCell ref="V2142:W2142"/>
    <mergeCell ref="X2142:Y2142"/>
    <mergeCell ref="Z2142:AA2142"/>
    <mergeCell ref="AB2142:AC2142"/>
    <mergeCell ref="AD2142:AE2142"/>
    <mergeCell ref="AF2142:AG2142"/>
    <mergeCell ref="AH2142:AJ2142"/>
    <mergeCell ref="B2130:F2130"/>
    <mergeCell ref="H2130:R2130"/>
    <mergeCell ref="AB2131:AG2135"/>
    <mergeCell ref="B2132:E2132"/>
    <mergeCell ref="H2132:N2132"/>
    <mergeCell ref="O2132:R2132"/>
    <mergeCell ref="T2132:AA2132"/>
    <mergeCell ref="B2137:B2138"/>
    <mergeCell ref="D2137:E2138"/>
    <mergeCell ref="G2137:H2138"/>
    <mergeCell ref="J2137:M2138"/>
    <mergeCell ref="N2137:O2138"/>
    <mergeCell ref="Q2137:S2138"/>
    <mergeCell ref="T2137:U2138"/>
    <mergeCell ref="X2137:Y2138"/>
    <mergeCell ref="Z2137:AA2138"/>
    <mergeCell ref="AB2137:AB2138"/>
    <mergeCell ref="AC2137:AC2138"/>
    <mergeCell ref="AE2137:AE2138"/>
    <mergeCell ref="AF2137:AF2138"/>
    <mergeCell ref="AG2137:AH2138"/>
    <mergeCell ref="D2139:E2139"/>
    <mergeCell ref="F2139:J2139"/>
    <mergeCell ref="K2139:M2139"/>
    <mergeCell ref="N2139:Q2139"/>
    <mergeCell ref="R2139:U2139"/>
    <mergeCell ref="V2139:W2139"/>
    <mergeCell ref="X2139:Y2139"/>
    <mergeCell ref="Z2139:AA2139"/>
    <mergeCell ref="AB2139:AC2139"/>
    <mergeCell ref="AD2139:AE2139"/>
    <mergeCell ref="AF2139:AG2139"/>
    <mergeCell ref="AH2139:AJ2139"/>
    <mergeCell ref="D2121:E2121"/>
    <mergeCell ref="F2121:J2121"/>
    <mergeCell ref="K2121:M2121"/>
    <mergeCell ref="N2121:Q2121"/>
    <mergeCell ref="R2121:U2121"/>
    <mergeCell ref="V2121:W2121"/>
    <mergeCell ref="D2122:E2122"/>
    <mergeCell ref="F2122:J2122"/>
    <mergeCell ref="K2122:M2122"/>
    <mergeCell ref="N2122:Q2122"/>
    <mergeCell ref="R2122:U2122"/>
    <mergeCell ref="V2122:W2122"/>
    <mergeCell ref="D2123:E2123"/>
    <mergeCell ref="F2123:J2123"/>
    <mergeCell ref="K2123:M2123"/>
    <mergeCell ref="N2123:Q2123"/>
    <mergeCell ref="R2123:U2123"/>
    <mergeCell ref="V2123:W2123"/>
    <mergeCell ref="D2124:E2124"/>
    <mergeCell ref="F2124:J2124"/>
    <mergeCell ref="K2124:M2124"/>
    <mergeCell ref="N2124:Q2124"/>
    <mergeCell ref="R2124:U2124"/>
    <mergeCell ref="V2124:W2124"/>
    <mergeCell ref="D2125:E2125"/>
    <mergeCell ref="F2125:J2125"/>
    <mergeCell ref="K2125:M2125"/>
    <mergeCell ref="N2125:Q2125"/>
    <mergeCell ref="R2125:U2125"/>
    <mergeCell ref="V2125:W2125"/>
    <mergeCell ref="D2126:E2126"/>
    <mergeCell ref="F2126:J2126"/>
    <mergeCell ref="K2126:M2126"/>
    <mergeCell ref="N2126:Q2126"/>
    <mergeCell ref="R2126:U2126"/>
    <mergeCell ref="V2126:W2126"/>
    <mergeCell ref="D2115:E2115"/>
    <mergeCell ref="F2115:J2115"/>
    <mergeCell ref="K2115:M2115"/>
    <mergeCell ref="N2115:Q2115"/>
    <mergeCell ref="R2115:U2115"/>
    <mergeCell ref="V2115:W2115"/>
    <mergeCell ref="D2116:E2116"/>
    <mergeCell ref="F2116:J2116"/>
    <mergeCell ref="K2116:M2116"/>
    <mergeCell ref="N2116:Q2116"/>
    <mergeCell ref="R2116:U2116"/>
    <mergeCell ref="V2116:W2116"/>
    <mergeCell ref="D2117:E2117"/>
    <mergeCell ref="F2117:J2117"/>
    <mergeCell ref="K2117:M2117"/>
    <mergeCell ref="N2117:Q2117"/>
    <mergeCell ref="R2117:U2117"/>
    <mergeCell ref="V2117:W2117"/>
    <mergeCell ref="D2118:E2118"/>
    <mergeCell ref="F2118:J2118"/>
    <mergeCell ref="K2118:M2118"/>
    <mergeCell ref="N2118:Q2118"/>
    <mergeCell ref="R2118:U2118"/>
    <mergeCell ref="V2118:W2118"/>
    <mergeCell ref="D2119:E2119"/>
    <mergeCell ref="F2119:J2119"/>
    <mergeCell ref="K2119:M2119"/>
    <mergeCell ref="N2119:Q2119"/>
    <mergeCell ref="R2119:U2119"/>
    <mergeCell ref="V2119:W2119"/>
    <mergeCell ref="D2120:E2120"/>
    <mergeCell ref="F2120:J2120"/>
    <mergeCell ref="K2120:M2120"/>
    <mergeCell ref="N2120:Q2120"/>
    <mergeCell ref="R2120:U2120"/>
    <mergeCell ref="V2120:W2120"/>
    <mergeCell ref="D2109:E2109"/>
    <mergeCell ref="F2109:J2109"/>
    <mergeCell ref="K2109:M2109"/>
    <mergeCell ref="N2109:Q2109"/>
    <mergeCell ref="R2109:U2109"/>
    <mergeCell ref="V2109:W2109"/>
    <mergeCell ref="D2110:E2110"/>
    <mergeCell ref="F2110:J2110"/>
    <mergeCell ref="K2110:M2110"/>
    <mergeCell ref="N2110:Q2110"/>
    <mergeCell ref="R2110:U2110"/>
    <mergeCell ref="V2110:W2110"/>
    <mergeCell ref="D2111:E2111"/>
    <mergeCell ref="F2111:J2111"/>
    <mergeCell ref="K2111:M2111"/>
    <mergeCell ref="N2111:Q2111"/>
    <mergeCell ref="R2111:U2111"/>
    <mergeCell ref="V2111:W2111"/>
    <mergeCell ref="D2112:E2112"/>
    <mergeCell ref="F2112:J2112"/>
    <mergeCell ref="K2112:M2112"/>
    <mergeCell ref="N2112:Q2112"/>
    <mergeCell ref="R2112:U2112"/>
    <mergeCell ref="V2112:W2112"/>
    <mergeCell ref="D2113:E2113"/>
    <mergeCell ref="F2113:J2113"/>
    <mergeCell ref="K2113:M2113"/>
    <mergeCell ref="N2113:Q2113"/>
    <mergeCell ref="R2113:U2113"/>
    <mergeCell ref="V2113:W2113"/>
    <mergeCell ref="D2114:E2114"/>
    <mergeCell ref="F2114:J2114"/>
    <mergeCell ref="K2114:M2114"/>
    <mergeCell ref="N2114:Q2114"/>
    <mergeCell ref="R2114:U2114"/>
    <mergeCell ref="V2114:W2114"/>
    <mergeCell ref="D2103:E2103"/>
    <mergeCell ref="F2103:J2103"/>
    <mergeCell ref="K2103:M2103"/>
    <mergeCell ref="N2103:Q2103"/>
    <mergeCell ref="R2103:U2103"/>
    <mergeCell ref="V2103:W2103"/>
    <mergeCell ref="T2101:U2102"/>
    <mergeCell ref="X2101:Y2102"/>
    <mergeCell ref="D2104:E2104"/>
    <mergeCell ref="F2104:J2104"/>
    <mergeCell ref="K2104:M2104"/>
    <mergeCell ref="N2104:Q2104"/>
    <mergeCell ref="R2104:U2104"/>
    <mergeCell ref="V2104:W2104"/>
    <mergeCell ref="D2105:E2105"/>
    <mergeCell ref="F2105:J2105"/>
    <mergeCell ref="K2105:M2105"/>
    <mergeCell ref="N2105:Q2105"/>
    <mergeCell ref="R2105:U2105"/>
    <mergeCell ref="V2105:W2105"/>
    <mergeCell ref="D2106:E2106"/>
    <mergeCell ref="F2106:J2106"/>
    <mergeCell ref="K2106:M2106"/>
    <mergeCell ref="N2106:Q2106"/>
    <mergeCell ref="R2106:U2106"/>
    <mergeCell ref="V2106:W2106"/>
    <mergeCell ref="D2107:E2107"/>
    <mergeCell ref="F2107:J2107"/>
    <mergeCell ref="K2107:M2107"/>
    <mergeCell ref="N2107:Q2107"/>
    <mergeCell ref="R2107:U2107"/>
    <mergeCell ref="V2107:W2107"/>
    <mergeCell ref="D2108:E2108"/>
    <mergeCell ref="F2108:J2108"/>
    <mergeCell ref="K2108:M2108"/>
    <mergeCell ref="N2108:Q2108"/>
    <mergeCell ref="R2108:U2108"/>
    <mergeCell ref="V2108:W2108"/>
    <mergeCell ref="D2091:E2091"/>
    <mergeCell ref="F2091:J2091"/>
    <mergeCell ref="K2091:M2091"/>
    <mergeCell ref="N2091:Q2091"/>
    <mergeCell ref="R2091:U2091"/>
    <mergeCell ref="V2091:W2091"/>
    <mergeCell ref="X2091:Y2091"/>
    <mergeCell ref="Z2091:AA2091"/>
    <mergeCell ref="AB2091:AC2091"/>
    <mergeCell ref="AD2091:AE2091"/>
    <mergeCell ref="AF2091:AG2091"/>
    <mergeCell ref="AH2091:AJ2091"/>
    <mergeCell ref="D2092:E2092"/>
    <mergeCell ref="F2092:J2092"/>
    <mergeCell ref="K2092:M2092"/>
    <mergeCell ref="N2092:Q2092"/>
    <mergeCell ref="R2092:U2092"/>
    <mergeCell ref="V2092:W2092"/>
    <mergeCell ref="X2092:Y2092"/>
    <mergeCell ref="Z2092:AA2092"/>
    <mergeCell ref="AB2092:AC2092"/>
    <mergeCell ref="AD2092:AE2092"/>
    <mergeCell ref="AF2092:AG2092"/>
    <mergeCell ref="AH2092:AJ2092"/>
    <mergeCell ref="B2093:E2093"/>
    <mergeCell ref="B2094:F2094"/>
    <mergeCell ref="H2094:R2094"/>
    <mergeCell ref="AB2095:AG2099"/>
    <mergeCell ref="B2096:E2096"/>
    <mergeCell ref="H2096:N2096"/>
    <mergeCell ref="O2096:R2096"/>
    <mergeCell ref="T2096:AA2096"/>
    <mergeCell ref="Z2101:AA2102"/>
    <mergeCell ref="AB2101:AB2102"/>
    <mergeCell ref="AC2101:AC2102"/>
    <mergeCell ref="AE2101:AE2102"/>
    <mergeCell ref="B2101:B2102"/>
    <mergeCell ref="D2101:E2102"/>
    <mergeCell ref="G2101:H2102"/>
    <mergeCell ref="J2101:M2102"/>
    <mergeCell ref="N2101:O2102"/>
    <mergeCell ref="Q2101:S2102"/>
    <mergeCell ref="AF2101:AF2102"/>
    <mergeCell ref="AG2101:AH2102"/>
    <mergeCell ref="D2088:E2088"/>
    <mergeCell ref="F2088:J2088"/>
    <mergeCell ref="K2088:M2088"/>
    <mergeCell ref="N2088:Q2088"/>
    <mergeCell ref="R2088:U2088"/>
    <mergeCell ref="V2088:W2088"/>
    <mergeCell ref="X2088:Y2088"/>
    <mergeCell ref="Z2088:AA2088"/>
    <mergeCell ref="AB2088:AC2088"/>
    <mergeCell ref="AD2088:AE2088"/>
    <mergeCell ref="AF2088:AG2088"/>
    <mergeCell ref="AH2088:AJ2088"/>
    <mergeCell ref="D2089:E2089"/>
    <mergeCell ref="F2089:J2089"/>
    <mergeCell ref="K2089:M2089"/>
    <mergeCell ref="N2089:Q2089"/>
    <mergeCell ref="R2089:U2089"/>
    <mergeCell ref="V2089:W2089"/>
    <mergeCell ref="X2089:Y2089"/>
    <mergeCell ref="Z2089:AA2089"/>
    <mergeCell ref="AB2089:AC2089"/>
    <mergeCell ref="AD2089:AE2089"/>
    <mergeCell ref="AF2089:AG2089"/>
    <mergeCell ref="AH2089:AJ2089"/>
    <mergeCell ref="D2090:E2090"/>
    <mergeCell ref="F2090:J2090"/>
    <mergeCell ref="K2090:M2090"/>
    <mergeCell ref="N2090:Q2090"/>
    <mergeCell ref="R2090:U2090"/>
    <mergeCell ref="V2090:W2090"/>
    <mergeCell ref="X2090:Y2090"/>
    <mergeCell ref="Z2090:AA2090"/>
    <mergeCell ref="AB2090:AC2090"/>
    <mergeCell ref="AD2090:AE2090"/>
    <mergeCell ref="AF2090:AG2090"/>
    <mergeCell ref="AH2090:AJ2090"/>
    <mergeCell ref="D2085:E2085"/>
    <mergeCell ref="F2085:J2085"/>
    <mergeCell ref="K2085:M2085"/>
    <mergeCell ref="N2085:Q2085"/>
    <mergeCell ref="R2085:U2085"/>
    <mergeCell ref="V2085:W2085"/>
    <mergeCell ref="X2085:Y2085"/>
    <mergeCell ref="Z2085:AA2085"/>
    <mergeCell ref="AB2085:AC2085"/>
    <mergeCell ref="AD2085:AE2085"/>
    <mergeCell ref="AF2085:AG2085"/>
    <mergeCell ref="AH2085:AJ2085"/>
    <mergeCell ref="D2086:E2086"/>
    <mergeCell ref="F2086:J2086"/>
    <mergeCell ref="K2086:M2086"/>
    <mergeCell ref="N2086:Q2086"/>
    <mergeCell ref="R2086:U2086"/>
    <mergeCell ref="V2086:W2086"/>
    <mergeCell ref="X2086:Y2086"/>
    <mergeCell ref="Z2086:AA2086"/>
    <mergeCell ref="AB2086:AC2086"/>
    <mergeCell ref="AD2086:AE2086"/>
    <mergeCell ref="AF2086:AG2086"/>
    <mergeCell ref="AH2086:AJ2086"/>
    <mergeCell ref="D2087:E2087"/>
    <mergeCell ref="F2087:J2087"/>
    <mergeCell ref="K2087:M2087"/>
    <mergeCell ref="N2087:Q2087"/>
    <mergeCell ref="R2087:U2087"/>
    <mergeCell ref="V2087:W2087"/>
    <mergeCell ref="X2087:Y2087"/>
    <mergeCell ref="Z2087:AA2087"/>
    <mergeCell ref="AB2087:AC2087"/>
    <mergeCell ref="AD2087:AE2087"/>
    <mergeCell ref="AF2087:AG2087"/>
    <mergeCell ref="AH2087:AJ2087"/>
    <mergeCell ref="D2082:E2082"/>
    <mergeCell ref="F2082:J2082"/>
    <mergeCell ref="K2082:M2082"/>
    <mergeCell ref="N2082:Q2082"/>
    <mergeCell ref="R2082:U2082"/>
    <mergeCell ref="V2082:W2082"/>
    <mergeCell ref="X2082:Y2082"/>
    <mergeCell ref="Z2082:AA2082"/>
    <mergeCell ref="AB2082:AC2082"/>
    <mergeCell ref="AD2082:AE2082"/>
    <mergeCell ref="AF2082:AG2082"/>
    <mergeCell ref="AH2082:AJ2082"/>
    <mergeCell ref="D2083:E2083"/>
    <mergeCell ref="F2083:J2083"/>
    <mergeCell ref="K2083:M2083"/>
    <mergeCell ref="N2083:Q2083"/>
    <mergeCell ref="R2083:U2083"/>
    <mergeCell ref="V2083:W2083"/>
    <mergeCell ref="X2083:Y2083"/>
    <mergeCell ref="Z2083:AA2083"/>
    <mergeCell ref="AB2083:AC2083"/>
    <mergeCell ref="AD2083:AE2083"/>
    <mergeCell ref="AF2083:AG2083"/>
    <mergeCell ref="AH2083:AJ2083"/>
    <mergeCell ref="D2084:E2084"/>
    <mergeCell ref="F2084:J2084"/>
    <mergeCell ref="K2084:M2084"/>
    <mergeCell ref="N2084:Q2084"/>
    <mergeCell ref="R2084:U2084"/>
    <mergeCell ref="V2084:W2084"/>
    <mergeCell ref="X2084:Y2084"/>
    <mergeCell ref="Z2084:AA2084"/>
    <mergeCell ref="AB2084:AC2084"/>
    <mergeCell ref="AD2084:AE2084"/>
    <mergeCell ref="AF2084:AG2084"/>
    <mergeCell ref="AH2084:AJ2084"/>
    <mergeCell ref="D2079:E2079"/>
    <mergeCell ref="F2079:J2079"/>
    <mergeCell ref="K2079:M2079"/>
    <mergeCell ref="N2079:Q2079"/>
    <mergeCell ref="R2079:U2079"/>
    <mergeCell ref="V2079:W2079"/>
    <mergeCell ref="X2079:Y2079"/>
    <mergeCell ref="Z2079:AA2079"/>
    <mergeCell ref="AB2079:AC2079"/>
    <mergeCell ref="AD2079:AE2079"/>
    <mergeCell ref="AF2079:AG2079"/>
    <mergeCell ref="AH2079:AJ2079"/>
    <mergeCell ref="D2080:E2080"/>
    <mergeCell ref="F2080:J2080"/>
    <mergeCell ref="K2080:M2080"/>
    <mergeCell ref="N2080:Q2080"/>
    <mergeCell ref="R2080:U2080"/>
    <mergeCell ref="V2080:W2080"/>
    <mergeCell ref="X2080:Y2080"/>
    <mergeCell ref="Z2080:AA2080"/>
    <mergeCell ref="AB2080:AC2080"/>
    <mergeCell ref="AD2080:AE2080"/>
    <mergeCell ref="AF2080:AG2080"/>
    <mergeCell ref="AH2080:AJ2080"/>
    <mergeCell ref="D2081:E2081"/>
    <mergeCell ref="F2081:J2081"/>
    <mergeCell ref="K2081:M2081"/>
    <mergeCell ref="N2081:Q2081"/>
    <mergeCell ref="R2081:U2081"/>
    <mergeCell ref="V2081:W2081"/>
    <mergeCell ref="X2081:Y2081"/>
    <mergeCell ref="Z2081:AA2081"/>
    <mergeCell ref="AB2081:AC2081"/>
    <mergeCell ref="AD2081:AE2081"/>
    <mergeCell ref="AF2081:AG2081"/>
    <mergeCell ref="AH2081:AJ2081"/>
    <mergeCell ref="D2076:E2076"/>
    <mergeCell ref="F2076:J2076"/>
    <mergeCell ref="K2076:M2076"/>
    <mergeCell ref="N2076:Q2076"/>
    <mergeCell ref="R2076:U2076"/>
    <mergeCell ref="V2076:W2076"/>
    <mergeCell ref="X2076:Y2076"/>
    <mergeCell ref="Z2076:AA2076"/>
    <mergeCell ref="AB2076:AC2076"/>
    <mergeCell ref="AD2076:AE2076"/>
    <mergeCell ref="AF2076:AG2076"/>
    <mergeCell ref="AH2076:AJ2076"/>
    <mergeCell ref="D2077:E2077"/>
    <mergeCell ref="F2077:J2077"/>
    <mergeCell ref="K2077:M2077"/>
    <mergeCell ref="N2077:Q2077"/>
    <mergeCell ref="R2077:U2077"/>
    <mergeCell ref="V2077:W2077"/>
    <mergeCell ref="X2077:Y2077"/>
    <mergeCell ref="Z2077:AA2077"/>
    <mergeCell ref="AB2077:AC2077"/>
    <mergeCell ref="AD2077:AE2077"/>
    <mergeCell ref="AF2077:AG2077"/>
    <mergeCell ref="AH2077:AJ2077"/>
    <mergeCell ref="D2078:E2078"/>
    <mergeCell ref="F2078:J2078"/>
    <mergeCell ref="K2078:M2078"/>
    <mergeCell ref="N2078:Q2078"/>
    <mergeCell ref="R2078:U2078"/>
    <mergeCell ref="V2078:W2078"/>
    <mergeCell ref="X2078:Y2078"/>
    <mergeCell ref="Z2078:AA2078"/>
    <mergeCell ref="AB2078:AC2078"/>
    <mergeCell ref="AD2078:AE2078"/>
    <mergeCell ref="AF2078:AG2078"/>
    <mergeCell ref="AH2078:AJ2078"/>
    <mergeCell ref="D2073:E2073"/>
    <mergeCell ref="F2073:J2073"/>
    <mergeCell ref="K2073:M2073"/>
    <mergeCell ref="N2073:Q2073"/>
    <mergeCell ref="R2073:U2073"/>
    <mergeCell ref="V2073:W2073"/>
    <mergeCell ref="X2073:Y2073"/>
    <mergeCell ref="Z2073:AA2073"/>
    <mergeCell ref="AB2073:AC2073"/>
    <mergeCell ref="AD2073:AE2073"/>
    <mergeCell ref="AF2073:AG2073"/>
    <mergeCell ref="AH2073:AJ2073"/>
    <mergeCell ref="D2074:E2074"/>
    <mergeCell ref="F2074:J2074"/>
    <mergeCell ref="K2074:M2074"/>
    <mergeCell ref="N2074:Q2074"/>
    <mergeCell ref="R2074:U2074"/>
    <mergeCell ref="V2074:W2074"/>
    <mergeCell ref="X2074:Y2074"/>
    <mergeCell ref="Z2074:AA2074"/>
    <mergeCell ref="AB2074:AC2074"/>
    <mergeCell ref="AD2074:AE2074"/>
    <mergeCell ref="AF2074:AG2074"/>
    <mergeCell ref="AH2074:AJ2074"/>
    <mergeCell ref="D2075:E2075"/>
    <mergeCell ref="F2075:J2075"/>
    <mergeCell ref="K2075:M2075"/>
    <mergeCell ref="N2075:Q2075"/>
    <mergeCell ref="R2075:U2075"/>
    <mergeCell ref="V2075:W2075"/>
    <mergeCell ref="X2075:Y2075"/>
    <mergeCell ref="Z2075:AA2075"/>
    <mergeCell ref="AB2075:AC2075"/>
    <mergeCell ref="AD2075:AE2075"/>
    <mergeCell ref="AF2075:AG2075"/>
    <mergeCell ref="AH2075:AJ2075"/>
    <mergeCell ref="D2070:E2070"/>
    <mergeCell ref="F2070:J2070"/>
    <mergeCell ref="K2070:M2070"/>
    <mergeCell ref="N2070:Q2070"/>
    <mergeCell ref="R2070:U2070"/>
    <mergeCell ref="V2070:W2070"/>
    <mergeCell ref="X2070:Y2070"/>
    <mergeCell ref="Z2070:AA2070"/>
    <mergeCell ref="AB2070:AC2070"/>
    <mergeCell ref="AD2070:AE2070"/>
    <mergeCell ref="AF2070:AG2070"/>
    <mergeCell ref="AH2070:AJ2070"/>
    <mergeCell ref="D2071:E2071"/>
    <mergeCell ref="F2071:J2071"/>
    <mergeCell ref="K2071:M2071"/>
    <mergeCell ref="N2071:Q2071"/>
    <mergeCell ref="R2071:U2071"/>
    <mergeCell ref="V2071:W2071"/>
    <mergeCell ref="X2071:Y2071"/>
    <mergeCell ref="Z2071:AA2071"/>
    <mergeCell ref="AB2071:AC2071"/>
    <mergeCell ref="AD2071:AE2071"/>
    <mergeCell ref="AF2071:AG2071"/>
    <mergeCell ref="AH2071:AJ2071"/>
    <mergeCell ref="D2072:E2072"/>
    <mergeCell ref="F2072:J2072"/>
    <mergeCell ref="K2072:M2072"/>
    <mergeCell ref="N2072:Q2072"/>
    <mergeCell ref="R2072:U2072"/>
    <mergeCell ref="V2072:W2072"/>
    <mergeCell ref="X2072:Y2072"/>
    <mergeCell ref="Z2072:AA2072"/>
    <mergeCell ref="AB2072:AC2072"/>
    <mergeCell ref="AD2072:AE2072"/>
    <mergeCell ref="AF2072:AG2072"/>
    <mergeCell ref="AH2072:AJ2072"/>
    <mergeCell ref="D2067:E2067"/>
    <mergeCell ref="F2067:J2067"/>
    <mergeCell ref="K2067:M2067"/>
    <mergeCell ref="N2067:Q2067"/>
    <mergeCell ref="R2067:U2067"/>
    <mergeCell ref="V2067:W2067"/>
    <mergeCell ref="X2067:Y2067"/>
    <mergeCell ref="Z2067:AA2067"/>
    <mergeCell ref="AB2067:AC2067"/>
    <mergeCell ref="AD2067:AE2067"/>
    <mergeCell ref="AF2067:AG2067"/>
    <mergeCell ref="AH2067:AJ2067"/>
    <mergeCell ref="D2068:E2068"/>
    <mergeCell ref="F2068:J2068"/>
    <mergeCell ref="K2068:M2068"/>
    <mergeCell ref="N2068:Q2068"/>
    <mergeCell ref="R2068:U2068"/>
    <mergeCell ref="V2068:W2068"/>
    <mergeCell ref="X2068:Y2068"/>
    <mergeCell ref="Z2068:AA2068"/>
    <mergeCell ref="AB2068:AC2068"/>
    <mergeCell ref="AD2068:AE2068"/>
    <mergeCell ref="AF2068:AG2068"/>
    <mergeCell ref="AH2068:AJ2068"/>
    <mergeCell ref="D2069:E2069"/>
    <mergeCell ref="F2069:J2069"/>
    <mergeCell ref="K2069:M2069"/>
    <mergeCell ref="N2069:Q2069"/>
    <mergeCell ref="R2069:U2069"/>
    <mergeCell ref="V2069:W2069"/>
    <mergeCell ref="X2069:Y2069"/>
    <mergeCell ref="Z2069:AA2069"/>
    <mergeCell ref="AB2069:AC2069"/>
    <mergeCell ref="AD2069:AE2069"/>
    <mergeCell ref="AF2069:AG2069"/>
    <mergeCell ref="AH2069:AJ2069"/>
    <mergeCell ref="D2064:E2064"/>
    <mergeCell ref="F2064:J2064"/>
    <mergeCell ref="K2064:M2064"/>
    <mergeCell ref="N2064:Q2064"/>
    <mergeCell ref="R2064:U2064"/>
    <mergeCell ref="V2064:W2064"/>
    <mergeCell ref="X2064:Y2064"/>
    <mergeCell ref="Z2064:AA2064"/>
    <mergeCell ref="AB2064:AC2064"/>
    <mergeCell ref="AD2064:AE2064"/>
    <mergeCell ref="AF2064:AG2064"/>
    <mergeCell ref="AH2064:AJ2064"/>
    <mergeCell ref="D2065:E2065"/>
    <mergeCell ref="F2065:J2065"/>
    <mergeCell ref="K2065:M2065"/>
    <mergeCell ref="N2065:Q2065"/>
    <mergeCell ref="R2065:U2065"/>
    <mergeCell ref="V2065:W2065"/>
    <mergeCell ref="X2065:Y2065"/>
    <mergeCell ref="Z2065:AA2065"/>
    <mergeCell ref="AB2065:AC2065"/>
    <mergeCell ref="AD2065:AE2065"/>
    <mergeCell ref="AF2065:AG2065"/>
    <mergeCell ref="AH2065:AJ2065"/>
    <mergeCell ref="D2066:E2066"/>
    <mergeCell ref="F2066:J2066"/>
    <mergeCell ref="K2066:M2066"/>
    <mergeCell ref="N2066:Q2066"/>
    <mergeCell ref="R2066:U2066"/>
    <mergeCell ref="V2066:W2066"/>
    <mergeCell ref="X2066:Y2066"/>
    <mergeCell ref="Z2066:AA2066"/>
    <mergeCell ref="AB2066:AC2066"/>
    <mergeCell ref="AD2066:AE2066"/>
    <mergeCell ref="AF2066:AG2066"/>
    <mergeCell ref="AH2066:AJ2066"/>
    <mergeCell ref="D2061:E2061"/>
    <mergeCell ref="F2061:J2061"/>
    <mergeCell ref="K2061:M2061"/>
    <mergeCell ref="N2061:Q2061"/>
    <mergeCell ref="R2061:U2061"/>
    <mergeCell ref="V2061:W2061"/>
    <mergeCell ref="X2061:Y2061"/>
    <mergeCell ref="Z2061:AA2061"/>
    <mergeCell ref="AB2061:AC2061"/>
    <mergeCell ref="AD2061:AE2061"/>
    <mergeCell ref="AF2061:AG2061"/>
    <mergeCell ref="AH2061:AJ2061"/>
    <mergeCell ref="D2062:E2062"/>
    <mergeCell ref="F2062:J2062"/>
    <mergeCell ref="K2062:M2062"/>
    <mergeCell ref="N2062:Q2062"/>
    <mergeCell ref="R2062:U2062"/>
    <mergeCell ref="V2062:W2062"/>
    <mergeCell ref="X2062:Y2062"/>
    <mergeCell ref="Z2062:AA2062"/>
    <mergeCell ref="AB2062:AC2062"/>
    <mergeCell ref="AD2062:AE2062"/>
    <mergeCell ref="AF2062:AG2062"/>
    <mergeCell ref="AH2062:AJ2062"/>
    <mergeCell ref="D2063:E2063"/>
    <mergeCell ref="F2063:J2063"/>
    <mergeCell ref="K2063:M2063"/>
    <mergeCell ref="N2063:Q2063"/>
    <mergeCell ref="R2063:U2063"/>
    <mergeCell ref="V2063:W2063"/>
    <mergeCell ref="X2063:Y2063"/>
    <mergeCell ref="Z2063:AA2063"/>
    <mergeCell ref="AB2063:AC2063"/>
    <mergeCell ref="AD2063:AE2063"/>
    <mergeCell ref="AF2063:AG2063"/>
    <mergeCell ref="AH2063:AJ2063"/>
    <mergeCell ref="D2058:E2058"/>
    <mergeCell ref="F2058:J2058"/>
    <mergeCell ref="K2058:M2058"/>
    <mergeCell ref="N2058:Q2058"/>
    <mergeCell ref="R2058:U2058"/>
    <mergeCell ref="V2058:W2058"/>
    <mergeCell ref="X2058:Y2058"/>
    <mergeCell ref="Z2058:AA2058"/>
    <mergeCell ref="AB2058:AC2058"/>
    <mergeCell ref="AD2058:AE2058"/>
    <mergeCell ref="AF2058:AG2058"/>
    <mergeCell ref="AH2058:AJ2058"/>
    <mergeCell ref="D2059:E2059"/>
    <mergeCell ref="F2059:J2059"/>
    <mergeCell ref="K2059:M2059"/>
    <mergeCell ref="N2059:Q2059"/>
    <mergeCell ref="R2059:U2059"/>
    <mergeCell ref="V2059:W2059"/>
    <mergeCell ref="X2059:Y2059"/>
    <mergeCell ref="Z2059:AA2059"/>
    <mergeCell ref="AB2059:AC2059"/>
    <mergeCell ref="AD2059:AE2059"/>
    <mergeCell ref="AF2059:AG2059"/>
    <mergeCell ref="AH2059:AJ2059"/>
    <mergeCell ref="D2060:E2060"/>
    <mergeCell ref="F2060:J2060"/>
    <mergeCell ref="K2060:M2060"/>
    <mergeCell ref="N2060:Q2060"/>
    <mergeCell ref="R2060:U2060"/>
    <mergeCell ref="V2060:W2060"/>
    <mergeCell ref="X2060:Y2060"/>
    <mergeCell ref="Z2060:AA2060"/>
    <mergeCell ref="AB2060:AC2060"/>
    <mergeCell ref="AD2060:AE2060"/>
    <mergeCell ref="AF2060:AG2060"/>
    <mergeCell ref="AH2060:AJ2060"/>
    <mergeCell ref="D2055:E2055"/>
    <mergeCell ref="F2055:J2055"/>
    <mergeCell ref="K2055:M2055"/>
    <mergeCell ref="N2055:Q2055"/>
    <mergeCell ref="R2055:U2055"/>
    <mergeCell ref="V2055:W2055"/>
    <mergeCell ref="X2055:Y2055"/>
    <mergeCell ref="Z2055:AA2055"/>
    <mergeCell ref="AB2055:AC2055"/>
    <mergeCell ref="AD2055:AE2055"/>
    <mergeCell ref="AF2055:AG2055"/>
    <mergeCell ref="AH2055:AJ2055"/>
    <mergeCell ref="D2056:E2056"/>
    <mergeCell ref="F2056:J2056"/>
    <mergeCell ref="K2056:M2056"/>
    <mergeCell ref="N2056:Q2056"/>
    <mergeCell ref="R2056:U2056"/>
    <mergeCell ref="V2056:W2056"/>
    <mergeCell ref="X2056:Y2056"/>
    <mergeCell ref="Z2056:AA2056"/>
    <mergeCell ref="AB2056:AC2056"/>
    <mergeCell ref="AD2056:AE2056"/>
    <mergeCell ref="AF2056:AG2056"/>
    <mergeCell ref="AH2056:AJ2056"/>
    <mergeCell ref="D2057:E2057"/>
    <mergeCell ref="F2057:J2057"/>
    <mergeCell ref="K2057:M2057"/>
    <mergeCell ref="N2057:Q2057"/>
    <mergeCell ref="R2057:U2057"/>
    <mergeCell ref="V2057:W2057"/>
    <mergeCell ref="X2057:Y2057"/>
    <mergeCell ref="Z2057:AA2057"/>
    <mergeCell ref="AB2057:AC2057"/>
    <mergeCell ref="AD2057:AE2057"/>
    <mergeCell ref="AF2057:AG2057"/>
    <mergeCell ref="AH2057:AJ2057"/>
    <mergeCell ref="B2045:F2045"/>
    <mergeCell ref="H2045:R2045"/>
    <mergeCell ref="AB2046:AG2050"/>
    <mergeCell ref="B2047:E2047"/>
    <mergeCell ref="H2047:N2047"/>
    <mergeCell ref="O2047:R2047"/>
    <mergeCell ref="T2047:AA2047"/>
    <mergeCell ref="B2052:B2053"/>
    <mergeCell ref="D2052:E2053"/>
    <mergeCell ref="G2052:H2053"/>
    <mergeCell ref="J2052:M2053"/>
    <mergeCell ref="N2052:O2053"/>
    <mergeCell ref="Q2052:S2053"/>
    <mergeCell ref="T2052:U2053"/>
    <mergeCell ref="X2052:Y2053"/>
    <mergeCell ref="Z2052:AA2053"/>
    <mergeCell ref="AB2052:AB2053"/>
    <mergeCell ref="AC2052:AC2053"/>
    <mergeCell ref="AE2052:AE2053"/>
    <mergeCell ref="AF2052:AF2053"/>
    <mergeCell ref="AG2052:AH2053"/>
    <mergeCell ref="D2054:E2054"/>
    <mergeCell ref="F2054:J2054"/>
    <mergeCell ref="K2054:M2054"/>
    <mergeCell ref="N2054:Q2054"/>
    <mergeCell ref="R2054:U2054"/>
    <mergeCell ref="V2054:W2054"/>
    <mergeCell ref="X2054:Y2054"/>
    <mergeCell ref="Z2054:AA2054"/>
    <mergeCell ref="AB2054:AC2054"/>
    <mergeCell ref="AD2054:AE2054"/>
    <mergeCell ref="AF2054:AG2054"/>
    <mergeCell ref="AH2054:AJ2054"/>
    <mergeCell ref="D2036:E2036"/>
    <mergeCell ref="F2036:J2036"/>
    <mergeCell ref="K2036:M2036"/>
    <mergeCell ref="N2036:Q2036"/>
    <mergeCell ref="R2036:U2036"/>
    <mergeCell ref="V2036:W2036"/>
    <mergeCell ref="D2037:E2037"/>
    <mergeCell ref="F2037:J2037"/>
    <mergeCell ref="K2037:M2037"/>
    <mergeCell ref="N2037:Q2037"/>
    <mergeCell ref="R2037:U2037"/>
    <mergeCell ref="V2037:W2037"/>
    <mergeCell ref="D2038:E2038"/>
    <mergeCell ref="F2038:J2038"/>
    <mergeCell ref="K2038:M2038"/>
    <mergeCell ref="N2038:Q2038"/>
    <mergeCell ref="R2038:U2038"/>
    <mergeCell ref="V2038:W2038"/>
    <mergeCell ref="D2039:E2039"/>
    <mergeCell ref="F2039:J2039"/>
    <mergeCell ref="K2039:M2039"/>
    <mergeCell ref="N2039:Q2039"/>
    <mergeCell ref="R2039:U2039"/>
    <mergeCell ref="V2039:W2039"/>
    <mergeCell ref="D2040:E2040"/>
    <mergeCell ref="F2040:J2040"/>
    <mergeCell ref="K2040:M2040"/>
    <mergeCell ref="N2040:Q2040"/>
    <mergeCell ref="R2040:U2040"/>
    <mergeCell ref="V2040:W2040"/>
    <mergeCell ref="D2041:E2041"/>
    <mergeCell ref="F2041:J2041"/>
    <mergeCell ref="K2041:M2041"/>
    <mergeCell ref="N2041:Q2041"/>
    <mergeCell ref="R2041:U2041"/>
    <mergeCell ref="V2041:W2041"/>
    <mergeCell ref="D2030:E2030"/>
    <mergeCell ref="F2030:J2030"/>
    <mergeCell ref="K2030:M2030"/>
    <mergeCell ref="N2030:Q2030"/>
    <mergeCell ref="R2030:U2030"/>
    <mergeCell ref="V2030:W2030"/>
    <mergeCell ref="D2031:E2031"/>
    <mergeCell ref="F2031:J2031"/>
    <mergeCell ref="K2031:M2031"/>
    <mergeCell ref="N2031:Q2031"/>
    <mergeCell ref="R2031:U2031"/>
    <mergeCell ref="V2031:W2031"/>
    <mergeCell ref="D2032:E2032"/>
    <mergeCell ref="F2032:J2032"/>
    <mergeCell ref="K2032:M2032"/>
    <mergeCell ref="N2032:Q2032"/>
    <mergeCell ref="R2032:U2032"/>
    <mergeCell ref="V2032:W2032"/>
    <mergeCell ref="D2033:E2033"/>
    <mergeCell ref="F2033:J2033"/>
    <mergeCell ref="K2033:M2033"/>
    <mergeCell ref="N2033:Q2033"/>
    <mergeCell ref="R2033:U2033"/>
    <mergeCell ref="V2033:W2033"/>
    <mergeCell ref="D2034:E2034"/>
    <mergeCell ref="F2034:J2034"/>
    <mergeCell ref="K2034:M2034"/>
    <mergeCell ref="N2034:Q2034"/>
    <mergeCell ref="R2034:U2034"/>
    <mergeCell ref="V2034:W2034"/>
    <mergeCell ref="D2035:E2035"/>
    <mergeCell ref="F2035:J2035"/>
    <mergeCell ref="K2035:M2035"/>
    <mergeCell ref="N2035:Q2035"/>
    <mergeCell ref="R2035:U2035"/>
    <mergeCell ref="V2035:W2035"/>
    <mergeCell ref="D2024:E2024"/>
    <mergeCell ref="F2024:J2024"/>
    <mergeCell ref="K2024:M2024"/>
    <mergeCell ref="N2024:Q2024"/>
    <mergeCell ref="R2024:U2024"/>
    <mergeCell ref="V2024:W2024"/>
    <mergeCell ref="D2025:E2025"/>
    <mergeCell ref="F2025:J2025"/>
    <mergeCell ref="K2025:M2025"/>
    <mergeCell ref="N2025:Q2025"/>
    <mergeCell ref="R2025:U2025"/>
    <mergeCell ref="V2025:W2025"/>
    <mergeCell ref="D2026:E2026"/>
    <mergeCell ref="F2026:J2026"/>
    <mergeCell ref="K2026:M2026"/>
    <mergeCell ref="N2026:Q2026"/>
    <mergeCell ref="R2026:U2026"/>
    <mergeCell ref="V2026:W2026"/>
    <mergeCell ref="D2027:E2027"/>
    <mergeCell ref="F2027:J2027"/>
    <mergeCell ref="K2027:M2027"/>
    <mergeCell ref="N2027:Q2027"/>
    <mergeCell ref="R2027:U2027"/>
    <mergeCell ref="V2027:W2027"/>
    <mergeCell ref="D2028:E2028"/>
    <mergeCell ref="F2028:J2028"/>
    <mergeCell ref="K2028:M2028"/>
    <mergeCell ref="N2028:Q2028"/>
    <mergeCell ref="R2028:U2028"/>
    <mergeCell ref="V2028:W2028"/>
    <mergeCell ref="D2029:E2029"/>
    <mergeCell ref="F2029:J2029"/>
    <mergeCell ref="K2029:M2029"/>
    <mergeCell ref="N2029:Q2029"/>
    <mergeCell ref="R2029:U2029"/>
    <mergeCell ref="V2029:W2029"/>
    <mergeCell ref="D2018:E2018"/>
    <mergeCell ref="F2018:J2018"/>
    <mergeCell ref="K2018:M2018"/>
    <mergeCell ref="N2018:Q2018"/>
    <mergeCell ref="R2018:U2018"/>
    <mergeCell ref="V2018:W2018"/>
    <mergeCell ref="T2016:U2017"/>
    <mergeCell ref="X2016:Y2017"/>
    <mergeCell ref="D2019:E2019"/>
    <mergeCell ref="F2019:J2019"/>
    <mergeCell ref="K2019:M2019"/>
    <mergeCell ref="N2019:Q2019"/>
    <mergeCell ref="R2019:U2019"/>
    <mergeCell ref="V2019:W2019"/>
    <mergeCell ref="D2020:E2020"/>
    <mergeCell ref="F2020:J2020"/>
    <mergeCell ref="K2020:M2020"/>
    <mergeCell ref="N2020:Q2020"/>
    <mergeCell ref="R2020:U2020"/>
    <mergeCell ref="V2020:W2020"/>
    <mergeCell ref="D2021:E2021"/>
    <mergeCell ref="F2021:J2021"/>
    <mergeCell ref="K2021:M2021"/>
    <mergeCell ref="N2021:Q2021"/>
    <mergeCell ref="R2021:U2021"/>
    <mergeCell ref="V2021:W2021"/>
    <mergeCell ref="D2022:E2022"/>
    <mergeCell ref="F2022:J2022"/>
    <mergeCell ref="K2022:M2022"/>
    <mergeCell ref="N2022:Q2022"/>
    <mergeCell ref="R2022:U2022"/>
    <mergeCell ref="V2022:W2022"/>
    <mergeCell ref="D2023:E2023"/>
    <mergeCell ref="F2023:J2023"/>
    <mergeCell ref="K2023:M2023"/>
    <mergeCell ref="N2023:Q2023"/>
    <mergeCell ref="R2023:U2023"/>
    <mergeCell ref="V2023:W2023"/>
    <mergeCell ref="D2006:E2006"/>
    <mergeCell ref="F2006:J2006"/>
    <mergeCell ref="K2006:M2006"/>
    <mergeCell ref="N2006:Q2006"/>
    <mergeCell ref="R2006:U2006"/>
    <mergeCell ref="V2006:W2006"/>
    <mergeCell ref="X2006:Y2006"/>
    <mergeCell ref="Z2006:AA2006"/>
    <mergeCell ref="AB2006:AC2006"/>
    <mergeCell ref="AD2006:AE2006"/>
    <mergeCell ref="AF2006:AG2006"/>
    <mergeCell ref="AH2006:AJ2006"/>
    <mergeCell ref="D2007:E2007"/>
    <mergeCell ref="F2007:J2007"/>
    <mergeCell ref="K2007:M2007"/>
    <mergeCell ref="N2007:Q2007"/>
    <mergeCell ref="R2007:U2007"/>
    <mergeCell ref="V2007:W2007"/>
    <mergeCell ref="X2007:Y2007"/>
    <mergeCell ref="Z2007:AA2007"/>
    <mergeCell ref="AB2007:AC2007"/>
    <mergeCell ref="AD2007:AE2007"/>
    <mergeCell ref="AF2007:AG2007"/>
    <mergeCell ref="AH2007:AJ2007"/>
    <mergeCell ref="B2008:E2008"/>
    <mergeCell ref="B2009:F2009"/>
    <mergeCell ref="H2009:R2009"/>
    <mergeCell ref="AB2010:AG2014"/>
    <mergeCell ref="B2011:E2011"/>
    <mergeCell ref="H2011:N2011"/>
    <mergeCell ref="O2011:R2011"/>
    <mergeCell ref="T2011:AA2011"/>
    <mergeCell ref="Z2016:AA2017"/>
    <mergeCell ref="AB2016:AB2017"/>
    <mergeCell ref="AC2016:AC2017"/>
    <mergeCell ref="AE2016:AE2017"/>
    <mergeCell ref="B2016:B2017"/>
    <mergeCell ref="D2016:E2017"/>
    <mergeCell ref="G2016:H2017"/>
    <mergeCell ref="J2016:M2017"/>
    <mergeCell ref="N2016:O2017"/>
    <mergeCell ref="Q2016:S2017"/>
    <mergeCell ref="AF2016:AF2017"/>
    <mergeCell ref="AG2016:AH2017"/>
    <mergeCell ref="D2003:E2003"/>
    <mergeCell ref="F2003:J2003"/>
    <mergeCell ref="K2003:M2003"/>
    <mergeCell ref="N2003:Q2003"/>
    <mergeCell ref="R2003:U2003"/>
    <mergeCell ref="V2003:W2003"/>
    <mergeCell ref="X2003:Y2003"/>
    <mergeCell ref="Z2003:AA2003"/>
    <mergeCell ref="AB2003:AC2003"/>
    <mergeCell ref="AD2003:AE2003"/>
    <mergeCell ref="AF2003:AG2003"/>
    <mergeCell ref="AH2003:AJ2003"/>
    <mergeCell ref="D2004:E2004"/>
    <mergeCell ref="F2004:J2004"/>
    <mergeCell ref="K2004:M2004"/>
    <mergeCell ref="N2004:Q2004"/>
    <mergeCell ref="R2004:U2004"/>
    <mergeCell ref="V2004:W2004"/>
    <mergeCell ref="X2004:Y2004"/>
    <mergeCell ref="Z2004:AA2004"/>
    <mergeCell ref="AB2004:AC2004"/>
    <mergeCell ref="AD2004:AE2004"/>
    <mergeCell ref="AF2004:AG2004"/>
    <mergeCell ref="AH2004:AJ2004"/>
    <mergeCell ref="D2005:E2005"/>
    <mergeCell ref="F2005:J2005"/>
    <mergeCell ref="K2005:M2005"/>
    <mergeCell ref="N2005:Q2005"/>
    <mergeCell ref="R2005:U2005"/>
    <mergeCell ref="V2005:W2005"/>
    <mergeCell ref="X2005:Y2005"/>
    <mergeCell ref="Z2005:AA2005"/>
    <mergeCell ref="AB2005:AC2005"/>
    <mergeCell ref="AD2005:AE2005"/>
    <mergeCell ref="AF2005:AG2005"/>
    <mergeCell ref="AH2005:AJ2005"/>
    <mergeCell ref="D2000:E2000"/>
    <mergeCell ref="F2000:J2000"/>
    <mergeCell ref="K2000:M2000"/>
    <mergeCell ref="N2000:Q2000"/>
    <mergeCell ref="R2000:U2000"/>
    <mergeCell ref="V2000:W2000"/>
    <mergeCell ref="X2000:Y2000"/>
    <mergeCell ref="Z2000:AA2000"/>
    <mergeCell ref="AB2000:AC2000"/>
    <mergeCell ref="AD2000:AE2000"/>
    <mergeCell ref="AF2000:AG2000"/>
    <mergeCell ref="AH2000:AJ2000"/>
    <mergeCell ref="D2001:E2001"/>
    <mergeCell ref="F2001:J2001"/>
    <mergeCell ref="K2001:M2001"/>
    <mergeCell ref="N2001:Q2001"/>
    <mergeCell ref="R2001:U2001"/>
    <mergeCell ref="V2001:W2001"/>
    <mergeCell ref="X2001:Y2001"/>
    <mergeCell ref="Z2001:AA2001"/>
    <mergeCell ref="AB2001:AC2001"/>
    <mergeCell ref="AD2001:AE2001"/>
    <mergeCell ref="AF2001:AG2001"/>
    <mergeCell ref="AH2001:AJ2001"/>
    <mergeCell ref="D2002:E2002"/>
    <mergeCell ref="F2002:J2002"/>
    <mergeCell ref="K2002:M2002"/>
    <mergeCell ref="N2002:Q2002"/>
    <mergeCell ref="R2002:U2002"/>
    <mergeCell ref="V2002:W2002"/>
    <mergeCell ref="X2002:Y2002"/>
    <mergeCell ref="Z2002:AA2002"/>
    <mergeCell ref="AB2002:AC2002"/>
    <mergeCell ref="AD2002:AE2002"/>
    <mergeCell ref="AF2002:AG2002"/>
    <mergeCell ref="AH2002:AJ2002"/>
    <mergeCell ref="D1997:E1997"/>
    <mergeCell ref="F1997:J1997"/>
    <mergeCell ref="K1997:M1997"/>
    <mergeCell ref="N1997:Q1997"/>
    <mergeCell ref="R1997:U1997"/>
    <mergeCell ref="V1997:W1997"/>
    <mergeCell ref="X1997:Y1997"/>
    <mergeCell ref="Z1997:AA1997"/>
    <mergeCell ref="AB1997:AC1997"/>
    <mergeCell ref="AD1997:AE1997"/>
    <mergeCell ref="AF1997:AG1997"/>
    <mergeCell ref="AH1997:AJ1997"/>
    <mergeCell ref="D1998:E1998"/>
    <mergeCell ref="F1998:J1998"/>
    <mergeCell ref="K1998:M1998"/>
    <mergeCell ref="N1998:Q1998"/>
    <mergeCell ref="R1998:U1998"/>
    <mergeCell ref="V1998:W1998"/>
    <mergeCell ref="X1998:Y1998"/>
    <mergeCell ref="Z1998:AA1998"/>
    <mergeCell ref="AB1998:AC1998"/>
    <mergeCell ref="AD1998:AE1998"/>
    <mergeCell ref="AF1998:AG1998"/>
    <mergeCell ref="AH1998:AJ1998"/>
    <mergeCell ref="D1999:E1999"/>
    <mergeCell ref="F1999:J1999"/>
    <mergeCell ref="K1999:M1999"/>
    <mergeCell ref="N1999:Q1999"/>
    <mergeCell ref="R1999:U1999"/>
    <mergeCell ref="V1999:W1999"/>
    <mergeCell ref="X1999:Y1999"/>
    <mergeCell ref="Z1999:AA1999"/>
    <mergeCell ref="AB1999:AC1999"/>
    <mergeCell ref="AD1999:AE1999"/>
    <mergeCell ref="AF1999:AG1999"/>
    <mergeCell ref="AH1999:AJ1999"/>
    <mergeCell ref="D1994:E1994"/>
    <mergeCell ref="F1994:J1994"/>
    <mergeCell ref="K1994:M1994"/>
    <mergeCell ref="N1994:Q1994"/>
    <mergeCell ref="R1994:U1994"/>
    <mergeCell ref="V1994:W1994"/>
    <mergeCell ref="X1994:Y1994"/>
    <mergeCell ref="Z1994:AA1994"/>
    <mergeCell ref="AB1994:AC1994"/>
    <mergeCell ref="AD1994:AE1994"/>
    <mergeCell ref="AF1994:AG1994"/>
    <mergeCell ref="AH1994:AJ1994"/>
    <mergeCell ref="D1995:E1995"/>
    <mergeCell ref="F1995:J1995"/>
    <mergeCell ref="K1995:M1995"/>
    <mergeCell ref="N1995:Q1995"/>
    <mergeCell ref="R1995:U1995"/>
    <mergeCell ref="V1995:W1995"/>
    <mergeCell ref="X1995:Y1995"/>
    <mergeCell ref="Z1995:AA1995"/>
    <mergeCell ref="AB1995:AC1995"/>
    <mergeCell ref="AD1995:AE1995"/>
    <mergeCell ref="AF1995:AG1995"/>
    <mergeCell ref="AH1995:AJ1995"/>
    <mergeCell ref="D1996:E1996"/>
    <mergeCell ref="F1996:J1996"/>
    <mergeCell ref="K1996:M1996"/>
    <mergeCell ref="N1996:Q1996"/>
    <mergeCell ref="R1996:U1996"/>
    <mergeCell ref="V1996:W1996"/>
    <mergeCell ref="X1996:Y1996"/>
    <mergeCell ref="Z1996:AA1996"/>
    <mergeCell ref="AB1996:AC1996"/>
    <mergeCell ref="AD1996:AE1996"/>
    <mergeCell ref="AF1996:AG1996"/>
    <mergeCell ref="AH1996:AJ1996"/>
    <mergeCell ref="D1991:E1991"/>
    <mergeCell ref="F1991:J1991"/>
    <mergeCell ref="K1991:M1991"/>
    <mergeCell ref="N1991:Q1991"/>
    <mergeCell ref="R1991:U1991"/>
    <mergeCell ref="V1991:W1991"/>
    <mergeCell ref="X1991:Y1991"/>
    <mergeCell ref="Z1991:AA1991"/>
    <mergeCell ref="AB1991:AC1991"/>
    <mergeCell ref="AD1991:AE1991"/>
    <mergeCell ref="AF1991:AG1991"/>
    <mergeCell ref="AH1991:AJ1991"/>
    <mergeCell ref="D1992:E1992"/>
    <mergeCell ref="F1992:J1992"/>
    <mergeCell ref="K1992:M1992"/>
    <mergeCell ref="N1992:Q1992"/>
    <mergeCell ref="R1992:U1992"/>
    <mergeCell ref="V1992:W1992"/>
    <mergeCell ref="X1992:Y1992"/>
    <mergeCell ref="Z1992:AA1992"/>
    <mergeCell ref="AB1992:AC1992"/>
    <mergeCell ref="AD1992:AE1992"/>
    <mergeCell ref="AF1992:AG1992"/>
    <mergeCell ref="AH1992:AJ1992"/>
    <mergeCell ref="D1993:E1993"/>
    <mergeCell ref="F1993:J1993"/>
    <mergeCell ref="K1993:M1993"/>
    <mergeCell ref="N1993:Q1993"/>
    <mergeCell ref="R1993:U1993"/>
    <mergeCell ref="V1993:W1993"/>
    <mergeCell ref="X1993:Y1993"/>
    <mergeCell ref="Z1993:AA1993"/>
    <mergeCell ref="AB1993:AC1993"/>
    <mergeCell ref="AD1993:AE1993"/>
    <mergeCell ref="AF1993:AG1993"/>
    <mergeCell ref="AH1993:AJ1993"/>
    <mergeCell ref="D1988:E1988"/>
    <mergeCell ref="F1988:J1988"/>
    <mergeCell ref="K1988:M1988"/>
    <mergeCell ref="N1988:Q1988"/>
    <mergeCell ref="R1988:U1988"/>
    <mergeCell ref="V1988:W1988"/>
    <mergeCell ref="X1988:Y1988"/>
    <mergeCell ref="Z1988:AA1988"/>
    <mergeCell ref="AB1988:AC1988"/>
    <mergeCell ref="AD1988:AE1988"/>
    <mergeCell ref="AF1988:AG1988"/>
    <mergeCell ref="AH1988:AJ1988"/>
    <mergeCell ref="D1989:E1989"/>
    <mergeCell ref="F1989:J1989"/>
    <mergeCell ref="K1989:M1989"/>
    <mergeCell ref="N1989:Q1989"/>
    <mergeCell ref="R1989:U1989"/>
    <mergeCell ref="V1989:W1989"/>
    <mergeCell ref="X1989:Y1989"/>
    <mergeCell ref="Z1989:AA1989"/>
    <mergeCell ref="AB1989:AC1989"/>
    <mergeCell ref="AD1989:AE1989"/>
    <mergeCell ref="AF1989:AG1989"/>
    <mergeCell ref="AH1989:AJ1989"/>
    <mergeCell ref="D1990:E1990"/>
    <mergeCell ref="F1990:J1990"/>
    <mergeCell ref="K1990:M1990"/>
    <mergeCell ref="N1990:Q1990"/>
    <mergeCell ref="R1990:U1990"/>
    <mergeCell ref="V1990:W1990"/>
    <mergeCell ref="X1990:Y1990"/>
    <mergeCell ref="Z1990:AA1990"/>
    <mergeCell ref="AB1990:AC1990"/>
    <mergeCell ref="AD1990:AE1990"/>
    <mergeCell ref="AF1990:AG1990"/>
    <mergeCell ref="AH1990:AJ1990"/>
    <mergeCell ref="D1985:E1985"/>
    <mergeCell ref="F1985:J1985"/>
    <mergeCell ref="K1985:M1985"/>
    <mergeCell ref="N1985:Q1985"/>
    <mergeCell ref="R1985:U1985"/>
    <mergeCell ref="V1985:W1985"/>
    <mergeCell ref="X1985:Y1985"/>
    <mergeCell ref="Z1985:AA1985"/>
    <mergeCell ref="AB1985:AC1985"/>
    <mergeCell ref="AD1985:AE1985"/>
    <mergeCell ref="AF1985:AG1985"/>
    <mergeCell ref="AH1985:AJ1985"/>
    <mergeCell ref="D1986:E1986"/>
    <mergeCell ref="F1986:J1986"/>
    <mergeCell ref="K1986:M1986"/>
    <mergeCell ref="N1986:Q1986"/>
    <mergeCell ref="R1986:U1986"/>
    <mergeCell ref="V1986:W1986"/>
    <mergeCell ref="X1986:Y1986"/>
    <mergeCell ref="Z1986:AA1986"/>
    <mergeCell ref="AB1986:AC1986"/>
    <mergeCell ref="AD1986:AE1986"/>
    <mergeCell ref="AF1986:AG1986"/>
    <mergeCell ref="AH1986:AJ1986"/>
    <mergeCell ref="D1987:E1987"/>
    <mergeCell ref="F1987:J1987"/>
    <mergeCell ref="K1987:M1987"/>
    <mergeCell ref="N1987:Q1987"/>
    <mergeCell ref="R1987:U1987"/>
    <mergeCell ref="V1987:W1987"/>
    <mergeCell ref="X1987:Y1987"/>
    <mergeCell ref="Z1987:AA1987"/>
    <mergeCell ref="AB1987:AC1987"/>
    <mergeCell ref="AD1987:AE1987"/>
    <mergeCell ref="AF1987:AG1987"/>
    <mergeCell ref="AH1987:AJ1987"/>
    <mergeCell ref="D1982:E1982"/>
    <mergeCell ref="F1982:J1982"/>
    <mergeCell ref="K1982:M1982"/>
    <mergeCell ref="N1982:Q1982"/>
    <mergeCell ref="R1982:U1982"/>
    <mergeCell ref="V1982:W1982"/>
    <mergeCell ref="X1982:Y1982"/>
    <mergeCell ref="Z1982:AA1982"/>
    <mergeCell ref="AB1982:AC1982"/>
    <mergeCell ref="AD1982:AE1982"/>
    <mergeCell ref="AF1982:AG1982"/>
    <mergeCell ref="AH1982:AJ1982"/>
    <mergeCell ref="D1983:E1983"/>
    <mergeCell ref="F1983:J1983"/>
    <mergeCell ref="K1983:M1983"/>
    <mergeCell ref="N1983:Q1983"/>
    <mergeCell ref="R1983:U1983"/>
    <mergeCell ref="V1983:W1983"/>
    <mergeCell ref="X1983:Y1983"/>
    <mergeCell ref="Z1983:AA1983"/>
    <mergeCell ref="AB1983:AC1983"/>
    <mergeCell ref="AD1983:AE1983"/>
    <mergeCell ref="AF1983:AG1983"/>
    <mergeCell ref="AH1983:AJ1983"/>
    <mergeCell ref="D1984:E1984"/>
    <mergeCell ref="F1984:J1984"/>
    <mergeCell ref="K1984:M1984"/>
    <mergeCell ref="N1984:Q1984"/>
    <mergeCell ref="R1984:U1984"/>
    <mergeCell ref="V1984:W1984"/>
    <mergeCell ref="X1984:Y1984"/>
    <mergeCell ref="Z1984:AA1984"/>
    <mergeCell ref="AB1984:AC1984"/>
    <mergeCell ref="AD1984:AE1984"/>
    <mergeCell ref="AF1984:AG1984"/>
    <mergeCell ref="AH1984:AJ1984"/>
    <mergeCell ref="D1979:E1979"/>
    <mergeCell ref="F1979:J1979"/>
    <mergeCell ref="K1979:M1979"/>
    <mergeCell ref="N1979:Q1979"/>
    <mergeCell ref="R1979:U1979"/>
    <mergeCell ref="V1979:W1979"/>
    <mergeCell ref="X1979:Y1979"/>
    <mergeCell ref="Z1979:AA1979"/>
    <mergeCell ref="AB1979:AC1979"/>
    <mergeCell ref="AD1979:AE1979"/>
    <mergeCell ref="AF1979:AG1979"/>
    <mergeCell ref="AH1979:AJ1979"/>
    <mergeCell ref="D1980:E1980"/>
    <mergeCell ref="F1980:J1980"/>
    <mergeCell ref="K1980:M1980"/>
    <mergeCell ref="N1980:Q1980"/>
    <mergeCell ref="R1980:U1980"/>
    <mergeCell ref="V1980:W1980"/>
    <mergeCell ref="X1980:Y1980"/>
    <mergeCell ref="Z1980:AA1980"/>
    <mergeCell ref="AB1980:AC1980"/>
    <mergeCell ref="AD1980:AE1980"/>
    <mergeCell ref="AF1980:AG1980"/>
    <mergeCell ref="AH1980:AJ1980"/>
    <mergeCell ref="D1981:E1981"/>
    <mergeCell ref="F1981:J1981"/>
    <mergeCell ref="K1981:M1981"/>
    <mergeCell ref="N1981:Q1981"/>
    <mergeCell ref="R1981:U1981"/>
    <mergeCell ref="V1981:W1981"/>
    <mergeCell ref="X1981:Y1981"/>
    <mergeCell ref="Z1981:AA1981"/>
    <mergeCell ref="AB1981:AC1981"/>
    <mergeCell ref="AD1981:AE1981"/>
    <mergeCell ref="AF1981:AG1981"/>
    <mergeCell ref="AH1981:AJ1981"/>
    <mergeCell ref="D1976:E1976"/>
    <mergeCell ref="F1976:J1976"/>
    <mergeCell ref="K1976:M1976"/>
    <mergeCell ref="N1976:Q1976"/>
    <mergeCell ref="R1976:U1976"/>
    <mergeCell ref="V1976:W1976"/>
    <mergeCell ref="X1976:Y1976"/>
    <mergeCell ref="Z1976:AA1976"/>
    <mergeCell ref="AB1976:AC1976"/>
    <mergeCell ref="AD1976:AE1976"/>
    <mergeCell ref="AF1976:AG1976"/>
    <mergeCell ref="AH1976:AJ1976"/>
    <mergeCell ref="D1977:E1977"/>
    <mergeCell ref="F1977:J1977"/>
    <mergeCell ref="K1977:M1977"/>
    <mergeCell ref="N1977:Q1977"/>
    <mergeCell ref="R1977:U1977"/>
    <mergeCell ref="V1977:W1977"/>
    <mergeCell ref="X1977:Y1977"/>
    <mergeCell ref="Z1977:AA1977"/>
    <mergeCell ref="AB1977:AC1977"/>
    <mergeCell ref="AD1977:AE1977"/>
    <mergeCell ref="AF1977:AG1977"/>
    <mergeCell ref="AH1977:AJ1977"/>
    <mergeCell ref="D1978:E1978"/>
    <mergeCell ref="F1978:J1978"/>
    <mergeCell ref="K1978:M1978"/>
    <mergeCell ref="N1978:Q1978"/>
    <mergeCell ref="R1978:U1978"/>
    <mergeCell ref="V1978:W1978"/>
    <mergeCell ref="X1978:Y1978"/>
    <mergeCell ref="Z1978:AA1978"/>
    <mergeCell ref="AB1978:AC1978"/>
    <mergeCell ref="AD1978:AE1978"/>
    <mergeCell ref="AF1978:AG1978"/>
    <mergeCell ref="AH1978:AJ1978"/>
    <mergeCell ref="D1973:E1973"/>
    <mergeCell ref="F1973:J1973"/>
    <mergeCell ref="K1973:M1973"/>
    <mergeCell ref="N1973:Q1973"/>
    <mergeCell ref="R1973:U1973"/>
    <mergeCell ref="V1973:W1973"/>
    <mergeCell ref="X1973:Y1973"/>
    <mergeCell ref="Z1973:AA1973"/>
    <mergeCell ref="AB1973:AC1973"/>
    <mergeCell ref="AD1973:AE1973"/>
    <mergeCell ref="AF1973:AG1973"/>
    <mergeCell ref="AH1973:AJ1973"/>
    <mergeCell ref="D1974:E1974"/>
    <mergeCell ref="F1974:J1974"/>
    <mergeCell ref="K1974:M1974"/>
    <mergeCell ref="N1974:Q1974"/>
    <mergeCell ref="R1974:U1974"/>
    <mergeCell ref="V1974:W1974"/>
    <mergeCell ref="X1974:Y1974"/>
    <mergeCell ref="Z1974:AA1974"/>
    <mergeCell ref="AB1974:AC1974"/>
    <mergeCell ref="AD1974:AE1974"/>
    <mergeCell ref="AF1974:AG1974"/>
    <mergeCell ref="AH1974:AJ1974"/>
    <mergeCell ref="D1975:E1975"/>
    <mergeCell ref="F1975:J1975"/>
    <mergeCell ref="K1975:M1975"/>
    <mergeCell ref="N1975:Q1975"/>
    <mergeCell ref="R1975:U1975"/>
    <mergeCell ref="V1975:W1975"/>
    <mergeCell ref="X1975:Y1975"/>
    <mergeCell ref="Z1975:AA1975"/>
    <mergeCell ref="AB1975:AC1975"/>
    <mergeCell ref="AD1975:AE1975"/>
    <mergeCell ref="AF1975:AG1975"/>
    <mergeCell ref="AH1975:AJ1975"/>
    <mergeCell ref="D1970:E1970"/>
    <mergeCell ref="F1970:J1970"/>
    <mergeCell ref="K1970:M1970"/>
    <mergeCell ref="N1970:Q1970"/>
    <mergeCell ref="R1970:U1970"/>
    <mergeCell ref="V1970:W1970"/>
    <mergeCell ref="X1970:Y1970"/>
    <mergeCell ref="Z1970:AA1970"/>
    <mergeCell ref="AB1970:AC1970"/>
    <mergeCell ref="AD1970:AE1970"/>
    <mergeCell ref="AF1970:AG1970"/>
    <mergeCell ref="AH1970:AJ1970"/>
    <mergeCell ref="D1971:E1971"/>
    <mergeCell ref="F1971:J1971"/>
    <mergeCell ref="K1971:M1971"/>
    <mergeCell ref="N1971:Q1971"/>
    <mergeCell ref="R1971:U1971"/>
    <mergeCell ref="V1971:W1971"/>
    <mergeCell ref="X1971:Y1971"/>
    <mergeCell ref="Z1971:AA1971"/>
    <mergeCell ref="AB1971:AC1971"/>
    <mergeCell ref="AD1971:AE1971"/>
    <mergeCell ref="AF1971:AG1971"/>
    <mergeCell ref="AH1971:AJ1971"/>
    <mergeCell ref="D1972:E1972"/>
    <mergeCell ref="F1972:J1972"/>
    <mergeCell ref="K1972:M1972"/>
    <mergeCell ref="N1972:Q1972"/>
    <mergeCell ref="R1972:U1972"/>
    <mergeCell ref="V1972:W1972"/>
    <mergeCell ref="X1972:Y1972"/>
    <mergeCell ref="Z1972:AA1972"/>
    <mergeCell ref="AB1972:AC1972"/>
    <mergeCell ref="AD1972:AE1972"/>
    <mergeCell ref="AF1972:AG1972"/>
    <mergeCell ref="AH1972:AJ1972"/>
    <mergeCell ref="B1960:F1960"/>
    <mergeCell ref="H1960:R1960"/>
    <mergeCell ref="AB1961:AG1965"/>
    <mergeCell ref="B1962:E1962"/>
    <mergeCell ref="H1962:N1962"/>
    <mergeCell ref="O1962:R1962"/>
    <mergeCell ref="T1962:AA1962"/>
    <mergeCell ref="B1967:B1968"/>
    <mergeCell ref="D1967:E1968"/>
    <mergeCell ref="G1967:H1968"/>
    <mergeCell ref="J1967:M1968"/>
    <mergeCell ref="N1967:O1968"/>
    <mergeCell ref="Q1967:S1968"/>
    <mergeCell ref="T1967:U1968"/>
    <mergeCell ref="X1967:Y1968"/>
    <mergeCell ref="Z1967:AA1968"/>
    <mergeCell ref="AB1967:AB1968"/>
    <mergeCell ref="AC1967:AC1968"/>
    <mergeCell ref="AE1967:AE1968"/>
    <mergeCell ref="AF1967:AF1968"/>
    <mergeCell ref="AG1967:AH1968"/>
    <mergeCell ref="D1969:E1969"/>
    <mergeCell ref="F1969:J1969"/>
    <mergeCell ref="K1969:M1969"/>
    <mergeCell ref="N1969:Q1969"/>
    <mergeCell ref="R1969:U1969"/>
    <mergeCell ref="V1969:W1969"/>
    <mergeCell ref="X1969:Y1969"/>
    <mergeCell ref="Z1969:AA1969"/>
    <mergeCell ref="AB1969:AC1969"/>
    <mergeCell ref="AD1969:AE1969"/>
    <mergeCell ref="AF1969:AG1969"/>
    <mergeCell ref="AH1969:AJ1969"/>
    <mergeCell ref="D1951:E1951"/>
    <mergeCell ref="F1951:J1951"/>
    <mergeCell ref="K1951:M1951"/>
    <mergeCell ref="N1951:Q1951"/>
    <mergeCell ref="R1951:U1951"/>
    <mergeCell ref="V1951:W1951"/>
    <mergeCell ref="D1952:E1952"/>
    <mergeCell ref="F1952:J1952"/>
    <mergeCell ref="K1952:M1952"/>
    <mergeCell ref="N1952:Q1952"/>
    <mergeCell ref="R1952:U1952"/>
    <mergeCell ref="V1952:W1952"/>
    <mergeCell ref="D1953:E1953"/>
    <mergeCell ref="F1953:J1953"/>
    <mergeCell ref="K1953:M1953"/>
    <mergeCell ref="N1953:Q1953"/>
    <mergeCell ref="R1953:U1953"/>
    <mergeCell ref="V1953:W1953"/>
    <mergeCell ref="D1954:E1954"/>
    <mergeCell ref="F1954:J1954"/>
    <mergeCell ref="K1954:M1954"/>
    <mergeCell ref="N1954:Q1954"/>
    <mergeCell ref="R1954:U1954"/>
    <mergeCell ref="V1954:W1954"/>
    <mergeCell ref="D1955:E1955"/>
    <mergeCell ref="F1955:J1955"/>
    <mergeCell ref="K1955:M1955"/>
    <mergeCell ref="N1955:Q1955"/>
    <mergeCell ref="R1955:U1955"/>
    <mergeCell ref="V1955:W1955"/>
    <mergeCell ref="D1956:E1956"/>
    <mergeCell ref="F1956:J1956"/>
    <mergeCell ref="K1956:M1956"/>
    <mergeCell ref="N1956:Q1956"/>
    <mergeCell ref="R1956:U1956"/>
    <mergeCell ref="V1956:W1956"/>
    <mergeCell ref="D1945:E1945"/>
    <mergeCell ref="F1945:J1945"/>
    <mergeCell ref="K1945:M1945"/>
    <mergeCell ref="N1945:Q1945"/>
    <mergeCell ref="R1945:U1945"/>
    <mergeCell ref="V1945:W1945"/>
    <mergeCell ref="D1946:E1946"/>
    <mergeCell ref="F1946:J1946"/>
    <mergeCell ref="K1946:M1946"/>
    <mergeCell ref="N1946:Q1946"/>
    <mergeCell ref="R1946:U1946"/>
    <mergeCell ref="V1946:W1946"/>
    <mergeCell ref="D1947:E1947"/>
    <mergeCell ref="F1947:J1947"/>
    <mergeCell ref="K1947:M1947"/>
    <mergeCell ref="N1947:Q1947"/>
    <mergeCell ref="R1947:U1947"/>
    <mergeCell ref="V1947:W1947"/>
    <mergeCell ref="D1948:E1948"/>
    <mergeCell ref="F1948:J1948"/>
    <mergeCell ref="K1948:M1948"/>
    <mergeCell ref="N1948:Q1948"/>
    <mergeCell ref="R1948:U1948"/>
    <mergeCell ref="V1948:W1948"/>
    <mergeCell ref="D1949:E1949"/>
    <mergeCell ref="F1949:J1949"/>
    <mergeCell ref="K1949:M1949"/>
    <mergeCell ref="N1949:Q1949"/>
    <mergeCell ref="R1949:U1949"/>
    <mergeCell ref="V1949:W1949"/>
    <mergeCell ref="D1950:E1950"/>
    <mergeCell ref="F1950:J1950"/>
    <mergeCell ref="K1950:M1950"/>
    <mergeCell ref="N1950:Q1950"/>
    <mergeCell ref="R1950:U1950"/>
    <mergeCell ref="V1950:W1950"/>
    <mergeCell ref="D1939:E1939"/>
    <mergeCell ref="F1939:J1939"/>
    <mergeCell ref="K1939:M1939"/>
    <mergeCell ref="N1939:Q1939"/>
    <mergeCell ref="R1939:U1939"/>
    <mergeCell ref="V1939:W1939"/>
    <mergeCell ref="D1940:E1940"/>
    <mergeCell ref="F1940:J1940"/>
    <mergeCell ref="K1940:M1940"/>
    <mergeCell ref="N1940:Q1940"/>
    <mergeCell ref="R1940:U1940"/>
    <mergeCell ref="V1940:W1940"/>
    <mergeCell ref="D1941:E1941"/>
    <mergeCell ref="F1941:J1941"/>
    <mergeCell ref="K1941:M1941"/>
    <mergeCell ref="N1941:Q1941"/>
    <mergeCell ref="R1941:U1941"/>
    <mergeCell ref="V1941:W1941"/>
    <mergeCell ref="D1942:E1942"/>
    <mergeCell ref="F1942:J1942"/>
    <mergeCell ref="K1942:M1942"/>
    <mergeCell ref="N1942:Q1942"/>
    <mergeCell ref="R1942:U1942"/>
    <mergeCell ref="V1942:W1942"/>
    <mergeCell ref="D1943:E1943"/>
    <mergeCell ref="F1943:J1943"/>
    <mergeCell ref="K1943:M1943"/>
    <mergeCell ref="N1943:Q1943"/>
    <mergeCell ref="R1943:U1943"/>
    <mergeCell ref="V1943:W1943"/>
    <mergeCell ref="D1944:E1944"/>
    <mergeCell ref="F1944:J1944"/>
    <mergeCell ref="K1944:M1944"/>
    <mergeCell ref="N1944:Q1944"/>
    <mergeCell ref="R1944:U1944"/>
    <mergeCell ref="V1944:W1944"/>
    <mergeCell ref="D1933:E1933"/>
    <mergeCell ref="F1933:J1933"/>
    <mergeCell ref="K1933:M1933"/>
    <mergeCell ref="N1933:Q1933"/>
    <mergeCell ref="R1933:U1933"/>
    <mergeCell ref="V1933:W1933"/>
    <mergeCell ref="T1931:U1932"/>
    <mergeCell ref="X1931:Y1932"/>
    <mergeCell ref="D1934:E1934"/>
    <mergeCell ref="F1934:J1934"/>
    <mergeCell ref="K1934:M1934"/>
    <mergeCell ref="N1934:Q1934"/>
    <mergeCell ref="R1934:U1934"/>
    <mergeCell ref="V1934:W1934"/>
    <mergeCell ref="D1935:E1935"/>
    <mergeCell ref="F1935:J1935"/>
    <mergeCell ref="K1935:M1935"/>
    <mergeCell ref="N1935:Q1935"/>
    <mergeCell ref="R1935:U1935"/>
    <mergeCell ref="V1935:W1935"/>
    <mergeCell ref="D1936:E1936"/>
    <mergeCell ref="F1936:J1936"/>
    <mergeCell ref="K1936:M1936"/>
    <mergeCell ref="N1936:Q1936"/>
    <mergeCell ref="R1936:U1936"/>
    <mergeCell ref="V1936:W1936"/>
    <mergeCell ref="D1937:E1937"/>
    <mergeCell ref="F1937:J1937"/>
    <mergeCell ref="K1937:M1937"/>
    <mergeCell ref="N1937:Q1937"/>
    <mergeCell ref="R1937:U1937"/>
    <mergeCell ref="V1937:W1937"/>
    <mergeCell ref="D1938:E1938"/>
    <mergeCell ref="F1938:J1938"/>
    <mergeCell ref="K1938:M1938"/>
    <mergeCell ref="N1938:Q1938"/>
    <mergeCell ref="R1938:U1938"/>
    <mergeCell ref="V1938:W1938"/>
    <mergeCell ref="D1921:E1921"/>
    <mergeCell ref="F1921:J1921"/>
    <mergeCell ref="K1921:M1921"/>
    <mergeCell ref="N1921:Q1921"/>
    <mergeCell ref="R1921:U1921"/>
    <mergeCell ref="V1921:W1921"/>
    <mergeCell ref="X1921:Y1921"/>
    <mergeCell ref="Z1921:AA1921"/>
    <mergeCell ref="AB1921:AC1921"/>
    <mergeCell ref="AD1921:AE1921"/>
    <mergeCell ref="AF1921:AG1921"/>
    <mergeCell ref="AH1921:AJ1921"/>
    <mergeCell ref="D1922:E1922"/>
    <mergeCell ref="F1922:J1922"/>
    <mergeCell ref="K1922:M1922"/>
    <mergeCell ref="N1922:Q1922"/>
    <mergeCell ref="R1922:U1922"/>
    <mergeCell ref="V1922:W1922"/>
    <mergeCell ref="X1922:Y1922"/>
    <mergeCell ref="Z1922:AA1922"/>
    <mergeCell ref="AB1922:AC1922"/>
    <mergeCell ref="AD1922:AE1922"/>
    <mergeCell ref="AF1922:AG1922"/>
    <mergeCell ref="AH1922:AJ1922"/>
    <mergeCell ref="B1923:E1923"/>
    <mergeCell ref="B1924:F1924"/>
    <mergeCell ref="H1924:R1924"/>
    <mergeCell ref="AB1925:AG1929"/>
    <mergeCell ref="B1926:E1926"/>
    <mergeCell ref="H1926:N1926"/>
    <mergeCell ref="O1926:R1926"/>
    <mergeCell ref="T1926:AA1926"/>
    <mergeCell ref="Z1931:AA1932"/>
    <mergeCell ref="AB1931:AB1932"/>
    <mergeCell ref="AC1931:AC1932"/>
    <mergeCell ref="AE1931:AE1932"/>
    <mergeCell ref="B1931:B1932"/>
    <mergeCell ref="D1931:E1932"/>
    <mergeCell ref="G1931:H1932"/>
    <mergeCell ref="J1931:M1932"/>
    <mergeCell ref="N1931:O1932"/>
    <mergeCell ref="Q1931:S1932"/>
    <mergeCell ref="AF1931:AF1932"/>
    <mergeCell ref="AG1931:AH1932"/>
    <mergeCell ref="D1918:E1918"/>
    <mergeCell ref="F1918:J1918"/>
    <mergeCell ref="K1918:M1918"/>
    <mergeCell ref="N1918:Q1918"/>
    <mergeCell ref="R1918:U1918"/>
    <mergeCell ref="V1918:W1918"/>
    <mergeCell ref="X1918:Y1918"/>
    <mergeCell ref="Z1918:AA1918"/>
    <mergeCell ref="AB1918:AC1918"/>
    <mergeCell ref="AD1918:AE1918"/>
    <mergeCell ref="AF1918:AG1918"/>
    <mergeCell ref="AH1918:AJ1918"/>
    <mergeCell ref="D1919:E1919"/>
    <mergeCell ref="F1919:J1919"/>
    <mergeCell ref="K1919:M1919"/>
    <mergeCell ref="N1919:Q1919"/>
    <mergeCell ref="R1919:U1919"/>
    <mergeCell ref="V1919:W1919"/>
    <mergeCell ref="X1919:Y1919"/>
    <mergeCell ref="Z1919:AA1919"/>
    <mergeCell ref="AB1919:AC1919"/>
    <mergeCell ref="AD1919:AE1919"/>
    <mergeCell ref="AF1919:AG1919"/>
    <mergeCell ref="AH1919:AJ1919"/>
    <mergeCell ref="D1920:E1920"/>
    <mergeCell ref="F1920:J1920"/>
    <mergeCell ref="K1920:M1920"/>
    <mergeCell ref="N1920:Q1920"/>
    <mergeCell ref="R1920:U1920"/>
    <mergeCell ref="V1920:W1920"/>
    <mergeCell ref="X1920:Y1920"/>
    <mergeCell ref="Z1920:AA1920"/>
    <mergeCell ref="AB1920:AC1920"/>
    <mergeCell ref="AD1920:AE1920"/>
    <mergeCell ref="AF1920:AG1920"/>
    <mergeCell ref="AH1920:AJ1920"/>
    <mergeCell ref="D1915:E1915"/>
    <mergeCell ref="F1915:J1915"/>
    <mergeCell ref="K1915:M1915"/>
    <mergeCell ref="N1915:Q1915"/>
    <mergeCell ref="R1915:U1915"/>
    <mergeCell ref="V1915:W1915"/>
    <mergeCell ref="X1915:Y1915"/>
    <mergeCell ref="Z1915:AA1915"/>
    <mergeCell ref="AB1915:AC1915"/>
    <mergeCell ref="AD1915:AE1915"/>
    <mergeCell ref="AF1915:AG1915"/>
    <mergeCell ref="AH1915:AJ1915"/>
    <mergeCell ref="D1916:E1916"/>
    <mergeCell ref="F1916:J1916"/>
    <mergeCell ref="K1916:M1916"/>
    <mergeCell ref="N1916:Q1916"/>
    <mergeCell ref="R1916:U1916"/>
    <mergeCell ref="V1916:W1916"/>
    <mergeCell ref="X1916:Y1916"/>
    <mergeCell ref="Z1916:AA1916"/>
    <mergeCell ref="AB1916:AC1916"/>
    <mergeCell ref="AD1916:AE1916"/>
    <mergeCell ref="AF1916:AG1916"/>
    <mergeCell ref="AH1916:AJ1916"/>
    <mergeCell ref="D1917:E1917"/>
    <mergeCell ref="F1917:J1917"/>
    <mergeCell ref="K1917:M1917"/>
    <mergeCell ref="N1917:Q1917"/>
    <mergeCell ref="R1917:U1917"/>
    <mergeCell ref="V1917:W1917"/>
    <mergeCell ref="X1917:Y1917"/>
    <mergeCell ref="Z1917:AA1917"/>
    <mergeCell ref="AB1917:AC1917"/>
    <mergeCell ref="AD1917:AE1917"/>
    <mergeCell ref="AF1917:AG1917"/>
    <mergeCell ref="AH1917:AJ1917"/>
    <mergeCell ref="D1912:E1912"/>
    <mergeCell ref="F1912:J1912"/>
    <mergeCell ref="K1912:M1912"/>
    <mergeCell ref="N1912:Q1912"/>
    <mergeCell ref="R1912:U1912"/>
    <mergeCell ref="V1912:W1912"/>
    <mergeCell ref="X1912:Y1912"/>
    <mergeCell ref="Z1912:AA1912"/>
    <mergeCell ref="AB1912:AC1912"/>
    <mergeCell ref="AD1912:AE1912"/>
    <mergeCell ref="AF1912:AG1912"/>
    <mergeCell ref="AH1912:AJ1912"/>
    <mergeCell ref="D1913:E1913"/>
    <mergeCell ref="F1913:J1913"/>
    <mergeCell ref="K1913:M1913"/>
    <mergeCell ref="N1913:Q1913"/>
    <mergeCell ref="R1913:U1913"/>
    <mergeCell ref="V1913:W1913"/>
    <mergeCell ref="X1913:Y1913"/>
    <mergeCell ref="Z1913:AA1913"/>
    <mergeCell ref="AB1913:AC1913"/>
    <mergeCell ref="AD1913:AE1913"/>
    <mergeCell ref="AF1913:AG1913"/>
    <mergeCell ref="AH1913:AJ1913"/>
    <mergeCell ref="D1914:E1914"/>
    <mergeCell ref="F1914:J1914"/>
    <mergeCell ref="K1914:M1914"/>
    <mergeCell ref="N1914:Q1914"/>
    <mergeCell ref="R1914:U1914"/>
    <mergeCell ref="V1914:W1914"/>
    <mergeCell ref="X1914:Y1914"/>
    <mergeCell ref="Z1914:AA1914"/>
    <mergeCell ref="AB1914:AC1914"/>
    <mergeCell ref="AD1914:AE1914"/>
    <mergeCell ref="AF1914:AG1914"/>
    <mergeCell ref="AH1914:AJ1914"/>
    <mergeCell ref="D1909:E1909"/>
    <mergeCell ref="F1909:J1909"/>
    <mergeCell ref="K1909:M1909"/>
    <mergeCell ref="N1909:Q1909"/>
    <mergeCell ref="R1909:U1909"/>
    <mergeCell ref="V1909:W1909"/>
    <mergeCell ref="X1909:Y1909"/>
    <mergeCell ref="Z1909:AA1909"/>
    <mergeCell ref="AB1909:AC1909"/>
    <mergeCell ref="AD1909:AE1909"/>
    <mergeCell ref="AF1909:AG1909"/>
    <mergeCell ref="AH1909:AJ1909"/>
    <mergeCell ref="D1910:E1910"/>
    <mergeCell ref="F1910:J1910"/>
    <mergeCell ref="K1910:M1910"/>
    <mergeCell ref="N1910:Q1910"/>
    <mergeCell ref="R1910:U1910"/>
    <mergeCell ref="V1910:W1910"/>
    <mergeCell ref="X1910:Y1910"/>
    <mergeCell ref="Z1910:AA1910"/>
    <mergeCell ref="AB1910:AC1910"/>
    <mergeCell ref="AD1910:AE1910"/>
    <mergeCell ref="AF1910:AG1910"/>
    <mergeCell ref="AH1910:AJ1910"/>
    <mergeCell ref="D1911:E1911"/>
    <mergeCell ref="F1911:J1911"/>
    <mergeCell ref="K1911:M1911"/>
    <mergeCell ref="N1911:Q1911"/>
    <mergeCell ref="R1911:U1911"/>
    <mergeCell ref="V1911:W1911"/>
    <mergeCell ref="X1911:Y1911"/>
    <mergeCell ref="Z1911:AA1911"/>
    <mergeCell ref="AB1911:AC1911"/>
    <mergeCell ref="AD1911:AE1911"/>
    <mergeCell ref="AF1911:AG1911"/>
    <mergeCell ref="AH1911:AJ1911"/>
    <mergeCell ref="D1906:E1906"/>
    <mergeCell ref="F1906:J1906"/>
    <mergeCell ref="K1906:M1906"/>
    <mergeCell ref="N1906:Q1906"/>
    <mergeCell ref="R1906:U1906"/>
    <mergeCell ref="V1906:W1906"/>
    <mergeCell ref="X1906:Y1906"/>
    <mergeCell ref="Z1906:AA1906"/>
    <mergeCell ref="AB1906:AC1906"/>
    <mergeCell ref="AD1906:AE1906"/>
    <mergeCell ref="AF1906:AG1906"/>
    <mergeCell ref="AH1906:AJ1906"/>
    <mergeCell ref="D1907:E1907"/>
    <mergeCell ref="F1907:J1907"/>
    <mergeCell ref="K1907:M1907"/>
    <mergeCell ref="N1907:Q1907"/>
    <mergeCell ref="R1907:U1907"/>
    <mergeCell ref="V1907:W1907"/>
    <mergeCell ref="X1907:Y1907"/>
    <mergeCell ref="Z1907:AA1907"/>
    <mergeCell ref="AB1907:AC1907"/>
    <mergeCell ref="AD1907:AE1907"/>
    <mergeCell ref="AF1907:AG1907"/>
    <mergeCell ref="AH1907:AJ1907"/>
    <mergeCell ref="D1908:E1908"/>
    <mergeCell ref="F1908:J1908"/>
    <mergeCell ref="K1908:M1908"/>
    <mergeCell ref="N1908:Q1908"/>
    <mergeCell ref="R1908:U1908"/>
    <mergeCell ref="V1908:W1908"/>
    <mergeCell ref="X1908:Y1908"/>
    <mergeCell ref="Z1908:AA1908"/>
    <mergeCell ref="AB1908:AC1908"/>
    <mergeCell ref="AD1908:AE1908"/>
    <mergeCell ref="AF1908:AG1908"/>
    <mergeCell ref="AH1908:AJ1908"/>
    <mergeCell ref="D1903:E1903"/>
    <mergeCell ref="F1903:J1903"/>
    <mergeCell ref="K1903:M1903"/>
    <mergeCell ref="N1903:Q1903"/>
    <mergeCell ref="R1903:U1903"/>
    <mergeCell ref="V1903:W1903"/>
    <mergeCell ref="X1903:Y1903"/>
    <mergeCell ref="Z1903:AA1903"/>
    <mergeCell ref="AB1903:AC1903"/>
    <mergeCell ref="AD1903:AE1903"/>
    <mergeCell ref="AF1903:AG1903"/>
    <mergeCell ref="AH1903:AJ1903"/>
    <mergeCell ref="D1904:E1904"/>
    <mergeCell ref="F1904:J1904"/>
    <mergeCell ref="K1904:M1904"/>
    <mergeCell ref="N1904:Q1904"/>
    <mergeCell ref="R1904:U1904"/>
    <mergeCell ref="V1904:W1904"/>
    <mergeCell ref="X1904:Y1904"/>
    <mergeCell ref="Z1904:AA1904"/>
    <mergeCell ref="AB1904:AC1904"/>
    <mergeCell ref="AD1904:AE1904"/>
    <mergeCell ref="AF1904:AG1904"/>
    <mergeCell ref="AH1904:AJ1904"/>
    <mergeCell ref="D1905:E1905"/>
    <mergeCell ref="F1905:J1905"/>
    <mergeCell ref="K1905:M1905"/>
    <mergeCell ref="N1905:Q1905"/>
    <mergeCell ref="R1905:U1905"/>
    <mergeCell ref="V1905:W1905"/>
    <mergeCell ref="X1905:Y1905"/>
    <mergeCell ref="Z1905:AA1905"/>
    <mergeCell ref="AB1905:AC1905"/>
    <mergeCell ref="AD1905:AE1905"/>
    <mergeCell ref="AF1905:AG1905"/>
    <mergeCell ref="AH1905:AJ1905"/>
    <mergeCell ref="D1900:E1900"/>
    <mergeCell ref="F1900:J1900"/>
    <mergeCell ref="K1900:M1900"/>
    <mergeCell ref="N1900:Q1900"/>
    <mergeCell ref="R1900:U1900"/>
    <mergeCell ref="V1900:W1900"/>
    <mergeCell ref="X1900:Y1900"/>
    <mergeCell ref="Z1900:AA1900"/>
    <mergeCell ref="AB1900:AC1900"/>
    <mergeCell ref="AD1900:AE1900"/>
    <mergeCell ref="AF1900:AG1900"/>
    <mergeCell ref="AH1900:AJ1900"/>
    <mergeCell ref="D1901:E1901"/>
    <mergeCell ref="F1901:J1901"/>
    <mergeCell ref="K1901:M1901"/>
    <mergeCell ref="N1901:Q1901"/>
    <mergeCell ref="R1901:U1901"/>
    <mergeCell ref="V1901:W1901"/>
    <mergeCell ref="X1901:Y1901"/>
    <mergeCell ref="Z1901:AA1901"/>
    <mergeCell ref="AB1901:AC1901"/>
    <mergeCell ref="AD1901:AE1901"/>
    <mergeCell ref="AF1901:AG1901"/>
    <mergeCell ref="AH1901:AJ1901"/>
    <mergeCell ref="D1902:E1902"/>
    <mergeCell ref="F1902:J1902"/>
    <mergeCell ref="K1902:M1902"/>
    <mergeCell ref="N1902:Q1902"/>
    <mergeCell ref="R1902:U1902"/>
    <mergeCell ref="V1902:W1902"/>
    <mergeCell ref="X1902:Y1902"/>
    <mergeCell ref="Z1902:AA1902"/>
    <mergeCell ref="AB1902:AC1902"/>
    <mergeCell ref="AD1902:AE1902"/>
    <mergeCell ref="AF1902:AG1902"/>
    <mergeCell ref="AH1902:AJ1902"/>
    <mergeCell ref="D1897:E1897"/>
    <mergeCell ref="F1897:J1897"/>
    <mergeCell ref="K1897:M1897"/>
    <mergeCell ref="N1897:Q1897"/>
    <mergeCell ref="R1897:U1897"/>
    <mergeCell ref="V1897:W1897"/>
    <mergeCell ref="X1897:Y1897"/>
    <mergeCell ref="Z1897:AA1897"/>
    <mergeCell ref="AB1897:AC1897"/>
    <mergeCell ref="AD1897:AE1897"/>
    <mergeCell ref="AF1897:AG1897"/>
    <mergeCell ref="AH1897:AJ1897"/>
    <mergeCell ref="D1898:E1898"/>
    <mergeCell ref="F1898:J1898"/>
    <mergeCell ref="K1898:M1898"/>
    <mergeCell ref="N1898:Q1898"/>
    <mergeCell ref="R1898:U1898"/>
    <mergeCell ref="V1898:W1898"/>
    <mergeCell ref="X1898:Y1898"/>
    <mergeCell ref="Z1898:AA1898"/>
    <mergeCell ref="AB1898:AC1898"/>
    <mergeCell ref="AD1898:AE1898"/>
    <mergeCell ref="AF1898:AG1898"/>
    <mergeCell ref="AH1898:AJ1898"/>
    <mergeCell ref="D1899:E1899"/>
    <mergeCell ref="F1899:J1899"/>
    <mergeCell ref="K1899:M1899"/>
    <mergeCell ref="N1899:Q1899"/>
    <mergeCell ref="R1899:U1899"/>
    <mergeCell ref="V1899:W1899"/>
    <mergeCell ref="X1899:Y1899"/>
    <mergeCell ref="Z1899:AA1899"/>
    <mergeCell ref="AB1899:AC1899"/>
    <mergeCell ref="AD1899:AE1899"/>
    <mergeCell ref="AF1899:AG1899"/>
    <mergeCell ref="AH1899:AJ1899"/>
    <mergeCell ref="D1894:E1894"/>
    <mergeCell ref="F1894:J1894"/>
    <mergeCell ref="K1894:M1894"/>
    <mergeCell ref="N1894:Q1894"/>
    <mergeCell ref="R1894:U1894"/>
    <mergeCell ref="V1894:W1894"/>
    <mergeCell ref="X1894:Y1894"/>
    <mergeCell ref="Z1894:AA1894"/>
    <mergeCell ref="AB1894:AC1894"/>
    <mergeCell ref="AD1894:AE1894"/>
    <mergeCell ref="AF1894:AG1894"/>
    <mergeCell ref="AH1894:AJ1894"/>
    <mergeCell ref="D1895:E1895"/>
    <mergeCell ref="F1895:J1895"/>
    <mergeCell ref="K1895:M1895"/>
    <mergeCell ref="N1895:Q1895"/>
    <mergeCell ref="R1895:U1895"/>
    <mergeCell ref="V1895:W1895"/>
    <mergeCell ref="X1895:Y1895"/>
    <mergeCell ref="Z1895:AA1895"/>
    <mergeCell ref="AB1895:AC1895"/>
    <mergeCell ref="AD1895:AE1895"/>
    <mergeCell ref="AF1895:AG1895"/>
    <mergeCell ref="AH1895:AJ1895"/>
    <mergeCell ref="D1896:E1896"/>
    <mergeCell ref="F1896:J1896"/>
    <mergeCell ref="K1896:M1896"/>
    <mergeCell ref="N1896:Q1896"/>
    <mergeCell ref="R1896:U1896"/>
    <mergeCell ref="V1896:W1896"/>
    <mergeCell ref="X1896:Y1896"/>
    <mergeCell ref="Z1896:AA1896"/>
    <mergeCell ref="AB1896:AC1896"/>
    <mergeCell ref="AD1896:AE1896"/>
    <mergeCell ref="AF1896:AG1896"/>
    <mergeCell ref="AH1896:AJ1896"/>
    <mergeCell ref="D1891:E1891"/>
    <mergeCell ref="F1891:J1891"/>
    <mergeCell ref="K1891:M1891"/>
    <mergeCell ref="N1891:Q1891"/>
    <mergeCell ref="R1891:U1891"/>
    <mergeCell ref="V1891:W1891"/>
    <mergeCell ref="X1891:Y1891"/>
    <mergeCell ref="Z1891:AA1891"/>
    <mergeCell ref="AB1891:AC1891"/>
    <mergeCell ref="AD1891:AE1891"/>
    <mergeCell ref="AF1891:AG1891"/>
    <mergeCell ref="AH1891:AJ1891"/>
    <mergeCell ref="D1892:E1892"/>
    <mergeCell ref="F1892:J1892"/>
    <mergeCell ref="K1892:M1892"/>
    <mergeCell ref="N1892:Q1892"/>
    <mergeCell ref="R1892:U1892"/>
    <mergeCell ref="V1892:W1892"/>
    <mergeCell ref="X1892:Y1892"/>
    <mergeCell ref="Z1892:AA1892"/>
    <mergeCell ref="AB1892:AC1892"/>
    <mergeCell ref="AD1892:AE1892"/>
    <mergeCell ref="AF1892:AG1892"/>
    <mergeCell ref="AH1892:AJ1892"/>
    <mergeCell ref="D1893:E1893"/>
    <mergeCell ref="F1893:J1893"/>
    <mergeCell ref="K1893:M1893"/>
    <mergeCell ref="N1893:Q1893"/>
    <mergeCell ref="R1893:U1893"/>
    <mergeCell ref="V1893:W1893"/>
    <mergeCell ref="X1893:Y1893"/>
    <mergeCell ref="Z1893:AA1893"/>
    <mergeCell ref="AB1893:AC1893"/>
    <mergeCell ref="AD1893:AE1893"/>
    <mergeCell ref="AF1893:AG1893"/>
    <mergeCell ref="AH1893:AJ1893"/>
    <mergeCell ref="D1888:E1888"/>
    <mergeCell ref="F1888:J1888"/>
    <mergeCell ref="K1888:M1888"/>
    <mergeCell ref="N1888:Q1888"/>
    <mergeCell ref="R1888:U1888"/>
    <mergeCell ref="V1888:W1888"/>
    <mergeCell ref="X1888:Y1888"/>
    <mergeCell ref="Z1888:AA1888"/>
    <mergeCell ref="AB1888:AC1888"/>
    <mergeCell ref="AD1888:AE1888"/>
    <mergeCell ref="AF1888:AG1888"/>
    <mergeCell ref="AH1888:AJ1888"/>
    <mergeCell ref="D1889:E1889"/>
    <mergeCell ref="F1889:J1889"/>
    <mergeCell ref="K1889:M1889"/>
    <mergeCell ref="N1889:Q1889"/>
    <mergeCell ref="R1889:U1889"/>
    <mergeCell ref="V1889:W1889"/>
    <mergeCell ref="X1889:Y1889"/>
    <mergeCell ref="Z1889:AA1889"/>
    <mergeCell ref="AB1889:AC1889"/>
    <mergeCell ref="AD1889:AE1889"/>
    <mergeCell ref="AF1889:AG1889"/>
    <mergeCell ref="AH1889:AJ1889"/>
    <mergeCell ref="D1890:E1890"/>
    <mergeCell ref="F1890:J1890"/>
    <mergeCell ref="K1890:M1890"/>
    <mergeCell ref="N1890:Q1890"/>
    <mergeCell ref="R1890:U1890"/>
    <mergeCell ref="V1890:W1890"/>
    <mergeCell ref="X1890:Y1890"/>
    <mergeCell ref="Z1890:AA1890"/>
    <mergeCell ref="AB1890:AC1890"/>
    <mergeCell ref="AD1890:AE1890"/>
    <mergeCell ref="AF1890:AG1890"/>
    <mergeCell ref="AH1890:AJ1890"/>
    <mergeCell ref="D1885:E1885"/>
    <mergeCell ref="F1885:J1885"/>
    <mergeCell ref="K1885:M1885"/>
    <mergeCell ref="N1885:Q1885"/>
    <mergeCell ref="R1885:U1885"/>
    <mergeCell ref="V1885:W1885"/>
    <mergeCell ref="X1885:Y1885"/>
    <mergeCell ref="Z1885:AA1885"/>
    <mergeCell ref="AB1885:AC1885"/>
    <mergeCell ref="AD1885:AE1885"/>
    <mergeCell ref="AF1885:AG1885"/>
    <mergeCell ref="AH1885:AJ1885"/>
    <mergeCell ref="D1886:E1886"/>
    <mergeCell ref="F1886:J1886"/>
    <mergeCell ref="K1886:M1886"/>
    <mergeCell ref="N1886:Q1886"/>
    <mergeCell ref="R1886:U1886"/>
    <mergeCell ref="V1886:W1886"/>
    <mergeCell ref="X1886:Y1886"/>
    <mergeCell ref="Z1886:AA1886"/>
    <mergeCell ref="AB1886:AC1886"/>
    <mergeCell ref="AD1886:AE1886"/>
    <mergeCell ref="AF1886:AG1886"/>
    <mergeCell ref="AH1886:AJ1886"/>
    <mergeCell ref="D1887:E1887"/>
    <mergeCell ref="F1887:J1887"/>
    <mergeCell ref="K1887:M1887"/>
    <mergeCell ref="N1887:Q1887"/>
    <mergeCell ref="R1887:U1887"/>
    <mergeCell ref="V1887:W1887"/>
    <mergeCell ref="X1887:Y1887"/>
    <mergeCell ref="Z1887:AA1887"/>
    <mergeCell ref="AB1887:AC1887"/>
    <mergeCell ref="AD1887:AE1887"/>
    <mergeCell ref="AF1887:AG1887"/>
    <mergeCell ref="AH1887:AJ1887"/>
    <mergeCell ref="B1875:F1875"/>
    <mergeCell ref="H1875:R1875"/>
    <mergeCell ref="AB1876:AG1880"/>
    <mergeCell ref="B1877:E1877"/>
    <mergeCell ref="H1877:N1877"/>
    <mergeCell ref="O1877:R1877"/>
    <mergeCell ref="T1877:AA1877"/>
    <mergeCell ref="B1882:B1883"/>
    <mergeCell ref="D1882:E1883"/>
    <mergeCell ref="G1882:H1883"/>
    <mergeCell ref="J1882:M1883"/>
    <mergeCell ref="N1882:O1883"/>
    <mergeCell ref="Q1882:S1883"/>
    <mergeCell ref="T1882:U1883"/>
    <mergeCell ref="X1882:Y1883"/>
    <mergeCell ref="Z1882:AA1883"/>
    <mergeCell ref="AB1882:AB1883"/>
    <mergeCell ref="AC1882:AC1883"/>
    <mergeCell ref="AE1882:AE1883"/>
    <mergeCell ref="AF1882:AF1883"/>
    <mergeCell ref="AG1882:AH1883"/>
    <mergeCell ref="D1884:E1884"/>
    <mergeCell ref="F1884:J1884"/>
    <mergeCell ref="K1884:M1884"/>
    <mergeCell ref="N1884:Q1884"/>
    <mergeCell ref="R1884:U1884"/>
    <mergeCell ref="V1884:W1884"/>
    <mergeCell ref="X1884:Y1884"/>
    <mergeCell ref="Z1884:AA1884"/>
    <mergeCell ref="AB1884:AC1884"/>
    <mergeCell ref="AD1884:AE1884"/>
    <mergeCell ref="AF1884:AG1884"/>
    <mergeCell ref="AH1884:AJ1884"/>
    <mergeCell ref="D1866:E1866"/>
    <mergeCell ref="F1866:J1866"/>
    <mergeCell ref="K1866:M1866"/>
    <mergeCell ref="N1866:Q1866"/>
    <mergeCell ref="R1866:U1866"/>
    <mergeCell ref="V1866:W1866"/>
    <mergeCell ref="D1867:E1867"/>
    <mergeCell ref="F1867:J1867"/>
    <mergeCell ref="K1867:M1867"/>
    <mergeCell ref="N1867:Q1867"/>
    <mergeCell ref="R1867:U1867"/>
    <mergeCell ref="V1867:W1867"/>
    <mergeCell ref="D1868:E1868"/>
    <mergeCell ref="F1868:J1868"/>
    <mergeCell ref="K1868:M1868"/>
    <mergeCell ref="N1868:Q1868"/>
    <mergeCell ref="R1868:U1868"/>
    <mergeCell ref="V1868:W1868"/>
    <mergeCell ref="D1869:E1869"/>
    <mergeCell ref="F1869:J1869"/>
    <mergeCell ref="K1869:M1869"/>
    <mergeCell ref="N1869:Q1869"/>
    <mergeCell ref="R1869:U1869"/>
    <mergeCell ref="V1869:W1869"/>
    <mergeCell ref="D1870:E1870"/>
    <mergeCell ref="F1870:J1870"/>
    <mergeCell ref="K1870:M1870"/>
    <mergeCell ref="N1870:Q1870"/>
    <mergeCell ref="R1870:U1870"/>
    <mergeCell ref="V1870:W1870"/>
    <mergeCell ref="D1871:E1871"/>
    <mergeCell ref="F1871:J1871"/>
    <mergeCell ref="K1871:M1871"/>
    <mergeCell ref="N1871:Q1871"/>
    <mergeCell ref="R1871:U1871"/>
    <mergeCell ref="V1871:W1871"/>
    <mergeCell ref="D1860:E1860"/>
    <mergeCell ref="F1860:J1860"/>
    <mergeCell ref="K1860:M1860"/>
    <mergeCell ref="N1860:Q1860"/>
    <mergeCell ref="R1860:U1860"/>
    <mergeCell ref="V1860:W1860"/>
    <mergeCell ref="D1861:E1861"/>
    <mergeCell ref="F1861:J1861"/>
    <mergeCell ref="K1861:M1861"/>
    <mergeCell ref="N1861:Q1861"/>
    <mergeCell ref="R1861:U1861"/>
    <mergeCell ref="V1861:W1861"/>
    <mergeCell ref="D1862:E1862"/>
    <mergeCell ref="F1862:J1862"/>
    <mergeCell ref="K1862:M1862"/>
    <mergeCell ref="N1862:Q1862"/>
    <mergeCell ref="R1862:U1862"/>
    <mergeCell ref="V1862:W1862"/>
    <mergeCell ref="D1863:E1863"/>
    <mergeCell ref="F1863:J1863"/>
    <mergeCell ref="K1863:M1863"/>
    <mergeCell ref="N1863:Q1863"/>
    <mergeCell ref="R1863:U1863"/>
    <mergeCell ref="V1863:W1863"/>
    <mergeCell ref="D1864:E1864"/>
    <mergeCell ref="F1864:J1864"/>
    <mergeCell ref="K1864:M1864"/>
    <mergeCell ref="N1864:Q1864"/>
    <mergeCell ref="R1864:U1864"/>
    <mergeCell ref="V1864:W1864"/>
    <mergeCell ref="D1865:E1865"/>
    <mergeCell ref="F1865:J1865"/>
    <mergeCell ref="K1865:M1865"/>
    <mergeCell ref="N1865:Q1865"/>
    <mergeCell ref="R1865:U1865"/>
    <mergeCell ref="V1865:W1865"/>
    <mergeCell ref="D1854:E1854"/>
    <mergeCell ref="F1854:J1854"/>
    <mergeCell ref="K1854:M1854"/>
    <mergeCell ref="N1854:Q1854"/>
    <mergeCell ref="R1854:U1854"/>
    <mergeCell ref="V1854:W1854"/>
    <mergeCell ref="D1855:E1855"/>
    <mergeCell ref="F1855:J1855"/>
    <mergeCell ref="K1855:M1855"/>
    <mergeCell ref="N1855:Q1855"/>
    <mergeCell ref="R1855:U1855"/>
    <mergeCell ref="V1855:W1855"/>
    <mergeCell ref="D1856:E1856"/>
    <mergeCell ref="F1856:J1856"/>
    <mergeCell ref="K1856:M1856"/>
    <mergeCell ref="N1856:Q1856"/>
    <mergeCell ref="R1856:U1856"/>
    <mergeCell ref="V1856:W1856"/>
    <mergeCell ref="D1857:E1857"/>
    <mergeCell ref="F1857:J1857"/>
    <mergeCell ref="K1857:M1857"/>
    <mergeCell ref="N1857:Q1857"/>
    <mergeCell ref="R1857:U1857"/>
    <mergeCell ref="V1857:W1857"/>
    <mergeCell ref="D1858:E1858"/>
    <mergeCell ref="F1858:J1858"/>
    <mergeCell ref="K1858:M1858"/>
    <mergeCell ref="N1858:Q1858"/>
    <mergeCell ref="R1858:U1858"/>
    <mergeCell ref="V1858:W1858"/>
    <mergeCell ref="D1859:E1859"/>
    <mergeCell ref="F1859:J1859"/>
    <mergeCell ref="K1859:M1859"/>
    <mergeCell ref="N1859:Q1859"/>
    <mergeCell ref="R1859:U1859"/>
    <mergeCell ref="V1859:W1859"/>
    <mergeCell ref="D1848:E1848"/>
    <mergeCell ref="F1848:J1848"/>
    <mergeCell ref="K1848:M1848"/>
    <mergeCell ref="N1848:Q1848"/>
    <mergeCell ref="R1848:U1848"/>
    <mergeCell ref="V1848:W1848"/>
    <mergeCell ref="T1846:U1847"/>
    <mergeCell ref="X1846:Y1847"/>
    <mergeCell ref="D1849:E1849"/>
    <mergeCell ref="F1849:J1849"/>
    <mergeCell ref="K1849:M1849"/>
    <mergeCell ref="N1849:Q1849"/>
    <mergeCell ref="R1849:U1849"/>
    <mergeCell ref="V1849:W1849"/>
    <mergeCell ref="D1850:E1850"/>
    <mergeCell ref="F1850:J1850"/>
    <mergeCell ref="K1850:M1850"/>
    <mergeCell ref="N1850:Q1850"/>
    <mergeCell ref="R1850:U1850"/>
    <mergeCell ref="V1850:W1850"/>
    <mergeCell ref="D1851:E1851"/>
    <mergeCell ref="F1851:J1851"/>
    <mergeCell ref="K1851:M1851"/>
    <mergeCell ref="N1851:Q1851"/>
    <mergeCell ref="R1851:U1851"/>
    <mergeCell ref="V1851:W1851"/>
    <mergeCell ref="D1852:E1852"/>
    <mergeCell ref="F1852:J1852"/>
    <mergeCell ref="K1852:M1852"/>
    <mergeCell ref="N1852:Q1852"/>
    <mergeCell ref="R1852:U1852"/>
    <mergeCell ref="V1852:W1852"/>
    <mergeCell ref="D1853:E1853"/>
    <mergeCell ref="F1853:J1853"/>
    <mergeCell ref="K1853:M1853"/>
    <mergeCell ref="N1853:Q1853"/>
    <mergeCell ref="R1853:U1853"/>
    <mergeCell ref="V1853:W1853"/>
    <mergeCell ref="D1836:E1836"/>
    <mergeCell ref="F1836:J1836"/>
    <mergeCell ref="K1836:M1836"/>
    <mergeCell ref="N1836:Q1836"/>
    <mergeCell ref="R1836:U1836"/>
    <mergeCell ref="V1836:W1836"/>
    <mergeCell ref="X1836:Y1836"/>
    <mergeCell ref="Z1836:AA1836"/>
    <mergeCell ref="AB1836:AC1836"/>
    <mergeCell ref="AD1836:AE1836"/>
    <mergeCell ref="AF1836:AG1836"/>
    <mergeCell ref="AH1836:AJ1836"/>
    <mergeCell ref="D1837:E1837"/>
    <mergeCell ref="F1837:J1837"/>
    <mergeCell ref="K1837:M1837"/>
    <mergeCell ref="N1837:Q1837"/>
    <mergeCell ref="R1837:U1837"/>
    <mergeCell ref="V1837:W1837"/>
    <mergeCell ref="X1837:Y1837"/>
    <mergeCell ref="Z1837:AA1837"/>
    <mergeCell ref="AB1837:AC1837"/>
    <mergeCell ref="AD1837:AE1837"/>
    <mergeCell ref="AF1837:AG1837"/>
    <mergeCell ref="AH1837:AJ1837"/>
    <mergeCell ref="B1838:E1838"/>
    <mergeCell ref="B1839:F1839"/>
    <mergeCell ref="H1839:R1839"/>
    <mergeCell ref="AB1840:AG1844"/>
    <mergeCell ref="B1841:E1841"/>
    <mergeCell ref="H1841:N1841"/>
    <mergeCell ref="O1841:R1841"/>
    <mergeCell ref="T1841:AA1841"/>
    <mergeCell ref="Z1846:AA1847"/>
    <mergeCell ref="AB1846:AB1847"/>
    <mergeCell ref="AC1846:AC1847"/>
    <mergeCell ref="AE1846:AE1847"/>
    <mergeCell ref="B1846:B1847"/>
    <mergeCell ref="D1846:E1847"/>
    <mergeCell ref="G1846:H1847"/>
    <mergeCell ref="J1846:M1847"/>
    <mergeCell ref="N1846:O1847"/>
    <mergeCell ref="Q1846:S1847"/>
    <mergeCell ref="AF1846:AF1847"/>
    <mergeCell ref="AG1846:AH1847"/>
    <mergeCell ref="D1833:E1833"/>
    <mergeCell ref="F1833:J1833"/>
    <mergeCell ref="K1833:M1833"/>
    <mergeCell ref="N1833:Q1833"/>
    <mergeCell ref="R1833:U1833"/>
    <mergeCell ref="V1833:W1833"/>
    <mergeCell ref="X1833:Y1833"/>
    <mergeCell ref="Z1833:AA1833"/>
    <mergeCell ref="AB1833:AC1833"/>
    <mergeCell ref="AD1833:AE1833"/>
    <mergeCell ref="AF1833:AG1833"/>
    <mergeCell ref="AH1833:AJ1833"/>
    <mergeCell ref="D1834:E1834"/>
    <mergeCell ref="F1834:J1834"/>
    <mergeCell ref="K1834:M1834"/>
    <mergeCell ref="N1834:Q1834"/>
    <mergeCell ref="R1834:U1834"/>
    <mergeCell ref="V1834:W1834"/>
    <mergeCell ref="X1834:Y1834"/>
    <mergeCell ref="Z1834:AA1834"/>
    <mergeCell ref="AB1834:AC1834"/>
    <mergeCell ref="AD1834:AE1834"/>
    <mergeCell ref="AF1834:AG1834"/>
    <mergeCell ref="AH1834:AJ1834"/>
    <mergeCell ref="D1835:E1835"/>
    <mergeCell ref="F1835:J1835"/>
    <mergeCell ref="K1835:M1835"/>
    <mergeCell ref="N1835:Q1835"/>
    <mergeCell ref="R1835:U1835"/>
    <mergeCell ref="V1835:W1835"/>
    <mergeCell ref="X1835:Y1835"/>
    <mergeCell ref="Z1835:AA1835"/>
    <mergeCell ref="AB1835:AC1835"/>
    <mergeCell ref="AD1835:AE1835"/>
    <mergeCell ref="AF1835:AG1835"/>
    <mergeCell ref="AH1835:AJ1835"/>
    <mergeCell ref="D1830:E1830"/>
    <mergeCell ref="F1830:J1830"/>
    <mergeCell ref="K1830:M1830"/>
    <mergeCell ref="N1830:Q1830"/>
    <mergeCell ref="R1830:U1830"/>
    <mergeCell ref="V1830:W1830"/>
    <mergeCell ref="X1830:Y1830"/>
    <mergeCell ref="Z1830:AA1830"/>
    <mergeCell ref="AB1830:AC1830"/>
    <mergeCell ref="AD1830:AE1830"/>
    <mergeCell ref="AF1830:AG1830"/>
    <mergeCell ref="AH1830:AJ1830"/>
    <mergeCell ref="D1831:E1831"/>
    <mergeCell ref="F1831:J1831"/>
    <mergeCell ref="K1831:M1831"/>
    <mergeCell ref="N1831:Q1831"/>
    <mergeCell ref="R1831:U1831"/>
    <mergeCell ref="V1831:W1831"/>
    <mergeCell ref="X1831:Y1831"/>
    <mergeCell ref="Z1831:AA1831"/>
    <mergeCell ref="AB1831:AC1831"/>
    <mergeCell ref="AD1831:AE1831"/>
    <mergeCell ref="AF1831:AG1831"/>
    <mergeCell ref="AH1831:AJ1831"/>
    <mergeCell ref="D1832:E1832"/>
    <mergeCell ref="F1832:J1832"/>
    <mergeCell ref="K1832:M1832"/>
    <mergeCell ref="N1832:Q1832"/>
    <mergeCell ref="R1832:U1832"/>
    <mergeCell ref="V1832:W1832"/>
    <mergeCell ref="X1832:Y1832"/>
    <mergeCell ref="Z1832:AA1832"/>
    <mergeCell ref="AB1832:AC1832"/>
    <mergeCell ref="AD1832:AE1832"/>
    <mergeCell ref="AF1832:AG1832"/>
    <mergeCell ref="AH1832:AJ1832"/>
    <mergeCell ref="D1827:E1827"/>
    <mergeCell ref="F1827:J1827"/>
    <mergeCell ref="K1827:M1827"/>
    <mergeCell ref="N1827:Q1827"/>
    <mergeCell ref="R1827:U1827"/>
    <mergeCell ref="V1827:W1827"/>
    <mergeCell ref="X1827:Y1827"/>
    <mergeCell ref="Z1827:AA1827"/>
    <mergeCell ref="AB1827:AC1827"/>
    <mergeCell ref="AD1827:AE1827"/>
    <mergeCell ref="AF1827:AG1827"/>
    <mergeCell ref="AH1827:AJ1827"/>
    <mergeCell ref="D1828:E1828"/>
    <mergeCell ref="F1828:J1828"/>
    <mergeCell ref="K1828:M1828"/>
    <mergeCell ref="N1828:Q1828"/>
    <mergeCell ref="R1828:U1828"/>
    <mergeCell ref="V1828:W1828"/>
    <mergeCell ref="X1828:Y1828"/>
    <mergeCell ref="Z1828:AA1828"/>
    <mergeCell ref="AB1828:AC1828"/>
    <mergeCell ref="AD1828:AE1828"/>
    <mergeCell ref="AF1828:AG1828"/>
    <mergeCell ref="AH1828:AJ1828"/>
    <mergeCell ref="D1829:E1829"/>
    <mergeCell ref="F1829:J1829"/>
    <mergeCell ref="K1829:M1829"/>
    <mergeCell ref="N1829:Q1829"/>
    <mergeCell ref="R1829:U1829"/>
    <mergeCell ref="V1829:W1829"/>
    <mergeCell ref="X1829:Y1829"/>
    <mergeCell ref="Z1829:AA1829"/>
    <mergeCell ref="AB1829:AC1829"/>
    <mergeCell ref="AD1829:AE1829"/>
    <mergeCell ref="AF1829:AG1829"/>
    <mergeCell ref="AH1829:AJ1829"/>
    <mergeCell ref="D1824:E1824"/>
    <mergeCell ref="F1824:J1824"/>
    <mergeCell ref="K1824:M1824"/>
    <mergeCell ref="N1824:Q1824"/>
    <mergeCell ref="R1824:U1824"/>
    <mergeCell ref="V1824:W1824"/>
    <mergeCell ref="X1824:Y1824"/>
    <mergeCell ref="Z1824:AA1824"/>
    <mergeCell ref="AB1824:AC1824"/>
    <mergeCell ref="AD1824:AE1824"/>
    <mergeCell ref="AF1824:AG1824"/>
    <mergeCell ref="AH1824:AJ1824"/>
    <mergeCell ref="D1825:E1825"/>
    <mergeCell ref="F1825:J1825"/>
    <mergeCell ref="K1825:M1825"/>
    <mergeCell ref="N1825:Q1825"/>
    <mergeCell ref="R1825:U1825"/>
    <mergeCell ref="V1825:W1825"/>
    <mergeCell ref="X1825:Y1825"/>
    <mergeCell ref="Z1825:AA1825"/>
    <mergeCell ref="AB1825:AC1825"/>
    <mergeCell ref="AD1825:AE1825"/>
    <mergeCell ref="AF1825:AG1825"/>
    <mergeCell ref="AH1825:AJ1825"/>
    <mergeCell ref="D1826:E1826"/>
    <mergeCell ref="F1826:J1826"/>
    <mergeCell ref="K1826:M1826"/>
    <mergeCell ref="N1826:Q1826"/>
    <mergeCell ref="R1826:U1826"/>
    <mergeCell ref="V1826:W1826"/>
    <mergeCell ref="X1826:Y1826"/>
    <mergeCell ref="Z1826:AA1826"/>
    <mergeCell ref="AB1826:AC1826"/>
    <mergeCell ref="AD1826:AE1826"/>
    <mergeCell ref="AF1826:AG1826"/>
    <mergeCell ref="AH1826:AJ1826"/>
    <mergeCell ref="D1821:E1821"/>
    <mergeCell ref="F1821:J1821"/>
    <mergeCell ref="K1821:M1821"/>
    <mergeCell ref="N1821:Q1821"/>
    <mergeCell ref="R1821:U1821"/>
    <mergeCell ref="V1821:W1821"/>
    <mergeCell ref="X1821:Y1821"/>
    <mergeCell ref="Z1821:AA1821"/>
    <mergeCell ref="AB1821:AC1821"/>
    <mergeCell ref="AD1821:AE1821"/>
    <mergeCell ref="AF1821:AG1821"/>
    <mergeCell ref="AH1821:AJ1821"/>
    <mergeCell ref="D1822:E1822"/>
    <mergeCell ref="F1822:J1822"/>
    <mergeCell ref="K1822:M1822"/>
    <mergeCell ref="N1822:Q1822"/>
    <mergeCell ref="R1822:U1822"/>
    <mergeCell ref="V1822:W1822"/>
    <mergeCell ref="X1822:Y1822"/>
    <mergeCell ref="Z1822:AA1822"/>
    <mergeCell ref="AB1822:AC1822"/>
    <mergeCell ref="AD1822:AE1822"/>
    <mergeCell ref="AF1822:AG1822"/>
    <mergeCell ref="AH1822:AJ1822"/>
    <mergeCell ref="D1823:E1823"/>
    <mergeCell ref="F1823:J1823"/>
    <mergeCell ref="K1823:M1823"/>
    <mergeCell ref="N1823:Q1823"/>
    <mergeCell ref="R1823:U1823"/>
    <mergeCell ref="V1823:W1823"/>
    <mergeCell ref="X1823:Y1823"/>
    <mergeCell ref="Z1823:AA1823"/>
    <mergeCell ref="AB1823:AC1823"/>
    <mergeCell ref="AD1823:AE1823"/>
    <mergeCell ref="AF1823:AG1823"/>
    <mergeCell ref="AH1823:AJ1823"/>
    <mergeCell ref="D1818:E1818"/>
    <mergeCell ref="F1818:J1818"/>
    <mergeCell ref="K1818:M1818"/>
    <mergeCell ref="N1818:Q1818"/>
    <mergeCell ref="R1818:U1818"/>
    <mergeCell ref="V1818:W1818"/>
    <mergeCell ref="X1818:Y1818"/>
    <mergeCell ref="Z1818:AA1818"/>
    <mergeCell ref="AB1818:AC1818"/>
    <mergeCell ref="AD1818:AE1818"/>
    <mergeCell ref="AF1818:AG1818"/>
    <mergeCell ref="AH1818:AJ1818"/>
    <mergeCell ref="D1819:E1819"/>
    <mergeCell ref="F1819:J1819"/>
    <mergeCell ref="K1819:M1819"/>
    <mergeCell ref="N1819:Q1819"/>
    <mergeCell ref="R1819:U1819"/>
    <mergeCell ref="V1819:W1819"/>
    <mergeCell ref="X1819:Y1819"/>
    <mergeCell ref="Z1819:AA1819"/>
    <mergeCell ref="AB1819:AC1819"/>
    <mergeCell ref="AD1819:AE1819"/>
    <mergeCell ref="AF1819:AG1819"/>
    <mergeCell ref="AH1819:AJ1819"/>
    <mergeCell ref="D1820:E1820"/>
    <mergeCell ref="F1820:J1820"/>
    <mergeCell ref="K1820:M1820"/>
    <mergeCell ref="N1820:Q1820"/>
    <mergeCell ref="R1820:U1820"/>
    <mergeCell ref="V1820:W1820"/>
    <mergeCell ref="X1820:Y1820"/>
    <mergeCell ref="Z1820:AA1820"/>
    <mergeCell ref="AB1820:AC1820"/>
    <mergeCell ref="AD1820:AE1820"/>
    <mergeCell ref="AF1820:AG1820"/>
    <mergeCell ref="AH1820:AJ1820"/>
    <mergeCell ref="D1815:E1815"/>
    <mergeCell ref="F1815:J1815"/>
    <mergeCell ref="K1815:M1815"/>
    <mergeCell ref="N1815:Q1815"/>
    <mergeCell ref="R1815:U1815"/>
    <mergeCell ref="V1815:W1815"/>
    <mergeCell ref="X1815:Y1815"/>
    <mergeCell ref="Z1815:AA1815"/>
    <mergeCell ref="AB1815:AC1815"/>
    <mergeCell ref="AD1815:AE1815"/>
    <mergeCell ref="AF1815:AG1815"/>
    <mergeCell ref="AH1815:AJ1815"/>
    <mergeCell ref="D1816:E1816"/>
    <mergeCell ref="F1816:J1816"/>
    <mergeCell ref="K1816:M1816"/>
    <mergeCell ref="N1816:Q1816"/>
    <mergeCell ref="R1816:U1816"/>
    <mergeCell ref="V1816:W1816"/>
    <mergeCell ref="X1816:Y1816"/>
    <mergeCell ref="Z1816:AA1816"/>
    <mergeCell ref="AB1816:AC1816"/>
    <mergeCell ref="AD1816:AE1816"/>
    <mergeCell ref="AF1816:AG1816"/>
    <mergeCell ref="AH1816:AJ1816"/>
    <mergeCell ref="D1817:E1817"/>
    <mergeCell ref="F1817:J1817"/>
    <mergeCell ref="K1817:M1817"/>
    <mergeCell ref="N1817:Q1817"/>
    <mergeCell ref="R1817:U1817"/>
    <mergeCell ref="V1817:W1817"/>
    <mergeCell ref="X1817:Y1817"/>
    <mergeCell ref="Z1817:AA1817"/>
    <mergeCell ref="AB1817:AC1817"/>
    <mergeCell ref="AD1817:AE1817"/>
    <mergeCell ref="AF1817:AG1817"/>
    <mergeCell ref="AH1817:AJ1817"/>
    <mergeCell ref="D1812:E1812"/>
    <mergeCell ref="F1812:J1812"/>
    <mergeCell ref="K1812:M1812"/>
    <mergeCell ref="N1812:Q1812"/>
    <mergeCell ref="R1812:U1812"/>
    <mergeCell ref="V1812:W1812"/>
    <mergeCell ref="X1812:Y1812"/>
    <mergeCell ref="Z1812:AA1812"/>
    <mergeCell ref="AB1812:AC1812"/>
    <mergeCell ref="AD1812:AE1812"/>
    <mergeCell ref="AF1812:AG1812"/>
    <mergeCell ref="AH1812:AJ1812"/>
    <mergeCell ref="D1813:E1813"/>
    <mergeCell ref="F1813:J1813"/>
    <mergeCell ref="K1813:M1813"/>
    <mergeCell ref="N1813:Q1813"/>
    <mergeCell ref="R1813:U1813"/>
    <mergeCell ref="V1813:W1813"/>
    <mergeCell ref="X1813:Y1813"/>
    <mergeCell ref="Z1813:AA1813"/>
    <mergeCell ref="AB1813:AC1813"/>
    <mergeCell ref="AD1813:AE1813"/>
    <mergeCell ref="AF1813:AG1813"/>
    <mergeCell ref="AH1813:AJ1813"/>
    <mergeCell ref="D1814:E1814"/>
    <mergeCell ref="F1814:J1814"/>
    <mergeCell ref="K1814:M1814"/>
    <mergeCell ref="N1814:Q1814"/>
    <mergeCell ref="R1814:U1814"/>
    <mergeCell ref="V1814:W1814"/>
    <mergeCell ref="X1814:Y1814"/>
    <mergeCell ref="Z1814:AA1814"/>
    <mergeCell ref="AB1814:AC1814"/>
    <mergeCell ref="AD1814:AE1814"/>
    <mergeCell ref="AF1814:AG1814"/>
    <mergeCell ref="AH1814:AJ1814"/>
    <mergeCell ref="D1809:E1809"/>
    <mergeCell ref="F1809:J1809"/>
    <mergeCell ref="K1809:M1809"/>
    <mergeCell ref="N1809:Q1809"/>
    <mergeCell ref="R1809:U1809"/>
    <mergeCell ref="V1809:W1809"/>
    <mergeCell ref="X1809:Y1809"/>
    <mergeCell ref="Z1809:AA1809"/>
    <mergeCell ref="AB1809:AC1809"/>
    <mergeCell ref="AD1809:AE1809"/>
    <mergeCell ref="AF1809:AG1809"/>
    <mergeCell ref="AH1809:AJ1809"/>
    <mergeCell ref="D1810:E1810"/>
    <mergeCell ref="F1810:J1810"/>
    <mergeCell ref="K1810:M1810"/>
    <mergeCell ref="N1810:Q1810"/>
    <mergeCell ref="R1810:U1810"/>
    <mergeCell ref="V1810:W1810"/>
    <mergeCell ref="X1810:Y1810"/>
    <mergeCell ref="Z1810:AA1810"/>
    <mergeCell ref="AB1810:AC1810"/>
    <mergeCell ref="AD1810:AE1810"/>
    <mergeCell ref="AF1810:AG1810"/>
    <mergeCell ref="AH1810:AJ1810"/>
    <mergeCell ref="D1811:E1811"/>
    <mergeCell ref="F1811:J1811"/>
    <mergeCell ref="K1811:M1811"/>
    <mergeCell ref="N1811:Q1811"/>
    <mergeCell ref="R1811:U1811"/>
    <mergeCell ref="V1811:W1811"/>
    <mergeCell ref="X1811:Y1811"/>
    <mergeCell ref="Z1811:AA1811"/>
    <mergeCell ref="AB1811:AC1811"/>
    <mergeCell ref="AD1811:AE1811"/>
    <mergeCell ref="AF1811:AG1811"/>
    <mergeCell ref="AH1811:AJ1811"/>
    <mergeCell ref="D1806:E1806"/>
    <mergeCell ref="F1806:J1806"/>
    <mergeCell ref="K1806:M1806"/>
    <mergeCell ref="N1806:Q1806"/>
    <mergeCell ref="R1806:U1806"/>
    <mergeCell ref="V1806:W1806"/>
    <mergeCell ref="X1806:Y1806"/>
    <mergeCell ref="Z1806:AA1806"/>
    <mergeCell ref="AB1806:AC1806"/>
    <mergeCell ref="AD1806:AE1806"/>
    <mergeCell ref="AF1806:AG1806"/>
    <mergeCell ref="AH1806:AJ1806"/>
    <mergeCell ref="D1807:E1807"/>
    <mergeCell ref="F1807:J1807"/>
    <mergeCell ref="K1807:M1807"/>
    <mergeCell ref="N1807:Q1807"/>
    <mergeCell ref="R1807:U1807"/>
    <mergeCell ref="V1807:W1807"/>
    <mergeCell ref="X1807:Y1807"/>
    <mergeCell ref="Z1807:AA1807"/>
    <mergeCell ref="AB1807:AC1807"/>
    <mergeCell ref="AD1807:AE1807"/>
    <mergeCell ref="AF1807:AG1807"/>
    <mergeCell ref="AH1807:AJ1807"/>
    <mergeCell ref="D1808:E1808"/>
    <mergeCell ref="F1808:J1808"/>
    <mergeCell ref="K1808:M1808"/>
    <mergeCell ref="N1808:Q1808"/>
    <mergeCell ref="R1808:U1808"/>
    <mergeCell ref="V1808:W1808"/>
    <mergeCell ref="X1808:Y1808"/>
    <mergeCell ref="Z1808:AA1808"/>
    <mergeCell ref="AB1808:AC1808"/>
    <mergeCell ref="AD1808:AE1808"/>
    <mergeCell ref="AF1808:AG1808"/>
    <mergeCell ref="AH1808:AJ1808"/>
    <mergeCell ref="D1803:E1803"/>
    <mergeCell ref="F1803:J1803"/>
    <mergeCell ref="K1803:M1803"/>
    <mergeCell ref="N1803:Q1803"/>
    <mergeCell ref="R1803:U1803"/>
    <mergeCell ref="V1803:W1803"/>
    <mergeCell ref="X1803:Y1803"/>
    <mergeCell ref="Z1803:AA1803"/>
    <mergeCell ref="AB1803:AC1803"/>
    <mergeCell ref="AD1803:AE1803"/>
    <mergeCell ref="AF1803:AG1803"/>
    <mergeCell ref="AH1803:AJ1803"/>
    <mergeCell ref="D1804:E1804"/>
    <mergeCell ref="F1804:J1804"/>
    <mergeCell ref="K1804:M1804"/>
    <mergeCell ref="N1804:Q1804"/>
    <mergeCell ref="R1804:U1804"/>
    <mergeCell ref="V1804:W1804"/>
    <mergeCell ref="X1804:Y1804"/>
    <mergeCell ref="Z1804:AA1804"/>
    <mergeCell ref="AB1804:AC1804"/>
    <mergeCell ref="AD1804:AE1804"/>
    <mergeCell ref="AF1804:AG1804"/>
    <mergeCell ref="AH1804:AJ1804"/>
    <mergeCell ref="D1805:E1805"/>
    <mergeCell ref="F1805:J1805"/>
    <mergeCell ref="K1805:M1805"/>
    <mergeCell ref="N1805:Q1805"/>
    <mergeCell ref="R1805:U1805"/>
    <mergeCell ref="V1805:W1805"/>
    <mergeCell ref="X1805:Y1805"/>
    <mergeCell ref="Z1805:AA1805"/>
    <mergeCell ref="AB1805:AC1805"/>
    <mergeCell ref="AD1805:AE1805"/>
    <mergeCell ref="AF1805:AG1805"/>
    <mergeCell ref="AH1805:AJ1805"/>
    <mergeCell ref="D1800:E1800"/>
    <mergeCell ref="F1800:J1800"/>
    <mergeCell ref="K1800:M1800"/>
    <mergeCell ref="N1800:Q1800"/>
    <mergeCell ref="R1800:U1800"/>
    <mergeCell ref="V1800:W1800"/>
    <mergeCell ref="X1800:Y1800"/>
    <mergeCell ref="Z1800:AA1800"/>
    <mergeCell ref="AB1800:AC1800"/>
    <mergeCell ref="AD1800:AE1800"/>
    <mergeCell ref="AF1800:AG1800"/>
    <mergeCell ref="AH1800:AJ1800"/>
    <mergeCell ref="D1801:E1801"/>
    <mergeCell ref="F1801:J1801"/>
    <mergeCell ref="K1801:M1801"/>
    <mergeCell ref="N1801:Q1801"/>
    <mergeCell ref="R1801:U1801"/>
    <mergeCell ref="V1801:W1801"/>
    <mergeCell ref="X1801:Y1801"/>
    <mergeCell ref="Z1801:AA1801"/>
    <mergeCell ref="AB1801:AC1801"/>
    <mergeCell ref="AD1801:AE1801"/>
    <mergeCell ref="AF1801:AG1801"/>
    <mergeCell ref="AH1801:AJ1801"/>
    <mergeCell ref="D1802:E1802"/>
    <mergeCell ref="F1802:J1802"/>
    <mergeCell ref="K1802:M1802"/>
    <mergeCell ref="N1802:Q1802"/>
    <mergeCell ref="R1802:U1802"/>
    <mergeCell ref="V1802:W1802"/>
    <mergeCell ref="X1802:Y1802"/>
    <mergeCell ref="Z1802:AA1802"/>
    <mergeCell ref="AB1802:AC1802"/>
    <mergeCell ref="AD1802:AE1802"/>
    <mergeCell ref="AF1802:AG1802"/>
    <mergeCell ref="AH1802:AJ1802"/>
    <mergeCell ref="B1790:F1790"/>
    <mergeCell ref="H1790:R1790"/>
    <mergeCell ref="AB1791:AG1795"/>
    <mergeCell ref="B1792:E1792"/>
    <mergeCell ref="H1792:N1792"/>
    <mergeCell ref="O1792:R1792"/>
    <mergeCell ref="T1792:AA1792"/>
    <mergeCell ref="B1797:B1798"/>
    <mergeCell ref="D1797:E1798"/>
    <mergeCell ref="G1797:H1798"/>
    <mergeCell ref="J1797:M1798"/>
    <mergeCell ref="N1797:O1798"/>
    <mergeCell ref="Q1797:S1798"/>
    <mergeCell ref="T1797:U1798"/>
    <mergeCell ref="X1797:Y1798"/>
    <mergeCell ref="Z1797:AA1798"/>
    <mergeCell ref="AB1797:AB1798"/>
    <mergeCell ref="AC1797:AC1798"/>
    <mergeCell ref="AE1797:AE1798"/>
    <mergeCell ref="AF1797:AF1798"/>
    <mergeCell ref="AG1797:AH1798"/>
    <mergeCell ref="D1799:E1799"/>
    <mergeCell ref="F1799:J1799"/>
    <mergeCell ref="K1799:M1799"/>
    <mergeCell ref="N1799:Q1799"/>
    <mergeCell ref="R1799:U1799"/>
    <mergeCell ref="V1799:W1799"/>
    <mergeCell ref="X1799:Y1799"/>
    <mergeCell ref="Z1799:AA1799"/>
    <mergeCell ref="AB1799:AC1799"/>
    <mergeCell ref="AD1799:AE1799"/>
    <mergeCell ref="AF1799:AG1799"/>
    <mergeCell ref="AH1799:AJ1799"/>
    <mergeCell ref="D1781:E1781"/>
    <mergeCell ref="F1781:J1781"/>
    <mergeCell ref="K1781:M1781"/>
    <mergeCell ref="N1781:Q1781"/>
    <mergeCell ref="R1781:U1781"/>
    <mergeCell ref="V1781:W1781"/>
    <mergeCell ref="D1782:E1782"/>
    <mergeCell ref="F1782:J1782"/>
    <mergeCell ref="K1782:M1782"/>
    <mergeCell ref="N1782:Q1782"/>
    <mergeCell ref="R1782:U1782"/>
    <mergeCell ref="V1782:W1782"/>
    <mergeCell ref="D1783:E1783"/>
    <mergeCell ref="F1783:J1783"/>
    <mergeCell ref="K1783:M1783"/>
    <mergeCell ref="N1783:Q1783"/>
    <mergeCell ref="R1783:U1783"/>
    <mergeCell ref="V1783:W1783"/>
    <mergeCell ref="D1784:E1784"/>
    <mergeCell ref="F1784:J1784"/>
    <mergeCell ref="K1784:M1784"/>
    <mergeCell ref="N1784:Q1784"/>
    <mergeCell ref="R1784:U1784"/>
    <mergeCell ref="V1784:W1784"/>
    <mergeCell ref="D1785:E1785"/>
    <mergeCell ref="F1785:J1785"/>
    <mergeCell ref="K1785:M1785"/>
    <mergeCell ref="N1785:Q1785"/>
    <mergeCell ref="R1785:U1785"/>
    <mergeCell ref="V1785:W1785"/>
    <mergeCell ref="D1786:E1786"/>
    <mergeCell ref="F1786:J1786"/>
    <mergeCell ref="K1786:M1786"/>
    <mergeCell ref="N1786:Q1786"/>
    <mergeCell ref="R1786:U1786"/>
    <mergeCell ref="V1786:W1786"/>
    <mergeCell ref="D1775:E1775"/>
    <mergeCell ref="F1775:J1775"/>
    <mergeCell ref="K1775:M1775"/>
    <mergeCell ref="N1775:Q1775"/>
    <mergeCell ref="R1775:U1775"/>
    <mergeCell ref="V1775:W1775"/>
    <mergeCell ref="D1776:E1776"/>
    <mergeCell ref="F1776:J1776"/>
    <mergeCell ref="K1776:M1776"/>
    <mergeCell ref="N1776:Q1776"/>
    <mergeCell ref="R1776:U1776"/>
    <mergeCell ref="V1776:W1776"/>
    <mergeCell ref="D1777:E1777"/>
    <mergeCell ref="F1777:J1777"/>
    <mergeCell ref="K1777:M1777"/>
    <mergeCell ref="N1777:Q1777"/>
    <mergeCell ref="R1777:U1777"/>
    <mergeCell ref="V1777:W1777"/>
    <mergeCell ref="D1778:E1778"/>
    <mergeCell ref="F1778:J1778"/>
    <mergeCell ref="K1778:M1778"/>
    <mergeCell ref="N1778:Q1778"/>
    <mergeCell ref="R1778:U1778"/>
    <mergeCell ref="V1778:W1778"/>
    <mergeCell ref="D1779:E1779"/>
    <mergeCell ref="F1779:J1779"/>
    <mergeCell ref="K1779:M1779"/>
    <mergeCell ref="N1779:Q1779"/>
    <mergeCell ref="R1779:U1779"/>
    <mergeCell ref="V1779:W1779"/>
    <mergeCell ref="D1780:E1780"/>
    <mergeCell ref="F1780:J1780"/>
    <mergeCell ref="K1780:M1780"/>
    <mergeCell ref="N1780:Q1780"/>
    <mergeCell ref="R1780:U1780"/>
    <mergeCell ref="V1780:W1780"/>
    <mergeCell ref="D1769:E1769"/>
    <mergeCell ref="F1769:J1769"/>
    <mergeCell ref="K1769:M1769"/>
    <mergeCell ref="N1769:Q1769"/>
    <mergeCell ref="R1769:U1769"/>
    <mergeCell ref="V1769:W1769"/>
    <mergeCell ref="D1770:E1770"/>
    <mergeCell ref="F1770:J1770"/>
    <mergeCell ref="K1770:M1770"/>
    <mergeCell ref="N1770:Q1770"/>
    <mergeCell ref="R1770:U1770"/>
    <mergeCell ref="V1770:W1770"/>
    <mergeCell ref="D1771:E1771"/>
    <mergeCell ref="F1771:J1771"/>
    <mergeCell ref="K1771:M1771"/>
    <mergeCell ref="N1771:Q1771"/>
    <mergeCell ref="R1771:U1771"/>
    <mergeCell ref="V1771:W1771"/>
    <mergeCell ref="D1772:E1772"/>
    <mergeCell ref="F1772:J1772"/>
    <mergeCell ref="K1772:M1772"/>
    <mergeCell ref="N1772:Q1772"/>
    <mergeCell ref="R1772:U1772"/>
    <mergeCell ref="V1772:W1772"/>
    <mergeCell ref="D1773:E1773"/>
    <mergeCell ref="F1773:J1773"/>
    <mergeCell ref="K1773:M1773"/>
    <mergeCell ref="N1773:Q1773"/>
    <mergeCell ref="R1773:U1773"/>
    <mergeCell ref="V1773:W1773"/>
    <mergeCell ref="D1774:E1774"/>
    <mergeCell ref="F1774:J1774"/>
    <mergeCell ref="K1774:M1774"/>
    <mergeCell ref="N1774:Q1774"/>
    <mergeCell ref="R1774:U1774"/>
    <mergeCell ref="V1774:W1774"/>
    <mergeCell ref="D1763:E1763"/>
    <mergeCell ref="F1763:J1763"/>
    <mergeCell ref="K1763:M1763"/>
    <mergeCell ref="N1763:Q1763"/>
    <mergeCell ref="R1763:U1763"/>
    <mergeCell ref="V1763:W1763"/>
    <mergeCell ref="T1761:U1762"/>
    <mergeCell ref="X1761:Y1762"/>
    <mergeCell ref="D1764:E1764"/>
    <mergeCell ref="F1764:J1764"/>
    <mergeCell ref="K1764:M1764"/>
    <mergeCell ref="N1764:Q1764"/>
    <mergeCell ref="R1764:U1764"/>
    <mergeCell ref="V1764:W1764"/>
    <mergeCell ref="D1765:E1765"/>
    <mergeCell ref="F1765:J1765"/>
    <mergeCell ref="K1765:M1765"/>
    <mergeCell ref="N1765:Q1765"/>
    <mergeCell ref="R1765:U1765"/>
    <mergeCell ref="V1765:W1765"/>
    <mergeCell ref="D1766:E1766"/>
    <mergeCell ref="F1766:J1766"/>
    <mergeCell ref="K1766:M1766"/>
    <mergeCell ref="N1766:Q1766"/>
    <mergeCell ref="R1766:U1766"/>
    <mergeCell ref="V1766:W1766"/>
    <mergeCell ref="D1767:E1767"/>
    <mergeCell ref="F1767:J1767"/>
    <mergeCell ref="K1767:M1767"/>
    <mergeCell ref="N1767:Q1767"/>
    <mergeCell ref="R1767:U1767"/>
    <mergeCell ref="V1767:W1767"/>
    <mergeCell ref="D1768:E1768"/>
    <mergeCell ref="F1768:J1768"/>
    <mergeCell ref="K1768:M1768"/>
    <mergeCell ref="N1768:Q1768"/>
    <mergeCell ref="R1768:U1768"/>
    <mergeCell ref="V1768:W1768"/>
    <mergeCell ref="D1751:E1751"/>
    <mergeCell ref="F1751:J1751"/>
    <mergeCell ref="K1751:M1751"/>
    <mergeCell ref="N1751:Q1751"/>
    <mergeCell ref="R1751:U1751"/>
    <mergeCell ref="V1751:W1751"/>
    <mergeCell ref="X1751:Y1751"/>
    <mergeCell ref="Z1751:AA1751"/>
    <mergeCell ref="AB1751:AC1751"/>
    <mergeCell ref="AD1751:AE1751"/>
    <mergeCell ref="AF1751:AG1751"/>
    <mergeCell ref="AH1751:AJ1751"/>
    <mergeCell ref="D1752:E1752"/>
    <mergeCell ref="F1752:J1752"/>
    <mergeCell ref="K1752:M1752"/>
    <mergeCell ref="N1752:Q1752"/>
    <mergeCell ref="R1752:U1752"/>
    <mergeCell ref="V1752:W1752"/>
    <mergeCell ref="X1752:Y1752"/>
    <mergeCell ref="Z1752:AA1752"/>
    <mergeCell ref="AB1752:AC1752"/>
    <mergeCell ref="AD1752:AE1752"/>
    <mergeCell ref="AF1752:AG1752"/>
    <mergeCell ref="AH1752:AJ1752"/>
    <mergeCell ref="B1753:E1753"/>
    <mergeCell ref="B1754:F1754"/>
    <mergeCell ref="H1754:R1754"/>
    <mergeCell ref="AB1755:AG1759"/>
    <mergeCell ref="B1756:E1756"/>
    <mergeCell ref="H1756:N1756"/>
    <mergeCell ref="O1756:R1756"/>
    <mergeCell ref="T1756:AA1756"/>
    <mergeCell ref="Z1761:AA1762"/>
    <mergeCell ref="AB1761:AB1762"/>
    <mergeCell ref="AC1761:AC1762"/>
    <mergeCell ref="AE1761:AE1762"/>
    <mergeCell ref="B1761:B1762"/>
    <mergeCell ref="D1761:E1762"/>
    <mergeCell ref="G1761:H1762"/>
    <mergeCell ref="J1761:M1762"/>
    <mergeCell ref="N1761:O1762"/>
    <mergeCell ref="Q1761:S1762"/>
    <mergeCell ref="AF1761:AF1762"/>
    <mergeCell ref="AG1761:AH1762"/>
    <mergeCell ref="D1748:E1748"/>
    <mergeCell ref="F1748:J1748"/>
    <mergeCell ref="K1748:M1748"/>
    <mergeCell ref="N1748:Q1748"/>
    <mergeCell ref="R1748:U1748"/>
    <mergeCell ref="V1748:W1748"/>
    <mergeCell ref="X1748:Y1748"/>
    <mergeCell ref="Z1748:AA1748"/>
    <mergeCell ref="AB1748:AC1748"/>
    <mergeCell ref="AD1748:AE1748"/>
    <mergeCell ref="AF1748:AG1748"/>
    <mergeCell ref="AH1748:AJ1748"/>
    <mergeCell ref="D1749:E1749"/>
    <mergeCell ref="F1749:J1749"/>
    <mergeCell ref="K1749:M1749"/>
    <mergeCell ref="N1749:Q1749"/>
    <mergeCell ref="R1749:U1749"/>
    <mergeCell ref="V1749:W1749"/>
    <mergeCell ref="X1749:Y1749"/>
    <mergeCell ref="Z1749:AA1749"/>
    <mergeCell ref="AB1749:AC1749"/>
    <mergeCell ref="AD1749:AE1749"/>
    <mergeCell ref="AF1749:AG1749"/>
    <mergeCell ref="AH1749:AJ1749"/>
    <mergeCell ref="D1750:E1750"/>
    <mergeCell ref="F1750:J1750"/>
    <mergeCell ref="K1750:M1750"/>
    <mergeCell ref="N1750:Q1750"/>
    <mergeCell ref="R1750:U1750"/>
    <mergeCell ref="V1750:W1750"/>
    <mergeCell ref="X1750:Y1750"/>
    <mergeCell ref="Z1750:AA1750"/>
    <mergeCell ref="AB1750:AC1750"/>
    <mergeCell ref="AD1750:AE1750"/>
    <mergeCell ref="AF1750:AG1750"/>
    <mergeCell ref="AH1750:AJ1750"/>
    <mergeCell ref="D1745:E1745"/>
    <mergeCell ref="F1745:J1745"/>
    <mergeCell ref="K1745:M1745"/>
    <mergeCell ref="N1745:Q1745"/>
    <mergeCell ref="R1745:U1745"/>
    <mergeCell ref="V1745:W1745"/>
    <mergeCell ref="X1745:Y1745"/>
    <mergeCell ref="Z1745:AA1745"/>
    <mergeCell ref="AB1745:AC1745"/>
    <mergeCell ref="AD1745:AE1745"/>
    <mergeCell ref="AF1745:AG1745"/>
    <mergeCell ref="AH1745:AJ1745"/>
    <mergeCell ref="D1746:E1746"/>
    <mergeCell ref="F1746:J1746"/>
    <mergeCell ref="K1746:M1746"/>
    <mergeCell ref="N1746:Q1746"/>
    <mergeCell ref="R1746:U1746"/>
    <mergeCell ref="V1746:W1746"/>
    <mergeCell ref="X1746:Y1746"/>
    <mergeCell ref="Z1746:AA1746"/>
    <mergeCell ref="AB1746:AC1746"/>
    <mergeCell ref="AD1746:AE1746"/>
    <mergeCell ref="AF1746:AG1746"/>
    <mergeCell ref="AH1746:AJ1746"/>
    <mergeCell ref="D1747:E1747"/>
    <mergeCell ref="F1747:J1747"/>
    <mergeCell ref="K1747:M1747"/>
    <mergeCell ref="N1747:Q1747"/>
    <mergeCell ref="R1747:U1747"/>
    <mergeCell ref="V1747:W1747"/>
    <mergeCell ref="X1747:Y1747"/>
    <mergeCell ref="Z1747:AA1747"/>
    <mergeCell ref="AB1747:AC1747"/>
    <mergeCell ref="AD1747:AE1747"/>
    <mergeCell ref="AF1747:AG1747"/>
    <mergeCell ref="AH1747:AJ1747"/>
    <mergeCell ref="D1742:E1742"/>
    <mergeCell ref="F1742:J1742"/>
    <mergeCell ref="K1742:M1742"/>
    <mergeCell ref="N1742:Q1742"/>
    <mergeCell ref="R1742:U1742"/>
    <mergeCell ref="V1742:W1742"/>
    <mergeCell ref="X1742:Y1742"/>
    <mergeCell ref="Z1742:AA1742"/>
    <mergeCell ref="AB1742:AC1742"/>
    <mergeCell ref="AD1742:AE1742"/>
    <mergeCell ref="AF1742:AG1742"/>
    <mergeCell ref="AH1742:AJ1742"/>
    <mergeCell ref="D1743:E1743"/>
    <mergeCell ref="F1743:J1743"/>
    <mergeCell ref="K1743:M1743"/>
    <mergeCell ref="N1743:Q1743"/>
    <mergeCell ref="R1743:U1743"/>
    <mergeCell ref="V1743:W1743"/>
    <mergeCell ref="X1743:Y1743"/>
    <mergeCell ref="Z1743:AA1743"/>
    <mergeCell ref="AB1743:AC1743"/>
    <mergeCell ref="AD1743:AE1743"/>
    <mergeCell ref="AF1743:AG1743"/>
    <mergeCell ref="AH1743:AJ1743"/>
    <mergeCell ref="D1744:E1744"/>
    <mergeCell ref="F1744:J1744"/>
    <mergeCell ref="K1744:M1744"/>
    <mergeCell ref="N1744:Q1744"/>
    <mergeCell ref="R1744:U1744"/>
    <mergeCell ref="V1744:W1744"/>
    <mergeCell ref="X1744:Y1744"/>
    <mergeCell ref="Z1744:AA1744"/>
    <mergeCell ref="AB1744:AC1744"/>
    <mergeCell ref="AD1744:AE1744"/>
    <mergeCell ref="AF1744:AG1744"/>
    <mergeCell ref="AH1744:AJ1744"/>
    <mergeCell ref="D1739:E1739"/>
    <mergeCell ref="F1739:J1739"/>
    <mergeCell ref="K1739:M1739"/>
    <mergeCell ref="N1739:Q1739"/>
    <mergeCell ref="R1739:U1739"/>
    <mergeCell ref="V1739:W1739"/>
    <mergeCell ref="X1739:Y1739"/>
    <mergeCell ref="Z1739:AA1739"/>
    <mergeCell ref="AB1739:AC1739"/>
    <mergeCell ref="AD1739:AE1739"/>
    <mergeCell ref="AF1739:AG1739"/>
    <mergeCell ref="AH1739:AJ1739"/>
    <mergeCell ref="D1740:E1740"/>
    <mergeCell ref="F1740:J1740"/>
    <mergeCell ref="K1740:M1740"/>
    <mergeCell ref="N1740:Q1740"/>
    <mergeCell ref="R1740:U1740"/>
    <mergeCell ref="V1740:W1740"/>
    <mergeCell ref="X1740:Y1740"/>
    <mergeCell ref="Z1740:AA1740"/>
    <mergeCell ref="AB1740:AC1740"/>
    <mergeCell ref="AD1740:AE1740"/>
    <mergeCell ref="AF1740:AG1740"/>
    <mergeCell ref="AH1740:AJ1740"/>
    <mergeCell ref="D1741:E1741"/>
    <mergeCell ref="F1741:J1741"/>
    <mergeCell ref="K1741:M1741"/>
    <mergeCell ref="N1741:Q1741"/>
    <mergeCell ref="R1741:U1741"/>
    <mergeCell ref="V1741:W1741"/>
    <mergeCell ref="X1741:Y1741"/>
    <mergeCell ref="Z1741:AA1741"/>
    <mergeCell ref="AB1741:AC1741"/>
    <mergeCell ref="AD1741:AE1741"/>
    <mergeCell ref="AF1741:AG1741"/>
    <mergeCell ref="AH1741:AJ1741"/>
    <mergeCell ref="D1736:E1736"/>
    <mergeCell ref="F1736:J1736"/>
    <mergeCell ref="K1736:M1736"/>
    <mergeCell ref="N1736:Q1736"/>
    <mergeCell ref="R1736:U1736"/>
    <mergeCell ref="V1736:W1736"/>
    <mergeCell ref="X1736:Y1736"/>
    <mergeCell ref="Z1736:AA1736"/>
    <mergeCell ref="AB1736:AC1736"/>
    <mergeCell ref="AD1736:AE1736"/>
    <mergeCell ref="AF1736:AG1736"/>
    <mergeCell ref="AH1736:AJ1736"/>
    <mergeCell ref="D1737:E1737"/>
    <mergeCell ref="F1737:J1737"/>
    <mergeCell ref="K1737:M1737"/>
    <mergeCell ref="N1737:Q1737"/>
    <mergeCell ref="R1737:U1737"/>
    <mergeCell ref="V1737:W1737"/>
    <mergeCell ref="X1737:Y1737"/>
    <mergeCell ref="Z1737:AA1737"/>
    <mergeCell ref="AB1737:AC1737"/>
    <mergeCell ref="AD1737:AE1737"/>
    <mergeCell ref="AF1737:AG1737"/>
    <mergeCell ref="AH1737:AJ1737"/>
    <mergeCell ref="D1738:E1738"/>
    <mergeCell ref="F1738:J1738"/>
    <mergeCell ref="K1738:M1738"/>
    <mergeCell ref="N1738:Q1738"/>
    <mergeCell ref="R1738:U1738"/>
    <mergeCell ref="V1738:W1738"/>
    <mergeCell ref="X1738:Y1738"/>
    <mergeCell ref="Z1738:AA1738"/>
    <mergeCell ref="AB1738:AC1738"/>
    <mergeCell ref="AD1738:AE1738"/>
    <mergeCell ref="AF1738:AG1738"/>
    <mergeCell ref="AH1738:AJ1738"/>
    <mergeCell ref="D1733:E1733"/>
    <mergeCell ref="F1733:J1733"/>
    <mergeCell ref="K1733:M1733"/>
    <mergeCell ref="N1733:Q1733"/>
    <mergeCell ref="R1733:U1733"/>
    <mergeCell ref="V1733:W1733"/>
    <mergeCell ref="X1733:Y1733"/>
    <mergeCell ref="Z1733:AA1733"/>
    <mergeCell ref="AB1733:AC1733"/>
    <mergeCell ref="AD1733:AE1733"/>
    <mergeCell ref="AF1733:AG1733"/>
    <mergeCell ref="AH1733:AJ1733"/>
    <mergeCell ref="D1734:E1734"/>
    <mergeCell ref="F1734:J1734"/>
    <mergeCell ref="K1734:M1734"/>
    <mergeCell ref="N1734:Q1734"/>
    <mergeCell ref="R1734:U1734"/>
    <mergeCell ref="V1734:W1734"/>
    <mergeCell ref="X1734:Y1734"/>
    <mergeCell ref="Z1734:AA1734"/>
    <mergeCell ref="AB1734:AC1734"/>
    <mergeCell ref="AD1734:AE1734"/>
    <mergeCell ref="AF1734:AG1734"/>
    <mergeCell ref="AH1734:AJ1734"/>
    <mergeCell ref="D1735:E1735"/>
    <mergeCell ref="F1735:J1735"/>
    <mergeCell ref="K1735:M1735"/>
    <mergeCell ref="N1735:Q1735"/>
    <mergeCell ref="R1735:U1735"/>
    <mergeCell ref="V1735:W1735"/>
    <mergeCell ref="X1735:Y1735"/>
    <mergeCell ref="Z1735:AA1735"/>
    <mergeCell ref="AB1735:AC1735"/>
    <mergeCell ref="AD1735:AE1735"/>
    <mergeCell ref="AF1735:AG1735"/>
    <mergeCell ref="AH1735:AJ1735"/>
    <mergeCell ref="D1730:E1730"/>
    <mergeCell ref="F1730:J1730"/>
    <mergeCell ref="K1730:M1730"/>
    <mergeCell ref="N1730:Q1730"/>
    <mergeCell ref="R1730:U1730"/>
    <mergeCell ref="V1730:W1730"/>
    <mergeCell ref="X1730:Y1730"/>
    <mergeCell ref="Z1730:AA1730"/>
    <mergeCell ref="AB1730:AC1730"/>
    <mergeCell ref="AD1730:AE1730"/>
    <mergeCell ref="AF1730:AG1730"/>
    <mergeCell ref="AH1730:AJ1730"/>
    <mergeCell ref="D1731:E1731"/>
    <mergeCell ref="F1731:J1731"/>
    <mergeCell ref="K1731:M1731"/>
    <mergeCell ref="N1731:Q1731"/>
    <mergeCell ref="R1731:U1731"/>
    <mergeCell ref="V1731:W1731"/>
    <mergeCell ref="X1731:Y1731"/>
    <mergeCell ref="Z1731:AA1731"/>
    <mergeCell ref="AB1731:AC1731"/>
    <mergeCell ref="AD1731:AE1731"/>
    <mergeCell ref="AF1731:AG1731"/>
    <mergeCell ref="AH1731:AJ1731"/>
    <mergeCell ref="D1732:E1732"/>
    <mergeCell ref="F1732:J1732"/>
    <mergeCell ref="K1732:M1732"/>
    <mergeCell ref="N1732:Q1732"/>
    <mergeCell ref="R1732:U1732"/>
    <mergeCell ref="V1732:W1732"/>
    <mergeCell ref="X1732:Y1732"/>
    <mergeCell ref="Z1732:AA1732"/>
    <mergeCell ref="AB1732:AC1732"/>
    <mergeCell ref="AD1732:AE1732"/>
    <mergeCell ref="AF1732:AG1732"/>
    <mergeCell ref="AH1732:AJ1732"/>
    <mergeCell ref="D1727:E1727"/>
    <mergeCell ref="F1727:J1727"/>
    <mergeCell ref="K1727:M1727"/>
    <mergeCell ref="N1727:Q1727"/>
    <mergeCell ref="R1727:U1727"/>
    <mergeCell ref="V1727:W1727"/>
    <mergeCell ref="X1727:Y1727"/>
    <mergeCell ref="Z1727:AA1727"/>
    <mergeCell ref="AB1727:AC1727"/>
    <mergeCell ref="AD1727:AE1727"/>
    <mergeCell ref="AF1727:AG1727"/>
    <mergeCell ref="AH1727:AJ1727"/>
    <mergeCell ref="D1728:E1728"/>
    <mergeCell ref="F1728:J1728"/>
    <mergeCell ref="K1728:M1728"/>
    <mergeCell ref="N1728:Q1728"/>
    <mergeCell ref="R1728:U1728"/>
    <mergeCell ref="V1728:W1728"/>
    <mergeCell ref="X1728:Y1728"/>
    <mergeCell ref="Z1728:AA1728"/>
    <mergeCell ref="AB1728:AC1728"/>
    <mergeCell ref="AD1728:AE1728"/>
    <mergeCell ref="AF1728:AG1728"/>
    <mergeCell ref="AH1728:AJ1728"/>
    <mergeCell ref="D1729:E1729"/>
    <mergeCell ref="F1729:J1729"/>
    <mergeCell ref="K1729:M1729"/>
    <mergeCell ref="N1729:Q1729"/>
    <mergeCell ref="R1729:U1729"/>
    <mergeCell ref="V1729:W1729"/>
    <mergeCell ref="X1729:Y1729"/>
    <mergeCell ref="Z1729:AA1729"/>
    <mergeCell ref="AB1729:AC1729"/>
    <mergeCell ref="AD1729:AE1729"/>
    <mergeCell ref="AF1729:AG1729"/>
    <mergeCell ref="AH1729:AJ1729"/>
    <mergeCell ref="D1724:E1724"/>
    <mergeCell ref="F1724:J1724"/>
    <mergeCell ref="K1724:M1724"/>
    <mergeCell ref="N1724:Q1724"/>
    <mergeCell ref="R1724:U1724"/>
    <mergeCell ref="V1724:W1724"/>
    <mergeCell ref="X1724:Y1724"/>
    <mergeCell ref="Z1724:AA1724"/>
    <mergeCell ref="AB1724:AC1724"/>
    <mergeCell ref="AD1724:AE1724"/>
    <mergeCell ref="AF1724:AG1724"/>
    <mergeCell ref="AH1724:AJ1724"/>
    <mergeCell ref="D1725:E1725"/>
    <mergeCell ref="F1725:J1725"/>
    <mergeCell ref="K1725:M1725"/>
    <mergeCell ref="N1725:Q1725"/>
    <mergeCell ref="R1725:U1725"/>
    <mergeCell ref="V1725:W1725"/>
    <mergeCell ref="X1725:Y1725"/>
    <mergeCell ref="Z1725:AA1725"/>
    <mergeCell ref="AB1725:AC1725"/>
    <mergeCell ref="AD1725:AE1725"/>
    <mergeCell ref="AF1725:AG1725"/>
    <mergeCell ref="AH1725:AJ1725"/>
    <mergeCell ref="D1726:E1726"/>
    <mergeCell ref="F1726:J1726"/>
    <mergeCell ref="K1726:M1726"/>
    <mergeCell ref="N1726:Q1726"/>
    <mergeCell ref="R1726:U1726"/>
    <mergeCell ref="V1726:W1726"/>
    <mergeCell ref="X1726:Y1726"/>
    <mergeCell ref="Z1726:AA1726"/>
    <mergeCell ref="AB1726:AC1726"/>
    <mergeCell ref="AD1726:AE1726"/>
    <mergeCell ref="AF1726:AG1726"/>
    <mergeCell ref="AH1726:AJ1726"/>
    <mergeCell ref="D1721:E1721"/>
    <mergeCell ref="F1721:J1721"/>
    <mergeCell ref="K1721:M1721"/>
    <mergeCell ref="N1721:Q1721"/>
    <mergeCell ref="R1721:U1721"/>
    <mergeCell ref="V1721:W1721"/>
    <mergeCell ref="X1721:Y1721"/>
    <mergeCell ref="Z1721:AA1721"/>
    <mergeCell ref="AB1721:AC1721"/>
    <mergeCell ref="AD1721:AE1721"/>
    <mergeCell ref="AF1721:AG1721"/>
    <mergeCell ref="AH1721:AJ1721"/>
    <mergeCell ref="D1722:E1722"/>
    <mergeCell ref="F1722:J1722"/>
    <mergeCell ref="K1722:M1722"/>
    <mergeCell ref="N1722:Q1722"/>
    <mergeCell ref="R1722:U1722"/>
    <mergeCell ref="V1722:W1722"/>
    <mergeCell ref="X1722:Y1722"/>
    <mergeCell ref="Z1722:AA1722"/>
    <mergeCell ref="AB1722:AC1722"/>
    <mergeCell ref="AD1722:AE1722"/>
    <mergeCell ref="AF1722:AG1722"/>
    <mergeCell ref="AH1722:AJ1722"/>
    <mergeCell ref="D1723:E1723"/>
    <mergeCell ref="F1723:J1723"/>
    <mergeCell ref="K1723:M1723"/>
    <mergeCell ref="N1723:Q1723"/>
    <mergeCell ref="R1723:U1723"/>
    <mergeCell ref="V1723:W1723"/>
    <mergeCell ref="X1723:Y1723"/>
    <mergeCell ref="Z1723:AA1723"/>
    <mergeCell ref="AB1723:AC1723"/>
    <mergeCell ref="AD1723:AE1723"/>
    <mergeCell ref="AF1723:AG1723"/>
    <mergeCell ref="AH1723:AJ1723"/>
    <mergeCell ref="D1718:E1718"/>
    <mergeCell ref="F1718:J1718"/>
    <mergeCell ref="K1718:M1718"/>
    <mergeCell ref="N1718:Q1718"/>
    <mergeCell ref="R1718:U1718"/>
    <mergeCell ref="V1718:W1718"/>
    <mergeCell ref="X1718:Y1718"/>
    <mergeCell ref="Z1718:AA1718"/>
    <mergeCell ref="AB1718:AC1718"/>
    <mergeCell ref="AD1718:AE1718"/>
    <mergeCell ref="AF1718:AG1718"/>
    <mergeCell ref="AH1718:AJ1718"/>
    <mergeCell ref="D1719:E1719"/>
    <mergeCell ref="F1719:J1719"/>
    <mergeCell ref="K1719:M1719"/>
    <mergeCell ref="N1719:Q1719"/>
    <mergeCell ref="R1719:U1719"/>
    <mergeCell ref="V1719:W1719"/>
    <mergeCell ref="X1719:Y1719"/>
    <mergeCell ref="Z1719:AA1719"/>
    <mergeCell ref="AB1719:AC1719"/>
    <mergeCell ref="AD1719:AE1719"/>
    <mergeCell ref="AF1719:AG1719"/>
    <mergeCell ref="AH1719:AJ1719"/>
    <mergeCell ref="D1720:E1720"/>
    <mergeCell ref="F1720:J1720"/>
    <mergeCell ref="K1720:M1720"/>
    <mergeCell ref="N1720:Q1720"/>
    <mergeCell ref="R1720:U1720"/>
    <mergeCell ref="V1720:W1720"/>
    <mergeCell ref="X1720:Y1720"/>
    <mergeCell ref="Z1720:AA1720"/>
    <mergeCell ref="AB1720:AC1720"/>
    <mergeCell ref="AD1720:AE1720"/>
    <mergeCell ref="AF1720:AG1720"/>
    <mergeCell ref="AH1720:AJ1720"/>
    <mergeCell ref="D1715:E1715"/>
    <mergeCell ref="F1715:J1715"/>
    <mergeCell ref="K1715:M1715"/>
    <mergeCell ref="N1715:Q1715"/>
    <mergeCell ref="R1715:U1715"/>
    <mergeCell ref="V1715:W1715"/>
    <mergeCell ref="X1715:Y1715"/>
    <mergeCell ref="Z1715:AA1715"/>
    <mergeCell ref="AB1715:AC1715"/>
    <mergeCell ref="AD1715:AE1715"/>
    <mergeCell ref="AF1715:AG1715"/>
    <mergeCell ref="AH1715:AJ1715"/>
    <mergeCell ref="D1716:E1716"/>
    <mergeCell ref="F1716:J1716"/>
    <mergeCell ref="K1716:M1716"/>
    <mergeCell ref="N1716:Q1716"/>
    <mergeCell ref="R1716:U1716"/>
    <mergeCell ref="V1716:W1716"/>
    <mergeCell ref="X1716:Y1716"/>
    <mergeCell ref="Z1716:AA1716"/>
    <mergeCell ref="AB1716:AC1716"/>
    <mergeCell ref="AD1716:AE1716"/>
    <mergeCell ref="AF1716:AG1716"/>
    <mergeCell ref="AH1716:AJ1716"/>
    <mergeCell ref="D1717:E1717"/>
    <mergeCell ref="F1717:J1717"/>
    <mergeCell ref="K1717:M1717"/>
    <mergeCell ref="N1717:Q1717"/>
    <mergeCell ref="R1717:U1717"/>
    <mergeCell ref="V1717:W1717"/>
    <mergeCell ref="X1717:Y1717"/>
    <mergeCell ref="Z1717:AA1717"/>
    <mergeCell ref="AB1717:AC1717"/>
    <mergeCell ref="AD1717:AE1717"/>
    <mergeCell ref="AF1717:AG1717"/>
    <mergeCell ref="AH1717:AJ1717"/>
    <mergeCell ref="B1705:F1705"/>
    <mergeCell ref="H1705:R1705"/>
    <mergeCell ref="AB1706:AG1710"/>
    <mergeCell ref="B1707:E1707"/>
    <mergeCell ref="H1707:N1707"/>
    <mergeCell ref="O1707:R1707"/>
    <mergeCell ref="T1707:AA1707"/>
    <mergeCell ref="B1712:B1713"/>
    <mergeCell ref="D1712:E1713"/>
    <mergeCell ref="G1712:H1713"/>
    <mergeCell ref="J1712:M1713"/>
    <mergeCell ref="N1712:O1713"/>
    <mergeCell ref="Q1712:S1713"/>
    <mergeCell ref="T1712:U1713"/>
    <mergeCell ref="X1712:Y1713"/>
    <mergeCell ref="Z1712:AA1713"/>
    <mergeCell ref="AB1712:AB1713"/>
    <mergeCell ref="AC1712:AC1713"/>
    <mergeCell ref="AE1712:AE1713"/>
    <mergeCell ref="AF1712:AF1713"/>
    <mergeCell ref="AG1712:AH1713"/>
    <mergeCell ref="D1714:E1714"/>
    <mergeCell ref="F1714:J1714"/>
    <mergeCell ref="K1714:M1714"/>
    <mergeCell ref="N1714:Q1714"/>
    <mergeCell ref="R1714:U1714"/>
    <mergeCell ref="V1714:W1714"/>
    <mergeCell ref="X1714:Y1714"/>
    <mergeCell ref="Z1714:AA1714"/>
    <mergeCell ref="AB1714:AC1714"/>
    <mergeCell ref="AD1714:AE1714"/>
    <mergeCell ref="AF1714:AG1714"/>
    <mergeCell ref="AH1714:AJ1714"/>
    <mergeCell ref="D1696:E1696"/>
    <mergeCell ref="F1696:J1696"/>
    <mergeCell ref="K1696:M1696"/>
    <mergeCell ref="N1696:Q1696"/>
    <mergeCell ref="R1696:U1696"/>
    <mergeCell ref="V1696:W1696"/>
    <mergeCell ref="D1697:E1697"/>
    <mergeCell ref="F1697:J1697"/>
    <mergeCell ref="K1697:M1697"/>
    <mergeCell ref="N1697:Q1697"/>
    <mergeCell ref="R1697:U1697"/>
    <mergeCell ref="V1697:W1697"/>
    <mergeCell ref="D1698:E1698"/>
    <mergeCell ref="F1698:J1698"/>
    <mergeCell ref="K1698:M1698"/>
    <mergeCell ref="N1698:Q1698"/>
    <mergeCell ref="R1698:U1698"/>
    <mergeCell ref="V1698:W1698"/>
    <mergeCell ref="D1699:E1699"/>
    <mergeCell ref="F1699:J1699"/>
    <mergeCell ref="K1699:M1699"/>
    <mergeCell ref="N1699:Q1699"/>
    <mergeCell ref="R1699:U1699"/>
    <mergeCell ref="V1699:W1699"/>
    <mergeCell ref="D1700:E1700"/>
    <mergeCell ref="F1700:J1700"/>
    <mergeCell ref="K1700:M1700"/>
    <mergeCell ref="N1700:Q1700"/>
    <mergeCell ref="R1700:U1700"/>
    <mergeCell ref="V1700:W1700"/>
    <mergeCell ref="D1701:E1701"/>
    <mergeCell ref="F1701:J1701"/>
    <mergeCell ref="K1701:M1701"/>
    <mergeCell ref="N1701:Q1701"/>
    <mergeCell ref="R1701:U1701"/>
    <mergeCell ref="V1701:W1701"/>
    <mergeCell ref="D1690:E1690"/>
    <mergeCell ref="F1690:J1690"/>
    <mergeCell ref="K1690:M1690"/>
    <mergeCell ref="N1690:Q1690"/>
    <mergeCell ref="R1690:U1690"/>
    <mergeCell ref="V1690:W1690"/>
    <mergeCell ref="D1691:E1691"/>
    <mergeCell ref="F1691:J1691"/>
    <mergeCell ref="K1691:M1691"/>
    <mergeCell ref="N1691:Q1691"/>
    <mergeCell ref="R1691:U1691"/>
    <mergeCell ref="V1691:W1691"/>
    <mergeCell ref="D1692:E1692"/>
    <mergeCell ref="F1692:J1692"/>
    <mergeCell ref="K1692:M1692"/>
    <mergeCell ref="N1692:Q1692"/>
    <mergeCell ref="R1692:U1692"/>
    <mergeCell ref="V1692:W1692"/>
    <mergeCell ref="D1693:E1693"/>
    <mergeCell ref="F1693:J1693"/>
    <mergeCell ref="K1693:M1693"/>
    <mergeCell ref="N1693:Q1693"/>
    <mergeCell ref="R1693:U1693"/>
    <mergeCell ref="V1693:W1693"/>
    <mergeCell ref="D1694:E1694"/>
    <mergeCell ref="F1694:J1694"/>
    <mergeCell ref="K1694:M1694"/>
    <mergeCell ref="N1694:Q1694"/>
    <mergeCell ref="R1694:U1694"/>
    <mergeCell ref="V1694:W1694"/>
    <mergeCell ref="D1695:E1695"/>
    <mergeCell ref="F1695:J1695"/>
    <mergeCell ref="K1695:M1695"/>
    <mergeCell ref="N1695:Q1695"/>
    <mergeCell ref="R1695:U1695"/>
    <mergeCell ref="V1695:W1695"/>
    <mergeCell ref="D1684:E1684"/>
    <mergeCell ref="F1684:J1684"/>
    <mergeCell ref="K1684:M1684"/>
    <mergeCell ref="N1684:Q1684"/>
    <mergeCell ref="R1684:U1684"/>
    <mergeCell ref="V1684:W1684"/>
    <mergeCell ref="D1685:E1685"/>
    <mergeCell ref="F1685:J1685"/>
    <mergeCell ref="K1685:M1685"/>
    <mergeCell ref="N1685:Q1685"/>
    <mergeCell ref="R1685:U1685"/>
    <mergeCell ref="V1685:W1685"/>
    <mergeCell ref="D1686:E1686"/>
    <mergeCell ref="F1686:J1686"/>
    <mergeCell ref="K1686:M1686"/>
    <mergeCell ref="N1686:Q1686"/>
    <mergeCell ref="R1686:U1686"/>
    <mergeCell ref="V1686:W1686"/>
    <mergeCell ref="D1687:E1687"/>
    <mergeCell ref="F1687:J1687"/>
    <mergeCell ref="K1687:M1687"/>
    <mergeCell ref="N1687:Q1687"/>
    <mergeCell ref="R1687:U1687"/>
    <mergeCell ref="V1687:W1687"/>
    <mergeCell ref="D1688:E1688"/>
    <mergeCell ref="F1688:J1688"/>
    <mergeCell ref="K1688:M1688"/>
    <mergeCell ref="N1688:Q1688"/>
    <mergeCell ref="R1688:U1688"/>
    <mergeCell ref="V1688:W1688"/>
    <mergeCell ref="D1689:E1689"/>
    <mergeCell ref="F1689:J1689"/>
    <mergeCell ref="K1689:M1689"/>
    <mergeCell ref="N1689:Q1689"/>
    <mergeCell ref="R1689:U1689"/>
    <mergeCell ref="V1689:W1689"/>
    <mergeCell ref="D1678:E1678"/>
    <mergeCell ref="F1678:J1678"/>
    <mergeCell ref="K1678:M1678"/>
    <mergeCell ref="N1678:Q1678"/>
    <mergeCell ref="R1678:U1678"/>
    <mergeCell ref="V1678:W1678"/>
    <mergeCell ref="T1676:U1677"/>
    <mergeCell ref="X1676:Y1677"/>
    <mergeCell ref="D1679:E1679"/>
    <mergeCell ref="F1679:J1679"/>
    <mergeCell ref="K1679:M1679"/>
    <mergeCell ref="N1679:Q1679"/>
    <mergeCell ref="R1679:U1679"/>
    <mergeCell ref="V1679:W1679"/>
    <mergeCell ref="D1680:E1680"/>
    <mergeCell ref="F1680:J1680"/>
    <mergeCell ref="K1680:M1680"/>
    <mergeCell ref="N1680:Q1680"/>
    <mergeCell ref="R1680:U1680"/>
    <mergeCell ref="V1680:W1680"/>
    <mergeCell ref="D1681:E1681"/>
    <mergeCell ref="F1681:J1681"/>
    <mergeCell ref="K1681:M1681"/>
    <mergeCell ref="N1681:Q1681"/>
    <mergeCell ref="R1681:U1681"/>
    <mergeCell ref="V1681:W1681"/>
    <mergeCell ref="D1682:E1682"/>
    <mergeCell ref="F1682:J1682"/>
    <mergeCell ref="K1682:M1682"/>
    <mergeCell ref="N1682:Q1682"/>
    <mergeCell ref="R1682:U1682"/>
    <mergeCell ref="V1682:W1682"/>
    <mergeCell ref="D1683:E1683"/>
    <mergeCell ref="F1683:J1683"/>
    <mergeCell ref="K1683:M1683"/>
    <mergeCell ref="N1683:Q1683"/>
    <mergeCell ref="R1683:U1683"/>
    <mergeCell ref="V1683:W1683"/>
    <mergeCell ref="D1666:E1666"/>
    <mergeCell ref="F1666:J1666"/>
    <mergeCell ref="K1666:M1666"/>
    <mergeCell ref="N1666:Q1666"/>
    <mergeCell ref="R1666:U1666"/>
    <mergeCell ref="V1666:W1666"/>
    <mergeCell ref="X1666:Y1666"/>
    <mergeCell ref="Z1666:AA1666"/>
    <mergeCell ref="AB1666:AC1666"/>
    <mergeCell ref="AD1666:AE1666"/>
    <mergeCell ref="AF1666:AG1666"/>
    <mergeCell ref="AH1666:AJ1666"/>
    <mergeCell ref="D1667:E1667"/>
    <mergeCell ref="F1667:J1667"/>
    <mergeCell ref="K1667:M1667"/>
    <mergeCell ref="N1667:Q1667"/>
    <mergeCell ref="R1667:U1667"/>
    <mergeCell ref="V1667:W1667"/>
    <mergeCell ref="X1667:Y1667"/>
    <mergeCell ref="Z1667:AA1667"/>
    <mergeCell ref="AB1667:AC1667"/>
    <mergeCell ref="AD1667:AE1667"/>
    <mergeCell ref="AF1667:AG1667"/>
    <mergeCell ref="AH1667:AJ1667"/>
    <mergeCell ref="B1668:E1668"/>
    <mergeCell ref="B1669:F1669"/>
    <mergeCell ref="H1669:R1669"/>
    <mergeCell ref="AB1670:AG1674"/>
    <mergeCell ref="B1671:E1671"/>
    <mergeCell ref="H1671:N1671"/>
    <mergeCell ref="O1671:R1671"/>
    <mergeCell ref="T1671:AA1671"/>
    <mergeCell ref="Z1676:AA1677"/>
    <mergeCell ref="AB1676:AB1677"/>
    <mergeCell ref="AC1676:AC1677"/>
    <mergeCell ref="AE1676:AE1677"/>
    <mergeCell ref="B1676:B1677"/>
    <mergeCell ref="D1676:E1677"/>
    <mergeCell ref="G1676:H1677"/>
    <mergeCell ref="J1676:M1677"/>
    <mergeCell ref="N1676:O1677"/>
    <mergeCell ref="Q1676:S1677"/>
    <mergeCell ref="AF1676:AF1677"/>
    <mergeCell ref="AG1676:AH1677"/>
    <mergeCell ref="D1663:E1663"/>
    <mergeCell ref="F1663:J1663"/>
    <mergeCell ref="K1663:M1663"/>
    <mergeCell ref="N1663:Q1663"/>
    <mergeCell ref="R1663:U1663"/>
    <mergeCell ref="V1663:W1663"/>
    <mergeCell ref="X1663:Y1663"/>
    <mergeCell ref="Z1663:AA1663"/>
    <mergeCell ref="AB1663:AC1663"/>
    <mergeCell ref="AD1663:AE1663"/>
    <mergeCell ref="AF1663:AG1663"/>
    <mergeCell ref="AH1663:AJ1663"/>
    <mergeCell ref="D1664:E1664"/>
    <mergeCell ref="F1664:J1664"/>
    <mergeCell ref="K1664:M1664"/>
    <mergeCell ref="N1664:Q1664"/>
    <mergeCell ref="R1664:U1664"/>
    <mergeCell ref="V1664:W1664"/>
    <mergeCell ref="X1664:Y1664"/>
    <mergeCell ref="Z1664:AA1664"/>
    <mergeCell ref="AB1664:AC1664"/>
    <mergeCell ref="AD1664:AE1664"/>
    <mergeCell ref="AF1664:AG1664"/>
    <mergeCell ref="AH1664:AJ1664"/>
    <mergeCell ref="D1665:E1665"/>
    <mergeCell ref="F1665:J1665"/>
    <mergeCell ref="K1665:M1665"/>
    <mergeCell ref="N1665:Q1665"/>
    <mergeCell ref="R1665:U1665"/>
    <mergeCell ref="V1665:W1665"/>
    <mergeCell ref="X1665:Y1665"/>
    <mergeCell ref="Z1665:AA1665"/>
    <mergeCell ref="AB1665:AC1665"/>
    <mergeCell ref="AD1665:AE1665"/>
    <mergeCell ref="AF1665:AG1665"/>
    <mergeCell ref="AH1665:AJ1665"/>
    <mergeCell ref="D1660:E1660"/>
    <mergeCell ref="F1660:J1660"/>
    <mergeCell ref="K1660:M1660"/>
    <mergeCell ref="N1660:Q1660"/>
    <mergeCell ref="R1660:U1660"/>
    <mergeCell ref="V1660:W1660"/>
    <mergeCell ref="X1660:Y1660"/>
    <mergeCell ref="Z1660:AA1660"/>
    <mergeCell ref="AB1660:AC1660"/>
    <mergeCell ref="AD1660:AE1660"/>
    <mergeCell ref="AF1660:AG1660"/>
    <mergeCell ref="AH1660:AJ1660"/>
    <mergeCell ref="D1661:E1661"/>
    <mergeCell ref="F1661:J1661"/>
    <mergeCell ref="K1661:M1661"/>
    <mergeCell ref="N1661:Q1661"/>
    <mergeCell ref="R1661:U1661"/>
    <mergeCell ref="V1661:W1661"/>
    <mergeCell ref="X1661:Y1661"/>
    <mergeCell ref="Z1661:AA1661"/>
    <mergeCell ref="AB1661:AC1661"/>
    <mergeCell ref="AD1661:AE1661"/>
    <mergeCell ref="AF1661:AG1661"/>
    <mergeCell ref="AH1661:AJ1661"/>
    <mergeCell ref="D1662:E1662"/>
    <mergeCell ref="F1662:J1662"/>
    <mergeCell ref="K1662:M1662"/>
    <mergeCell ref="N1662:Q1662"/>
    <mergeCell ref="R1662:U1662"/>
    <mergeCell ref="V1662:W1662"/>
    <mergeCell ref="X1662:Y1662"/>
    <mergeCell ref="Z1662:AA1662"/>
    <mergeCell ref="AB1662:AC1662"/>
    <mergeCell ref="AD1662:AE1662"/>
    <mergeCell ref="AF1662:AG1662"/>
    <mergeCell ref="AH1662:AJ1662"/>
    <mergeCell ref="D1657:E1657"/>
    <mergeCell ref="F1657:J1657"/>
    <mergeCell ref="K1657:M1657"/>
    <mergeCell ref="N1657:Q1657"/>
    <mergeCell ref="R1657:U1657"/>
    <mergeCell ref="V1657:W1657"/>
    <mergeCell ref="X1657:Y1657"/>
    <mergeCell ref="Z1657:AA1657"/>
    <mergeCell ref="AB1657:AC1657"/>
    <mergeCell ref="AD1657:AE1657"/>
    <mergeCell ref="AF1657:AG1657"/>
    <mergeCell ref="AH1657:AJ1657"/>
    <mergeCell ref="D1658:E1658"/>
    <mergeCell ref="F1658:J1658"/>
    <mergeCell ref="K1658:M1658"/>
    <mergeCell ref="N1658:Q1658"/>
    <mergeCell ref="R1658:U1658"/>
    <mergeCell ref="V1658:W1658"/>
    <mergeCell ref="X1658:Y1658"/>
    <mergeCell ref="Z1658:AA1658"/>
    <mergeCell ref="AB1658:AC1658"/>
    <mergeCell ref="AD1658:AE1658"/>
    <mergeCell ref="AF1658:AG1658"/>
    <mergeCell ref="AH1658:AJ1658"/>
    <mergeCell ref="D1659:E1659"/>
    <mergeCell ref="F1659:J1659"/>
    <mergeCell ref="K1659:M1659"/>
    <mergeCell ref="N1659:Q1659"/>
    <mergeCell ref="R1659:U1659"/>
    <mergeCell ref="V1659:W1659"/>
    <mergeCell ref="X1659:Y1659"/>
    <mergeCell ref="Z1659:AA1659"/>
    <mergeCell ref="AB1659:AC1659"/>
    <mergeCell ref="AD1659:AE1659"/>
    <mergeCell ref="AF1659:AG1659"/>
    <mergeCell ref="AH1659:AJ1659"/>
    <mergeCell ref="D1654:E1654"/>
    <mergeCell ref="F1654:J1654"/>
    <mergeCell ref="K1654:M1654"/>
    <mergeCell ref="N1654:Q1654"/>
    <mergeCell ref="R1654:U1654"/>
    <mergeCell ref="V1654:W1654"/>
    <mergeCell ref="X1654:Y1654"/>
    <mergeCell ref="Z1654:AA1654"/>
    <mergeCell ref="AB1654:AC1654"/>
    <mergeCell ref="AD1654:AE1654"/>
    <mergeCell ref="AF1654:AG1654"/>
    <mergeCell ref="AH1654:AJ1654"/>
    <mergeCell ref="D1655:E1655"/>
    <mergeCell ref="F1655:J1655"/>
    <mergeCell ref="K1655:M1655"/>
    <mergeCell ref="N1655:Q1655"/>
    <mergeCell ref="R1655:U1655"/>
    <mergeCell ref="V1655:W1655"/>
    <mergeCell ref="X1655:Y1655"/>
    <mergeCell ref="Z1655:AA1655"/>
    <mergeCell ref="AB1655:AC1655"/>
    <mergeCell ref="AD1655:AE1655"/>
    <mergeCell ref="AF1655:AG1655"/>
    <mergeCell ref="AH1655:AJ1655"/>
    <mergeCell ref="D1656:E1656"/>
    <mergeCell ref="F1656:J1656"/>
    <mergeCell ref="K1656:M1656"/>
    <mergeCell ref="N1656:Q1656"/>
    <mergeCell ref="R1656:U1656"/>
    <mergeCell ref="V1656:W1656"/>
    <mergeCell ref="X1656:Y1656"/>
    <mergeCell ref="Z1656:AA1656"/>
    <mergeCell ref="AB1656:AC1656"/>
    <mergeCell ref="AD1656:AE1656"/>
    <mergeCell ref="AF1656:AG1656"/>
    <mergeCell ref="AH1656:AJ1656"/>
    <mergeCell ref="D1651:E1651"/>
    <mergeCell ref="F1651:J1651"/>
    <mergeCell ref="K1651:M1651"/>
    <mergeCell ref="N1651:Q1651"/>
    <mergeCell ref="R1651:U1651"/>
    <mergeCell ref="V1651:W1651"/>
    <mergeCell ref="X1651:Y1651"/>
    <mergeCell ref="Z1651:AA1651"/>
    <mergeCell ref="AB1651:AC1651"/>
    <mergeCell ref="AD1651:AE1651"/>
    <mergeCell ref="AF1651:AG1651"/>
    <mergeCell ref="AH1651:AJ1651"/>
    <mergeCell ref="D1652:E1652"/>
    <mergeCell ref="F1652:J1652"/>
    <mergeCell ref="K1652:M1652"/>
    <mergeCell ref="N1652:Q1652"/>
    <mergeCell ref="R1652:U1652"/>
    <mergeCell ref="V1652:W1652"/>
    <mergeCell ref="X1652:Y1652"/>
    <mergeCell ref="Z1652:AA1652"/>
    <mergeCell ref="AB1652:AC1652"/>
    <mergeCell ref="AD1652:AE1652"/>
    <mergeCell ref="AF1652:AG1652"/>
    <mergeCell ref="AH1652:AJ1652"/>
    <mergeCell ref="D1653:E1653"/>
    <mergeCell ref="F1653:J1653"/>
    <mergeCell ref="K1653:M1653"/>
    <mergeCell ref="N1653:Q1653"/>
    <mergeCell ref="R1653:U1653"/>
    <mergeCell ref="V1653:W1653"/>
    <mergeCell ref="X1653:Y1653"/>
    <mergeCell ref="Z1653:AA1653"/>
    <mergeCell ref="AB1653:AC1653"/>
    <mergeCell ref="AD1653:AE1653"/>
    <mergeCell ref="AF1653:AG1653"/>
    <mergeCell ref="AH1653:AJ1653"/>
    <mergeCell ref="D1648:E1648"/>
    <mergeCell ref="F1648:J1648"/>
    <mergeCell ref="K1648:M1648"/>
    <mergeCell ref="N1648:Q1648"/>
    <mergeCell ref="R1648:U1648"/>
    <mergeCell ref="V1648:W1648"/>
    <mergeCell ref="X1648:Y1648"/>
    <mergeCell ref="Z1648:AA1648"/>
    <mergeCell ref="AB1648:AC1648"/>
    <mergeCell ref="AD1648:AE1648"/>
    <mergeCell ref="AF1648:AG1648"/>
    <mergeCell ref="AH1648:AJ1648"/>
    <mergeCell ref="D1649:E1649"/>
    <mergeCell ref="F1649:J1649"/>
    <mergeCell ref="K1649:M1649"/>
    <mergeCell ref="N1649:Q1649"/>
    <mergeCell ref="R1649:U1649"/>
    <mergeCell ref="V1649:W1649"/>
    <mergeCell ref="X1649:Y1649"/>
    <mergeCell ref="Z1649:AA1649"/>
    <mergeCell ref="AB1649:AC1649"/>
    <mergeCell ref="AD1649:AE1649"/>
    <mergeCell ref="AF1649:AG1649"/>
    <mergeCell ref="AH1649:AJ1649"/>
    <mergeCell ref="D1650:E1650"/>
    <mergeCell ref="F1650:J1650"/>
    <mergeCell ref="K1650:M1650"/>
    <mergeCell ref="N1650:Q1650"/>
    <mergeCell ref="R1650:U1650"/>
    <mergeCell ref="V1650:W1650"/>
    <mergeCell ref="X1650:Y1650"/>
    <mergeCell ref="Z1650:AA1650"/>
    <mergeCell ref="AB1650:AC1650"/>
    <mergeCell ref="AD1650:AE1650"/>
    <mergeCell ref="AF1650:AG1650"/>
    <mergeCell ref="AH1650:AJ1650"/>
    <mergeCell ref="D1645:E1645"/>
    <mergeCell ref="F1645:J1645"/>
    <mergeCell ref="K1645:M1645"/>
    <mergeCell ref="N1645:Q1645"/>
    <mergeCell ref="R1645:U1645"/>
    <mergeCell ref="V1645:W1645"/>
    <mergeCell ref="X1645:Y1645"/>
    <mergeCell ref="Z1645:AA1645"/>
    <mergeCell ref="AB1645:AC1645"/>
    <mergeCell ref="AD1645:AE1645"/>
    <mergeCell ref="AF1645:AG1645"/>
    <mergeCell ref="AH1645:AJ1645"/>
    <mergeCell ref="D1646:E1646"/>
    <mergeCell ref="F1646:J1646"/>
    <mergeCell ref="K1646:M1646"/>
    <mergeCell ref="N1646:Q1646"/>
    <mergeCell ref="R1646:U1646"/>
    <mergeCell ref="V1646:W1646"/>
    <mergeCell ref="X1646:Y1646"/>
    <mergeCell ref="Z1646:AA1646"/>
    <mergeCell ref="AB1646:AC1646"/>
    <mergeCell ref="AD1646:AE1646"/>
    <mergeCell ref="AF1646:AG1646"/>
    <mergeCell ref="AH1646:AJ1646"/>
    <mergeCell ref="D1647:E1647"/>
    <mergeCell ref="F1647:J1647"/>
    <mergeCell ref="K1647:M1647"/>
    <mergeCell ref="N1647:Q1647"/>
    <mergeCell ref="R1647:U1647"/>
    <mergeCell ref="V1647:W1647"/>
    <mergeCell ref="X1647:Y1647"/>
    <mergeCell ref="Z1647:AA1647"/>
    <mergeCell ref="AB1647:AC1647"/>
    <mergeCell ref="AD1647:AE1647"/>
    <mergeCell ref="AF1647:AG1647"/>
    <mergeCell ref="AH1647:AJ1647"/>
    <mergeCell ref="D1642:E1642"/>
    <mergeCell ref="F1642:J1642"/>
    <mergeCell ref="K1642:M1642"/>
    <mergeCell ref="N1642:Q1642"/>
    <mergeCell ref="R1642:U1642"/>
    <mergeCell ref="V1642:W1642"/>
    <mergeCell ref="X1642:Y1642"/>
    <mergeCell ref="Z1642:AA1642"/>
    <mergeCell ref="AB1642:AC1642"/>
    <mergeCell ref="AD1642:AE1642"/>
    <mergeCell ref="AF1642:AG1642"/>
    <mergeCell ref="AH1642:AJ1642"/>
    <mergeCell ref="D1643:E1643"/>
    <mergeCell ref="F1643:J1643"/>
    <mergeCell ref="K1643:M1643"/>
    <mergeCell ref="N1643:Q1643"/>
    <mergeCell ref="R1643:U1643"/>
    <mergeCell ref="V1643:W1643"/>
    <mergeCell ref="X1643:Y1643"/>
    <mergeCell ref="Z1643:AA1643"/>
    <mergeCell ref="AB1643:AC1643"/>
    <mergeCell ref="AD1643:AE1643"/>
    <mergeCell ref="AF1643:AG1643"/>
    <mergeCell ref="AH1643:AJ1643"/>
    <mergeCell ref="D1644:E1644"/>
    <mergeCell ref="F1644:J1644"/>
    <mergeCell ref="K1644:M1644"/>
    <mergeCell ref="N1644:Q1644"/>
    <mergeCell ref="R1644:U1644"/>
    <mergeCell ref="V1644:W1644"/>
    <mergeCell ref="X1644:Y1644"/>
    <mergeCell ref="Z1644:AA1644"/>
    <mergeCell ref="AB1644:AC1644"/>
    <mergeCell ref="AD1644:AE1644"/>
    <mergeCell ref="AF1644:AG1644"/>
    <mergeCell ref="AH1644:AJ1644"/>
    <mergeCell ref="D1639:E1639"/>
    <mergeCell ref="F1639:J1639"/>
    <mergeCell ref="K1639:M1639"/>
    <mergeCell ref="N1639:Q1639"/>
    <mergeCell ref="R1639:U1639"/>
    <mergeCell ref="V1639:W1639"/>
    <mergeCell ref="X1639:Y1639"/>
    <mergeCell ref="Z1639:AA1639"/>
    <mergeCell ref="AB1639:AC1639"/>
    <mergeCell ref="AD1639:AE1639"/>
    <mergeCell ref="AF1639:AG1639"/>
    <mergeCell ref="AH1639:AJ1639"/>
    <mergeCell ref="D1640:E1640"/>
    <mergeCell ref="F1640:J1640"/>
    <mergeCell ref="K1640:M1640"/>
    <mergeCell ref="N1640:Q1640"/>
    <mergeCell ref="R1640:U1640"/>
    <mergeCell ref="V1640:W1640"/>
    <mergeCell ref="X1640:Y1640"/>
    <mergeCell ref="Z1640:AA1640"/>
    <mergeCell ref="AB1640:AC1640"/>
    <mergeCell ref="AD1640:AE1640"/>
    <mergeCell ref="AF1640:AG1640"/>
    <mergeCell ref="AH1640:AJ1640"/>
    <mergeCell ref="D1641:E1641"/>
    <mergeCell ref="F1641:J1641"/>
    <mergeCell ref="K1641:M1641"/>
    <mergeCell ref="N1641:Q1641"/>
    <mergeCell ref="R1641:U1641"/>
    <mergeCell ref="V1641:W1641"/>
    <mergeCell ref="X1641:Y1641"/>
    <mergeCell ref="Z1641:AA1641"/>
    <mergeCell ref="AB1641:AC1641"/>
    <mergeCell ref="AD1641:AE1641"/>
    <mergeCell ref="AF1641:AG1641"/>
    <mergeCell ref="AH1641:AJ1641"/>
    <mergeCell ref="D1636:E1636"/>
    <mergeCell ref="F1636:J1636"/>
    <mergeCell ref="K1636:M1636"/>
    <mergeCell ref="N1636:Q1636"/>
    <mergeCell ref="R1636:U1636"/>
    <mergeCell ref="V1636:W1636"/>
    <mergeCell ref="X1636:Y1636"/>
    <mergeCell ref="Z1636:AA1636"/>
    <mergeCell ref="AB1636:AC1636"/>
    <mergeCell ref="AD1636:AE1636"/>
    <mergeCell ref="AF1636:AG1636"/>
    <mergeCell ref="AH1636:AJ1636"/>
    <mergeCell ref="D1637:E1637"/>
    <mergeCell ref="F1637:J1637"/>
    <mergeCell ref="K1637:M1637"/>
    <mergeCell ref="N1637:Q1637"/>
    <mergeCell ref="R1637:U1637"/>
    <mergeCell ref="V1637:W1637"/>
    <mergeCell ref="X1637:Y1637"/>
    <mergeCell ref="Z1637:AA1637"/>
    <mergeCell ref="AB1637:AC1637"/>
    <mergeCell ref="AD1637:AE1637"/>
    <mergeCell ref="AF1637:AG1637"/>
    <mergeCell ref="AH1637:AJ1637"/>
    <mergeCell ref="D1638:E1638"/>
    <mergeCell ref="F1638:J1638"/>
    <mergeCell ref="K1638:M1638"/>
    <mergeCell ref="N1638:Q1638"/>
    <mergeCell ref="R1638:U1638"/>
    <mergeCell ref="V1638:W1638"/>
    <mergeCell ref="X1638:Y1638"/>
    <mergeCell ref="Z1638:AA1638"/>
    <mergeCell ref="AB1638:AC1638"/>
    <mergeCell ref="AD1638:AE1638"/>
    <mergeCell ref="AF1638:AG1638"/>
    <mergeCell ref="AH1638:AJ1638"/>
    <mergeCell ref="D1633:E1633"/>
    <mergeCell ref="F1633:J1633"/>
    <mergeCell ref="K1633:M1633"/>
    <mergeCell ref="N1633:Q1633"/>
    <mergeCell ref="R1633:U1633"/>
    <mergeCell ref="V1633:W1633"/>
    <mergeCell ref="X1633:Y1633"/>
    <mergeCell ref="Z1633:AA1633"/>
    <mergeCell ref="AB1633:AC1633"/>
    <mergeCell ref="AD1633:AE1633"/>
    <mergeCell ref="AF1633:AG1633"/>
    <mergeCell ref="AH1633:AJ1633"/>
    <mergeCell ref="D1634:E1634"/>
    <mergeCell ref="F1634:J1634"/>
    <mergeCell ref="K1634:M1634"/>
    <mergeCell ref="N1634:Q1634"/>
    <mergeCell ref="R1634:U1634"/>
    <mergeCell ref="V1634:W1634"/>
    <mergeCell ref="X1634:Y1634"/>
    <mergeCell ref="Z1634:AA1634"/>
    <mergeCell ref="AB1634:AC1634"/>
    <mergeCell ref="AD1634:AE1634"/>
    <mergeCell ref="AF1634:AG1634"/>
    <mergeCell ref="AH1634:AJ1634"/>
    <mergeCell ref="D1635:E1635"/>
    <mergeCell ref="F1635:J1635"/>
    <mergeCell ref="K1635:M1635"/>
    <mergeCell ref="N1635:Q1635"/>
    <mergeCell ref="R1635:U1635"/>
    <mergeCell ref="V1635:W1635"/>
    <mergeCell ref="X1635:Y1635"/>
    <mergeCell ref="Z1635:AA1635"/>
    <mergeCell ref="AB1635:AC1635"/>
    <mergeCell ref="AD1635:AE1635"/>
    <mergeCell ref="AF1635:AG1635"/>
    <mergeCell ref="AH1635:AJ1635"/>
    <mergeCell ref="D1630:E1630"/>
    <mergeCell ref="F1630:J1630"/>
    <mergeCell ref="K1630:M1630"/>
    <mergeCell ref="N1630:Q1630"/>
    <mergeCell ref="R1630:U1630"/>
    <mergeCell ref="V1630:W1630"/>
    <mergeCell ref="X1630:Y1630"/>
    <mergeCell ref="Z1630:AA1630"/>
    <mergeCell ref="AB1630:AC1630"/>
    <mergeCell ref="AD1630:AE1630"/>
    <mergeCell ref="AF1630:AG1630"/>
    <mergeCell ref="AH1630:AJ1630"/>
    <mergeCell ref="D1631:E1631"/>
    <mergeCell ref="F1631:J1631"/>
    <mergeCell ref="K1631:M1631"/>
    <mergeCell ref="N1631:Q1631"/>
    <mergeCell ref="R1631:U1631"/>
    <mergeCell ref="V1631:W1631"/>
    <mergeCell ref="X1631:Y1631"/>
    <mergeCell ref="Z1631:AA1631"/>
    <mergeCell ref="AB1631:AC1631"/>
    <mergeCell ref="AD1631:AE1631"/>
    <mergeCell ref="AF1631:AG1631"/>
    <mergeCell ref="AH1631:AJ1631"/>
    <mergeCell ref="D1632:E1632"/>
    <mergeCell ref="F1632:J1632"/>
    <mergeCell ref="K1632:M1632"/>
    <mergeCell ref="N1632:Q1632"/>
    <mergeCell ref="R1632:U1632"/>
    <mergeCell ref="V1632:W1632"/>
    <mergeCell ref="X1632:Y1632"/>
    <mergeCell ref="Z1632:AA1632"/>
    <mergeCell ref="AB1632:AC1632"/>
    <mergeCell ref="AD1632:AE1632"/>
    <mergeCell ref="AF1632:AG1632"/>
    <mergeCell ref="AH1632:AJ1632"/>
    <mergeCell ref="B1620:F1620"/>
    <mergeCell ref="H1620:R1620"/>
    <mergeCell ref="AB1621:AG1625"/>
    <mergeCell ref="B1622:E1622"/>
    <mergeCell ref="H1622:N1622"/>
    <mergeCell ref="O1622:R1622"/>
    <mergeCell ref="T1622:AA1622"/>
    <mergeCell ref="B1627:B1628"/>
    <mergeCell ref="D1627:E1628"/>
    <mergeCell ref="G1627:H1628"/>
    <mergeCell ref="J1627:M1628"/>
    <mergeCell ref="N1627:O1628"/>
    <mergeCell ref="Q1627:S1628"/>
    <mergeCell ref="T1627:U1628"/>
    <mergeCell ref="X1627:Y1628"/>
    <mergeCell ref="Z1627:AA1628"/>
    <mergeCell ref="AB1627:AB1628"/>
    <mergeCell ref="AC1627:AC1628"/>
    <mergeCell ref="AE1627:AE1628"/>
    <mergeCell ref="AF1627:AF1628"/>
    <mergeCell ref="AG1627:AH1628"/>
    <mergeCell ref="D1629:E1629"/>
    <mergeCell ref="F1629:J1629"/>
    <mergeCell ref="K1629:M1629"/>
    <mergeCell ref="N1629:Q1629"/>
    <mergeCell ref="R1629:U1629"/>
    <mergeCell ref="V1629:W1629"/>
    <mergeCell ref="X1629:Y1629"/>
    <mergeCell ref="Z1629:AA1629"/>
    <mergeCell ref="AB1629:AC1629"/>
    <mergeCell ref="AD1629:AE1629"/>
    <mergeCell ref="AF1629:AG1629"/>
    <mergeCell ref="AH1629:AJ1629"/>
    <mergeCell ref="D1611:E1611"/>
    <mergeCell ref="F1611:J1611"/>
    <mergeCell ref="K1611:M1611"/>
    <mergeCell ref="N1611:Q1611"/>
    <mergeCell ref="R1611:U1611"/>
    <mergeCell ref="V1611:W1611"/>
    <mergeCell ref="D1612:E1612"/>
    <mergeCell ref="F1612:J1612"/>
    <mergeCell ref="K1612:M1612"/>
    <mergeCell ref="N1612:Q1612"/>
    <mergeCell ref="R1612:U1612"/>
    <mergeCell ref="V1612:W1612"/>
    <mergeCell ref="D1613:E1613"/>
    <mergeCell ref="F1613:J1613"/>
    <mergeCell ref="K1613:M1613"/>
    <mergeCell ref="N1613:Q1613"/>
    <mergeCell ref="R1613:U1613"/>
    <mergeCell ref="V1613:W1613"/>
    <mergeCell ref="D1614:E1614"/>
    <mergeCell ref="F1614:J1614"/>
    <mergeCell ref="K1614:M1614"/>
    <mergeCell ref="N1614:Q1614"/>
    <mergeCell ref="R1614:U1614"/>
    <mergeCell ref="V1614:W1614"/>
    <mergeCell ref="D1615:E1615"/>
    <mergeCell ref="F1615:J1615"/>
    <mergeCell ref="K1615:M1615"/>
    <mergeCell ref="N1615:Q1615"/>
    <mergeCell ref="R1615:U1615"/>
    <mergeCell ref="V1615:W1615"/>
    <mergeCell ref="D1616:E1616"/>
    <mergeCell ref="F1616:J1616"/>
    <mergeCell ref="K1616:M1616"/>
    <mergeCell ref="N1616:Q1616"/>
    <mergeCell ref="R1616:U1616"/>
    <mergeCell ref="V1616:W1616"/>
    <mergeCell ref="D1605:E1605"/>
    <mergeCell ref="F1605:J1605"/>
    <mergeCell ref="K1605:M1605"/>
    <mergeCell ref="N1605:Q1605"/>
    <mergeCell ref="R1605:U1605"/>
    <mergeCell ref="V1605:W1605"/>
    <mergeCell ref="D1606:E1606"/>
    <mergeCell ref="F1606:J1606"/>
    <mergeCell ref="K1606:M1606"/>
    <mergeCell ref="N1606:Q1606"/>
    <mergeCell ref="R1606:U1606"/>
    <mergeCell ref="V1606:W1606"/>
    <mergeCell ref="D1607:E1607"/>
    <mergeCell ref="F1607:J1607"/>
    <mergeCell ref="K1607:M1607"/>
    <mergeCell ref="N1607:Q1607"/>
    <mergeCell ref="R1607:U1607"/>
    <mergeCell ref="V1607:W1607"/>
    <mergeCell ref="D1608:E1608"/>
    <mergeCell ref="F1608:J1608"/>
    <mergeCell ref="K1608:M1608"/>
    <mergeCell ref="N1608:Q1608"/>
    <mergeCell ref="R1608:U1608"/>
    <mergeCell ref="V1608:W1608"/>
    <mergeCell ref="D1609:E1609"/>
    <mergeCell ref="F1609:J1609"/>
    <mergeCell ref="K1609:M1609"/>
    <mergeCell ref="N1609:Q1609"/>
    <mergeCell ref="R1609:U1609"/>
    <mergeCell ref="V1609:W1609"/>
    <mergeCell ref="D1610:E1610"/>
    <mergeCell ref="F1610:J1610"/>
    <mergeCell ref="K1610:M1610"/>
    <mergeCell ref="N1610:Q1610"/>
    <mergeCell ref="R1610:U1610"/>
    <mergeCell ref="V1610:W1610"/>
    <mergeCell ref="D1599:E1599"/>
    <mergeCell ref="F1599:J1599"/>
    <mergeCell ref="K1599:M1599"/>
    <mergeCell ref="N1599:Q1599"/>
    <mergeCell ref="R1599:U1599"/>
    <mergeCell ref="V1599:W1599"/>
    <mergeCell ref="D1600:E1600"/>
    <mergeCell ref="F1600:J1600"/>
    <mergeCell ref="K1600:M1600"/>
    <mergeCell ref="N1600:Q1600"/>
    <mergeCell ref="R1600:U1600"/>
    <mergeCell ref="V1600:W1600"/>
    <mergeCell ref="D1601:E1601"/>
    <mergeCell ref="F1601:J1601"/>
    <mergeCell ref="K1601:M1601"/>
    <mergeCell ref="N1601:Q1601"/>
    <mergeCell ref="R1601:U1601"/>
    <mergeCell ref="V1601:W1601"/>
    <mergeCell ref="D1602:E1602"/>
    <mergeCell ref="F1602:J1602"/>
    <mergeCell ref="K1602:M1602"/>
    <mergeCell ref="N1602:Q1602"/>
    <mergeCell ref="R1602:U1602"/>
    <mergeCell ref="V1602:W1602"/>
    <mergeCell ref="D1603:E1603"/>
    <mergeCell ref="F1603:J1603"/>
    <mergeCell ref="K1603:M1603"/>
    <mergeCell ref="N1603:Q1603"/>
    <mergeCell ref="R1603:U1603"/>
    <mergeCell ref="V1603:W1603"/>
    <mergeCell ref="D1604:E1604"/>
    <mergeCell ref="F1604:J1604"/>
    <mergeCell ref="K1604:M1604"/>
    <mergeCell ref="N1604:Q1604"/>
    <mergeCell ref="R1604:U1604"/>
    <mergeCell ref="V1604:W1604"/>
    <mergeCell ref="D1593:E1593"/>
    <mergeCell ref="F1593:J1593"/>
    <mergeCell ref="K1593:M1593"/>
    <mergeCell ref="N1593:Q1593"/>
    <mergeCell ref="R1593:U1593"/>
    <mergeCell ref="V1593:W1593"/>
    <mergeCell ref="T1591:U1592"/>
    <mergeCell ref="X1591:Y1592"/>
    <mergeCell ref="D1594:E1594"/>
    <mergeCell ref="F1594:J1594"/>
    <mergeCell ref="K1594:M1594"/>
    <mergeCell ref="N1594:Q1594"/>
    <mergeCell ref="R1594:U1594"/>
    <mergeCell ref="V1594:W1594"/>
    <mergeCell ref="D1595:E1595"/>
    <mergeCell ref="F1595:J1595"/>
    <mergeCell ref="K1595:M1595"/>
    <mergeCell ref="N1595:Q1595"/>
    <mergeCell ref="R1595:U1595"/>
    <mergeCell ref="V1595:W1595"/>
    <mergeCell ref="D1596:E1596"/>
    <mergeCell ref="F1596:J1596"/>
    <mergeCell ref="K1596:M1596"/>
    <mergeCell ref="N1596:Q1596"/>
    <mergeCell ref="R1596:U1596"/>
    <mergeCell ref="V1596:W1596"/>
    <mergeCell ref="D1597:E1597"/>
    <mergeCell ref="F1597:J1597"/>
    <mergeCell ref="K1597:M1597"/>
    <mergeCell ref="N1597:Q1597"/>
    <mergeCell ref="R1597:U1597"/>
    <mergeCell ref="V1597:W1597"/>
    <mergeCell ref="D1598:E1598"/>
    <mergeCell ref="F1598:J1598"/>
    <mergeCell ref="K1598:M1598"/>
    <mergeCell ref="N1598:Q1598"/>
    <mergeCell ref="R1598:U1598"/>
    <mergeCell ref="V1598:W1598"/>
    <mergeCell ref="D1581:E1581"/>
    <mergeCell ref="F1581:J1581"/>
    <mergeCell ref="K1581:M1581"/>
    <mergeCell ref="N1581:Q1581"/>
    <mergeCell ref="R1581:U1581"/>
    <mergeCell ref="V1581:W1581"/>
    <mergeCell ref="X1581:Y1581"/>
    <mergeCell ref="Z1581:AA1581"/>
    <mergeCell ref="AB1581:AC1581"/>
    <mergeCell ref="AD1581:AE1581"/>
    <mergeCell ref="AF1581:AG1581"/>
    <mergeCell ref="AH1581:AJ1581"/>
    <mergeCell ref="D1582:E1582"/>
    <mergeCell ref="F1582:J1582"/>
    <mergeCell ref="K1582:M1582"/>
    <mergeCell ref="N1582:Q1582"/>
    <mergeCell ref="R1582:U1582"/>
    <mergeCell ref="V1582:W1582"/>
    <mergeCell ref="X1582:Y1582"/>
    <mergeCell ref="Z1582:AA1582"/>
    <mergeCell ref="AB1582:AC1582"/>
    <mergeCell ref="AD1582:AE1582"/>
    <mergeCell ref="AF1582:AG1582"/>
    <mergeCell ref="AH1582:AJ1582"/>
    <mergeCell ref="B1583:E1583"/>
    <mergeCell ref="B1584:F1584"/>
    <mergeCell ref="H1584:R1584"/>
    <mergeCell ref="AB1585:AG1589"/>
    <mergeCell ref="B1586:E1586"/>
    <mergeCell ref="H1586:N1586"/>
    <mergeCell ref="O1586:R1586"/>
    <mergeCell ref="T1586:AA1586"/>
    <mergeCell ref="Z1591:AA1592"/>
    <mergeCell ref="AB1591:AB1592"/>
    <mergeCell ref="AC1591:AC1592"/>
    <mergeCell ref="AE1591:AE1592"/>
    <mergeCell ref="B1591:B1592"/>
    <mergeCell ref="D1591:E1592"/>
    <mergeCell ref="G1591:H1592"/>
    <mergeCell ref="J1591:M1592"/>
    <mergeCell ref="N1591:O1592"/>
    <mergeCell ref="Q1591:S1592"/>
    <mergeCell ref="AF1591:AF1592"/>
    <mergeCell ref="AG1591:AH1592"/>
    <mergeCell ref="D1578:E1578"/>
    <mergeCell ref="F1578:J1578"/>
    <mergeCell ref="K1578:M1578"/>
    <mergeCell ref="N1578:Q1578"/>
    <mergeCell ref="R1578:U1578"/>
    <mergeCell ref="V1578:W1578"/>
    <mergeCell ref="X1578:Y1578"/>
    <mergeCell ref="Z1578:AA1578"/>
    <mergeCell ref="AB1578:AC1578"/>
    <mergeCell ref="AD1578:AE1578"/>
    <mergeCell ref="AF1578:AG1578"/>
    <mergeCell ref="AH1578:AJ1578"/>
    <mergeCell ref="D1579:E1579"/>
    <mergeCell ref="F1579:J1579"/>
    <mergeCell ref="K1579:M1579"/>
    <mergeCell ref="N1579:Q1579"/>
    <mergeCell ref="R1579:U1579"/>
    <mergeCell ref="V1579:W1579"/>
    <mergeCell ref="X1579:Y1579"/>
    <mergeCell ref="Z1579:AA1579"/>
    <mergeCell ref="AB1579:AC1579"/>
    <mergeCell ref="AD1579:AE1579"/>
    <mergeCell ref="AF1579:AG1579"/>
    <mergeCell ref="AH1579:AJ1579"/>
    <mergeCell ref="D1580:E1580"/>
    <mergeCell ref="F1580:J1580"/>
    <mergeCell ref="K1580:M1580"/>
    <mergeCell ref="N1580:Q1580"/>
    <mergeCell ref="R1580:U1580"/>
    <mergeCell ref="V1580:W1580"/>
    <mergeCell ref="X1580:Y1580"/>
    <mergeCell ref="Z1580:AA1580"/>
    <mergeCell ref="AB1580:AC1580"/>
    <mergeCell ref="AD1580:AE1580"/>
    <mergeCell ref="AF1580:AG1580"/>
    <mergeCell ref="AH1580:AJ1580"/>
    <mergeCell ref="D1575:E1575"/>
    <mergeCell ref="F1575:J1575"/>
    <mergeCell ref="K1575:M1575"/>
    <mergeCell ref="N1575:Q1575"/>
    <mergeCell ref="R1575:U1575"/>
    <mergeCell ref="V1575:W1575"/>
    <mergeCell ref="X1575:Y1575"/>
    <mergeCell ref="Z1575:AA1575"/>
    <mergeCell ref="AB1575:AC1575"/>
    <mergeCell ref="AD1575:AE1575"/>
    <mergeCell ref="AF1575:AG1575"/>
    <mergeCell ref="AH1575:AJ1575"/>
    <mergeCell ref="D1576:E1576"/>
    <mergeCell ref="F1576:J1576"/>
    <mergeCell ref="K1576:M1576"/>
    <mergeCell ref="N1576:Q1576"/>
    <mergeCell ref="R1576:U1576"/>
    <mergeCell ref="V1576:W1576"/>
    <mergeCell ref="X1576:Y1576"/>
    <mergeCell ref="Z1576:AA1576"/>
    <mergeCell ref="AB1576:AC1576"/>
    <mergeCell ref="AD1576:AE1576"/>
    <mergeCell ref="AF1576:AG1576"/>
    <mergeCell ref="AH1576:AJ1576"/>
    <mergeCell ref="D1577:E1577"/>
    <mergeCell ref="F1577:J1577"/>
    <mergeCell ref="K1577:M1577"/>
    <mergeCell ref="N1577:Q1577"/>
    <mergeCell ref="R1577:U1577"/>
    <mergeCell ref="V1577:W1577"/>
    <mergeCell ref="X1577:Y1577"/>
    <mergeCell ref="Z1577:AA1577"/>
    <mergeCell ref="AB1577:AC1577"/>
    <mergeCell ref="AD1577:AE1577"/>
    <mergeCell ref="AF1577:AG1577"/>
    <mergeCell ref="AH1577:AJ1577"/>
    <mergeCell ref="D1572:E1572"/>
    <mergeCell ref="F1572:J1572"/>
    <mergeCell ref="K1572:M1572"/>
    <mergeCell ref="N1572:Q1572"/>
    <mergeCell ref="R1572:U1572"/>
    <mergeCell ref="V1572:W1572"/>
    <mergeCell ref="X1572:Y1572"/>
    <mergeCell ref="Z1572:AA1572"/>
    <mergeCell ref="AB1572:AC1572"/>
    <mergeCell ref="AD1572:AE1572"/>
    <mergeCell ref="AF1572:AG1572"/>
    <mergeCell ref="AH1572:AJ1572"/>
    <mergeCell ref="D1573:E1573"/>
    <mergeCell ref="F1573:J1573"/>
    <mergeCell ref="K1573:M1573"/>
    <mergeCell ref="N1573:Q1573"/>
    <mergeCell ref="R1573:U1573"/>
    <mergeCell ref="V1573:W1573"/>
    <mergeCell ref="X1573:Y1573"/>
    <mergeCell ref="Z1573:AA1573"/>
    <mergeCell ref="AB1573:AC1573"/>
    <mergeCell ref="AD1573:AE1573"/>
    <mergeCell ref="AF1573:AG1573"/>
    <mergeCell ref="AH1573:AJ1573"/>
    <mergeCell ref="D1574:E1574"/>
    <mergeCell ref="F1574:J1574"/>
    <mergeCell ref="K1574:M1574"/>
    <mergeCell ref="N1574:Q1574"/>
    <mergeCell ref="R1574:U1574"/>
    <mergeCell ref="V1574:W1574"/>
    <mergeCell ref="X1574:Y1574"/>
    <mergeCell ref="Z1574:AA1574"/>
    <mergeCell ref="AB1574:AC1574"/>
    <mergeCell ref="AD1574:AE1574"/>
    <mergeCell ref="AF1574:AG1574"/>
    <mergeCell ref="AH1574:AJ1574"/>
    <mergeCell ref="D1569:E1569"/>
    <mergeCell ref="F1569:J1569"/>
    <mergeCell ref="K1569:M1569"/>
    <mergeCell ref="N1569:Q1569"/>
    <mergeCell ref="R1569:U1569"/>
    <mergeCell ref="V1569:W1569"/>
    <mergeCell ref="X1569:Y1569"/>
    <mergeCell ref="Z1569:AA1569"/>
    <mergeCell ref="AB1569:AC1569"/>
    <mergeCell ref="AD1569:AE1569"/>
    <mergeCell ref="AF1569:AG1569"/>
    <mergeCell ref="AH1569:AJ1569"/>
    <mergeCell ref="D1570:E1570"/>
    <mergeCell ref="F1570:J1570"/>
    <mergeCell ref="K1570:M1570"/>
    <mergeCell ref="N1570:Q1570"/>
    <mergeCell ref="R1570:U1570"/>
    <mergeCell ref="V1570:W1570"/>
    <mergeCell ref="X1570:Y1570"/>
    <mergeCell ref="Z1570:AA1570"/>
    <mergeCell ref="AB1570:AC1570"/>
    <mergeCell ref="AD1570:AE1570"/>
    <mergeCell ref="AF1570:AG1570"/>
    <mergeCell ref="AH1570:AJ1570"/>
    <mergeCell ref="D1571:E1571"/>
    <mergeCell ref="F1571:J1571"/>
    <mergeCell ref="K1571:M1571"/>
    <mergeCell ref="N1571:Q1571"/>
    <mergeCell ref="R1571:U1571"/>
    <mergeCell ref="V1571:W1571"/>
    <mergeCell ref="X1571:Y1571"/>
    <mergeCell ref="Z1571:AA1571"/>
    <mergeCell ref="AB1571:AC1571"/>
    <mergeCell ref="AD1571:AE1571"/>
    <mergeCell ref="AF1571:AG1571"/>
    <mergeCell ref="AH1571:AJ1571"/>
    <mergeCell ref="D1566:E1566"/>
    <mergeCell ref="F1566:J1566"/>
    <mergeCell ref="K1566:M1566"/>
    <mergeCell ref="N1566:Q1566"/>
    <mergeCell ref="R1566:U1566"/>
    <mergeCell ref="V1566:W1566"/>
    <mergeCell ref="X1566:Y1566"/>
    <mergeCell ref="Z1566:AA1566"/>
    <mergeCell ref="AB1566:AC1566"/>
    <mergeCell ref="AD1566:AE1566"/>
    <mergeCell ref="AF1566:AG1566"/>
    <mergeCell ref="AH1566:AJ1566"/>
    <mergeCell ref="D1567:E1567"/>
    <mergeCell ref="F1567:J1567"/>
    <mergeCell ref="K1567:M1567"/>
    <mergeCell ref="N1567:Q1567"/>
    <mergeCell ref="R1567:U1567"/>
    <mergeCell ref="V1567:W1567"/>
    <mergeCell ref="X1567:Y1567"/>
    <mergeCell ref="Z1567:AA1567"/>
    <mergeCell ref="AB1567:AC1567"/>
    <mergeCell ref="AD1567:AE1567"/>
    <mergeCell ref="AF1567:AG1567"/>
    <mergeCell ref="AH1567:AJ1567"/>
    <mergeCell ref="D1568:E1568"/>
    <mergeCell ref="F1568:J1568"/>
    <mergeCell ref="K1568:M1568"/>
    <mergeCell ref="N1568:Q1568"/>
    <mergeCell ref="R1568:U1568"/>
    <mergeCell ref="V1568:W1568"/>
    <mergeCell ref="X1568:Y1568"/>
    <mergeCell ref="Z1568:AA1568"/>
    <mergeCell ref="AB1568:AC1568"/>
    <mergeCell ref="AD1568:AE1568"/>
    <mergeCell ref="AF1568:AG1568"/>
    <mergeCell ref="AH1568:AJ1568"/>
    <mergeCell ref="D1563:E1563"/>
    <mergeCell ref="F1563:J1563"/>
    <mergeCell ref="K1563:M1563"/>
    <mergeCell ref="N1563:Q1563"/>
    <mergeCell ref="R1563:U1563"/>
    <mergeCell ref="V1563:W1563"/>
    <mergeCell ref="X1563:Y1563"/>
    <mergeCell ref="Z1563:AA1563"/>
    <mergeCell ref="AB1563:AC1563"/>
    <mergeCell ref="AD1563:AE1563"/>
    <mergeCell ref="AF1563:AG1563"/>
    <mergeCell ref="AH1563:AJ1563"/>
    <mergeCell ref="D1564:E1564"/>
    <mergeCell ref="F1564:J1564"/>
    <mergeCell ref="K1564:M1564"/>
    <mergeCell ref="N1564:Q1564"/>
    <mergeCell ref="R1564:U1564"/>
    <mergeCell ref="V1564:W1564"/>
    <mergeCell ref="X1564:Y1564"/>
    <mergeCell ref="Z1564:AA1564"/>
    <mergeCell ref="AB1564:AC1564"/>
    <mergeCell ref="AD1564:AE1564"/>
    <mergeCell ref="AF1564:AG1564"/>
    <mergeCell ref="AH1564:AJ1564"/>
    <mergeCell ref="D1565:E1565"/>
    <mergeCell ref="F1565:J1565"/>
    <mergeCell ref="K1565:M1565"/>
    <mergeCell ref="N1565:Q1565"/>
    <mergeCell ref="R1565:U1565"/>
    <mergeCell ref="V1565:W1565"/>
    <mergeCell ref="X1565:Y1565"/>
    <mergeCell ref="Z1565:AA1565"/>
    <mergeCell ref="AB1565:AC1565"/>
    <mergeCell ref="AD1565:AE1565"/>
    <mergeCell ref="AF1565:AG1565"/>
    <mergeCell ref="AH1565:AJ1565"/>
    <mergeCell ref="D1560:E1560"/>
    <mergeCell ref="F1560:J1560"/>
    <mergeCell ref="K1560:M1560"/>
    <mergeCell ref="N1560:Q1560"/>
    <mergeCell ref="R1560:U1560"/>
    <mergeCell ref="V1560:W1560"/>
    <mergeCell ref="X1560:Y1560"/>
    <mergeCell ref="Z1560:AA1560"/>
    <mergeCell ref="AB1560:AC1560"/>
    <mergeCell ref="AD1560:AE1560"/>
    <mergeCell ref="AF1560:AG1560"/>
    <mergeCell ref="AH1560:AJ1560"/>
    <mergeCell ref="D1561:E1561"/>
    <mergeCell ref="F1561:J1561"/>
    <mergeCell ref="K1561:M1561"/>
    <mergeCell ref="N1561:Q1561"/>
    <mergeCell ref="R1561:U1561"/>
    <mergeCell ref="V1561:W1561"/>
    <mergeCell ref="X1561:Y1561"/>
    <mergeCell ref="Z1561:AA1561"/>
    <mergeCell ref="AB1561:AC1561"/>
    <mergeCell ref="AD1561:AE1561"/>
    <mergeCell ref="AF1561:AG1561"/>
    <mergeCell ref="AH1561:AJ1561"/>
    <mergeCell ref="D1562:E1562"/>
    <mergeCell ref="F1562:J1562"/>
    <mergeCell ref="K1562:M1562"/>
    <mergeCell ref="N1562:Q1562"/>
    <mergeCell ref="R1562:U1562"/>
    <mergeCell ref="V1562:W1562"/>
    <mergeCell ref="X1562:Y1562"/>
    <mergeCell ref="Z1562:AA1562"/>
    <mergeCell ref="AB1562:AC1562"/>
    <mergeCell ref="AD1562:AE1562"/>
    <mergeCell ref="AF1562:AG1562"/>
    <mergeCell ref="AH1562:AJ1562"/>
    <mergeCell ref="D1557:E1557"/>
    <mergeCell ref="F1557:J1557"/>
    <mergeCell ref="K1557:M1557"/>
    <mergeCell ref="N1557:Q1557"/>
    <mergeCell ref="R1557:U1557"/>
    <mergeCell ref="V1557:W1557"/>
    <mergeCell ref="X1557:Y1557"/>
    <mergeCell ref="Z1557:AA1557"/>
    <mergeCell ref="AB1557:AC1557"/>
    <mergeCell ref="AD1557:AE1557"/>
    <mergeCell ref="AF1557:AG1557"/>
    <mergeCell ref="AH1557:AJ1557"/>
    <mergeCell ref="D1558:E1558"/>
    <mergeCell ref="F1558:J1558"/>
    <mergeCell ref="K1558:M1558"/>
    <mergeCell ref="N1558:Q1558"/>
    <mergeCell ref="R1558:U1558"/>
    <mergeCell ref="V1558:W1558"/>
    <mergeCell ref="X1558:Y1558"/>
    <mergeCell ref="Z1558:AA1558"/>
    <mergeCell ref="AB1558:AC1558"/>
    <mergeCell ref="AD1558:AE1558"/>
    <mergeCell ref="AF1558:AG1558"/>
    <mergeCell ref="AH1558:AJ1558"/>
    <mergeCell ref="D1559:E1559"/>
    <mergeCell ref="F1559:J1559"/>
    <mergeCell ref="K1559:M1559"/>
    <mergeCell ref="N1559:Q1559"/>
    <mergeCell ref="R1559:U1559"/>
    <mergeCell ref="V1559:W1559"/>
    <mergeCell ref="X1559:Y1559"/>
    <mergeCell ref="Z1559:AA1559"/>
    <mergeCell ref="AB1559:AC1559"/>
    <mergeCell ref="AD1559:AE1559"/>
    <mergeCell ref="AF1559:AG1559"/>
    <mergeCell ref="AH1559:AJ1559"/>
    <mergeCell ref="D1554:E1554"/>
    <mergeCell ref="F1554:J1554"/>
    <mergeCell ref="K1554:M1554"/>
    <mergeCell ref="N1554:Q1554"/>
    <mergeCell ref="R1554:U1554"/>
    <mergeCell ref="V1554:W1554"/>
    <mergeCell ref="X1554:Y1554"/>
    <mergeCell ref="Z1554:AA1554"/>
    <mergeCell ref="AB1554:AC1554"/>
    <mergeCell ref="AD1554:AE1554"/>
    <mergeCell ref="AF1554:AG1554"/>
    <mergeCell ref="AH1554:AJ1554"/>
    <mergeCell ref="D1555:E1555"/>
    <mergeCell ref="F1555:J1555"/>
    <mergeCell ref="K1555:M1555"/>
    <mergeCell ref="N1555:Q1555"/>
    <mergeCell ref="R1555:U1555"/>
    <mergeCell ref="V1555:W1555"/>
    <mergeCell ref="X1555:Y1555"/>
    <mergeCell ref="Z1555:AA1555"/>
    <mergeCell ref="AB1555:AC1555"/>
    <mergeCell ref="AD1555:AE1555"/>
    <mergeCell ref="AF1555:AG1555"/>
    <mergeCell ref="AH1555:AJ1555"/>
    <mergeCell ref="D1556:E1556"/>
    <mergeCell ref="F1556:J1556"/>
    <mergeCell ref="K1556:M1556"/>
    <mergeCell ref="N1556:Q1556"/>
    <mergeCell ref="R1556:U1556"/>
    <mergeCell ref="V1556:W1556"/>
    <mergeCell ref="X1556:Y1556"/>
    <mergeCell ref="Z1556:AA1556"/>
    <mergeCell ref="AB1556:AC1556"/>
    <mergeCell ref="AD1556:AE1556"/>
    <mergeCell ref="AF1556:AG1556"/>
    <mergeCell ref="AH1556:AJ1556"/>
    <mergeCell ref="D1551:E1551"/>
    <mergeCell ref="F1551:J1551"/>
    <mergeCell ref="K1551:M1551"/>
    <mergeCell ref="N1551:Q1551"/>
    <mergeCell ref="R1551:U1551"/>
    <mergeCell ref="V1551:W1551"/>
    <mergeCell ref="X1551:Y1551"/>
    <mergeCell ref="Z1551:AA1551"/>
    <mergeCell ref="AB1551:AC1551"/>
    <mergeCell ref="AD1551:AE1551"/>
    <mergeCell ref="AF1551:AG1551"/>
    <mergeCell ref="AH1551:AJ1551"/>
    <mergeCell ref="D1552:E1552"/>
    <mergeCell ref="F1552:J1552"/>
    <mergeCell ref="K1552:M1552"/>
    <mergeCell ref="N1552:Q1552"/>
    <mergeCell ref="R1552:U1552"/>
    <mergeCell ref="V1552:W1552"/>
    <mergeCell ref="X1552:Y1552"/>
    <mergeCell ref="Z1552:AA1552"/>
    <mergeCell ref="AB1552:AC1552"/>
    <mergeCell ref="AD1552:AE1552"/>
    <mergeCell ref="AF1552:AG1552"/>
    <mergeCell ref="AH1552:AJ1552"/>
    <mergeCell ref="D1553:E1553"/>
    <mergeCell ref="F1553:J1553"/>
    <mergeCell ref="K1553:M1553"/>
    <mergeCell ref="N1553:Q1553"/>
    <mergeCell ref="R1553:U1553"/>
    <mergeCell ref="V1553:W1553"/>
    <mergeCell ref="X1553:Y1553"/>
    <mergeCell ref="Z1553:AA1553"/>
    <mergeCell ref="AB1553:AC1553"/>
    <mergeCell ref="AD1553:AE1553"/>
    <mergeCell ref="AF1553:AG1553"/>
    <mergeCell ref="AH1553:AJ1553"/>
    <mergeCell ref="D1548:E1548"/>
    <mergeCell ref="F1548:J1548"/>
    <mergeCell ref="K1548:M1548"/>
    <mergeCell ref="N1548:Q1548"/>
    <mergeCell ref="R1548:U1548"/>
    <mergeCell ref="V1548:W1548"/>
    <mergeCell ref="X1548:Y1548"/>
    <mergeCell ref="Z1548:AA1548"/>
    <mergeCell ref="AB1548:AC1548"/>
    <mergeCell ref="AD1548:AE1548"/>
    <mergeCell ref="AF1548:AG1548"/>
    <mergeCell ref="AH1548:AJ1548"/>
    <mergeCell ref="D1549:E1549"/>
    <mergeCell ref="F1549:J1549"/>
    <mergeCell ref="K1549:M1549"/>
    <mergeCell ref="N1549:Q1549"/>
    <mergeCell ref="R1549:U1549"/>
    <mergeCell ref="V1549:W1549"/>
    <mergeCell ref="X1549:Y1549"/>
    <mergeCell ref="Z1549:AA1549"/>
    <mergeCell ref="AB1549:AC1549"/>
    <mergeCell ref="AD1549:AE1549"/>
    <mergeCell ref="AF1549:AG1549"/>
    <mergeCell ref="AH1549:AJ1549"/>
    <mergeCell ref="D1550:E1550"/>
    <mergeCell ref="F1550:J1550"/>
    <mergeCell ref="K1550:M1550"/>
    <mergeCell ref="N1550:Q1550"/>
    <mergeCell ref="R1550:U1550"/>
    <mergeCell ref="V1550:W1550"/>
    <mergeCell ref="X1550:Y1550"/>
    <mergeCell ref="Z1550:AA1550"/>
    <mergeCell ref="AB1550:AC1550"/>
    <mergeCell ref="AD1550:AE1550"/>
    <mergeCell ref="AF1550:AG1550"/>
    <mergeCell ref="AH1550:AJ1550"/>
    <mergeCell ref="D1545:E1545"/>
    <mergeCell ref="F1545:J1545"/>
    <mergeCell ref="K1545:M1545"/>
    <mergeCell ref="N1545:Q1545"/>
    <mergeCell ref="R1545:U1545"/>
    <mergeCell ref="V1545:W1545"/>
    <mergeCell ref="X1545:Y1545"/>
    <mergeCell ref="Z1545:AA1545"/>
    <mergeCell ref="AB1545:AC1545"/>
    <mergeCell ref="AD1545:AE1545"/>
    <mergeCell ref="AF1545:AG1545"/>
    <mergeCell ref="AH1545:AJ1545"/>
    <mergeCell ref="D1546:E1546"/>
    <mergeCell ref="F1546:J1546"/>
    <mergeCell ref="K1546:M1546"/>
    <mergeCell ref="N1546:Q1546"/>
    <mergeCell ref="R1546:U1546"/>
    <mergeCell ref="V1546:W1546"/>
    <mergeCell ref="X1546:Y1546"/>
    <mergeCell ref="Z1546:AA1546"/>
    <mergeCell ref="AB1546:AC1546"/>
    <mergeCell ref="AD1546:AE1546"/>
    <mergeCell ref="AF1546:AG1546"/>
    <mergeCell ref="AH1546:AJ1546"/>
    <mergeCell ref="D1547:E1547"/>
    <mergeCell ref="F1547:J1547"/>
    <mergeCell ref="K1547:M1547"/>
    <mergeCell ref="N1547:Q1547"/>
    <mergeCell ref="R1547:U1547"/>
    <mergeCell ref="V1547:W1547"/>
    <mergeCell ref="X1547:Y1547"/>
    <mergeCell ref="Z1547:AA1547"/>
    <mergeCell ref="AB1547:AC1547"/>
    <mergeCell ref="AD1547:AE1547"/>
    <mergeCell ref="AF1547:AG1547"/>
    <mergeCell ref="AH1547:AJ1547"/>
    <mergeCell ref="B1535:F1535"/>
    <mergeCell ref="H1535:R1535"/>
    <mergeCell ref="AB1536:AG1540"/>
    <mergeCell ref="B1537:E1537"/>
    <mergeCell ref="H1537:N1537"/>
    <mergeCell ref="O1537:R1537"/>
    <mergeCell ref="T1537:AA1537"/>
    <mergeCell ref="B1542:B1543"/>
    <mergeCell ref="D1542:E1543"/>
    <mergeCell ref="G1542:H1543"/>
    <mergeCell ref="J1542:M1543"/>
    <mergeCell ref="N1542:O1543"/>
    <mergeCell ref="Q1542:S1543"/>
    <mergeCell ref="T1542:U1543"/>
    <mergeCell ref="X1542:Y1543"/>
    <mergeCell ref="Z1542:AA1543"/>
    <mergeCell ref="AB1542:AB1543"/>
    <mergeCell ref="AC1542:AC1543"/>
    <mergeCell ref="AE1542:AE1543"/>
    <mergeCell ref="AF1542:AF1543"/>
    <mergeCell ref="AG1542:AH1543"/>
    <mergeCell ref="D1544:E1544"/>
    <mergeCell ref="F1544:J1544"/>
    <mergeCell ref="K1544:M1544"/>
    <mergeCell ref="N1544:Q1544"/>
    <mergeCell ref="R1544:U1544"/>
    <mergeCell ref="V1544:W1544"/>
    <mergeCell ref="X1544:Y1544"/>
    <mergeCell ref="Z1544:AA1544"/>
    <mergeCell ref="AB1544:AC1544"/>
    <mergeCell ref="AD1544:AE1544"/>
    <mergeCell ref="AF1544:AG1544"/>
    <mergeCell ref="AH1544:AJ1544"/>
    <mergeCell ref="D1526:E1526"/>
    <mergeCell ref="F1526:J1526"/>
    <mergeCell ref="K1526:M1526"/>
    <mergeCell ref="N1526:Q1526"/>
    <mergeCell ref="R1526:U1526"/>
    <mergeCell ref="V1526:W1526"/>
    <mergeCell ref="D1527:E1527"/>
    <mergeCell ref="F1527:J1527"/>
    <mergeCell ref="K1527:M1527"/>
    <mergeCell ref="N1527:Q1527"/>
    <mergeCell ref="R1527:U1527"/>
    <mergeCell ref="V1527:W1527"/>
    <mergeCell ref="D1528:E1528"/>
    <mergeCell ref="F1528:J1528"/>
    <mergeCell ref="K1528:M1528"/>
    <mergeCell ref="N1528:Q1528"/>
    <mergeCell ref="R1528:U1528"/>
    <mergeCell ref="V1528:W1528"/>
    <mergeCell ref="D1529:E1529"/>
    <mergeCell ref="F1529:J1529"/>
    <mergeCell ref="K1529:M1529"/>
    <mergeCell ref="N1529:Q1529"/>
    <mergeCell ref="R1529:U1529"/>
    <mergeCell ref="V1529:W1529"/>
    <mergeCell ref="D1530:E1530"/>
    <mergeCell ref="F1530:J1530"/>
    <mergeCell ref="K1530:M1530"/>
    <mergeCell ref="N1530:Q1530"/>
    <mergeCell ref="R1530:U1530"/>
    <mergeCell ref="V1530:W1530"/>
    <mergeCell ref="D1531:E1531"/>
    <mergeCell ref="F1531:J1531"/>
    <mergeCell ref="K1531:M1531"/>
    <mergeCell ref="N1531:Q1531"/>
    <mergeCell ref="R1531:U1531"/>
    <mergeCell ref="V1531:W1531"/>
    <mergeCell ref="D1520:E1520"/>
    <mergeCell ref="F1520:J1520"/>
    <mergeCell ref="K1520:M1520"/>
    <mergeCell ref="N1520:Q1520"/>
    <mergeCell ref="R1520:U1520"/>
    <mergeCell ref="V1520:W1520"/>
    <mergeCell ref="D1521:E1521"/>
    <mergeCell ref="F1521:J1521"/>
    <mergeCell ref="K1521:M1521"/>
    <mergeCell ref="N1521:Q1521"/>
    <mergeCell ref="R1521:U1521"/>
    <mergeCell ref="V1521:W1521"/>
    <mergeCell ref="D1522:E1522"/>
    <mergeCell ref="F1522:J1522"/>
    <mergeCell ref="K1522:M1522"/>
    <mergeCell ref="N1522:Q1522"/>
    <mergeCell ref="R1522:U1522"/>
    <mergeCell ref="V1522:W1522"/>
    <mergeCell ref="D1523:E1523"/>
    <mergeCell ref="F1523:J1523"/>
    <mergeCell ref="K1523:M1523"/>
    <mergeCell ref="N1523:Q1523"/>
    <mergeCell ref="R1523:U1523"/>
    <mergeCell ref="V1523:W1523"/>
    <mergeCell ref="D1524:E1524"/>
    <mergeCell ref="F1524:J1524"/>
    <mergeCell ref="K1524:M1524"/>
    <mergeCell ref="N1524:Q1524"/>
    <mergeCell ref="R1524:U1524"/>
    <mergeCell ref="V1524:W1524"/>
    <mergeCell ref="D1525:E1525"/>
    <mergeCell ref="F1525:J1525"/>
    <mergeCell ref="K1525:M1525"/>
    <mergeCell ref="N1525:Q1525"/>
    <mergeCell ref="R1525:U1525"/>
    <mergeCell ref="V1525:W1525"/>
    <mergeCell ref="D1514:E1514"/>
    <mergeCell ref="F1514:J1514"/>
    <mergeCell ref="K1514:M1514"/>
    <mergeCell ref="N1514:Q1514"/>
    <mergeCell ref="R1514:U1514"/>
    <mergeCell ref="V1514:W1514"/>
    <mergeCell ref="D1515:E1515"/>
    <mergeCell ref="F1515:J1515"/>
    <mergeCell ref="K1515:M1515"/>
    <mergeCell ref="N1515:Q1515"/>
    <mergeCell ref="R1515:U1515"/>
    <mergeCell ref="V1515:W1515"/>
    <mergeCell ref="D1516:E1516"/>
    <mergeCell ref="F1516:J1516"/>
    <mergeCell ref="K1516:M1516"/>
    <mergeCell ref="N1516:Q1516"/>
    <mergeCell ref="R1516:U1516"/>
    <mergeCell ref="V1516:W1516"/>
    <mergeCell ref="D1517:E1517"/>
    <mergeCell ref="F1517:J1517"/>
    <mergeCell ref="K1517:M1517"/>
    <mergeCell ref="N1517:Q1517"/>
    <mergeCell ref="R1517:U1517"/>
    <mergeCell ref="V1517:W1517"/>
    <mergeCell ref="D1518:E1518"/>
    <mergeCell ref="F1518:J1518"/>
    <mergeCell ref="K1518:M1518"/>
    <mergeCell ref="N1518:Q1518"/>
    <mergeCell ref="R1518:U1518"/>
    <mergeCell ref="V1518:W1518"/>
    <mergeCell ref="D1519:E1519"/>
    <mergeCell ref="F1519:J1519"/>
    <mergeCell ref="K1519:M1519"/>
    <mergeCell ref="N1519:Q1519"/>
    <mergeCell ref="R1519:U1519"/>
    <mergeCell ref="V1519:W1519"/>
    <mergeCell ref="D1508:E1508"/>
    <mergeCell ref="F1508:J1508"/>
    <mergeCell ref="K1508:M1508"/>
    <mergeCell ref="N1508:Q1508"/>
    <mergeCell ref="R1508:U1508"/>
    <mergeCell ref="V1508:W1508"/>
    <mergeCell ref="T1506:U1507"/>
    <mergeCell ref="X1506:Y1507"/>
    <mergeCell ref="D1509:E1509"/>
    <mergeCell ref="F1509:J1509"/>
    <mergeCell ref="K1509:M1509"/>
    <mergeCell ref="N1509:Q1509"/>
    <mergeCell ref="R1509:U1509"/>
    <mergeCell ref="V1509:W1509"/>
    <mergeCell ref="D1510:E1510"/>
    <mergeCell ref="F1510:J1510"/>
    <mergeCell ref="K1510:M1510"/>
    <mergeCell ref="N1510:Q1510"/>
    <mergeCell ref="R1510:U1510"/>
    <mergeCell ref="V1510:W1510"/>
    <mergeCell ref="D1511:E1511"/>
    <mergeCell ref="F1511:J1511"/>
    <mergeCell ref="K1511:M1511"/>
    <mergeCell ref="N1511:Q1511"/>
    <mergeCell ref="R1511:U1511"/>
    <mergeCell ref="V1511:W1511"/>
    <mergeCell ref="D1512:E1512"/>
    <mergeCell ref="F1512:J1512"/>
    <mergeCell ref="K1512:M1512"/>
    <mergeCell ref="N1512:Q1512"/>
    <mergeCell ref="R1512:U1512"/>
    <mergeCell ref="V1512:W1512"/>
    <mergeCell ref="D1513:E1513"/>
    <mergeCell ref="F1513:J1513"/>
    <mergeCell ref="K1513:M1513"/>
    <mergeCell ref="N1513:Q1513"/>
    <mergeCell ref="R1513:U1513"/>
    <mergeCell ref="V1513:W1513"/>
    <mergeCell ref="D1496:E1496"/>
    <mergeCell ref="F1496:J1496"/>
    <mergeCell ref="K1496:M1496"/>
    <mergeCell ref="N1496:Q1496"/>
    <mergeCell ref="R1496:U1496"/>
    <mergeCell ref="V1496:W1496"/>
    <mergeCell ref="X1496:Y1496"/>
    <mergeCell ref="Z1496:AA1496"/>
    <mergeCell ref="AB1496:AC1496"/>
    <mergeCell ref="AD1496:AE1496"/>
    <mergeCell ref="AF1496:AG1496"/>
    <mergeCell ref="AH1496:AJ1496"/>
    <mergeCell ref="D1497:E1497"/>
    <mergeCell ref="F1497:J1497"/>
    <mergeCell ref="K1497:M1497"/>
    <mergeCell ref="N1497:Q1497"/>
    <mergeCell ref="R1497:U1497"/>
    <mergeCell ref="V1497:W1497"/>
    <mergeCell ref="X1497:Y1497"/>
    <mergeCell ref="Z1497:AA1497"/>
    <mergeCell ref="AB1497:AC1497"/>
    <mergeCell ref="AD1497:AE1497"/>
    <mergeCell ref="AF1497:AG1497"/>
    <mergeCell ref="AH1497:AJ1497"/>
    <mergeCell ref="B1498:E1498"/>
    <mergeCell ref="B1499:F1499"/>
    <mergeCell ref="H1499:R1499"/>
    <mergeCell ref="AB1500:AG1504"/>
    <mergeCell ref="B1501:E1501"/>
    <mergeCell ref="H1501:N1501"/>
    <mergeCell ref="O1501:R1501"/>
    <mergeCell ref="T1501:AA1501"/>
    <mergeCell ref="Z1506:AA1507"/>
    <mergeCell ref="AB1506:AB1507"/>
    <mergeCell ref="AC1506:AC1507"/>
    <mergeCell ref="AE1506:AE1507"/>
    <mergeCell ref="B1506:B1507"/>
    <mergeCell ref="D1506:E1507"/>
    <mergeCell ref="G1506:H1507"/>
    <mergeCell ref="J1506:M1507"/>
    <mergeCell ref="N1506:O1507"/>
    <mergeCell ref="Q1506:S1507"/>
    <mergeCell ref="AF1506:AF1507"/>
    <mergeCell ref="AG1506:AH1507"/>
    <mergeCell ref="D1493:E1493"/>
    <mergeCell ref="F1493:J1493"/>
    <mergeCell ref="K1493:M1493"/>
    <mergeCell ref="N1493:Q1493"/>
    <mergeCell ref="R1493:U1493"/>
    <mergeCell ref="V1493:W1493"/>
    <mergeCell ref="X1493:Y1493"/>
    <mergeCell ref="Z1493:AA1493"/>
    <mergeCell ref="AB1493:AC1493"/>
    <mergeCell ref="AD1493:AE1493"/>
    <mergeCell ref="AF1493:AG1493"/>
    <mergeCell ref="AH1493:AJ1493"/>
    <mergeCell ref="D1494:E1494"/>
    <mergeCell ref="F1494:J1494"/>
    <mergeCell ref="K1494:M1494"/>
    <mergeCell ref="N1494:Q1494"/>
    <mergeCell ref="R1494:U1494"/>
    <mergeCell ref="V1494:W1494"/>
    <mergeCell ref="X1494:Y1494"/>
    <mergeCell ref="Z1494:AA1494"/>
    <mergeCell ref="AB1494:AC1494"/>
    <mergeCell ref="AD1494:AE1494"/>
    <mergeCell ref="AF1494:AG1494"/>
    <mergeCell ref="AH1494:AJ1494"/>
    <mergeCell ref="D1495:E1495"/>
    <mergeCell ref="F1495:J1495"/>
    <mergeCell ref="K1495:M1495"/>
    <mergeCell ref="N1495:Q1495"/>
    <mergeCell ref="R1495:U1495"/>
    <mergeCell ref="V1495:W1495"/>
    <mergeCell ref="X1495:Y1495"/>
    <mergeCell ref="Z1495:AA1495"/>
    <mergeCell ref="AB1495:AC1495"/>
    <mergeCell ref="AD1495:AE1495"/>
    <mergeCell ref="AF1495:AG1495"/>
    <mergeCell ref="AH1495:AJ1495"/>
    <mergeCell ref="D1490:E1490"/>
    <mergeCell ref="F1490:J1490"/>
    <mergeCell ref="K1490:M1490"/>
    <mergeCell ref="N1490:Q1490"/>
    <mergeCell ref="R1490:U1490"/>
    <mergeCell ref="V1490:W1490"/>
    <mergeCell ref="X1490:Y1490"/>
    <mergeCell ref="Z1490:AA1490"/>
    <mergeCell ref="AB1490:AC1490"/>
    <mergeCell ref="AD1490:AE1490"/>
    <mergeCell ref="AF1490:AG1490"/>
    <mergeCell ref="AH1490:AJ1490"/>
    <mergeCell ref="D1491:E1491"/>
    <mergeCell ref="F1491:J1491"/>
    <mergeCell ref="K1491:M1491"/>
    <mergeCell ref="N1491:Q1491"/>
    <mergeCell ref="R1491:U1491"/>
    <mergeCell ref="V1491:W1491"/>
    <mergeCell ref="X1491:Y1491"/>
    <mergeCell ref="Z1491:AA1491"/>
    <mergeCell ref="AB1491:AC1491"/>
    <mergeCell ref="AD1491:AE1491"/>
    <mergeCell ref="AF1491:AG1491"/>
    <mergeCell ref="AH1491:AJ1491"/>
    <mergeCell ref="D1492:E1492"/>
    <mergeCell ref="F1492:J1492"/>
    <mergeCell ref="K1492:M1492"/>
    <mergeCell ref="N1492:Q1492"/>
    <mergeCell ref="R1492:U1492"/>
    <mergeCell ref="V1492:W1492"/>
    <mergeCell ref="X1492:Y1492"/>
    <mergeCell ref="Z1492:AA1492"/>
    <mergeCell ref="AB1492:AC1492"/>
    <mergeCell ref="AD1492:AE1492"/>
    <mergeCell ref="AF1492:AG1492"/>
    <mergeCell ref="AH1492:AJ1492"/>
    <mergeCell ref="D1487:E1487"/>
    <mergeCell ref="F1487:J1487"/>
    <mergeCell ref="K1487:M1487"/>
    <mergeCell ref="N1487:Q1487"/>
    <mergeCell ref="R1487:U1487"/>
    <mergeCell ref="V1487:W1487"/>
    <mergeCell ref="X1487:Y1487"/>
    <mergeCell ref="Z1487:AA1487"/>
    <mergeCell ref="AB1487:AC1487"/>
    <mergeCell ref="AD1487:AE1487"/>
    <mergeCell ref="AF1487:AG1487"/>
    <mergeCell ref="AH1487:AJ1487"/>
    <mergeCell ref="D1488:E1488"/>
    <mergeCell ref="F1488:J1488"/>
    <mergeCell ref="K1488:M1488"/>
    <mergeCell ref="N1488:Q1488"/>
    <mergeCell ref="R1488:U1488"/>
    <mergeCell ref="V1488:W1488"/>
    <mergeCell ref="X1488:Y1488"/>
    <mergeCell ref="Z1488:AA1488"/>
    <mergeCell ref="AB1488:AC1488"/>
    <mergeCell ref="AD1488:AE1488"/>
    <mergeCell ref="AF1488:AG1488"/>
    <mergeCell ref="AH1488:AJ1488"/>
    <mergeCell ref="D1489:E1489"/>
    <mergeCell ref="F1489:J1489"/>
    <mergeCell ref="K1489:M1489"/>
    <mergeCell ref="N1489:Q1489"/>
    <mergeCell ref="R1489:U1489"/>
    <mergeCell ref="V1489:W1489"/>
    <mergeCell ref="X1489:Y1489"/>
    <mergeCell ref="Z1489:AA1489"/>
    <mergeCell ref="AB1489:AC1489"/>
    <mergeCell ref="AD1489:AE1489"/>
    <mergeCell ref="AF1489:AG1489"/>
    <mergeCell ref="AH1489:AJ1489"/>
    <mergeCell ref="D1484:E1484"/>
    <mergeCell ref="F1484:J1484"/>
    <mergeCell ref="K1484:M1484"/>
    <mergeCell ref="N1484:Q1484"/>
    <mergeCell ref="R1484:U1484"/>
    <mergeCell ref="V1484:W1484"/>
    <mergeCell ref="X1484:Y1484"/>
    <mergeCell ref="Z1484:AA1484"/>
    <mergeCell ref="AB1484:AC1484"/>
    <mergeCell ref="AD1484:AE1484"/>
    <mergeCell ref="AF1484:AG1484"/>
    <mergeCell ref="AH1484:AJ1484"/>
    <mergeCell ref="D1485:E1485"/>
    <mergeCell ref="F1485:J1485"/>
    <mergeCell ref="K1485:M1485"/>
    <mergeCell ref="N1485:Q1485"/>
    <mergeCell ref="R1485:U1485"/>
    <mergeCell ref="V1485:W1485"/>
    <mergeCell ref="X1485:Y1485"/>
    <mergeCell ref="Z1485:AA1485"/>
    <mergeCell ref="AB1485:AC1485"/>
    <mergeCell ref="AD1485:AE1485"/>
    <mergeCell ref="AF1485:AG1485"/>
    <mergeCell ref="AH1485:AJ1485"/>
    <mergeCell ref="D1486:E1486"/>
    <mergeCell ref="F1486:J1486"/>
    <mergeCell ref="K1486:M1486"/>
    <mergeCell ref="N1486:Q1486"/>
    <mergeCell ref="R1486:U1486"/>
    <mergeCell ref="V1486:W1486"/>
    <mergeCell ref="X1486:Y1486"/>
    <mergeCell ref="Z1486:AA1486"/>
    <mergeCell ref="AB1486:AC1486"/>
    <mergeCell ref="AD1486:AE1486"/>
    <mergeCell ref="AF1486:AG1486"/>
    <mergeCell ref="AH1486:AJ1486"/>
    <mergeCell ref="D1481:E1481"/>
    <mergeCell ref="F1481:J1481"/>
    <mergeCell ref="K1481:M1481"/>
    <mergeCell ref="N1481:Q1481"/>
    <mergeCell ref="R1481:U1481"/>
    <mergeCell ref="V1481:W1481"/>
    <mergeCell ref="X1481:Y1481"/>
    <mergeCell ref="Z1481:AA1481"/>
    <mergeCell ref="AB1481:AC1481"/>
    <mergeCell ref="AD1481:AE1481"/>
    <mergeCell ref="AF1481:AG1481"/>
    <mergeCell ref="AH1481:AJ1481"/>
    <mergeCell ref="D1482:E1482"/>
    <mergeCell ref="F1482:J1482"/>
    <mergeCell ref="K1482:M1482"/>
    <mergeCell ref="N1482:Q1482"/>
    <mergeCell ref="R1482:U1482"/>
    <mergeCell ref="V1482:W1482"/>
    <mergeCell ref="X1482:Y1482"/>
    <mergeCell ref="Z1482:AA1482"/>
    <mergeCell ref="AB1482:AC1482"/>
    <mergeCell ref="AD1482:AE1482"/>
    <mergeCell ref="AF1482:AG1482"/>
    <mergeCell ref="AH1482:AJ1482"/>
    <mergeCell ref="D1483:E1483"/>
    <mergeCell ref="F1483:J1483"/>
    <mergeCell ref="K1483:M1483"/>
    <mergeCell ref="N1483:Q1483"/>
    <mergeCell ref="R1483:U1483"/>
    <mergeCell ref="V1483:W1483"/>
    <mergeCell ref="X1483:Y1483"/>
    <mergeCell ref="Z1483:AA1483"/>
    <mergeCell ref="AB1483:AC1483"/>
    <mergeCell ref="AD1483:AE1483"/>
    <mergeCell ref="AF1483:AG1483"/>
    <mergeCell ref="AH1483:AJ1483"/>
    <mergeCell ref="D1478:E1478"/>
    <mergeCell ref="F1478:J1478"/>
    <mergeCell ref="K1478:M1478"/>
    <mergeCell ref="N1478:Q1478"/>
    <mergeCell ref="R1478:U1478"/>
    <mergeCell ref="V1478:W1478"/>
    <mergeCell ref="X1478:Y1478"/>
    <mergeCell ref="Z1478:AA1478"/>
    <mergeCell ref="AB1478:AC1478"/>
    <mergeCell ref="AD1478:AE1478"/>
    <mergeCell ref="AF1478:AG1478"/>
    <mergeCell ref="AH1478:AJ1478"/>
    <mergeCell ref="D1479:E1479"/>
    <mergeCell ref="F1479:J1479"/>
    <mergeCell ref="K1479:M1479"/>
    <mergeCell ref="N1479:Q1479"/>
    <mergeCell ref="R1479:U1479"/>
    <mergeCell ref="V1479:W1479"/>
    <mergeCell ref="X1479:Y1479"/>
    <mergeCell ref="Z1479:AA1479"/>
    <mergeCell ref="AB1479:AC1479"/>
    <mergeCell ref="AD1479:AE1479"/>
    <mergeCell ref="AF1479:AG1479"/>
    <mergeCell ref="AH1479:AJ1479"/>
    <mergeCell ref="D1480:E1480"/>
    <mergeCell ref="F1480:J1480"/>
    <mergeCell ref="K1480:M1480"/>
    <mergeCell ref="N1480:Q1480"/>
    <mergeCell ref="R1480:U1480"/>
    <mergeCell ref="V1480:W1480"/>
    <mergeCell ref="X1480:Y1480"/>
    <mergeCell ref="Z1480:AA1480"/>
    <mergeCell ref="AB1480:AC1480"/>
    <mergeCell ref="AD1480:AE1480"/>
    <mergeCell ref="AF1480:AG1480"/>
    <mergeCell ref="AH1480:AJ1480"/>
    <mergeCell ref="D1475:E1475"/>
    <mergeCell ref="F1475:J1475"/>
    <mergeCell ref="K1475:M1475"/>
    <mergeCell ref="N1475:Q1475"/>
    <mergeCell ref="R1475:U1475"/>
    <mergeCell ref="V1475:W1475"/>
    <mergeCell ref="X1475:Y1475"/>
    <mergeCell ref="Z1475:AA1475"/>
    <mergeCell ref="AB1475:AC1475"/>
    <mergeCell ref="AD1475:AE1475"/>
    <mergeCell ref="AF1475:AG1475"/>
    <mergeCell ref="AH1475:AJ1475"/>
    <mergeCell ref="D1476:E1476"/>
    <mergeCell ref="F1476:J1476"/>
    <mergeCell ref="K1476:M1476"/>
    <mergeCell ref="N1476:Q1476"/>
    <mergeCell ref="R1476:U1476"/>
    <mergeCell ref="V1476:W1476"/>
    <mergeCell ref="X1476:Y1476"/>
    <mergeCell ref="Z1476:AA1476"/>
    <mergeCell ref="AB1476:AC1476"/>
    <mergeCell ref="AD1476:AE1476"/>
    <mergeCell ref="AF1476:AG1476"/>
    <mergeCell ref="AH1476:AJ1476"/>
    <mergeCell ref="D1477:E1477"/>
    <mergeCell ref="F1477:J1477"/>
    <mergeCell ref="K1477:M1477"/>
    <mergeCell ref="N1477:Q1477"/>
    <mergeCell ref="R1477:U1477"/>
    <mergeCell ref="V1477:W1477"/>
    <mergeCell ref="X1477:Y1477"/>
    <mergeCell ref="Z1477:AA1477"/>
    <mergeCell ref="AB1477:AC1477"/>
    <mergeCell ref="AD1477:AE1477"/>
    <mergeCell ref="AF1477:AG1477"/>
    <mergeCell ref="AH1477:AJ1477"/>
    <mergeCell ref="D1472:E1472"/>
    <mergeCell ref="F1472:J1472"/>
    <mergeCell ref="K1472:M1472"/>
    <mergeCell ref="N1472:Q1472"/>
    <mergeCell ref="R1472:U1472"/>
    <mergeCell ref="V1472:W1472"/>
    <mergeCell ref="X1472:Y1472"/>
    <mergeCell ref="Z1472:AA1472"/>
    <mergeCell ref="AB1472:AC1472"/>
    <mergeCell ref="AD1472:AE1472"/>
    <mergeCell ref="AF1472:AG1472"/>
    <mergeCell ref="AH1472:AJ1472"/>
    <mergeCell ref="D1473:E1473"/>
    <mergeCell ref="F1473:J1473"/>
    <mergeCell ref="K1473:M1473"/>
    <mergeCell ref="N1473:Q1473"/>
    <mergeCell ref="R1473:U1473"/>
    <mergeCell ref="V1473:W1473"/>
    <mergeCell ref="X1473:Y1473"/>
    <mergeCell ref="Z1473:AA1473"/>
    <mergeCell ref="AB1473:AC1473"/>
    <mergeCell ref="AD1473:AE1473"/>
    <mergeCell ref="AF1473:AG1473"/>
    <mergeCell ref="AH1473:AJ1473"/>
    <mergeCell ref="D1474:E1474"/>
    <mergeCell ref="F1474:J1474"/>
    <mergeCell ref="K1474:M1474"/>
    <mergeCell ref="N1474:Q1474"/>
    <mergeCell ref="R1474:U1474"/>
    <mergeCell ref="V1474:W1474"/>
    <mergeCell ref="X1474:Y1474"/>
    <mergeCell ref="Z1474:AA1474"/>
    <mergeCell ref="AB1474:AC1474"/>
    <mergeCell ref="AD1474:AE1474"/>
    <mergeCell ref="AF1474:AG1474"/>
    <mergeCell ref="AH1474:AJ1474"/>
    <mergeCell ref="D1469:E1469"/>
    <mergeCell ref="F1469:J1469"/>
    <mergeCell ref="K1469:M1469"/>
    <mergeCell ref="N1469:Q1469"/>
    <mergeCell ref="R1469:U1469"/>
    <mergeCell ref="V1469:W1469"/>
    <mergeCell ref="X1469:Y1469"/>
    <mergeCell ref="Z1469:AA1469"/>
    <mergeCell ref="AB1469:AC1469"/>
    <mergeCell ref="AD1469:AE1469"/>
    <mergeCell ref="AF1469:AG1469"/>
    <mergeCell ref="AH1469:AJ1469"/>
    <mergeCell ref="D1470:E1470"/>
    <mergeCell ref="F1470:J1470"/>
    <mergeCell ref="K1470:M1470"/>
    <mergeCell ref="N1470:Q1470"/>
    <mergeCell ref="R1470:U1470"/>
    <mergeCell ref="V1470:W1470"/>
    <mergeCell ref="X1470:Y1470"/>
    <mergeCell ref="Z1470:AA1470"/>
    <mergeCell ref="AB1470:AC1470"/>
    <mergeCell ref="AD1470:AE1470"/>
    <mergeCell ref="AF1470:AG1470"/>
    <mergeCell ref="AH1470:AJ1470"/>
    <mergeCell ref="D1471:E1471"/>
    <mergeCell ref="F1471:J1471"/>
    <mergeCell ref="K1471:M1471"/>
    <mergeCell ref="N1471:Q1471"/>
    <mergeCell ref="R1471:U1471"/>
    <mergeCell ref="V1471:W1471"/>
    <mergeCell ref="X1471:Y1471"/>
    <mergeCell ref="Z1471:AA1471"/>
    <mergeCell ref="AB1471:AC1471"/>
    <mergeCell ref="AD1471:AE1471"/>
    <mergeCell ref="AF1471:AG1471"/>
    <mergeCell ref="AH1471:AJ1471"/>
    <mergeCell ref="D1466:E1466"/>
    <mergeCell ref="F1466:J1466"/>
    <mergeCell ref="K1466:M1466"/>
    <mergeCell ref="N1466:Q1466"/>
    <mergeCell ref="R1466:U1466"/>
    <mergeCell ref="V1466:W1466"/>
    <mergeCell ref="X1466:Y1466"/>
    <mergeCell ref="Z1466:AA1466"/>
    <mergeCell ref="AB1466:AC1466"/>
    <mergeCell ref="AD1466:AE1466"/>
    <mergeCell ref="AF1466:AG1466"/>
    <mergeCell ref="AH1466:AJ1466"/>
    <mergeCell ref="D1467:E1467"/>
    <mergeCell ref="F1467:J1467"/>
    <mergeCell ref="K1467:M1467"/>
    <mergeCell ref="N1467:Q1467"/>
    <mergeCell ref="R1467:U1467"/>
    <mergeCell ref="V1467:W1467"/>
    <mergeCell ref="X1467:Y1467"/>
    <mergeCell ref="Z1467:AA1467"/>
    <mergeCell ref="AB1467:AC1467"/>
    <mergeCell ref="AD1467:AE1467"/>
    <mergeCell ref="AF1467:AG1467"/>
    <mergeCell ref="AH1467:AJ1467"/>
    <mergeCell ref="D1468:E1468"/>
    <mergeCell ref="F1468:J1468"/>
    <mergeCell ref="K1468:M1468"/>
    <mergeCell ref="N1468:Q1468"/>
    <mergeCell ref="R1468:U1468"/>
    <mergeCell ref="V1468:W1468"/>
    <mergeCell ref="X1468:Y1468"/>
    <mergeCell ref="Z1468:AA1468"/>
    <mergeCell ref="AB1468:AC1468"/>
    <mergeCell ref="AD1468:AE1468"/>
    <mergeCell ref="AF1468:AG1468"/>
    <mergeCell ref="AH1468:AJ1468"/>
    <mergeCell ref="D1463:E1463"/>
    <mergeCell ref="F1463:J1463"/>
    <mergeCell ref="K1463:M1463"/>
    <mergeCell ref="N1463:Q1463"/>
    <mergeCell ref="R1463:U1463"/>
    <mergeCell ref="V1463:W1463"/>
    <mergeCell ref="X1463:Y1463"/>
    <mergeCell ref="Z1463:AA1463"/>
    <mergeCell ref="AB1463:AC1463"/>
    <mergeCell ref="AD1463:AE1463"/>
    <mergeCell ref="AF1463:AG1463"/>
    <mergeCell ref="AH1463:AJ1463"/>
    <mergeCell ref="D1464:E1464"/>
    <mergeCell ref="F1464:J1464"/>
    <mergeCell ref="K1464:M1464"/>
    <mergeCell ref="N1464:Q1464"/>
    <mergeCell ref="R1464:U1464"/>
    <mergeCell ref="V1464:W1464"/>
    <mergeCell ref="X1464:Y1464"/>
    <mergeCell ref="Z1464:AA1464"/>
    <mergeCell ref="AB1464:AC1464"/>
    <mergeCell ref="AD1464:AE1464"/>
    <mergeCell ref="AF1464:AG1464"/>
    <mergeCell ref="AH1464:AJ1464"/>
    <mergeCell ref="D1465:E1465"/>
    <mergeCell ref="F1465:J1465"/>
    <mergeCell ref="K1465:M1465"/>
    <mergeCell ref="N1465:Q1465"/>
    <mergeCell ref="R1465:U1465"/>
    <mergeCell ref="V1465:W1465"/>
    <mergeCell ref="X1465:Y1465"/>
    <mergeCell ref="Z1465:AA1465"/>
    <mergeCell ref="AB1465:AC1465"/>
    <mergeCell ref="AD1465:AE1465"/>
    <mergeCell ref="AF1465:AG1465"/>
    <mergeCell ref="AH1465:AJ1465"/>
    <mergeCell ref="D1460:E1460"/>
    <mergeCell ref="F1460:J1460"/>
    <mergeCell ref="K1460:M1460"/>
    <mergeCell ref="N1460:Q1460"/>
    <mergeCell ref="R1460:U1460"/>
    <mergeCell ref="V1460:W1460"/>
    <mergeCell ref="X1460:Y1460"/>
    <mergeCell ref="Z1460:AA1460"/>
    <mergeCell ref="AB1460:AC1460"/>
    <mergeCell ref="AD1460:AE1460"/>
    <mergeCell ref="AF1460:AG1460"/>
    <mergeCell ref="AH1460:AJ1460"/>
    <mergeCell ref="D1461:E1461"/>
    <mergeCell ref="F1461:J1461"/>
    <mergeCell ref="K1461:M1461"/>
    <mergeCell ref="N1461:Q1461"/>
    <mergeCell ref="R1461:U1461"/>
    <mergeCell ref="V1461:W1461"/>
    <mergeCell ref="X1461:Y1461"/>
    <mergeCell ref="Z1461:AA1461"/>
    <mergeCell ref="AB1461:AC1461"/>
    <mergeCell ref="AD1461:AE1461"/>
    <mergeCell ref="AF1461:AG1461"/>
    <mergeCell ref="AH1461:AJ1461"/>
    <mergeCell ref="D1462:E1462"/>
    <mergeCell ref="F1462:J1462"/>
    <mergeCell ref="K1462:M1462"/>
    <mergeCell ref="N1462:Q1462"/>
    <mergeCell ref="R1462:U1462"/>
    <mergeCell ref="V1462:W1462"/>
    <mergeCell ref="X1462:Y1462"/>
    <mergeCell ref="Z1462:AA1462"/>
    <mergeCell ref="AB1462:AC1462"/>
    <mergeCell ref="AD1462:AE1462"/>
    <mergeCell ref="AF1462:AG1462"/>
    <mergeCell ref="AH1462:AJ1462"/>
    <mergeCell ref="B1450:F1450"/>
    <mergeCell ref="H1450:R1450"/>
    <mergeCell ref="AB1451:AG1455"/>
    <mergeCell ref="B1452:E1452"/>
    <mergeCell ref="H1452:N1452"/>
    <mergeCell ref="O1452:R1452"/>
    <mergeCell ref="T1452:AA1452"/>
    <mergeCell ref="B1457:B1458"/>
    <mergeCell ref="D1457:E1458"/>
    <mergeCell ref="G1457:H1458"/>
    <mergeCell ref="J1457:M1458"/>
    <mergeCell ref="N1457:O1458"/>
    <mergeCell ref="Q1457:S1458"/>
    <mergeCell ref="T1457:U1458"/>
    <mergeCell ref="X1457:Y1458"/>
    <mergeCell ref="Z1457:AA1458"/>
    <mergeCell ref="AB1457:AB1458"/>
    <mergeCell ref="AC1457:AC1458"/>
    <mergeCell ref="AE1457:AE1458"/>
    <mergeCell ref="AF1457:AF1458"/>
    <mergeCell ref="AG1457:AH1458"/>
    <mergeCell ref="D1459:E1459"/>
    <mergeCell ref="F1459:J1459"/>
    <mergeCell ref="K1459:M1459"/>
    <mergeCell ref="N1459:Q1459"/>
    <mergeCell ref="R1459:U1459"/>
    <mergeCell ref="V1459:W1459"/>
    <mergeCell ref="X1459:Y1459"/>
    <mergeCell ref="Z1459:AA1459"/>
    <mergeCell ref="AB1459:AC1459"/>
    <mergeCell ref="AD1459:AE1459"/>
    <mergeCell ref="AF1459:AG1459"/>
    <mergeCell ref="AH1459:AJ1459"/>
    <mergeCell ref="D1441:E1441"/>
    <mergeCell ref="F1441:J1441"/>
    <mergeCell ref="K1441:M1441"/>
    <mergeCell ref="N1441:Q1441"/>
    <mergeCell ref="R1441:U1441"/>
    <mergeCell ref="V1441:W1441"/>
    <mergeCell ref="D1442:E1442"/>
    <mergeCell ref="F1442:J1442"/>
    <mergeCell ref="K1442:M1442"/>
    <mergeCell ref="N1442:Q1442"/>
    <mergeCell ref="R1442:U1442"/>
    <mergeCell ref="V1442:W1442"/>
    <mergeCell ref="D1443:E1443"/>
    <mergeCell ref="F1443:J1443"/>
    <mergeCell ref="K1443:M1443"/>
    <mergeCell ref="N1443:Q1443"/>
    <mergeCell ref="R1443:U1443"/>
    <mergeCell ref="V1443:W1443"/>
    <mergeCell ref="D1444:E1444"/>
    <mergeCell ref="F1444:J1444"/>
    <mergeCell ref="K1444:M1444"/>
    <mergeCell ref="N1444:Q1444"/>
    <mergeCell ref="R1444:U1444"/>
    <mergeCell ref="V1444:W1444"/>
    <mergeCell ref="D1445:E1445"/>
    <mergeCell ref="F1445:J1445"/>
    <mergeCell ref="K1445:M1445"/>
    <mergeCell ref="N1445:Q1445"/>
    <mergeCell ref="R1445:U1445"/>
    <mergeCell ref="V1445:W1445"/>
    <mergeCell ref="D1446:E1446"/>
    <mergeCell ref="F1446:J1446"/>
    <mergeCell ref="K1446:M1446"/>
    <mergeCell ref="N1446:Q1446"/>
    <mergeCell ref="R1446:U1446"/>
    <mergeCell ref="V1446:W1446"/>
    <mergeCell ref="D1435:E1435"/>
    <mergeCell ref="F1435:J1435"/>
    <mergeCell ref="K1435:M1435"/>
    <mergeCell ref="N1435:Q1435"/>
    <mergeCell ref="R1435:U1435"/>
    <mergeCell ref="V1435:W1435"/>
    <mergeCell ref="D1436:E1436"/>
    <mergeCell ref="F1436:J1436"/>
    <mergeCell ref="K1436:M1436"/>
    <mergeCell ref="N1436:Q1436"/>
    <mergeCell ref="R1436:U1436"/>
    <mergeCell ref="V1436:W1436"/>
    <mergeCell ref="D1437:E1437"/>
    <mergeCell ref="F1437:J1437"/>
    <mergeCell ref="K1437:M1437"/>
    <mergeCell ref="N1437:Q1437"/>
    <mergeCell ref="R1437:U1437"/>
    <mergeCell ref="V1437:W1437"/>
    <mergeCell ref="D1438:E1438"/>
    <mergeCell ref="F1438:J1438"/>
    <mergeCell ref="K1438:M1438"/>
    <mergeCell ref="N1438:Q1438"/>
    <mergeCell ref="R1438:U1438"/>
    <mergeCell ref="V1438:W1438"/>
    <mergeCell ref="D1439:E1439"/>
    <mergeCell ref="F1439:J1439"/>
    <mergeCell ref="K1439:M1439"/>
    <mergeCell ref="N1439:Q1439"/>
    <mergeCell ref="R1439:U1439"/>
    <mergeCell ref="V1439:W1439"/>
    <mergeCell ref="D1440:E1440"/>
    <mergeCell ref="F1440:J1440"/>
    <mergeCell ref="K1440:M1440"/>
    <mergeCell ref="N1440:Q1440"/>
    <mergeCell ref="R1440:U1440"/>
    <mergeCell ref="V1440:W1440"/>
    <mergeCell ref="D1429:E1429"/>
    <mergeCell ref="F1429:J1429"/>
    <mergeCell ref="K1429:M1429"/>
    <mergeCell ref="N1429:Q1429"/>
    <mergeCell ref="R1429:U1429"/>
    <mergeCell ref="V1429:W1429"/>
    <mergeCell ref="D1430:E1430"/>
    <mergeCell ref="F1430:J1430"/>
    <mergeCell ref="K1430:M1430"/>
    <mergeCell ref="N1430:Q1430"/>
    <mergeCell ref="R1430:U1430"/>
    <mergeCell ref="V1430:W1430"/>
    <mergeCell ref="D1431:E1431"/>
    <mergeCell ref="F1431:J1431"/>
    <mergeCell ref="K1431:M1431"/>
    <mergeCell ref="N1431:Q1431"/>
    <mergeCell ref="R1431:U1431"/>
    <mergeCell ref="V1431:W1431"/>
    <mergeCell ref="D1432:E1432"/>
    <mergeCell ref="F1432:J1432"/>
    <mergeCell ref="K1432:M1432"/>
    <mergeCell ref="N1432:Q1432"/>
    <mergeCell ref="R1432:U1432"/>
    <mergeCell ref="V1432:W1432"/>
    <mergeCell ref="D1433:E1433"/>
    <mergeCell ref="F1433:J1433"/>
    <mergeCell ref="K1433:M1433"/>
    <mergeCell ref="N1433:Q1433"/>
    <mergeCell ref="R1433:U1433"/>
    <mergeCell ref="V1433:W1433"/>
    <mergeCell ref="D1434:E1434"/>
    <mergeCell ref="F1434:J1434"/>
    <mergeCell ref="K1434:M1434"/>
    <mergeCell ref="N1434:Q1434"/>
    <mergeCell ref="R1434:U1434"/>
    <mergeCell ref="V1434:W1434"/>
    <mergeCell ref="D1423:E1423"/>
    <mergeCell ref="F1423:J1423"/>
    <mergeCell ref="K1423:M1423"/>
    <mergeCell ref="N1423:Q1423"/>
    <mergeCell ref="R1423:U1423"/>
    <mergeCell ref="V1423:W1423"/>
    <mergeCell ref="T1421:U1422"/>
    <mergeCell ref="X1421:Y1422"/>
    <mergeCell ref="D1424:E1424"/>
    <mergeCell ref="F1424:J1424"/>
    <mergeCell ref="K1424:M1424"/>
    <mergeCell ref="N1424:Q1424"/>
    <mergeCell ref="R1424:U1424"/>
    <mergeCell ref="V1424:W1424"/>
    <mergeCell ref="D1425:E1425"/>
    <mergeCell ref="F1425:J1425"/>
    <mergeCell ref="K1425:M1425"/>
    <mergeCell ref="N1425:Q1425"/>
    <mergeCell ref="R1425:U1425"/>
    <mergeCell ref="V1425:W1425"/>
    <mergeCell ref="D1426:E1426"/>
    <mergeCell ref="F1426:J1426"/>
    <mergeCell ref="K1426:M1426"/>
    <mergeCell ref="N1426:Q1426"/>
    <mergeCell ref="R1426:U1426"/>
    <mergeCell ref="V1426:W1426"/>
    <mergeCell ref="D1427:E1427"/>
    <mergeCell ref="F1427:J1427"/>
    <mergeCell ref="K1427:M1427"/>
    <mergeCell ref="N1427:Q1427"/>
    <mergeCell ref="R1427:U1427"/>
    <mergeCell ref="V1427:W1427"/>
    <mergeCell ref="D1428:E1428"/>
    <mergeCell ref="F1428:J1428"/>
    <mergeCell ref="K1428:M1428"/>
    <mergeCell ref="N1428:Q1428"/>
    <mergeCell ref="R1428:U1428"/>
    <mergeCell ref="V1428:W1428"/>
    <mergeCell ref="D1411:E1411"/>
    <mergeCell ref="F1411:J1411"/>
    <mergeCell ref="K1411:M1411"/>
    <mergeCell ref="N1411:Q1411"/>
    <mergeCell ref="R1411:U1411"/>
    <mergeCell ref="V1411:W1411"/>
    <mergeCell ref="X1411:Y1411"/>
    <mergeCell ref="Z1411:AA1411"/>
    <mergeCell ref="AB1411:AC1411"/>
    <mergeCell ref="AD1411:AE1411"/>
    <mergeCell ref="AF1411:AG1411"/>
    <mergeCell ref="AH1411:AJ1411"/>
    <mergeCell ref="D1412:E1412"/>
    <mergeCell ref="F1412:J1412"/>
    <mergeCell ref="K1412:M1412"/>
    <mergeCell ref="N1412:Q1412"/>
    <mergeCell ref="R1412:U1412"/>
    <mergeCell ref="V1412:W1412"/>
    <mergeCell ref="X1412:Y1412"/>
    <mergeCell ref="Z1412:AA1412"/>
    <mergeCell ref="AB1412:AC1412"/>
    <mergeCell ref="AD1412:AE1412"/>
    <mergeCell ref="AF1412:AG1412"/>
    <mergeCell ref="AH1412:AJ1412"/>
    <mergeCell ref="B1413:E1413"/>
    <mergeCell ref="B1414:F1414"/>
    <mergeCell ref="H1414:R1414"/>
    <mergeCell ref="AB1415:AG1419"/>
    <mergeCell ref="B1416:E1416"/>
    <mergeCell ref="H1416:N1416"/>
    <mergeCell ref="O1416:R1416"/>
    <mergeCell ref="T1416:AA1416"/>
    <mergeCell ref="Z1421:AA1422"/>
    <mergeCell ref="AB1421:AB1422"/>
    <mergeCell ref="AC1421:AC1422"/>
    <mergeCell ref="AE1421:AE1422"/>
    <mergeCell ref="B1421:B1422"/>
    <mergeCell ref="D1421:E1422"/>
    <mergeCell ref="G1421:H1422"/>
    <mergeCell ref="J1421:M1422"/>
    <mergeCell ref="N1421:O1422"/>
    <mergeCell ref="Q1421:S1422"/>
    <mergeCell ref="AF1421:AF1422"/>
    <mergeCell ref="AG1421:AH1422"/>
    <mergeCell ref="D1408:E1408"/>
    <mergeCell ref="F1408:J1408"/>
    <mergeCell ref="K1408:M1408"/>
    <mergeCell ref="N1408:Q1408"/>
    <mergeCell ref="R1408:U1408"/>
    <mergeCell ref="V1408:W1408"/>
    <mergeCell ref="X1408:Y1408"/>
    <mergeCell ref="Z1408:AA1408"/>
    <mergeCell ref="AB1408:AC1408"/>
    <mergeCell ref="AD1408:AE1408"/>
    <mergeCell ref="AF1408:AG1408"/>
    <mergeCell ref="AH1408:AJ1408"/>
    <mergeCell ref="D1409:E1409"/>
    <mergeCell ref="F1409:J1409"/>
    <mergeCell ref="K1409:M1409"/>
    <mergeCell ref="N1409:Q1409"/>
    <mergeCell ref="R1409:U1409"/>
    <mergeCell ref="V1409:W1409"/>
    <mergeCell ref="X1409:Y1409"/>
    <mergeCell ref="Z1409:AA1409"/>
    <mergeCell ref="AB1409:AC1409"/>
    <mergeCell ref="AD1409:AE1409"/>
    <mergeCell ref="AF1409:AG1409"/>
    <mergeCell ref="AH1409:AJ1409"/>
    <mergeCell ref="D1410:E1410"/>
    <mergeCell ref="F1410:J1410"/>
    <mergeCell ref="K1410:M1410"/>
    <mergeCell ref="N1410:Q1410"/>
    <mergeCell ref="R1410:U1410"/>
    <mergeCell ref="V1410:W1410"/>
    <mergeCell ref="X1410:Y1410"/>
    <mergeCell ref="Z1410:AA1410"/>
    <mergeCell ref="AB1410:AC1410"/>
    <mergeCell ref="AD1410:AE1410"/>
    <mergeCell ref="AF1410:AG1410"/>
    <mergeCell ref="AH1410:AJ1410"/>
    <mergeCell ref="D1405:E1405"/>
    <mergeCell ref="F1405:J1405"/>
    <mergeCell ref="K1405:M1405"/>
    <mergeCell ref="N1405:Q1405"/>
    <mergeCell ref="R1405:U1405"/>
    <mergeCell ref="V1405:W1405"/>
    <mergeCell ref="X1405:Y1405"/>
    <mergeCell ref="Z1405:AA1405"/>
    <mergeCell ref="AB1405:AC1405"/>
    <mergeCell ref="AD1405:AE1405"/>
    <mergeCell ref="AF1405:AG1405"/>
    <mergeCell ref="AH1405:AJ1405"/>
    <mergeCell ref="D1406:E1406"/>
    <mergeCell ref="F1406:J1406"/>
    <mergeCell ref="K1406:M1406"/>
    <mergeCell ref="N1406:Q1406"/>
    <mergeCell ref="R1406:U1406"/>
    <mergeCell ref="V1406:W1406"/>
    <mergeCell ref="X1406:Y1406"/>
    <mergeCell ref="Z1406:AA1406"/>
    <mergeCell ref="AB1406:AC1406"/>
    <mergeCell ref="AD1406:AE1406"/>
    <mergeCell ref="AF1406:AG1406"/>
    <mergeCell ref="AH1406:AJ1406"/>
    <mergeCell ref="D1407:E1407"/>
    <mergeCell ref="F1407:J1407"/>
    <mergeCell ref="K1407:M1407"/>
    <mergeCell ref="N1407:Q1407"/>
    <mergeCell ref="R1407:U1407"/>
    <mergeCell ref="V1407:W1407"/>
    <mergeCell ref="X1407:Y1407"/>
    <mergeCell ref="Z1407:AA1407"/>
    <mergeCell ref="AB1407:AC1407"/>
    <mergeCell ref="AD1407:AE1407"/>
    <mergeCell ref="AF1407:AG1407"/>
    <mergeCell ref="AH1407:AJ1407"/>
    <mergeCell ref="D1402:E1402"/>
    <mergeCell ref="F1402:J1402"/>
    <mergeCell ref="K1402:M1402"/>
    <mergeCell ref="N1402:Q1402"/>
    <mergeCell ref="R1402:U1402"/>
    <mergeCell ref="V1402:W1402"/>
    <mergeCell ref="X1402:Y1402"/>
    <mergeCell ref="Z1402:AA1402"/>
    <mergeCell ref="AB1402:AC1402"/>
    <mergeCell ref="AD1402:AE1402"/>
    <mergeCell ref="AF1402:AG1402"/>
    <mergeCell ref="AH1402:AJ1402"/>
    <mergeCell ref="D1403:E1403"/>
    <mergeCell ref="F1403:J1403"/>
    <mergeCell ref="K1403:M1403"/>
    <mergeCell ref="N1403:Q1403"/>
    <mergeCell ref="R1403:U1403"/>
    <mergeCell ref="V1403:W1403"/>
    <mergeCell ref="X1403:Y1403"/>
    <mergeCell ref="Z1403:AA1403"/>
    <mergeCell ref="AB1403:AC1403"/>
    <mergeCell ref="AD1403:AE1403"/>
    <mergeCell ref="AF1403:AG1403"/>
    <mergeCell ref="AH1403:AJ1403"/>
    <mergeCell ref="D1404:E1404"/>
    <mergeCell ref="F1404:J1404"/>
    <mergeCell ref="K1404:M1404"/>
    <mergeCell ref="N1404:Q1404"/>
    <mergeCell ref="R1404:U1404"/>
    <mergeCell ref="V1404:W1404"/>
    <mergeCell ref="X1404:Y1404"/>
    <mergeCell ref="Z1404:AA1404"/>
    <mergeCell ref="AB1404:AC1404"/>
    <mergeCell ref="AD1404:AE1404"/>
    <mergeCell ref="AF1404:AG1404"/>
    <mergeCell ref="AH1404:AJ1404"/>
    <mergeCell ref="D1399:E1399"/>
    <mergeCell ref="F1399:J1399"/>
    <mergeCell ref="K1399:M1399"/>
    <mergeCell ref="N1399:Q1399"/>
    <mergeCell ref="R1399:U1399"/>
    <mergeCell ref="V1399:W1399"/>
    <mergeCell ref="X1399:Y1399"/>
    <mergeCell ref="Z1399:AA1399"/>
    <mergeCell ref="AB1399:AC1399"/>
    <mergeCell ref="AD1399:AE1399"/>
    <mergeCell ref="AF1399:AG1399"/>
    <mergeCell ref="AH1399:AJ1399"/>
    <mergeCell ref="D1400:E1400"/>
    <mergeCell ref="F1400:J1400"/>
    <mergeCell ref="K1400:M1400"/>
    <mergeCell ref="N1400:Q1400"/>
    <mergeCell ref="R1400:U1400"/>
    <mergeCell ref="V1400:W1400"/>
    <mergeCell ref="X1400:Y1400"/>
    <mergeCell ref="Z1400:AA1400"/>
    <mergeCell ref="AB1400:AC1400"/>
    <mergeCell ref="AD1400:AE1400"/>
    <mergeCell ref="AF1400:AG1400"/>
    <mergeCell ref="AH1400:AJ1400"/>
    <mergeCell ref="D1401:E1401"/>
    <mergeCell ref="F1401:J1401"/>
    <mergeCell ref="K1401:M1401"/>
    <mergeCell ref="N1401:Q1401"/>
    <mergeCell ref="R1401:U1401"/>
    <mergeCell ref="V1401:W1401"/>
    <mergeCell ref="X1401:Y1401"/>
    <mergeCell ref="Z1401:AA1401"/>
    <mergeCell ref="AB1401:AC1401"/>
    <mergeCell ref="AD1401:AE1401"/>
    <mergeCell ref="AF1401:AG1401"/>
    <mergeCell ref="AH1401:AJ1401"/>
    <mergeCell ref="D1396:E1396"/>
    <mergeCell ref="F1396:J1396"/>
    <mergeCell ref="K1396:M1396"/>
    <mergeCell ref="N1396:Q1396"/>
    <mergeCell ref="R1396:U1396"/>
    <mergeCell ref="V1396:W1396"/>
    <mergeCell ref="X1396:Y1396"/>
    <mergeCell ref="Z1396:AA1396"/>
    <mergeCell ref="AB1396:AC1396"/>
    <mergeCell ref="AD1396:AE1396"/>
    <mergeCell ref="AF1396:AG1396"/>
    <mergeCell ref="AH1396:AJ1396"/>
    <mergeCell ref="D1397:E1397"/>
    <mergeCell ref="F1397:J1397"/>
    <mergeCell ref="K1397:M1397"/>
    <mergeCell ref="N1397:Q1397"/>
    <mergeCell ref="R1397:U1397"/>
    <mergeCell ref="V1397:W1397"/>
    <mergeCell ref="X1397:Y1397"/>
    <mergeCell ref="Z1397:AA1397"/>
    <mergeCell ref="AB1397:AC1397"/>
    <mergeCell ref="AD1397:AE1397"/>
    <mergeCell ref="AF1397:AG1397"/>
    <mergeCell ref="AH1397:AJ1397"/>
    <mergeCell ref="D1398:E1398"/>
    <mergeCell ref="F1398:J1398"/>
    <mergeCell ref="K1398:M1398"/>
    <mergeCell ref="N1398:Q1398"/>
    <mergeCell ref="R1398:U1398"/>
    <mergeCell ref="V1398:W1398"/>
    <mergeCell ref="X1398:Y1398"/>
    <mergeCell ref="Z1398:AA1398"/>
    <mergeCell ref="AB1398:AC1398"/>
    <mergeCell ref="AD1398:AE1398"/>
    <mergeCell ref="AF1398:AG1398"/>
    <mergeCell ref="AH1398:AJ1398"/>
    <mergeCell ref="D1393:E1393"/>
    <mergeCell ref="F1393:J1393"/>
    <mergeCell ref="K1393:M1393"/>
    <mergeCell ref="N1393:Q1393"/>
    <mergeCell ref="R1393:U1393"/>
    <mergeCell ref="V1393:W1393"/>
    <mergeCell ref="X1393:Y1393"/>
    <mergeCell ref="Z1393:AA1393"/>
    <mergeCell ref="AB1393:AC1393"/>
    <mergeCell ref="AD1393:AE1393"/>
    <mergeCell ref="AF1393:AG1393"/>
    <mergeCell ref="AH1393:AJ1393"/>
    <mergeCell ref="D1394:E1394"/>
    <mergeCell ref="F1394:J1394"/>
    <mergeCell ref="K1394:M1394"/>
    <mergeCell ref="N1394:Q1394"/>
    <mergeCell ref="R1394:U1394"/>
    <mergeCell ref="V1394:W1394"/>
    <mergeCell ref="X1394:Y1394"/>
    <mergeCell ref="Z1394:AA1394"/>
    <mergeCell ref="AB1394:AC1394"/>
    <mergeCell ref="AD1394:AE1394"/>
    <mergeCell ref="AF1394:AG1394"/>
    <mergeCell ref="AH1394:AJ1394"/>
    <mergeCell ref="D1395:E1395"/>
    <mergeCell ref="F1395:J1395"/>
    <mergeCell ref="K1395:M1395"/>
    <mergeCell ref="N1395:Q1395"/>
    <mergeCell ref="R1395:U1395"/>
    <mergeCell ref="V1395:W1395"/>
    <mergeCell ref="X1395:Y1395"/>
    <mergeCell ref="Z1395:AA1395"/>
    <mergeCell ref="AB1395:AC1395"/>
    <mergeCell ref="AD1395:AE1395"/>
    <mergeCell ref="AF1395:AG1395"/>
    <mergeCell ref="AH1395:AJ1395"/>
    <mergeCell ref="D1390:E1390"/>
    <mergeCell ref="F1390:J1390"/>
    <mergeCell ref="K1390:M1390"/>
    <mergeCell ref="N1390:Q1390"/>
    <mergeCell ref="R1390:U1390"/>
    <mergeCell ref="V1390:W1390"/>
    <mergeCell ref="X1390:Y1390"/>
    <mergeCell ref="Z1390:AA1390"/>
    <mergeCell ref="AB1390:AC1390"/>
    <mergeCell ref="AD1390:AE1390"/>
    <mergeCell ref="AF1390:AG1390"/>
    <mergeCell ref="AH1390:AJ1390"/>
    <mergeCell ref="D1391:E1391"/>
    <mergeCell ref="F1391:J1391"/>
    <mergeCell ref="K1391:M1391"/>
    <mergeCell ref="N1391:Q1391"/>
    <mergeCell ref="R1391:U1391"/>
    <mergeCell ref="V1391:W1391"/>
    <mergeCell ref="X1391:Y1391"/>
    <mergeCell ref="Z1391:AA1391"/>
    <mergeCell ref="AB1391:AC1391"/>
    <mergeCell ref="AD1391:AE1391"/>
    <mergeCell ref="AF1391:AG1391"/>
    <mergeCell ref="AH1391:AJ1391"/>
    <mergeCell ref="D1392:E1392"/>
    <mergeCell ref="F1392:J1392"/>
    <mergeCell ref="K1392:M1392"/>
    <mergeCell ref="N1392:Q1392"/>
    <mergeCell ref="R1392:U1392"/>
    <mergeCell ref="V1392:W1392"/>
    <mergeCell ref="X1392:Y1392"/>
    <mergeCell ref="Z1392:AA1392"/>
    <mergeCell ref="AB1392:AC1392"/>
    <mergeCell ref="AD1392:AE1392"/>
    <mergeCell ref="AF1392:AG1392"/>
    <mergeCell ref="AH1392:AJ1392"/>
    <mergeCell ref="D1387:E1387"/>
    <mergeCell ref="F1387:J1387"/>
    <mergeCell ref="K1387:M1387"/>
    <mergeCell ref="N1387:Q1387"/>
    <mergeCell ref="R1387:U1387"/>
    <mergeCell ref="V1387:W1387"/>
    <mergeCell ref="X1387:Y1387"/>
    <mergeCell ref="Z1387:AA1387"/>
    <mergeCell ref="AB1387:AC1387"/>
    <mergeCell ref="AD1387:AE1387"/>
    <mergeCell ref="AF1387:AG1387"/>
    <mergeCell ref="AH1387:AJ1387"/>
    <mergeCell ref="D1388:E1388"/>
    <mergeCell ref="F1388:J1388"/>
    <mergeCell ref="K1388:M1388"/>
    <mergeCell ref="N1388:Q1388"/>
    <mergeCell ref="R1388:U1388"/>
    <mergeCell ref="V1388:W1388"/>
    <mergeCell ref="X1388:Y1388"/>
    <mergeCell ref="Z1388:AA1388"/>
    <mergeCell ref="AB1388:AC1388"/>
    <mergeCell ref="AD1388:AE1388"/>
    <mergeCell ref="AF1388:AG1388"/>
    <mergeCell ref="AH1388:AJ1388"/>
    <mergeCell ref="D1389:E1389"/>
    <mergeCell ref="F1389:J1389"/>
    <mergeCell ref="K1389:M1389"/>
    <mergeCell ref="N1389:Q1389"/>
    <mergeCell ref="R1389:U1389"/>
    <mergeCell ref="V1389:W1389"/>
    <mergeCell ref="X1389:Y1389"/>
    <mergeCell ref="Z1389:AA1389"/>
    <mergeCell ref="AB1389:AC1389"/>
    <mergeCell ref="AD1389:AE1389"/>
    <mergeCell ref="AF1389:AG1389"/>
    <mergeCell ref="AH1389:AJ1389"/>
    <mergeCell ref="D1384:E1384"/>
    <mergeCell ref="F1384:J1384"/>
    <mergeCell ref="K1384:M1384"/>
    <mergeCell ref="N1384:Q1384"/>
    <mergeCell ref="R1384:U1384"/>
    <mergeCell ref="V1384:W1384"/>
    <mergeCell ref="X1384:Y1384"/>
    <mergeCell ref="Z1384:AA1384"/>
    <mergeCell ref="AB1384:AC1384"/>
    <mergeCell ref="AD1384:AE1384"/>
    <mergeCell ref="AF1384:AG1384"/>
    <mergeCell ref="AH1384:AJ1384"/>
    <mergeCell ref="D1385:E1385"/>
    <mergeCell ref="F1385:J1385"/>
    <mergeCell ref="K1385:M1385"/>
    <mergeCell ref="N1385:Q1385"/>
    <mergeCell ref="R1385:U1385"/>
    <mergeCell ref="V1385:W1385"/>
    <mergeCell ref="X1385:Y1385"/>
    <mergeCell ref="Z1385:AA1385"/>
    <mergeCell ref="AB1385:AC1385"/>
    <mergeCell ref="AD1385:AE1385"/>
    <mergeCell ref="AF1385:AG1385"/>
    <mergeCell ref="AH1385:AJ1385"/>
    <mergeCell ref="D1386:E1386"/>
    <mergeCell ref="F1386:J1386"/>
    <mergeCell ref="K1386:M1386"/>
    <mergeCell ref="N1386:Q1386"/>
    <mergeCell ref="R1386:U1386"/>
    <mergeCell ref="V1386:W1386"/>
    <mergeCell ref="X1386:Y1386"/>
    <mergeCell ref="Z1386:AA1386"/>
    <mergeCell ref="AB1386:AC1386"/>
    <mergeCell ref="AD1386:AE1386"/>
    <mergeCell ref="AF1386:AG1386"/>
    <mergeCell ref="AH1386:AJ1386"/>
    <mergeCell ref="D1381:E1381"/>
    <mergeCell ref="F1381:J1381"/>
    <mergeCell ref="K1381:M1381"/>
    <mergeCell ref="N1381:Q1381"/>
    <mergeCell ref="R1381:U1381"/>
    <mergeCell ref="V1381:W1381"/>
    <mergeCell ref="X1381:Y1381"/>
    <mergeCell ref="Z1381:AA1381"/>
    <mergeCell ref="AB1381:AC1381"/>
    <mergeCell ref="AD1381:AE1381"/>
    <mergeCell ref="AF1381:AG1381"/>
    <mergeCell ref="AH1381:AJ1381"/>
    <mergeCell ref="D1382:E1382"/>
    <mergeCell ref="F1382:J1382"/>
    <mergeCell ref="K1382:M1382"/>
    <mergeCell ref="N1382:Q1382"/>
    <mergeCell ref="R1382:U1382"/>
    <mergeCell ref="V1382:W1382"/>
    <mergeCell ref="X1382:Y1382"/>
    <mergeCell ref="Z1382:AA1382"/>
    <mergeCell ref="AB1382:AC1382"/>
    <mergeCell ref="AD1382:AE1382"/>
    <mergeCell ref="AF1382:AG1382"/>
    <mergeCell ref="AH1382:AJ1382"/>
    <mergeCell ref="D1383:E1383"/>
    <mergeCell ref="F1383:J1383"/>
    <mergeCell ref="K1383:M1383"/>
    <mergeCell ref="N1383:Q1383"/>
    <mergeCell ref="R1383:U1383"/>
    <mergeCell ref="V1383:W1383"/>
    <mergeCell ref="X1383:Y1383"/>
    <mergeCell ref="Z1383:AA1383"/>
    <mergeCell ref="AB1383:AC1383"/>
    <mergeCell ref="AD1383:AE1383"/>
    <mergeCell ref="AF1383:AG1383"/>
    <mergeCell ref="AH1383:AJ1383"/>
    <mergeCell ref="D1378:E1378"/>
    <mergeCell ref="F1378:J1378"/>
    <mergeCell ref="K1378:M1378"/>
    <mergeCell ref="N1378:Q1378"/>
    <mergeCell ref="R1378:U1378"/>
    <mergeCell ref="V1378:W1378"/>
    <mergeCell ref="X1378:Y1378"/>
    <mergeCell ref="Z1378:AA1378"/>
    <mergeCell ref="AB1378:AC1378"/>
    <mergeCell ref="AD1378:AE1378"/>
    <mergeCell ref="AF1378:AG1378"/>
    <mergeCell ref="AH1378:AJ1378"/>
    <mergeCell ref="D1379:E1379"/>
    <mergeCell ref="F1379:J1379"/>
    <mergeCell ref="K1379:M1379"/>
    <mergeCell ref="N1379:Q1379"/>
    <mergeCell ref="R1379:U1379"/>
    <mergeCell ref="V1379:W1379"/>
    <mergeCell ref="X1379:Y1379"/>
    <mergeCell ref="Z1379:AA1379"/>
    <mergeCell ref="AB1379:AC1379"/>
    <mergeCell ref="AD1379:AE1379"/>
    <mergeCell ref="AF1379:AG1379"/>
    <mergeCell ref="AH1379:AJ1379"/>
    <mergeCell ref="D1380:E1380"/>
    <mergeCell ref="F1380:J1380"/>
    <mergeCell ref="K1380:M1380"/>
    <mergeCell ref="N1380:Q1380"/>
    <mergeCell ref="R1380:U1380"/>
    <mergeCell ref="V1380:W1380"/>
    <mergeCell ref="X1380:Y1380"/>
    <mergeCell ref="Z1380:AA1380"/>
    <mergeCell ref="AB1380:AC1380"/>
    <mergeCell ref="AD1380:AE1380"/>
    <mergeCell ref="AF1380:AG1380"/>
    <mergeCell ref="AH1380:AJ1380"/>
    <mergeCell ref="D1375:E1375"/>
    <mergeCell ref="F1375:J1375"/>
    <mergeCell ref="K1375:M1375"/>
    <mergeCell ref="N1375:Q1375"/>
    <mergeCell ref="R1375:U1375"/>
    <mergeCell ref="V1375:W1375"/>
    <mergeCell ref="X1375:Y1375"/>
    <mergeCell ref="Z1375:AA1375"/>
    <mergeCell ref="AB1375:AC1375"/>
    <mergeCell ref="AD1375:AE1375"/>
    <mergeCell ref="AF1375:AG1375"/>
    <mergeCell ref="AH1375:AJ1375"/>
    <mergeCell ref="D1376:E1376"/>
    <mergeCell ref="F1376:J1376"/>
    <mergeCell ref="K1376:M1376"/>
    <mergeCell ref="N1376:Q1376"/>
    <mergeCell ref="R1376:U1376"/>
    <mergeCell ref="V1376:W1376"/>
    <mergeCell ref="X1376:Y1376"/>
    <mergeCell ref="Z1376:AA1376"/>
    <mergeCell ref="AB1376:AC1376"/>
    <mergeCell ref="AD1376:AE1376"/>
    <mergeCell ref="AF1376:AG1376"/>
    <mergeCell ref="AH1376:AJ1376"/>
    <mergeCell ref="D1377:E1377"/>
    <mergeCell ref="F1377:J1377"/>
    <mergeCell ref="K1377:M1377"/>
    <mergeCell ref="N1377:Q1377"/>
    <mergeCell ref="R1377:U1377"/>
    <mergeCell ref="V1377:W1377"/>
    <mergeCell ref="X1377:Y1377"/>
    <mergeCell ref="Z1377:AA1377"/>
    <mergeCell ref="AB1377:AC1377"/>
    <mergeCell ref="AD1377:AE1377"/>
    <mergeCell ref="AF1377:AG1377"/>
    <mergeCell ref="AH1377:AJ1377"/>
    <mergeCell ref="B1365:F1365"/>
    <mergeCell ref="H1365:R1365"/>
    <mergeCell ref="AB1366:AG1370"/>
    <mergeCell ref="B1367:E1367"/>
    <mergeCell ref="H1367:N1367"/>
    <mergeCell ref="O1367:R1367"/>
    <mergeCell ref="T1367:AA1367"/>
    <mergeCell ref="B1372:B1373"/>
    <mergeCell ref="D1372:E1373"/>
    <mergeCell ref="G1372:H1373"/>
    <mergeCell ref="J1372:M1373"/>
    <mergeCell ref="N1372:O1373"/>
    <mergeCell ref="Q1372:S1373"/>
    <mergeCell ref="T1372:U1373"/>
    <mergeCell ref="X1372:Y1373"/>
    <mergeCell ref="Z1372:AA1373"/>
    <mergeCell ref="AB1372:AB1373"/>
    <mergeCell ref="AC1372:AC1373"/>
    <mergeCell ref="AE1372:AE1373"/>
    <mergeCell ref="AF1372:AF1373"/>
    <mergeCell ref="AG1372:AH1373"/>
    <mergeCell ref="D1374:E1374"/>
    <mergeCell ref="F1374:J1374"/>
    <mergeCell ref="K1374:M1374"/>
    <mergeCell ref="N1374:Q1374"/>
    <mergeCell ref="R1374:U1374"/>
    <mergeCell ref="V1374:W1374"/>
    <mergeCell ref="X1374:Y1374"/>
    <mergeCell ref="Z1374:AA1374"/>
    <mergeCell ref="AB1374:AC1374"/>
    <mergeCell ref="AD1374:AE1374"/>
    <mergeCell ref="AF1374:AG1374"/>
    <mergeCell ref="AH1374:AJ1374"/>
    <mergeCell ref="D1356:E1356"/>
    <mergeCell ref="F1356:J1356"/>
    <mergeCell ref="K1356:M1356"/>
    <mergeCell ref="N1356:Q1356"/>
    <mergeCell ref="R1356:U1356"/>
    <mergeCell ref="V1356:W1356"/>
    <mergeCell ref="D1357:E1357"/>
    <mergeCell ref="F1357:J1357"/>
    <mergeCell ref="K1357:M1357"/>
    <mergeCell ref="N1357:Q1357"/>
    <mergeCell ref="R1357:U1357"/>
    <mergeCell ref="V1357:W1357"/>
    <mergeCell ref="D1358:E1358"/>
    <mergeCell ref="F1358:J1358"/>
    <mergeCell ref="K1358:M1358"/>
    <mergeCell ref="N1358:Q1358"/>
    <mergeCell ref="R1358:U1358"/>
    <mergeCell ref="V1358:W1358"/>
    <mergeCell ref="D1359:E1359"/>
    <mergeCell ref="F1359:J1359"/>
    <mergeCell ref="K1359:M1359"/>
    <mergeCell ref="N1359:Q1359"/>
    <mergeCell ref="R1359:U1359"/>
    <mergeCell ref="V1359:W1359"/>
    <mergeCell ref="D1360:E1360"/>
    <mergeCell ref="F1360:J1360"/>
    <mergeCell ref="K1360:M1360"/>
    <mergeCell ref="N1360:Q1360"/>
    <mergeCell ref="R1360:U1360"/>
    <mergeCell ref="V1360:W1360"/>
    <mergeCell ref="D1361:E1361"/>
    <mergeCell ref="F1361:J1361"/>
    <mergeCell ref="K1361:M1361"/>
    <mergeCell ref="N1361:Q1361"/>
    <mergeCell ref="R1361:U1361"/>
    <mergeCell ref="V1361:W1361"/>
    <mergeCell ref="D1350:E1350"/>
    <mergeCell ref="F1350:J1350"/>
    <mergeCell ref="K1350:M1350"/>
    <mergeCell ref="N1350:Q1350"/>
    <mergeCell ref="R1350:U1350"/>
    <mergeCell ref="V1350:W1350"/>
    <mergeCell ref="D1351:E1351"/>
    <mergeCell ref="F1351:J1351"/>
    <mergeCell ref="K1351:M1351"/>
    <mergeCell ref="N1351:Q1351"/>
    <mergeCell ref="R1351:U1351"/>
    <mergeCell ref="V1351:W1351"/>
    <mergeCell ref="D1352:E1352"/>
    <mergeCell ref="F1352:J1352"/>
    <mergeCell ref="K1352:M1352"/>
    <mergeCell ref="N1352:Q1352"/>
    <mergeCell ref="R1352:U1352"/>
    <mergeCell ref="V1352:W1352"/>
    <mergeCell ref="D1353:E1353"/>
    <mergeCell ref="F1353:J1353"/>
    <mergeCell ref="K1353:M1353"/>
    <mergeCell ref="N1353:Q1353"/>
    <mergeCell ref="R1353:U1353"/>
    <mergeCell ref="V1353:W1353"/>
    <mergeCell ref="D1354:E1354"/>
    <mergeCell ref="F1354:J1354"/>
    <mergeCell ref="K1354:M1354"/>
    <mergeCell ref="N1354:Q1354"/>
    <mergeCell ref="R1354:U1354"/>
    <mergeCell ref="V1354:W1354"/>
    <mergeCell ref="D1355:E1355"/>
    <mergeCell ref="F1355:J1355"/>
    <mergeCell ref="K1355:M1355"/>
    <mergeCell ref="N1355:Q1355"/>
    <mergeCell ref="R1355:U1355"/>
    <mergeCell ref="V1355:W1355"/>
    <mergeCell ref="D1344:E1344"/>
    <mergeCell ref="F1344:J1344"/>
    <mergeCell ref="K1344:M1344"/>
    <mergeCell ref="N1344:Q1344"/>
    <mergeCell ref="R1344:U1344"/>
    <mergeCell ref="V1344:W1344"/>
    <mergeCell ref="D1345:E1345"/>
    <mergeCell ref="F1345:J1345"/>
    <mergeCell ref="K1345:M1345"/>
    <mergeCell ref="N1345:Q1345"/>
    <mergeCell ref="R1345:U1345"/>
    <mergeCell ref="V1345:W1345"/>
    <mergeCell ref="D1346:E1346"/>
    <mergeCell ref="F1346:J1346"/>
    <mergeCell ref="K1346:M1346"/>
    <mergeCell ref="N1346:Q1346"/>
    <mergeCell ref="R1346:U1346"/>
    <mergeCell ref="V1346:W1346"/>
    <mergeCell ref="D1347:E1347"/>
    <mergeCell ref="F1347:J1347"/>
    <mergeCell ref="K1347:M1347"/>
    <mergeCell ref="N1347:Q1347"/>
    <mergeCell ref="R1347:U1347"/>
    <mergeCell ref="V1347:W1347"/>
    <mergeCell ref="D1348:E1348"/>
    <mergeCell ref="F1348:J1348"/>
    <mergeCell ref="K1348:M1348"/>
    <mergeCell ref="N1348:Q1348"/>
    <mergeCell ref="R1348:U1348"/>
    <mergeCell ref="V1348:W1348"/>
    <mergeCell ref="D1349:E1349"/>
    <mergeCell ref="F1349:J1349"/>
    <mergeCell ref="K1349:M1349"/>
    <mergeCell ref="N1349:Q1349"/>
    <mergeCell ref="R1349:U1349"/>
    <mergeCell ref="V1349:W1349"/>
    <mergeCell ref="D1338:E1338"/>
    <mergeCell ref="F1338:J1338"/>
    <mergeCell ref="K1338:M1338"/>
    <mergeCell ref="N1338:Q1338"/>
    <mergeCell ref="R1338:U1338"/>
    <mergeCell ref="V1338:W1338"/>
    <mergeCell ref="T1336:U1337"/>
    <mergeCell ref="X1336:Y1337"/>
    <mergeCell ref="D1339:E1339"/>
    <mergeCell ref="F1339:J1339"/>
    <mergeCell ref="K1339:M1339"/>
    <mergeCell ref="N1339:Q1339"/>
    <mergeCell ref="R1339:U1339"/>
    <mergeCell ref="V1339:W1339"/>
    <mergeCell ref="D1340:E1340"/>
    <mergeCell ref="F1340:J1340"/>
    <mergeCell ref="K1340:M1340"/>
    <mergeCell ref="N1340:Q1340"/>
    <mergeCell ref="R1340:U1340"/>
    <mergeCell ref="V1340:W1340"/>
    <mergeCell ref="D1341:E1341"/>
    <mergeCell ref="F1341:J1341"/>
    <mergeCell ref="K1341:M1341"/>
    <mergeCell ref="N1341:Q1341"/>
    <mergeCell ref="R1341:U1341"/>
    <mergeCell ref="V1341:W1341"/>
    <mergeCell ref="D1342:E1342"/>
    <mergeCell ref="F1342:J1342"/>
    <mergeCell ref="K1342:M1342"/>
    <mergeCell ref="N1342:Q1342"/>
    <mergeCell ref="R1342:U1342"/>
    <mergeCell ref="V1342:W1342"/>
    <mergeCell ref="D1343:E1343"/>
    <mergeCell ref="F1343:J1343"/>
    <mergeCell ref="K1343:M1343"/>
    <mergeCell ref="N1343:Q1343"/>
    <mergeCell ref="R1343:U1343"/>
    <mergeCell ref="V1343:W1343"/>
    <mergeCell ref="D1326:E1326"/>
    <mergeCell ref="F1326:J1326"/>
    <mergeCell ref="K1326:M1326"/>
    <mergeCell ref="N1326:Q1326"/>
    <mergeCell ref="R1326:U1326"/>
    <mergeCell ref="V1326:W1326"/>
    <mergeCell ref="X1326:Y1326"/>
    <mergeCell ref="Z1326:AA1326"/>
    <mergeCell ref="AB1326:AC1326"/>
    <mergeCell ref="AD1326:AE1326"/>
    <mergeCell ref="AF1326:AG1326"/>
    <mergeCell ref="AH1326:AJ1326"/>
    <mergeCell ref="D1327:E1327"/>
    <mergeCell ref="F1327:J1327"/>
    <mergeCell ref="K1327:M1327"/>
    <mergeCell ref="N1327:Q1327"/>
    <mergeCell ref="R1327:U1327"/>
    <mergeCell ref="V1327:W1327"/>
    <mergeCell ref="X1327:Y1327"/>
    <mergeCell ref="Z1327:AA1327"/>
    <mergeCell ref="AB1327:AC1327"/>
    <mergeCell ref="AD1327:AE1327"/>
    <mergeCell ref="AF1327:AG1327"/>
    <mergeCell ref="AH1327:AJ1327"/>
    <mergeCell ref="B1328:E1328"/>
    <mergeCell ref="B1329:F1329"/>
    <mergeCell ref="H1329:R1329"/>
    <mergeCell ref="AB1330:AG1334"/>
    <mergeCell ref="B1331:E1331"/>
    <mergeCell ref="H1331:N1331"/>
    <mergeCell ref="O1331:R1331"/>
    <mergeCell ref="T1331:AA1331"/>
    <mergeCell ref="Z1336:AA1337"/>
    <mergeCell ref="AB1336:AB1337"/>
    <mergeCell ref="AC1336:AC1337"/>
    <mergeCell ref="AE1336:AE1337"/>
    <mergeCell ref="B1336:B1337"/>
    <mergeCell ref="D1336:E1337"/>
    <mergeCell ref="G1336:H1337"/>
    <mergeCell ref="J1336:M1337"/>
    <mergeCell ref="N1336:O1337"/>
    <mergeCell ref="Q1336:S1337"/>
    <mergeCell ref="AF1336:AF1337"/>
    <mergeCell ref="AG1336:AH1337"/>
    <mergeCell ref="D1323:E1323"/>
    <mergeCell ref="F1323:J1323"/>
    <mergeCell ref="K1323:M1323"/>
    <mergeCell ref="N1323:Q1323"/>
    <mergeCell ref="R1323:U1323"/>
    <mergeCell ref="V1323:W1323"/>
    <mergeCell ref="X1323:Y1323"/>
    <mergeCell ref="Z1323:AA1323"/>
    <mergeCell ref="AB1323:AC1323"/>
    <mergeCell ref="AD1323:AE1323"/>
    <mergeCell ref="AF1323:AG1323"/>
    <mergeCell ref="AH1323:AJ1323"/>
    <mergeCell ref="D1324:E1324"/>
    <mergeCell ref="F1324:J1324"/>
    <mergeCell ref="K1324:M1324"/>
    <mergeCell ref="N1324:Q1324"/>
    <mergeCell ref="R1324:U1324"/>
    <mergeCell ref="V1324:W1324"/>
    <mergeCell ref="X1324:Y1324"/>
    <mergeCell ref="Z1324:AA1324"/>
    <mergeCell ref="AB1324:AC1324"/>
    <mergeCell ref="AD1324:AE1324"/>
    <mergeCell ref="AF1324:AG1324"/>
    <mergeCell ref="AH1324:AJ1324"/>
    <mergeCell ref="D1325:E1325"/>
    <mergeCell ref="F1325:J1325"/>
    <mergeCell ref="K1325:M1325"/>
    <mergeCell ref="N1325:Q1325"/>
    <mergeCell ref="R1325:U1325"/>
    <mergeCell ref="V1325:W1325"/>
    <mergeCell ref="X1325:Y1325"/>
    <mergeCell ref="Z1325:AA1325"/>
    <mergeCell ref="AB1325:AC1325"/>
    <mergeCell ref="AD1325:AE1325"/>
    <mergeCell ref="AF1325:AG1325"/>
    <mergeCell ref="AH1325:AJ1325"/>
    <mergeCell ref="D1320:E1320"/>
    <mergeCell ref="F1320:J1320"/>
    <mergeCell ref="K1320:M1320"/>
    <mergeCell ref="N1320:Q1320"/>
    <mergeCell ref="R1320:U1320"/>
    <mergeCell ref="V1320:W1320"/>
    <mergeCell ref="X1320:Y1320"/>
    <mergeCell ref="Z1320:AA1320"/>
    <mergeCell ref="AB1320:AC1320"/>
    <mergeCell ref="AD1320:AE1320"/>
    <mergeCell ref="AF1320:AG1320"/>
    <mergeCell ref="AH1320:AJ1320"/>
    <mergeCell ref="D1321:E1321"/>
    <mergeCell ref="F1321:J1321"/>
    <mergeCell ref="K1321:M1321"/>
    <mergeCell ref="N1321:Q1321"/>
    <mergeCell ref="R1321:U1321"/>
    <mergeCell ref="V1321:W1321"/>
    <mergeCell ref="X1321:Y1321"/>
    <mergeCell ref="Z1321:AA1321"/>
    <mergeCell ref="AB1321:AC1321"/>
    <mergeCell ref="AD1321:AE1321"/>
    <mergeCell ref="AF1321:AG1321"/>
    <mergeCell ref="AH1321:AJ1321"/>
    <mergeCell ref="D1322:E1322"/>
    <mergeCell ref="F1322:J1322"/>
    <mergeCell ref="K1322:M1322"/>
    <mergeCell ref="N1322:Q1322"/>
    <mergeCell ref="R1322:U1322"/>
    <mergeCell ref="V1322:W1322"/>
    <mergeCell ref="X1322:Y1322"/>
    <mergeCell ref="Z1322:AA1322"/>
    <mergeCell ref="AB1322:AC1322"/>
    <mergeCell ref="AD1322:AE1322"/>
    <mergeCell ref="AF1322:AG1322"/>
    <mergeCell ref="AH1322:AJ1322"/>
    <mergeCell ref="D1317:E1317"/>
    <mergeCell ref="F1317:J1317"/>
    <mergeCell ref="K1317:M1317"/>
    <mergeCell ref="N1317:Q1317"/>
    <mergeCell ref="R1317:U1317"/>
    <mergeCell ref="V1317:W1317"/>
    <mergeCell ref="X1317:Y1317"/>
    <mergeCell ref="Z1317:AA1317"/>
    <mergeCell ref="AB1317:AC1317"/>
    <mergeCell ref="AD1317:AE1317"/>
    <mergeCell ref="AF1317:AG1317"/>
    <mergeCell ref="AH1317:AJ1317"/>
    <mergeCell ref="D1318:E1318"/>
    <mergeCell ref="F1318:J1318"/>
    <mergeCell ref="K1318:M1318"/>
    <mergeCell ref="N1318:Q1318"/>
    <mergeCell ref="R1318:U1318"/>
    <mergeCell ref="V1318:W1318"/>
    <mergeCell ref="X1318:Y1318"/>
    <mergeCell ref="Z1318:AA1318"/>
    <mergeCell ref="AB1318:AC1318"/>
    <mergeCell ref="AD1318:AE1318"/>
    <mergeCell ref="AF1318:AG1318"/>
    <mergeCell ref="AH1318:AJ1318"/>
    <mergeCell ref="D1319:E1319"/>
    <mergeCell ref="F1319:J1319"/>
    <mergeCell ref="K1319:M1319"/>
    <mergeCell ref="N1319:Q1319"/>
    <mergeCell ref="R1319:U1319"/>
    <mergeCell ref="V1319:W1319"/>
    <mergeCell ref="X1319:Y1319"/>
    <mergeCell ref="Z1319:AA1319"/>
    <mergeCell ref="AB1319:AC1319"/>
    <mergeCell ref="AD1319:AE1319"/>
    <mergeCell ref="AF1319:AG1319"/>
    <mergeCell ref="AH1319:AJ1319"/>
    <mergeCell ref="D1314:E1314"/>
    <mergeCell ref="F1314:J1314"/>
    <mergeCell ref="K1314:M1314"/>
    <mergeCell ref="N1314:Q1314"/>
    <mergeCell ref="R1314:U1314"/>
    <mergeCell ref="V1314:W1314"/>
    <mergeCell ref="X1314:Y1314"/>
    <mergeCell ref="Z1314:AA1314"/>
    <mergeCell ref="AB1314:AC1314"/>
    <mergeCell ref="AD1314:AE1314"/>
    <mergeCell ref="AF1314:AG1314"/>
    <mergeCell ref="AH1314:AJ1314"/>
    <mergeCell ref="D1315:E1315"/>
    <mergeCell ref="F1315:J1315"/>
    <mergeCell ref="K1315:M1315"/>
    <mergeCell ref="N1315:Q1315"/>
    <mergeCell ref="R1315:U1315"/>
    <mergeCell ref="V1315:W1315"/>
    <mergeCell ref="X1315:Y1315"/>
    <mergeCell ref="Z1315:AA1315"/>
    <mergeCell ref="AB1315:AC1315"/>
    <mergeCell ref="AD1315:AE1315"/>
    <mergeCell ref="AF1315:AG1315"/>
    <mergeCell ref="AH1315:AJ1315"/>
    <mergeCell ref="D1316:E1316"/>
    <mergeCell ref="F1316:J1316"/>
    <mergeCell ref="K1316:M1316"/>
    <mergeCell ref="N1316:Q1316"/>
    <mergeCell ref="R1316:U1316"/>
    <mergeCell ref="V1316:W1316"/>
    <mergeCell ref="X1316:Y1316"/>
    <mergeCell ref="Z1316:AA1316"/>
    <mergeCell ref="AB1316:AC1316"/>
    <mergeCell ref="AD1316:AE1316"/>
    <mergeCell ref="AF1316:AG1316"/>
    <mergeCell ref="AH1316:AJ1316"/>
    <mergeCell ref="D1311:E1311"/>
    <mergeCell ref="F1311:J1311"/>
    <mergeCell ref="K1311:M1311"/>
    <mergeCell ref="N1311:Q1311"/>
    <mergeCell ref="R1311:U1311"/>
    <mergeCell ref="V1311:W1311"/>
    <mergeCell ref="X1311:Y1311"/>
    <mergeCell ref="Z1311:AA1311"/>
    <mergeCell ref="AB1311:AC1311"/>
    <mergeCell ref="AD1311:AE1311"/>
    <mergeCell ref="AF1311:AG1311"/>
    <mergeCell ref="AH1311:AJ1311"/>
    <mergeCell ref="D1312:E1312"/>
    <mergeCell ref="F1312:J1312"/>
    <mergeCell ref="K1312:M1312"/>
    <mergeCell ref="N1312:Q1312"/>
    <mergeCell ref="R1312:U1312"/>
    <mergeCell ref="V1312:W1312"/>
    <mergeCell ref="X1312:Y1312"/>
    <mergeCell ref="Z1312:AA1312"/>
    <mergeCell ref="AB1312:AC1312"/>
    <mergeCell ref="AD1312:AE1312"/>
    <mergeCell ref="AF1312:AG1312"/>
    <mergeCell ref="AH1312:AJ1312"/>
    <mergeCell ref="D1313:E1313"/>
    <mergeCell ref="F1313:J1313"/>
    <mergeCell ref="K1313:M1313"/>
    <mergeCell ref="N1313:Q1313"/>
    <mergeCell ref="R1313:U1313"/>
    <mergeCell ref="V1313:W1313"/>
    <mergeCell ref="X1313:Y1313"/>
    <mergeCell ref="Z1313:AA1313"/>
    <mergeCell ref="AB1313:AC1313"/>
    <mergeCell ref="AD1313:AE1313"/>
    <mergeCell ref="AF1313:AG1313"/>
    <mergeCell ref="AH1313:AJ1313"/>
    <mergeCell ref="D1308:E1308"/>
    <mergeCell ref="F1308:J1308"/>
    <mergeCell ref="K1308:M1308"/>
    <mergeCell ref="N1308:Q1308"/>
    <mergeCell ref="R1308:U1308"/>
    <mergeCell ref="V1308:W1308"/>
    <mergeCell ref="X1308:Y1308"/>
    <mergeCell ref="Z1308:AA1308"/>
    <mergeCell ref="AB1308:AC1308"/>
    <mergeCell ref="AD1308:AE1308"/>
    <mergeCell ref="AF1308:AG1308"/>
    <mergeCell ref="AH1308:AJ1308"/>
    <mergeCell ref="D1309:E1309"/>
    <mergeCell ref="F1309:J1309"/>
    <mergeCell ref="K1309:M1309"/>
    <mergeCell ref="N1309:Q1309"/>
    <mergeCell ref="R1309:U1309"/>
    <mergeCell ref="V1309:W1309"/>
    <mergeCell ref="X1309:Y1309"/>
    <mergeCell ref="Z1309:AA1309"/>
    <mergeCell ref="AB1309:AC1309"/>
    <mergeCell ref="AD1309:AE1309"/>
    <mergeCell ref="AF1309:AG1309"/>
    <mergeCell ref="AH1309:AJ1309"/>
    <mergeCell ref="D1310:E1310"/>
    <mergeCell ref="F1310:J1310"/>
    <mergeCell ref="K1310:M1310"/>
    <mergeCell ref="N1310:Q1310"/>
    <mergeCell ref="R1310:U1310"/>
    <mergeCell ref="V1310:W1310"/>
    <mergeCell ref="X1310:Y1310"/>
    <mergeCell ref="Z1310:AA1310"/>
    <mergeCell ref="AB1310:AC1310"/>
    <mergeCell ref="AD1310:AE1310"/>
    <mergeCell ref="AF1310:AG1310"/>
    <mergeCell ref="AH1310:AJ1310"/>
    <mergeCell ref="D1305:E1305"/>
    <mergeCell ref="F1305:J1305"/>
    <mergeCell ref="K1305:M1305"/>
    <mergeCell ref="N1305:Q1305"/>
    <mergeCell ref="R1305:U1305"/>
    <mergeCell ref="V1305:W1305"/>
    <mergeCell ref="X1305:Y1305"/>
    <mergeCell ref="Z1305:AA1305"/>
    <mergeCell ref="AB1305:AC1305"/>
    <mergeCell ref="AD1305:AE1305"/>
    <mergeCell ref="AF1305:AG1305"/>
    <mergeCell ref="AH1305:AJ1305"/>
    <mergeCell ref="D1306:E1306"/>
    <mergeCell ref="F1306:J1306"/>
    <mergeCell ref="K1306:M1306"/>
    <mergeCell ref="N1306:Q1306"/>
    <mergeCell ref="R1306:U1306"/>
    <mergeCell ref="V1306:W1306"/>
    <mergeCell ref="X1306:Y1306"/>
    <mergeCell ref="Z1306:AA1306"/>
    <mergeCell ref="AB1306:AC1306"/>
    <mergeCell ref="AD1306:AE1306"/>
    <mergeCell ref="AF1306:AG1306"/>
    <mergeCell ref="AH1306:AJ1306"/>
    <mergeCell ref="D1307:E1307"/>
    <mergeCell ref="F1307:J1307"/>
    <mergeCell ref="K1307:M1307"/>
    <mergeCell ref="N1307:Q1307"/>
    <mergeCell ref="R1307:U1307"/>
    <mergeCell ref="V1307:W1307"/>
    <mergeCell ref="X1307:Y1307"/>
    <mergeCell ref="Z1307:AA1307"/>
    <mergeCell ref="AB1307:AC1307"/>
    <mergeCell ref="AD1307:AE1307"/>
    <mergeCell ref="AF1307:AG1307"/>
    <mergeCell ref="AH1307:AJ1307"/>
    <mergeCell ref="D1302:E1302"/>
    <mergeCell ref="F1302:J1302"/>
    <mergeCell ref="K1302:M1302"/>
    <mergeCell ref="N1302:Q1302"/>
    <mergeCell ref="R1302:U1302"/>
    <mergeCell ref="V1302:W1302"/>
    <mergeCell ref="X1302:Y1302"/>
    <mergeCell ref="Z1302:AA1302"/>
    <mergeCell ref="AB1302:AC1302"/>
    <mergeCell ref="AD1302:AE1302"/>
    <mergeCell ref="AF1302:AG1302"/>
    <mergeCell ref="AH1302:AJ1302"/>
    <mergeCell ref="D1303:E1303"/>
    <mergeCell ref="F1303:J1303"/>
    <mergeCell ref="K1303:M1303"/>
    <mergeCell ref="N1303:Q1303"/>
    <mergeCell ref="R1303:U1303"/>
    <mergeCell ref="V1303:W1303"/>
    <mergeCell ref="X1303:Y1303"/>
    <mergeCell ref="Z1303:AA1303"/>
    <mergeCell ref="AB1303:AC1303"/>
    <mergeCell ref="AD1303:AE1303"/>
    <mergeCell ref="AF1303:AG1303"/>
    <mergeCell ref="AH1303:AJ1303"/>
    <mergeCell ref="D1304:E1304"/>
    <mergeCell ref="F1304:J1304"/>
    <mergeCell ref="K1304:M1304"/>
    <mergeCell ref="N1304:Q1304"/>
    <mergeCell ref="R1304:U1304"/>
    <mergeCell ref="V1304:W1304"/>
    <mergeCell ref="X1304:Y1304"/>
    <mergeCell ref="Z1304:AA1304"/>
    <mergeCell ref="AB1304:AC1304"/>
    <mergeCell ref="AD1304:AE1304"/>
    <mergeCell ref="AF1304:AG1304"/>
    <mergeCell ref="AH1304:AJ1304"/>
    <mergeCell ref="D1299:E1299"/>
    <mergeCell ref="F1299:J1299"/>
    <mergeCell ref="K1299:M1299"/>
    <mergeCell ref="N1299:Q1299"/>
    <mergeCell ref="R1299:U1299"/>
    <mergeCell ref="V1299:W1299"/>
    <mergeCell ref="X1299:Y1299"/>
    <mergeCell ref="Z1299:AA1299"/>
    <mergeCell ref="AB1299:AC1299"/>
    <mergeCell ref="AD1299:AE1299"/>
    <mergeCell ref="AF1299:AG1299"/>
    <mergeCell ref="AH1299:AJ1299"/>
    <mergeCell ref="D1300:E1300"/>
    <mergeCell ref="F1300:J1300"/>
    <mergeCell ref="K1300:M1300"/>
    <mergeCell ref="N1300:Q1300"/>
    <mergeCell ref="R1300:U1300"/>
    <mergeCell ref="V1300:W1300"/>
    <mergeCell ref="X1300:Y1300"/>
    <mergeCell ref="Z1300:AA1300"/>
    <mergeCell ref="AB1300:AC1300"/>
    <mergeCell ref="AD1300:AE1300"/>
    <mergeCell ref="AF1300:AG1300"/>
    <mergeCell ref="AH1300:AJ1300"/>
    <mergeCell ref="D1301:E1301"/>
    <mergeCell ref="F1301:J1301"/>
    <mergeCell ref="K1301:M1301"/>
    <mergeCell ref="N1301:Q1301"/>
    <mergeCell ref="R1301:U1301"/>
    <mergeCell ref="V1301:W1301"/>
    <mergeCell ref="X1301:Y1301"/>
    <mergeCell ref="Z1301:AA1301"/>
    <mergeCell ref="AB1301:AC1301"/>
    <mergeCell ref="AD1301:AE1301"/>
    <mergeCell ref="AF1301:AG1301"/>
    <mergeCell ref="AH1301:AJ1301"/>
    <mergeCell ref="D1296:E1296"/>
    <mergeCell ref="F1296:J1296"/>
    <mergeCell ref="K1296:M1296"/>
    <mergeCell ref="N1296:Q1296"/>
    <mergeCell ref="R1296:U1296"/>
    <mergeCell ref="V1296:W1296"/>
    <mergeCell ref="X1296:Y1296"/>
    <mergeCell ref="Z1296:AA1296"/>
    <mergeCell ref="AB1296:AC1296"/>
    <mergeCell ref="AD1296:AE1296"/>
    <mergeCell ref="AF1296:AG1296"/>
    <mergeCell ref="AH1296:AJ1296"/>
    <mergeCell ref="D1297:E1297"/>
    <mergeCell ref="F1297:J1297"/>
    <mergeCell ref="K1297:M1297"/>
    <mergeCell ref="N1297:Q1297"/>
    <mergeCell ref="R1297:U1297"/>
    <mergeCell ref="V1297:W1297"/>
    <mergeCell ref="X1297:Y1297"/>
    <mergeCell ref="Z1297:AA1297"/>
    <mergeCell ref="AB1297:AC1297"/>
    <mergeCell ref="AD1297:AE1297"/>
    <mergeCell ref="AF1297:AG1297"/>
    <mergeCell ref="AH1297:AJ1297"/>
    <mergeCell ref="D1298:E1298"/>
    <mergeCell ref="F1298:J1298"/>
    <mergeCell ref="K1298:M1298"/>
    <mergeCell ref="N1298:Q1298"/>
    <mergeCell ref="R1298:U1298"/>
    <mergeCell ref="V1298:W1298"/>
    <mergeCell ref="X1298:Y1298"/>
    <mergeCell ref="Z1298:AA1298"/>
    <mergeCell ref="AB1298:AC1298"/>
    <mergeCell ref="AD1298:AE1298"/>
    <mergeCell ref="AF1298:AG1298"/>
    <mergeCell ref="AH1298:AJ1298"/>
    <mergeCell ref="D1293:E1293"/>
    <mergeCell ref="F1293:J1293"/>
    <mergeCell ref="K1293:M1293"/>
    <mergeCell ref="N1293:Q1293"/>
    <mergeCell ref="R1293:U1293"/>
    <mergeCell ref="V1293:W1293"/>
    <mergeCell ref="X1293:Y1293"/>
    <mergeCell ref="Z1293:AA1293"/>
    <mergeCell ref="AB1293:AC1293"/>
    <mergeCell ref="AD1293:AE1293"/>
    <mergeCell ref="AF1293:AG1293"/>
    <mergeCell ref="AH1293:AJ1293"/>
    <mergeCell ref="D1294:E1294"/>
    <mergeCell ref="F1294:J1294"/>
    <mergeCell ref="K1294:M1294"/>
    <mergeCell ref="N1294:Q1294"/>
    <mergeCell ref="R1294:U1294"/>
    <mergeCell ref="V1294:W1294"/>
    <mergeCell ref="X1294:Y1294"/>
    <mergeCell ref="Z1294:AA1294"/>
    <mergeCell ref="AB1294:AC1294"/>
    <mergeCell ref="AD1294:AE1294"/>
    <mergeCell ref="AF1294:AG1294"/>
    <mergeCell ref="AH1294:AJ1294"/>
    <mergeCell ref="D1295:E1295"/>
    <mergeCell ref="F1295:J1295"/>
    <mergeCell ref="K1295:M1295"/>
    <mergeCell ref="N1295:Q1295"/>
    <mergeCell ref="R1295:U1295"/>
    <mergeCell ref="V1295:W1295"/>
    <mergeCell ref="X1295:Y1295"/>
    <mergeCell ref="Z1295:AA1295"/>
    <mergeCell ref="AB1295:AC1295"/>
    <mergeCell ref="AD1295:AE1295"/>
    <mergeCell ref="AF1295:AG1295"/>
    <mergeCell ref="AH1295:AJ1295"/>
    <mergeCell ref="D1290:E1290"/>
    <mergeCell ref="F1290:J1290"/>
    <mergeCell ref="K1290:M1290"/>
    <mergeCell ref="N1290:Q1290"/>
    <mergeCell ref="R1290:U1290"/>
    <mergeCell ref="V1290:W1290"/>
    <mergeCell ref="X1290:Y1290"/>
    <mergeCell ref="Z1290:AA1290"/>
    <mergeCell ref="AB1290:AC1290"/>
    <mergeCell ref="AD1290:AE1290"/>
    <mergeCell ref="AF1290:AG1290"/>
    <mergeCell ref="AH1290:AJ1290"/>
    <mergeCell ref="D1291:E1291"/>
    <mergeCell ref="F1291:J1291"/>
    <mergeCell ref="K1291:M1291"/>
    <mergeCell ref="N1291:Q1291"/>
    <mergeCell ref="R1291:U1291"/>
    <mergeCell ref="V1291:W1291"/>
    <mergeCell ref="X1291:Y1291"/>
    <mergeCell ref="Z1291:AA1291"/>
    <mergeCell ref="AB1291:AC1291"/>
    <mergeCell ref="AD1291:AE1291"/>
    <mergeCell ref="AF1291:AG1291"/>
    <mergeCell ref="AH1291:AJ1291"/>
    <mergeCell ref="D1292:E1292"/>
    <mergeCell ref="F1292:J1292"/>
    <mergeCell ref="K1292:M1292"/>
    <mergeCell ref="N1292:Q1292"/>
    <mergeCell ref="R1292:U1292"/>
    <mergeCell ref="V1292:W1292"/>
    <mergeCell ref="X1292:Y1292"/>
    <mergeCell ref="Z1292:AA1292"/>
    <mergeCell ref="AB1292:AC1292"/>
    <mergeCell ref="AD1292:AE1292"/>
    <mergeCell ref="AF1292:AG1292"/>
    <mergeCell ref="AH1292:AJ1292"/>
    <mergeCell ref="B1280:F1280"/>
    <mergeCell ref="H1280:R1280"/>
    <mergeCell ref="AB1281:AG1285"/>
    <mergeCell ref="B1282:E1282"/>
    <mergeCell ref="H1282:N1282"/>
    <mergeCell ref="O1282:R1282"/>
    <mergeCell ref="T1282:AA1282"/>
    <mergeCell ref="B1287:B1288"/>
    <mergeCell ref="D1287:E1288"/>
    <mergeCell ref="G1287:H1288"/>
    <mergeCell ref="J1287:M1288"/>
    <mergeCell ref="N1287:O1288"/>
    <mergeCell ref="Q1287:S1288"/>
    <mergeCell ref="T1287:U1288"/>
    <mergeCell ref="X1287:Y1288"/>
    <mergeCell ref="Z1287:AA1288"/>
    <mergeCell ref="AB1287:AB1288"/>
    <mergeCell ref="AC1287:AC1288"/>
    <mergeCell ref="AE1287:AE1288"/>
    <mergeCell ref="AF1287:AF1288"/>
    <mergeCell ref="AG1287:AH1288"/>
    <mergeCell ref="D1289:E1289"/>
    <mergeCell ref="F1289:J1289"/>
    <mergeCell ref="K1289:M1289"/>
    <mergeCell ref="N1289:Q1289"/>
    <mergeCell ref="R1289:U1289"/>
    <mergeCell ref="V1289:W1289"/>
    <mergeCell ref="X1289:Y1289"/>
    <mergeCell ref="Z1289:AA1289"/>
    <mergeCell ref="AB1289:AC1289"/>
    <mergeCell ref="AD1289:AE1289"/>
    <mergeCell ref="AF1289:AG1289"/>
    <mergeCell ref="AH1289:AJ1289"/>
    <mergeCell ref="D1271:E1271"/>
    <mergeCell ref="F1271:J1271"/>
    <mergeCell ref="K1271:M1271"/>
    <mergeCell ref="N1271:Q1271"/>
    <mergeCell ref="R1271:U1271"/>
    <mergeCell ref="V1271:W1271"/>
    <mergeCell ref="D1272:E1272"/>
    <mergeCell ref="F1272:J1272"/>
    <mergeCell ref="K1272:M1272"/>
    <mergeCell ref="N1272:Q1272"/>
    <mergeCell ref="R1272:U1272"/>
    <mergeCell ref="V1272:W1272"/>
    <mergeCell ref="D1273:E1273"/>
    <mergeCell ref="F1273:J1273"/>
    <mergeCell ref="K1273:M1273"/>
    <mergeCell ref="N1273:Q1273"/>
    <mergeCell ref="R1273:U1273"/>
    <mergeCell ref="V1273:W1273"/>
    <mergeCell ref="D1274:E1274"/>
    <mergeCell ref="F1274:J1274"/>
    <mergeCell ref="K1274:M1274"/>
    <mergeCell ref="N1274:Q1274"/>
    <mergeCell ref="R1274:U1274"/>
    <mergeCell ref="V1274:W1274"/>
    <mergeCell ref="D1275:E1275"/>
    <mergeCell ref="F1275:J1275"/>
    <mergeCell ref="K1275:M1275"/>
    <mergeCell ref="N1275:Q1275"/>
    <mergeCell ref="R1275:U1275"/>
    <mergeCell ref="V1275:W1275"/>
    <mergeCell ref="D1276:E1276"/>
    <mergeCell ref="F1276:J1276"/>
    <mergeCell ref="K1276:M1276"/>
    <mergeCell ref="N1276:Q1276"/>
    <mergeCell ref="R1276:U1276"/>
    <mergeCell ref="V1276:W1276"/>
    <mergeCell ref="D1265:E1265"/>
    <mergeCell ref="F1265:J1265"/>
    <mergeCell ref="K1265:M1265"/>
    <mergeCell ref="N1265:Q1265"/>
    <mergeCell ref="R1265:U1265"/>
    <mergeCell ref="V1265:W1265"/>
    <mergeCell ref="D1266:E1266"/>
    <mergeCell ref="F1266:J1266"/>
    <mergeCell ref="K1266:M1266"/>
    <mergeCell ref="N1266:Q1266"/>
    <mergeCell ref="R1266:U1266"/>
    <mergeCell ref="V1266:W1266"/>
    <mergeCell ref="D1267:E1267"/>
    <mergeCell ref="F1267:J1267"/>
    <mergeCell ref="K1267:M1267"/>
    <mergeCell ref="N1267:Q1267"/>
    <mergeCell ref="R1267:U1267"/>
    <mergeCell ref="V1267:W1267"/>
    <mergeCell ref="D1268:E1268"/>
    <mergeCell ref="F1268:J1268"/>
    <mergeCell ref="K1268:M1268"/>
    <mergeCell ref="N1268:Q1268"/>
    <mergeCell ref="R1268:U1268"/>
    <mergeCell ref="V1268:W1268"/>
    <mergeCell ref="D1269:E1269"/>
    <mergeCell ref="F1269:J1269"/>
    <mergeCell ref="K1269:M1269"/>
    <mergeCell ref="N1269:Q1269"/>
    <mergeCell ref="R1269:U1269"/>
    <mergeCell ref="V1269:W1269"/>
    <mergeCell ref="D1270:E1270"/>
    <mergeCell ref="F1270:J1270"/>
    <mergeCell ref="K1270:M1270"/>
    <mergeCell ref="N1270:Q1270"/>
    <mergeCell ref="R1270:U1270"/>
    <mergeCell ref="V1270:W1270"/>
    <mergeCell ref="D1259:E1259"/>
    <mergeCell ref="F1259:J1259"/>
    <mergeCell ref="K1259:M1259"/>
    <mergeCell ref="N1259:Q1259"/>
    <mergeCell ref="R1259:U1259"/>
    <mergeCell ref="V1259:W1259"/>
    <mergeCell ref="D1260:E1260"/>
    <mergeCell ref="F1260:J1260"/>
    <mergeCell ref="K1260:M1260"/>
    <mergeCell ref="N1260:Q1260"/>
    <mergeCell ref="R1260:U1260"/>
    <mergeCell ref="V1260:W1260"/>
    <mergeCell ref="D1261:E1261"/>
    <mergeCell ref="F1261:J1261"/>
    <mergeCell ref="K1261:M1261"/>
    <mergeCell ref="N1261:Q1261"/>
    <mergeCell ref="R1261:U1261"/>
    <mergeCell ref="V1261:W1261"/>
    <mergeCell ref="D1262:E1262"/>
    <mergeCell ref="F1262:J1262"/>
    <mergeCell ref="K1262:M1262"/>
    <mergeCell ref="N1262:Q1262"/>
    <mergeCell ref="R1262:U1262"/>
    <mergeCell ref="V1262:W1262"/>
    <mergeCell ref="D1263:E1263"/>
    <mergeCell ref="F1263:J1263"/>
    <mergeCell ref="K1263:M1263"/>
    <mergeCell ref="N1263:Q1263"/>
    <mergeCell ref="R1263:U1263"/>
    <mergeCell ref="V1263:W1263"/>
    <mergeCell ref="D1264:E1264"/>
    <mergeCell ref="F1264:J1264"/>
    <mergeCell ref="K1264:M1264"/>
    <mergeCell ref="N1264:Q1264"/>
    <mergeCell ref="R1264:U1264"/>
    <mergeCell ref="V1264:W1264"/>
    <mergeCell ref="D1253:E1253"/>
    <mergeCell ref="F1253:J1253"/>
    <mergeCell ref="K1253:M1253"/>
    <mergeCell ref="N1253:Q1253"/>
    <mergeCell ref="R1253:U1253"/>
    <mergeCell ref="V1253:W1253"/>
    <mergeCell ref="T1251:U1252"/>
    <mergeCell ref="X1251:Y1252"/>
    <mergeCell ref="D1254:E1254"/>
    <mergeCell ref="F1254:J1254"/>
    <mergeCell ref="K1254:M1254"/>
    <mergeCell ref="N1254:Q1254"/>
    <mergeCell ref="R1254:U1254"/>
    <mergeCell ref="V1254:W1254"/>
    <mergeCell ref="D1255:E1255"/>
    <mergeCell ref="F1255:J1255"/>
    <mergeCell ref="K1255:M1255"/>
    <mergeCell ref="N1255:Q1255"/>
    <mergeCell ref="R1255:U1255"/>
    <mergeCell ref="V1255:W1255"/>
    <mergeCell ref="D1256:E1256"/>
    <mergeCell ref="F1256:J1256"/>
    <mergeCell ref="K1256:M1256"/>
    <mergeCell ref="N1256:Q1256"/>
    <mergeCell ref="R1256:U1256"/>
    <mergeCell ref="V1256:W1256"/>
    <mergeCell ref="D1257:E1257"/>
    <mergeCell ref="F1257:J1257"/>
    <mergeCell ref="K1257:M1257"/>
    <mergeCell ref="N1257:Q1257"/>
    <mergeCell ref="R1257:U1257"/>
    <mergeCell ref="V1257:W1257"/>
    <mergeCell ref="D1258:E1258"/>
    <mergeCell ref="F1258:J1258"/>
    <mergeCell ref="K1258:M1258"/>
    <mergeCell ref="N1258:Q1258"/>
    <mergeCell ref="R1258:U1258"/>
    <mergeCell ref="V1258:W1258"/>
    <mergeCell ref="D1241:E1241"/>
    <mergeCell ref="F1241:J1241"/>
    <mergeCell ref="K1241:M1241"/>
    <mergeCell ref="N1241:Q1241"/>
    <mergeCell ref="R1241:U1241"/>
    <mergeCell ref="V1241:W1241"/>
    <mergeCell ref="X1241:Y1241"/>
    <mergeCell ref="Z1241:AA1241"/>
    <mergeCell ref="AB1241:AC1241"/>
    <mergeCell ref="AD1241:AE1241"/>
    <mergeCell ref="AF1241:AG1241"/>
    <mergeCell ref="AH1241:AJ1241"/>
    <mergeCell ref="D1242:E1242"/>
    <mergeCell ref="F1242:J1242"/>
    <mergeCell ref="K1242:M1242"/>
    <mergeCell ref="N1242:Q1242"/>
    <mergeCell ref="R1242:U1242"/>
    <mergeCell ref="V1242:W1242"/>
    <mergeCell ref="X1242:Y1242"/>
    <mergeCell ref="Z1242:AA1242"/>
    <mergeCell ref="AB1242:AC1242"/>
    <mergeCell ref="AD1242:AE1242"/>
    <mergeCell ref="AF1242:AG1242"/>
    <mergeCell ref="AH1242:AJ1242"/>
    <mergeCell ref="B1243:E1243"/>
    <mergeCell ref="B1244:F1244"/>
    <mergeCell ref="H1244:R1244"/>
    <mergeCell ref="AB1245:AG1249"/>
    <mergeCell ref="B1246:E1246"/>
    <mergeCell ref="H1246:N1246"/>
    <mergeCell ref="O1246:R1246"/>
    <mergeCell ref="T1246:AA1246"/>
    <mergeCell ref="Z1251:AA1252"/>
    <mergeCell ref="AB1251:AB1252"/>
    <mergeCell ref="AC1251:AC1252"/>
    <mergeCell ref="AE1251:AE1252"/>
    <mergeCell ref="B1251:B1252"/>
    <mergeCell ref="D1251:E1252"/>
    <mergeCell ref="G1251:H1252"/>
    <mergeCell ref="J1251:M1252"/>
    <mergeCell ref="N1251:O1252"/>
    <mergeCell ref="Q1251:S1252"/>
    <mergeCell ref="AF1251:AF1252"/>
    <mergeCell ref="AG1251:AH1252"/>
    <mergeCell ref="D1238:E1238"/>
    <mergeCell ref="F1238:J1238"/>
    <mergeCell ref="K1238:M1238"/>
    <mergeCell ref="N1238:Q1238"/>
    <mergeCell ref="R1238:U1238"/>
    <mergeCell ref="V1238:W1238"/>
    <mergeCell ref="X1238:Y1238"/>
    <mergeCell ref="Z1238:AA1238"/>
    <mergeCell ref="AB1238:AC1238"/>
    <mergeCell ref="AD1238:AE1238"/>
    <mergeCell ref="AF1238:AG1238"/>
    <mergeCell ref="AH1238:AJ1238"/>
    <mergeCell ref="D1239:E1239"/>
    <mergeCell ref="F1239:J1239"/>
    <mergeCell ref="K1239:M1239"/>
    <mergeCell ref="N1239:Q1239"/>
    <mergeCell ref="R1239:U1239"/>
    <mergeCell ref="V1239:W1239"/>
    <mergeCell ref="X1239:Y1239"/>
    <mergeCell ref="Z1239:AA1239"/>
    <mergeCell ref="AB1239:AC1239"/>
    <mergeCell ref="AD1239:AE1239"/>
    <mergeCell ref="AF1239:AG1239"/>
    <mergeCell ref="AH1239:AJ1239"/>
    <mergeCell ref="D1240:E1240"/>
    <mergeCell ref="F1240:J1240"/>
    <mergeCell ref="K1240:M1240"/>
    <mergeCell ref="N1240:Q1240"/>
    <mergeCell ref="R1240:U1240"/>
    <mergeCell ref="V1240:W1240"/>
    <mergeCell ref="X1240:Y1240"/>
    <mergeCell ref="Z1240:AA1240"/>
    <mergeCell ref="AB1240:AC1240"/>
    <mergeCell ref="AD1240:AE1240"/>
    <mergeCell ref="AF1240:AG1240"/>
    <mergeCell ref="AH1240:AJ1240"/>
    <mergeCell ref="D1235:E1235"/>
    <mergeCell ref="F1235:J1235"/>
    <mergeCell ref="K1235:M1235"/>
    <mergeCell ref="N1235:Q1235"/>
    <mergeCell ref="R1235:U1235"/>
    <mergeCell ref="V1235:W1235"/>
    <mergeCell ref="X1235:Y1235"/>
    <mergeCell ref="Z1235:AA1235"/>
    <mergeCell ref="AB1235:AC1235"/>
    <mergeCell ref="AD1235:AE1235"/>
    <mergeCell ref="AF1235:AG1235"/>
    <mergeCell ref="AH1235:AJ1235"/>
    <mergeCell ref="D1236:E1236"/>
    <mergeCell ref="F1236:J1236"/>
    <mergeCell ref="K1236:M1236"/>
    <mergeCell ref="N1236:Q1236"/>
    <mergeCell ref="R1236:U1236"/>
    <mergeCell ref="V1236:W1236"/>
    <mergeCell ref="X1236:Y1236"/>
    <mergeCell ref="Z1236:AA1236"/>
    <mergeCell ref="AB1236:AC1236"/>
    <mergeCell ref="AD1236:AE1236"/>
    <mergeCell ref="AF1236:AG1236"/>
    <mergeCell ref="AH1236:AJ1236"/>
    <mergeCell ref="D1237:E1237"/>
    <mergeCell ref="F1237:J1237"/>
    <mergeCell ref="K1237:M1237"/>
    <mergeCell ref="N1237:Q1237"/>
    <mergeCell ref="R1237:U1237"/>
    <mergeCell ref="V1237:W1237"/>
    <mergeCell ref="X1237:Y1237"/>
    <mergeCell ref="Z1237:AA1237"/>
    <mergeCell ref="AB1237:AC1237"/>
    <mergeCell ref="AD1237:AE1237"/>
    <mergeCell ref="AF1237:AG1237"/>
    <mergeCell ref="AH1237:AJ1237"/>
    <mergeCell ref="D1232:E1232"/>
    <mergeCell ref="F1232:J1232"/>
    <mergeCell ref="K1232:M1232"/>
    <mergeCell ref="N1232:Q1232"/>
    <mergeCell ref="R1232:U1232"/>
    <mergeCell ref="V1232:W1232"/>
    <mergeCell ref="X1232:Y1232"/>
    <mergeCell ref="Z1232:AA1232"/>
    <mergeCell ref="AB1232:AC1232"/>
    <mergeCell ref="AD1232:AE1232"/>
    <mergeCell ref="AF1232:AG1232"/>
    <mergeCell ref="AH1232:AJ1232"/>
    <mergeCell ref="D1233:E1233"/>
    <mergeCell ref="F1233:J1233"/>
    <mergeCell ref="K1233:M1233"/>
    <mergeCell ref="N1233:Q1233"/>
    <mergeCell ref="R1233:U1233"/>
    <mergeCell ref="V1233:W1233"/>
    <mergeCell ref="X1233:Y1233"/>
    <mergeCell ref="Z1233:AA1233"/>
    <mergeCell ref="AB1233:AC1233"/>
    <mergeCell ref="AD1233:AE1233"/>
    <mergeCell ref="AF1233:AG1233"/>
    <mergeCell ref="AH1233:AJ1233"/>
    <mergeCell ref="D1234:E1234"/>
    <mergeCell ref="F1234:J1234"/>
    <mergeCell ref="K1234:M1234"/>
    <mergeCell ref="N1234:Q1234"/>
    <mergeCell ref="R1234:U1234"/>
    <mergeCell ref="V1234:W1234"/>
    <mergeCell ref="X1234:Y1234"/>
    <mergeCell ref="Z1234:AA1234"/>
    <mergeCell ref="AB1234:AC1234"/>
    <mergeCell ref="AD1234:AE1234"/>
    <mergeCell ref="AF1234:AG1234"/>
    <mergeCell ref="AH1234:AJ1234"/>
    <mergeCell ref="D1229:E1229"/>
    <mergeCell ref="F1229:J1229"/>
    <mergeCell ref="K1229:M1229"/>
    <mergeCell ref="N1229:Q1229"/>
    <mergeCell ref="R1229:U1229"/>
    <mergeCell ref="V1229:W1229"/>
    <mergeCell ref="X1229:Y1229"/>
    <mergeCell ref="Z1229:AA1229"/>
    <mergeCell ref="AB1229:AC1229"/>
    <mergeCell ref="AD1229:AE1229"/>
    <mergeCell ref="AF1229:AG1229"/>
    <mergeCell ref="AH1229:AJ1229"/>
    <mergeCell ref="D1230:E1230"/>
    <mergeCell ref="F1230:J1230"/>
    <mergeCell ref="K1230:M1230"/>
    <mergeCell ref="N1230:Q1230"/>
    <mergeCell ref="R1230:U1230"/>
    <mergeCell ref="V1230:W1230"/>
    <mergeCell ref="X1230:Y1230"/>
    <mergeCell ref="Z1230:AA1230"/>
    <mergeCell ref="AB1230:AC1230"/>
    <mergeCell ref="AD1230:AE1230"/>
    <mergeCell ref="AF1230:AG1230"/>
    <mergeCell ref="AH1230:AJ1230"/>
    <mergeCell ref="D1231:E1231"/>
    <mergeCell ref="F1231:J1231"/>
    <mergeCell ref="K1231:M1231"/>
    <mergeCell ref="N1231:Q1231"/>
    <mergeCell ref="R1231:U1231"/>
    <mergeCell ref="V1231:W1231"/>
    <mergeCell ref="X1231:Y1231"/>
    <mergeCell ref="Z1231:AA1231"/>
    <mergeCell ref="AB1231:AC1231"/>
    <mergeCell ref="AD1231:AE1231"/>
    <mergeCell ref="AF1231:AG1231"/>
    <mergeCell ref="AH1231:AJ1231"/>
    <mergeCell ref="D1226:E1226"/>
    <mergeCell ref="F1226:J1226"/>
    <mergeCell ref="K1226:M1226"/>
    <mergeCell ref="N1226:Q1226"/>
    <mergeCell ref="R1226:U1226"/>
    <mergeCell ref="V1226:W1226"/>
    <mergeCell ref="X1226:Y1226"/>
    <mergeCell ref="Z1226:AA1226"/>
    <mergeCell ref="AB1226:AC1226"/>
    <mergeCell ref="AD1226:AE1226"/>
    <mergeCell ref="AF1226:AG1226"/>
    <mergeCell ref="AH1226:AJ1226"/>
    <mergeCell ref="D1227:E1227"/>
    <mergeCell ref="F1227:J1227"/>
    <mergeCell ref="K1227:M1227"/>
    <mergeCell ref="N1227:Q1227"/>
    <mergeCell ref="R1227:U1227"/>
    <mergeCell ref="V1227:W1227"/>
    <mergeCell ref="X1227:Y1227"/>
    <mergeCell ref="Z1227:AA1227"/>
    <mergeCell ref="AB1227:AC1227"/>
    <mergeCell ref="AD1227:AE1227"/>
    <mergeCell ref="AF1227:AG1227"/>
    <mergeCell ref="AH1227:AJ1227"/>
    <mergeCell ref="D1228:E1228"/>
    <mergeCell ref="F1228:J1228"/>
    <mergeCell ref="K1228:M1228"/>
    <mergeCell ref="N1228:Q1228"/>
    <mergeCell ref="R1228:U1228"/>
    <mergeCell ref="V1228:W1228"/>
    <mergeCell ref="X1228:Y1228"/>
    <mergeCell ref="Z1228:AA1228"/>
    <mergeCell ref="AB1228:AC1228"/>
    <mergeCell ref="AD1228:AE1228"/>
    <mergeCell ref="AF1228:AG1228"/>
    <mergeCell ref="AH1228:AJ1228"/>
    <mergeCell ref="D1223:E1223"/>
    <mergeCell ref="F1223:J1223"/>
    <mergeCell ref="K1223:M1223"/>
    <mergeCell ref="N1223:Q1223"/>
    <mergeCell ref="R1223:U1223"/>
    <mergeCell ref="V1223:W1223"/>
    <mergeCell ref="X1223:Y1223"/>
    <mergeCell ref="Z1223:AA1223"/>
    <mergeCell ref="AB1223:AC1223"/>
    <mergeCell ref="AD1223:AE1223"/>
    <mergeCell ref="AF1223:AG1223"/>
    <mergeCell ref="AH1223:AJ1223"/>
    <mergeCell ref="D1224:E1224"/>
    <mergeCell ref="F1224:J1224"/>
    <mergeCell ref="K1224:M1224"/>
    <mergeCell ref="N1224:Q1224"/>
    <mergeCell ref="R1224:U1224"/>
    <mergeCell ref="V1224:W1224"/>
    <mergeCell ref="X1224:Y1224"/>
    <mergeCell ref="Z1224:AA1224"/>
    <mergeCell ref="AB1224:AC1224"/>
    <mergeCell ref="AD1224:AE1224"/>
    <mergeCell ref="AF1224:AG1224"/>
    <mergeCell ref="AH1224:AJ1224"/>
    <mergeCell ref="D1225:E1225"/>
    <mergeCell ref="F1225:J1225"/>
    <mergeCell ref="K1225:M1225"/>
    <mergeCell ref="N1225:Q1225"/>
    <mergeCell ref="R1225:U1225"/>
    <mergeCell ref="V1225:W1225"/>
    <mergeCell ref="X1225:Y1225"/>
    <mergeCell ref="Z1225:AA1225"/>
    <mergeCell ref="AB1225:AC1225"/>
    <mergeCell ref="AD1225:AE1225"/>
    <mergeCell ref="AF1225:AG1225"/>
    <mergeCell ref="AH1225:AJ1225"/>
    <mergeCell ref="D1220:E1220"/>
    <mergeCell ref="F1220:J1220"/>
    <mergeCell ref="K1220:M1220"/>
    <mergeCell ref="N1220:Q1220"/>
    <mergeCell ref="R1220:U1220"/>
    <mergeCell ref="V1220:W1220"/>
    <mergeCell ref="X1220:Y1220"/>
    <mergeCell ref="Z1220:AA1220"/>
    <mergeCell ref="AB1220:AC1220"/>
    <mergeCell ref="AD1220:AE1220"/>
    <mergeCell ref="AF1220:AG1220"/>
    <mergeCell ref="AH1220:AJ1220"/>
    <mergeCell ref="D1221:E1221"/>
    <mergeCell ref="F1221:J1221"/>
    <mergeCell ref="K1221:M1221"/>
    <mergeCell ref="N1221:Q1221"/>
    <mergeCell ref="R1221:U1221"/>
    <mergeCell ref="V1221:W1221"/>
    <mergeCell ref="X1221:Y1221"/>
    <mergeCell ref="Z1221:AA1221"/>
    <mergeCell ref="AB1221:AC1221"/>
    <mergeCell ref="AD1221:AE1221"/>
    <mergeCell ref="AF1221:AG1221"/>
    <mergeCell ref="AH1221:AJ1221"/>
    <mergeCell ref="D1222:E1222"/>
    <mergeCell ref="F1222:J1222"/>
    <mergeCell ref="K1222:M1222"/>
    <mergeCell ref="N1222:Q1222"/>
    <mergeCell ref="R1222:U1222"/>
    <mergeCell ref="V1222:W1222"/>
    <mergeCell ref="X1222:Y1222"/>
    <mergeCell ref="Z1222:AA1222"/>
    <mergeCell ref="AB1222:AC1222"/>
    <mergeCell ref="AD1222:AE1222"/>
    <mergeCell ref="AF1222:AG1222"/>
    <mergeCell ref="AH1222:AJ1222"/>
    <mergeCell ref="D1217:E1217"/>
    <mergeCell ref="F1217:J1217"/>
    <mergeCell ref="K1217:M1217"/>
    <mergeCell ref="N1217:Q1217"/>
    <mergeCell ref="R1217:U1217"/>
    <mergeCell ref="V1217:W1217"/>
    <mergeCell ref="X1217:Y1217"/>
    <mergeCell ref="Z1217:AA1217"/>
    <mergeCell ref="AB1217:AC1217"/>
    <mergeCell ref="AD1217:AE1217"/>
    <mergeCell ref="AF1217:AG1217"/>
    <mergeCell ref="AH1217:AJ1217"/>
    <mergeCell ref="D1218:E1218"/>
    <mergeCell ref="F1218:J1218"/>
    <mergeCell ref="K1218:M1218"/>
    <mergeCell ref="N1218:Q1218"/>
    <mergeCell ref="R1218:U1218"/>
    <mergeCell ref="V1218:W1218"/>
    <mergeCell ref="X1218:Y1218"/>
    <mergeCell ref="Z1218:AA1218"/>
    <mergeCell ref="AB1218:AC1218"/>
    <mergeCell ref="AD1218:AE1218"/>
    <mergeCell ref="AF1218:AG1218"/>
    <mergeCell ref="AH1218:AJ1218"/>
    <mergeCell ref="D1219:E1219"/>
    <mergeCell ref="F1219:J1219"/>
    <mergeCell ref="K1219:M1219"/>
    <mergeCell ref="N1219:Q1219"/>
    <mergeCell ref="R1219:U1219"/>
    <mergeCell ref="V1219:W1219"/>
    <mergeCell ref="X1219:Y1219"/>
    <mergeCell ref="Z1219:AA1219"/>
    <mergeCell ref="AB1219:AC1219"/>
    <mergeCell ref="AD1219:AE1219"/>
    <mergeCell ref="AF1219:AG1219"/>
    <mergeCell ref="AH1219:AJ1219"/>
    <mergeCell ref="D1214:E1214"/>
    <mergeCell ref="F1214:J1214"/>
    <mergeCell ref="K1214:M1214"/>
    <mergeCell ref="N1214:Q1214"/>
    <mergeCell ref="R1214:U1214"/>
    <mergeCell ref="V1214:W1214"/>
    <mergeCell ref="X1214:Y1214"/>
    <mergeCell ref="Z1214:AA1214"/>
    <mergeCell ref="AB1214:AC1214"/>
    <mergeCell ref="AD1214:AE1214"/>
    <mergeCell ref="AF1214:AG1214"/>
    <mergeCell ref="AH1214:AJ1214"/>
    <mergeCell ref="D1215:E1215"/>
    <mergeCell ref="F1215:J1215"/>
    <mergeCell ref="K1215:M1215"/>
    <mergeCell ref="N1215:Q1215"/>
    <mergeCell ref="R1215:U1215"/>
    <mergeCell ref="V1215:W1215"/>
    <mergeCell ref="X1215:Y1215"/>
    <mergeCell ref="Z1215:AA1215"/>
    <mergeCell ref="AB1215:AC1215"/>
    <mergeCell ref="AD1215:AE1215"/>
    <mergeCell ref="AF1215:AG1215"/>
    <mergeCell ref="AH1215:AJ1215"/>
    <mergeCell ref="D1216:E1216"/>
    <mergeCell ref="F1216:J1216"/>
    <mergeCell ref="K1216:M1216"/>
    <mergeCell ref="N1216:Q1216"/>
    <mergeCell ref="R1216:U1216"/>
    <mergeCell ref="V1216:W1216"/>
    <mergeCell ref="X1216:Y1216"/>
    <mergeCell ref="Z1216:AA1216"/>
    <mergeCell ref="AB1216:AC1216"/>
    <mergeCell ref="AD1216:AE1216"/>
    <mergeCell ref="AF1216:AG1216"/>
    <mergeCell ref="AH1216:AJ1216"/>
    <mergeCell ref="D1211:E1211"/>
    <mergeCell ref="F1211:J1211"/>
    <mergeCell ref="K1211:M1211"/>
    <mergeCell ref="N1211:Q1211"/>
    <mergeCell ref="R1211:U1211"/>
    <mergeCell ref="V1211:W1211"/>
    <mergeCell ref="X1211:Y1211"/>
    <mergeCell ref="Z1211:AA1211"/>
    <mergeCell ref="AB1211:AC1211"/>
    <mergeCell ref="AD1211:AE1211"/>
    <mergeCell ref="AF1211:AG1211"/>
    <mergeCell ref="AH1211:AJ1211"/>
    <mergeCell ref="D1212:E1212"/>
    <mergeCell ref="F1212:J1212"/>
    <mergeCell ref="K1212:M1212"/>
    <mergeCell ref="N1212:Q1212"/>
    <mergeCell ref="R1212:U1212"/>
    <mergeCell ref="V1212:W1212"/>
    <mergeCell ref="X1212:Y1212"/>
    <mergeCell ref="Z1212:AA1212"/>
    <mergeCell ref="AB1212:AC1212"/>
    <mergeCell ref="AD1212:AE1212"/>
    <mergeCell ref="AF1212:AG1212"/>
    <mergeCell ref="AH1212:AJ1212"/>
    <mergeCell ref="D1213:E1213"/>
    <mergeCell ref="F1213:J1213"/>
    <mergeCell ref="K1213:M1213"/>
    <mergeCell ref="N1213:Q1213"/>
    <mergeCell ref="R1213:U1213"/>
    <mergeCell ref="V1213:W1213"/>
    <mergeCell ref="X1213:Y1213"/>
    <mergeCell ref="Z1213:AA1213"/>
    <mergeCell ref="AB1213:AC1213"/>
    <mergeCell ref="AD1213:AE1213"/>
    <mergeCell ref="AF1213:AG1213"/>
    <mergeCell ref="AH1213:AJ1213"/>
    <mergeCell ref="D1208:E1208"/>
    <mergeCell ref="F1208:J1208"/>
    <mergeCell ref="K1208:M1208"/>
    <mergeCell ref="N1208:Q1208"/>
    <mergeCell ref="R1208:U1208"/>
    <mergeCell ref="V1208:W1208"/>
    <mergeCell ref="X1208:Y1208"/>
    <mergeCell ref="Z1208:AA1208"/>
    <mergeCell ref="AB1208:AC1208"/>
    <mergeCell ref="AD1208:AE1208"/>
    <mergeCell ref="AF1208:AG1208"/>
    <mergeCell ref="AH1208:AJ1208"/>
    <mergeCell ref="D1209:E1209"/>
    <mergeCell ref="F1209:J1209"/>
    <mergeCell ref="K1209:M1209"/>
    <mergeCell ref="N1209:Q1209"/>
    <mergeCell ref="R1209:U1209"/>
    <mergeCell ref="V1209:W1209"/>
    <mergeCell ref="X1209:Y1209"/>
    <mergeCell ref="Z1209:AA1209"/>
    <mergeCell ref="AB1209:AC1209"/>
    <mergeCell ref="AD1209:AE1209"/>
    <mergeCell ref="AF1209:AG1209"/>
    <mergeCell ref="AH1209:AJ1209"/>
    <mergeCell ref="D1210:E1210"/>
    <mergeCell ref="F1210:J1210"/>
    <mergeCell ref="K1210:M1210"/>
    <mergeCell ref="N1210:Q1210"/>
    <mergeCell ref="R1210:U1210"/>
    <mergeCell ref="V1210:W1210"/>
    <mergeCell ref="X1210:Y1210"/>
    <mergeCell ref="Z1210:AA1210"/>
    <mergeCell ref="AB1210:AC1210"/>
    <mergeCell ref="AD1210:AE1210"/>
    <mergeCell ref="AF1210:AG1210"/>
    <mergeCell ref="AH1210:AJ1210"/>
    <mergeCell ref="D1205:E1205"/>
    <mergeCell ref="F1205:J1205"/>
    <mergeCell ref="K1205:M1205"/>
    <mergeCell ref="N1205:Q1205"/>
    <mergeCell ref="R1205:U1205"/>
    <mergeCell ref="V1205:W1205"/>
    <mergeCell ref="X1205:Y1205"/>
    <mergeCell ref="Z1205:AA1205"/>
    <mergeCell ref="AB1205:AC1205"/>
    <mergeCell ref="AD1205:AE1205"/>
    <mergeCell ref="AF1205:AG1205"/>
    <mergeCell ref="AH1205:AJ1205"/>
    <mergeCell ref="D1206:E1206"/>
    <mergeCell ref="F1206:J1206"/>
    <mergeCell ref="K1206:M1206"/>
    <mergeCell ref="N1206:Q1206"/>
    <mergeCell ref="R1206:U1206"/>
    <mergeCell ref="V1206:W1206"/>
    <mergeCell ref="X1206:Y1206"/>
    <mergeCell ref="Z1206:AA1206"/>
    <mergeCell ref="AB1206:AC1206"/>
    <mergeCell ref="AD1206:AE1206"/>
    <mergeCell ref="AF1206:AG1206"/>
    <mergeCell ref="AH1206:AJ1206"/>
    <mergeCell ref="D1207:E1207"/>
    <mergeCell ref="F1207:J1207"/>
    <mergeCell ref="K1207:M1207"/>
    <mergeCell ref="N1207:Q1207"/>
    <mergeCell ref="R1207:U1207"/>
    <mergeCell ref="V1207:W1207"/>
    <mergeCell ref="X1207:Y1207"/>
    <mergeCell ref="Z1207:AA1207"/>
    <mergeCell ref="AB1207:AC1207"/>
    <mergeCell ref="AD1207:AE1207"/>
    <mergeCell ref="AF1207:AG1207"/>
    <mergeCell ref="AH1207:AJ1207"/>
    <mergeCell ref="B1195:F1195"/>
    <mergeCell ref="H1195:R1195"/>
    <mergeCell ref="AB1196:AG1200"/>
    <mergeCell ref="B1197:E1197"/>
    <mergeCell ref="H1197:N1197"/>
    <mergeCell ref="O1197:R1197"/>
    <mergeCell ref="T1197:AA1197"/>
    <mergeCell ref="B1202:B1203"/>
    <mergeCell ref="D1202:E1203"/>
    <mergeCell ref="G1202:H1203"/>
    <mergeCell ref="J1202:M1203"/>
    <mergeCell ref="N1202:O1203"/>
    <mergeCell ref="Q1202:S1203"/>
    <mergeCell ref="T1202:U1203"/>
    <mergeCell ref="X1202:Y1203"/>
    <mergeCell ref="Z1202:AA1203"/>
    <mergeCell ref="AB1202:AB1203"/>
    <mergeCell ref="AC1202:AC1203"/>
    <mergeCell ref="AE1202:AE1203"/>
    <mergeCell ref="AF1202:AF1203"/>
    <mergeCell ref="AG1202:AH1203"/>
    <mergeCell ref="D1204:E1204"/>
    <mergeCell ref="F1204:J1204"/>
    <mergeCell ref="K1204:M1204"/>
    <mergeCell ref="N1204:Q1204"/>
    <mergeCell ref="R1204:U1204"/>
    <mergeCell ref="V1204:W1204"/>
    <mergeCell ref="X1204:Y1204"/>
    <mergeCell ref="Z1204:AA1204"/>
    <mergeCell ref="AB1204:AC1204"/>
    <mergeCell ref="AD1204:AE1204"/>
    <mergeCell ref="AF1204:AG1204"/>
    <mergeCell ref="AH1204:AJ1204"/>
    <mergeCell ref="D1186:E1186"/>
    <mergeCell ref="F1186:J1186"/>
    <mergeCell ref="K1186:M1186"/>
    <mergeCell ref="N1186:Q1186"/>
    <mergeCell ref="R1186:U1186"/>
    <mergeCell ref="V1186:W1186"/>
    <mergeCell ref="D1187:E1187"/>
    <mergeCell ref="F1187:J1187"/>
    <mergeCell ref="K1187:M1187"/>
    <mergeCell ref="N1187:Q1187"/>
    <mergeCell ref="R1187:U1187"/>
    <mergeCell ref="V1187:W1187"/>
    <mergeCell ref="D1188:E1188"/>
    <mergeCell ref="F1188:J1188"/>
    <mergeCell ref="K1188:M1188"/>
    <mergeCell ref="N1188:Q1188"/>
    <mergeCell ref="R1188:U1188"/>
    <mergeCell ref="V1188:W1188"/>
    <mergeCell ref="D1189:E1189"/>
    <mergeCell ref="F1189:J1189"/>
    <mergeCell ref="K1189:M1189"/>
    <mergeCell ref="N1189:Q1189"/>
    <mergeCell ref="R1189:U1189"/>
    <mergeCell ref="V1189:W1189"/>
    <mergeCell ref="D1190:E1190"/>
    <mergeCell ref="F1190:J1190"/>
    <mergeCell ref="K1190:M1190"/>
    <mergeCell ref="N1190:Q1190"/>
    <mergeCell ref="R1190:U1190"/>
    <mergeCell ref="V1190:W1190"/>
    <mergeCell ref="D1191:E1191"/>
    <mergeCell ref="F1191:J1191"/>
    <mergeCell ref="K1191:M1191"/>
    <mergeCell ref="N1191:Q1191"/>
    <mergeCell ref="R1191:U1191"/>
    <mergeCell ref="V1191:W1191"/>
    <mergeCell ref="D1180:E1180"/>
    <mergeCell ref="F1180:J1180"/>
    <mergeCell ref="K1180:M1180"/>
    <mergeCell ref="N1180:Q1180"/>
    <mergeCell ref="R1180:U1180"/>
    <mergeCell ref="V1180:W1180"/>
    <mergeCell ref="D1181:E1181"/>
    <mergeCell ref="F1181:J1181"/>
    <mergeCell ref="K1181:M1181"/>
    <mergeCell ref="N1181:Q1181"/>
    <mergeCell ref="R1181:U1181"/>
    <mergeCell ref="V1181:W1181"/>
    <mergeCell ref="D1182:E1182"/>
    <mergeCell ref="F1182:J1182"/>
    <mergeCell ref="K1182:M1182"/>
    <mergeCell ref="N1182:Q1182"/>
    <mergeCell ref="R1182:U1182"/>
    <mergeCell ref="V1182:W1182"/>
    <mergeCell ref="D1183:E1183"/>
    <mergeCell ref="F1183:J1183"/>
    <mergeCell ref="K1183:M1183"/>
    <mergeCell ref="N1183:Q1183"/>
    <mergeCell ref="R1183:U1183"/>
    <mergeCell ref="V1183:W1183"/>
    <mergeCell ref="D1184:E1184"/>
    <mergeCell ref="F1184:J1184"/>
    <mergeCell ref="K1184:M1184"/>
    <mergeCell ref="N1184:Q1184"/>
    <mergeCell ref="R1184:U1184"/>
    <mergeCell ref="V1184:W1184"/>
    <mergeCell ref="D1185:E1185"/>
    <mergeCell ref="F1185:J1185"/>
    <mergeCell ref="K1185:M1185"/>
    <mergeCell ref="N1185:Q1185"/>
    <mergeCell ref="R1185:U1185"/>
    <mergeCell ref="V1185:W1185"/>
    <mergeCell ref="D1174:E1174"/>
    <mergeCell ref="F1174:J1174"/>
    <mergeCell ref="K1174:M1174"/>
    <mergeCell ref="N1174:Q1174"/>
    <mergeCell ref="R1174:U1174"/>
    <mergeCell ref="V1174:W1174"/>
    <mergeCell ref="D1175:E1175"/>
    <mergeCell ref="F1175:J1175"/>
    <mergeCell ref="K1175:M1175"/>
    <mergeCell ref="N1175:Q1175"/>
    <mergeCell ref="R1175:U1175"/>
    <mergeCell ref="V1175:W1175"/>
    <mergeCell ref="D1176:E1176"/>
    <mergeCell ref="F1176:J1176"/>
    <mergeCell ref="K1176:M1176"/>
    <mergeCell ref="N1176:Q1176"/>
    <mergeCell ref="R1176:U1176"/>
    <mergeCell ref="V1176:W1176"/>
    <mergeCell ref="D1177:E1177"/>
    <mergeCell ref="F1177:J1177"/>
    <mergeCell ref="K1177:M1177"/>
    <mergeCell ref="N1177:Q1177"/>
    <mergeCell ref="R1177:U1177"/>
    <mergeCell ref="V1177:W1177"/>
    <mergeCell ref="D1178:E1178"/>
    <mergeCell ref="F1178:J1178"/>
    <mergeCell ref="K1178:M1178"/>
    <mergeCell ref="N1178:Q1178"/>
    <mergeCell ref="R1178:U1178"/>
    <mergeCell ref="V1178:W1178"/>
    <mergeCell ref="D1179:E1179"/>
    <mergeCell ref="F1179:J1179"/>
    <mergeCell ref="K1179:M1179"/>
    <mergeCell ref="N1179:Q1179"/>
    <mergeCell ref="R1179:U1179"/>
    <mergeCell ref="V1179:W1179"/>
    <mergeCell ref="D1168:E1168"/>
    <mergeCell ref="F1168:J1168"/>
    <mergeCell ref="K1168:M1168"/>
    <mergeCell ref="N1168:Q1168"/>
    <mergeCell ref="R1168:U1168"/>
    <mergeCell ref="V1168:W1168"/>
    <mergeCell ref="T1166:U1167"/>
    <mergeCell ref="X1166:Y1167"/>
    <mergeCell ref="D1169:E1169"/>
    <mergeCell ref="F1169:J1169"/>
    <mergeCell ref="K1169:M1169"/>
    <mergeCell ref="N1169:Q1169"/>
    <mergeCell ref="R1169:U1169"/>
    <mergeCell ref="V1169:W1169"/>
    <mergeCell ref="D1170:E1170"/>
    <mergeCell ref="F1170:J1170"/>
    <mergeCell ref="K1170:M1170"/>
    <mergeCell ref="N1170:Q1170"/>
    <mergeCell ref="R1170:U1170"/>
    <mergeCell ref="V1170:W1170"/>
    <mergeCell ref="D1171:E1171"/>
    <mergeCell ref="F1171:J1171"/>
    <mergeCell ref="K1171:M1171"/>
    <mergeCell ref="N1171:Q1171"/>
    <mergeCell ref="R1171:U1171"/>
    <mergeCell ref="V1171:W1171"/>
    <mergeCell ref="D1172:E1172"/>
    <mergeCell ref="F1172:J1172"/>
    <mergeCell ref="K1172:M1172"/>
    <mergeCell ref="N1172:Q1172"/>
    <mergeCell ref="R1172:U1172"/>
    <mergeCell ref="V1172:W1172"/>
    <mergeCell ref="D1173:E1173"/>
    <mergeCell ref="F1173:J1173"/>
    <mergeCell ref="K1173:M1173"/>
    <mergeCell ref="N1173:Q1173"/>
    <mergeCell ref="R1173:U1173"/>
    <mergeCell ref="V1173:W1173"/>
    <mergeCell ref="D1156:E1156"/>
    <mergeCell ref="F1156:J1156"/>
    <mergeCell ref="K1156:M1156"/>
    <mergeCell ref="N1156:Q1156"/>
    <mergeCell ref="R1156:U1156"/>
    <mergeCell ref="V1156:W1156"/>
    <mergeCell ref="X1156:Y1156"/>
    <mergeCell ref="Z1156:AA1156"/>
    <mergeCell ref="AB1156:AC1156"/>
    <mergeCell ref="AD1156:AE1156"/>
    <mergeCell ref="AF1156:AG1156"/>
    <mergeCell ref="AH1156:AJ1156"/>
    <mergeCell ref="D1157:E1157"/>
    <mergeCell ref="F1157:J1157"/>
    <mergeCell ref="K1157:M1157"/>
    <mergeCell ref="N1157:Q1157"/>
    <mergeCell ref="R1157:U1157"/>
    <mergeCell ref="V1157:W1157"/>
    <mergeCell ref="X1157:Y1157"/>
    <mergeCell ref="Z1157:AA1157"/>
    <mergeCell ref="AB1157:AC1157"/>
    <mergeCell ref="AD1157:AE1157"/>
    <mergeCell ref="AF1157:AG1157"/>
    <mergeCell ref="AH1157:AJ1157"/>
    <mergeCell ref="B1158:E1158"/>
    <mergeCell ref="B1159:F1159"/>
    <mergeCell ref="H1159:R1159"/>
    <mergeCell ref="AB1160:AG1164"/>
    <mergeCell ref="B1161:E1161"/>
    <mergeCell ref="H1161:N1161"/>
    <mergeCell ref="O1161:R1161"/>
    <mergeCell ref="T1161:AA1161"/>
    <mergeCell ref="Z1166:AA1167"/>
    <mergeCell ref="AB1166:AB1167"/>
    <mergeCell ref="AC1166:AC1167"/>
    <mergeCell ref="AE1166:AE1167"/>
    <mergeCell ref="B1166:B1167"/>
    <mergeCell ref="D1166:E1167"/>
    <mergeCell ref="G1166:H1167"/>
    <mergeCell ref="J1166:M1167"/>
    <mergeCell ref="N1166:O1167"/>
    <mergeCell ref="Q1166:S1167"/>
    <mergeCell ref="AF1166:AF1167"/>
    <mergeCell ref="AG1166:AH1167"/>
    <mergeCell ref="D1153:E1153"/>
    <mergeCell ref="F1153:J1153"/>
    <mergeCell ref="K1153:M1153"/>
    <mergeCell ref="N1153:Q1153"/>
    <mergeCell ref="R1153:U1153"/>
    <mergeCell ref="V1153:W1153"/>
    <mergeCell ref="X1153:Y1153"/>
    <mergeCell ref="Z1153:AA1153"/>
    <mergeCell ref="AB1153:AC1153"/>
    <mergeCell ref="AD1153:AE1153"/>
    <mergeCell ref="AF1153:AG1153"/>
    <mergeCell ref="AH1153:AJ1153"/>
    <mergeCell ref="D1154:E1154"/>
    <mergeCell ref="F1154:J1154"/>
    <mergeCell ref="K1154:M1154"/>
    <mergeCell ref="N1154:Q1154"/>
    <mergeCell ref="R1154:U1154"/>
    <mergeCell ref="V1154:W1154"/>
    <mergeCell ref="X1154:Y1154"/>
    <mergeCell ref="Z1154:AA1154"/>
    <mergeCell ref="AB1154:AC1154"/>
    <mergeCell ref="AD1154:AE1154"/>
    <mergeCell ref="AF1154:AG1154"/>
    <mergeCell ref="AH1154:AJ1154"/>
    <mergeCell ref="D1155:E1155"/>
    <mergeCell ref="F1155:J1155"/>
    <mergeCell ref="K1155:M1155"/>
    <mergeCell ref="N1155:Q1155"/>
    <mergeCell ref="R1155:U1155"/>
    <mergeCell ref="V1155:W1155"/>
    <mergeCell ref="X1155:Y1155"/>
    <mergeCell ref="Z1155:AA1155"/>
    <mergeCell ref="AB1155:AC1155"/>
    <mergeCell ref="AD1155:AE1155"/>
    <mergeCell ref="AF1155:AG1155"/>
    <mergeCell ref="AH1155:AJ1155"/>
    <mergeCell ref="D1150:E1150"/>
    <mergeCell ref="F1150:J1150"/>
    <mergeCell ref="K1150:M1150"/>
    <mergeCell ref="N1150:Q1150"/>
    <mergeCell ref="R1150:U1150"/>
    <mergeCell ref="V1150:W1150"/>
    <mergeCell ref="X1150:Y1150"/>
    <mergeCell ref="Z1150:AA1150"/>
    <mergeCell ref="AB1150:AC1150"/>
    <mergeCell ref="AD1150:AE1150"/>
    <mergeCell ref="AF1150:AG1150"/>
    <mergeCell ref="AH1150:AJ1150"/>
    <mergeCell ref="D1151:E1151"/>
    <mergeCell ref="F1151:J1151"/>
    <mergeCell ref="K1151:M1151"/>
    <mergeCell ref="N1151:Q1151"/>
    <mergeCell ref="R1151:U1151"/>
    <mergeCell ref="V1151:W1151"/>
    <mergeCell ref="X1151:Y1151"/>
    <mergeCell ref="Z1151:AA1151"/>
    <mergeCell ref="AB1151:AC1151"/>
    <mergeCell ref="AD1151:AE1151"/>
    <mergeCell ref="AF1151:AG1151"/>
    <mergeCell ref="AH1151:AJ1151"/>
    <mergeCell ref="D1152:E1152"/>
    <mergeCell ref="F1152:J1152"/>
    <mergeCell ref="K1152:M1152"/>
    <mergeCell ref="N1152:Q1152"/>
    <mergeCell ref="R1152:U1152"/>
    <mergeCell ref="V1152:W1152"/>
    <mergeCell ref="X1152:Y1152"/>
    <mergeCell ref="Z1152:AA1152"/>
    <mergeCell ref="AB1152:AC1152"/>
    <mergeCell ref="AD1152:AE1152"/>
    <mergeCell ref="AF1152:AG1152"/>
    <mergeCell ref="AH1152:AJ1152"/>
    <mergeCell ref="D1147:E1147"/>
    <mergeCell ref="F1147:J1147"/>
    <mergeCell ref="K1147:M1147"/>
    <mergeCell ref="N1147:Q1147"/>
    <mergeCell ref="R1147:U1147"/>
    <mergeCell ref="V1147:W1147"/>
    <mergeCell ref="X1147:Y1147"/>
    <mergeCell ref="Z1147:AA1147"/>
    <mergeCell ref="AB1147:AC1147"/>
    <mergeCell ref="AD1147:AE1147"/>
    <mergeCell ref="AF1147:AG1147"/>
    <mergeCell ref="AH1147:AJ1147"/>
    <mergeCell ref="D1148:E1148"/>
    <mergeCell ref="F1148:J1148"/>
    <mergeCell ref="K1148:M1148"/>
    <mergeCell ref="N1148:Q1148"/>
    <mergeCell ref="R1148:U1148"/>
    <mergeCell ref="V1148:W1148"/>
    <mergeCell ref="X1148:Y1148"/>
    <mergeCell ref="Z1148:AA1148"/>
    <mergeCell ref="AB1148:AC1148"/>
    <mergeCell ref="AD1148:AE1148"/>
    <mergeCell ref="AF1148:AG1148"/>
    <mergeCell ref="AH1148:AJ1148"/>
    <mergeCell ref="D1149:E1149"/>
    <mergeCell ref="F1149:J1149"/>
    <mergeCell ref="K1149:M1149"/>
    <mergeCell ref="N1149:Q1149"/>
    <mergeCell ref="R1149:U1149"/>
    <mergeCell ref="V1149:W1149"/>
    <mergeCell ref="X1149:Y1149"/>
    <mergeCell ref="Z1149:AA1149"/>
    <mergeCell ref="AB1149:AC1149"/>
    <mergeCell ref="AD1149:AE1149"/>
    <mergeCell ref="AF1149:AG1149"/>
    <mergeCell ref="AH1149:AJ1149"/>
    <mergeCell ref="D1144:E1144"/>
    <mergeCell ref="F1144:J1144"/>
    <mergeCell ref="K1144:M1144"/>
    <mergeCell ref="N1144:Q1144"/>
    <mergeCell ref="R1144:U1144"/>
    <mergeCell ref="V1144:W1144"/>
    <mergeCell ref="X1144:Y1144"/>
    <mergeCell ref="Z1144:AA1144"/>
    <mergeCell ref="AB1144:AC1144"/>
    <mergeCell ref="AD1144:AE1144"/>
    <mergeCell ref="AF1144:AG1144"/>
    <mergeCell ref="AH1144:AJ1144"/>
    <mergeCell ref="D1145:E1145"/>
    <mergeCell ref="F1145:J1145"/>
    <mergeCell ref="K1145:M1145"/>
    <mergeCell ref="N1145:Q1145"/>
    <mergeCell ref="R1145:U1145"/>
    <mergeCell ref="V1145:W1145"/>
    <mergeCell ref="X1145:Y1145"/>
    <mergeCell ref="Z1145:AA1145"/>
    <mergeCell ref="AB1145:AC1145"/>
    <mergeCell ref="AD1145:AE1145"/>
    <mergeCell ref="AF1145:AG1145"/>
    <mergeCell ref="AH1145:AJ1145"/>
    <mergeCell ref="D1146:E1146"/>
    <mergeCell ref="F1146:J1146"/>
    <mergeCell ref="K1146:M1146"/>
    <mergeCell ref="N1146:Q1146"/>
    <mergeCell ref="R1146:U1146"/>
    <mergeCell ref="V1146:W1146"/>
    <mergeCell ref="X1146:Y1146"/>
    <mergeCell ref="Z1146:AA1146"/>
    <mergeCell ref="AB1146:AC1146"/>
    <mergeCell ref="AD1146:AE1146"/>
    <mergeCell ref="AF1146:AG1146"/>
    <mergeCell ref="AH1146:AJ1146"/>
    <mergeCell ref="D1141:E1141"/>
    <mergeCell ref="F1141:J1141"/>
    <mergeCell ref="K1141:M1141"/>
    <mergeCell ref="N1141:Q1141"/>
    <mergeCell ref="R1141:U1141"/>
    <mergeCell ref="V1141:W1141"/>
    <mergeCell ref="X1141:Y1141"/>
    <mergeCell ref="Z1141:AA1141"/>
    <mergeCell ref="AB1141:AC1141"/>
    <mergeCell ref="AD1141:AE1141"/>
    <mergeCell ref="AF1141:AG1141"/>
    <mergeCell ref="AH1141:AJ1141"/>
    <mergeCell ref="D1142:E1142"/>
    <mergeCell ref="F1142:J1142"/>
    <mergeCell ref="K1142:M1142"/>
    <mergeCell ref="N1142:Q1142"/>
    <mergeCell ref="R1142:U1142"/>
    <mergeCell ref="V1142:W1142"/>
    <mergeCell ref="X1142:Y1142"/>
    <mergeCell ref="Z1142:AA1142"/>
    <mergeCell ref="AB1142:AC1142"/>
    <mergeCell ref="AD1142:AE1142"/>
    <mergeCell ref="AF1142:AG1142"/>
    <mergeCell ref="AH1142:AJ1142"/>
    <mergeCell ref="D1143:E1143"/>
    <mergeCell ref="F1143:J1143"/>
    <mergeCell ref="K1143:M1143"/>
    <mergeCell ref="N1143:Q1143"/>
    <mergeCell ref="R1143:U1143"/>
    <mergeCell ref="V1143:W1143"/>
    <mergeCell ref="X1143:Y1143"/>
    <mergeCell ref="Z1143:AA1143"/>
    <mergeCell ref="AB1143:AC1143"/>
    <mergeCell ref="AD1143:AE1143"/>
    <mergeCell ref="AF1143:AG1143"/>
    <mergeCell ref="AH1143:AJ1143"/>
    <mergeCell ref="D1138:E1138"/>
    <mergeCell ref="F1138:J1138"/>
    <mergeCell ref="K1138:M1138"/>
    <mergeCell ref="N1138:Q1138"/>
    <mergeCell ref="R1138:U1138"/>
    <mergeCell ref="V1138:W1138"/>
    <mergeCell ref="X1138:Y1138"/>
    <mergeCell ref="Z1138:AA1138"/>
    <mergeCell ref="AB1138:AC1138"/>
    <mergeCell ref="AD1138:AE1138"/>
    <mergeCell ref="AF1138:AG1138"/>
    <mergeCell ref="AH1138:AJ1138"/>
    <mergeCell ref="D1139:E1139"/>
    <mergeCell ref="F1139:J1139"/>
    <mergeCell ref="K1139:M1139"/>
    <mergeCell ref="N1139:Q1139"/>
    <mergeCell ref="R1139:U1139"/>
    <mergeCell ref="V1139:W1139"/>
    <mergeCell ref="X1139:Y1139"/>
    <mergeCell ref="Z1139:AA1139"/>
    <mergeCell ref="AB1139:AC1139"/>
    <mergeCell ref="AD1139:AE1139"/>
    <mergeCell ref="AF1139:AG1139"/>
    <mergeCell ref="AH1139:AJ1139"/>
    <mergeCell ref="D1140:E1140"/>
    <mergeCell ref="F1140:J1140"/>
    <mergeCell ref="K1140:M1140"/>
    <mergeCell ref="N1140:Q1140"/>
    <mergeCell ref="R1140:U1140"/>
    <mergeCell ref="V1140:W1140"/>
    <mergeCell ref="X1140:Y1140"/>
    <mergeCell ref="Z1140:AA1140"/>
    <mergeCell ref="AB1140:AC1140"/>
    <mergeCell ref="AD1140:AE1140"/>
    <mergeCell ref="AF1140:AG1140"/>
    <mergeCell ref="AH1140:AJ1140"/>
    <mergeCell ref="D1135:E1135"/>
    <mergeCell ref="F1135:J1135"/>
    <mergeCell ref="K1135:M1135"/>
    <mergeCell ref="N1135:Q1135"/>
    <mergeCell ref="R1135:U1135"/>
    <mergeCell ref="V1135:W1135"/>
    <mergeCell ref="X1135:Y1135"/>
    <mergeCell ref="Z1135:AA1135"/>
    <mergeCell ref="AB1135:AC1135"/>
    <mergeCell ref="AD1135:AE1135"/>
    <mergeCell ref="AF1135:AG1135"/>
    <mergeCell ref="AH1135:AJ1135"/>
    <mergeCell ref="D1136:E1136"/>
    <mergeCell ref="F1136:J1136"/>
    <mergeCell ref="K1136:M1136"/>
    <mergeCell ref="N1136:Q1136"/>
    <mergeCell ref="R1136:U1136"/>
    <mergeCell ref="V1136:W1136"/>
    <mergeCell ref="X1136:Y1136"/>
    <mergeCell ref="Z1136:AA1136"/>
    <mergeCell ref="AB1136:AC1136"/>
    <mergeCell ref="AD1136:AE1136"/>
    <mergeCell ref="AF1136:AG1136"/>
    <mergeCell ref="AH1136:AJ1136"/>
    <mergeCell ref="D1137:E1137"/>
    <mergeCell ref="F1137:J1137"/>
    <mergeCell ref="K1137:M1137"/>
    <mergeCell ref="N1137:Q1137"/>
    <mergeCell ref="R1137:U1137"/>
    <mergeCell ref="V1137:W1137"/>
    <mergeCell ref="X1137:Y1137"/>
    <mergeCell ref="Z1137:AA1137"/>
    <mergeCell ref="AB1137:AC1137"/>
    <mergeCell ref="AD1137:AE1137"/>
    <mergeCell ref="AF1137:AG1137"/>
    <mergeCell ref="AH1137:AJ1137"/>
    <mergeCell ref="D1132:E1132"/>
    <mergeCell ref="F1132:J1132"/>
    <mergeCell ref="K1132:M1132"/>
    <mergeCell ref="N1132:Q1132"/>
    <mergeCell ref="R1132:U1132"/>
    <mergeCell ref="V1132:W1132"/>
    <mergeCell ref="X1132:Y1132"/>
    <mergeCell ref="Z1132:AA1132"/>
    <mergeCell ref="AB1132:AC1132"/>
    <mergeCell ref="AD1132:AE1132"/>
    <mergeCell ref="AF1132:AG1132"/>
    <mergeCell ref="AH1132:AJ1132"/>
    <mergeCell ref="D1133:E1133"/>
    <mergeCell ref="F1133:J1133"/>
    <mergeCell ref="K1133:M1133"/>
    <mergeCell ref="N1133:Q1133"/>
    <mergeCell ref="R1133:U1133"/>
    <mergeCell ref="V1133:W1133"/>
    <mergeCell ref="X1133:Y1133"/>
    <mergeCell ref="Z1133:AA1133"/>
    <mergeCell ref="AB1133:AC1133"/>
    <mergeCell ref="AD1133:AE1133"/>
    <mergeCell ref="AF1133:AG1133"/>
    <mergeCell ref="AH1133:AJ1133"/>
    <mergeCell ref="D1134:E1134"/>
    <mergeCell ref="F1134:J1134"/>
    <mergeCell ref="K1134:M1134"/>
    <mergeCell ref="N1134:Q1134"/>
    <mergeCell ref="R1134:U1134"/>
    <mergeCell ref="V1134:W1134"/>
    <mergeCell ref="X1134:Y1134"/>
    <mergeCell ref="Z1134:AA1134"/>
    <mergeCell ref="AB1134:AC1134"/>
    <mergeCell ref="AD1134:AE1134"/>
    <mergeCell ref="AF1134:AG1134"/>
    <mergeCell ref="AH1134:AJ1134"/>
    <mergeCell ref="D1129:E1129"/>
    <mergeCell ref="F1129:J1129"/>
    <mergeCell ref="K1129:M1129"/>
    <mergeCell ref="N1129:Q1129"/>
    <mergeCell ref="R1129:U1129"/>
    <mergeCell ref="V1129:W1129"/>
    <mergeCell ref="X1129:Y1129"/>
    <mergeCell ref="Z1129:AA1129"/>
    <mergeCell ref="AB1129:AC1129"/>
    <mergeCell ref="AD1129:AE1129"/>
    <mergeCell ref="AF1129:AG1129"/>
    <mergeCell ref="AH1129:AJ1129"/>
    <mergeCell ref="D1130:E1130"/>
    <mergeCell ref="F1130:J1130"/>
    <mergeCell ref="K1130:M1130"/>
    <mergeCell ref="N1130:Q1130"/>
    <mergeCell ref="R1130:U1130"/>
    <mergeCell ref="V1130:W1130"/>
    <mergeCell ref="X1130:Y1130"/>
    <mergeCell ref="Z1130:AA1130"/>
    <mergeCell ref="AB1130:AC1130"/>
    <mergeCell ref="AD1130:AE1130"/>
    <mergeCell ref="AF1130:AG1130"/>
    <mergeCell ref="AH1130:AJ1130"/>
    <mergeCell ref="D1131:E1131"/>
    <mergeCell ref="F1131:J1131"/>
    <mergeCell ref="K1131:M1131"/>
    <mergeCell ref="N1131:Q1131"/>
    <mergeCell ref="R1131:U1131"/>
    <mergeCell ref="V1131:W1131"/>
    <mergeCell ref="X1131:Y1131"/>
    <mergeCell ref="Z1131:AA1131"/>
    <mergeCell ref="AB1131:AC1131"/>
    <mergeCell ref="AD1131:AE1131"/>
    <mergeCell ref="AF1131:AG1131"/>
    <mergeCell ref="AH1131:AJ1131"/>
    <mergeCell ref="D1126:E1126"/>
    <mergeCell ref="F1126:J1126"/>
    <mergeCell ref="K1126:M1126"/>
    <mergeCell ref="N1126:Q1126"/>
    <mergeCell ref="R1126:U1126"/>
    <mergeCell ref="V1126:W1126"/>
    <mergeCell ref="X1126:Y1126"/>
    <mergeCell ref="Z1126:AA1126"/>
    <mergeCell ref="AB1126:AC1126"/>
    <mergeCell ref="AD1126:AE1126"/>
    <mergeCell ref="AF1126:AG1126"/>
    <mergeCell ref="AH1126:AJ1126"/>
    <mergeCell ref="D1127:E1127"/>
    <mergeCell ref="F1127:J1127"/>
    <mergeCell ref="K1127:M1127"/>
    <mergeCell ref="N1127:Q1127"/>
    <mergeCell ref="R1127:U1127"/>
    <mergeCell ref="V1127:W1127"/>
    <mergeCell ref="X1127:Y1127"/>
    <mergeCell ref="Z1127:AA1127"/>
    <mergeCell ref="AB1127:AC1127"/>
    <mergeCell ref="AD1127:AE1127"/>
    <mergeCell ref="AF1127:AG1127"/>
    <mergeCell ref="AH1127:AJ1127"/>
    <mergeCell ref="D1128:E1128"/>
    <mergeCell ref="F1128:J1128"/>
    <mergeCell ref="K1128:M1128"/>
    <mergeCell ref="N1128:Q1128"/>
    <mergeCell ref="R1128:U1128"/>
    <mergeCell ref="V1128:W1128"/>
    <mergeCell ref="X1128:Y1128"/>
    <mergeCell ref="Z1128:AA1128"/>
    <mergeCell ref="AB1128:AC1128"/>
    <mergeCell ref="AD1128:AE1128"/>
    <mergeCell ref="AF1128:AG1128"/>
    <mergeCell ref="AH1128:AJ1128"/>
    <mergeCell ref="D1123:E1123"/>
    <mergeCell ref="F1123:J1123"/>
    <mergeCell ref="K1123:M1123"/>
    <mergeCell ref="N1123:Q1123"/>
    <mergeCell ref="R1123:U1123"/>
    <mergeCell ref="V1123:W1123"/>
    <mergeCell ref="X1123:Y1123"/>
    <mergeCell ref="Z1123:AA1123"/>
    <mergeCell ref="AB1123:AC1123"/>
    <mergeCell ref="AD1123:AE1123"/>
    <mergeCell ref="AF1123:AG1123"/>
    <mergeCell ref="AH1123:AJ1123"/>
    <mergeCell ref="D1124:E1124"/>
    <mergeCell ref="F1124:J1124"/>
    <mergeCell ref="K1124:M1124"/>
    <mergeCell ref="N1124:Q1124"/>
    <mergeCell ref="R1124:U1124"/>
    <mergeCell ref="V1124:W1124"/>
    <mergeCell ref="X1124:Y1124"/>
    <mergeCell ref="Z1124:AA1124"/>
    <mergeCell ref="AB1124:AC1124"/>
    <mergeCell ref="AD1124:AE1124"/>
    <mergeCell ref="AF1124:AG1124"/>
    <mergeCell ref="AH1124:AJ1124"/>
    <mergeCell ref="D1125:E1125"/>
    <mergeCell ref="F1125:J1125"/>
    <mergeCell ref="K1125:M1125"/>
    <mergeCell ref="N1125:Q1125"/>
    <mergeCell ref="R1125:U1125"/>
    <mergeCell ref="V1125:W1125"/>
    <mergeCell ref="X1125:Y1125"/>
    <mergeCell ref="Z1125:AA1125"/>
    <mergeCell ref="AB1125:AC1125"/>
    <mergeCell ref="AD1125:AE1125"/>
    <mergeCell ref="AF1125:AG1125"/>
    <mergeCell ref="AH1125:AJ1125"/>
    <mergeCell ref="D1120:E1120"/>
    <mergeCell ref="F1120:J1120"/>
    <mergeCell ref="K1120:M1120"/>
    <mergeCell ref="N1120:Q1120"/>
    <mergeCell ref="R1120:U1120"/>
    <mergeCell ref="V1120:W1120"/>
    <mergeCell ref="X1120:Y1120"/>
    <mergeCell ref="Z1120:AA1120"/>
    <mergeCell ref="AB1120:AC1120"/>
    <mergeCell ref="AD1120:AE1120"/>
    <mergeCell ref="AF1120:AG1120"/>
    <mergeCell ref="AH1120:AJ1120"/>
    <mergeCell ref="D1121:E1121"/>
    <mergeCell ref="F1121:J1121"/>
    <mergeCell ref="K1121:M1121"/>
    <mergeCell ref="N1121:Q1121"/>
    <mergeCell ref="R1121:U1121"/>
    <mergeCell ref="V1121:W1121"/>
    <mergeCell ref="X1121:Y1121"/>
    <mergeCell ref="Z1121:AA1121"/>
    <mergeCell ref="AB1121:AC1121"/>
    <mergeCell ref="AD1121:AE1121"/>
    <mergeCell ref="AF1121:AG1121"/>
    <mergeCell ref="AH1121:AJ1121"/>
    <mergeCell ref="D1122:E1122"/>
    <mergeCell ref="F1122:J1122"/>
    <mergeCell ref="K1122:M1122"/>
    <mergeCell ref="N1122:Q1122"/>
    <mergeCell ref="R1122:U1122"/>
    <mergeCell ref="V1122:W1122"/>
    <mergeCell ref="X1122:Y1122"/>
    <mergeCell ref="Z1122:AA1122"/>
    <mergeCell ref="AB1122:AC1122"/>
    <mergeCell ref="AD1122:AE1122"/>
    <mergeCell ref="AF1122:AG1122"/>
    <mergeCell ref="AH1122:AJ1122"/>
    <mergeCell ref="B1110:F1110"/>
    <mergeCell ref="H1110:R1110"/>
    <mergeCell ref="AB1111:AG1115"/>
    <mergeCell ref="B1112:E1112"/>
    <mergeCell ref="H1112:N1112"/>
    <mergeCell ref="O1112:R1112"/>
    <mergeCell ref="T1112:AA1112"/>
    <mergeCell ref="B1117:B1118"/>
    <mergeCell ref="D1117:E1118"/>
    <mergeCell ref="G1117:H1118"/>
    <mergeCell ref="J1117:M1118"/>
    <mergeCell ref="N1117:O1118"/>
    <mergeCell ref="Q1117:S1118"/>
    <mergeCell ref="T1117:U1118"/>
    <mergeCell ref="X1117:Y1118"/>
    <mergeCell ref="Z1117:AA1118"/>
    <mergeCell ref="AB1117:AB1118"/>
    <mergeCell ref="AC1117:AC1118"/>
    <mergeCell ref="AE1117:AE1118"/>
    <mergeCell ref="AF1117:AF1118"/>
    <mergeCell ref="AG1117:AH1118"/>
    <mergeCell ref="D1119:E1119"/>
    <mergeCell ref="F1119:J1119"/>
    <mergeCell ref="K1119:M1119"/>
    <mergeCell ref="N1119:Q1119"/>
    <mergeCell ref="R1119:U1119"/>
    <mergeCell ref="V1119:W1119"/>
    <mergeCell ref="X1119:Y1119"/>
    <mergeCell ref="Z1119:AA1119"/>
    <mergeCell ref="AB1119:AC1119"/>
    <mergeCell ref="AD1119:AE1119"/>
    <mergeCell ref="AF1119:AG1119"/>
    <mergeCell ref="AH1119:AJ1119"/>
    <mergeCell ref="D1101:E1101"/>
    <mergeCell ref="F1101:J1101"/>
    <mergeCell ref="K1101:M1101"/>
    <mergeCell ref="N1101:Q1101"/>
    <mergeCell ref="R1101:U1101"/>
    <mergeCell ref="V1101:W1101"/>
    <mergeCell ref="D1102:E1102"/>
    <mergeCell ref="F1102:J1102"/>
    <mergeCell ref="K1102:M1102"/>
    <mergeCell ref="N1102:Q1102"/>
    <mergeCell ref="R1102:U1102"/>
    <mergeCell ref="V1102:W1102"/>
    <mergeCell ref="D1103:E1103"/>
    <mergeCell ref="F1103:J1103"/>
    <mergeCell ref="K1103:M1103"/>
    <mergeCell ref="N1103:Q1103"/>
    <mergeCell ref="R1103:U1103"/>
    <mergeCell ref="V1103:W1103"/>
    <mergeCell ref="D1104:E1104"/>
    <mergeCell ref="F1104:J1104"/>
    <mergeCell ref="K1104:M1104"/>
    <mergeCell ref="N1104:Q1104"/>
    <mergeCell ref="R1104:U1104"/>
    <mergeCell ref="V1104:W1104"/>
    <mergeCell ref="D1105:E1105"/>
    <mergeCell ref="F1105:J1105"/>
    <mergeCell ref="K1105:M1105"/>
    <mergeCell ref="N1105:Q1105"/>
    <mergeCell ref="R1105:U1105"/>
    <mergeCell ref="V1105:W1105"/>
    <mergeCell ref="D1106:E1106"/>
    <mergeCell ref="F1106:J1106"/>
    <mergeCell ref="K1106:M1106"/>
    <mergeCell ref="N1106:Q1106"/>
    <mergeCell ref="R1106:U1106"/>
    <mergeCell ref="V1106:W1106"/>
    <mergeCell ref="D1095:E1095"/>
    <mergeCell ref="F1095:J1095"/>
    <mergeCell ref="K1095:M1095"/>
    <mergeCell ref="N1095:Q1095"/>
    <mergeCell ref="R1095:U1095"/>
    <mergeCell ref="V1095:W1095"/>
    <mergeCell ref="D1096:E1096"/>
    <mergeCell ref="F1096:J1096"/>
    <mergeCell ref="K1096:M1096"/>
    <mergeCell ref="N1096:Q1096"/>
    <mergeCell ref="R1096:U1096"/>
    <mergeCell ref="V1096:W1096"/>
    <mergeCell ref="D1097:E1097"/>
    <mergeCell ref="F1097:J1097"/>
    <mergeCell ref="K1097:M1097"/>
    <mergeCell ref="N1097:Q1097"/>
    <mergeCell ref="R1097:U1097"/>
    <mergeCell ref="V1097:W1097"/>
    <mergeCell ref="D1098:E1098"/>
    <mergeCell ref="F1098:J1098"/>
    <mergeCell ref="K1098:M1098"/>
    <mergeCell ref="N1098:Q1098"/>
    <mergeCell ref="R1098:U1098"/>
    <mergeCell ref="V1098:W1098"/>
    <mergeCell ref="D1099:E1099"/>
    <mergeCell ref="F1099:J1099"/>
    <mergeCell ref="K1099:M1099"/>
    <mergeCell ref="N1099:Q1099"/>
    <mergeCell ref="R1099:U1099"/>
    <mergeCell ref="V1099:W1099"/>
    <mergeCell ref="D1100:E1100"/>
    <mergeCell ref="F1100:J1100"/>
    <mergeCell ref="K1100:M1100"/>
    <mergeCell ref="N1100:Q1100"/>
    <mergeCell ref="R1100:U1100"/>
    <mergeCell ref="V1100:W1100"/>
    <mergeCell ref="D1089:E1089"/>
    <mergeCell ref="F1089:J1089"/>
    <mergeCell ref="K1089:M1089"/>
    <mergeCell ref="N1089:Q1089"/>
    <mergeCell ref="R1089:U1089"/>
    <mergeCell ref="V1089:W1089"/>
    <mergeCell ref="D1090:E1090"/>
    <mergeCell ref="F1090:J1090"/>
    <mergeCell ref="K1090:M1090"/>
    <mergeCell ref="N1090:Q1090"/>
    <mergeCell ref="R1090:U1090"/>
    <mergeCell ref="V1090:W1090"/>
    <mergeCell ref="D1091:E1091"/>
    <mergeCell ref="F1091:J1091"/>
    <mergeCell ref="K1091:M1091"/>
    <mergeCell ref="N1091:Q1091"/>
    <mergeCell ref="R1091:U1091"/>
    <mergeCell ref="V1091:W1091"/>
    <mergeCell ref="D1092:E1092"/>
    <mergeCell ref="F1092:J1092"/>
    <mergeCell ref="K1092:M1092"/>
    <mergeCell ref="N1092:Q1092"/>
    <mergeCell ref="R1092:U1092"/>
    <mergeCell ref="V1092:W1092"/>
    <mergeCell ref="D1093:E1093"/>
    <mergeCell ref="F1093:J1093"/>
    <mergeCell ref="K1093:M1093"/>
    <mergeCell ref="N1093:Q1093"/>
    <mergeCell ref="R1093:U1093"/>
    <mergeCell ref="V1093:W1093"/>
    <mergeCell ref="D1094:E1094"/>
    <mergeCell ref="F1094:J1094"/>
    <mergeCell ref="K1094:M1094"/>
    <mergeCell ref="N1094:Q1094"/>
    <mergeCell ref="R1094:U1094"/>
    <mergeCell ref="V1094:W1094"/>
    <mergeCell ref="D1083:E1083"/>
    <mergeCell ref="F1083:J1083"/>
    <mergeCell ref="K1083:M1083"/>
    <mergeCell ref="N1083:Q1083"/>
    <mergeCell ref="R1083:U1083"/>
    <mergeCell ref="V1083:W1083"/>
    <mergeCell ref="T1081:U1082"/>
    <mergeCell ref="X1081:Y1082"/>
    <mergeCell ref="D1084:E1084"/>
    <mergeCell ref="F1084:J1084"/>
    <mergeCell ref="K1084:M1084"/>
    <mergeCell ref="N1084:Q1084"/>
    <mergeCell ref="R1084:U1084"/>
    <mergeCell ref="V1084:W1084"/>
    <mergeCell ref="D1085:E1085"/>
    <mergeCell ref="F1085:J1085"/>
    <mergeCell ref="K1085:M1085"/>
    <mergeCell ref="N1085:Q1085"/>
    <mergeCell ref="R1085:U1085"/>
    <mergeCell ref="V1085:W1085"/>
    <mergeCell ref="D1086:E1086"/>
    <mergeCell ref="F1086:J1086"/>
    <mergeCell ref="K1086:M1086"/>
    <mergeCell ref="N1086:Q1086"/>
    <mergeCell ref="R1086:U1086"/>
    <mergeCell ref="V1086:W1086"/>
    <mergeCell ref="D1087:E1087"/>
    <mergeCell ref="F1087:J1087"/>
    <mergeCell ref="K1087:M1087"/>
    <mergeCell ref="N1087:Q1087"/>
    <mergeCell ref="R1087:U1087"/>
    <mergeCell ref="V1087:W1087"/>
    <mergeCell ref="D1088:E1088"/>
    <mergeCell ref="F1088:J1088"/>
    <mergeCell ref="K1088:M1088"/>
    <mergeCell ref="N1088:Q1088"/>
    <mergeCell ref="R1088:U1088"/>
    <mergeCell ref="V1088:W1088"/>
    <mergeCell ref="D1071:E1071"/>
    <mergeCell ref="F1071:J1071"/>
    <mergeCell ref="K1071:M1071"/>
    <mergeCell ref="N1071:Q1071"/>
    <mergeCell ref="R1071:U1071"/>
    <mergeCell ref="V1071:W1071"/>
    <mergeCell ref="X1071:Y1071"/>
    <mergeCell ref="Z1071:AA1071"/>
    <mergeCell ref="AB1071:AC1071"/>
    <mergeCell ref="AD1071:AE1071"/>
    <mergeCell ref="AF1071:AG1071"/>
    <mergeCell ref="AH1071:AJ1071"/>
    <mergeCell ref="D1072:E1072"/>
    <mergeCell ref="F1072:J1072"/>
    <mergeCell ref="K1072:M1072"/>
    <mergeCell ref="N1072:Q1072"/>
    <mergeCell ref="R1072:U1072"/>
    <mergeCell ref="V1072:W1072"/>
    <mergeCell ref="X1072:Y1072"/>
    <mergeCell ref="Z1072:AA1072"/>
    <mergeCell ref="AB1072:AC1072"/>
    <mergeCell ref="AD1072:AE1072"/>
    <mergeCell ref="AF1072:AG1072"/>
    <mergeCell ref="AH1072:AJ1072"/>
    <mergeCell ref="B1073:E1073"/>
    <mergeCell ref="B1074:F1074"/>
    <mergeCell ref="H1074:R1074"/>
    <mergeCell ref="AB1075:AG1079"/>
    <mergeCell ref="B1076:E1076"/>
    <mergeCell ref="H1076:N1076"/>
    <mergeCell ref="O1076:R1076"/>
    <mergeCell ref="T1076:AA1076"/>
    <mergeCell ref="Z1081:AA1082"/>
    <mergeCell ref="AB1081:AB1082"/>
    <mergeCell ref="AC1081:AC1082"/>
    <mergeCell ref="AE1081:AE1082"/>
    <mergeCell ref="B1081:B1082"/>
    <mergeCell ref="D1081:E1082"/>
    <mergeCell ref="G1081:H1082"/>
    <mergeCell ref="J1081:M1082"/>
    <mergeCell ref="N1081:O1082"/>
    <mergeCell ref="Q1081:S1082"/>
    <mergeCell ref="AF1081:AF1082"/>
    <mergeCell ref="AG1081:AH1082"/>
    <mergeCell ref="D1068:E1068"/>
    <mergeCell ref="F1068:J1068"/>
    <mergeCell ref="K1068:M1068"/>
    <mergeCell ref="N1068:Q1068"/>
    <mergeCell ref="R1068:U1068"/>
    <mergeCell ref="V1068:W1068"/>
    <mergeCell ref="X1068:Y1068"/>
    <mergeCell ref="Z1068:AA1068"/>
    <mergeCell ref="AB1068:AC1068"/>
    <mergeCell ref="AD1068:AE1068"/>
    <mergeCell ref="AF1068:AG1068"/>
    <mergeCell ref="AH1068:AJ1068"/>
    <mergeCell ref="D1069:E1069"/>
    <mergeCell ref="F1069:J1069"/>
    <mergeCell ref="K1069:M1069"/>
    <mergeCell ref="N1069:Q1069"/>
    <mergeCell ref="R1069:U1069"/>
    <mergeCell ref="V1069:W1069"/>
    <mergeCell ref="X1069:Y1069"/>
    <mergeCell ref="Z1069:AA1069"/>
    <mergeCell ref="AB1069:AC1069"/>
    <mergeCell ref="AD1069:AE1069"/>
    <mergeCell ref="AF1069:AG1069"/>
    <mergeCell ref="AH1069:AJ1069"/>
    <mergeCell ref="D1070:E1070"/>
    <mergeCell ref="F1070:J1070"/>
    <mergeCell ref="K1070:M1070"/>
    <mergeCell ref="N1070:Q1070"/>
    <mergeCell ref="R1070:U1070"/>
    <mergeCell ref="V1070:W1070"/>
    <mergeCell ref="X1070:Y1070"/>
    <mergeCell ref="Z1070:AA1070"/>
    <mergeCell ref="AB1070:AC1070"/>
    <mergeCell ref="AD1070:AE1070"/>
    <mergeCell ref="AF1070:AG1070"/>
    <mergeCell ref="AH1070:AJ1070"/>
    <mergeCell ref="D1065:E1065"/>
    <mergeCell ref="F1065:J1065"/>
    <mergeCell ref="K1065:M1065"/>
    <mergeCell ref="N1065:Q1065"/>
    <mergeCell ref="R1065:U1065"/>
    <mergeCell ref="V1065:W1065"/>
    <mergeCell ref="X1065:Y1065"/>
    <mergeCell ref="Z1065:AA1065"/>
    <mergeCell ref="AB1065:AC1065"/>
    <mergeCell ref="AD1065:AE1065"/>
    <mergeCell ref="AF1065:AG1065"/>
    <mergeCell ref="AH1065:AJ1065"/>
    <mergeCell ref="D1066:E1066"/>
    <mergeCell ref="F1066:J1066"/>
    <mergeCell ref="K1066:M1066"/>
    <mergeCell ref="N1066:Q1066"/>
    <mergeCell ref="R1066:U1066"/>
    <mergeCell ref="V1066:W1066"/>
    <mergeCell ref="X1066:Y1066"/>
    <mergeCell ref="Z1066:AA1066"/>
    <mergeCell ref="AB1066:AC1066"/>
    <mergeCell ref="AD1066:AE1066"/>
    <mergeCell ref="AF1066:AG1066"/>
    <mergeCell ref="AH1066:AJ1066"/>
    <mergeCell ref="D1067:E1067"/>
    <mergeCell ref="F1067:J1067"/>
    <mergeCell ref="K1067:M1067"/>
    <mergeCell ref="N1067:Q1067"/>
    <mergeCell ref="R1067:U1067"/>
    <mergeCell ref="V1067:W1067"/>
    <mergeCell ref="X1067:Y1067"/>
    <mergeCell ref="Z1067:AA1067"/>
    <mergeCell ref="AB1067:AC1067"/>
    <mergeCell ref="AD1067:AE1067"/>
    <mergeCell ref="AF1067:AG1067"/>
    <mergeCell ref="AH1067:AJ1067"/>
    <mergeCell ref="D1062:E1062"/>
    <mergeCell ref="F1062:J1062"/>
    <mergeCell ref="K1062:M1062"/>
    <mergeCell ref="N1062:Q1062"/>
    <mergeCell ref="R1062:U1062"/>
    <mergeCell ref="V1062:W1062"/>
    <mergeCell ref="X1062:Y1062"/>
    <mergeCell ref="Z1062:AA1062"/>
    <mergeCell ref="AB1062:AC1062"/>
    <mergeCell ref="AD1062:AE1062"/>
    <mergeCell ref="AF1062:AG1062"/>
    <mergeCell ref="AH1062:AJ1062"/>
    <mergeCell ref="D1063:E1063"/>
    <mergeCell ref="F1063:J1063"/>
    <mergeCell ref="K1063:M1063"/>
    <mergeCell ref="N1063:Q1063"/>
    <mergeCell ref="R1063:U1063"/>
    <mergeCell ref="V1063:W1063"/>
    <mergeCell ref="X1063:Y1063"/>
    <mergeCell ref="Z1063:AA1063"/>
    <mergeCell ref="AB1063:AC1063"/>
    <mergeCell ref="AD1063:AE1063"/>
    <mergeCell ref="AF1063:AG1063"/>
    <mergeCell ref="AH1063:AJ1063"/>
    <mergeCell ref="D1064:E1064"/>
    <mergeCell ref="F1064:J1064"/>
    <mergeCell ref="K1064:M1064"/>
    <mergeCell ref="N1064:Q1064"/>
    <mergeCell ref="R1064:U1064"/>
    <mergeCell ref="V1064:W1064"/>
    <mergeCell ref="X1064:Y1064"/>
    <mergeCell ref="Z1064:AA1064"/>
    <mergeCell ref="AB1064:AC1064"/>
    <mergeCell ref="AD1064:AE1064"/>
    <mergeCell ref="AF1064:AG1064"/>
    <mergeCell ref="AH1064:AJ1064"/>
    <mergeCell ref="D1059:E1059"/>
    <mergeCell ref="F1059:J1059"/>
    <mergeCell ref="K1059:M1059"/>
    <mergeCell ref="N1059:Q1059"/>
    <mergeCell ref="R1059:U1059"/>
    <mergeCell ref="V1059:W1059"/>
    <mergeCell ref="X1059:Y1059"/>
    <mergeCell ref="Z1059:AA1059"/>
    <mergeCell ref="AB1059:AC1059"/>
    <mergeCell ref="AD1059:AE1059"/>
    <mergeCell ref="AF1059:AG1059"/>
    <mergeCell ref="AH1059:AJ1059"/>
    <mergeCell ref="D1060:E1060"/>
    <mergeCell ref="F1060:J1060"/>
    <mergeCell ref="K1060:M1060"/>
    <mergeCell ref="N1060:Q1060"/>
    <mergeCell ref="R1060:U1060"/>
    <mergeCell ref="V1060:W1060"/>
    <mergeCell ref="X1060:Y1060"/>
    <mergeCell ref="Z1060:AA1060"/>
    <mergeCell ref="AB1060:AC1060"/>
    <mergeCell ref="AD1060:AE1060"/>
    <mergeCell ref="AF1060:AG1060"/>
    <mergeCell ref="AH1060:AJ1060"/>
    <mergeCell ref="D1061:E1061"/>
    <mergeCell ref="F1061:J1061"/>
    <mergeCell ref="K1061:M1061"/>
    <mergeCell ref="N1061:Q1061"/>
    <mergeCell ref="R1061:U1061"/>
    <mergeCell ref="V1061:W1061"/>
    <mergeCell ref="X1061:Y1061"/>
    <mergeCell ref="Z1061:AA1061"/>
    <mergeCell ref="AB1061:AC1061"/>
    <mergeCell ref="AD1061:AE1061"/>
    <mergeCell ref="AF1061:AG1061"/>
    <mergeCell ref="AH1061:AJ1061"/>
    <mergeCell ref="D1056:E1056"/>
    <mergeCell ref="F1056:J1056"/>
    <mergeCell ref="K1056:M1056"/>
    <mergeCell ref="N1056:Q1056"/>
    <mergeCell ref="R1056:U1056"/>
    <mergeCell ref="V1056:W1056"/>
    <mergeCell ref="X1056:Y1056"/>
    <mergeCell ref="Z1056:AA1056"/>
    <mergeCell ref="AB1056:AC1056"/>
    <mergeCell ref="AD1056:AE1056"/>
    <mergeCell ref="AF1056:AG1056"/>
    <mergeCell ref="AH1056:AJ1056"/>
    <mergeCell ref="D1057:E1057"/>
    <mergeCell ref="F1057:J1057"/>
    <mergeCell ref="K1057:M1057"/>
    <mergeCell ref="N1057:Q1057"/>
    <mergeCell ref="R1057:U1057"/>
    <mergeCell ref="V1057:W1057"/>
    <mergeCell ref="X1057:Y1057"/>
    <mergeCell ref="Z1057:AA1057"/>
    <mergeCell ref="AB1057:AC1057"/>
    <mergeCell ref="AD1057:AE1057"/>
    <mergeCell ref="AF1057:AG1057"/>
    <mergeCell ref="AH1057:AJ1057"/>
    <mergeCell ref="D1058:E1058"/>
    <mergeCell ref="F1058:J1058"/>
    <mergeCell ref="K1058:M1058"/>
    <mergeCell ref="N1058:Q1058"/>
    <mergeCell ref="R1058:U1058"/>
    <mergeCell ref="V1058:W1058"/>
    <mergeCell ref="X1058:Y1058"/>
    <mergeCell ref="Z1058:AA1058"/>
    <mergeCell ref="AB1058:AC1058"/>
    <mergeCell ref="AD1058:AE1058"/>
    <mergeCell ref="AF1058:AG1058"/>
    <mergeCell ref="AH1058:AJ1058"/>
    <mergeCell ref="D1053:E1053"/>
    <mergeCell ref="F1053:J1053"/>
    <mergeCell ref="K1053:M1053"/>
    <mergeCell ref="N1053:Q1053"/>
    <mergeCell ref="R1053:U1053"/>
    <mergeCell ref="V1053:W1053"/>
    <mergeCell ref="X1053:Y1053"/>
    <mergeCell ref="Z1053:AA1053"/>
    <mergeCell ref="AB1053:AC1053"/>
    <mergeCell ref="AD1053:AE1053"/>
    <mergeCell ref="AF1053:AG1053"/>
    <mergeCell ref="AH1053:AJ1053"/>
    <mergeCell ref="D1054:E1054"/>
    <mergeCell ref="F1054:J1054"/>
    <mergeCell ref="K1054:M1054"/>
    <mergeCell ref="N1054:Q1054"/>
    <mergeCell ref="R1054:U1054"/>
    <mergeCell ref="V1054:W1054"/>
    <mergeCell ref="X1054:Y1054"/>
    <mergeCell ref="Z1054:AA1054"/>
    <mergeCell ref="AB1054:AC1054"/>
    <mergeCell ref="AD1054:AE1054"/>
    <mergeCell ref="AF1054:AG1054"/>
    <mergeCell ref="AH1054:AJ1054"/>
    <mergeCell ref="D1055:E1055"/>
    <mergeCell ref="F1055:J1055"/>
    <mergeCell ref="K1055:M1055"/>
    <mergeCell ref="N1055:Q1055"/>
    <mergeCell ref="R1055:U1055"/>
    <mergeCell ref="V1055:W1055"/>
    <mergeCell ref="X1055:Y1055"/>
    <mergeCell ref="Z1055:AA1055"/>
    <mergeCell ref="AB1055:AC1055"/>
    <mergeCell ref="AD1055:AE1055"/>
    <mergeCell ref="AF1055:AG1055"/>
    <mergeCell ref="AH1055:AJ1055"/>
    <mergeCell ref="D1050:E1050"/>
    <mergeCell ref="F1050:J1050"/>
    <mergeCell ref="K1050:M1050"/>
    <mergeCell ref="N1050:Q1050"/>
    <mergeCell ref="R1050:U1050"/>
    <mergeCell ref="V1050:W1050"/>
    <mergeCell ref="X1050:Y1050"/>
    <mergeCell ref="Z1050:AA1050"/>
    <mergeCell ref="AB1050:AC1050"/>
    <mergeCell ref="AD1050:AE1050"/>
    <mergeCell ref="AF1050:AG1050"/>
    <mergeCell ref="AH1050:AJ1050"/>
    <mergeCell ref="D1051:E1051"/>
    <mergeCell ref="F1051:J1051"/>
    <mergeCell ref="K1051:M1051"/>
    <mergeCell ref="N1051:Q1051"/>
    <mergeCell ref="R1051:U1051"/>
    <mergeCell ref="V1051:W1051"/>
    <mergeCell ref="X1051:Y1051"/>
    <mergeCell ref="Z1051:AA1051"/>
    <mergeCell ref="AB1051:AC1051"/>
    <mergeCell ref="AD1051:AE1051"/>
    <mergeCell ref="AF1051:AG1051"/>
    <mergeCell ref="AH1051:AJ1051"/>
    <mergeCell ref="D1052:E1052"/>
    <mergeCell ref="F1052:J1052"/>
    <mergeCell ref="K1052:M1052"/>
    <mergeCell ref="N1052:Q1052"/>
    <mergeCell ref="R1052:U1052"/>
    <mergeCell ref="V1052:W1052"/>
    <mergeCell ref="X1052:Y1052"/>
    <mergeCell ref="Z1052:AA1052"/>
    <mergeCell ref="AB1052:AC1052"/>
    <mergeCell ref="AD1052:AE1052"/>
    <mergeCell ref="AF1052:AG1052"/>
    <mergeCell ref="AH1052:AJ1052"/>
    <mergeCell ref="D1047:E1047"/>
    <mergeCell ref="F1047:J1047"/>
    <mergeCell ref="K1047:M1047"/>
    <mergeCell ref="N1047:Q1047"/>
    <mergeCell ref="R1047:U1047"/>
    <mergeCell ref="V1047:W1047"/>
    <mergeCell ref="X1047:Y1047"/>
    <mergeCell ref="Z1047:AA1047"/>
    <mergeCell ref="AB1047:AC1047"/>
    <mergeCell ref="AD1047:AE1047"/>
    <mergeCell ref="AF1047:AG1047"/>
    <mergeCell ref="AH1047:AJ1047"/>
    <mergeCell ref="D1048:E1048"/>
    <mergeCell ref="F1048:J1048"/>
    <mergeCell ref="K1048:M1048"/>
    <mergeCell ref="N1048:Q1048"/>
    <mergeCell ref="R1048:U1048"/>
    <mergeCell ref="V1048:W1048"/>
    <mergeCell ref="X1048:Y1048"/>
    <mergeCell ref="Z1048:AA1048"/>
    <mergeCell ref="AB1048:AC1048"/>
    <mergeCell ref="AD1048:AE1048"/>
    <mergeCell ref="AF1048:AG1048"/>
    <mergeCell ref="AH1048:AJ1048"/>
    <mergeCell ref="D1049:E1049"/>
    <mergeCell ref="F1049:J1049"/>
    <mergeCell ref="K1049:M1049"/>
    <mergeCell ref="N1049:Q1049"/>
    <mergeCell ref="R1049:U1049"/>
    <mergeCell ref="V1049:W1049"/>
    <mergeCell ref="X1049:Y1049"/>
    <mergeCell ref="Z1049:AA1049"/>
    <mergeCell ref="AB1049:AC1049"/>
    <mergeCell ref="AD1049:AE1049"/>
    <mergeCell ref="AF1049:AG1049"/>
    <mergeCell ref="AH1049:AJ1049"/>
    <mergeCell ref="D1044:E1044"/>
    <mergeCell ref="F1044:J1044"/>
    <mergeCell ref="K1044:M1044"/>
    <mergeCell ref="N1044:Q1044"/>
    <mergeCell ref="R1044:U1044"/>
    <mergeCell ref="V1044:W1044"/>
    <mergeCell ref="X1044:Y1044"/>
    <mergeCell ref="Z1044:AA1044"/>
    <mergeCell ref="AB1044:AC1044"/>
    <mergeCell ref="AD1044:AE1044"/>
    <mergeCell ref="AF1044:AG1044"/>
    <mergeCell ref="AH1044:AJ1044"/>
    <mergeCell ref="D1045:E1045"/>
    <mergeCell ref="F1045:J1045"/>
    <mergeCell ref="K1045:M1045"/>
    <mergeCell ref="N1045:Q1045"/>
    <mergeCell ref="R1045:U1045"/>
    <mergeCell ref="V1045:W1045"/>
    <mergeCell ref="X1045:Y1045"/>
    <mergeCell ref="Z1045:AA1045"/>
    <mergeCell ref="AB1045:AC1045"/>
    <mergeCell ref="AD1045:AE1045"/>
    <mergeCell ref="AF1045:AG1045"/>
    <mergeCell ref="AH1045:AJ1045"/>
    <mergeCell ref="D1046:E1046"/>
    <mergeCell ref="F1046:J1046"/>
    <mergeCell ref="K1046:M1046"/>
    <mergeCell ref="N1046:Q1046"/>
    <mergeCell ref="R1046:U1046"/>
    <mergeCell ref="V1046:W1046"/>
    <mergeCell ref="X1046:Y1046"/>
    <mergeCell ref="Z1046:AA1046"/>
    <mergeCell ref="AB1046:AC1046"/>
    <mergeCell ref="AD1046:AE1046"/>
    <mergeCell ref="AF1046:AG1046"/>
    <mergeCell ref="AH1046:AJ1046"/>
    <mergeCell ref="D1041:E1041"/>
    <mergeCell ref="F1041:J1041"/>
    <mergeCell ref="K1041:M1041"/>
    <mergeCell ref="N1041:Q1041"/>
    <mergeCell ref="R1041:U1041"/>
    <mergeCell ref="V1041:W1041"/>
    <mergeCell ref="X1041:Y1041"/>
    <mergeCell ref="Z1041:AA1041"/>
    <mergeCell ref="AB1041:AC1041"/>
    <mergeCell ref="AD1041:AE1041"/>
    <mergeCell ref="AF1041:AG1041"/>
    <mergeCell ref="AH1041:AJ1041"/>
    <mergeCell ref="D1042:E1042"/>
    <mergeCell ref="F1042:J1042"/>
    <mergeCell ref="K1042:M1042"/>
    <mergeCell ref="N1042:Q1042"/>
    <mergeCell ref="R1042:U1042"/>
    <mergeCell ref="V1042:W1042"/>
    <mergeCell ref="X1042:Y1042"/>
    <mergeCell ref="Z1042:AA1042"/>
    <mergeCell ref="AB1042:AC1042"/>
    <mergeCell ref="AD1042:AE1042"/>
    <mergeCell ref="AF1042:AG1042"/>
    <mergeCell ref="AH1042:AJ1042"/>
    <mergeCell ref="D1043:E1043"/>
    <mergeCell ref="F1043:J1043"/>
    <mergeCell ref="K1043:M1043"/>
    <mergeCell ref="N1043:Q1043"/>
    <mergeCell ref="R1043:U1043"/>
    <mergeCell ref="V1043:W1043"/>
    <mergeCell ref="X1043:Y1043"/>
    <mergeCell ref="Z1043:AA1043"/>
    <mergeCell ref="AB1043:AC1043"/>
    <mergeCell ref="AD1043:AE1043"/>
    <mergeCell ref="AF1043:AG1043"/>
    <mergeCell ref="AH1043:AJ1043"/>
    <mergeCell ref="D1038:E1038"/>
    <mergeCell ref="F1038:J1038"/>
    <mergeCell ref="K1038:M1038"/>
    <mergeCell ref="N1038:Q1038"/>
    <mergeCell ref="R1038:U1038"/>
    <mergeCell ref="V1038:W1038"/>
    <mergeCell ref="X1038:Y1038"/>
    <mergeCell ref="Z1038:AA1038"/>
    <mergeCell ref="AB1038:AC1038"/>
    <mergeCell ref="AD1038:AE1038"/>
    <mergeCell ref="AF1038:AG1038"/>
    <mergeCell ref="AH1038:AJ1038"/>
    <mergeCell ref="D1039:E1039"/>
    <mergeCell ref="F1039:J1039"/>
    <mergeCell ref="K1039:M1039"/>
    <mergeCell ref="N1039:Q1039"/>
    <mergeCell ref="R1039:U1039"/>
    <mergeCell ref="V1039:W1039"/>
    <mergeCell ref="X1039:Y1039"/>
    <mergeCell ref="Z1039:AA1039"/>
    <mergeCell ref="AB1039:AC1039"/>
    <mergeCell ref="AD1039:AE1039"/>
    <mergeCell ref="AF1039:AG1039"/>
    <mergeCell ref="AH1039:AJ1039"/>
    <mergeCell ref="D1040:E1040"/>
    <mergeCell ref="F1040:J1040"/>
    <mergeCell ref="K1040:M1040"/>
    <mergeCell ref="N1040:Q1040"/>
    <mergeCell ref="R1040:U1040"/>
    <mergeCell ref="V1040:W1040"/>
    <mergeCell ref="X1040:Y1040"/>
    <mergeCell ref="Z1040:AA1040"/>
    <mergeCell ref="AB1040:AC1040"/>
    <mergeCell ref="AD1040:AE1040"/>
    <mergeCell ref="AF1040:AG1040"/>
    <mergeCell ref="AH1040:AJ1040"/>
    <mergeCell ref="D1035:E1035"/>
    <mergeCell ref="F1035:J1035"/>
    <mergeCell ref="K1035:M1035"/>
    <mergeCell ref="N1035:Q1035"/>
    <mergeCell ref="R1035:U1035"/>
    <mergeCell ref="V1035:W1035"/>
    <mergeCell ref="X1035:Y1035"/>
    <mergeCell ref="Z1035:AA1035"/>
    <mergeCell ref="AB1035:AC1035"/>
    <mergeCell ref="AD1035:AE1035"/>
    <mergeCell ref="AF1035:AG1035"/>
    <mergeCell ref="AH1035:AJ1035"/>
    <mergeCell ref="D1036:E1036"/>
    <mergeCell ref="F1036:J1036"/>
    <mergeCell ref="K1036:M1036"/>
    <mergeCell ref="N1036:Q1036"/>
    <mergeCell ref="R1036:U1036"/>
    <mergeCell ref="V1036:W1036"/>
    <mergeCell ref="X1036:Y1036"/>
    <mergeCell ref="Z1036:AA1036"/>
    <mergeCell ref="AB1036:AC1036"/>
    <mergeCell ref="AD1036:AE1036"/>
    <mergeCell ref="AF1036:AG1036"/>
    <mergeCell ref="AH1036:AJ1036"/>
    <mergeCell ref="D1037:E1037"/>
    <mergeCell ref="F1037:J1037"/>
    <mergeCell ref="K1037:M1037"/>
    <mergeCell ref="N1037:Q1037"/>
    <mergeCell ref="R1037:U1037"/>
    <mergeCell ref="V1037:W1037"/>
    <mergeCell ref="X1037:Y1037"/>
    <mergeCell ref="Z1037:AA1037"/>
    <mergeCell ref="AB1037:AC1037"/>
    <mergeCell ref="AD1037:AE1037"/>
    <mergeCell ref="AF1037:AG1037"/>
    <mergeCell ref="AH1037:AJ1037"/>
    <mergeCell ref="B1025:F1025"/>
    <mergeCell ref="H1025:R1025"/>
    <mergeCell ref="AB1026:AG1030"/>
    <mergeCell ref="B1027:E1027"/>
    <mergeCell ref="H1027:N1027"/>
    <mergeCell ref="O1027:R1027"/>
    <mergeCell ref="T1027:AA1027"/>
    <mergeCell ref="B1032:B1033"/>
    <mergeCell ref="D1032:E1033"/>
    <mergeCell ref="G1032:H1033"/>
    <mergeCell ref="J1032:M1033"/>
    <mergeCell ref="N1032:O1033"/>
    <mergeCell ref="Q1032:S1033"/>
    <mergeCell ref="T1032:U1033"/>
    <mergeCell ref="X1032:Y1033"/>
    <mergeCell ref="Z1032:AA1033"/>
    <mergeCell ref="AB1032:AB1033"/>
    <mergeCell ref="AC1032:AC1033"/>
    <mergeCell ref="AE1032:AE1033"/>
    <mergeCell ref="AF1032:AF1033"/>
    <mergeCell ref="AG1032:AH1033"/>
    <mergeCell ref="D1034:E1034"/>
    <mergeCell ref="F1034:J1034"/>
    <mergeCell ref="K1034:M1034"/>
    <mergeCell ref="N1034:Q1034"/>
    <mergeCell ref="R1034:U1034"/>
    <mergeCell ref="V1034:W1034"/>
    <mergeCell ref="X1034:Y1034"/>
    <mergeCell ref="Z1034:AA1034"/>
    <mergeCell ref="AB1034:AC1034"/>
    <mergeCell ref="AD1034:AE1034"/>
    <mergeCell ref="AF1034:AG1034"/>
    <mergeCell ref="AH1034:AJ1034"/>
    <mergeCell ref="D1016:E1016"/>
    <mergeCell ref="F1016:J1016"/>
    <mergeCell ref="K1016:M1016"/>
    <mergeCell ref="N1016:Q1016"/>
    <mergeCell ref="R1016:U1016"/>
    <mergeCell ref="V1016:W1016"/>
    <mergeCell ref="D1017:E1017"/>
    <mergeCell ref="F1017:J1017"/>
    <mergeCell ref="K1017:M1017"/>
    <mergeCell ref="N1017:Q1017"/>
    <mergeCell ref="R1017:U1017"/>
    <mergeCell ref="V1017:W1017"/>
    <mergeCell ref="D1018:E1018"/>
    <mergeCell ref="F1018:J1018"/>
    <mergeCell ref="K1018:M1018"/>
    <mergeCell ref="N1018:Q1018"/>
    <mergeCell ref="R1018:U1018"/>
    <mergeCell ref="V1018:W1018"/>
    <mergeCell ref="D1019:E1019"/>
    <mergeCell ref="F1019:J1019"/>
    <mergeCell ref="K1019:M1019"/>
    <mergeCell ref="N1019:Q1019"/>
    <mergeCell ref="R1019:U1019"/>
    <mergeCell ref="V1019:W1019"/>
    <mergeCell ref="D1020:E1020"/>
    <mergeCell ref="F1020:J1020"/>
    <mergeCell ref="K1020:M1020"/>
    <mergeCell ref="N1020:Q1020"/>
    <mergeCell ref="R1020:U1020"/>
    <mergeCell ref="V1020:W1020"/>
    <mergeCell ref="D1021:E1021"/>
    <mergeCell ref="F1021:J1021"/>
    <mergeCell ref="K1021:M1021"/>
    <mergeCell ref="N1021:Q1021"/>
    <mergeCell ref="R1021:U1021"/>
    <mergeCell ref="V1021:W1021"/>
    <mergeCell ref="D1010:E1010"/>
    <mergeCell ref="F1010:J1010"/>
    <mergeCell ref="K1010:M1010"/>
    <mergeCell ref="N1010:Q1010"/>
    <mergeCell ref="R1010:U1010"/>
    <mergeCell ref="V1010:W1010"/>
    <mergeCell ref="D1011:E1011"/>
    <mergeCell ref="F1011:J1011"/>
    <mergeCell ref="K1011:M1011"/>
    <mergeCell ref="N1011:Q1011"/>
    <mergeCell ref="R1011:U1011"/>
    <mergeCell ref="V1011:W1011"/>
    <mergeCell ref="D1012:E1012"/>
    <mergeCell ref="F1012:J1012"/>
    <mergeCell ref="K1012:M1012"/>
    <mergeCell ref="N1012:Q1012"/>
    <mergeCell ref="R1012:U1012"/>
    <mergeCell ref="V1012:W1012"/>
    <mergeCell ref="D1013:E1013"/>
    <mergeCell ref="F1013:J1013"/>
    <mergeCell ref="K1013:M1013"/>
    <mergeCell ref="N1013:Q1013"/>
    <mergeCell ref="R1013:U1013"/>
    <mergeCell ref="V1013:W1013"/>
    <mergeCell ref="D1014:E1014"/>
    <mergeCell ref="F1014:J1014"/>
    <mergeCell ref="K1014:M1014"/>
    <mergeCell ref="N1014:Q1014"/>
    <mergeCell ref="R1014:U1014"/>
    <mergeCell ref="V1014:W1014"/>
    <mergeCell ref="D1015:E1015"/>
    <mergeCell ref="F1015:J1015"/>
    <mergeCell ref="K1015:M1015"/>
    <mergeCell ref="N1015:Q1015"/>
    <mergeCell ref="R1015:U1015"/>
    <mergeCell ref="V1015:W1015"/>
    <mergeCell ref="D1004:E1004"/>
    <mergeCell ref="F1004:J1004"/>
    <mergeCell ref="K1004:M1004"/>
    <mergeCell ref="N1004:Q1004"/>
    <mergeCell ref="R1004:U1004"/>
    <mergeCell ref="V1004:W1004"/>
    <mergeCell ref="D1005:E1005"/>
    <mergeCell ref="F1005:J1005"/>
    <mergeCell ref="K1005:M1005"/>
    <mergeCell ref="N1005:Q1005"/>
    <mergeCell ref="R1005:U1005"/>
    <mergeCell ref="V1005:W1005"/>
    <mergeCell ref="D1006:E1006"/>
    <mergeCell ref="F1006:J1006"/>
    <mergeCell ref="K1006:M1006"/>
    <mergeCell ref="N1006:Q1006"/>
    <mergeCell ref="R1006:U1006"/>
    <mergeCell ref="V1006:W1006"/>
    <mergeCell ref="D1007:E1007"/>
    <mergeCell ref="F1007:J1007"/>
    <mergeCell ref="K1007:M1007"/>
    <mergeCell ref="N1007:Q1007"/>
    <mergeCell ref="R1007:U1007"/>
    <mergeCell ref="V1007:W1007"/>
    <mergeCell ref="D1008:E1008"/>
    <mergeCell ref="F1008:J1008"/>
    <mergeCell ref="K1008:M1008"/>
    <mergeCell ref="N1008:Q1008"/>
    <mergeCell ref="R1008:U1008"/>
    <mergeCell ref="V1008:W1008"/>
    <mergeCell ref="D1009:E1009"/>
    <mergeCell ref="F1009:J1009"/>
    <mergeCell ref="K1009:M1009"/>
    <mergeCell ref="N1009:Q1009"/>
    <mergeCell ref="R1009:U1009"/>
    <mergeCell ref="V1009:W1009"/>
    <mergeCell ref="D998:E998"/>
    <mergeCell ref="F998:J998"/>
    <mergeCell ref="K998:M998"/>
    <mergeCell ref="N998:Q998"/>
    <mergeCell ref="R998:U998"/>
    <mergeCell ref="V998:W998"/>
    <mergeCell ref="T996:U997"/>
    <mergeCell ref="X996:Y997"/>
    <mergeCell ref="D999:E999"/>
    <mergeCell ref="F999:J999"/>
    <mergeCell ref="K999:M999"/>
    <mergeCell ref="N999:Q999"/>
    <mergeCell ref="R999:U999"/>
    <mergeCell ref="V999:W999"/>
    <mergeCell ref="D1000:E1000"/>
    <mergeCell ref="F1000:J1000"/>
    <mergeCell ref="K1000:M1000"/>
    <mergeCell ref="N1000:Q1000"/>
    <mergeCell ref="R1000:U1000"/>
    <mergeCell ref="V1000:W1000"/>
    <mergeCell ref="D1001:E1001"/>
    <mergeCell ref="F1001:J1001"/>
    <mergeCell ref="K1001:M1001"/>
    <mergeCell ref="N1001:Q1001"/>
    <mergeCell ref="R1001:U1001"/>
    <mergeCell ref="V1001:W1001"/>
    <mergeCell ref="D1002:E1002"/>
    <mergeCell ref="F1002:J1002"/>
    <mergeCell ref="K1002:M1002"/>
    <mergeCell ref="N1002:Q1002"/>
    <mergeCell ref="R1002:U1002"/>
    <mergeCell ref="V1002:W1002"/>
    <mergeCell ref="D1003:E1003"/>
    <mergeCell ref="F1003:J1003"/>
    <mergeCell ref="K1003:M1003"/>
    <mergeCell ref="N1003:Q1003"/>
    <mergeCell ref="R1003:U1003"/>
    <mergeCell ref="V1003:W1003"/>
    <mergeCell ref="D986:E986"/>
    <mergeCell ref="F986:J986"/>
    <mergeCell ref="K986:M986"/>
    <mergeCell ref="N986:Q986"/>
    <mergeCell ref="R986:U986"/>
    <mergeCell ref="V986:W986"/>
    <mergeCell ref="X986:Y986"/>
    <mergeCell ref="Z986:AA986"/>
    <mergeCell ref="AB986:AC986"/>
    <mergeCell ref="AD986:AE986"/>
    <mergeCell ref="AF986:AG986"/>
    <mergeCell ref="AH986:AJ986"/>
    <mergeCell ref="D987:E987"/>
    <mergeCell ref="F987:J987"/>
    <mergeCell ref="K987:M987"/>
    <mergeCell ref="N987:Q987"/>
    <mergeCell ref="R987:U987"/>
    <mergeCell ref="V987:W987"/>
    <mergeCell ref="X987:Y987"/>
    <mergeCell ref="Z987:AA987"/>
    <mergeCell ref="AB987:AC987"/>
    <mergeCell ref="AD987:AE987"/>
    <mergeCell ref="AF987:AG987"/>
    <mergeCell ref="AH987:AJ987"/>
    <mergeCell ref="B988:E988"/>
    <mergeCell ref="B989:F989"/>
    <mergeCell ref="H989:R989"/>
    <mergeCell ref="AB990:AG994"/>
    <mergeCell ref="B991:E991"/>
    <mergeCell ref="H991:N991"/>
    <mergeCell ref="O991:R991"/>
    <mergeCell ref="T991:AA991"/>
    <mergeCell ref="Z996:AA997"/>
    <mergeCell ref="AB996:AB997"/>
    <mergeCell ref="AC996:AC997"/>
    <mergeCell ref="AE996:AE997"/>
    <mergeCell ref="B996:B997"/>
    <mergeCell ref="D996:E997"/>
    <mergeCell ref="G996:H997"/>
    <mergeCell ref="J996:M997"/>
    <mergeCell ref="N996:O997"/>
    <mergeCell ref="Q996:S997"/>
    <mergeCell ref="AF996:AF997"/>
    <mergeCell ref="AG996:AH997"/>
    <mergeCell ref="D983:E983"/>
    <mergeCell ref="F983:J983"/>
    <mergeCell ref="K983:M983"/>
    <mergeCell ref="N983:Q983"/>
    <mergeCell ref="R983:U983"/>
    <mergeCell ref="V983:W983"/>
    <mergeCell ref="X983:Y983"/>
    <mergeCell ref="Z983:AA983"/>
    <mergeCell ref="AB983:AC983"/>
    <mergeCell ref="AD983:AE983"/>
    <mergeCell ref="AF983:AG983"/>
    <mergeCell ref="AH983:AJ983"/>
    <mergeCell ref="D984:E984"/>
    <mergeCell ref="F984:J984"/>
    <mergeCell ref="K984:M984"/>
    <mergeCell ref="N984:Q984"/>
    <mergeCell ref="R984:U984"/>
    <mergeCell ref="V984:W984"/>
    <mergeCell ref="X984:Y984"/>
    <mergeCell ref="Z984:AA984"/>
    <mergeCell ref="AB984:AC984"/>
    <mergeCell ref="AD984:AE984"/>
    <mergeCell ref="AF984:AG984"/>
    <mergeCell ref="AH984:AJ984"/>
    <mergeCell ref="D985:E985"/>
    <mergeCell ref="F985:J985"/>
    <mergeCell ref="K985:M985"/>
    <mergeCell ref="N985:Q985"/>
    <mergeCell ref="R985:U985"/>
    <mergeCell ref="V985:W985"/>
    <mergeCell ref="X985:Y985"/>
    <mergeCell ref="Z985:AA985"/>
    <mergeCell ref="AB985:AC985"/>
    <mergeCell ref="AD985:AE985"/>
    <mergeCell ref="AF985:AG985"/>
    <mergeCell ref="AH985:AJ985"/>
    <mergeCell ref="D980:E980"/>
    <mergeCell ref="F980:J980"/>
    <mergeCell ref="K980:M980"/>
    <mergeCell ref="N980:Q980"/>
    <mergeCell ref="R980:U980"/>
    <mergeCell ref="V980:W980"/>
    <mergeCell ref="X980:Y980"/>
    <mergeCell ref="Z980:AA980"/>
    <mergeCell ref="AB980:AC980"/>
    <mergeCell ref="AD980:AE980"/>
    <mergeCell ref="AF980:AG980"/>
    <mergeCell ref="AH980:AJ980"/>
    <mergeCell ref="D981:E981"/>
    <mergeCell ref="F981:J981"/>
    <mergeCell ref="K981:M981"/>
    <mergeCell ref="N981:Q981"/>
    <mergeCell ref="R981:U981"/>
    <mergeCell ref="V981:W981"/>
    <mergeCell ref="X981:Y981"/>
    <mergeCell ref="Z981:AA981"/>
    <mergeCell ref="AB981:AC981"/>
    <mergeCell ref="AD981:AE981"/>
    <mergeCell ref="AF981:AG981"/>
    <mergeCell ref="AH981:AJ981"/>
    <mergeCell ref="D982:E982"/>
    <mergeCell ref="F982:J982"/>
    <mergeCell ref="K982:M982"/>
    <mergeCell ref="N982:Q982"/>
    <mergeCell ref="R982:U982"/>
    <mergeCell ref="V982:W982"/>
    <mergeCell ref="X982:Y982"/>
    <mergeCell ref="Z982:AA982"/>
    <mergeCell ref="AB982:AC982"/>
    <mergeCell ref="AD982:AE982"/>
    <mergeCell ref="AF982:AG982"/>
    <mergeCell ref="AH982:AJ982"/>
    <mergeCell ref="D977:E977"/>
    <mergeCell ref="F977:J977"/>
    <mergeCell ref="K977:M977"/>
    <mergeCell ref="N977:Q977"/>
    <mergeCell ref="R977:U977"/>
    <mergeCell ref="V977:W977"/>
    <mergeCell ref="X977:Y977"/>
    <mergeCell ref="Z977:AA977"/>
    <mergeCell ref="AB977:AC977"/>
    <mergeCell ref="AD977:AE977"/>
    <mergeCell ref="AF977:AG977"/>
    <mergeCell ref="AH977:AJ977"/>
    <mergeCell ref="D978:E978"/>
    <mergeCell ref="F978:J978"/>
    <mergeCell ref="K978:M978"/>
    <mergeCell ref="N978:Q978"/>
    <mergeCell ref="R978:U978"/>
    <mergeCell ref="V978:W978"/>
    <mergeCell ref="X978:Y978"/>
    <mergeCell ref="Z978:AA978"/>
    <mergeCell ref="AB978:AC978"/>
    <mergeCell ref="AD978:AE978"/>
    <mergeCell ref="AF978:AG978"/>
    <mergeCell ref="AH978:AJ978"/>
    <mergeCell ref="D979:E979"/>
    <mergeCell ref="F979:J979"/>
    <mergeCell ref="K979:M979"/>
    <mergeCell ref="N979:Q979"/>
    <mergeCell ref="R979:U979"/>
    <mergeCell ref="V979:W979"/>
    <mergeCell ref="X979:Y979"/>
    <mergeCell ref="Z979:AA979"/>
    <mergeCell ref="AB979:AC979"/>
    <mergeCell ref="AD979:AE979"/>
    <mergeCell ref="AF979:AG979"/>
    <mergeCell ref="AH979:AJ979"/>
    <mergeCell ref="D974:E974"/>
    <mergeCell ref="F974:J974"/>
    <mergeCell ref="K974:M974"/>
    <mergeCell ref="N974:Q974"/>
    <mergeCell ref="R974:U974"/>
    <mergeCell ref="V974:W974"/>
    <mergeCell ref="X974:Y974"/>
    <mergeCell ref="Z974:AA974"/>
    <mergeCell ref="AB974:AC974"/>
    <mergeCell ref="AD974:AE974"/>
    <mergeCell ref="AF974:AG974"/>
    <mergeCell ref="AH974:AJ974"/>
    <mergeCell ref="D975:E975"/>
    <mergeCell ref="F975:J975"/>
    <mergeCell ref="K975:M975"/>
    <mergeCell ref="N975:Q975"/>
    <mergeCell ref="R975:U975"/>
    <mergeCell ref="V975:W975"/>
    <mergeCell ref="X975:Y975"/>
    <mergeCell ref="Z975:AA975"/>
    <mergeCell ref="AB975:AC975"/>
    <mergeCell ref="AD975:AE975"/>
    <mergeCell ref="AF975:AG975"/>
    <mergeCell ref="AH975:AJ975"/>
    <mergeCell ref="D976:E976"/>
    <mergeCell ref="F976:J976"/>
    <mergeCell ref="K976:M976"/>
    <mergeCell ref="N976:Q976"/>
    <mergeCell ref="R976:U976"/>
    <mergeCell ref="V976:W976"/>
    <mergeCell ref="X976:Y976"/>
    <mergeCell ref="Z976:AA976"/>
    <mergeCell ref="AB976:AC976"/>
    <mergeCell ref="AD976:AE976"/>
    <mergeCell ref="AF976:AG976"/>
    <mergeCell ref="AH976:AJ976"/>
    <mergeCell ref="D971:E971"/>
    <mergeCell ref="F971:J971"/>
    <mergeCell ref="K971:M971"/>
    <mergeCell ref="N971:Q971"/>
    <mergeCell ref="R971:U971"/>
    <mergeCell ref="V971:W971"/>
    <mergeCell ref="X971:Y971"/>
    <mergeCell ref="Z971:AA971"/>
    <mergeCell ref="AB971:AC971"/>
    <mergeCell ref="AD971:AE971"/>
    <mergeCell ref="AF971:AG971"/>
    <mergeCell ref="AH971:AJ971"/>
    <mergeCell ref="D972:E972"/>
    <mergeCell ref="F972:J972"/>
    <mergeCell ref="K972:M972"/>
    <mergeCell ref="N972:Q972"/>
    <mergeCell ref="R972:U972"/>
    <mergeCell ref="V972:W972"/>
    <mergeCell ref="X972:Y972"/>
    <mergeCell ref="Z972:AA972"/>
    <mergeCell ref="AB972:AC972"/>
    <mergeCell ref="AD972:AE972"/>
    <mergeCell ref="AF972:AG972"/>
    <mergeCell ref="AH972:AJ972"/>
    <mergeCell ref="D973:E973"/>
    <mergeCell ref="F973:J973"/>
    <mergeCell ref="K973:M973"/>
    <mergeCell ref="N973:Q973"/>
    <mergeCell ref="R973:U973"/>
    <mergeCell ref="V973:W973"/>
    <mergeCell ref="X973:Y973"/>
    <mergeCell ref="Z973:AA973"/>
    <mergeCell ref="AB973:AC973"/>
    <mergeCell ref="AD973:AE973"/>
    <mergeCell ref="AF973:AG973"/>
    <mergeCell ref="AH973:AJ973"/>
    <mergeCell ref="D968:E968"/>
    <mergeCell ref="F968:J968"/>
    <mergeCell ref="K968:M968"/>
    <mergeCell ref="N968:Q968"/>
    <mergeCell ref="R968:U968"/>
    <mergeCell ref="V968:W968"/>
    <mergeCell ref="X968:Y968"/>
    <mergeCell ref="Z968:AA968"/>
    <mergeCell ref="AB968:AC968"/>
    <mergeCell ref="AD968:AE968"/>
    <mergeCell ref="AF968:AG968"/>
    <mergeCell ref="AH968:AJ968"/>
    <mergeCell ref="D969:E969"/>
    <mergeCell ref="F969:J969"/>
    <mergeCell ref="K969:M969"/>
    <mergeCell ref="N969:Q969"/>
    <mergeCell ref="R969:U969"/>
    <mergeCell ref="V969:W969"/>
    <mergeCell ref="X969:Y969"/>
    <mergeCell ref="Z969:AA969"/>
    <mergeCell ref="AB969:AC969"/>
    <mergeCell ref="AD969:AE969"/>
    <mergeCell ref="AF969:AG969"/>
    <mergeCell ref="AH969:AJ969"/>
    <mergeCell ref="D970:E970"/>
    <mergeCell ref="F970:J970"/>
    <mergeCell ref="K970:M970"/>
    <mergeCell ref="N970:Q970"/>
    <mergeCell ref="R970:U970"/>
    <mergeCell ref="V970:W970"/>
    <mergeCell ref="X970:Y970"/>
    <mergeCell ref="Z970:AA970"/>
    <mergeCell ref="AB970:AC970"/>
    <mergeCell ref="AD970:AE970"/>
    <mergeCell ref="AF970:AG970"/>
    <mergeCell ref="AH970:AJ970"/>
    <mergeCell ref="D965:E965"/>
    <mergeCell ref="F965:J965"/>
    <mergeCell ref="K965:M965"/>
    <mergeCell ref="N965:Q965"/>
    <mergeCell ref="R965:U965"/>
    <mergeCell ref="V965:W965"/>
    <mergeCell ref="X965:Y965"/>
    <mergeCell ref="Z965:AA965"/>
    <mergeCell ref="AB965:AC965"/>
    <mergeCell ref="AD965:AE965"/>
    <mergeCell ref="AF965:AG965"/>
    <mergeCell ref="AH965:AJ965"/>
    <mergeCell ref="D966:E966"/>
    <mergeCell ref="F966:J966"/>
    <mergeCell ref="K966:M966"/>
    <mergeCell ref="N966:Q966"/>
    <mergeCell ref="R966:U966"/>
    <mergeCell ref="V966:W966"/>
    <mergeCell ref="X966:Y966"/>
    <mergeCell ref="Z966:AA966"/>
    <mergeCell ref="AB966:AC966"/>
    <mergeCell ref="AD966:AE966"/>
    <mergeCell ref="AF966:AG966"/>
    <mergeCell ref="AH966:AJ966"/>
    <mergeCell ref="D967:E967"/>
    <mergeCell ref="F967:J967"/>
    <mergeCell ref="K967:M967"/>
    <mergeCell ref="N967:Q967"/>
    <mergeCell ref="R967:U967"/>
    <mergeCell ref="V967:W967"/>
    <mergeCell ref="X967:Y967"/>
    <mergeCell ref="Z967:AA967"/>
    <mergeCell ref="AB967:AC967"/>
    <mergeCell ref="AD967:AE967"/>
    <mergeCell ref="AF967:AG967"/>
    <mergeCell ref="AH967:AJ967"/>
    <mergeCell ref="D962:E962"/>
    <mergeCell ref="F962:J962"/>
    <mergeCell ref="K962:M962"/>
    <mergeCell ref="N962:Q962"/>
    <mergeCell ref="R962:U962"/>
    <mergeCell ref="V962:W962"/>
    <mergeCell ref="X962:Y962"/>
    <mergeCell ref="Z962:AA962"/>
    <mergeCell ref="AB962:AC962"/>
    <mergeCell ref="AD962:AE962"/>
    <mergeCell ref="AF962:AG962"/>
    <mergeCell ref="AH962:AJ962"/>
    <mergeCell ref="D963:E963"/>
    <mergeCell ref="F963:J963"/>
    <mergeCell ref="K963:M963"/>
    <mergeCell ref="N963:Q963"/>
    <mergeCell ref="R963:U963"/>
    <mergeCell ref="V963:W963"/>
    <mergeCell ref="X963:Y963"/>
    <mergeCell ref="Z963:AA963"/>
    <mergeCell ref="AB963:AC963"/>
    <mergeCell ref="AD963:AE963"/>
    <mergeCell ref="AF963:AG963"/>
    <mergeCell ref="AH963:AJ963"/>
    <mergeCell ref="D964:E964"/>
    <mergeCell ref="F964:J964"/>
    <mergeCell ref="K964:M964"/>
    <mergeCell ref="N964:Q964"/>
    <mergeCell ref="R964:U964"/>
    <mergeCell ref="V964:W964"/>
    <mergeCell ref="X964:Y964"/>
    <mergeCell ref="Z964:AA964"/>
    <mergeCell ref="AB964:AC964"/>
    <mergeCell ref="AD964:AE964"/>
    <mergeCell ref="AF964:AG964"/>
    <mergeCell ref="AH964:AJ964"/>
    <mergeCell ref="D959:E959"/>
    <mergeCell ref="F959:J959"/>
    <mergeCell ref="K959:M959"/>
    <mergeCell ref="N959:Q959"/>
    <mergeCell ref="R959:U959"/>
    <mergeCell ref="V959:W959"/>
    <mergeCell ref="X959:Y959"/>
    <mergeCell ref="Z959:AA959"/>
    <mergeCell ref="AB959:AC959"/>
    <mergeCell ref="AD959:AE959"/>
    <mergeCell ref="AF959:AG959"/>
    <mergeCell ref="AH959:AJ959"/>
    <mergeCell ref="D960:E960"/>
    <mergeCell ref="F960:J960"/>
    <mergeCell ref="K960:M960"/>
    <mergeCell ref="N960:Q960"/>
    <mergeCell ref="R960:U960"/>
    <mergeCell ref="V960:W960"/>
    <mergeCell ref="X960:Y960"/>
    <mergeCell ref="Z960:AA960"/>
    <mergeCell ref="AB960:AC960"/>
    <mergeCell ref="AD960:AE960"/>
    <mergeCell ref="AF960:AG960"/>
    <mergeCell ref="AH960:AJ960"/>
    <mergeCell ref="D961:E961"/>
    <mergeCell ref="F961:J961"/>
    <mergeCell ref="K961:M961"/>
    <mergeCell ref="N961:Q961"/>
    <mergeCell ref="R961:U961"/>
    <mergeCell ref="V961:W961"/>
    <mergeCell ref="X961:Y961"/>
    <mergeCell ref="Z961:AA961"/>
    <mergeCell ref="AB961:AC961"/>
    <mergeCell ref="AD961:AE961"/>
    <mergeCell ref="AF961:AG961"/>
    <mergeCell ref="AH961:AJ961"/>
    <mergeCell ref="D956:E956"/>
    <mergeCell ref="F956:J956"/>
    <mergeCell ref="K956:M956"/>
    <mergeCell ref="N956:Q956"/>
    <mergeCell ref="R956:U956"/>
    <mergeCell ref="V956:W956"/>
    <mergeCell ref="X956:Y956"/>
    <mergeCell ref="Z956:AA956"/>
    <mergeCell ref="AB956:AC956"/>
    <mergeCell ref="AD956:AE956"/>
    <mergeCell ref="AF956:AG956"/>
    <mergeCell ref="AH956:AJ956"/>
    <mergeCell ref="D957:E957"/>
    <mergeCell ref="F957:J957"/>
    <mergeCell ref="K957:M957"/>
    <mergeCell ref="N957:Q957"/>
    <mergeCell ref="R957:U957"/>
    <mergeCell ref="V957:W957"/>
    <mergeCell ref="X957:Y957"/>
    <mergeCell ref="Z957:AA957"/>
    <mergeCell ref="AB957:AC957"/>
    <mergeCell ref="AD957:AE957"/>
    <mergeCell ref="AF957:AG957"/>
    <mergeCell ref="AH957:AJ957"/>
    <mergeCell ref="D958:E958"/>
    <mergeCell ref="F958:J958"/>
    <mergeCell ref="K958:M958"/>
    <mergeCell ref="N958:Q958"/>
    <mergeCell ref="R958:U958"/>
    <mergeCell ref="V958:W958"/>
    <mergeCell ref="X958:Y958"/>
    <mergeCell ref="Z958:AA958"/>
    <mergeCell ref="AB958:AC958"/>
    <mergeCell ref="AD958:AE958"/>
    <mergeCell ref="AF958:AG958"/>
    <mergeCell ref="AH958:AJ958"/>
    <mergeCell ref="D953:E953"/>
    <mergeCell ref="F953:J953"/>
    <mergeCell ref="K953:M953"/>
    <mergeCell ref="N953:Q953"/>
    <mergeCell ref="R953:U953"/>
    <mergeCell ref="V953:W953"/>
    <mergeCell ref="X953:Y953"/>
    <mergeCell ref="Z953:AA953"/>
    <mergeCell ref="AB953:AC953"/>
    <mergeCell ref="AD953:AE953"/>
    <mergeCell ref="AF953:AG953"/>
    <mergeCell ref="AH953:AJ953"/>
    <mergeCell ref="D954:E954"/>
    <mergeCell ref="F954:J954"/>
    <mergeCell ref="K954:M954"/>
    <mergeCell ref="N954:Q954"/>
    <mergeCell ref="R954:U954"/>
    <mergeCell ref="V954:W954"/>
    <mergeCell ref="X954:Y954"/>
    <mergeCell ref="Z954:AA954"/>
    <mergeCell ref="AB954:AC954"/>
    <mergeCell ref="AD954:AE954"/>
    <mergeCell ref="AF954:AG954"/>
    <mergeCell ref="AH954:AJ954"/>
    <mergeCell ref="D955:E955"/>
    <mergeCell ref="F955:J955"/>
    <mergeCell ref="K955:M955"/>
    <mergeCell ref="N955:Q955"/>
    <mergeCell ref="R955:U955"/>
    <mergeCell ref="V955:W955"/>
    <mergeCell ref="X955:Y955"/>
    <mergeCell ref="Z955:AA955"/>
    <mergeCell ref="AB955:AC955"/>
    <mergeCell ref="AD955:AE955"/>
    <mergeCell ref="AF955:AG955"/>
    <mergeCell ref="AH955:AJ955"/>
    <mergeCell ref="D950:E950"/>
    <mergeCell ref="F950:J950"/>
    <mergeCell ref="K950:M950"/>
    <mergeCell ref="N950:Q950"/>
    <mergeCell ref="R950:U950"/>
    <mergeCell ref="V950:W950"/>
    <mergeCell ref="X950:Y950"/>
    <mergeCell ref="Z950:AA950"/>
    <mergeCell ref="AB950:AC950"/>
    <mergeCell ref="AD950:AE950"/>
    <mergeCell ref="AF950:AG950"/>
    <mergeCell ref="AH950:AJ950"/>
    <mergeCell ref="D951:E951"/>
    <mergeCell ref="F951:J951"/>
    <mergeCell ref="K951:M951"/>
    <mergeCell ref="N951:Q951"/>
    <mergeCell ref="R951:U951"/>
    <mergeCell ref="V951:W951"/>
    <mergeCell ref="X951:Y951"/>
    <mergeCell ref="Z951:AA951"/>
    <mergeCell ref="AB951:AC951"/>
    <mergeCell ref="AD951:AE951"/>
    <mergeCell ref="AF951:AG951"/>
    <mergeCell ref="AH951:AJ951"/>
    <mergeCell ref="D952:E952"/>
    <mergeCell ref="F952:J952"/>
    <mergeCell ref="K952:M952"/>
    <mergeCell ref="N952:Q952"/>
    <mergeCell ref="R952:U952"/>
    <mergeCell ref="V952:W952"/>
    <mergeCell ref="X952:Y952"/>
    <mergeCell ref="Z952:AA952"/>
    <mergeCell ref="AB952:AC952"/>
    <mergeCell ref="AD952:AE952"/>
    <mergeCell ref="AF952:AG952"/>
    <mergeCell ref="AH952:AJ952"/>
    <mergeCell ref="B940:F940"/>
    <mergeCell ref="H940:R940"/>
    <mergeCell ref="AB941:AG945"/>
    <mergeCell ref="B942:E942"/>
    <mergeCell ref="H942:N942"/>
    <mergeCell ref="O942:R942"/>
    <mergeCell ref="T942:AA942"/>
    <mergeCell ref="B947:B948"/>
    <mergeCell ref="D947:E948"/>
    <mergeCell ref="G947:H948"/>
    <mergeCell ref="J947:M948"/>
    <mergeCell ref="N947:O948"/>
    <mergeCell ref="Q947:S948"/>
    <mergeCell ref="T947:U948"/>
    <mergeCell ref="X947:Y948"/>
    <mergeCell ref="Z947:AA948"/>
    <mergeCell ref="AB947:AB948"/>
    <mergeCell ref="AC947:AC948"/>
    <mergeCell ref="AE947:AE948"/>
    <mergeCell ref="AF947:AF948"/>
    <mergeCell ref="AG947:AH948"/>
    <mergeCell ref="D949:E949"/>
    <mergeCell ref="F949:J949"/>
    <mergeCell ref="K949:M949"/>
    <mergeCell ref="N949:Q949"/>
    <mergeCell ref="R949:U949"/>
    <mergeCell ref="V949:W949"/>
    <mergeCell ref="X949:Y949"/>
    <mergeCell ref="Z949:AA949"/>
    <mergeCell ref="AB949:AC949"/>
    <mergeCell ref="AD949:AE949"/>
    <mergeCell ref="AF949:AG949"/>
    <mergeCell ref="AH949:AJ949"/>
    <mergeCell ref="D931:E931"/>
    <mergeCell ref="F931:J931"/>
    <mergeCell ref="K931:M931"/>
    <mergeCell ref="N931:Q931"/>
    <mergeCell ref="R931:U931"/>
    <mergeCell ref="V931:W931"/>
    <mergeCell ref="D932:E932"/>
    <mergeCell ref="F932:J932"/>
    <mergeCell ref="K932:M932"/>
    <mergeCell ref="N932:Q932"/>
    <mergeCell ref="R932:U932"/>
    <mergeCell ref="V932:W932"/>
    <mergeCell ref="D933:E933"/>
    <mergeCell ref="F933:J933"/>
    <mergeCell ref="K933:M933"/>
    <mergeCell ref="N933:Q933"/>
    <mergeCell ref="R933:U933"/>
    <mergeCell ref="V933:W933"/>
    <mergeCell ref="D934:E934"/>
    <mergeCell ref="F934:J934"/>
    <mergeCell ref="K934:M934"/>
    <mergeCell ref="N934:Q934"/>
    <mergeCell ref="R934:U934"/>
    <mergeCell ref="V934:W934"/>
    <mergeCell ref="D935:E935"/>
    <mergeCell ref="F935:J935"/>
    <mergeCell ref="K935:M935"/>
    <mergeCell ref="N935:Q935"/>
    <mergeCell ref="R935:U935"/>
    <mergeCell ref="V935:W935"/>
    <mergeCell ref="D936:E936"/>
    <mergeCell ref="F936:J936"/>
    <mergeCell ref="K936:M936"/>
    <mergeCell ref="N936:Q936"/>
    <mergeCell ref="R936:U936"/>
    <mergeCell ref="V936:W936"/>
    <mergeCell ref="D925:E925"/>
    <mergeCell ref="F925:J925"/>
    <mergeCell ref="K925:M925"/>
    <mergeCell ref="N925:Q925"/>
    <mergeCell ref="R925:U925"/>
    <mergeCell ref="V925:W925"/>
    <mergeCell ref="D926:E926"/>
    <mergeCell ref="F926:J926"/>
    <mergeCell ref="K926:M926"/>
    <mergeCell ref="N926:Q926"/>
    <mergeCell ref="R926:U926"/>
    <mergeCell ref="V926:W926"/>
    <mergeCell ref="D927:E927"/>
    <mergeCell ref="F927:J927"/>
    <mergeCell ref="K927:M927"/>
    <mergeCell ref="N927:Q927"/>
    <mergeCell ref="R927:U927"/>
    <mergeCell ref="V927:W927"/>
    <mergeCell ref="D928:E928"/>
    <mergeCell ref="F928:J928"/>
    <mergeCell ref="K928:M928"/>
    <mergeCell ref="N928:Q928"/>
    <mergeCell ref="R928:U928"/>
    <mergeCell ref="V928:W928"/>
    <mergeCell ref="D929:E929"/>
    <mergeCell ref="F929:J929"/>
    <mergeCell ref="K929:M929"/>
    <mergeCell ref="N929:Q929"/>
    <mergeCell ref="R929:U929"/>
    <mergeCell ref="V929:W929"/>
    <mergeCell ref="D930:E930"/>
    <mergeCell ref="F930:J930"/>
    <mergeCell ref="K930:M930"/>
    <mergeCell ref="N930:Q930"/>
    <mergeCell ref="R930:U930"/>
    <mergeCell ref="V930:W930"/>
    <mergeCell ref="D919:E919"/>
    <mergeCell ref="F919:J919"/>
    <mergeCell ref="K919:M919"/>
    <mergeCell ref="N919:Q919"/>
    <mergeCell ref="R919:U919"/>
    <mergeCell ref="V919:W919"/>
    <mergeCell ref="D920:E920"/>
    <mergeCell ref="F920:J920"/>
    <mergeCell ref="K920:M920"/>
    <mergeCell ref="N920:Q920"/>
    <mergeCell ref="R920:U920"/>
    <mergeCell ref="V920:W920"/>
    <mergeCell ref="D921:E921"/>
    <mergeCell ref="F921:J921"/>
    <mergeCell ref="K921:M921"/>
    <mergeCell ref="N921:Q921"/>
    <mergeCell ref="R921:U921"/>
    <mergeCell ref="V921:W921"/>
    <mergeCell ref="D922:E922"/>
    <mergeCell ref="F922:J922"/>
    <mergeCell ref="K922:M922"/>
    <mergeCell ref="N922:Q922"/>
    <mergeCell ref="R922:U922"/>
    <mergeCell ref="V922:W922"/>
    <mergeCell ref="D923:E923"/>
    <mergeCell ref="F923:J923"/>
    <mergeCell ref="K923:M923"/>
    <mergeCell ref="N923:Q923"/>
    <mergeCell ref="R923:U923"/>
    <mergeCell ref="V923:W923"/>
    <mergeCell ref="D924:E924"/>
    <mergeCell ref="F924:J924"/>
    <mergeCell ref="K924:M924"/>
    <mergeCell ref="N924:Q924"/>
    <mergeCell ref="R924:U924"/>
    <mergeCell ref="V924:W924"/>
    <mergeCell ref="D913:E913"/>
    <mergeCell ref="F913:J913"/>
    <mergeCell ref="K913:M913"/>
    <mergeCell ref="N913:Q913"/>
    <mergeCell ref="R913:U913"/>
    <mergeCell ref="V913:W913"/>
    <mergeCell ref="T911:U912"/>
    <mergeCell ref="X911:Y912"/>
    <mergeCell ref="D914:E914"/>
    <mergeCell ref="F914:J914"/>
    <mergeCell ref="K914:M914"/>
    <mergeCell ref="N914:Q914"/>
    <mergeCell ref="R914:U914"/>
    <mergeCell ref="V914:W914"/>
    <mergeCell ref="D915:E915"/>
    <mergeCell ref="F915:J915"/>
    <mergeCell ref="K915:M915"/>
    <mergeCell ref="N915:Q915"/>
    <mergeCell ref="R915:U915"/>
    <mergeCell ref="V915:W915"/>
    <mergeCell ref="D916:E916"/>
    <mergeCell ref="F916:J916"/>
    <mergeCell ref="K916:M916"/>
    <mergeCell ref="N916:Q916"/>
    <mergeCell ref="R916:U916"/>
    <mergeCell ref="V916:W916"/>
    <mergeCell ref="D917:E917"/>
    <mergeCell ref="F917:J917"/>
    <mergeCell ref="K917:M917"/>
    <mergeCell ref="N917:Q917"/>
    <mergeCell ref="R917:U917"/>
    <mergeCell ref="V917:W917"/>
    <mergeCell ref="D918:E918"/>
    <mergeCell ref="F918:J918"/>
    <mergeCell ref="K918:M918"/>
    <mergeCell ref="N918:Q918"/>
    <mergeCell ref="R918:U918"/>
    <mergeCell ref="V918:W918"/>
    <mergeCell ref="D901:E901"/>
    <mergeCell ref="F901:J901"/>
    <mergeCell ref="K901:M901"/>
    <mergeCell ref="N901:Q901"/>
    <mergeCell ref="R901:U901"/>
    <mergeCell ref="V901:W901"/>
    <mergeCell ref="X901:Y901"/>
    <mergeCell ref="Z901:AA901"/>
    <mergeCell ref="AB901:AC901"/>
    <mergeCell ref="AD901:AE901"/>
    <mergeCell ref="AF901:AG901"/>
    <mergeCell ref="AH901:AJ901"/>
    <mergeCell ref="D902:E902"/>
    <mergeCell ref="F902:J902"/>
    <mergeCell ref="K902:M902"/>
    <mergeCell ref="N902:Q902"/>
    <mergeCell ref="R902:U902"/>
    <mergeCell ref="V902:W902"/>
    <mergeCell ref="X902:Y902"/>
    <mergeCell ref="Z902:AA902"/>
    <mergeCell ref="AB902:AC902"/>
    <mergeCell ref="AD902:AE902"/>
    <mergeCell ref="AF902:AG902"/>
    <mergeCell ref="AH902:AJ902"/>
    <mergeCell ref="B903:E903"/>
    <mergeCell ref="B904:F904"/>
    <mergeCell ref="H904:R904"/>
    <mergeCell ref="AB905:AG909"/>
    <mergeCell ref="B906:E906"/>
    <mergeCell ref="H906:N906"/>
    <mergeCell ref="O906:R906"/>
    <mergeCell ref="T906:AA906"/>
    <mergeCell ref="Z911:AA912"/>
    <mergeCell ref="AB911:AB912"/>
    <mergeCell ref="AC911:AC912"/>
    <mergeCell ref="AE911:AE912"/>
    <mergeCell ref="B911:B912"/>
    <mergeCell ref="D911:E912"/>
    <mergeCell ref="G911:H912"/>
    <mergeCell ref="J911:M912"/>
    <mergeCell ref="N911:O912"/>
    <mergeCell ref="Q911:S912"/>
    <mergeCell ref="AF911:AF912"/>
    <mergeCell ref="AG911:AH912"/>
    <mergeCell ref="D898:E898"/>
    <mergeCell ref="F898:J898"/>
    <mergeCell ref="K898:M898"/>
    <mergeCell ref="N898:Q898"/>
    <mergeCell ref="R898:U898"/>
    <mergeCell ref="V898:W898"/>
    <mergeCell ref="X898:Y898"/>
    <mergeCell ref="Z898:AA898"/>
    <mergeCell ref="AB898:AC898"/>
    <mergeCell ref="AD898:AE898"/>
    <mergeCell ref="AF898:AG898"/>
    <mergeCell ref="AH898:AJ898"/>
    <mergeCell ref="D899:E899"/>
    <mergeCell ref="F899:J899"/>
    <mergeCell ref="K899:M899"/>
    <mergeCell ref="N899:Q899"/>
    <mergeCell ref="R899:U899"/>
    <mergeCell ref="V899:W899"/>
    <mergeCell ref="X899:Y899"/>
    <mergeCell ref="Z899:AA899"/>
    <mergeCell ref="AB899:AC899"/>
    <mergeCell ref="AD899:AE899"/>
    <mergeCell ref="AF899:AG899"/>
    <mergeCell ref="AH899:AJ899"/>
    <mergeCell ref="D900:E900"/>
    <mergeCell ref="F900:J900"/>
    <mergeCell ref="K900:M900"/>
    <mergeCell ref="N900:Q900"/>
    <mergeCell ref="R900:U900"/>
    <mergeCell ref="V900:W900"/>
    <mergeCell ref="X900:Y900"/>
    <mergeCell ref="Z900:AA900"/>
    <mergeCell ref="AB900:AC900"/>
    <mergeCell ref="AD900:AE900"/>
    <mergeCell ref="AF900:AG900"/>
    <mergeCell ref="AH900:AJ900"/>
    <mergeCell ref="D895:E895"/>
    <mergeCell ref="F895:J895"/>
    <mergeCell ref="K895:M895"/>
    <mergeCell ref="N895:Q895"/>
    <mergeCell ref="R895:U895"/>
    <mergeCell ref="V895:W895"/>
    <mergeCell ref="X895:Y895"/>
    <mergeCell ref="Z895:AA895"/>
    <mergeCell ref="AB895:AC895"/>
    <mergeCell ref="AD895:AE895"/>
    <mergeCell ref="AF895:AG895"/>
    <mergeCell ref="AH895:AJ895"/>
    <mergeCell ref="D896:E896"/>
    <mergeCell ref="F896:J896"/>
    <mergeCell ref="K896:M896"/>
    <mergeCell ref="N896:Q896"/>
    <mergeCell ref="R896:U896"/>
    <mergeCell ref="V896:W896"/>
    <mergeCell ref="X896:Y896"/>
    <mergeCell ref="Z896:AA896"/>
    <mergeCell ref="AB896:AC896"/>
    <mergeCell ref="AD896:AE896"/>
    <mergeCell ref="AF896:AG896"/>
    <mergeCell ref="AH896:AJ896"/>
    <mergeCell ref="D897:E897"/>
    <mergeCell ref="F897:J897"/>
    <mergeCell ref="K897:M897"/>
    <mergeCell ref="N897:Q897"/>
    <mergeCell ref="R897:U897"/>
    <mergeCell ref="V897:W897"/>
    <mergeCell ref="X897:Y897"/>
    <mergeCell ref="Z897:AA897"/>
    <mergeCell ref="AB897:AC897"/>
    <mergeCell ref="AD897:AE897"/>
    <mergeCell ref="AF897:AG897"/>
    <mergeCell ref="AH897:AJ897"/>
    <mergeCell ref="D892:E892"/>
    <mergeCell ref="F892:J892"/>
    <mergeCell ref="K892:M892"/>
    <mergeCell ref="N892:Q892"/>
    <mergeCell ref="R892:U892"/>
    <mergeCell ref="V892:W892"/>
    <mergeCell ref="X892:Y892"/>
    <mergeCell ref="Z892:AA892"/>
    <mergeCell ref="AB892:AC892"/>
    <mergeCell ref="AD892:AE892"/>
    <mergeCell ref="AF892:AG892"/>
    <mergeCell ref="AH892:AJ892"/>
    <mergeCell ref="D893:E893"/>
    <mergeCell ref="F893:J893"/>
    <mergeCell ref="K893:M893"/>
    <mergeCell ref="N893:Q893"/>
    <mergeCell ref="R893:U893"/>
    <mergeCell ref="V893:W893"/>
    <mergeCell ref="X893:Y893"/>
    <mergeCell ref="Z893:AA893"/>
    <mergeCell ref="AB893:AC893"/>
    <mergeCell ref="AD893:AE893"/>
    <mergeCell ref="AF893:AG893"/>
    <mergeCell ref="AH893:AJ893"/>
    <mergeCell ref="D894:E894"/>
    <mergeCell ref="F894:J894"/>
    <mergeCell ref="K894:M894"/>
    <mergeCell ref="N894:Q894"/>
    <mergeCell ref="R894:U894"/>
    <mergeCell ref="V894:W894"/>
    <mergeCell ref="X894:Y894"/>
    <mergeCell ref="Z894:AA894"/>
    <mergeCell ref="AB894:AC894"/>
    <mergeCell ref="AD894:AE894"/>
    <mergeCell ref="AF894:AG894"/>
    <mergeCell ref="AH894:AJ894"/>
    <mergeCell ref="D889:E889"/>
    <mergeCell ref="F889:J889"/>
    <mergeCell ref="K889:M889"/>
    <mergeCell ref="N889:Q889"/>
    <mergeCell ref="R889:U889"/>
    <mergeCell ref="V889:W889"/>
    <mergeCell ref="X889:Y889"/>
    <mergeCell ref="Z889:AA889"/>
    <mergeCell ref="AB889:AC889"/>
    <mergeCell ref="AD889:AE889"/>
    <mergeCell ref="AF889:AG889"/>
    <mergeCell ref="AH889:AJ889"/>
    <mergeCell ref="D890:E890"/>
    <mergeCell ref="F890:J890"/>
    <mergeCell ref="K890:M890"/>
    <mergeCell ref="N890:Q890"/>
    <mergeCell ref="R890:U890"/>
    <mergeCell ref="V890:W890"/>
    <mergeCell ref="X890:Y890"/>
    <mergeCell ref="Z890:AA890"/>
    <mergeCell ref="AB890:AC890"/>
    <mergeCell ref="AD890:AE890"/>
    <mergeCell ref="AF890:AG890"/>
    <mergeCell ref="AH890:AJ890"/>
    <mergeCell ref="D891:E891"/>
    <mergeCell ref="F891:J891"/>
    <mergeCell ref="K891:M891"/>
    <mergeCell ref="N891:Q891"/>
    <mergeCell ref="R891:U891"/>
    <mergeCell ref="V891:W891"/>
    <mergeCell ref="X891:Y891"/>
    <mergeCell ref="Z891:AA891"/>
    <mergeCell ref="AB891:AC891"/>
    <mergeCell ref="AD891:AE891"/>
    <mergeCell ref="AF891:AG891"/>
    <mergeCell ref="AH891:AJ891"/>
    <mergeCell ref="D886:E886"/>
    <mergeCell ref="F886:J886"/>
    <mergeCell ref="K886:M886"/>
    <mergeCell ref="N886:Q886"/>
    <mergeCell ref="R886:U886"/>
    <mergeCell ref="V886:W886"/>
    <mergeCell ref="X886:Y886"/>
    <mergeCell ref="Z886:AA886"/>
    <mergeCell ref="AB886:AC886"/>
    <mergeCell ref="AD886:AE886"/>
    <mergeCell ref="AF886:AG886"/>
    <mergeCell ref="AH886:AJ886"/>
    <mergeCell ref="D887:E887"/>
    <mergeCell ref="F887:J887"/>
    <mergeCell ref="K887:M887"/>
    <mergeCell ref="N887:Q887"/>
    <mergeCell ref="R887:U887"/>
    <mergeCell ref="V887:W887"/>
    <mergeCell ref="X887:Y887"/>
    <mergeCell ref="Z887:AA887"/>
    <mergeCell ref="AB887:AC887"/>
    <mergeCell ref="AD887:AE887"/>
    <mergeCell ref="AF887:AG887"/>
    <mergeCell ref="AH887:AJ887"/>
    <mergeCell ref="D888:E888"/>
    <mergeCell ref="F888:J888"/>
    <mergeCell ref="K888:M888"/>
    <mergeCell ref="N888:Q888"/>
    <mergeCell ref="R888:U888"/>
    <mergeCell ref="V888:W888"/>
    <mergeCell ref="X888:Y888"/>
    <mergeCell ref="Z888:AA888"/>
    <mergeCell ref="AB888:AC888"/>
    <mergeCell ref="AD888:AE888"/>
    <mergeCell ref="AF888:AG888"/>
    <mergeCell ref="AH888:AJ888"/>
    <mergeCell ref="D883:E883"/>
    <mergeCell ref="F883:J883"/>
    <mergeCell ref="K883:M883"/>
    <mergeCell ref="N883:Q883"/>
    <mergeCell ref="R883:U883"/>
    <mergeCell ref="V883:W883"/>
    <mergeCell ref="X883:Y883"/>
    <mergeCell ref="Z883:AA883"/>
    <mergeCell ref="AB883:AC883"/>
    <mergeCell ref="AD883:AE883"/>
    <mergeCell ref="AF883:AG883"/>
    <mergeCell ref="AH883:AJ883"/>
    <mergeCell ref="D884:E884"/>
    <mergeCell ref="F884:J884"/>
    <mergeCell ref="K884:M884"/>
    <mergeCell ref="N884:Q884"/>
    <mergeCell ref="R884:U884"/>
    <mergeCell ref="V884:W884"/>
    <mergeCell ref="X884:Y884"/>
    <mergeCell ref="Z884:AA884"/>
    <mergeCell ref="AB884:AC884"/>
    <mergeCell ref="AD884:AE884"/>
    <mergeCell ref="AF884:AG884"/>
    <mergeCell ref="AH884:AJ884"/>
    <mergeCell ref="D885:E885"/>
    <mergeCell ref="F885:J885"/>
    <mergeCell ref="K885:M885"/>
    <mergeCell ref="N885:Q885"/>
    <mergeCell ref="R885:U885"/>
    <mergeCell ref="V885:W885"/>
    <mergeCell ref="X885:Y885"/>
    <mergeCell ref="Z885:AA885"/>
    <mergeCell ref="AB885:AC885"/>
    <mergeCell ref="AD885:AE885"/>
    <mergeCell ref="AF885:AG885"/>
    <mergeCell ref="AH885:AJ885"/>
    <mergeCell ref="D880:E880"/>
    <mergeCell ref="F880:J880"/>
    <mergeCell ref="K880:M880"/>
    <mergeCell ref="N880:Q880"/>
    <mergeCell ref="R880:U880"/>
    <mergeCell ref="V880:W880"/>
    <mergeCell ref="X880:Y880"/>
    <mergeCell ref="Z880:AA880"/>
    <mergeCell ref="AB880:AC880"/>
    <mergeCell ref="AD880:AE880"/>
    <mergeCell ref="AF880:AG880"/>
    <mergeCell ref="AH880:AJ880"/>
    <mergeCell ref="D881:E881"/>
    <mergeCell ref="F881:J881"/>
    <mergeCell ref="K881:M881"/>
    <mergeCell ref="N881:Q881"/>
    <mergeCell ref="R881:U881"/>
    <mergeCell ref="V881:W881"/>
    <mergeCell ref="X881:Y881"/>
    <mergeCell ref="Z881:AA881"/>
    <mergeCell ref="AB881:AC881"/>
    <mergeCell ref="AD881:AE881"/>
    <mergeCell ref="AF881:AG881"/>
    <mergeCell ref="AH881:AJ881"/>
    <mergeCell ref="D882:E882"/>
    <mergeCell ref="F882:J882"/>
    <mergeCell ref="K882:M882"/>
    <mergeCell ref="N882:Q882"/>
    <mergeCell ref="R882:U882"/>
    <mergeCell ref="V882:W882"/>
    <mergeCell ref="X882:Y882"/>
    <mergeCell ref="Z882:AA882"/>
    <mergeCell ref="AB882:AC882"/>
    <mergeCell ref="AD882:AE882"/>
    <mergeCell ref="AF882:AG882"/>
    <mergeCell ref="AH882:AJ882"/>
    <mergeCell ref="D877:E877"/>
    <mergeCell ref="F877:J877"/>
    <mergeCell ref="K877:M877"/>
    <mergeCell ref="N877:Q877"/>
    <mergeCell ref="R877:U877"/>
    <mergeCell ref="V877:W877"/>
    <mergeCell ref="X877:Y877"/>
    <mergeCell ref="Z877:AA877"/>
    <mergeCell ref="AB877:AC877"/>
    <mergeCell ref="AD877:AE877"/>
    <mergeCell ref="AF877:AG877"/>
    <mergeCell ref="AH877:AJ877"/>
    <mergeCell ref="D878:E878"/>
    <mergeCell ref="F878:J878"/>
    <mergeCell ref="K878:M878"/>
    <mergeCell ref="N878:Q878"/>
    <mergeCell ref="R878:U878"/>
    <mergeCell ref="V878:W878"/>
    <mergeCell ref="X878:Y878"/>
    <mergeCell ref="Z878:AA878"/>
    <mergeCell ref="AB878:AC878"/>
    <mergeCell ref="AD878:AE878"/>
    <mergeCell ref="AF878:AG878"/>
    <mergeCell ref="AH878:AJ878"/>
    <mergeCell ref="D879:E879"/>
    <mergeCell ref="F879:J879"/>
    <mergeCell ref="K879:M879"/>
    <mergeCell ref="N879:Q879"/>
    <mergeCell ref="R879:U879"/>
    <mergeCell ref="V879:W879"/>
    <mergeCell ref="X879:Y879"/>
    <mergeCell ref="Z879:AA879"/>
    <mergeCell ref="AB879:AC879"/>
    <mergeCell ref="AD879:AE879"/>
    <mergeCell ref="AF879:AG879"/>
    <mergeCell ref="AH879:AJ879"/>
    <mergeCell ref="D874:E874"/>
    <mergeCell ref="F874:J874"/>
    <mergeCell ref="K874:M874"/>
    <mergeCell ref="N874:Q874"/>
    <mergeCell ref="R874:U874"/>
    <mergeCell ref="V874:W874"/>
    <mergeCell ref="X874:Y874"/>
    <mergeCell ref="Z874:AA874"/>
    <mergeCell ref="AB874:AC874"/>
    <mergeCell ref="AD874:AE874"/>
    <mergeCell ref="AF874:AG874"/>
    <mergeCell ref="AH874:AJ874"/>
    <mergeCell ref="D875:E875"/>
    <mergeCell ref="F875:J875"/>
    <mergeCell ref="K875:M875"/>
    <mergeCell ref="N875:Q875"/>
    <mergeCell ref="R875:U875"/>
    <mergeCell ref="V875:W875"/>
    <mergeCell ref="X875:Y875"/>
    <mergeCell ref="Z875:AA875"/>
    <mergeCell ref="AB875:AC875"/>
    <mergeCell ref="AD875:AE875"/>
    <mergeCell ref="AF875:AG875"/>
    <mergeCell ref="AH875:AJ875"/>
    <mergeCell ref="D876:E876"/>
    <mergeCell ref="F876:J876"/>
    <mergeCell ref="K876:M876"/>
    <mergeCell ref="N876:Q876"/>
    <mergeCell ref="R876:U876"/>
    <mergeCell ref="V876:W876"/>
    <mergeCell ref="X876:Y876"/>
    <mergeCell ref="Z876:AA876"/>
    <mergeCell ref="AB876:AC876"/>
    <mergeCell ref="AD876:AE876"/>
    <mergeCell ref="AF876:AG876"/>
    <mergeCell ref="AH876:AJ876"/>
    <mergeCell ref="D871:E871"/>
    <mergeCell ref="F871:J871"/>
    <mergeCell ref="K871:M871"/>
    <mergeCell ref="N871:Q871"/>
    <mergeCell ref="R871:U871"/>
    <mergeCell ref="V871:W871"/>
    <mergeCell ref="X871:Y871"/>
    <mergeCell ref="Z871:AA871"/>
    <mergeCell ref="AB871:AC871"/>
    <mergeCell ref="AD871:AE871"/>
    <mergeCell ref="AF871:AG871"/>
    <mergeCell ref="AH871:AJ871"/>
    <mergeCell ref="D872:E872"/>
    <mergeCell ref="F872:J872"/>
    <mergeCell ref="K872:M872"/>
    <mergeCell ref="N872:Q872"/>
    <mergeCell ref="R872:U872"/>
    <mergeCell ref="V872:W872"/>
    <mergeCell ref="X872:Y872"/>
    <mergeCell ref="Z872:AA872"/>
    <mergeCell ref="AB872:AC872"/>
    <mergeCell ref="AD872:AE872"/>
    <mergeCell ref="AF872:AG872"/>
    <mergeCell ref="AH872:AJ872"/>
    <mergeCell ref="D873:E873"/>
    <mergeCell ref="F873:J873"/>
    <mergeCell ref="K873:M873"/>
    <mergeCell ref="N873:Q873"/>
    <mergeCell ref="R873:U873"/>
    <mergeCell ref="V873:W873"/>
    <mergeCell ref="X873:Y873"/>
    <mergeCell ref="Z873:AA873"/>
    <mergeCell ref="AB873:AC873"/>
    <mergeCell ref="AD873:AE873"/>
    <mergeCell ref="AF873:AG873"/>
    <mergeCell ref="AH873:AJ873"/>
    <mergeCell ref="D868:E868"/>
    <mergeCell ref="F868:J868"/>
    <mergeCell ref="K868:M868"/>
    <mergeCell ref="N868:Q868"/>
    <mergeCell ref="R868:U868"/>
    <mergeCell ref="V868:W868"/>
    <mergeCell ref="X868:Y868"/>
    <mergeCell ref="Z868:AA868"/>
    <mergeCell ref="AB868:AC868"/>
    <mergeCell ref="AD868:AE868"/>
    <mergeCell ref="AF868:AG868"/>
    <mergeCell ref="AH868:AJ868"/>
    <mergeCell ref="D869:E869"/>
    <mergeCell ref="F869:J869"/>
    <mergeCell ref="K869:M869"/>
    <mergeCell ref="N869:Q869"/>
    <mergeCell ref="R869:U869"/>
    <mergeCell ref="V869:W869"/>
    <mergeCell ref="X869:Y869"/>
    <mergeCell ref="Z869:AA869"/>
    <mergeCell ref="AB869:AC869"/>
    <mergeCell ref="AD869:AE869"/>
    <mergeCell ref="AF869:AG869"/>
    <mergeCell ref="AH869:AJ869"/>
    <mergeCell ref="D870:E870"/>
    <mergeCell ref="F870:J870"/>
    <mergeCell ref="K870:M870"/>
    <mergeCell ref="N870:Q870"/>
    <mergeCell ref="R870:U870"/>
    <mergeCell ref="V870:W870"/>
    <mergeCell ref="X870:Y870"/>
    <mergeCell ref="Z870:AA870"/>
    <mergeCell ref="AB870:AC870"/>
    <mergeCell ref="AD870:AE870"/>
    <mergeCell ref="AF870:AG870"/>
    <mergeCell ref="AH870:AJ870"/>
    <mergeCell ref="D865:E865"/>
    <mergeCell ref="F865:J865"/>
    <mergeCell ref="K865:M865"/>
    <mergeCell ref="N865:Q865"/>
    <mergeCell ref="R865:U865"/>
    <mergeCell ref="V865:W865"/>
    <mergeCell ref="X865:Y865"/>
    <mergeCell ref="Z865:AA865"/>
    <mergeCell ref="AB865:AC865"/>
    <mergeCell ref="AD865:AE865"/>
    <mergeCell ref="AF865:AG865"/>
    <mergeCell ref="AH865:AJ865"/>
    <mergeCell ref="D866:E866"/>
    <mergeCell ref="F866:J866"/>
    <mergeCell ref="K866:M866"/>
    <mergeCell ref="N866:Q866"/>
    <mergeCell ref="R866:U866"/>
    <mergeCell ref="V866:W866"/>
    <mergeCell ref="X866:Y866"/>
    <mergeCell ref="Z866:AA866"/>
    <mergeCell ref="AB866:AC866"/>
    <mergeCell ref="AD866:AE866"/>
    <mergeCell ref="AF866:AG866"/>
    <mergeCell ref="AH866:AJ866"/>
    <mergeCell ref="D867:E867"/>
    <mergeCell ref="F867:J867"/>
    <mergeCell ref="K867:M867"/>
    <mergeCell ref="N867:Q867"/>
    <mergeCell ref="R867:U867"/>
    <mergeCell ref="V867:W867"/>
    <mergeCell ref="X867:Y867"/>
    <mergeCell ref="Z867:AA867"/>
    <mergeCell ref="AB867:AC867"/>
    <mergeCell ref="AD867:AE867"/>
    <mergeCell ref="AF867:AG867"/>
    <mergeCell ref="AH867:AJ867"/>
    <mergeCell ref="B855:F855"/>
    <mergeCell ref="H855:R855"/>
    <mergeCell ref="AB856:AG860"/>
    <mergeCell ref="B857:E857"/>
    <mergeCell ref="H857:N857"/>
    <mergeCell ref="O857:R857"/>
    <mergeCell ref="T857:AA857"/>
    <mergeCell ref="B862:B863"/>
    <mergeCell ref="D862:E863"/>
    <mergeCell ref="G862:H863"/>
    <mergeCell ref="J862:M863"/>
    <mergeCell ref="N862:O863"/>
    <mergeCell ref="Q862:S863"/>
    <mergeCell ref="T862:U863"/>
    <mergeCell ref="X862:Y863"/>
    <mergeCell ref="Z862:AA863"/>
    <mergeCell ref="AB862:AB863"/>
    <mergeCell ref="AC862:AC863"/>
    <mergeCell ref="AE862:AE863"/>
    <mergeCell ref="AF862:AF863"/>
    <mergeCell ref="AG862:AH863"/>
    <mergeCell ref="D864:E864"/>
    <mergeCell ref="F864:J864"/>
    <mergeCell ref="K864:M864"/>
    <mergeCell ref="N864:Q864"/>
    <mergeCell ref="R864:U864"/>
    <mergeCell ref="V864:W864"/>
    <mergeCell ref="X864:Y864"/>
    <mergeCell ref="Z864:AA864"/>
    <mergeCell ref="AB864:AC864"/>
    <mergeCell ref="AD864:AE864"/>
    <mergeCell ref="AF864:AG864"/>
    <mergeCell ref="AH864:AJ864"/>
    <mergeCell ref="D846:E846"/>
    <mergeCell ref="F846:J846"/>
    <mergeCell ref="K846:M846"/>
    <mergeCell ref="N846:Q846"/>
    <mergeCell ref="R846:U846"/>
    <mergeCell ref="V846:W846"/>
    <mergeCell ref="D847:E847"/>
    <mergeCell ref="F847:J847"/>
    <mergeCell ref="K847:M847"/>
    <mergeCell ref="N847:Q847"/>
    <mergeCell ref="R847:U847"/>
    <mergeCell ref="V847:W847"/>
    <mergeCell ref="D848:E848"/>
    <mergeCell ref="F848:J848"/>
    <mergeCell ref="K848:M848"/>
    <mergeCell ref="N848:Q848"/>
    <mergeCell ref="R848:U848"/>
    <mergeCell ref="V848:W848"/>
    <mergeCell ref="D849:E849"/>
    <mergeCell ref="F849:J849"/>
    <mergeCell ref="K849:M849"/>
    <mergeCell ref="N849:Q849"/>
    <mergeCell ref="R849:U849"/>
    <mergeCell ref="V849:W849"/>
    <mergeCell ref="D850:E850"/>
    <mergeCell ref="F850:J850"/>
    <mergeCell ref="K850:M850"/>
    <mergeCell ref="N850:Q850"/>
    <mergeCell ref="R850:U850"/>
    <mergeCell ref="V850:W850"/>
    <mergeCell ref="D851:E851"/>
    <mergeCell ref="F851:J851"/>
    <mergeCell ref="K851:M851"/>
    <mergeCell ref="N851:Q851"/>
    <mergeCell ref="R851:U851"/>
    <mergeCell ref="V851:W851"/>
    <mergeCell ref="D840:E840"/>
    <mergeCell ref="F840:J840"/>
    <mergeCell ref="K840:M840"/>
    <mergeCell ref="N840:Q840"/>
    <mergeCell ref="R840:U840"/>
    <mergeCell ref="V840:W840"/>
    <mergeCell ref="D841:E841"/>
    <mergeCell ref="F841:J841"/>
    <mergeCell ref="K841:M841"/>
    <mergeCell ref="N841:Q841"/>
    <mergeCell ref="R841:U841"/>
    <mergeCell ref="V841:W841"/>
    <mergeCell ref="D842:E842"/>
    <mergeCell ref="F842:J842"/>
    <mergeCell ref="K842:M842"/>
    <mergeCell ref="N842:Q842"/>
    <mergeCell ref="R842:U842"/>
    <mergeCell ref="V842:W842"/>
    <mergeCell ref="D843:E843"/>
    <mergeCell ref="F843:J843"/>
    <mergeCell ref="K843:M843"/>
    <mergeCell ref="N843:Q843"/>
    <mergeCell ref="R843:U843"/>
    <mergeCell ref="V843:W843"/>
    <mergeCell ref="D844:E844"/>
    <mergeCell ref="F844:J844"/>
    <mergeCell ref="K844:M844"/>
    <mergeCell ref="N844:Q844"/>
    <mergeCell ref="R844:U844"/>
    <mergeCell ref="V844:W844"/>
    <mergeCell ref="D845:E845"/>
    <mergeCell ref="F845:J845"/>
    <mergeCell ref="K845:M845"/>
    <mergeCell ref="N845:Q845"/>
    <mergeCell ref="R845:U845"/>
    <mergeCell ref="V845:W845"/>
    <mergeCell ref="D834:E834"/>
    <mergeCell ref="F834:J834"/>
    <mergeCell ref="K834:M834"/>
    <mergeCell ref="N834:Q834"/>
    <mergeCell ref="R834:U834"/>
    <mergeCell ref="V834:W834"/>
    <mergeCell ref="D835:E835"/>
    <mergeCell ref="F835:J835"/>
    <mergeCell ref="K835:M835"/>
    <mergeCell ref="N835:Q835"/>
    <mergeCell ref="R835:U835"/>
    <mergeCell ref="V835:W835"/>
    <mergeCell ref="D836:E836"/>
    <mergeCell ref="F836:J836"/>
    <mergeCell ref="K836:M836"/>
    <mergeCell ref="N836:Q836"/>
    <mergeCell ref="R836:U836"/>
    <mergeCell ref="V836:W836"/>
    <mergeCell ref="D837:E837"/>
    <mergeCell ref="F837:J837"/>
    <mergeCell ref="K837:M837"/>
    <mergeCell ref="N837:Q837"/>
    <mergeCell ref="R837:U837"/>
    <mergeCell ref="V837:W837"/>
    <mergeCell ref="D838:E838"/>
    <mergeCell ref="F838:J838"/>
    <mergeCell ref="K838:M838"/>
    <mergeCell ref="N838:Q838"/>
    <mergeCell ref="R838:U838"/>
    <mergeCell ref="V838:W838"/>
    <mergeCell ref="D839:E839"/>
    <mergeCell ref="F839:J839"/>
    <mergeCell ref="K839:M839"/>
    <mergeCell ref="N839:Q839"/>
    <mergeCell ref="R839:U839"/>
    <mergeCell ref="V839:W839"/>
    <mergeCell ref="D828:E828"/>
    <mergeCell ref="F828:J828"/>
    <mergeCell ref="K828:M828"/>
    <mergeCell ref="N828:Q828"/>
    <mergeCell ref="R828:U828"/>
    <mergeCell ref="V828:W828"/>
    <mergeCell ref="T826:U827"/>
    <mergeCell ref="X826:Y827"/>
    <mergeCell ref="D829:E829"/>
    <mergeCell ref="F829:J829"/>
    <mergeCell ref="K829:M829"/>
    <mergeCell ref="N829:Q829"/>
    <mergeCell ref="R829:U829"/>
    <mergeCell ref="V829:W829"/>
    <mergeCell ref="D830:E830"/>
    <mergeCell ref="F830:J830"/>
    <mergeCell ref="K830:M830"/>
    <mergeCell ref="N830:Q830"/>
    <mergeCell ref="R830:U830"/>
    <mergeCell ref="V830:W830"/>
    <mergeCell ref="D831:E831"/>
    <mergeCell ref="F831:J831"/>
    <mergeCell ref="K831:M831"/>
    <mergeCell ref="N831:Q831"/>
    <mergeCell ref="R831:U831"/>
    <mergeCell ref="V831:W831"/>
    <mergeCell ref="D832:E832"/>
    <mergeCell ref="F832:J832"/>
    <mergeCell ref="K832:M832"/>
    <mergeCell ref="N832:Q832"/>
    <mergeCell ref="R832:U832"/>
    <mergeCell ref="V832:W832"/>
    <mergeCell ref="D833:E833"/>
    <mergeCell ref="F833:J833"/>
    <mergeCell ref="K833:M833"/>
    <mergeCell ref="N833:Q833"/>
    <mergeCell ref="R833:U833"/>
    <mergeCell ref="V833:W833"/>
    <mergeCell ref="D816:E816"/>
    <mergeCell ref="F816:J816"/>
    <mergeCell ref="K816:M816"/>
    <mergeCell ref="N816:Q816"/>
    <mergeCell ref="R816:U816"/>
    <mergeCell ref="V816:W816"/>
    <mergeCell ref="X816:Y816"/>
    <mergeCell ref="Z816:AA816"/>
    <mergeCell ref="AB816:AC816"/>
    <mergeCell ref="AD816:AE816"/>
    <mergeCell ref="AF816:AG816"/>
    <mergeCell ref="AH816:AJ816"/>
    <mergeCell ref="D817:E817"/>
    <mergeCell ref="F817:J817"/>
    <mergeCell ref="K817:M817"/>
    <mergeCell ref="N817:Q817"/>
    <mergeCell ref="R817:U817"/>
    <mergeCell ref="V817:W817"/>
    <mergeCell ref="X817:Y817"/>
    <mergeCell ref="Z817:AA817"/>
    <mergeCell ref="AB817:AC817"/>
    <mergeCell ref="AD817:AE817"/>
    <mergeCell ref="AF817:AG817"/>
    <mergeCell ref="AH817:AJ817"/>
    <mergeCell ref="B818:E818"/>
    <mergeCell ref="B819:F819"/>
    <mergeCell ref="H819:R819"/>
    <mergeCell ref="AB820:AG824"/>
    <mergeCell ref="B821:E821"/>
    <mergeCell ref="H821:N821"/>
    <mergeCell ref="O821:R821"/>
    <mergeCell ref="T821:AA821"/>
    <mergeCell ref="Z826:AA827"/>
    <mergeCell ref="AB826:AB827"/>
    <mergeCell ref="AC826:AC827"/>
    <mergeCell ref="AE826:AE827"/>
    <mergeCell ref="B826:B827"/>
    <mergeCell ref="D826:E827"/>
    <mergeCell ref="G826:H827"/>
    <mergeCell ref="J826:M827"/>
    <mergeCell ref="N826:O827"/>
    <mergeCell ref="Q826:S827"/>
    <mergeCell ref="AF826:AF827"/>
    <mergeCell ref="AG826:AH827"/>
    <mergeCell ref="D813:E813"/>
    <mergeCell ref="F813:J813"/>
    <mergeCell ref="K813:M813"/>
    <mergeCell ref="N813:Q813"/>
    <mergeCell ref="R813:U813"/>
    <mergeCell ref="V813:W813"/>
    <mergeCell ref="X813:Y813"/>
    <mergeCell ref="Z813:AA813"/>
    <mergeCell ref="AB813:AC813"/>
    <mergeCell ref="AD813:AE813"/>
    <mergeCell ref="AF813:AG813"/>
    <mergeCell ref="AH813:AJ813"/>
    <mergeCell ref="D814:E814"/>
    <mergeCell ref="F814:J814"/>
    <mergeCell ref="K814:M814"/>
    <mergeCell ref="N814:Q814"/>
    <mergeCell ref="R814:U814"/>
    <mergeCell ref="V814:W814"/>
    <mergeCell ref="X814:Y814"/>
    <mergeCell ref="Z814:AA814"/>
    <mergeCell ref="AB814:AC814"/>
    <mergeCell ref="AD814:AE814"/>
    <mergeCell ref="AF814:AG814"/>
    <mergeCell ref="AH814:AJ814"/>
    <mergeCell ref="D815:E815"/>
    <mergeCell ref="F815:J815"/>
    <mergeCell ref="K815:M815"/>
    <mergeCell ref="N815:Q815"/>
    <mergeCell ref="R815:U815"/>
    <mergeCell ref="V815:W815"/>
    <mergeCell ref="X815:Y815"/>
    <mergeCell ref="Z815:AA815"/>
    <mergeCell ref="AB815:AC815"/>
    <mergeCell ref="AD815:AE815"/>
    <mergeCell ref="AF815:AG815"/>
    <mergeCell ref="AH815:AJ815"/>
    <mergeCell ref="D810:E810"/>
    <mergeCell ref="F810:J810"/>
    <mergeCell ref="K810:M810"/>
    <mergeCell ref="N810:Q810"/>
    <mergeCell ref="R810:U810"/>
    <mergeCell ref="V810:W810"/>
    <mergeCell ref="X810:Y810"/>
    <mergeCell ref="Z810:AA810"/>
    <mergeCell ref="AB810:AC810"/>
    <mergeCell ref="AD810:AE810"/>
    <mergeCell ref="AF810:AG810"/>
    <mergeCell ref="AH810:AJ810"/>
    <mergeCell ref="D811:E811"/>
    <mergeCell ref="F811:J811"/>
    <mergeCell ref="K811:M811"/>
    <mergeCell ref="N811:Q811"/>
    <mergeCell ref="R811:U811"/>
    <mergeCell ref="V811:W811"/>
    <mergeCell ref="X811:Y811"/>
    <mergeCell ref="Z811:AA811"/>
    <mergeCell ref="AB811:AC811"/>
    <mergeCell ref="AD811:AE811"/>
    <mergeCell ref="AF811:AG811"/>
    <mergeCell ref="AH811:AJ811"/>
    <mergeCell ref="D812:E812"/>
    <mergeCell ref="F812:J812"/>
    <mergeCell ref="K812:M812"/>
    <mergeCell ref="N812:Q812"/>
    <mergeCell ref="R812:U812"/>
    <mergeCell ref="V812:W812"/>
    <mergeCell ref="X812:Y812"/>
    <mergeCell ref="Z812:AA812"/>
    <mergeCell ref="AB812:AC812"/>
    <mergeCell ref="AD812:AE812"/>
    <mergeCell ref="AF812:AG812"/>
    <mergeCell ref="AH812:AJ812"/>
    <mergeCell ref="D807:E807"/>
    <mergeCell ref="F807:J807"/>
    <mergeCell ref="K807:M807"/>
    <mergeCell ref="N807:Q807"/>
    <mergeCell ref="R807:U807"/>
    <mergeCell ref="V807:W807"/>
    <mergeCell ref="X807:Y807"/>
    <mergeCell ref="Z807:AA807"/>
    <mergeCell ref="AB807:AC807"/>
    <mergeCell ref="AD807:AE807"/>
    <mergeCell ref="AF807:AG807"/>
    <mergeCell ref="AH807:AJ807"/>
    <mergeCell ref="D808:E808"/>
    <mergeCell ref="F808:J808"/>
    <mergeCell ref="K808:M808"/>
    <mergeCell ref="N808:Q808"/>
    <mergeCell ref="R808:U808"/>
    <mergeCell ref="V808:W808"/>
    <mergeCell ref="X808:Y808"/>
    <mergeCell ref="Z808:AA808"/>
    <mergeCell ref="AB808:AC808"/>
    <mergeCell ref="AD808:AE808"/>
    <mergeCell ref="AF808:AG808"/>
    <mergeCell ref="AH808:AJ808"/>
    <mergeCell ref="D809:E809"/>
    <mergeCell ref="F809:J809"/>
    <mergeCell ref="K809:M809"/>
    <mergeCell ref="N809:Q809"/>
    <mergeCell ref="R809:U809"/>
    <mergeCell ref="V809:W809"/>
    <mergeCell ref="X809:Y809"/>
    <mergeCell ref="Z809:AA809"/>
    <mergeCell ref="AB809:AC809"/>
    <mergeCell ref="AD809:AE809"/>
    <mergeCell ref="AF809:AG809"/>
    <mergeCell ref="AH809:AJ809"/>
    <mergeCell ref="D804:E804"/>
    <mergeCell ref="F804:J804"/>
    <mergeCell ref="K804:M804"/>
    <mergeCell ref="N804:Q804"/>
    <mergeCell ref="R804:U804"/>
    <mergeCell ref="V804:W804"/>
    <mergeCell ref="X804:Y804"/>
    <mergeCell ref="Z804:AA804"/>
    <mergeCell ref="AB804:AC804"/>
    <mergeCell ref="AD804:AE804"/>
    <mergeCell ref="AF804:AG804"/>
    <mergeCell ref="AH804:AJ804"/>
    <mergeCell ref="D805:E805"/>
    <mergeCell ref="F805:J805"/>
    <mergeCell ref="K805:M805"/>
    <mergeCell ref="N805:Q805"/>
    <mergeCell ref="R805:U805"/>
    <mergeCell ref="V805:W805"/>
    <mergeCell ref="X805:Y805"/>
    <mergeCell ref="Z805:AA805"/>
    <mergeCell ref="AB805:AC805"/>
    <mergeCell ref="AD805:AE805"/>
    <mergeCell ref="AF805:AG805"/>
    <mergeCell ref="AH805:AJ805"/>
    <mergeCell ref="D806:E806"/>
    <mergeCell ref="F806:J806"/>
    <mergeCell ref="K806:M806"/>
    <mergeCell ref="N806:Q806"/>
    <mergeCell ref="R806:U806"/>
    <mergeCell ref="V806:W806"/>
    <mergeCell ref="X806:Y806"/>
    <mergeCell ref="Z806:AA806"/>
    <mergeCell ref="AB806:AC806"/>
    <mergeCell ref="AD806:AE806"/>
    <mergeCell ref="AF806:AG806"/>
    <mergeCell ref="AH806:AJ806"/>
    <mergeCell ref="D801:E801"/>
    <mergeCell ref="F801:J801"/>
    <mergeCell ref="K801:M801"/>
    <mergeCell ref="N801:Q801"/>
    <mergeCell ref="R801:U801"/>
    <mergeCell ref="V801:W801"/>
    <mergeCell ref="X801:Y801"/>
    <mergeCell ref="Z801:AA801"/>
    <mergeCell ref="AB801:AC801"/>
    <mergeCell ref="AD801:AE801"/>
    <mergeCell ref="AF801:AG801"/>
    <mergeCell ref="AH801:AJ801"/>
    <mergeCell ref="D802:E802"/>
    <mergeCell ref="F802:J802"/>
    <mergeCell ref="K802:M802"/>
    <mergeCell ref="N802:Q802"/>
    <mergeCell ref="R802:U802"/>
    <mergeCell ref="V802:W802"/>
    <mergeCell ref="X802:Y802"/>
    <mergeCell ref="Z802:AA802"/>
    <mergeCell ref="AB802:AC802"/>
    <mergeCell ref="AD802:AE802"/>
    <mergeCell ref="AF802:AG802"/>
    <mergeCell ref="AH802:AJ802"/>
    <mergeCell ref="D803:E803"/>
    <mergeCell ref="F803:J803"/>
    <mergeCell ref="K803:M803"/>
    <mergeCell ref="N803:Q803"/>
    <mergeCell ref="R803:U803"/>
    <mergeCell ref="V803:W803"/>
    <mergeCell ref="X803:Y803"/>
    <mergeCell ref="Z803:AA803"/>
    <mergeCell ref="AB803:AC803"/>
    <mergeCell ref="AD803:AE803"/>
    <mergeCell ref="AF803:AG803"/>
    <mergeCell ref="AH803:AJ803"/>
    <mergeCell ref="D798:E798"/>
    <mergeCell ref="F798:J798"/>
    <mergeCell ref="K798:M798"/>
    <mergeCell ref="N798:Q798"/>
    <mergeCell ref="R798:U798"/>
    <mergeCell ref="V798:W798"/>
    <mergeCell ref="X798:Y798"/>
    <mergeCell ref="Z798:AA798"/>
    <mergeCell ref="AB798:AC798"/>
    <mergeCell ref="AD798:AE798"/>
    <mergeCell ref="AF798:AG798"/>
    <mergeCell ref="AH798:AJ798"/>
    <mergeCell ref="D799:E799"/>
    <mergeCell ref="F799:J799"/>
    <mergeCell ref="K799:M799"/>
    <mergeCell ref="N799:Q799"/>
    <mergeCell ref="R799:U799"/>
    <mergeCell ref="V799:W799"/>
    <mergeCell ref="X799:Y799"/>
    <mergeCell ref="Z799:AA799"/>
    <mergeCell ref="AB799:AC799"/>
    <mergeCell ref="AD799:AE799"/>
    <mergeCell ref="AF799:AG799"/>
    <mergeCell ref="AH799:AJ799"/>
    <mergeCell ref="D800:E800"/>
    <mergeCell ref="F800:J800"/>
    <mergeCell ref="K800:M800"/>
    <mergeCell ref="N800:Q800"/>
    <mergeCell ref="R800:U800"/>
    <mergeCell ref="V800:W800"/>
    <mergeCell ref="X800:Y800"/>
    <mergeCell ref="Z800:AA800"/>
    <mergeCell ref="AB800:AC800"/>
    <mergeCell ref="AD800:AE800"/>
    <mergeCell ref="AF800:AG800"/>
    <mergeCell ref="AH800:AJ800"/>
    <mergeCell ref="D795:E795"/>
    <mergeCell ref="F795:J795"/>
    <mergeCell ref="K795:M795"/>
    <mergeCell ref="N795:Q795"/>
    <mergeCell ref="R795:U795"/>
    <mergeCell ref="V795:W795"/>
    <mergeCell ref="X795:Y795"/>
    <mergeCell ref="Z795:AA795"/>
    <mergeCell ref="AB795:AC795"/>
    <mergeCell ref="AD795:AE795"/>
    <mergeCell ref="AF795:AG795"/>
    <mergeCell ref="AH795:AJ795"/>
    <mergeCell ref="D796:E796"/>
    <mergeCell ref="F796:J796"/>
    <mergeCell ref="K796:M796"/>
    <mergeCell ref="N796:Q796"/>
    <mergeCell ref="R796:U796"/>
    <mergeCell ref="V796:W796"/>
    <mergeCell ref="X796:Y796"/>
    <mergeCell ref="Z796:AA796"/>
    <mergeCell ref="AB796:AC796"/>
    <mergeCell ref="AD796:AE796"/>
    <mergeCell ref="AF796:AG796"/>
    <mergeCell ref="AH796:AJ796"/>
    <mergeCell ref="D797:E797"/>
    <mergeCell ref="F797:J797"/>
    <mergeCell ref="K797:M797"/>
    <mergeCell ref="N797:Q797"/>
    <mergeCell ref="R797:U797"/>
    <mergeCell ref="V797:W797"/>
    <mergeCell ref="X797:Y797"/>
    <mergeCell ref="Z797:AA797"/>
    <mergeCell ref="AB797:AC797"/>
    <mergeCell ref="AD797:AE797"/>
    <mergeCell ref="AF797:AG797"/>
    <mergeCell ref="AH797:AJ797"/>
    <mergeCell ref="D792:E792"/>
    <mergeCell ref="F792:J792"/>
    <mergeCell ref="K792:M792"/>
    <mergeCell ref="N792:Q792"/>
    <mergeCell ref="R792:U792"/>
    <mergeCell ref="V792:W792"/>
    <mergeCell ref="X792:Y792"/>
    <mergeCell ref="Z792:AA792"/>
    <mergeCell ref="AB792:AC792"/>
    <mergeCell ref="AD792:AE792"/>
    <mergeCell ref="AF792:AG792"/>
    <mergeCell ref="AH792:AJ792"/>
    <mergeCell ref="D793:E793"/>
    <mergeCell ref="F793:J793"/>
    <mergeCell ref="K793:M793"/>
    <mergeCell ref="N793:Q793"/>
    <mergeCell ref="R793:U793"/>
    <mergeCell ref="V793:W793"/>
    <mergeCell ref="X793:Y793"/>
    <mergeCell ref="Z793:AA793"/>
    <mergeCell ref="AB793:AC793"/>
    <mergeCell ref="AD793:AE793"/>
    <mergeCell ref="AF793:AG793"/>
    <mergeCell ref="AH793:AJ793"/>
    <mergeCell ref="D794:E794"/>
    <mergeCell ref="F794:J794"/>
    <mergeCell ref="K794:M794"/>
    <mergeCell ref="N794:Q794"/>
    <mergeCell ref="R794:U794"/>
    <mergeCell ref="V794:W794"/>
    <mergeCell ref="X794:Y794"/>
    <mergeCell ref="Z794:AA794"/>
    <mergeCell ref="AB794:AC794"/>
    <mergeCell ref="AD794:AE794"/>
    <mergeCell ref="AF794:AG794"/>
    <mergeCell ref="AH794:AJ794"/>
    <mergeCell ref="D789:E789"/>
    <mergeCell ref="F789:J789"/>
    <mergeCell ref="K789:M789"/>
    <mergeCell ref="N789:Q789"/>
    <mergeCell ref="R789:U789"/>
    <mergeCell ref="V789:W789"/>
    <mergeCell ref="X789:Y789"/>
    <mergeCell ref="Z789:AA789"/>
    <mergeCell ref="AB789:AC789"/>
    <mergeCell ref="AD789:AE789"/>
    <mergeCell ref="AF789:AG789"/>
    <mergeCell ref="AH789:AJ789"/>
    <mergeCell ref="D790:E790"/>
    <mergeCell ref="F790:J790"/>
    <mergeCell ref="K790:M790"/>
    <mergeCell ref="N790:Q790"/>
    <mergeCell ref="R790:U790"/>
    <mergeCell ref="V790:W790"/>
    <mergeCell ref="X790:Y790"/>
    <mergeCell ref="Z790:AA790"/>
    <mergeCell ref="AB790:AC790"/>
    <mergeCell ref="AD790:AE790"/>
    <mergeCell ref="AF790:AG790"/>
    <mergeCell ref="AH790:AJ790"/>
    <mergeCell ref="D791:E791"/>
    <mergeCell ref="F791:J791"/>
    <mergeCell ref="K791:M791"/>
    <mergeCell ref="N791:Q791"/>
    <mergeCell ref="R791:U791"/>
    <mergeCell ref="V791:W791"/>
    <mergeCell ref="X791:Y791"/>
    <mergeCell ref="Z791:AA791"/>
    <mergeCell ref="AB791:AC791"/>
    <mergeCell ref="AD791:AE791"/>
    <mergeCell ref="AF791:AG791"/>
    <mergeCell ref="AH791:AJ791"/>
    <mergeCell ref="D786:E786"/>
    <mergeCell ref="F786:J786"/>
    <mergeCell ref="K786:M786"/>
    <mergeCell ref="N786:Q786"/>
    <mergeCell ref="R786:U786"/>
    <mergeCell ref="V786:W786"/>
    <mergeCell ref="X786:Y786"/>
    <mergeCell ref="Z786:AA786"/>
    <mergeCell ref="AB786:AC786"/>
    <mergeCell ref="AD786:AE786"/>
    <mergeCell ref="AF786:AG786"/>
    <mergeCell ref="AH786:AJ786"/>
    <mergeCell ref="D787:E787"/>
    <mergeCell ref="F787:J787"/>
    <mergeCell ref="K787:M787"/>
    <mergeCell ref="N787:Q787"/>
    <mergeCell ref="R787:U787"/>
    <mergeCell ref="V787:W787"/>
    <mergeCell ref="X787:Y787"/>
    <mergeCell ref="Z787:AA787"/>
    <mergeCell ref="AB787:AC787"/>
    <mergeCell ref="AD787:AE787"/>
    <mergeCell ref="AF787:AG787"/>
    <mergeCell ref="AH787:AJ787"/>
    <mergeCell ref="D788:E788"/>
    <mergeCell ref="F788:J788"/>
    <mergeCell ref="K788:M788"/>
    <mergeCell ref="N788:Q788"/>
    <mergeCell ref="R788:U788"/>
    <mergeCell ref="V788:W788"/>
    <mergeCell ref="X788:Y788"/>
    <mergeCell ref="Z788:AA788"/>
    <mergeCell ref="AB788:AC788"/>
    <mergeCell ref="AD788:AE788"/>
    <mergeCell ref="AF788:AG788"/>
    <mergeCell ref="AH788:AJ788"/>
    <mergeCell ref="D783:E783"/>
    <mergeCell ref="F783:J783"/>
    <mergeCell ref="K783:M783"/>
    <mergeCell ref="N783:Q783"/>
    <mergeCell ref="R783:U783"/>
    <mergeCell ref="V783:W783"/>
    <mergeCell ref="X783:Y783"/>
    <mergeCell ref="Z783:AA783"/>
    <mergeCell ref="AB783:AC783"/>
    <mergeCell ref="AD783:AE783"/>
    <mergeCell ref="AF783:AG783"/>
    <mergeCell ref="AH783:AJ783"/>
    <mergeCell ref="D784:E784"/>
    <mergeCell ref="F784:J784"/>
    <mergeCell ref="K784:M784"/>
    <mergeCell ref="N784:Q784"/>
    <mergeCell ref="R784:U784"/>
    <mergeCell ref="V784:W784"/>
    <mergeCell ref="X784:Y784"/>
    <mergeCell ref="Z784:AA784"/>
    <mergeCell ref="AB784:AC784"/>
    <mergeCell ref="AD784:AE784"/>
    <mergeCell ref="AF784:AG784"/>
    <mergeCell ref="AH784:AJ784"/>
    <mergeCell ref="D785:E785"/>
    <mergeCell ref="F785:J785"/>
    <mergeCell ref="K785:M785"/>
    <mergeCell ref="N785:Q785"/>
    <mergeCell ref="R785:U785"/>
    <mergeCell ref="V785:W785"/>
    <mergeCell ref="X785:Y785"/>
    <mergeCell ref="Z785:AA785"/>
    <mergeCell ref="AB785:AC785"/>
    <mergeCell ref="AD785:AE785"/>
    <mergeCell ref="AF785:AG785"/>
    <mergeCell ref="AH785:AJ785"/>
    <mergeCell ref="D780:E780"/>
    <mergeCell ref="F780:J780"/>
    <mergeCell ref="K780:M780"/>
    <mergeCell ref="N780:Q780"/>
    <mergeCell ref="R780:U780"/>
    <mergeCell ref="V780:W780"/>
    <mergeCell ref="X780:Y780"/>
    <mergeCell ref="Z780:AA780"/>
    <mergeCell ref="AB780:AC780"/>
    <mergeCell ref="AD780:AE780"/>
    <mergeCell ref="AF780:AG780"/>
    <mergeCell ref="AH780:AJ780"/>
    <mergeCell ref="D781:E781"/>
    <mergeCell ref="F781:J781"/>
    <mergeCell ref="K781:M781"/>
    <mergeCell ref="N781:Q781"/>
    <mergeCell ref="R781:U781"/>
    <mergeCell ref="V781:W781"/>
    <mergeCell ref="X781:Y781"/>
    <mergeCell ref="Z781:AA781"/>
    <mergeCell ref="AB781:AC781"/>
    <mergeCell ref="AD781:AE781"/>
    <mergeCell ref="AF781:AG781"/>
    <mergeCell ref="AH781:AJ781"/>
    <mergeCell ref="D782:E782"/>
    <mergeCell ref="F782:J782"/>
    <mergeCell ref="K782:M782"/>
    <mergeCell ref="N782:Q782"/>
    <mergeCell ref="R782:U782"/>
    <mergeCell ref="V782:W782"/>
    <mergeCell ref="X782:Y782"/>
    <mergeCell ref="Z782:AA782"/>
    <mergeCell ref="AB782:AC782"/>
    <mergeCell ref="AD782:AE782"/>
    <mergeCell ref="AF782:AG782"/>
    <mergeCell ref="AH782:AJ782"/>
    <mergeCell ref="B770:F770"/>
    <mergeCell ref="H770:R770"/>
    <mergeCell ref="AB771:AG775"/>
    <mergeCell ref="B772:E772"/>
    <mergeCell ref="H772:N772"/>
    <mergeCell ref="O772:R772"/>
    <mergeCell ref="T772:AA772"/>
    <mergeCell ref="B777:B778"/>
    <mergeCell ref="D777:E778"/>
    <mergeCell ref="G777:H778"/>
    <mergeCell ref="J777:M778"/>
    <mergeCell ref="N777:O778"/>
    <mergeCell ref="Q777:S778"/>
    <mergeCell ref="T777:U778"/>
    <mergeCell ref="X777:Y778"/>
    <mergeCell ref="Z777:AA778"/>
    <mergeCell ref="AB777:AB778"/>
    <mergeCell ref="AC777:AC778"/>
    <mergeCell ref="AE777:AE778"/>
    <mergeCell ref="AF777:AF778"/>
    <mergeCell ref="AG777:AH778"/>
    <mergeCell ref="D779:E779"/>
    <mergeCell ref="F779:J779"/>
    <mergeCell ref="K779:M779"/>
    <mergeCell ref="N779:Q779"/>
    <mergeCell ref="R779:U779"/>
    <mergeCell ref="V779:W779"/>
    <mergeCell ref="X779:Y779"/>
    <mergeCell ref="Z779:AA779"/>
    <mergeCell ref="AB779:AC779"/>
    <mergeCell ref="AD779:AE779"/>
    <mergeCell ref="AF779:AG779"/>
    <mergeCell ref="AH779:AJ779"/>
    <mergeCell ref="D761:E761"/>
    <mergeCell ref="F761:J761"/>
    <mergeCell ref="K761:M761"/>
    <mergeCell ref="N761:Q761"/>
    <mergeCell ref="R761:U761"/>
    <mergeCell ref="V761:W761"/>
    <mergeCell ref="D762:E762"/>
    <mergeCell ref="F762:J762"/>
    <mergeCell ref="K762:M762"/>
    <mergeCell ref="N762:Q762"/>
    <mergeCell ref="R762:U762"/>
    <mergeCell ref="V762:W762"/>
    <mergeCell ref="D763:E763"/>
    <mergeCell ref="F763:J763"/>
    <mergeCell ref="K763:M763"/>
    <mergeCell ref="N763:Q763"/>
    <mergeCell ref="R763:U763"/>
    <mergeCell ref="V763:W763"/>
    <mergeCell ref="D764:E764"/>
    <mergeCell ref="F764:J764"/>
    <mergeCell ref="K764:M764"/>
    <mergeCell ref="N764:Q764"/>
    <mergeCell ref="R764:U764"/>
    <mergeCell ref="V764:W764"/>
    <mergeCell ref="D765:E765"/>
    <mergeCell ref="F765:J765"/>
    <mergeCell ref="K765:M765"/>
    <mergeCell ref="N765:Q765"/>
    <mergeCell ref="R765:U765"/>
    <mergeCell ref="V765:W765"/>
    <mergeCell ref="D766:E766"/>
    <mergeCell ref="F766:J766"/>
    <mergeCell ref="K766:M766"/>
    <mergeCell ref="N766:Q766"/>
    <mergeCell ref="R766:U766"/>
    <mergeCell ref="V766:W766"/>
    <mergeCell ref="D755:E755"/>
    <mergeCell ref="F755:J755"/>
    <mergeCell ref="K755:M755"/>
    <mergeCell ref="N755:Q755"/>
    <mergeCell ref="R755:U755"/>
    <mergeCell ref="V755:W755"/>
    <mergeCell ref="D756:E756"/>
    <mergeCell ref="F756:J756"/>
    <mergeCell ref="K756:M756"/>
    <mergeCell ref="N756:Q756"/>
    <mergeCell ref="R756:U756"/>
    <mergeCell ref="V756:W756"/>
    <mergeCell ref="D757:E757"/>
    <mergeCell ref="F757:J757"/>
    <mergeCell ref="K757:M757"/>
    <mergeCell ref="N757:Q757"/>
    <mergeCell ref="R757:U757"/>
    <mergeCell ref="V757:W757"/>
    <mergeCell ref="D758:E758"/>
    <mergeCell ref="F758:J758"/>
    <mergeCell ref="K758:M758"/>
    <mergeCell ref="N758:Q758"/>
    <mergeCell ref="R758:U758"/>
    <mergeCell ref="V758:W758"/>
    <mergeCell ref="D759:E759"/>
    <mergeCell ref="F759:J759"/>
    <mergeCell ref="K759:M759"/>
    <mergeCell ref="N759:Q759"/>
    <mergeCell ref="R759:U759"/>
    <mergeCell ref="V759:W759"/>
    <mergeCell ref="D760:E760"/>
    <mergeCell ref="F760:J760"/>
    <mergeCell ref="K760:M760"/>
    <mergeCell ref="N760:Q760"/>
    <mergeCell ref="R760:U760"/>
    <mergeCell ref="V760:W760"/>
    <mergeCell ref="D749:E749"/>
    <mergeCell ref="F749:J749"/>
    <mergeCell ref="K749:M749"/>
    <mergeCell ref="N749:Q749"/>
    <mergeCell ref="R749:U749"/>
    <mergeCell ref="V749:W749"/>
    <mergeCell ref="D750:E750"/>
    <mergeCell ref="F750:J750"/>
    <mergeCell ref="K750:M750"/>
    <mergeCell ref="N750:Q750"/>
    <mergeCell ref="R750:U750"/>
    <mergeCell ref="V750:W750"/>
    <mergeCell ref="D751:E751"/>
    <mergeCell ref="F751:J751"/>
    <mergeCell ref="K751:M751"/>
    <mergeCell ref="N751:Q751"/>
    <mergeCell ref="R751:U751"/>
    <mergeCell ref="V751:W751"/>
    <mergeCell ref="D752:E752"/>
    <mergeCell ref="F752:J752"/>
    <mergeCell ref="K752:M752"/>
    <mergeCell ref="N752:Q752"/>
    <mergeCell ref="R752:U752"/>
    <mergeCell ref="V752:W752"/>
    <mergeCell ref="D753:E753"/>
    <mergeCell ref="F753:J753"/>
    <mergeCell ref="K753:M753"/>
    <mergeCell ref="N753:Q753"/>
    <mergeCell ref="R753:U753"/>
    <mergeCell ref="V753:W753"/>
    <mergeCell ref="D754:E754"/>
    <mergeCell ref="F754:J754"/>
    <mergeCell ref="K754:M754"/>
    <mergeCell ref="N754:Q754"/>
    <mergeCell ref="R754:U754"/>
    <mergeCell ref="V754:W754"/>
    <mergeCell ref="D743:E743"/>
    <mergeCell ref="F743:J743"/>
    <mergeCell ref="K743:M743"/>
    <mergeCell ref="N743:Q743"/>
    <mergeCell ref="R743:U743"/>
    <mergeCell ref="V743:W743"/>
    <mergeCell ref="T741:U742"/>
    <mergeCell ref="X741:Y742"/>
    <mergeCell ref="D744:E744"/>
    <mergeCell ref="F744:J744"/>
    <mergeCell ref="K744:M744"/>
    <mergeCell ref="N744:Q744"/>
    <mergeCell ref="R744:U744"/>
    <mergeCell ref="V744:W744"/>
    <mergeCell ref="D745:E745"/>
    <mergeCell ref="F745:J745"/>
    <mergeCell ref="K745:M745"/>
    <mergeCell ref="N745:Q745"/>
    <mergeCell ref="R745:U745"/>
    <mergeCell ref="V745:W745"/>
    <mergeCell ref="D746:E746"/>
    <mergeCell ref="F746:J746"/>
    <mergeCell ref="K746:M746"/>
    <mergeCell ref="N746:Q746"/>
    <mergeCell ref="R746:U746"/>
    <mergeCell ref="V746:W746"/>
    <mergeCell ref="D747:E747"/>
    <mergeCell ref="F747:J747"/>
    <mergeCell ref="K747:M747"/>
    <mergeCell ref="N747:Q747"/>
    <mergeCell ref="R747:U747"/>
    <mergeCell ref="V747:W747"/>
    <mergeCell ref="D748:E748"/>
    <mergeCell ref="F748:J748"/>
    <mergeCell ref="K748:M748"/>
    <mergeCell ref="N748:Q748"/>
    <mergeCell ref="R748:U748"/>
    <mergeCell ref="V748:W748"/>
    <mergeCell ref="D731:E731"/>
    <mergeCell ref="F731:J731"/>
    <mergeCell ref="K731:M731"/>
    <mergeCell ref="N731:Q731"/>
    <mergeCell ref="R731:U731"/>
    <mergeCell ref="V731:W731"/>
    <mergeCell ref="X731:Y731"/>
    <mergeCell ref="Z731:AA731"/>
    <mergeCell ref="AB731:AC731"/>
    <mergeCell ref="AD731:AE731"/>
    <mergeCell ref="AF731:AG731"/>
    <mergeCell ref="AH731:AJ731"/>
    <mergeCell ref="D732:E732"/>
    <mergeCell ref="F732:J732"/>
    <mergeCell ref="K732:M732"/>
    <mergeCell ref="N732:Q732"/>
    <mergeCell ref="R732:U732"/>
    <mergeCell ref="V732:W732"/>
    <mergeCell ref="X732:Y732"/>
    <mergeCell ref="Z732:AA732"/>
    <mergeCell ref="AB732:AC732"/>
    <mergeCell ref="AD732:AE732"/>
    <mergeCell ref="AF732:AG732"/>
    <mergeCell ref="AH732:AJ732"/>
    <mergeCell ref="B733:E733"/>
    <mergeCell ref="B734:F734"/>
    <mergeCell ref="H734:R734"/>
    <mergeCell ref="AB735:AG739"/>
    <mergeCell ref="B736:E736"/>
    <mergeCell ref="H736:N736"/>
    <mergeCell ref="O736:R736"/>
    <mergeCell ref="T736:AA736"/>
    <mergeCell ref="Z741:AA742"/>
    <mergeCell ref="AB741:AB742"/>
    <mergeCell ref="AC741:AC742"/>
    <mergeCell ref="AE741:AE742"/>
    <mergeCell ref="B741:B742"/>
    <mergeCell ref="D741:E742"/>
    <mergeCell ref="G741:H742"/>
    <mergeCell ref="J741:M742"/>
    <mergeCell ref="N741:O742"/>
    <mergeCell ref="Q741:S742"/>
    <mergeCell ref="AF741:AF742"/>
    <mergeCell ref="AG741:AH742"/>
    <mergeCell ref="D728:E728"/>
    <mergeCell ref="F728:J728"/>
    <mergeCell ref="K728:M728"/>
    <mergeCell ref="N728:Q728"/>
    <mergeCell ref="R728:U728"/>
    <mergeCell ref="V728:W728"/>
    <mergeCell ref="X728:Y728"/>
    <mergeCell ref="Z728:AA728"/>
    <mergeCell ref="AB728:AC728"/>
    <mergeCell ref="AD728:AE728"/>
    <mergeCell ref="AF728:AG728"/>
    <mergeCell ref="AH728:AJ728"/>
    <mergeCell ref="D729:E729"/>
    <mergeCell ref="F729:J729"/>
    <mergeCell ref="K729:M729"/>
    <mergeCell ref="N729:Q729"/>
    <mergeCell ref="R729:U729"/>
    <mergeCell ref="V729:W729"/>
    <mergeCell ref="X729:Y729"/>
    <mergeCell ref="Z729:AA729"/>
    <mergeCell ref="AB729:AC729"/>
    <mergeCell ref="AD729:AE729"/>
    <mergeCell ref="AF729:AG729"/>
    <mergeCell ref="AH729:AJ729"/>
    <mergeCell ref="D730:E730"/>
    <mergeCell ref="F730:J730"/>
    <mergeCell ref="K730:M730"/>
    <mergeCell ref="N730:Q730"/>
    <mergeCell ref="R730:U730"/>
    <mergeCell ref="V730:W730"/>
    <mergeCell ref="X730:Y730"/>
    <mergeCell ref="Z730:AA730"/>
    <mergeCell ref="AB730:AC730"/>
    <mergeCell ref="AD730:AE730"/>
    <mergeCell ref="AF730:AG730"/>
    <mergeCell ref="AH730:AJ730"/>
    <mergeCell ref="D725:E725"/>
    <mergeCell ref="F725:J725"/>
    <mergeCell ref="K725:M725"/>
    <mergeCell ref="N725:Q725"/>
    <mergeCell ref="R725:U725"/>
    <mergeCell ref="V725:W725"/>
    <mergeCell ref="X725:Y725"/>
    <mergeCell ref="Z725:AA725"/>
    <mergeCell ref="AB725:AC725"/>
    <mergeCell ref="AD725:AE725"/>
    <mergeCell ref="AF725:AG725"/>
    <mergeCell ref="AH725:AJ725"/>
    <mergeCell ref="D726:E726"/>
    <mergeCell ref="F726:J726"/>
    <mergeCell ref="K726:M726"/>
    <mergeCell ref="N726:Q726"/>
    <mergeCell ref="R726:U726"/>
    <mergeCell ref="V726:W726"/>
    <mergeCell ref="X726:Y726"/>
    <mergeCell ref="Z726:AA726"/>
    <mergeCell ref="AB726:AC726"/>
    <mergeCell ref="AD726:AE726"/>
    <mergeCell ref="AF726:AG726"/>
    <mergeCell ref="AH726:AJ726"/>
    <mergeCell ref="D727:E727"/>
    <mergeCell ref="F727:J727"/>
    <mergeCell ref="K727:M727"/>
    <mergeCell ref="N727:Q727"/>
    <mergeCell ref="R727:U727"/>
    <mergeCell ref="V727:W727"/>
    <mergeCell ref="X727:Y727"/>
    <mergeCell ref="Z727:AA727"/>
    <mergeCell ref="AB727:AC727"/>
    <mergeCell ref="AD727:AE727"/>
    <mergeCell ref="AF727:AG727"/>
    <mergeCell ref="AH727:AJ727"/>
    <mergeCell ref="D722:E722"/>
    <mergeCell ref="F722:J722"/>
    <mergeCell ref="K722:M722"/>
    <mergeCell ref="N722:Q722"/>
    <mergeCell ref="R722:U722"/>
    <mergeCell ref="V722:W722"/>
    <mergeCell ref="X722:Y722"/>
    <mergeCell ref="Z722:AA722"/>
    <mergeCell ref="AB722:AC722"/>
    <mergeCell ref="AD722:AE722"/>
    <mergeCell ref="AF722:AG722"/>
    <mergeCell ref="AH722:AJ722"/>
    <mergeCell ref="D723:E723"/>
    <mergeCell ref="F723:J723"/>
    <mergeCell ref="K723:M723"/>
    <mergeCell ref="N723:Q723"/>
    <mergeCell ref="R723:U723"/>
    <mergeCell ref="V723:W723"/>
    <mergeCell ref="X723:Y723"/>
    <mergeCell ref="Z723:AA723"/>
    <mergeCell ref="AB723:AC723"/>
    <mergeCell ref="AD723:AE723"/>
    <mergeCell ref="AF723:AG723"/>
    <mergeCell ref="AH723:AJ723"/>
    <mergeCell ref="D724:E724"/>
    <mergeCell ref="F724:J724"/>
    <mergeCell ref="K724:M724"/>
    <mergeCell ref="N724:Q724"/>
    <mergeCell ref="R724:U724"/>
    <mergeCell ref="V724:W724"/>
    <mergeCell ref="X724:Y724"/>
    <mergeCell ref="Z724:AA724"/>
    <mergeCell ref="AB724:AC724"/>
    <mergeCell ref="AD724:AE724"/>
    <mergeCell ref="AF724:AG724"/>
    <mergeCell ref="AH724:AJ724"/>
    <mergeCell ref="D719:E719"/>
    <mergeCell ref="F719:J719"/>
    <mergeCell ref="K719:M719"/>
    <mergeCell ref="N719:Q719"/>
    <mergeCell ref="R719:U719"/>
    <mergeCell ref="V719:W719"/>
    <mergeCell ref="X719:Y719"/>
    <mergeCell ref="Z719:AA719"/>
    <mergeCell ref="AB719:AC719"/>
    <mergeCell ref="AD719:AE719"/>
    <mergeCell ref="AF719:AG719"/>
    <mergeCell ref="AH719:AJ719"/>
    <mergeCell ref="D720:E720"/>
    <mergeCell ref="F720:J720"/>
    <mergeCell ref="K720:M720"/>
    <mergeCell ref="N720:Q720"/>
    <mergeCell ref="R720:U720"/>
    <mergeCell ref="V720:W720"/>
    <mergeCell ref="X720:Y720"/>
    <mergeCell ref="Z720:AA720"/>
    <mergeCell ref="AB720:AC720"/>
    <mergeCell ref="AD720:AE720"/>
    <mergeCell ref="AF720:AG720"/>
    <mergeCell ref="AH720:AJ720"/>
    <mergeCell ref="D721:E721"/>
    <mergeCell ref="F721:J721"/>
    <mergeCell ref="K721:M721"/>
    <mergeCell ref="N721:Q721"/>
    <mergeCell ref="R721:U721"/>
    <mergeCell ref="V721:W721"/>
    <mergeCell ref="X721:Y721"/>
    <mergeCell ref="Z721:AA721"/>
    <mergeCell ref="AB721:AC721"/>
    <mergeCell ref="AD721:AE721"/>
    <mergeCell ref="AF721:AG721"/>
    <mergeCell ref="AH721:AJ721"/>
    <mergeCell ref="D716:E716"/>
    <mergeCell ref="F716:J716"/>
    <mergeCell ref="K716:M716"/>
    <mergeCell ref="N716:Q716"/>
    <mergeCell ref="R716:U716"/>
    <mergeCell ref="V716:W716"/>
    <mergeCell ref="X716:Y716"/>
    <mergeCell ref="Z716:AA716"/>
    <mergeCell ref="AB716:AC716"/>
    <mergeCell ref="AD716:AE716"/>
    <mergeCell ref="AF716:AG716"/>
    <mergeCell ref="AH716:AJ716"/>
    <mergeCell ref="D717:E717"/>
    <mergeCell ref="F717:J717"/>
    <mergeCell ref="K717:M717"/>
    <mergeCell ref="N717:Q717"/>
    <mergeCell ref="R717:U717"/>
    <mergeCell ref="V717:W717"/>
    <mergeCell ref="X717:Y717"/>
    <mergeCell ref="Z717:AA717"/>
    <mergeCell ref="AB717:AC717"/>
    <mergeCell ref="AD717:AE717"/>
    <mergeCell ref="AF717:AG717"/>
    <mergeCell ref="AH717:AJ717"/>
    <mergeCell ref="D718:E718"/>
    <mergeCell ref="F718:J718"/>
    <mergeCell ref="K718:M718"/>
    <mergeCell ref="N718:Q718"/>
    <mergeCell ref="R718:U718"/>
    <mergeCell ref="V718:W718"/>
    <mergeCell ref="X718:Y718"/>
    <mergeCell ref="Z718:AA718"/>
    <mergeCell ref="AB718:AC718"/>
    <mergeCell ref="AD718:AE718"/>
    <mergeCell ref="AF718:AG718"/>
    <mergeCell ref="AH718:AJ718"/>
    <mergeCell ref="D713:E713"/>
    <mergeCell ref="F713:J713"/>
    <mergeCell ref="K713:M713"/>
    <mergeCell ref="N713:Q713"/>
    <mergeCell ref="R713:U713"/>
    <mergeCell ref="V713:W713"/>
    <mergeCell ref="X713:Y713"/>
    <mergeCell ref="Z713:AA713"/>
    <mergeCell ref="AB713:AC713"/>
    <mergeCell ref="AD713:AE713"/>
    <mergeCell ref="AF713:AG713"/>
    <mergeCell ref="AH713:AJ713"/>
    <mergeCell ref="D714:E714"/>
    <mergeCell ref="F714:J714"/>
    <mergeCell ref="K714:M714"/>
    <mergeCell ref="N714:Q714"/>
    <mergeCell ref="R714:U714"/>
    <mergeCell ref="V714:W714"/>
    <mergeCell ref="X714:Y714"/>
    <mergeCell ref="Z714:AA714"/>
    <mergeCell ref="AB714:AC714"/>
    <mergeCell ref="AD714:AE714"/>
    <mergeCell ref="AF714:AG714"/>
    <mergeCell ref="AH714:AJ714"/>
    <mergeCell ref="D715:E715"/>
    <mergeCell ref="F715:J715"/>
    <mergeCell ref="K715:M715"/>
    <mergeCell ref="N715:Q715"/>
    <mergeCell ref="R715:U715"/>
    <mergeCell ref="V715:W715"/>
    <mergeCell ref="X715:Y715"/>
    <mergeCell ref="Z715:AA715"/>
    <mergeCell ref="AB715:AC715"/>
    <mergeCell ref="AD715:AE715"/>
    <mergeCell ref="AF715:AG715"/>
    <mergeCell ref="AH715:AJ715"/>
    <mergeCell ref="D710:E710"/>
    <mergeCell ref="F710:J710"/>
    <mergeCell ref="K710:M710"/>
    <mergeCell ref="N710:Q710"/>
    <mergeCell ref="R710:U710"/>
    <mergeCell ref="V710:W710"/>
    <mergeCell ref="X710:Y710"/>
    <mergeCell ref="Z710:AA710"/>
    <mergeCell ref="AB710:AC710"/>
    <mergeCell ref="AD710:AE710"/>
    <mergeCell ref="AF710:AG710"/>
    <mergeCell ref="AH710:AJ710"/>
    <mergeCell ref="D711:E711"/>
    <mergeCell ref="F711:J711"/>
    <mergeCell ref="K711:M711"/>
    <mergeCell ref="N711:Q711"/>
    <mergeCell ref="R711:U711"/>
    <mergeCell ref="V711:W711"/>
    <mergeCell ref="X711:Y711"/>
    <mergeCell ref="Z711:AA711"/>
    <mergeCell ref="AB711:AC711"/>
    <mergeCell ref="AD711:AE711"/>
    <mergeCell ref="AF711:AG711"/>
    <mergeCell ref="AH711:AJ711"/>
    <mergeCell ref="D712:E712"/>
    <mergeCell ref="F712:J712"/>
    <mergeCell ref="K712:M712"/>
    <mergeCell ref="N712:Q712"/>
    <mergeCell ref="R712:U712"/>
    <mergeCell ref="V712:W712"/>
    <mergeCell ref="X712:Y712"/>
    <mergeCell ref="Z712:AA712"/>
    <mergeCell ref="AB712:AC712"/>
    <mergeCell ref="AD712:AE712"/>
    <mergeCell ref="AF712:AG712"/>
    <mergeCell ref="AH712:AJ712"/>
    <mergeCell ref="D707:E707"/>
    <mergeCell ref="F707:J707"/>
    <mergeCell ref="K707:M707"/>
    <mergeCell ref="N707:Q707"/>
    <mergeCell ref="R707:U707"/>
    <mergeCell ref="V707:W707"/>
    <mergeCell ref="X707:Y707"/>
    <mergeCell ref="Z707:AA707"/>
    <mergeCell ref="AB707:AC707"/>
    <mergeCell ref="AD707:AE707"/>
    <mergeCell ref="AF707:AG707"/>
    <mergeCell ref="AH707:AJ707"/>
    <mergeCell ref="D708:E708"/>
    <mergeCell ref="F708:J708"/>
    <mergeCell ref="K708:M708"/>
    <mergeCell ref="N708:Q708"/>
    <mergeCell ref="R708:U708"/>
    <mergeCell ref="V708:W708"/>
    <mergeCell ref="X708:Y708"/>
    <mergeCell ref="Z708:AA708"/>
    <mergeCell ref="AB708:AC708"/>
    <mergeCell ref="AD708:AE708"/>
    <mergeCell ref="AF708:AG708"/>
    <mergeCell ref="AH708:AJ708"/>
    <mergeCell ref="D709:E709"/>
    <mergeCell ref="F709:J709"/>
    <mergeCell ref="K709:M709"/>
    <mergeCell ref="N709:Q709"/>
    <mergeCell ref="R709:U709"/>
    <mergeCell ref="V709:W709"/>
    <mergeCell ref="X709:Y709"/>
    <mergeCell ref="Z709:AA709"/>
    <mergeCell ref="AB709:AC709"/>
    <mergeCell ref="AD709:AE709"/>
    <mergeCell ref="AF709:AG709"/>
    <mergeCell ref="AH709:AJ709"/>
    <mergeCell ref="D704:E704"/>
    <mergeCell ref="F704:J704"/>
    <mergeCell ref="K704:M704"/>
    <mergeCell ref="N704:Q704"/>
    <mergeCell ref="R704:U704"/>
    <mergeCell ref="V704:W704"/>
    <mergeCell ref="X704:Y704"/>
    <mergeCell ref="Z704:AA704"/>
    <mergeCell ref="AB704:AC704"/>
    <mergeCell ref="AD704:AE704"/>
    <mergeCell ref="AF704:AG704"/>
    <mergeCell ref="AH704:AJ704"/>
    <mergeCell ref="D705:E705"/>
    <mergeCell ref="F705:J705"/>
    <mergeCell ref="K705:M705"/>
    <mergeCell ref="N705:Q705"/>
    <mergeCell ref="R705:U705"/>
    <mergeCell ref="V705:W705"/>
    <mergeCell ref="X705:Y705"/>
    <mergeCell ref="Z705:AA705"/>
    <mergeCell ref="AB705:AC705"/>
    <mergeCell ref="AD705:AE705"/>
    <mergeCell ref="AF705:AG705"/>
    <mergeCell ref="AH705:AJ705"/>
    <mergeCell ref="D706:E706"/>
    <mergeCell ref="F706:J706"/>
    <mergeCell ref="K706:M706"/>
    <mergeCell ref="N706:Q706"/>
    <mergeCell ref="R706:U706"/>
    <mergeCell ref="V706:W706"/>
    <mergeCell ref="X706:Y706"/>
    <mergeCell ref="Z706:AA706"/>
    <mergeCell ref="AB706:AC706"/>
    <mergeCell ref="AD706:AE706"/>
    <mergeCell ref="AF706:AG706"/>
    <mergeCell ref="AH706:AJ706"/>
    <mergeCell ref="D701:E701"/>
    <mergeCell ref="F701:J701"/>
    <mergeCell ref="K701:M701"/>
    <mergeCell ref="N701:Q701"/>
    <mergeCell ref="R701:U701"/>
    <mergeCell ref="V701:W701"/>
    <mergeCell ref="X701:Y701"/>
    <mergeCell ref="Z701:AA701"/>
    <mergeCell ref="AB701:AC701"/>
    <mergeCell ref="AD701:AE701"/>
    <mergeCell ref="AF701:AG701"/>
    <mergeCell ref="AH701:AJ701"/>
    <mergeCell ref="D702:E702"/>
    <mergeCell ref="F702:J702"/>
    <mergeCell ref="K702:M702"/>
    <mergeCell ref="N702:Q702"/>
    <mergeCell ref="R702:U702"/>
    <mergeCell ref="V702:W702"/>
    <mergeCell ref="X702:Y702"/>
    <mergeCell ref="Z702:AA702"/>
    <mergeCell ref="AB702:AC702"/>
    <mergeCell ref="AD702:AE702"/>
    <mergeCell ref="AF702:AG702"/>
    <mergeCell ref="AH702:AJ702"/>
    <mergeCell ref="D703:E703"/>
    <mergeCell ref="F703:J703"/>
    <mergeCell ref="K703:M703"/>
    <mergeCell ref="N703:Q703"/>
    <mergeCell ref="R703:U703"/>
    <mergeCell ref="V703:W703"/>
    <mergeCell ref="X703:Y703"/>
    <mergeCell ref="Z703:AA703"/>
    <mergeCell ref="AB703:AC703"/>
    <mergeCell ref="AD703:AE703"/>
    <mergeCell ref="AF703:AG703"/>
    <mergeCell ref="AH703:AJ703"/>
    <mergeCell ref="D698:E698"/>
    <mergeCell ref="F698:J698"/>
    <mergeCell ref="K698:M698"/>
    <mergeCell ref="N698:Q698"/>
    <mergeCell ref="R698:U698"/>
    <mergeCell ref="V698:W698"/>
    <mergeCell ref="X698:Y698"/>
    <mergeCell ref="Z698:AA698"/>
    <mergeCell ref="AB698:AC698"/>
    <mergeCell ref="AD698:AE698"/>
    <mergeCell ref="AF698:AG698"/>
    <mergeCell ref="AH698:AJ698"/>
    <mergeCell ref="D699:E699"/>
    <mergeCell ref="F699:J699"/>
    <mergeCell ref="K699:M699"/>
    <mergeCell ref="N699:Q699"/>
    <mergeCell ref="R699:U699"/>
    <mergeCell ref="V699:W699"/>
    <mergeCell ref="X699:Y699"/>
    <mergeCell ref="Z699:AA699"/>
    <mergeCell ref="AB699:AC699"/>
    <mergeCell ref="AD699:AE699"/>
    <mergeCell ref="AF699:AG699"/>
    <mergeCell ref="AH699:AJ699"/>
    <mergeCell ref="D700:E700"/>
    <mergeCell ref="F700:J700"/>
    <mergeCell ref="K700:M700"/>
    <mergeCell ref="N700:Q700"/>
    <mergeCell ref="R700:U700"/>
    <mergeCell ref="V700:W700"/>
    <mergeCell ref="X700:Y700"/>
    <mergeCell ref="Z700:AA700"/>
    <mergeCell ref="AB700:AC700"/>
    <mergeCell ref="AD700:AE700"/>
    <mergeCell ref="AF700:AG700"/>
    <mergeCell ref="AH700:AJ700"/>
    <mergeCell ref="D695:E695"/>
    <mergeCell ref="F695:J695"/>
    <mergeCell ref="K695:M695"/>
    <mergeCell ref="N695:Q695"/>
    <mergeCell ref="R695:U695"/>
    <mergeCell ref="V695:W695"/>
    <mergeCell ref="X695:Y695"/>
    <mergeCell ref="Z695:AA695"/>
    <mergeCell ref="AB695:AC695"/>
    <mergeCell ref="AD695:AE695"/>
    <mergeCell ref="AF695:AG695"/>
    <mergeCell ref="AH695:AJ695"/>
    <mergeCell ref="D696:E696"/>
    <mergeCell ref="F696:J696"/>
    <mergeCell ref="K696:M696"/>
    <mergeCell ref="N696:Q696"/>
    <mergeCell ref="R696:U696"/>
    <mergeCell ref="V696:W696"/>
    <mergeCell ref="X696:Y696"/>
    <mergeCell ref="Z696:AA696"/>
    <mergeCell ref="AB696:AC696"/>
    <mergeCell ref="AD696:AE696"/>
    <mergeCell ref="AF696:AG696"/>
    <mergeCell ref="AH696:AJ696"/>
    <mergeCell ref="D697:E697"/>
    <mergeCell ref="F697:J697"/>
    <mergeCell ref="K697:M697"/>
    <mergeCell ref="N697:Q697"/>
    <mergeCell ref="R697:U697"/>
    <mergeCell ref="V697:W697"/>
    <mergeCell ref="X697:Y697"/>
    <mergeCell ref="Z697:AA697"/>
    <mergeCell ref="AB697:AC697"/>
    <mergeCell ref="AD697:AE697"/>
    <mergeCell ref="AF697:AG697"/>
    <mergeCell ref="AH697:AJ697"/>
    <mergeCell ref="B685:F685"/>
    <mergeCell ref="H685:R685"/>
    <mergeCell ref="AB686:AG690"/>
    <mergeCell ref="B687:E687"/>
    <mergeCell ref="H687:N687"/>
    <mergeCell ref="O687:R687"/>
    <mergeCell ref="T687:AA687"/>
    <mergeCell ref="B692:B693"/>
    <mergeCell ref="D692:E693"/>
    <mergeCell ref="G692:H693"/>
    <mergeCell ref="J692:M693"/>
    <mergeCell ref="N692:O693"/>
    <mergeCell ref="Q692:S693"/>
    <mergeCell ref="T692:U693"/>
    <mergeCell ref="X692:Y693"/>
    <mergeCell ref="Z692:AA693"/>
    <mergeCell ref="AB692:AB693"/>
    <mergeCell ref="AC692:AC693"/>
    <mergeCell ref="AE692:AE693"/>
    <mergeCell ref="AF692:AF693"/>
    <mergeCell ref="AG692:AH693"/>
    <mergeCell ref="D694:E694"/>
    <mergeCell ref="F694:J694"/>
    <mergeCell ref="K694:M694"/>
    <mergeCell ref="N694:Q694"/>
    <mergeCell ref="R694:U694"/>
    <mergeCell ref="V694:W694"/>
    <mergeCell ref="X694:Y694"/>
    <mergeCell ref="Z694:AA694"/>
    <mergeCell ref="AB694:AC694"/>
    <mergeCell ref="AD694:AE694"/>
    <mergeCell ref="AF694:AG694"/>
    <mergeCell ref="AH694:AJ694"/>
    <mergeCell ref="D676:E676"/>
    <mergeCell ref="F676:J676"/>
    <mergeCell ref="K676:M676"/>
    <mergeCell ref="N676:Q676"/>
    <mergeCell ref="R676:U676"/>
    <mergeCell ref="V676:W676"/>
    <mergeCell ref="D677:E677"/>
    <mergeCell ref="F677:J677"/>
    <mergeCell ref="K677:M677"/>
    <mergeCell ref="N677:Q677"/>
    <mergeCell ref="R677:U677"/>
    <mergeCell ref="V677:W677"/>
    <mergeCell ref="D678:E678"/>
    <mergeCell ref="F678:J678"/>
    <mergeCell ref="K678:M678"/>
    <mergeCell ref="N678:Q678"/>
    <mergeCell ref="R678:U678"/>
    <mergeCell ref="V678:W678"/>
    <mergeCell ref="D679:E679"/>
    <mergeCell ref="F679:J679"/>
    <mergeCell ref="K679:M679"/>
    <mergeCell ref="N679:Q679"/>
    <mergeCell ref="R679:U679"/>
    <mergeCell ref="V679:W679"/>
    <mergeCell ref="D680:E680"/>
    <mergeCell ref="F680:J680"/>
    <mergeCell ref="K680:M680"/>
    <mergeCell ref="N680:Q680"/>
    <mergeCell ref="R680:U680"/>
    <mergeCell ref="V680:W680"/>
    <mergeCell ref="D681:E681"/>
    <mergeCell ref="F681:J681"/>
    <mergeCell ref="K681:M681"/>
    <mergeCell ref="N681:Q681"/>
    <mergeCell ref="R681:U681"/>
    <mergeCell ref="V681:W681"/>
    <mergeCell ref="D670:E670"/>
    <mergeCell ref="F670:J670"/>
    <mergeCell ref="K670:M670"/>
    <mergeCell ref="N670:Q670"/>
    <mergeCell ref="R670:U670"/>
    <mergeCell ref="V670:W670"/>
    <mergeCell ref="D671:E671"/>
    <mergeCell ref="F671:J671"/>
    <mergeCell ref="K671:M671"/>
    <mergeCell ref="N671:Q671"/>
    <mergeCell ref="R671:U671"/>
    <mergeCell ref="V671:W671"/>
    <mergeCell ref="D672:E672"/>
    <mergeCell ref="F672:J672"/>
    <mergeCell ref="K672:M672"/>
    <mergeCell ref="N672:Q672"/>
    <mergeCell ref="R672:U672"/>
    <mergeCell ref="V672:W672"/>
    <mergeCell ref="D673:E673"/>
    <mergeCell ref="F673:J673"/>
    <mergeCell ref="K673:M673"/>
    <mergeCell ref="N673:Q673"/>
    <mergeCell ref="R673:U673"/>
    <mergeCell ref="V673:W673"/>
    <mergeCell ref="D674:E674"/>
    <mergeCell ref="F674:J674"/>
    <mergeCell ref="K674:M674"/>
    <mergeCell ref="N674:Q674"/>
    <mergeCell ref="R674:U674"/>
    <mergeCell ref="V674:W674"/>
    <mergeCell ref="D675:E675"/>
    <mergeCell ref="F675:J675"/>
    <mergeCell ref="K675:M675"/>
    <mergeCell ref="N675:Q675"/>
    <mergeCell ref="R675:U675"/>
    <mergeCell ref="V675:W675"/>
    <mergeCell ref="D664:E664"/>
    <mergeCell ref="F664:J664"/>
    <mergeCell ref="K664:M664"/>
    <mergeCell ref="N664:Q664"/>
    <mergeCell ref="R664:U664"/>
    <mergeCell ref="V664:W664"/>
    <mergeCell ref="D665:E665"/>
    <mergeCell ref="F665:J665"/>
    <mergeCell ref="K665:M665"/>
    <mergeCell ref="N665:Q665"/>
    <mergeCell ref="R665:U665"/>
    <mergeCell ref="V665:W665"/>
    <mergeCell ref="D666:E666"/>
    <mergeCell ref="F666:J666"/>
    <mergeCell ref="K666:M666"/>
    <mergeCell ref="N666:Q666"/>
    <mergeCell ref="R666:U666"/>
    <mergeCell ref="V666:W666"/>
    <mergeCell ref="D667:E667"/>
    <mergeCell ref="F667:J667"/>
    <mergeCell ref="K667:M667"/>
    <mergeCell ref="N667:Q667"/>
    <mergeCell ref="R667:U667"/>
    <mergeCell ref="V667:W667"/>
    <mergeCell ref="D668:E668"/>
    <mergeCell ref="F668:J668"/>
    <mergeCell ref="K668:M668"/>
    <mergeCell ref="N668:Q668"/>
    <mergeCell ref="R668:U668"/>
    <mergeCell ref="V668:W668"/>
    <mergeCell ref="D669:E669"/>
    <mergeCell ref="F669:J669"/>
    <mergeCell ref="K669:M669"/>
    <mergeCell ref="N669:Q669"/>
    <mergeCell ref="R669:U669"/>
    <mergeCell ref="V669:W669"/>
    <mergeCell ref="D658:E658"/>
    <mergeCell ref="F658:J658"/>
    <mergeCell ref="K658:M658"/>
    <mergeCell ref="N658:Q658"/>
    <mergeCell ref="R658:U658"/>
    <mergeCell ref="V658:W658"/>
    <mergeCell ref="T656:U657"/>
    <mergeCell ref="X656:Y657"/>
    <mergeCell ref="D659:E659"/>
    <mergeCell ref="F659:J659"/>
    <mergeCell ref="K659:M659"/>
    <mergeCell ref="N659:Q659"/>
    <mergeCell ref="R659:U659"/>
    <mergeCell ref="V659:W659"/>
    <mergeCell ref="D660:E660"/>
    <mergeCell ref="F660:J660"/>
    <mergeCell ref="K660:M660"/>
    <mergeCell ref="N660:Q660"/>
    <mergeCell ref="R660:U660"/>
    <mergeCell ref="V660:W660"/>
    <mergeCell ref="D661:E661"/>
    <mergeCell ref="F661:J661"/>
    <mergeCell ref="K661:M661"/>
    <mergeCell ref="N661:Q661"/>
    <mergeCell ref="R661:U661"/>
    <mergeCell ref="V661:W661"/>
    <mergeCell ref="D662:E662"/>
    <mergeCell ref="F662:J662"/>
    <mergeCell ref="K662:M662"/>
    <mergeCell ref="N662:Q662"/>
    <mergeCell ref="R662:U662"/>
    <mergeCell ref="V662:W662"/>
    <mergeCell ref="D663:E663"/>
    <mergeCell ref="F663:J663"/>
    <mergeCell ref="K663:M663"/>
    <mergeCell ref="N663:Q663"/>
    <mergeCell ref="R663:U663"/>
    <mergeCell ref="V663:W663"/>
    <mergeCell ref="D646:E646"/>
    <mergeCell ref="F646:J646"/>
    <mergeCell ref="K646:M646"/>
    <mergeCell ref="N646:Q646"/>
    <mergeCell ref="R646:U646"/>
    <mergeCell ref="V646:W646"/>
    <mergeCell ref="X646:Y646"/>
    <mergeCell ref="Z646:AA646"/>
    <mergeCell ref="AB646:AC646"/>
    <mergeCell ref="AD646:AE646"/>
    <mergeCell ref="AF646:AG646"/>
    <mergeCell ref="AH646:AJ646"/>
    <mergeCell ref="D647:E647"/>
    <mergeCell ref="F647:J647"/>
    <mergeCell ref="K647:M647"/>
    <mergeCell ref="N647:Q647"/>
    <mergeCell ref="R647:U647"/>
    <mergeCell ref="V647:W647"/>
    <mergeCell ref="X647:Y647"/>
    <mergeCell ref="Z647:AA647"/>
    <mergeCell ref="AB647:AC647"/>
    <mergeCell ref="AD647:AE647"/>
    <mergeCell ref="AF647:AG647"/>
    <mergeCell ref="AH647:AJ647"/>
    <mergeCell ref="B648:E648"/>
    <mergeCell ref="B649:F649"/>
    <mergeCell ref="H649:R649"/>
    <mergeCell ref="AB650:AG654"/>
    <mergeCell ref="B651:E651"/>
    <mergeCell ref="H651:N651"/>
    <mergeCell ref="O651:R651"/>
    <mergeCell ref="T651:AA651"/>
    <mergeCell ref="Z656:AA657"/>
    <mergeCell ref="AB656:AB657"/>
    <mergeCell ref="AC656:AC657"/>
    <mergeCell ref="AE656:AE657"/>
    <mergeCell ref="B656:B657"/>
    <mergeCell ref="D656:E657"/>
    <mergeCell ref="G656:H657"/>
    <mergeCell ref="J656:M657"/>
    <mergeCell ref="N656:O657"/>
    <mergeCell ref="Q656:S657"/>
    <mergeCell ref="AF656:AF657"/>
    <mergeCell ref="AG656:AH657"/>
    <mergeCell ref="D643:E643"/>
    <mergeCell ref="F643:J643"/>
    <mergeCell ref="K643:M643"/>
    <mergeCell ref="N643:Q643"/>
    <mergeCell ref="R643:U643"/>
    <mergeCell ref="V643:W643"/>
    <mergeCell ref="X643:Y643"/>
    <mergeCell ref="Z643:AA643"/>
    <mergeCell ref="AB643:AC643"/>
    <mergeCell ref="AD643:AE643"/>
    <mergeCell ref="AF643:AG643"/>
    <mergeCell ref="AH643:AJ643"/>
    <mergeCell ref="D644:E644"/>
    <mergeCell ref="F644:J644"/>
    <mergeCell ref="K644:M644"/>
    <mergeCell ref="N644:Q644"/>
    <mergeCell ref="R644:U644"/>
    <mergeCell ref="V644:W644"/>
    <mergeCell ref="X644:Y644"/>
    <mergeCell ref="Z644:AA644"/>
    <mergeCell ref="AB644:AC644"/>
    <mergeCell ref="AD644:AE644"/>
    <mergeCell ref="AF644:AG644"/>
    <mergeCell ref="AH644:AJ644"/>
    <mergeCell ref="D645:E645"/>
    <mergeCell ref="F645:J645"/>
    <mergeCell ref="K645:M645"/>
    <mergeCell ref="N645:Q645"/>
    <mergeCell ref="R645:U645"/>
    <mergeCell ref="V645:W645"/>
    <mergeCell ref="X645:Y645"/>
    <mergeCell ref="Z645:AA645"/>
    <mergeCell ref="AB645:AC645"/>
    <mergeCell ref="AD645:AE645"/>
    <mergeCell ref="AF645:AG645"/>
    <mergeCell ref="AH645:AJ645"/>
    <mergeCell ref="D640:E640"/>
    <mergeCell ref="F640:J640"/>
    <mergeCell ref="K640:M640"/>
    <mergeCell ref="N640:Q640"/>
    <mergeCell ref="R640:U640"/>
    <mergeCell ref="V640:W640"/>
    <mergeCell ref="X640:Y640"/>
    <mergeCell ref="Z640:AA640"/>
    <mergeCell ref="AB640:AC640"/>
    <mergeCell ref="AD640:AE640"/>
    <mergeCell ref="AF640:AG640"/>
    <mergeCell ref="AH640:AJ640"/>
    <mergeCell ref="D641:E641"/>
    <mergeCell ref="F641:J641"/>
    <mergeCell ref="K641:M641"/>
    <mergeCell ref="N641:Q641"/>
    <mergeCell ref="R641:U641"/>
    <mergeCell ref="V641:W641"/>
    <mergeCell ref="X641:Y641"/>
    <mergeCell ref="Z641:AA641"/>
    <mergeCell ref="AB641:AC641"/>
    <mergeCell ref="AD641:AE641"/>
    <mergeCell ref="AF641:AG641"/>
    <mergeCell ref="AH641:AJ641"/>
    <mergeCell ref="D642:E642"/>
    <mergeCell ref="F642:J642"/>
    <mergeCell ref="K642:M642"/>
    <mergeCell ref="N642:Q642"/>
    <mergeCell ref="R642:U642"/>
    <mergeCell ref="V642:W642"/>
    <mergeCell ref="X642:Y642"/>
    <mergeCell ref="Z642:AA642"/>
    <mergeCell ref="AB642:AC642"/>
    <mergeCell ref="AD642:AE642"/>
    <mergeCell ref="AF642:AG642"/>
    <mergeCell ref="AH642:AJ642"/>
    <mergeCell ref="D637:E637"/>
    <mergeCell ref="F637:J637"/>
    <mergeCell ref="K637:M637"/>
    <mergeCell ref="N637:Q637"/>
    <mergeCell ref="R637:U637"/>
    <mergeCell ref="V637:W637"/>
    <mergeCell ref="X637:Y637"/>
    <mergeCell ref="Z637:AA637"/>
    <mergeCell ref="AB637:AC637"/>
    <mergeCell ref="AD637:AE637"/>
    <mergeCell ref="AF637:AG637"/>
    <mergeCell ref="AH637:AJ637"/>
    <mergeCell ref="D638:E638"/>
    <mergeCell ref="F638:J638"/>
    <mergeCell ref="K638:M638"/>
    <mergeCell ref="N638:Q638"/>
    <mergeCell ref="R638:U638"/>
    <mergeCell ref="V638:W638"/>
    <mergeCell ref="X638:Y638"/>
    <mergeCell ref="Z638:AA638"/>
    <mergeCell ref="AB638:AC638"/>
    <mergeCell ref="AD638:AE638"/>
    <mergeCell ref="AF638:AG638"/>
    <mergeCell ref="AH638:AJ638"/>
    <mergeCell ref="D639:E639"/>
    <mergeCell ref="F639:J639"/>
    <mergeCell ref="K639:M639"/>
    <mergeCell ref="N639:Q639"/>
    <mergeCell ref="R639:U639"/>
    <mergeCell ref="V639:W639"/>
    <mergeCell ref="X639:Y639"/>
    <mergeCell ref="Z639:AA639"/>
    <mergeCell ref="AB639:AC639"/>
    <mergeCell ref="AD639:AE639"/>
    <mergeCell ref="AF639:AG639"/>
    <mergeCell ref="AH639:AJ639"/>
    <mergeCell ref="D634:E634"/>
    <mergeCell ref="F634:J634"/>
    <mergeCell ref="K634:M634"/>
    <mergeCell ref="N634:Q634"/>
    <mergeCell ref="R634:U634"/>
    <mergeCell ref="V634:W634"/>
    <mergeCell ref="X634:Y634"/>
    <mergeCell ref="Z634:AA634"/>
    <mergeCell ref="AB634:AC634"/>
    <mergeCell ref="AD634:AE634"/>
    <mergeCell ref="AF634:AG634"/>
    <mergeCell ref="AH634:AJ634"/>
    <mergeCell ref="D635:E635"/>
    <mergeCell ref="F635:J635"/>
    <mergeCell ref="K635:M635"/>
    <mergeCell ref="N635:Q635"/>
    <mergeCell ref="R635:U635"/>
    <mergeCell ref="V635:W635"/>
    <mergeCell ref="X635:Y635"/>
    <mergeCell ref="Z635:AA635"/>
    <mergeCell ref="AB635:AC635"/>
    <mergeCell ref="AD635:AE635"/>
    <mergeCell ref="AF635:AG635"/>
    <mergeCell ref="AH635:AJ635"/>
    <mergeCell ref="D636:E636"/>
    <mergeCell ref="F636:J636"/>
    <mergeCell ref="K636:M636"/>
    <mergeCell ref="N636:Q636"/>
    <mergeCell ref="R636:U636"/>
    <mergeCell ref="V636:W636"/>
    <mergeCell ref="X636:Y636"/>
    <mergeCell ref="Z636:AA636"/>
    <mergeCell ref="AB636:AC636"/>
    <mergeCell ref="AD636:AE636"/>
    <mergeCell ref="AF636:AG636"/>
    <mergeCell ref="AH636:AJ636"/>
    <mergeCell ref="D631:E631"/>
    <mergeCell ref="F631:J631"/>
    <mergeCell ref="K631:M631"/>
    <mergeCell ref="N631:Q631"/>
    <mergeCell ref="R631:U631"/>
    <mergeCell ref="V631:W631"/>
    <mergeCell ref="X631:Y631"/>
    <mergeCell ref="Z631:AA631"/>
    <mergeCell ref="AB631:AC631"/>
    <mergeCell ref="AD631:AE631"/>
    <mergeCell ref="AF631:AG631"/>
    <mergeCell ref="AH631:AJ631"/>
    <mergeCell ref="D632:E632"/>
    <mergeCell ref="F632:J632"/>
    <mergeCell ref="K632:M632"/>
    <mergeCell ref="N632:Q632"/>
    <mergeCell ref="R632:U632"/>
    <mergeCell ref="V632:W632"/>
    <mergeCell ref="X632:Y632"/>
    <mergeCell ref="Z632:AA632"/>
    <mergeCell ref="AB632:AC632"/>
    <mergeCell ref="AD632:AE632"/>
    <mergeCell ref="AF632:AG632"/>
    <mergeCell ref="AH632:AJ632"/>
    <mergeCell ref="D633:E633"/>
    <mergeCell ref="F633:J633"/>
    <mergeCell ref="K633:M633"/>
    <mergeCell ref="N633:Q633"/>
    <mergeCell ref="R633:U633"/>
    <mergeCell ref="V633:W633"/>
    <mergeCell ref="X633:Y633"/>
    <mergeCell ref="Z633:AA633"/>
    <mergeCell ref="AB633:AC633"/>
    <mergeCell ref="AD633:AE633"/>
    <mergeCell ref="AF633:AG633"/>
    <mergeCell ref="AH633:AJ633"/>
    <mergeCell ref="D628:E628"/>
    <mergeCell ref="F628:J628"/>
    <mergeCell ref="K628:M628"/>
    <mergeCell ref="N628:Q628"/>
    <mergeCell ref="R628:U628"/>
    <mergeCell ref="V628:W628"/>
    <mergeCell ref="X628:Y628"/>
    <mergeCell ref="Z628:AA628"/>
    <mergeCell ref="AB628:AC628"/>
    <mergeCell ref="AD628:AE628"/>
    <mergeCell ref="AF628:AG628"/>
    <mergeCell ref="AH628:AJ628"/>
    <mergeCell ref="D629:E629"/>
    <mergeCell ref="F629:J629"/>
    <mergeCell ref="K629:M629"/>
    <mergeCell ref="N629:Q629"/>
    <mergeCell ref="R629:U629"/>
    <mergeCell ref="V629:W629"/>
    <mergeCell ref="X629:Y629"/>
    <mergeCell ref="Z629:AA629"/>
    <mergeCell ref="AB629:AC629"/>
    <mergeCell ref="AD629:AE629"/>
    <mergeCell ref="AF629:AG629"/>
    <mergeCell ref="AH629:AJ629"/>
    <mergeCell ref="D630:E630"/>
    <mergeCell ref="F630:J630"/>
    <mergeCell ref="K630:M630"/>
    <mergeCell ref="N630:Q630"/>
    <mergeCell ref="R630:U630"/>
    <mergeCell ref="V630:W630"/>
    <mergeCell ref="X630:Y630"/>
    <mergeCell ref="Z630:AA630"/>
    <mergeCell ref="AB630:AC630"/>
    <mergeCell ref="AD630:AE630"/>
    <mergeCell ref="AF630:AG630"/>
    <mergeCell ref="AH630:AJ630"/>
    <mergeCell ref="D625:E625"/>
    <mergeCell ref="F625:J625"/>
    <mergeCell ref="K625:M625"/>
    <mergeCell ref="N625:Q625"/>
    <mergeCell ref="R625:U625"/>
    <mergeCell ref="V625:W625"/>
    <mergeCell ref="X625:Y625"/>
    <mergeCell ref="Z625:AA625"/>
    <mergeCell ref="AB625:AC625"/>
    <mergeCell ref="AD625:AE625"/>
    <mergeCell ref="AF625:AG625"/>
    <mergeCell ref="AH625:AJ625"/>
    <mergeCell ref="D626:E626"/>
    <mergeCell ref="F626:J626"/>
    <mergeCell ref="K626:M626"/>
    <mergeCell ref="N626:Q626"/>
    <mergeCell ref="R626:U626"/>
    <mergeCell ref="V626:W626"/>
    <mergeCell ref="X626:Y626"/>
    <mergeCell ref="Z626:AA626"/>
    <mergeCell ref="AB626:AC626"/>
    <mergeCell ref="AD626:AE626"/>
    <mergeCell ref="AF626:AG626"/>
    <mergeCell ref="AH626:AJ626"/>
    <mergeCell ref="D627:E627"/>
    <mergeCell ref="F627:J627"/>
    <mergeCell ref="K627:M627"/>
    <mergeCell ref="N627:Q627"/>
    <mergeCell ref="R627:U627"/>
    <mergeCell ref="V627:W627"/>
    <mergeCell ref="X627:Y627"/>
    <mergeCell ref="Z627:AA627"/>
    <mergeCell ref="AB627:AC627"/>
    <mergeCell ref="AD627:AE627"/>
    <mergeCell ref="AF627:AG627"/>
    <mergeCell ref="AH627:AJ627"/>
    <mergeCell ref="D622:E622"/>
    <mergeCell ref="F622:J622"/>
    <mergeCell ref="K622:M622"/>
    <mergeCell ref="N622:Q622"/>
    <mergeCell ref="R622:U622"/>
    <mergeCell ref="V622:W622"/>
    <mergeCell ref="X622:Y622"/>
    <mergeCell ref="Z622:AA622"/>
    <mergeCell ref="AB622:AC622"/>
    <mergeCell ref="AD622:AE622"/>
    <mergeCell ref="AF622:AG622"/>
    <mergeCell ref="AH622:AJ622"/>
    <mergeCell ref="D623:E623"/>
    <mergeCell ref="F623:J623"/>
    <mergeCell ref="K623:M623"/>
    <mergeCell ref="N623:Q623"/>
    <mergeCell ref="R623:U623"/>
    <mergeCell ref="V623:W623"/>
    <mergeCell ref="X623:Y623"/>
    <mergeCell ref="Z623:AA623"/>
    <mergeCell ref="AB623:AC623"/>
    <mergeCell ref="AD623:AE623"/>
    <mergeCell ref="AF623:AG623"/>
    <mergeCell ref="AH623:AJ623"/>
    <mergeCell ref="D624:E624"/>
    <mergeCell ref="F624:J624"/>
    <mergeCell ref="K624:M624"/>
    <mergeCell ref="N624:Q624"/>
    <mergeCell ref="R624:U624"/>
    <mergeCell ref="V624:W624"/>
    <mergeCell ref="X624:Y624"/>
    <mergeCell ref="Z624:AA624"/>
    <mergeCell ref="AB624:AC624"/>
    <mergeCell ref="AD624:AE624"/>
    <mergeCell ref="AF624:AG624"/>
    <mergeCell ref="AH624:AJ624"/>
    <mergeCell ref="D619:E619"/>
    <mergeCell ref="F619:J619"/>
    <mergeCell ref="K619:M619"/>
    <mergeCell ref="N619:Q619"/>
    <mergeCell ref="R619:U619"/>
    <mergeCell ref="V619:W619"/>
    <mergeCell ref="X619:Y619"/>
    <mergeCell ref="Z619:AA619"/>
    <mergeCell ref="AB619:AC619"/>
    <mergeCell ref="AD619:AE619"/>
    <mergeCell ref="AF619:AG619"/>
    <mergeCell ref="AH619:AJ619"/>
    <mergeCell ref="D620:E620"/>
    <mergeCell ref="F620:J620"/>
    <mergeCell ref="K620:M620"/>
    <mergeCell ref="N620:Q620"/>
    <mergeCell ref="R620:U620"/>
    <mergeCell ref="V620:W620"/>
    <mergeCell ref="X620:Y620"/>
    <mergeCell ref="Z620:AA620"/>
    <mergeCell ref="AB620:AC620"/>
    <mergeCell ref="AD620:AE620"/>
    <mergeCell ref="AF620:AG620"/>
    <mergeCell ref="AH620:AJ620"/>
    <mergeCell ref="D621:E621"/>
    <mergeCell ref="F621:J621"/>
    <mergeCell ref="K621:M621"/>
    <mergeCell ref="N621:Q621"/>
    <mergeCell ref="R621:U621"/>
    <mergeCell ref="V621:W621"/>
    <mergeCell ref="X621:Y621"/>
    <mergeCell ref="Z621:AA621"/>
    <mergeCell ref="AB621:AC621"/>
    <mergeCell ref="AD621:AE621"/>
    <mergeCell ref="AF621:AG621"/>
    <mergeCell ref="AH621:AJ621"/>
    <mergeCell ref="D616:E616"/>
    <mergeCell ref="F616:J616"/>
    <mergeCell ref="K616:M616"/>
    <mergeCell ref="N616:Q616"/>
    <mergeCell ref="R616:U616"/>
    <mergeCell ref="V616:W616"/>
    <mergeCell ref="X616:Y616"/>
    <mergeCell ref="Z616:AA616"/>
    <mergeCell ref="AB616:AC616"/>
    <mergeCell ref="AD616:AE616"/>
    <mergeCell ref="AF616:AG616"/>
    <mergeCell ref="AH616:AJ616"/>
    <mergeCell ref="D617:E617"/>
    <mergeCell ref="F617:J617"/>
    <mergeCell ref="K617:M617"/>
    <mergeCell ref="N617:Q617"/>
    <mergeCell ref="R617:U617"/>
    <mergeCell ref="V617:W617"/>
    <mergeCell ref="X617:Y617"/>
    <mergeCell ref="Z617:AA617"/>
    <mergeCell ref="AB617:AC617"/>
    <mergeCell ref="AD617:AE617"/>
    <mergeCell ref="AF617:AG617"/>
    <mergeCell ref="AH617:AJ617"/>
    <mergeCell ref="D618:E618"/>
    <mergeCell ref="F618:J618"/>
    <mergeCell ref="K618:M618"/>
    <mergeCell ref="N618:Q618"/>
    <mergeCell ref="R618:U618"/>
    <mergeCell ref="V618:W618"/>
    <mergeCell ref="X618:Y618"/>
    <mergeCell ref="Z618:AA618"/>
    <mergeCell ref="AB618:AC618"/>
    <mergeCell ref="AD618:AE618"/>
    <mergeCell ref="AF618:AG618"/>
    <mergeCell ref="AH618:AJ618"/>
    <mergeCell ref="D613:E613"/>
    <mergeCell ref="F613:J613"/>
    <mergeCell ref="K613:M613"/>
    <mergeCell ref="N613:Q613"/>
    <mergeCell ref="R613:U613"/>
    <mergeCell ref="V613:W613"/>
    <mergeCell ref="X613:Y613"/>
    <mergeCell ref="Z613:AA613"/>
    <mergeCell ref="AB613:AC613"/>
    <mergeCell ref="AD613:AE613"/>
    <mergeCell ref="AF613:AG613"/>
    <mergeCell ref="AH613:AJ613"/>
    <mergeCell ref="D614:E614"/>
    <mergeCell ref="F614:J614"/>
    <mergeCell ref="K614:M614"/>
    <mergeCell ref="N614:Q614"/>
    <mergeCell ref="R614:U614"/>
    <mergeCell ref="V614:W614"/>
    <mergeCell ref="X614:Y614"/>
    <mergeCell ref="Z614:AA614"/>
    <mergeCell ref="AB614:AC614"/>
    <mergeCell ref="AD614:AE614"/>
    <mergeCell ref="AF614:AG614"/>
    <mergeCell ref="AH614:AJ614"/>
    <mergeCell ref="D615:E615"/>
    <mergeCell ref="F615:J615"/>
    <mergeCell ref="K615:M615"/>
    <mergeCell ref="N615:Q615"/>
    <mergeCell ref="R615:U615"/>
    <mergeCell ref="V615:W615"/>
    <mergeCell ref="X615:Y615"/>
    <mergeCell ref="Z615:AA615"/>
    <mergeCell ref="AB615:AC615"/>
    <mergeCell ref="AD615:AE615"/>
    <mergeCell ref="AF615:AG615"/>
    <mergeCell ref="AH615:AJ615"/>
    <mergeCell ref="D610:E610"/>
    <mergeCell ref="F610:J610"/>
    <mergeCell ref="K610:M610"/>
    <mergeCell ref="N610:Q610"/>
    <mergeCell ref="R610:U610"/>
    <mergeCell ref="V610:W610"/>
    <mergeCell ref="X610:Y610"/>
    <mergeCell ref="Z610:AA610"/>
    <mergeCell ref="AB610:AC610"/>
    <mergeCell ref="AD610:AE610"/>
    <mergeCell ref="AF610:AG610"/>
    <mergeCell ref="AH610:AJ610"/>
    <mergeCell ref="D611:E611"/>
    <mergeCell ref="F611:J611"/>
    <mergeCell ref="K611:M611"/>
    <mergeCell ref="N611:Q611"/>
    <mergeCell ref="R611:U611"/>
    <mergeCell ref="V611:W611"/>
    <mergeCell ref="X611:Y611"/>
    <mergeCell ref="Z611:AA611"/>
    <mergeCell ref="AB611:AC611"/>
    <mergeCell ref="AD611:AE611"/>
    <mergeCell ref="AF611:AG611"/>
    <mergeCell ref="AH611:AJ611"/>
    <mergeCell ref="D612:E612"/>
    <mergeCell ref="F612:J612"/>
    <mergeCell ref="K612:M612"/>
    <mergeCell ref="N612:Q612"/>
    <mergeCell ref="R612:U612"/>
    <mergeCell ref="V612:W612"/>
    <mergeCell ref="X612:Y612"/>
    <mergeCell ref="Z612:AA612"/>
    <mergeCell ref="AB612:AC612"/>
    <mergeCell ref="AD612:AE612"/>
    <mergeCell ref="AF612:AG612"/>
    <mergeCell ref="AH612:AJ612"/>
    <mergeCell ref="B600:F600"/>
    <mergeCell ref="H600:R600"/>
    <mergeCell ref="AB601:AG605"/>
    <mergeCell ref="B602:E602"/>
    <mergeCell ref="H602:N602"/>
    <mergeCell ref="O602:R602"/>
    <mergeCell ref="T602:AA602"/>
    <mergeCell ref="B607:B608"/>
    <mergeCell ref="D607:E608"/>
    <mergeCell ref="G607:H608"/>
    <mergeCell ref="J607:M608"/>
    <mergeCell ref="N607:O608"/>
    <mergeCell ref="Q607:S608"/>
    <mergeCell ref="T607:U608"/>
    <mergeCell ref="X607:Y608"/>
    <mergeCell ref="Z607:AA608"/>
    <mergeCell ref="AB607:AB608"/>
    <mergeCell ref="AC607:AC608"/>
    <mergeCell ref="AE607:AE608"/>
    <mergeCell ref="AF607:AF608"/>
    <mergeCell ref="AG607:AH608"/>
    <mergeCell ref="D609:E609"/>
    <mergeCell ref="F609:J609"/>
    <mergeCell ref="K609:M609"/>
    <mergeCell ref="N609:Q609"/>
    <mergeCell ref="R609:U609"/>
    <mergeCell ref="V609:W609"/>
    <mergeCell ref="X609:Y609"/>
    <mergeCell ref="Z609:AA609"/>
    <mergeCell ref="AB609:AC609"/>
    <mergeCell ref="AD609:AE609"/>
    <mergeCell ref="AF609:AG609"/>
    <mergeCell ref="AH609:AJ609"/>
    <mergeCell ref="D591:E591"/>
    <mergeCell ref="F591:J591"/>
    <mergeCell ref="K591:M591"/>
    <mergeCell ref="N591:Q591"/>
    <mergeCell ref="R591:U591"/>
    <mergeCell ref="V591:W591"/>
    <mergeCell ref="D592:E592"/>
    <mergeCell ref="F592:J592"/>
    <mergeCell ref="K592:M592"/>
    <mergeCell ref="N592:Q592"/>
    <mergeCell ref="R592:U592"/>
    <mergeCell ref="V592:W592"/>
    <mergeCell ref="D593:E593"/>
    <mergeCell ref="F593:J593"/>
    <mergeCell ref="K593:M593"/>
    <mergeCell ref="N593:Q593"/>
    <mergeCell ref="R593:U593"/>
    <mergeCell ref="V593:W593"/>
    <mergeCell ref="D594:E594"/>
    <mergeCell ref="F594:J594"/>
    <mergeCell ref="K594:M594"/>
    <mergeCell ref="N594:Q594"/>
    <mergeCell ref="R594:U594"/>
    <mergeCell ref="V594:W594"/>
    <mergeCell ref="D595:E595"/>
    <mergeCell ref="F595:J595"/>
    <mergeCell ref="K595:M595"/>
    <mergeCell ref="N595:Q595"/>
    <mergeCell ref="R595:U595"/>
    <mergeCell ref="V595:W595"/>
    <mergeCell ref="D596:E596"/>
    <mergeCell ref="F596:J596"/>
    <mergeCell ref="K596:M596"/>
    <mergeCell ref="N596:Q596"/>
    <mergeCell ref="R596:U596"/>
    <mergeCell ref="V596:W596"/>
    <mergeCell ref="D585:E585"/>
    <mergeCell ref="F585:J585"/>
    <mergeCell ref="K585:M585"/>
    <mergeCell ref="N585:Q585"/>
    <mergeCell ref="R585:U585"/>
    <mergeCell ref="V585:W585"/>
    <mergeCell ref="D586:E586"/>
    <mergeCell ref="F586:J586"/>
    <mergeCell ref="K586:M586"/>
    <mergeCell ref="N586:Q586"/>
    <mergeCell ref="R586:U586"/>
    <mergeCell ref="V586:W586"/>
    <mergeCell ref="D587:E587"/>
    <mergeCell ref="F587:J587"/>
    <mergeCell ref="K587:M587"/>
    <mergeCell ref="N587:Q587"/>
    <mergeCell ref="R587:U587"/>
    <mergeCell ref="V587:W587"/>
    <mergeCell ref="D588:E588"/>
    <mergeCell ref="F588:J588"/>
    <mergeCell ref="K588:M588"/>
    <mergeCell ref="N588:Q588"/>
    <mergeCell ref="R588:U588"/>
    <mergeCell ref="V588:W588"/>
    <mergeCell ref="D589:E589"/>
    <mergeCell ref="F589:J589"/>
    <mergeCell ref="K589:M589"/>
    <mergeCell ref="N589:Q589"/>
    <mergeCell ref="R589:U589"/>
    <mergeCell ref="V589:W589"/>
    <mergeCell ref="D590:E590"/>
    <mergeCell ref="F590:J590"/>
    <mergeCell ref="K590:M590"/>
    <mergeCell ref="N590:Q590"/>
    <mergeCell ref="R590:U590"/>
    <mergeCell ref="V590:W590"/>
    <mergeCell ref="D579:E579"/>
    <mergeCell ref="F579:J579"/>
    <mergeCell ref="K579:M579"/>
    <mergeCell ref="N579:Q579"/>
    <mergeCell ref="R579:U579"/>
    <mergeCell ref="V579:W579"/>
    <mergeCell ref="D580:E580"/>
    <mergeCell ref="F580:J580"/>
    <mergeCell ref="K580:M580"/>
    <mergeCell ref="N580:Q580"/>
    <mergeCell ref="R580:U580"/>
    <mergeCell ref="V580:W580"/>
    <mergeCell ref="D581:E581"/>
    <mergeCell ref="F581:J581"/>
    <mergeCell ref="K581:M581"/>
    <mergeCell ref="N581:Q581"/>
    <mergeCell ref="R581:U581"/>
    <mergeCell ref="V581:W581"/>
    <mergeCell ref="D582:E582"/>
    <mergeCell ref="F582:J582"/>
    <mergeCell ref="K582:M582"/>
    <mergeCell ref="N582:Q582"/>
    <mergeCell ref="R582:U582"/>
    <mergeCell ref="V582:W582"/>
    <mergeCell ref="D583:E583"/>
    <mergeCell ref="F583:J583"/>
    <mergeCell ref="K583:M583"/>
    <mergeCell ref="N583:Q583"/>
    <mergeCell ref="R583:U583"/>
    <mergeCell ref="V583:W583"/>
    <mergeCell ref="D584:E584"/>
    <mergeCell ref="F584:J584"/>
    <mergeCell ref="K584:M584"/>
    <mergeCell ref="N584:Q584"/>
    <mergeCell ref="R584:U584"/>
    <mergeCell ref="V584:W584"/>
    <mergeCell ref="D573:E573"/>
    <mergeCell ref="F573:J573"/>
    <mergeCell ref="K573:M573"/>
    <mergeCell ref="N573:Q573"/>
    <mergeCell ref="R573:U573"/>
    <mergeCell ref="V573:W573"/>
    <mergeCell ref="T571:U572"/>
    <mergeCell ref="X571:Y572"/>
    <mergeCell ref="D574:E574"/>
    <mergeCell ref="F574:J574"/>
    <mergeCell ref="K574:M574"/>
    <mergeCell ref="N574:Q574"/>
    <mergeCell ref="R574:U574"/>
    <mergeCell ref="V574:W574"/>
    <mergeCell ref="D575:E575"/>
    <mergeCell ref="F575:J575"/>
    <mergeCell ref="K575:M575"/>
    <mergeCell ref="N575:Q575"/>
    <mergeCell ref="R575:U575"/>
    <mergeCell ref="V575:W575"/>
    <mergeCell ref="D576:E576"/>
    <mergeCell ref="F576:J576"/>
    <mergeCell ref="K576:M576"/>
    <mergeCell ref="N576:Q576"/>
    <mergeCell ref="R576:U576"/>
    <mergeCell ref="V576:W576"/>
    <mergeCell ref="D577:E577"/>
    <mergeCell ref="F577:J577"/>
    <mergeCell ref="K577:M577"/>
    <mergeCell ref="N577:Q577"/>
    <mergeCell ref="R577:U577"/>
    <mergeCell ref="V577:W577"/>
    <mergeCell ref="D578:E578"/>
    <mergeCell ref="F578:J578"/>
    <mergeCell ref="K578:M578"/>
    <mergeCell ref="N578:Q578"/>
    <mergeCell ref="R578:U578"/>
    <mergeCell ref="V578:W578"/>
    <mergeCell ref="D561:E561"/>
    <mergeCell ref="F561:J561"/>
    <mergeCell ref="K561:M561"/>
    <mergeCell ref="N561:Q561"/>
    <mergeCell ref="R561:U561"/>
    <mergeCell ref="V561:W561"/>
    <mergeCell ref="X561:Y561"/>
    <mergeCell ref="Z561:AA561"/>
    <mergeCell ref="AB561:AC561"/>
    <mergeCell ref="AD561:AE561"/>
    <mergeCell ref="AF561:AG561"/>
    <mergeCell ref="AH561:AJ561"/>
    <mergeCell ref="D562:E562"/>
    <mergeCell ref="F562:J562"/>
    <mergeCell ref="K562:M562"/>
    <mergeCell ref="N562:Q562"/>
    <mergeCell ref="R562:U562"/>
    <mergeCell ref="V562:W562"/>
    <mergeCell ref="X562:Y562"/>
    <mergeCell ref="Z562:AA562"/>
    <mergeCell ref="AB562:AC562"/>
    <mergeCell ref="AD562:AE562"/>
    <mergeCell ref="AF562:AG562"/>
    <mergeCell ref="AH562:AJ562"/>
    <mergeCell ref="B563:E563"/>
    <mergeCell ref="B564:F564"/>
    <mergeCell ref="H564:R564"/>
    <mergeCell ref="AB565:AG569"/>
    <mergeCell ref="B566:E566"/>
    <mergeCell ref="H566:N566"/>
    <mergeCell ref="O566:R566"/>
    <mergeCell ref="T566:AA566"/>
    <mergeCell ref="Z571:AA572"/>
    <mergeCell ref="AB571:AB572"/>
    <mergeCell ref="AC571:AC572"/>
    <mergeCell ref="AE571:AE572"/>
    <mergeCell ref="B571:B572"/>
    <mergeCell ref="D571:E572"/>
    <mergeCell ref="G571:H572"/>
    <mergeCell ref="J571:M572"/>
    <mergeCell ref="N571:O572"/>
    <mergeCell ref="Q571:S572"/>
    <mergeCell ref="AF571:AF572"/>
    <mergeCell ref="AG571:AH572"/>
    <mergeCell ref="D558:E558"/>
    <mergeCell ref="F558:J558"/>
    <mergeCell ref="K558:M558"/>
    <mergeCell ref="N558:Q558"/>
    <mergeCell ref="R558:U558"/>
    <mergeCell ref="V558:W558"/>
    <mergeCell ref="X558:Y558"/>
    <mergeCell ref="Z558:AA558"/>
    <mergeCell ref="AB558:AC558"/>
    <mergeCell ref="AD558:AE558"/>
    <mergeCell ref="AF558:AG558"/>
    <mergeCell ref="AH558:AJ558"/>
    <mergeCell ref="D559:E559"/>
    <mergeCell ref="F559:J559"/>
    <mergeCell ref="K559:M559"/>
    <mergeCell ref="N559:Q559"/>
    <mergeCell ref="R559:U559"/>
    <mergeCell ref="V559:W559"/>
    <mergeCell ref="X559:Y559"/>
    <mergeCell ref="Z559:AA559"/>
    <mergeCell ref="AB559:AC559"/>
    <mergeCell ref="AD559:AE559"/>
    <mergeCell ref="AF559:AG559"/>
    <mergeCell ref="AH559:AJ559"/>
    <mergeCell ref="D560:E560"/>
    <mergeCell ref="F560:J560"/>
    <mergeCell ref="K560:M560"/>
    <mergeCell ref="N560:Q560"/>
    <mergeCell ref="R560:U560"/>
    <mergeCell ref="V560:W560"/>
    <mergeCell ref="X560:Y560"/>
    <mergeCell ref="Z560:AA560"/>
    <mergeCell ref="AB560:AC560"/>
    <mergeCell ref="AD560:AE560"/>
    <mergeCell ref="AF560:AG560"/>
    <mergeCell ref="AH560:AJ560"/>
    <mergeCell ref="D555:E555"/>
    <mergeCell ref="F555:J555"/>
    <mergeCell ref="K555:M555"/>
    <mergeCell ref="N555:Q555"/>
    <mergeCell ref="R555:U555"/>
    <mergeCell ref="V555:W555"/>
    <mergeCell ref="X555:Y555"/>
    <mergeCell ref="Z555:AA555"/>
    <mergeCell ref="AB555:AC555"/>
    <mergeCell ref="AD555:AE555"/>
    <mergeCell ref="AF555:AG555"/>
    <mergeCell ref="AH555:AJ555"/>
    <mergeCell ref="D556:E556"/>
    <mergeCell ref="F556:J556"/>
    <mergeCell ref="K556:M556"/>
    <mergeCell ref="N556:Q556"/>
    <mergeCell ref="R556:U556"/>
    <mergeCell ref="V556:W556"/>
    <mergeCell ref="X556:Y556"/>
    <mergeCell ref="Z556:AA556"/>
    <mergeCell ref="AB556:AC556"/>
    <mergeCell ref="AD556:AE556"/>
    <mergeCell ref="AF556:AG556"/>
    <mergeCell ref="AH556:AJ556"/>
    <mergeCell ref="D557:E557"/>
    <mergeCell ref="F557:J557"/>
    <mergeCell ref="K557:M557"/>
    <mergeCell ref="N557:Q557"/>
    <mergeCell ref="R557:U557"/>
    <mergeCell ref="V557:W557"/>
    <mergeCell ref="X557:Y557"/>
    <mergeCell ref="Z557:AA557"/>
    <mergeCell ref="AB557:AC557"/>
    <mergeCell ref="AD557:AE557"/>
    <mergeCell ref="AF557:AG557"/>
    <mergeCell ref="AH557:AJ557"/>
    <mergeCell ref="D552:E552"/>
    <mergeCell ref="F552:J552"/>
    <mergeCell ref="K552:M552"/>
    <mergeCell ref="N552:Q552"/>
    <mergeCell ref="R552:U552"/>
    <mergeCell ref="V552:W552"/>
    <mergeCell ref="X552:Y552"/>
    <mergeCell ref="Z552:AA552"/>
    <mergeCell ref="AB552:AC552"/>
    <mergeCell ref="AD552:AE552"/>
    <mergeCell ref="AF552:AG552"/>
    <mergeCell ref="AH552:AJ552"/>
    <mergeCell ref="D553:E553"/>
    <mergeCell ref="F553:J553"/>
    <mergeCell ref="K553:M553"/>
    <mergeCell ref="N553:Q553"/>
    <mergeCell ref="R553:U553"/>
    <mergeCell ref="V553:W553"/>
    <mergeCell ref="X553:Y553"/>
    <mergeCell ref="Z553:AA553"/>
    <mergeCell ref="AB553:AC553"/>
    <mergeCell ref="AD553:AE553"/>
    <mergeCell ref="AF553:AG553"/>
    <mergeCell ref="AH553:AJ553"/>
    <mergeCell ref="D554:E554"/>
    <mergeCell ref="F554:J554"/>
    <mergeCell ref="K554:M554"/>
    <mergeCell ref="N554:Q554"/>
    <mergeCell ref="R554:U554"/>
    <mergeCell ref="V554:W554"/>
    <mergeCell ref="X554:Y554"/>
    <mergeCell ref="Z554:AA554"/>
    <mergeCell ref="AB554:AC554"/>
    <mergeCell ref="AD554:AE554"/>
    <mergeCell ref="AF554:AG554"/>
    <mergeCell ref="AH554:AJ554"/>
    <mergeCell ref="D549:E549"/>
    <mergeCell ref="F549:J549"/>
    <mergeCell ref="K549:M549"/>
    <mergeCell ref="N549:Q549"/>
    <mergeCell ref="R549:U549"/>
    <mergeCell ref="V549:W549"/>
    <mergeCell ref="X549:Y549"/>
    <mergeCell ref="Z549:AA549"/>
    <mergeCell ref="AB549:AC549"/>
    <mergeCell ref="AD549:AE549"/>
    <mergeCell ref="AF549:AG549"/>
    <mergeCell ref="AH549:AJ549"/>
    <mergeCell ref="D550:E550"/>
    <mergeCell ref="F550:J550"/>
    <mergeCell ref="K550:M550"/>
    <mergeCell ref="N550:Q550"/>
    <mergeCell ref="R550:U550"/>
    <mergeCell ref="V550:W550"/>
    <mergeCell ref="X550:Y550"/>
    <mergeCell ref="Z550:AA550"/>
    <mergeCell ref="AB550:AC550"/>
    <mergeCell ref="AD550:AE550"/>
    <mergeCell ref="AF550:AG550"/>
    <mergeCell ref="AH550:AJ550"/>
    <mergeCell ref="D551:E551"/>
    <mergeCell ref="F551:J551"/>
    <mergeCell ref="K551:M551"/>
    <mergeCell ref="N551:Q551"/>
    <mergeCell ref="R551:U551"/>
    <mergeCell ref="V551:W551"/>
    <mergeCell ref="X551:Y551"/>
    <mergeCell ref="Z551:AA551"/>
    <mergeCell ref="AB551:AC551"/>
    <mergeCell ref="AD551:AE551"/>
    <mergeCell ref="AF551:AG551"/>
    <mergeCell ref="AH551:AJ551"/>
    <mergeCell ref="D546:E546"/>
    <mergeCell ref="F546:J546"/>
    <mergeCell ref="K546:M546"/>
    <mergeCell ref="N546:Q546"/>
    <mergeCell ref="R546:U546"/>
    <mergeCell ref="V546:W546"/>
    <mergeCell ref="X546:Y546"/>
    <mergeCell ref="Z546:AA546"/>
    <mergeCell ref="AB546:AC546"/>
    <mergeCell ref="AD546:AE546"/>
    <mergeCell ref="AF546:AG546"/>
    <mergeCell ref="AH546:AJ546"/>
    <mergeCell ref="D547:E547"/>
    <mergeCell ref="F547:J547"/>
    <mergeCell ref="K547:M547"/>
    <mergeCell ref="N547:Q547"/>
    <mergeCell ref="R547:U547"/>
    <mergeCell ref="V547:W547"/>
    <mergeCell ref="X547:Y547"/>
    <mergeCell ref="Z547:AA547"/>
    <mergeCell ref="AB547:AC547"/>
    <mergeCell ref="AD547:AE547"/>
    <mergeCell ref="AF547:AG547"/>
    <mergeCell ref="AH547:AJ547"/>
    <mergeCell ref="D548:E548"/>
    <mergeCell ref="F548:J548"/>
    <mergeCell ref="K548:M548"/>
    <mergeCell ref="N548:Q548"/>
    <mergeCell ref="R548:U548"/>
    <mergeCell ref="V548:W548"/>
    <mergeCell ref="X548:Y548"/>
    <mergeCell ref="Z548:AA548"/>
    <mergeCell ref="AB548:AC548"/>
    <mergeCell ref="AD548:AE548"/>
    <mergeCell ref="AF548:AG548"/>
    <mergeCell ref="AH548:AJ548"/>
    <mergeCell ref="D543:E543"/>
    <mergeCell ref="F543:J543"/>
    <mergeCell ref="K543:M543"/>
    <mergeCell ref="N543:Q543"/>
    <mergeCell ref="R543:U543"/>
    <mergeCell ref="V543:W543"/>
    <mergeCell ref="X543:Y543"/>
    <mergeCell ref="Z543:AA543"/>
    <mergeCell ref="AB543:AC543"/>
    <mergeCell ref="AD543:AE543"/>
    <mergeCell ref="AF543:AG543"/>
    <mergeCell ref="AH543:AJ543"/>
    <mergeCell ref="D544:E544"/>
    <mergeCell ref="F544:J544"/>
    <mergeCell ref="K544:M544"/>
    <mergeCell ref="N544:Q544"/>
    <mergeCell ref="R544:U544"/>
    <mergeCell ref="V544:W544"/>
    <mergeCell ref="X544:Y544"/>
    <mergeCell ref="Z544:AA544"/>
    <mergeCell ref="AB544:AC544"/>
    <mergeCell ref="AD544:AE544"/>
    <mergeCell ref="AF544:AG544"/>
    <mergeCell ref="AH544:AJ544"/>
    <mergeCell ref="D545:E545"/>
    <mergeCell ref="F545:J545"/>
    <mergeCell ref="K545:M545"/>
    <mergeCell ref="N545:Q545"/>
    <mergeCell ref="R545:U545"/>
    <mergeCell ref="V545:W545"/>
    <mergeCell ref="X545:Y545"/>
    <mergeCell ref="Z545:AA545"/>
    <mergeCell ref="AB545:AC545"/>
    <mergeCell ref="AD545:AE545"/>
    <mergeCell ref="AF545:AG545"/>
    <mergeCell ref="AH545:AJ545"/>
    <mergeCell ref="D540:E540"/>
    <mergeCell ref="F540:J540"/>
    <mergeCell ref="K540:M540"/>
    <mergeCell ref="N540:Q540"/>
    <mergeCell ref="R540:U540"/>
    <mergeCell ref="V540:W540"/>
    <mergeCell ref="X540:Y540"/>
    <mergeCell ref="Z540:AA540"/>
    <mergeCell ref="AB540:AC540"/>
    <mergeCell ref="AD540:AE540"/>
    <mergeCell ref="AF540:AG540"/>
    <mergeCell ref="AH540:AJ540"/>
    <mergeCell ref="D541:E541"/>
    <mergeCell ref="F541:J541"/>
    <mergeCell ref="K541:M541"/>
    <mergeCell ref="N541:Q541"/>
    <mergeCell ref="R541:U541"/>
    <mergeCell ref="V541:W541"/>
    <mergeCell ref="X541:Y541"/>
    <mergeCell ref="Z541:AA541"/>
    <mergeCell ref="AB541:AC541"/>
    <mergeCell ref="AD541:AE541"/>
    <mergeCell ref="AF541:AG541"/>
    <mergeCell ref="AH541:AJ541"/>
    <mergeCell ref="D542:E542"/>
    <mergeCell ref="F542:J542"/>
    <mergeCell ref="K542:M542"/>
    <mergeCell ref="N542:Q542"/>
    <mergeCell ref="R542:U542"/>
    <mergeCell ref="V542:W542"/>
    <mergeCell ref="X542:Y542"/>
    <mergeCell ref="Z542:AA542"/>
    <mergeCell ref="AB542:AC542"/>
    <mergeCell ref="AD542:AE542"/>
    <mergeCell ref="AF542:AG542"/>
    <mergeCell ref="AH542:AJ542"/>
    <mergeCell ref="D537:E537"/>
    <mergeCell ref="F537:J537"/>
    <mergeCell ref="K537:M537"/>
    <mergeCell ref="N537:Q537"/>
    <mergeCell ref="R537:U537"/>
    <mergeCell ref="V537:W537"/>
    <mergeCell ref="X537:Y537"/>
    <mergeCell ref="Z537:AA537"/>
    <mergeCell ref="AB537:AC537"/>
    <mergeCell ref="AD537:AE537"/>
    <mergeCell ref="AF537:AG537"/>
    <mergeCell ref="AH537:AJ537"/>
    <mergeCell ref="D538:E538"/>
    <mergeCell ref="F538:J538"/>
    <mergeCell ref="K538:M538"/>
    <mergeCell ref="N538:Q538"/>
    <mergeCell ref="R538:U538"/>
    <mergeCell ref="V538:W538"/>
    <mergeCell ref="X538:Y538"/>
    <mergeCell ref="Z538:AA538"/>
    <mergeCell ref="AB538:AC538"/>
    <mergeCell ref="AD538:AE538"/>
    <mergeCell ref="AF538:AG538"/>
    <mergeCell ref="AH538:AJ538"/>
    <mergeCell ref="D539:E539"/>
    <mergeCell ref="F539:J539"/>
    <mergeCell ref="K539:M539"/>
    <mergeCell ref="N539:Q539"/>
    <mergeCell ref="R539:U539"/>
    <mergeCell ref="V539:W539"/>
    <mergeCell ref="X539:Y539"/>
    <mergeCell ref="Z539:AA539"/>
    <mergeCell ref="AB539:AC539"/>
    <mergeCell ref="AD539:AE539"/>
    <mergeCell ref="AF539:AG539"/>
    <mergeCell ref="AH539:AJ539"/>
    <mergeCell ref="D534:E534"/>
    <mergeCell ref="F534:J534"/>
    <mergeCell ref="K534:M534"/>
    <mergeCell ref="N534:Q534"/>
    <mergeCell ref="R534:U534"/>
    <mergeCell ref="V534:W534"/>
    <mergeCell ref="X534:Y534"/>
    <mergeCell ref="Z534:AA534"/>
    <mergeCell ref="AB534:AC534"/>
    <mergeCell ref="AD534:AE534"/>
    <mergeCell ref="AF534:AG534"/>
    <mergeCell ref="AH534:AJ534"/>
    <mergeCell ref="D535:E535"/>
    <mergeCell ref="F535:J535"/>
    <mergeCell ref="K535:M535"/>
    <mergeCell ref="N535:Q535"/>
    <mergeCell ref="R535:U535"/>
    <mergeCell ref="V535:W535"/>
    <mergeCell ref="X535:Y535"/>
    <mergeCell ref="Z535:AA535"/>
    <mergeCell ref="AB535:AC535"/>
    <mergeCell ref="AD535:AE535"/>
    <mergeCell ref="AF535:AG535"/>
    <mergeCell ref="AH535:AJ535"/>
    <mergeCell ref="D536:E536"/>
    <mergeCell ref="F536:J536"/>
    <mergeCell ref="K536:M536"/>
    <mergeCell ref="N536:Q536"/>
    <mergeCell ref="R536:U536"/>
    <mergeCell ref="V536:W536"/>
    <mergeCell ref="X536:Y536"/>
    <mergeCell ref="Z536:AA536"/>
    <mergeCell ref="AB536:AC536"/>
    <mergeCell ref="AD536:AE536"/>
    <mergeCell ref="AF536:AG536"/>
    <mergeCell ref="AH536:AJ536"/>
    <mergeCell ref="D531:E531"/>
    <mergeCell ref="F531:J531"/>
    <mergeCell ref="K531:M531"/>
    <mergeCell ref="N531:Q531"/>
    <mergeCell ref="R531:U531"/>
    <mergeCell ref="V531:W531"/>
    <mergeCell ref="X531:Y531"/>
    <mergeCell ref="Z531:AA531"/>
    <mergeCell ref="AB531:AC531"/>
    <mergeCell ref="AD531:AE531"/>
    <mergeCell ref="AF531:AG531"/>
    <mergeCell ref="AH531:AJ531"/>
    <mergeCell ref="D532:E532"/>
    <mergeCell ref="F532:J532"/>
    <mergeCell ref="K532:M532"/>
    <mergeCell ref="N532:Q532"/>
    <mergeCell ref="R532:U532"/>
    <mergeCell ref="V532:W532"/>
    <mergeCell ref="X532:Y532"/>
    <mergeCell ref="Z532:AA532"/>
    <mergeCell ref="AB532:AC532"/>
    <mergeCell ref="AD532:AE532"/>
    <mergeCell ref="AF532:AG532"/>
    <mergeCell ref="AH532:AJ532"/>
    <mergeCell ref="D533:E533"/>
    <mergeCell ref="F533:J533"/>
    <mergeCell ref="K533:M533"/>
    <mergeCell ref="N533:Q533"/>
    <mergeCell ref="R533:U533"/>
    <mergeCell ref="V533:W533"/>
    <mergeCell ref="X533:Y533"/>
    <mergeCell ref="Z533:AA533"/>
    <mergeCell ref="AB533:AC533"/>
    <mergeCell ref="AD533:AE533"/>
    <mergeCell ref="AF533:AG533"/>
    <mergeCell ref="AH533:AJ533"/>
    <mergeCell ref="D528:E528"/>
    <mergeCell ref="F528:J528"/>
    <mergeCell ref="K528:M528"/>
    <mergeCell ref="N528:Q528"/>
    <mergeCell ref="R528:U528"/>
    <mergeCell ref="V528:W528"/>
    <mergeCell ref="X528:Y528"/>
    <mergeCell ref="Z528:AA528"/>
    <mergeCell ref="AB528:AC528"/>
    <mergeCell ref="AD528:AE528"/>
    <mergeCell ref="AF528:AG528"/>
    <mergeCell ref="AH528:AJ528"/>
    <mergeCell ref="D529:E529"/>
    <mergeCell ref="F529:J529"/>
    <mergeCell ref="K529:M529"/>
    <mergeCell ref="N529:Q529"/>
    <mergeCell ref="R529:U529"/>
    <mergeCell ref="V529:W529"/>
    <mergeCell ref="X529:Y529"/>
    <mergeCell ref="Z529:AA529"/>
    <mergeCell ref="AB529:AC529"/>
    <mergeCell ref="AD529:AE529"/>
    <mergeCell ref="AF529:AG529"/>
    <mergeCell ref="AH529:AJ529"/>
    <mergeCell ref="D530:E530"/>
    <mergeCell ref="F530:J530"/>
    <mergeCell ref="K530:M530"/>
    <mergeCell ref="N530:Q530"/>
    <mergeCell ref="R530:U530"/>
    <mergeCell ref="V530:W530"/>
    <mergeCell ref="X530:Y530"/>
    <mergeCell ref="Z530:AA530"/>
    <mergeCell ref="AB530:AC530"/>
    <mergeCell ref="AD530:AE530"/>
    <mergeCell ref="AF530:AG530"/>
    <mergeCell ref="AH530:AJ530"/>
    <mergeCell ref="D525:E525"/>
    <mergeCell ref="F525:J525"/>
    <mergeCell ref="K525:M525"/>
    <mergeCell ref="N525:Q525"/>
    <mergeCell ref="R525:U525"/>
    <mergeCell ref="V525:W525"/>
    <mergeCell ref="X525:Y525"/>
    <mergeCell ref="Z525:AA525"/>
    <mergeCell ref="AB525:AC525"/>
    <mergeCell ref="AD525:AE525"/>
    <mergeCell ref="AF525:AG525"/>
    <mergeCell ref="AH525:AJ525"/>
    <mergeCell ref="D526:E526"/>
    <mergeCell ref="F526:J526"/>
    <mergeCell ref="K526:M526"/>
    <mergeCell ref="N526:Q526"/>
    <mergeCell ref="R526:U526"/>
    <mergeCell ref="V526:W526"/>
    <mergeCell ref="X526:Y526"/>
    <mergeCell ref="Z526:AA526"/>
    <mergeCell ref="AB526:AC526"/>
    <mergeCell ref="AD526:AE526"/>
    <mergeCell ref="AF526:AG526"/>
    <mergeCell ref="AH526:AJ526"/>
    <mergeCell ref="D527:E527"/>
    <mergeCell ref="F527:J527"/>
    <mergeCell ref="K527:M527"/>
    <mergeCell ref="N527:Q527"/>
    <mergeCell ref="R527:U527"/>
    <mergeCell ref="V527:W527"/>
    <mergeCell ref="X527:Y527"/>
    <mergeCell ref="Z527:AA527"/>
    <mergeCell ref="AB527:AC527"/>
    <mergeCell ref="AD527:AE527"/>
    <mergeCell ref="AF527:AG527"/>
    <mergeCell ref="AH527:AJ527"/>
    <mergeCell ref="B515:F515"/>
    <mergeCell ref="H515:R515"/>
    <mergeCell ref="AB516:AG520"/>
    <mergeCell ref="B517:E517"/>
    <mergeCell ref="H517:N517"/>
    <mergeCell ref="O517:R517"/>
    <mergeCell ref="T517:AA517"/>
    <mergeCell ref="B522:B523"/>
    <mergeCell ref="D522:E523"/>
    <mergeCell ref="G522:H523"/>
    <mergeCell ref="J522:M523"/>
    <mergeCell ref="N522:O523"/>
    <mergeCell ref="Q522:S523"/>
    <mergeCell ref="T522:U523"/>
    <mergeCell ref="X522:Y523"/>
    <mergeCell ref="Z522:AA523"/>
    <mergeCell ref="AB522:AB523"/>
    <mergeCell ref="AC522:AC523"/>
    <mergeCell ref="AE522:AE523"/>
    <mergeCell ref="AF522:AF523"/>
    <mergeCell ref="AG522:AH523"/>
    <mergeCell ref="D524:E524"/>
    <mergeCell ref="F524:J524"/>
    <mergeCell ref="K524:M524"/>
    <mergeCell ref="N524:Q524"/>
    <mergeCell ref="R524:U524"/>
    <mergeCell ref="V524:W524"/>
    <mergeCell ref="X524:Y524"/>
    <mergeCell ref="Z524:AA524"/>
    <mergeCell ref="AB524:AC524"/>
    <mergeCell ref="AD524:AE524"/>
    <mergeCell ref="AF524:AG524"/>
    <mergeCell ref="AH524:AJ524"/>
    <mergeCell ref="D506:E506"/>
    <mergeCell ref="F506:J506"/>
    <mergeCell ref="K506:M506"/>
    <mergeCell ref="N506:Q506"/>
    <mergeCell ref="R506:U506"/>
    <mergeCell ref="V506:W506"/>
    <mergeCell ref="D507:E507"/>
    <mergeCell ref="F507:J507"/>
    <mergeCell ref="K507:M507"/>
    <mergeCell ref="N507:Q507"/>
    <mergeCell ref="R507:U507"/>
    <mergeCell ref="V507:W507"/>
    <mergeCell ref="D508:E508"/>
    <mergeCell ref="F508:J508"/>
    <mergeCell ref="K508:M508"/>
    <mergeCell ref="N508:Q508"/>
    <mergeCell ref="R508:U508"/>
    <mergeCell ref="V508:W508"/>
    <mergeCell ref="D509:E509"/>
    <mergeCell ref="F509:J509"/>
    <mergeCell ref="K509:M509"/>
    <mergeCell ref="N509:Q509"/>
    <mergeCell ref="R509:U509"/>
    <mergeCell ref="V509:W509"/>
    <mergeCell ref="D510:E510"/>
    <mergeCell ref="F510:J510"/>
    <mergeCell ref="K510:M510"/>
    <mergeCell ref="N510:Q510"/>
    <mergeCell ref="R510:U510"/>
    <mergeCell ref="V510:W510"/>
    <mergeCell ref="D511:E511"/>
    <mergeCell ref="F511:J511"/>
    <mergeCell ref="K511:M511"/>
    <mergeCell ref="N511:Q511"/>
    <mergeCell ref="R511:U511"/>
    <mergeCell ref="V511:W511"/>
    <mergeCell ref="D500:E500"/>
    <mergeCell ref="F500:J500"/>
    <mergeCell ref="K500:M500"/>
    <mergeCell ref="N500:Q500"/>
    <mergeCell ref="R500:U500"/>
    <mergeCell ref="V500:W500"/>
    <mergeCell ref="D501:E501"/>
    <mergeCell ref="F501:J501"/>
    <mergeCell ref="K501:M501"/>
    <mergeCell ref="N501:Q501"/>
    <mergeCell ref="R501:U501"/>
    <mergeCell ref="V501:W501"/>
    <mergeCell ref="D502:E502"/>
    <mergeCell ref="F502:J502"/>
    <mergeCell ref="K502:M502"/>
    <mergeCell ref="N502:Q502"/>
    <mergeCell ref="R502:U502"/>
    <mergeCell ref="V502:W502"/>
    <mergeCell ref="D503:E503"/>
    <mergeCell ref="F503:J503"/>
    <mergeCell ref="K503:M503"/>
    <mergeCell ref="N503:Q503"/>
    <mergeCell ref="R503:U503"/>
    <mergeCell ref="V503:W503"/>
    <mergeCell ref="D504:E504"/>
    <mergeCell ref="F504:J504"/>
    <mergeCell ref="K504:M504"/>
    <mergeCell ref="N504:Q504"/>
    <mergeCell ref="R504:U504"/>
    <mergeCell ref="V504:W504"/>
    <mergeCell ref="D505:E505"/>
    <mergeCell ref="F505:J505"/>
    <mergeCell ref="K505:M505"/>
    <mergeCell ref="N505:Q505"/>
    <mergeCell ref="R505:U505"/>
    <mergeCell ref="V505:W505"/>
    <mergeCell ref="D494:E494"/>
    <mergeCell ref="F494:J494"/>
    <mergeCell ref="K494:M494"/>
    <mergeCell ref="N494:Q494"/>
    <mergeCell ref="R494:U494"/>
    <mergeCell ref="V494:W494"/>
    <mergeCell ref="D495:E495"/>
    <mergeCell ref="F495:J495"/>
    <mergeCell ref="K495:M495"/>
    <mergeCell ref="N495:Q495"/>
    <mergeCell ref="R495:U495"/>
    <mergeCell ref="V495:W495"/>
    <mergeCell ref="D496:E496"/>
    <mergeCell ref="F496:J496"/>
    <mergeCell ref="K496:M496"/>
    <mergeCell ref="N496:Q496"/>
    <mergeCell ref="R496:U496"/>
    <mergeCell ref="V496:W496"/>
    <mergeCell ref="D497:E497"/>
    <mergeCell ref="F497:J497"/>
    <mergeCell ref="K497:M497"/>
    <mergeCell ref="N497:Q497"/>
    <mergeCell ref="R497:U497"/>
    <mergeCell ref="V497:W497"/>
    <mergeCell ref="D498:E498"/>
    <mergeCell ref="F498:J498"/>
    <mergeCell ref="K498:M498"/>
    <mergeCell ref="N498:Q498"/>
    <mergeCell ref="R498:U498"/>
    <mergeCell ref="V498:W498"/>
    <mergeCell ref="D499:E499"/>
    <mergeCell ref="F499:J499"/>
    <mergeCell ref="K499:M499"/>
    <mergeCell ref="N499:Q499"/>
    <mergeCell ref="R499:U499"/>
    <mergeCell ref="V499:W499"/>
    <mergeCell ref="D488:E488"/>
    <mergeCell ref="F488:J488"/>
    <mergeCell ref="K488:M488"/>
    <mergeCell ref="N488:Q488"/>
    <mergeCell ref="R488:U488"/>
    <mergeCell ref="V488:W488"/>
    <mergeCell ref="T486:U487"/>
    <mergeCell ref="X486:Y487"/>
    <mergeCell ref="D489:E489"/>
    <mergeCell ref="F489:J489"/>
    <mergeCell ref="K489:M489"/>
    <mergeCell ref="N489:Q489"/>
    <mergeCell ref="R489:U489"/>
    <mergeCell ref="V489:W489"/>
    <mergeCell ref="D490:E490"/>
    <mergeCell ref="F490:J490"/>
    <mergeCell ref="K490:M490"/>
    <mergeCell ref="N490:Q490"/>
    <mergeCell ref="R490:U490"/>
    <mergeCell ref="V490:W490"/>
    <mergeCell ref="D491:E491"/>
    <mergeCell ref="F491:J491"/>
    <mergeCell ref="K491:M491"/>
    <mergeCell ref="N491:Q491"/>
    <mergeCell ref="R491:U491"/>
    <mergeCell ref="V491:W491"/>
    <mergeCell ref="D492:E492"/>
    <mergeCell ref="F492:J492"/>
    <mergeCell ref="K492:M492"/>
    <mergeCell ref="N492:Q492"/>
    <mergeCell ref="R492:U492"/>
    <mergeCell ref="V492:W492"/>
    <mergeCell ref="D493:E493"/>
    <mergeCell ref="F493:J493"/>
    <mergeCell ref="K493:M493"/>
    <mergeCell ref="N493:Q493"/>
    <mergeCell ref="R493:U493"/>
    <mergeCell ref="V493:W493"/>
    <mergeCell ref="D476:E476"/>
    <mergeCell ref="F476:J476"/>
    <mergeCell ref="K476:M476"/>
    <mergeCell ref="N476:Q476"/>
    <mergeCell ref="R476:U476"/>
    <mergeCell ref="V476:W476"/>
    <mergeCell ref="X476:Y476"/>
    <mergeCell ref="Z476:AA476"/>
    <mergeCell ref="AB476:AC476"/>
    <mergeCell ref="AD476:AE476"/>
    <mergeCell ref="AF476:AG476"/>
    <mergeCell ref="AH476:AJ476"/>
    <mergeCell ref="D477:E477"/>
    <mergeCell ref="F477:J477"/>
    <mergeCell ref="K477:M477"/>
    <mergeCell ref="N477:Q477"/>
    <mergeCell ref="R477:U477"/>
    <mergeCell ref="V477:W477"/>
    <mergeCell ref="X477:Y477"/>
    <mergeCell ref="Z477:AA477"/>
    <mergeCell ref="AB477:AC477"/>
    <mergeCell ref="AD477:AE477"/>
    <mergeCell ref="AF477:AG477"/>
    <mergeCell ref="AH477:AJ477"/>
    <mergeCell ref="B478:E478"/>
    <mergeCell ref="B479:F479"/>
    <mergeCell ref="H479:R479"/>
    <mergeCell ref="AB480:AG484"/>
    <mergeCell ref="B481:E481"/>
    <mergeCell ref="H481:N481"/>
    <mergeCell ref="O481:R481"/>
    <mergeCell ref="T481:AA481"/>
    <mergeCell ref="Z486:AA487"/>
    <mergeCell ref="AB486:AB487"/>
    <mergeCell ref="AC486:AC487"/>
    <mergeCell ref="AE486:AE487"/>
    <mergeCell ref="B486:B487"/>
    <mergeCell ref="D486:E487"/>
    <mergeCell ref="G486:H487"/>
    <mergeCell ref="J486:M487"/>
    <mergeCell ref="N486:O487"/>
    <mergeCell ref="Q486:S487"/>
    <mergeCell ref="AF486:AF487"/>
    <mergeCell ref="AG486:AH487"/>
    <mergeCell ref="D473:E473"/>
    <mergeCell ref="F473:J473"/>
    <mergeCell ref="K473:M473"/>
    <mergeCell ref="N473:Q473"/>
    <mergeCell ref="R473:U473"/>
    <mergeCell ref="V473:W473"/>
    <mergeCell ref="X473:Y473"/>
    <mergeCell ref="Z473:AA473"/>
    <mergeCell ref="AB473:AC473"/>
    <mergeCell ref="AD473:AE473"/>
    <mergeCell ref="AF473:AG473"/>
    <mergeCell ref="AH473:AJ473"/>
    <mergeCell ref="D474:E474"/>
    <mergeCell ref="F474:J474"/>
    <mergeCell ref="K474:M474"/>
    <mergeCell ref="N474:Q474"/>
    <mergeCell ref="R474:U474"/>
    <mergeCell ref="V474:W474"/>
    <mergeCell ref="X474:Y474"/>
    <mergeCell ref="Z474:AA474"/>
    <mergeCell ref="AB474:AC474"/>
    <mergeCell ref="AD474:AE474"/>
    <mergeCell ref="AF474:AG474"/>
    <mergeCell ref="AH474:AJ474"/>
    <mergeCell ref="D475:E475"/>
    <mergeCell ref="F475:J475"/>
    <mergeCell ref="K475:M475"/>
    <mergeCell ref="N475:Q475"/>
    <mergeCell ref="R475:U475"/>
    <mergeCell ref="V475:W475"/>
    <mergeCell ref="X475:Y475"/>
    <mergeCell ref="Z475:AA475"/>
    <mergeCell ref="AB475:AC475"/>
    <mergeCell ref="AD475:AE475"/>
    <mergeCell ref="AF475:AG475"/>
    <mergeCell ref="AH475:AJ475"/>
    <mergeCell ref="D470:E470"/>
    <mergeCell ref="F470:J470"/>
    <mergeCell ref="K470:M470"/>
    <mergeCell ref="N470:Q470"/>
    <mergeCell ref="R470:U470"/>
    <mergeCell ref="V470:W470"/>
    <mergeCell ref="X470:Y470"/>
    <mergeCell ref="Z470:AA470"/>
    <mergeCell ref="AB470:AC470"/>
    <mergeCell ref="AD470:AE470"/>
    <mergeCell ref="AF470:AG470"/>
    <mergeCell ref="AH470:AJ470"/>
    <mergeCell ref="D471:E471"/>
    <mergeCell ref="F471:J471"/>
    <mergeCell ref="K471:M471"/>
    <mergeCell ref="N471:Q471"/>
    <mergeCell ref="R471:U471"/>
    <mergeCell ref="V471:W471"/>
    <mergeCell ref="X471:Y471"/>
    <mergeCell ref="Z471:AA471"/>
    <mergeCell ref="AB471:AC471"/>
    <mergeCell ref="AD471:AE471"/>
    <mergeCell ref="AF471:AG471"/>
    <mergeCell ref="AH471:AJ471"/>
    <mergeCell ref="D472:E472"/>
    <mergeCell ref="F472:J472"/>
    <mergeCell ref="K472:M472"/>
    <mergeCell ref="N472:Q472"/>
    <mergeCell ref="R472:U472"/>
    <mergeCell ref="V472:W472"/>
    <mergeCell ref="X472:Y472"/>
    <mergeCell ref="Z472:AA472"/>
    <mergeCell ref="AB472:AC472"/>
    <mergeCell ref="AD472:AE472"/>
    <mergeCell ref="AF472:AG472"/>
    <mergeCell ref="AH472:AJ472"/>
    <mergeCell ref="D467:E467"/>
    <mergeCell ref="F467:J467"/>
    <mergeCell ref="K467:M467"/>
    <mergeCell ref="N467:Q467"/>
    <mergeCell ref="R467:U467"/>
    <mergeCell ref="V467:W467"/>
    <mergeCell ref="X467:Y467"/>
    <mergeCell ref="Z467:AA467"/>
    <mergeCell ref="AB467:AC467"/>
    <mergeCell ref="AD467:AE467"/>
    <mergeCell ref="AF467:AG467"/>
    <mergeCell ref="AH467:AJ467"/>
    <mergeCell ref="D468:E468"/>
    <mergeCell ref="F468:J468"/>
    <mergeCell ref="K468:M468"/>
    <mergeCell ref="N468:Q468"/>
    <mergeCell ref="R468:U468"/>
    <mergeCell ref="V468:W468"/>
    <mergeCell ref="X468:Y468"/>
    <mergeCell ref="Z468:AA468"/>
    <mergeCell ref="AB468:AC468"/>
    <mergeCell ref="AD468:AE468"/>
    <mergeCell ref="AF468:AG468"/>
    <mergeCell ref="AH468:AJ468"/>
    <mergeCell ref="D469:E469"/>
    <mergeCell ref="F469:J469"/>
    <mergeCell ref="K469:M469"/>
    <mergeCell ref="N469:Q469"/>
    <mergeCell ref="R469:U469"/>
    <mergeCell ref="V469:W469"/>
    <mergeCell ref="X469:Y469"/>
    <mergeCell ref="Z469:AA469"/>
    <mergeCell ref="AB469:AC469"/>
    <mergeCell ref="AD469:AE469"/>
    <mergeCell ref="AF469:AG469"/>
    <mergeCell ref="AH469:AJ469"/>
    <mergeCell ref="D464:E464"/>
    <mergeCell ref="F464:J464"/>
    <mergeCell ref="K464:M464"/>
    <mergeCell ref="N464:Q464"/>
    <mergeCell ref="R464:U464"/>
    <mergeCell ref="V464:W464"/>
    <mergeCell ref="X464:Y464"/>
    <mergeCell ref="Z464:AA464"/>
    <mergeCell ref="AB464:AC464"/>
    <mergeCell ref="AD464:AE464"/>
    <mergeCell ref="AF464:AG464"/>
    <mergeCell ref="AH464:AJ464"/>
    <mergeCell ref="D465:E465"/>
    <mergeCell ref="F465:J465"/>
    <mergeCell ref="K465:M465"/>
    <mergeCell ref="N465:Q465"/>
    <mergeCell ref="R465:U465"/>
    <mergeCell ref="V465:W465"/>
    <mergeCell ref="X465:Y465"/>
    <mergeCell ref="Z465:AA465"/>
    <mergeCell ref="AB465:AC465"/>
    <mergeCell ref="AD465:AE465"/>
    <mergeCell ref="AF465:AG465"/>
    <mergeCell ref="AH465:AJ465"/>
    <mergeCell ref="D466:E466"/>
    <mergeCell ref="F466:J466"/>
    <mergeCell ref="K466:M466"/>
    <mergeCell ref="N466:Q466"/>
    <mergeCell ref="R466:U466"/>
    <mergeCell ref="V466:W466"/>
    <mergeCell ref="X466:Y466"/>
    <mergeCell ref="Z466:AA466"/>
    <mergeCell ref="AB466:AC466"/>
    <mergeCell ref="AD466:AE466"/>
    <mergeCell ref="AF466:AG466"/>
    <mergeCell ref="AH466:AJ466"/>
    <mergeCell ref="D461:E461"/>
    <mergeCell ref="F461:J461"/>
    <mergeCell ref="K461:M461"/>
    <mergeCell ref="N461:Q461"/>
    <mergeCell ref="R461:U461"/>
    <mergeCell ref="V461:W461"/>
    <mergeCell ref="X461:Y461"/>
    <mergeCell ref="Z461:AA461"/>
    <mergeCell ref="AB461:AC461"/>
    <mergeCell ref="AD461:AE461"/>
    <mergeCell ref="AF461:AG461"/>
    <mergeCell ref="AH461:AJ461"/>
    <mergeCell ref="D462:E462"/>
    <mergeCell ref="F462:J462"/>
    <mergeCell ref="K462:M462"/>
    <mergeCell ref="N462:Q462"/>
    <mergeCell ref="R462:U462"/>
    <mergeCell ref="V462:W462"/>
    <mergeCell ref="X462:Y462"/>
    <mergeCell ref="Z462:AA462"/>
    <mergeCell ref="AB462:AC462"/>
    <mergeCell ref="AD462:AE462"/>
    <mergeCell ref="AF462:AG462"/>
    <mergeCell ref="AH462:AJ462"/>
    <mergeCell ref="D463:E463"/>
    <mergeCell ref="F463:J463"/>
    <mergeCell ref="K463:M463"/>
    <mergeCell ref="N463:Q463"/>
    <mergeCell ref="R463:U463"/>
    <mergeCell ref="V463:W463"/>
    <mergeCell ref="X463:Y463"/>
    <mergeCell ref="Z463:AA463"/>
    <mergeCell ref="AB463:AC463"/>
    <mergeCell ref="AD463:AE463"/>
    <mergeCell ref="AF463:AG463"/>
    <mergeCell ref="AH463:AJ463"/>
    <mergeCell ref="D458:E458"/>
    <mergeCell ref="F458:J458"/>
    <mergeCell ref="K458:M458"/>
    <mergeCell ref="N458:Q458"/>
    <mergeCell ref="R458:U458"/>
    <mergeCell ref="V458:W458"/>
    <mergeCell ref="X458:Y458"/>
    <mergeCell ref="Z458:AA458"/>
    <mergeCell ref="AB458:AC458"/>
    <mergeCell ref="AD458:AE458"/>
    <mergeCell ref="AF458:AG458"/>
    <mergeCell ref="AH458:AJ458"/>
    <mergeCell ref="D459:E459"/>
    <mergeCell ref="F459:J459"/>
    <mergeCell ref="K459:M459"/>
    <mergeCell ref="N459:Q459"/>
    <mergeCell ref="R459:U459"/>
    <mergeCell ref="V459:W459"/>
    <mergeCell ref="X459:Y459"/>
    <mergeCell ref="Z459:AA459"/>
    <mergeCell ref="AB459:AC459"/>
    <mergeCell ref="AD459:AE459"/>
    <mergeCell ref="AF459:AG459"/>
    <mergeCell ref="AH459:AJ459"/>
    <mergeCell ref="D460:E460"/>
    <mergeCell ref="F460:J460"/>
    <mergeCell ref="K460:M460"/>
    <mergeCell ref="N460:Q460"/>
    <mergeCell ref="R460:U460"/>
    <mergeCell ref="V460:W460"/>
    <mergeCell ref="X460:Y460"/>
    <mergeCell ref="Z460:AA460"/>
    <mergeCell ref="AB460:AC460"/>
    <mergeCell ref="AD460:AE460"/>
    <mergeCell ref="AF460:AG460"/>
    <mergeCell ref="AH460:AJ460"/>
    <mergeCell ref="D455:E455"/>
    <mergeCell ref="F455:J455"/>
    <mergeCell ref="K455:M455"/>
    <mergeCell ref="N455:Q455"/>
    <mergeCell ref="R455:U455"/>
    <mergeCell ref="V455:W455"/>
    <mergeCell ref="X455:Y455"/>
    <mergeCell ref="Z455:AA455"/>
    <mergeCell ref="AB455:AC455"/>
    <mergeCell ref="AD455:AE455"/>
    <mergeCell ref="AF455:AG455"/>
    <mergeCell ref="AH455:AJ455"/>
    <mergeCell ref="D456:E456"/>
    <mergeCell ref="F456:J456"/>
    <mergeCell ref="K456:M456"/>
    <mergeCell ref="N456:Q456"/>
    <mergeCell ref="R456:U456"/>
    <mergeCell ref="V456:W456"/>
    <mergeCell ref="X456:Y456"/>
    <mergeCell ref="Z456:AA456"/>
    <mergeCell ref="AB456:AC456"/>
    <mergeCell ref="AD456:AE456"/>
    <mergeCell ref="AF456:AG456"/>
    <mergeCell ref="AH456:AJ456"/>
    <mergeCell ref="D457:E457"/>
    <mergeCell ref="F457:J457"/>
    <mergeCell ref="K457:M457"/>
    <mergeCell ref="N457:Q457"/>
    <mergeCell ref="R457:U457"/>
    <mergeCell ref="V457:W457"/>
    <mergeCell ref="X457:Y457"/>
    <mergeCell ref="Z457:AA457"/>
    <mergeCell ref="AB457:AC457"/>
    <mergeCell ref="AD457:AE457"/>
    <mergeCell ref="AF457:AG457"/>
    <mergeCell ref="AH457:AJ457"/>
    <mergeCell ref="D452:E452"/>
    <mergeCell ref="F452:J452"/>
    <mergeCell ref="K452:M452"/>
    <mergeCell ref="N452:Q452"/>
    <mergeCell ref="R452:U452"/>
    <mergeCell ref="V452:W452"/>
    <mergeCell ref="X452:Y452"/>
    <mergeCell ref="Z452:AA452"/>
    <mergeCell ref="AB452:AC452"/>
    <mergeCell ref="AD452:AE452"/>
    <mergeCell ref="AF452:AG452"/>
    <mergeCell ref="AH452:AJ452"/>
    <mergeCell ref="D453:E453"/>
    <mergeCell ref="F453:J453"/>
    <mergeCell ref="K453:M453"/>
    <mergeCell ref="N453:Q453"/>
    <mergeCell ref="R453:U453"/>
    <mergeCell ref="V453:W453"/>
    <mergeCell ref="X453:Y453"/>
    <mergeCell ref="Z453:AA453"/>
    <mergeCell ref="AB453:AC453"/>
    <mergeCell ref="AD453:AE453"/>
    <mergeCell ref="AF453:AG453"/>
    <mergeCell ref="AH453:AJ453"/>
    <mergeCell ref="D454:E454"/>
    <mergeCell ref="F454:J454"/>
    <mergeCell ref="K454:M454"/>
    <mergeCell ref="N454:Q454"/>
    <mergeCell ref="R454:U454"/>
    <mergeCell ref="V454:W454"/>
    <mergeCell ref="X454:Y454"/>
    <mergeCell ref="Z454:AA454"/>
    <mergeCell ref="AB454:AC454"/>
    <mergeCell ref="AD454:AE454"/>
    <mergeCell ref="AF454:AG454"/>
    <mergeCell ref="AH454:AJ454"/>
    <mergeCell ref="D449:E449"/>
    <mergeCell ref="F449:J449"/>
    <mergeCell ref="K449:M449"/>
    <mergeCell ref="N449:Q449"/>
    <mergeCell ref="R449:U449"/>
    <mergeCell ref="V449:W449"/>
    <mergeCell ref="X449:Y449"/>
    <mergeCell ref="Z449:AA449"/>
    <mergeCell ref="AB449:AC449"/>
    <mergeCell ref="AD449:AE449"/>
    <mergeCell ref="AF449:AG449"/>
    <mergeCell ref="AH449:AJ449"/>
    <mergeCell ref="D450:E450"/>
    <mergeCell ref="F450:J450"/>
    <mergeCell ref="K450:M450"/>
    <mergeCell ref="N450:Q450"/>
    <mergeCell ref="R450:U450"/>
    <mergeCell ref="V450:W450"/>
    <mergeCell ref="X450:Y450"/>
    <mergeCell ref="Z450:AA450"/>
    <mergeCell ref="AB450:AC450"/>
    <mergeCell ref="AD450:AE450"/>
    <mergeCell ref="AF450:AG450"/>
    <mergeCell ref="AH450:AJ450"/>
    <mergeCell ref="D451:E451"/>
    <mergeCell ref="F451:J451"/>
    <mergeCell ref="K451:M451"/>
    <mergeCell ref="N451:Q451"/>
    <mergeCell ref="R451:U451"/>
    <mergeCell ref="V451:W451"/>
    <mergeCell ref="X451:Y451"/>
    <mergeCell ref="Z451:AA451"/>
    <mergeCell ref="AB451:AC451"/>
    <mergeCell ref="AD451:AE451"/>
    <mergeCell ref="AF451:AG451"/>
    <mergeCell ref="AH451:AJ451"/>
    <mergeCell ref="D446:E446"/>
    <mergeCell ref="F446:J446"/>
    <mergeCell ref="K446:M446"/>
    <mergeCell ref="N446:Q446"/>
    <mergeCell ref="R446:U446"/>
    <mergeCell ref="V446:W446"/>
    <mergeCell ref="X446:Y446"/>
    <mergeCell ref="Z446:AA446"/>
    <mergeCell ref="AB446:AC446"/>
    <mergeCell ref="AD446:AE446"/>
    <mergeCell ref="AF446:AG446"/>
    <mergeCell ref="AH446:AJ446"/>
    <mergeCell ref="D447:E447"/>
    <mergeCell ref="F447:J447"/>
    <mergeCell ref="K447:M447"/>
    <mergeCell ref="N447:Q447"/>
    <mergeCell ref="R447:U447"/>
    <mergeCell ref="V447:W447"/>
    <mergeCell ref="X447:Y447"/>
    <mergeCell ref="Z447:AA447"/>
    <mergeCell ref="AB447:AC447"/>
    <mergeCell ref="AD447:AE447"/>
    <mergeCell ref="AF447:AG447"/>
    <mergeCell ref="AH447:AJ447"/>
    <mergeCell ref="D448:E448"/>
    <mergeCell ref="F448:J448"/>
    <mergeCell ref="K448:M448"/>
    <mergeCell ref="N448:Q448"/>
    <mergeCell ref="R448:U448"/>
    <mergeCell ref="V448:W448"/>
    <mergeCell ref="X448:Y448"/>
    <mergeCell ref="Z448:AA448"/>
    <mergeCell ref="AB448:AC448"/>
    <mergeCell ref="AD448:AE448"/>
    <mergeCell ref="AF448:AG448"/>
    <mergeCell ref="AH448:AJ448"/>
    <mergeCell ref="D443:E443"/>
    <mergeCell ref="F443:J443"/>
    <mergeCell ref="K443:M443"/>
    <mergeCell ref="N443:Q443"/>
    <mergeCell ref="R443:U443"/>
    <mergeCell ref="V443:W443"/>
    <mergeCell ref="X443:Y443"/>
    <mergeCell ref="Z443:AA443"/>
    <mergeCell ref="AB443:AC443"/>
    <mergeCell ref="AD443:AE443"/>
    <mergeCell ref="AF443:AG443"/>
    <mergeCell ref="AH443:AJ443"/>
    <mergeCell ref="D444:E444"/>
    <mergeCell ref="F444:J444"/>
    <mergeCell ref="K444:M444"/>
    <mergeCell ref="N444:Q444"/>
    <mergeCell ref="R444:U444"/>
    <mergeCell ref="V444:W444"/>
    <mergeCell ref="X444:Y444"/>
    <mergeCell ref="Z444:AA444"/>
    <mergeCell ref="AB444:AC444"/>
    <mergeCell ref="AD444:AE444"/>
    <mergeCell ref="AF444:AG444"/>
    <mergeCell ref="AH444:AJ444"/>
    <mergeCell ref="D445:E445"/>
    <mergeCell ref="F445:J445"/>
    <mergeCell ref="K445:M445"/>
    <mergeCell ref="N445:Q445"/>
    <mergeCell ref="R445:U445"/>
    <mergeCell ref="V445:W445"/>
    <mergeCell ref="X445:Y445"/>
    <mergeCell ref="Z445:AA445"/>
    <mergeCell ref="AB445:AC445"/>
    <mergeCell ref="AD445:AE445"/>
    <mergeCell ref="AF445:AG445"/>
    <mergeCell ref="AH445:AJ445"/>
    <mergeCell ref="D440:E440"/>
    <mergeCell ref="F440:J440"/>
    <mergeCell ref="K440:M440"/>
    <mergeCell ref="N440:Q440"/>
    <mergeCell ref="R440:U440"/>
    <mergeCell ref="V440:W440"/>
    <mergeCell ref="X440:Y440"/>
    <mergeCell ref="Z440:AA440"/>
    <mergeCell ref="AB440:AC440"/>
    <mergeCell ref="AD440:AE440"/>
    <mergeCell ref="AF440:AG440"/>
    <mergeCell ref="AH440:AJ440"/>
    <mergeCell ref="D441:E441"/>
    <mergeCell ref="F441:J441"/>
    <mergeCell ref="K441:M441"/>
    <mergeCell ref="N441:Q441"/>
    <mergeCell ref="R441:U441"/>
    <mergeCell ref="V441:W441"/>
    <mergeCell ref="X441:Y441"/>
    <mergeCell ref="Z441:AA441"/>
    <mergeCell ref="AB441:AC441"/>
    <mergeCell ref="AD441:AE441"/>
    <mergeCell ref="AF441:AG441"/>
    <mergeCell ref="AH441:AJ441"/>
    <mergeCell ref="D442:E442"/>
    <mergeCell ref="F442:J442"/>
    <mergeCell ref="K442:M442"/>
    <mergeCell ref="N442:Q442"/>
    <mergeCell ref="R442:U442"/>
    <mergeCell ref="V442:W442"/>
    <mergeCell ref="X442:Y442"/>
    <mergeCell ref="Z442:AA442"/>
    <mergeCell ref="AB442:AC442"/>
    <mergeCell ref="AD442:AE442"/>
    <mergeCell ref="AF442:AG442"/>
    <mergeCell ref="AH442:AJ442"/>
    <mergeCell ref="B430:F430"/>
    <mergeCell ref="H430:R430"/>
    <mergeCell ref="AB431:AG435"/>
    <mergeCell ref="B432:E432"/>
    <mergeCell ref="H432:N432"/>
    <mergeCell ref="O432:R432"/>
    <mergeCell ref="T432:AA432"/>
    <mergeCell ref="B437:B438"/>
    <mergeCell ref="D437:E438"/>
    <mergeCell ref="G437:H438"/>
    <mergeCell ref="J437:M438"/>
    <mergeCell ref="N437:O438"/>
    <mergeCell ref="Q437:S438"/>
    <mergeCell ref="T437:U438"/>
    <mergeCell ref="X437:Y438"/>
    <mergeCell ref="Z437:AA438"/>
    <mergeCell ref="AB437:AB438"/>
    <mergeCell ref="AC437:AC438"/>
    <mergeCell ref="AE437:AE438"/>
    <mergeCell ref="AF437:AF438"/>
    <mergeCell ref="AG437:AH438"/>
    <mergeCell ref="D439:E439"/>
    <mergeCell ref="F439:J439"/>
    <mergeCell ref="K439:M439"/>
    <mergeCell ref="N439:Q439"/>
    <mergeCell ref="R439:U439"/>
    <mergeCell ref="V439:W439"/>
    <mergeCell ref="X439:Y439"/>
    <mergeCell ref="Z439:AA439"/>
    <mergeCell ref="AB439:AC439"/>
    <mergeCell ref="AD439:AE439"/>
    <mergeCell ref="AF439:AG439"/>
    <mergeCell ref="AH439:AJ439"/>
    <mergeCell ref="D421:E421"/>
    <mergeCell ref="F421:J421"/>
    <mergeCell ref="K421:M421"/>
    <mergeCell ref="N421:Q421"/>
    <mergeCell ref="R421:U421"/>
    <mergeCell ref="V421:W421"/>
    <mergeCell ref="D422:E422"/>
    <mergeCell ref="F422:J422"/>
    <mergeCell ref="K422:M422"/>
    <mergeCell ref="N422:Q422"/>
    <mergeCell ref="R422:U422"/>
    <mergeCell ref="V422:W422"/>
    <mergeCell ref="D423:E423"/>
    <mergeCell ref="F423:J423"/>
    <mergeCell ref="K423:M423"/>
    <mergeCell ref="N423:Q423"/>
    <mergeCell ref="R423:U423"/>
    <mergeCell ref="V423:W423"/>
    <mergeCell ref="D424:E424"/>
    <mergeCell ref="F424:J424"/>
    <mergeCell ref="K424:M424"/>
    <mergeCell ref="N424:Q424"/>
    <mergeCell ref="R424:U424"/>
    <mergeCell ref="V424:W424"/>
    <mergeCell ref="D425:E425"/>
    <mergeCell ref="F425:J425"/>
    <mergeCell ref="K425:M425"/>
    <mergeCell ref="N425:Q425"/>
    <mergeCell ref="R425:U425"/>
    <mergeCell ref="V425:W425"/>
    <mergeCell ref="D426:E426"/>
    <mergeCell ref="F426:J426"/>
    <mergeCell ref="K426:M426"/>
    <mergeCell ref="N426:Q426"/>
    <mergeCell ref="R426:U426"/>
    <mergeCell ref="V426:W426"/>
    <mergeCell ref="D415:E415"/>
    <mergeCell ref="F415:J415"/>
    <mergeCell ref="K415:M415"/>
    <mergeCell ref="N415:Q415"/>
    <mergeCell ref="R415:U415"/>
    <mergeCell ref="V415:W415"/>
    <mergeCell ref="D416:E416"/>
    <mergeCell ref="F416:J416"/>
    <mergeCell ref="K416:M416"/>
    <mergeCell ref="N416:Q416"/>
    <mergeCell ref="R416:U416"/>
    <mergeCell ref="V416:W416"/>
    <mergeCell ref="D417:E417"/>
    <mergeCell ref="F417:J417"/>
    <mergeCell ref="K417:M417"/>
    <mergeCell ref="N417:Q417"/>
    <mergeCell ref="R417:U417"/>
    <mergeCell ref="V417:W417"/>
    <mergeCell ref="D418:E418"/>
    <mergeCell ref="F418:J418"/>
    <mergeCell ref="K418:M418"/>
    <mergeCell ref="N418:Q418"/>
    <mergeCell ref="R418:U418"/>
    <mergeCell ref="V418:W418"/>
    <mergeCell ref="D419:E419"/>
    <mergeCell ref="F419:J419"/>
    <mergeCell ref="K419:M419"/>
    <mergeCell ref="N419:Q419"/>
    <mergeCell ref="R419:U419"/>
    <mergeCell ref="V419:W419"/>
    <mergeCell ref="D420:E420"/>
    <mergeCell ref="F420:J420"/>
    <mergeCell ref="K420:M420"/>
    <mergeCell ref="N420:Q420"/>
    <mergeCell ref="R420:U420"/>
    <mergeCell ref="V420:W420"/>
    <mergeCell ref="D409:E409"/>
    <mergeCell ref="F409:J409"/>
    <mergeCell ref="K409:M409"/>
    <mergeCell ref="N409:Q409"/>
    <mergeCell ref="R409:U409"/>
    <mergeCell ref="V409:W409"/>
    <mergeCell ref="D410:E410"/>
    <mergeCell ref="F410:J410"/>
    <mergeCell ref="K410:M410"/>
    <mergeCell ref="N410:Q410"/>
    <mergeCell ref="R410:U410"/>
    <mergeCell ref="V410:W410"/>
    <mergeCell ref="D411:E411"/>
    <mergeCell ref="F411:J411"/>
    <mergeCell ref="K411:M411"/>
    <mergeCell ref="N411:Q411"/>
    <mergeCell ref="R411:U411"/>
    <mergeCell ref="V411:W411"/>
    <mergeCell ref="D412:E412"/>
    <mergeCell ref="F412:J412"/>
    <mergeCell ref="K412:M412"/>
    <mergeCell ref="N412:Q412"/>
    <mergeCell ref="R412:U412"/>
    <mergeCell ref="V412:W412"/>
    <mergeCell ref="D413:E413"/>
    <mergeCell ref="F413:J413"/>
    <mergeCell ref="K413:M413"/>
    <mergeCell ref="N413:Q413"/>
    <mergeCell ref="R413:U413"/>
    <mergeCell ref="V413:W413"/>
    <mergeCell ref="D414:E414"/>
    <mergeCell ref="F414:J414"/>
    <mergeCell ref="K414:M414"/>
    <mergeCell ref="N414:Q414"/>
    <mergeCell ref="R414:U414"/>
    <mergeCell ref="V414:W414"/>
    <mergeCell ref="D403:E403"/>
    <mergeCell ref="F403:J403"/>
    <mergeCell ref="K403:M403"/>
    <mergeCell ref="N403:Q403"/>
    <mergeCell ref="R403:U403"/>
    <mergeCell ref="V403:W403"/>
    <mergeCell ref="T401:U402"/>
    <mergeCell ref="X401:Y402"/>
    <mergeCell ref="D404:E404"/>
    <mergeCell ref="F404:J404"/>
    <mergeCell ref="K404:M404"/>
    <mergeCell ref="N404:Q404"/>
    <mergeCell ref="R404:U404"/>
    <mergeCell ref="V404:W404"/>
    <mergeCell ref="D405:E405"/>
    <mergeCell ref="F405:J405"/>
    <mergeCell ref="K405:M405"/>
    <mergeCell ref="N405:Q405"/>
    <mergeCell ref="R405:U405"/>
    <mergeCell ref="V405:W405"/>
    <mergeCell ref="D406:E406"/>
    <mergeCell ref="F406:J406"/>
    <mergeCell ref="K406:M406"/>
    <mergeCell ref="N406:Q406"/>
    <mergeCell ref="R406:U406"/>
    <mergeCell ref="V406:W406"/>
    <mergeCell ref="D407:E407"/>
    <mergeCell ref="F407:J407"/>
    <mergeCell ref="K407:M407"/>
    <mergeCell ref="N407:Q407"/>
    <mergeCell ref="R407:U407"/>
    <mergeCell ref="V407:W407"/>
    <mergeCell ref="D408:E408"/>
    <mergeCell ref="F408:J408"/>
    <mergeCell ref="K408:M408"/>
    <mergeCell ref="N408:Q408"/>
    <mergeCell ref="R408:U408"/>
    <mergeCell ref="V408:W408"/>
    <mergeCell ref="D391:E391"/>
    <mergeCell ref="F391:J391"/>
    <mergeCell ref="K391:M391"/>
    <mergeCell ref="N391:Q391"/>
    <mergeCell ref="R391:U391"/>
    <mergeCell ref="V391:W391"/>
    <mergeCell ref="X391:Y391"/>
    <mergeCell ref="Z391:AA391"/>
    <mergeCell ref="AB391:AC391"/>
    <mergeCell ref="AD391:AE391"/>
    <mergeCell ref="AF391:AG391"/>
    <mergeCell ref="AH391:AJ391"/>
    <mergeCell ref="D392:E392"/>
    <mergeCell ref="F392:J392"/>
    <mergeCell ref="K392:M392"/>
    <mergeCell ref="N392:Q392"/>
    <mergeCell ref="R392:U392"/>
    <mergeCell ref="V392:W392"/>
    <mergeCell ref="X392:Y392"/>
    <mergeCell ref="Z392:AA392"/>
    <mergeCell ref="AB392:AC392"/>
    <mergeCell ref="AD392:AE392"/>
    <mergeCell ref="AF392:AG392"/>
    <mergeCell ref="AH392:AJ392"/>
    <mergeCell ref="B393:E393"/>
    <mergeCell ref="B394:F394"/>
    <mergeCell ref="H394:R394"/>
    <mergeCell ref="AB395:AG399"/>
    <mergeCell ref="B396:E396"/>
    <mergeCell ref="H396:N396"/>
    <mergeCell ref="O396:R396"/>
    <mergeCell ref="T396:AA396"/>
    <mergeCell ref="Z401:AA402"/>
    <mergeCell ref="AB401:AB402"/>
    <mergeCell ref="AC401:AC402"/>
    <mergeCell ref="AE401:AE402"/>
    <mergeCell ref="B401:B402"/>
    <mergeCell ref="D401:E402"/>
    <mergeCell ref="G401:H402"/>
    <mergeCell ref="J401:M402"/>
    <mergeCell ref="N401:O402"/>
    <mergeCell ref="Q401:S402"/>
    <mergeCell ref="AF401:AF402"/>
    <mergeCell ref="AG401:AH402"/>
    <mergeCell ref="D388:E388"/>
    <mergeCell ref="F388:J388"/>
    <mergeCell ref="K388:M388"/>
    <mergeCell ref="N388:Q388"/>
    <mergeCell ref="R388:U388"/>
    <mergeCell ref="V388:W388"/>
    <mergeCell ref="X388:Y388"/>
    <mergeCell ref="Z388:AA388"/>
    <mergeCell ref="AB388:AC388"/>
    <mergeCell ref="AD388:AE388"/>
    <mergeCell ref="AF388:AG388"/>
    <mergeCell ref="AH388:AJ388"/>
    <mergeCell ref="D389:E389"/>
    <mergeCell ref="F389:J389"/>
    <mergeCell ref="K389:M389"/>
    <mergeCell ref="N389:Q389"/>
    <mergeCell ref="R389:U389"/>
    <mergeCell ref="V389:W389"/>
    <mergeCell ref="X389:Y389"/>
    <mergeCell ref="Z389:AA389"/>
    <mergeCell ref="AB389:AC389"/>
    <mergeCell ref="AD389:AE389"/>
    <mergeCell ref="AF389:AG389"/>
    <mergeCell ref="AH389:AJ389"/>
    <mergeCell ref="D390:E390"/>
    <mergeCell ref="F390:J390"/>
    <mergeCell ref="K390:M390"/>
    <mergeCell ref="N390:Q390"/>
    <mergeCell ref="R390:U390"/>
    <mergeCell ref="V390:W390"/>
    <mergeCell ref="X390:Y390"/>
    <mergeCell ref="Z390:AA390"/>
    <mergeCell ref="AB390:AC390"/>
    <mergeCell ref="AD390:AE390"/>
    <mergeCell ref="AF390:AG390"/>
    <mergeCell ref="AH390:AJ390"/>
    <mergeCell ref="D385:E385"/>
    <mergeCell ref="F385:J385"/>
    <mergeCell ref="K385:M385"/>
    <mergeCell ref="N385:Q385"/>
    <mergeCell ref="R385:U385"/>
    <mergeCell ref="V385:W385"/>
    <mergeCell ref="X385:Y385"/>
    <mergeCell ref="Z385:AA385"/>
    <mergeCell ref="AB385:AC385"/>
    <mergeCell ref="AD385:AE385"/>
    <mergeCell ref="AF385:AG385"/>
    <mergeCell ref="AH385:AJ385"/>
    <mergeCell ref="D386:E386"/>
    <mergeCell ref="F386:J386"/>
    <mergeCell ref="K386:M386"/>
    <mergeCell ref="N386:Q386"/>
    <mergeCell ref="R386:U386"/>
    <mergeCell ref="V386:W386"/>
    <mergeCell ref="X386:Y386"/>
    <mergeCell ref="Z386:AA386"/>
    <mergeCell ref="AB386:AC386"/>
    <mergeCell ref="AD386:AE386"/>
    <mergeCell ref="AF386:AG386"/>
    <mergeCell ref="AH386:AJ386"/>
    <mergeCell ref="D387:E387"/>
    <mergeCell ref="F387:J387"/>
    <mergeCell ref="K387:M387"/>
    <mergeCell ref="N387:Q387"/>
    <mergeCell ref="R387:U387"/>
    <mergeCell ref="V387:W387"/>
    <mergeCell ref="X387:Y387"/>
    <mergeCell ref="Z387:AA387"/>
    <mergeCell ref="AB387:AC387"/>
    <mergeCell ref="AD387:AE387"/>
    <mergeCell ref="AF387:AG387"/>
    <mergeCell ref="AH387:AJ387"/>
    <mergeCell ref="D382:E382"/>
    <mergeCell ref="F382:J382"/>
    <mergeCell ref="K382:M382"/>
    <mergeCell ref="N382:Q382"/>
    <mergeCell ref="R382:U382"/>
    <mergeCell ref="V382:W382"/>
    <mergeCell ref="X382:Y382"/>
    <mergeCell ref="Z382:AA382"/>
    <mergeCell ref="AB382:AC382"/>
    <mergeCell ref="AD382:AE382"/>
    <mergeCell ref="AF382:AG382"/>
    <mergeCell ref="AH382:AJ382"/>
    <mergeCell ref="D383:E383"/>
    <mergeCell ref="F383:J383"/>
    <mergeCell ref="K383:M383"/>
    <mergeCell ref="N383:Q383"/>
    <mergeCell ref="R383:U383"/>
    <mergeCell ref="V383:W383"/>
    <mergeCell ref="X383:Y383"/>
    <mergeCell ref="Z383:AA383"/>
    <mergeCell ref="AB383:AC383"/>
    <mergeCell ref="AD383:AE383"/>
    <mergeCell ref="AF383:AG383"/>
    <mergeCell ref="AH383:AJ383"/>
    <mergeCell ref="D384:E384"/>
    <mergeCell ref="F384:J384"/>
    <mergeCell ref="K384:M384"/>
    <mergeCell ref="N384:Q384"/>
    <mergeCell ref="R384:U384"/>
    <mergeCell ref="V384:W384"/>
    <mergeCell ref="X384:Y384"/>
    <mergeCell ref="Z384:AA384"/>
    <mergeCell ref="AB384:AC384"/>
    <mergeCell ref="AD384:AE384"/>
    <mergeCell ref="AF384:AG384"/>
    <mergeCell ref="AH384:AJ384"/>
    <mergeCell ref="D379:E379"/>
    <mergeCell ref="F379:J379"/>
    <mergeCell ref="K379:M379"/>
    <mergeCell ref="N379:Q379"/>
    <mergeCell ref="R379:U379"/>
    <mergeCell ref="V379:W379"/>
    <mergeCell ref="X379:Y379"/>
    <mergeCell ref="Z379:AA379"/>
    <mergeCell ref="AB379:AC379"/>
    <mergeCell ref="AD379:AE379"/>
    <mergeCell ref="AF379:AG379"/>
    <mergeCell ref="AH379:AJ379"/>
    <mergeCell ref="D380:E380"/>
    <mergeCell ref="F380:J380"/>
    <mergeCell ref="K380:M380"/>
    <mergeCell ref="N380:Q380"/>
    <mergeCell ref="R380:U380"/>
    <mergeCell ref="V380:W380"/>
    <mergeCell ref="X380:Y380"/>
    <mergeCell ref="Z380:AA380"/>
    <mergeCell ref="AB380:AC380"/>
    <mergeCell ref="AD380:AE380"/>
    <mergeCell ref="AF380:AG380"/>
    <mergeCell ref="AH380:AJ380"/>
    <mergeCell ref="D381:E381"/>
    <mergeCell ref="F381:J381"/>
    <mergeCell ref="K381:M381"/>
    <mergeCell ref="N381:Q381"/>
    <mergeCell ref="R381:U381"/>
    <mergeCell ref="V381:W381"/>
    <mergeCell ref="X381:Y381"/>
    <mergeCell ref="Z381:AA381"/>
    <mergeCell ref="AB381:AC381"/>
    <mergeCell ref="AD381:AE381"/>
    <mergeCell ref="AF381:AG381"/>
    <mergeCell ref="AH381:AJ381"/>
    <mergeCell ref="D376:E376"/>
    <mergeCell ref="F376:J376"/>
    <mergeCell ref="K376:M376"/>
    <mergeCell ref="N376:Q376"/>
    <mergeCell ref="R376:U376"/>
    <mergeCell ref="V376:W376"/>
    <mergeCell ref="X376:Y376"/>
    <mergeCell ref="Z376:AA376"/>
    <mergeCell ref="AB376:AC376"/>
    <mergeCell ref="AD376:AE376"/>
    <mergeCell ref="AF376:AG376"/>
    <mergeCell ref="AH376:AJ376"/>
    <mergeCell ref="D377:E377"/>
    <mergeCell ref="F377:J377"/>
    <mergeCell ref="K377:M377"/>
    <mergeCell ref="N377:Q377"/>
    <mergeCell ref="R377:U377"/>
    <mergeCell ref="V377:W377"/>
    <mergeCell ref="X377:Y377"/>
    <mergeCell ref="Z377:AA377"/>
    <mergeCell ref="AB377:AC377"/>
    <mergeCell ref="AD377:AE377"/>
    <mergeCell ref="AF377:AG377"/>
    <mergeCell ref="AH377:AJ377"/>
    <mergeCell ref="D378:E378"/>
    <mergeCell ref="F378:J378"/>
    <mergeCell ref="K378:M378"/>
    <mergeCell ref="N378:Q378"/>
    <mergeCell ref="R378:U378"/>
    <mergeCell ref="V378:W378"/>
    <mergeCell ref="X378:Y378"/>
    <mergeCell ref="Z378:AA378"/>
    <mergeCell ref="AB378:AC378"/>
    <mergeCell ref="AD378:AE378"/>
    <mergeCell ref="AF378:AG378"/>
    <mergeCell ref="AH378:AJ378"/>
    <mergeCell ref="D373:E373"/>
    <mergeCell ref="F373:J373"/>
    <mergeCell ref="K373:M373"/>
    <mergeCell ref="N373:Q373"/>
    <mergeCell ref="R373:U373"/>
    <mergeCell ref="V373:W373"/>
    <mergeCell ref="X373:Y373"/>
    <mergeCell ref="Z373:AA373"/>
    <mergeCell ref="AB373:AC373"/>
    <mergeCell ref="AD373:AE373"/>
    <mergeCell ref="AF373:AG373"/>
    <mergeCell ref="AH373:AJ373"/>
    <mergeCell ref="D374:E374"/>
    <mergeCell ref="F374:J374"/>
    <mergeCell ref="K374:M374"/>
    <mergeCell ref="N374:Q374"/>
    <mergeCell ref="R374:U374"/>
    <mergeCell ref="V374:W374"/>
    <mergeCell ref="X374:Y374"/>
    <mergeCell ref="Z374:AA374"/>
    <mergeCell ref="AB374:AC374"/>
    <mergeCell ref="AD374:AE374"/>
    <mergeCell ref="AF374:AG374"/>
    <mergeCell ref="AH374:AJ374"/>
    <mergeCell ref="D375:E375"/>
    <mergeCell ref="F375:J375"/>
    <mergeCell ref="K375:M375"/>
    <mergeCell ref="N375:Q375"/>
    <mergeCell ref="R375:U375"/>
    <mergeCell ref="V375:W375"/>
    <mergeCell ref="X375:Y375"/>
    <mergeCell ref="Z375:AA375"/>
    <mergeCell ref="AB375:AC375"/>
    <mergeCell ref="AD375:AE375"/>
    <mergeCell ref="AF375:AG375"/>
    <mergeCell ref="AH375:AJ375"/>
    <mergeCell ref="D370:E370"/>
    <mergeCell ref="F370:J370"/>
    <mergeCell ref="K370:M370"/>
    <mergeCell ref="N370:Q370"/>
    <mergeCell ref="R370:U370"/>
    <mergeCell ref="V370:W370"/>
    <mergeCell ref="X370:Y370"/>
    <mergeCell ref="Z370:AA370"/>
    <mergeCell ref="AB370:AC370"/>
    <mergeCell ref="AD370:AE370"/>
    <mergeCell ref="AF370:AG370"/>
    <mergeCell ref="AH370:AJ370"/>
    <mergeCell ref="D371:E371"/>
    <mergeCell ref="F371:J371"/>
    <mergeCell ref="K371:M371"/>
    <mergeCell ref="N371:Q371"/>
    <mergeCell ref="R371:U371"/>
    <mergeCell ref="V371:W371"/>
    <mergeCell ref="X371:Y371"/>
    <mergeCell ref="Z371:AA371"/>
    <mergeCell ref="AB371:AC371"/>
    <mergeCell ref="AD371:AE371"/>
    <mergeCell ref="AF371:AG371"/>
    <mergeCell ref="AH371:AJ371"/>
    <mergeCell ref="D372:E372"/>
    <mergeCell ref="F372:J372"/>
    <mergeCell ref="K372:M372"/>
    <mergeCell ref="N372:Q372"/>
    <mergeCell ref="R372:U372"/>
    <mergeCell ref="V372:W372"/>
    <mergeCell ref="X372:Y372"/>
    <mergeCell ref="Z372:AA372"/>
    <mergeCell ref="AB372:AC372"/>
    <mergeCell ref="AD372:AE372"/>
    <mergeCell ref="AF372:AG372"/>
    <mergeCell ref="AH372:AJ372"/>
    <mergeCell ref="D367:E367"/>
    <mergeCell ref="F367:J367"/>
    <mergeCell ref="K367:M367"/>
    <mergeCell ref="N367:Q367"/>
    <mergeCell ref="R367:U367"/>
    <mergeCell ref="V367:W367"/>
    <mergeCell ref="X367:Y367"/>
    <mergeCell ref="Z367:AA367"/>
    <mergeCell ref="AB367:AC367"/>
    <mergeCell ref="AD367:AE367"/>
    <mergeCell ref="AF367:AG367"/>
    <mergeCell ref="AH367:AJ367"/>
    <mergeCell ref="D368:E368"/>
    <mergeCell ref="F368:J368"/>
    <mergeCell ref="K368:M368"/>
    <mergeCell ref="N368:Q368"/>
    <mergeCell ref="R368:U368"/>
    <mergeCell ref="V368:W368"/>
    <mergeCell ref="X368:Y368"/>
    <mergeCell ref="Z368:AA368"/>
    <mergeCell ref="AB368:AC368"/>
    <mergeCell ref="AD368:AE368"/>
    <mergeCell ref="AF368:AG368"/>
    <mergeCell ref="AH368:AJ368"/>
    <mergeCell ref="D369:E369"/>
    <mergeCell ref="F369:J369"/>
    <mergeCell ref="K369:M369"/>
    <mergeCell ref="N369:Q369"/>
    <mergeCell ref="R369:U369"/>
    <mergeCell ref="V369:W369"/>
    <mergeCell ref="X369:Y369"/>
    <mergeCell ref="Z369:AA369"/>
    <mergeCell ref="AB369:AC369"/>
    <mergeCell ref="AD369:AE369"/>
    <mergeCell ref="AF369:AG369"/>
    <mergeCell ref="AH369:AJ369"/>
    <mergeCell ref="D364:E364"/>
    <mergeCell ref="F364:J364"/>
    <mergeCell ref="K364:M364"/>
    <mergeCell ref="N364:Q364"/>
    <mergeCell ref="R364:U364"/>
    <mergeCell ref="V364:W364"/>
    <mergeCell ref="X364:Y364"/>
    <mergeCell ref="Z364:AA364"/>
    <mergeCell ref="AB364:AC364"/>
    <mergeCell ref="AD364:AE364"/>
    <mergeCell ref="AF364:AG364"/>
    <mergeCell ref="AH364:AJ364"/>
    <mergeCell ref="D365:E365"/>
    <mergeCell ref="F365:J365"/>
    <mergeCell ref="K365:M365"/>
    <mergeCell ref="N365:Q365"/>
    <mergeCell ref="R365:U365"/>
    <mergeCell ref="V365:W365"/>
    <mergeCell ref="X365:Y365"/>
    <mergeCell ref="Z365:AA365"/>
    <mergeCell ref="AB365:AC365"/>
    <mergeCell ref="AD365:AE365"/>
    <mergeCell ref="AF365:AG365"/>
    <mergeCell ref="AH365:AJ365"/>
    <mergeCell ref="D366:E366"/>
    <mergeCell ref="F366:J366"/>
    <mergeCell ref="K366:M366"/>
    <mergeCell ref="N366:Q366"/>
    <mergeCell ref="R366:U366"/>
    <mergeCell ref="V366:W366"/>
    <mergeCell ref="X366:Y366"/>
    <mergeCell ref="Z366:AA366"/>
    <mergeCell ref="AB366:AC366"/>
    <mergeCell ref="AD366:AE366"/>
    <mergeCell ref="AF366:AG366"/>
    <mergeCell ref="AH366:AJ366"/>
    <mergeCell ref="D361:E361"/>
    <mergeCell ref="F361:J361"/>
    <mergeCell ref="K361:M361"/>
    <mergeCell ref="N361:Q361"/>
    <mergeCell ref="R361:U361"/>
    <mergeCell ref="V361:W361"/>
    <mergeCell ref="X361:Y361"/>
    <mergeCell ref="Z361:AA361"/>
    <mergeCell ref="AB361:AC361"/>
    <mergeCell ref="AD361:AE361"/>
    <mergeCell ref="AF361:AG361"/>
    <mergeCell ref="AH361:AJ361"/>
    <mergeCell ref="D362:E362"/>
    <mergeCell ref="F362:J362"/>
    <mergeCell ref="K362:M362"/>
    <mergeCell ref="N362:Q362"/>
    <mergeCell ref="R362:U362"/>
    <mergeCell ref="V362:W362"/>
    <mergeCell ref="X362:Y362"/>
    <mergeCell ref="Z362:AA362"/>
    <mergeCell ref="AB362:AC362"/>
    <mergeCell ref="AD362:AE362"/>
    <mergeCell ref="AF362:AG362"/>
    <mergeCell ref="AH362:AJ362"/>
    <mergeCell ref="D363:E363"/>
    <mergeCell ref="F363:J363"/>
    <mergeCell ref="K363:M363"/>
    <mergeCell ref="N363:Q363"/>
    <mergeCell ref="R363:U363"/>
    <mergeCell ref="V363:W363"/>
    <mergeCell ref="X363:Y363"/>
    <mergeCell ref="Z363:AA363"/>
    <mergeCell ref="AB363:AC363"/>
    <mergeCell ref="AD363:AE363"/>
    <mergeCell ref="AF363:AG363"/>
    <mergeCell ref="AH363:AJ363"/>
    <mergeCell ref="D358:E358"/>
    <mergeCell ref="F358:J358"/>
    <mergeCell ref="K358:M358"/>
    <mergeCell ref="N358:Q358"/>
    <mergeCell ref="R358:U358"/>
    <mergeCell ref="V358:W358"/>
    <mergeCell ref="X358:Y358"/>
    <mergeCell ref="Z358:AA358"/>
    <mergeCell ref="AB358:AC358"/>
    <mergeCell ref="AD358:AE358"/>
    <mergeCell ref="AF358:AG358"/>
    <mergeCell ref="AH358:AJ358"/>
    <mergeCell ref="D359:E359"/>
    <mergeCell ref="F359:J359"/>
    <mergeCell ref="K359:M359"/>
    <mergeCell ref="N359:Q359"/>
    <mergeCell ref="R359:U359"/>
    <mergeCell ref="V359:W359"/>
    <mergeCell ref="X359:Y359"/>
    <mergeCell ref="Z359:AA359"/>
    <mergeCell ref="AB359:AC359"/>
    <mergeCell ref="AD359:AE359"/>
    <mergeCell ref="AF359:AG359"/>
    <mergeCell ref="AH359:AJ359"/>
    <mergeCell ref="D360:E360"/>
    <mergeCell ref="F360:J360"/>
    <mergeCell ref="K360:M360"/>
    <mergeCell ref="N360:Q360"/>
    <mergeCell ref="R360:U360"/>
    <mergeCell ref="V360:W360"/>
    <mergeCell ref="X360:Y360"/>
    <mergeCell ref="Z360:AA360"/>
    <mergeCell ref="AB360:AC360"/>
    <mergeCell ref="AD360:AE360"/>
    <mergeCell ref="AF360:AG360"/>
    <mergeCell ref="AH360:AJ360"/>
    <mergeCell ref="D355:E355"/>
    <mergeCell ref="F355:J355"/>
    <mergeCell ref="K355:M355"/>
    <mergeCell ref="N355:Q355"/>
    <mergeCell ref="R355:U355"/>
    <mergeCell ref="V355:W355"/>
    <mergeCell ref="X355:Y355"/>
    <mergeCell ref="Z355:AA355"/>
    <mergeCell ref="AB355:AC355"/>
    <mergeCell ref="AD355:AE355"/>
    <mergeCell ref="AF355:AG355"/>
    <mergeCell ref="AH355:AJ355"/>
    <mergeCell ref="D356:E356"/>
    <mergeCell ref="F356:J356"/>
    <mergeCell ref="K356:M356"/>
    <mergeCell ref="N356:Q356"/>
    <mergeCell ref="R356:U356"/>
    <mergeCell ref="V356:W356"/>
    <mergeCell ref="X356:Y356"/>
    <mergeCell ref="Z356:AA356"/>
    <mergeCell ref="AB356:AC356"/>
    <mergeCell ref="AD356:AE356"/>
    <mergeCell ref="AF356:AG356"/>
    <mergeCell ref="AH356:AJ356"/>
    <mergeCell ref="D357:E357"/>
    <mergeCell ref="F357:J357"/>
    <mergeCell ref="K357:M357"/>
    <mergeCell ref="N357:Q357"/>
    <mergeCell ref="R357:U357"/>
    <mergeCell ref="V357:W357"/>
    <mergeCell ref="X357:Y357"/>
    <mergeCell ref="Z357:AA357"/>
    <mergeCell ref="AB357:AC357"/>
    <mergeCell ref="AD357:AE357"/>
    <mergeCell ref="AF357:AG357"/>
    <mergeCell ref="AH357:AJ357"/>
    <mergeCell ref="B345:F345"/>
    <mergeCell ref="H345:R345"/>
    <mergeCell ref="AB346:AG350"/>
    <mergeCell ref="B347:E347"/>
    <mergeCell ref="H347:N347"/>
    <mergeCell ref="O347:R347"/>
    <mergeCell ref="T347:AA347"/>
    <mergeCell ref="B352:B353"/>
    <mergeCell ref="D352:E353"/>
    <mergeCell ref="G352:H353"/>
    <mergeCell ref="J352:M353"/>
    <mergeCell ref="N352:O353"/>
    <mergeCell ref="Q352:S353"/>
    <mergeCell ref="T352:U353"/>
    <mergeCell ref="X352:Y353"/>
    <mergeCell ref="Z352:AA353"/>
    <mergeCell ref="AB352:AB353"/>
    <mergeCell ref="AC352:AC353"/>
    <mergeCell ref="AE352:AE353"/>
    <mergeCell ref="AF352:AF353"/>
    <mergeCell ref="AG352:AH353"/>
    <mergeCell ref="D354:E354"/>
    <mergeCell ref="F354:J354"/>
    <mergeCell ref="K354:M354"/>
    <mergeCell ref="N354:Q354"/>
    <mergeCell ref="R354:U354"/>
    <mergeCell ref="V354:W354"/>
    <mergeCell ref="X354:Y354"/>
    <mergeCell ref="Z354:AA354"/>
    <mergeCell ref="AB354:AC354"/>
    <mergeCell ref="AD354:AE354"/>
    <mergeCell ref="AF354:AG354"/>
    <mergeCell ref="AH354:AJ354"/>
    <mergeCell ref="D336:E336"/>
    <mergeCell ref="F336:J336"/>
    <mergeCell ref="K336:M336"/>
    <mergeCell ref="N336:Q336"/>
    <mergeCell ref="R336:U336"/>
    <mergeCell ref="V336:W336"/>
    <mergeCell ref="D337:E337"/>
    <mergeCell ref="F337:J337"/>
    <mergeCell ref="K337:M337"/>
    <mergeCell ref="N337:Q337"/>
    <mergeCell ref="R337:U337"/>
    <mergeCell ref="V337:W337"/>
    <mergeCell ref="D338:E338"/>
    <mergeCell ref="F338:J338"/>
    <mergeCell ref="K338:M338"/>
    <mergeCell ref="N338:Q338"/>
    <mergeCell ref="R338:U338"/>
    <mergeCell ref="V338:W338"/>
    <mergeCell ref="D339:E339"/>
    <mergeCell ref="F339:J339"/>
    <mergeCell ref="K339:M339"/>
    <mergeCell ref="N339:Q339"/>
    <mergeCell ref="R339:U339"/>
    <mergeCell ref="V339:W339"/>
    <mergeCell ref="D340:E340"/>
    <mergeCell ref="F340:J340"/>
    <mergeCell ref="K340:M340"/>
    <mergeCell ref="N340:Q340"/>
    <mergeCell ref="R340:U340"/>
    <mergeCell ref="V340:W340"/>
    <mergeCell ref="D341:E341"/>
    <mergeCell ref="F341:J341"/>
    <mergeCell ref="K341:M341"/>
    <mergeCell ref="N341:Q341"/>
    <mergeCell ref="R341:U341"/>
    <mergeCell ref="V341:W341"/>
    <mergeCell ref="D330:E330"/>
    <mergeCell ref="F330:J330"/>
    <mergeCell ref="K330:M330"/>
    <mergeCell ref="N330:Q330"/>
    <mergeCell ref="R330:U330"/>
    <mergeCell ref="V330:W330"/>
    <mergeCell ref="D331:E331"/>
    <mergeCell ref="F331:J331"/>
    <mergeCell ref="K331:M331"/>
    <mergeCell ref="N331:Q331"/>
    <mergeCell ref="R331:U331"/>
    <mergeCell ref="V331:W331"/>
    <mergeCell ref="D332:E332"/>
    <mergeCell ref="F332:J332"/>
    <mergeCell ref="K332:M332"/>
    <mergeCell ref="N332:Q332"/>
    <mergeCell ref="R332:U332"/>
    <mergeCell ref="V332:W332"/>
    <mergeCell ref="D333:E333"/>
    <mergeCell ref="F333:J333"/>
    <mergeCell ref="K333:M333"/>
    <mergeCell ref="N333:Q333"/>
    <mergeCell ref="R333:U333"/>
    <mergeCell ref="V333:W333"/>
    <mergeCell ref="D334:E334"/>
    <mergeCell ref="F334:J334"/>
    <mergeCell ref="K334:M334"/>
    <mergeCell ref="N334:Q334"/>
    <mergeCell ref="R334:U334"/>
    <mergeCell ref="V334:W334"/>
    <mergeCell ref="D335:E335"/>
    <mergeCell ref="F335:J335"/>
    <mergeCell ref="K335:M335"/>
    <mergeCell ref="N335:Q335"/>
    <mergeCell ref="R335:U335"/>
    <mergeCell ref="V335:W335"/>
    <mergeCell ref="D324:E324"/>
    <mergeCell ref="F324:J324"/>
    <mergeCell ref="K324:M324"/>
    <mergeCell ref="N324:Q324"/>
    <mergeCell ref="R324:U324"/>
    <mergeCell ref="V324:W324"/>
    <mergeCell ref="D325:E325"/>
    <mergeCell ref="F325:J325"/>
    <mergeCell ref="K325:M325"/>
    <mergeCell ref="N325:Q325"/>
    <mergeCell ref="R325:U325"/>
    <mergeCell ref="V325:W325"/>
    <mergeCell ref="D326:E326"/>
    <mergeCell ref="F326:J326"/>
    <mergeCell ref="K326:M326"/>
    <mergeCell ref="N326:Q326"/>
    <mergeCell ref="R326:U326"/>
    <mergeCell ref="V326:W326"/>
    <mergeCell ref="D327:E327"/>
    <mergeCell ref="F327:J327"/>
    <mergeCell ref="K327:M327"/>
    <mergeCell ref="N327:Q327"/>
    <mergeCell ref="R327:U327"/>
    <mergeCell ref="V327:W327"/>
    <mergeCell ref="D328:E328"/>
    <mergeCell ref="F328:J328"/>
    <mergeCell ref="K328:M328"/>
    <mergeCell ref="N328:Q328"/>
    <mergeCell ref="R328:U328"/>
    <mergeCell ref="V328:W328"/>
    <mergeCell ref="D329:E329"/>
    <mergeCell ref="F329:J329"/>
    <mergeCell ref="K329:M329"/>
    <mergeCell ref="N329:Q329"/>
    <mergeCell ref="R329:U329"/>
    <mergeCell ref="V329:W329"/>
    <mergeCell ref="D318:E318"/>
    <mergeCell ref="F318:J318"/>
    <mergeCell ref="K318:M318"/>
    <mergeCell ref="N318:Q318"/>
    <mergeCell ref="R318:U318"/>
    <mergeCell ref="V318:W318"/>
    <mergeCell ref="T316:U317"/>
    <mergeCell ref="X316:Y317"/>
    <mergeCell ref="D319:E319"/>
    <mergeCell ref="F319:J319"/>
    <mergeCell ref="K319:M319"/>
    <mergeCell ref="N319:Q319"/>
    <mergeCell ref="R319:U319"/>
    <mergeCell ref="V319:W319"/>
    <mergeCell ref="D320:E320"/>
    <mergeCell ref="F320:J320"/>
    <mergeCell ref="K320:M320"/>
    <mergeCell ref="N320:Q320"/>
    <mergeCell ref="R320:U320"/>
    <mergeCell ref="V320:W320"/>
    <mergeCell ref="D321:E321"/>
    <mergeCell ref="F321:J321"/>
    <mergeCell ref="K321:M321"/>
    <mergeCell ref="N321:Q321"/>
    <mergeCell ref="R321:U321"/>
    <mergeCell ref="V321:W321"/>
    <mergeCell ref="D322:E322"/>
    <mergeCell ref="F322:J322"/>
    <mergeCell ref="K322:M322"/>
    <mergeCell ref="N322:Q322"/>
    <mergeCell ref="R322:U322"/>
    <mergeCell ref="V322:W322"/>
    <mergeCell ref="D323:E323"/>
    <mergeCell ref="F323:J323"/>
    <mergeCell ref="K323:M323"/>
    <mergeCell ref="N323:Q323"/>
    <mergeCell ref="R323:U323"/>
    <mergeCell ref="V323:W323"/>
    <mergeCell ref="D306:E306"/>
    <mergeCell ref="F306:J306"/>
    <mergeCell ref="K306:M306"/>
    <mergeCell ref="N306:Q306"/>
    <mergeCell ref="R306:U306"/>
    <mergeCell ref="V306:W306"/>
    <mergeCell ref="X306:Y306"/>
    <mergeCell ref="Z306:AA306"/>
    <mergeCell ref="AB306:AC306"/>
    <mergeCell ref="AD306:AE306"/>
    <mergeCell ref="AF306:AG306"/>
    <mergeCell ref="AH306:AJ306"/>
    <mergeCell ref="D307:E307"/>
    <mergeCell ref="F307:J307"/>
    <mergeCell ref="K307:M307"/>
    <mergeCell ref="N307:Q307"/>
    <mergeCell ref="R307:U307"/>
    <mergeCell ref="V307:W307"/>
    <mergeCell ref="X307:Y307"/>
    <mergeCell ref="Z307:AA307"/>
    <mergeCell ref="AB307:AC307"/>
    <mergeCell ref="AD307:AE307"/>
    <mergeCell ref="AF307:AG307"/>
    <mergeCell ref="AH307:AJ307"/>
    <mergeCell ref="B308:E308"/>
    <mergeCell ref="B309:F309"/>
    <mergeCell ref="H309:R309"/>
    <mergeCell ref="AB310:AG314"/>
    <mergeCell ref="B311:E311"/>
    <mergeCell ref="H311:N311"/>
    <mergeCell ref="O311:R311"/>
    <mergeCell ref="T311:AA311"/>
    <mergeCell ref="Z316:AA317"/>
    <mergeCell ref="AB316:AB317"/>
    <mergeCell ref="AC316:AC317"/>
    <mergeCell ref="AE316:AE317"/>
    <mergeCell ref="B316:B317"/>
    <mergeCell ref="D316:E317"/>
    <mergeCell ref="G316:H317"/>
    <mergeCell ref="J316:M317"/>
    <mergeCell ref="N316:O317"/>
    <mergeCell ref="Q316:S317"/>
    <mergeCell ref="AF316:AF317"/>
    <mergeCell ref="AG316:AH317"/>
    <mergeCell ref="D303:E303"/>
    <mergeCell ref="F303:J303"/>
    <mergeCell ref="K303:M303"/>
    <mergeCell ref="N303:Q303"/>
    <mergeCell ref="R303:U303"/>
    <mergeCell ref="V303:W303"/>
    <mergeCell ref="X303:Y303"/>
    <mergeCell ref="Z303:AA303"/>
    <mergeCell ref="AB303:AC303"/>
    <mergeCell ref="AD303:AE303"/>
    <mergeCell ref="AF303:AG303"/>
    <mergeCell ref="AH303:AJ303"/>
    <mergeCell ref="D304:E304"/>
    <mergeCell ref="F304:J304"/>
    <mergeCell ref="K304:M304"/>
    <mergeCell ref="N304:Q304"/>
    <mergeCell ref="R304:U304"/>
    <mergeCell ref="V304:W304"/>
    <mergeCell ref="X304:Y304"/>
    <mergeCell ref="Z304:AA304"/>
    <mergeCell ref="AB304:AC304"/>
    <mergeCell ref="AD304:AE304"/>
    <mergeCell ref="AF304:AG304"/>
    <mergeCell ref="AH304:AJ304"/>
    <mergeCell ref="D305:E305"/>
    <mergeCell ref="F305:J305"/>
    <mergeCell ref="K305:M305"/>
    <mergeCell ref="N305:Q305"/>
    <mergeCell ref="R305:U305"/>
    <mergeCell ref="V305:W305"/>
    <mergeCell ref="X305:Y305"/>
    <mergeCell ref="Z305:AA305"/>
    <mergeCell ref="AB305:AC305"/>
    <mergeCell ref="AD305:AE305"/>
    <mergeCell ref="AF305:AG305"/>
    <mergeCell ref="AH305:AJ305"/>
    <mergeCell ref="D300:E300"/>
    <mergeCell ref="F300:J300"/>
    <mergeCell ref="K300:M300"/>
    <mergeCell ref="N300:Q300"/>
    <mergeCell ref="R300:U300"/>
    <mergeCell ref="V300:W300"/>
    <mergeCell ref="X300:Y300"/>
    <mergeCell ref="Z300:AA300"/>
    <mergeCell ref="AB300:AC300"/>
    <mergeCell ref="AD300:AE300"/>
    <mergeCell ref="AF300:AG300"/>
    <mergeCell ref="AH300:AJ300"/>
    <mergeCell ref="D301:E301"/>
    <mergeCell ref="F301:J301"/>
    <mergeCell ref="K301:M301"/>
    <mergeCell ref="N301:Q301"/>
    <mergeCell ref="R301:U301"/>
    <mergeCell ref="V301:W301"/>
    <mergeCell ref="X301:Y301"/>
    <mergeCell ref="Z301:AA301"/>
    <mergeCell ref="AB301:AC301"/>
    <mergeCell ref="AD301:AE301"/>
    <mergeCell ref="AF301:AG301"/>
    <mergeCell ref="AH301:AJ301"/>
    <mergeCell ref="D302:E302"/>
    <mergeCell ref="F302:J302"/>
    <mergeCell ref="K302:M302"/>
    <mergeCell ref="N302:Q302"/>
    <mergeCell ref="R302:U302"/>
    <mergeCell ref="V302:W302"/>
    <mergeCell ref="X302:Y302"/>
    <mergeCell ref="Z302:AA302"/>
    <mergeCell ref="AB302:AC302"/>
    <mergeCell ref="AD302:AE302"/>
    <mergeCell ref="AF302:AG302"/>
    <mergeCell ref="AH302:AJ302"/>
    <mergeCell ref="D297:E297"/>
    <mergeCell ref="F297:J297"/>
    <mergeCell ref="K297:M297"/>
    <mergeCell ref="N297:Q297"/>
    <mergeCell ref="R297:U297"/>
    <mergeCell ref="V297:W297"/>
    <mergeCell ref="X297:Y297"/>
    <mergeCell ref="Z297:AA297"/>
    <mergeCell ref="AB297:AC297"/>
    <mergeCell ref="AD297:AE297"/>
    <mergeCell ref="AF297:AG297"/>
    <mergeCell ref="AH297:AJ297"/>
    <mergeCell ref="D298:E298"/>
    <mergeCell ref="F298:J298"/>
    <mergeCell ref="K298:M298"/>
    <mergeCell ref="N298:Q298"/>
    <mergeCell ref="R298:U298"/>
    <mergeCell ref="V298:W298"/>
    <mergeCell ref="X298:Y298"/>
    <mergeCell ref="Z298:AA298"/>
    <mergeCell ref="AB298:AC298"/>
    <mergeCell ref="AD298:AE298"/>
    <mergeCell ref="AF298:AG298"/>
    <mergeCell ref="AH298:AJ298"/>
    <mergeCell ref="D299:E299"/>
    <mergeCell ref="F299:J299"/>
    <mergeCell ref="K299:M299"/>
    <mergeCell ref="N299:Q299"/>
    <mergeCell ref="R299:U299"/>
    <mergeCell ref="V299:W299"/>
    <mergeCell ref="X299:Y299"/>
    <mergeCell ref="Z299:AA299"/>
    <mergeCell ref="AB299:AC299"/>
    <mergeCell ref="AD299:AE299"/>
    <mergeCell ref="AF299:AG299"/>
    <mergeCell ref="AH299:AJ299"/>
    <mergeCell ref="D294:E294"/>
    <mergeCell ref="F294:J294"/>
    <mergeCell ref="K294:M294"/>
    <mergeCell ref="N294:Q294"/>
    <mergeCell ref="R294:U294"/>
    <mergeCell ref="V294:W294"/>
    <mergeCell ref="X294:Y294"/>
    <mergeCell ref="Z294:AA294"/>
    <mergeCell ref="AB294:AC294"/>
    <mergeCell ref="AD294:AE294"/>
    <mergeCell ref="AF294:AG294"/>
    <mergeCell ref="AH294:AJ294"/>
    <mergeCell ref="D295:E295"/>
    <mergeCell ref="F295:J295"/>
    <mergeCell ref="K295:M295"/>
    <mergeCell ref="N295:Q295"/>
    <mergeCell ref="R295:U295"/>
    <mergeCell ref="V295:W295"/>
    <mergeCell ref="X295:Y295"/>
    <mergeCell ref="Z295:AA295"/>
    <mergeCell ref="AB295:AC295"/>
    <mergeCell ref="AD295:AE295"/>
    <mergeCell ref="AF295:AG295"/>
    <mergeCell ref="AH295:AJ295"/>
    <mergeCell ref="D296:E296"/>
    <mergeCell ref="F296:J296"/>
    <mergeCell ref="K296:M296"/>
    <mergeCell ref="N296:Q296"/>
    <mergeCell ref="R296:U296"/>
    <mergeCell ref="V296:W296"/>
    <mergeCell ref="X296:Y296"/>
    <mergeCell ref="Z296:AA296"/>
    <mergeCell ref="AB296:AC296"/>
    <mergeCell ref="AD296:AE296"/>
    <mergeCell ref="AF296:AG296"/>
    <mergeCell ref="AH296:AJ296"/>
    <mergeCell ref="D291:E291"/>
    <mergeCell ref="F291:J291"/>
    <mergeCell ref="K291:M291"/>
    <mergeCell ref="N291:Q291"/>
    <mergeCell ref="R291:U291"/>
    <mergeCell ref="V291:W291"/>
    <mergeCell ref="X291:Y291"/>
    <mergeCell ref="Z291:AA291"/>
    <mergeCell ref="AB291:AC291"/>
    <mergeCell ref="AD291:AE291"/>
    <mergeCell ref="AF291:AG291"/>
    <mergeCell ref="AH291:AJ291"/>
    <mergeCell ref="D292:E292"/>
    <mergeCell ref="F292:J292"/>
    <mergeCell ref="K292:M292"/>
    <mergeCell ref="N292:Q292"/>
    <mergeCell ref="R292:U292"/>
    <mergeCell ref="V292:W292"/>
    <mergeCell ref="X292:Y292"/>
    <mergeCell ref="Z292:AA292"/>
    <mergeCell ref="AB292:AC292"/>
    <mergeCell ref="AD292:AE292"/>
    <mergeCell ref="AF292:AG292"/>
    <mergeCell ref="AH292:AJ292"/>
    <mergeCell ref="D293:E293"/>
    <mergeCell ref="F293:J293"/>
    <mergeCell ref="K293:M293"/>
    <mergeCell ref="N293:Q293"/>
    <mergeCell ref="R293:U293"/>
    <mergeCell ref="V293:W293"/>
    <mergeCell ref="X293:Y293"/>
    <mergeCell ref="Z293:AA293"/>
    <mergeCell ref="AB293:AC293"/>
    <mergeCell ref="AD293:AE293"/>
    <mergeCell ref="AF293:AG293"/>
    <mergeCell ref="AH293:AJ293"/>
    <mergeCell ref="D288:E288"/>
    <mergeCell ref="F288:J288"/>
    <mergeCell ref="K288:M288"/>
    <mergeCell ref="N288:Q288"/>
    <mergeCell ref="R288:U288"/>
    <mergeCell ref="V288:W288"/>
    <mergeCell ref="X288:Y288"/>
    <mergeCell ref="Z288:AA288"/>
    <mergeCell ref="AB288:AC288"/>
    <mergeCell ref="AD288:AE288"/>
    <mergeCell ref="AF288:AG288"/>
    <mergeCell ref="AH288:AJ288"/>
    <mergeCell ref="D289:E289"/>
    <mergeCell ref="F289:J289"/>
    <mergeCell ref="K289:M289"/>
    <mergeCell ref="N289:Q289"/>
    <mergeCell ref="R289:U289"/>
    <mergeCell ref="V289:W289"/>
    <mergeCell ref="X289:Y289"/>
    <mergeCell ref="Z289:AA289"/>
    <mergeCell ref="AB289:AC289"/>
    <mergeCell ref="AD289:AE289"/>
    <mergeCell ref="AF289:AG289"/>
    <mergeCell ref="AH289:AJ289"/>
    <mergeCell ref="D290:E290"/>
    <mergeCell ref="F290:J290"/>
    <mergeCell ref="K290:M290"/>
    <mergeCell ref="N290:Q290"/>
    <mergeCell ref="R290:U290"/>
    <mergeCell ref="V290:W290"/>
    <mergeCell ref="X290:Y290"/>
    <mergeCell ref="Z290:AA290"/>
    <mergeCell ref="AB290:AC290"/>
    <mergeCell ref="AD290:AE290"/>
    <mergeCell ref="AF290:AG290"/>
    <mergeCell ref="AH290:AJ290"/>
    <mergeCell ref="D285:E285"/>
    <mergeCell ref="F285:J285"/>
    <mergeCell ref="K285:M285"/>
    <mergeCell ref="N285:Q285"/>
    <mergeCell ref="R285:U285"/>
    <mergeCell ref="V285:W285"/>
    <mergeCell ref="X285:Y285"/>
    <mergeCell ref="Z285:AA285"/>
    <mergeCell ref="AB285:AC285"/>
    <mergeCell ref="AD285:AE285"/>
    <mergeCell ref="AF285:AG285"/>
    <mergeCell ref="AH285:AJ285"/>
    <mergeCell ref="D286:E286"/>
    <mergeCell ref="F286:J286"/>
    <mergeCell ref="K286:M286"/>
    <mergeCell ref="N286:Q286"/>
    <mergeCell ref="R286:U286"/>
    <mergeCell ref="V286:W286"/>
    <mergeCell ref="X286:Y286"/>
    <mergeCell ref="Z286:AA286"/>
    <mergeCell ref="AB286:AC286"/>
    <mergeCell ref="AD286:AE286"/>
    <mergeCell ref="AF286:AG286"/>
    <mergeCell ref="AH286:AJ286"/>
    <mergeCell ref="D287:E287"/>
    <mergeCell ref="F287:J287"/>
    <mergeCell ref="K287:M287"/>
    <mergeCell ref="N287:Q287"/>
    <mergeCell ref="R287:U287"/>
    <mergeCell ref="V287:W287"/>
    <mergeCell ref="X287:Y287"/>
    <mergeCell ref="Z287:AA287"/>
    <mergeCell ref="AB287:AC287"/>
    <mergeCell ref="AD287:AE287"/>
    <mergeCell ref="AF287:AG287"/>
    <mergeCell ref="AH287:AJ287"/>
    <mergeCell ref="D282:E282"/>
    <mergeCell ref="F282:J282"/>
    <mergeCell ref="K282:M282"/>
    <mergeCell ref="N282:Q282"/>
    <mergeCell ref="R282:U282"/>
    <mergeCell ref="V282:W282"/>
    <mergeCell ref="X282:Y282"/>
    <mergeCell ref="Z282:AA282"/>
    <mergeCell ref="AB282:AC282"/>
    <mergeCell ref="AD282:AE282"/>
    <mergeCell ref="AF282:AG282"/>
    <mergeCell ref="AH282:AJ282"/>
    <mergeCell ref="D283:E283"/>
    <mergeCell ref="F283:J283"/>
    <mergeCell ref="K283:M283"/>
    <mergeCell ref="N283:Q283"/>
    <mergeCell ref="R283:U283"/>
    <mergeCell ref="V283:W283"/>
    <mergeCell ref="X283:Y283"/>
    <mergeCell ref="Z283:AA283"/>
    <mergeCell ref="AB283:AC283"/>
    <mergeCell ref="AD283:AE283"/>
    <mergeCell ref="AF283:AG283"/>
    <mergeCell ref="AH283:AJ283"/>
    <mergeCell ref="D284:E284"/>
    <mergeCell ref="F284:J284"/>
    <mergeCell ref="K284:M284"/>
    <mergeCell ref="N284:Q284"/>
    <mergeCell ref="R284:U284"/>
    <mergeCell ref="V284:W284"/>
    <mergeCell ref="X284:Y284"/>
    <mergeCell ref="Z284:AA284"/>
    <mergeCell ref="AB284:AC284"/>
    <mergeCell ref="AD284:AE284"/>
    <mergeCell ref="AF284:AG284"/>
    <mergeCell ref="AH284:AJ284"/>
    <mergeCell ref="D279:E279"/>
    <mergeCell ref="F279:J279"/>
    <mergeCell ref="K279:M279"/>
    <mergeCell ref="N279:Q279"/>
    <mergeCell ref="R279:U279"/>
    <mergeCell ref="V279:W279"/>
    <mergeCell ref="X279:Y279"/>
    <mergeCell ref="Z279:AA279"/>
    <mergeCell ref="AB279:AC279"/>
    <mergeCell ref="AD279:AE279"/>
    <mergeCell ref="AF279:AG279"/>
    <mergeCell ref="AH279:AJ279"/>
    <mergeCell ref="D280:E280"/>
    <mergeCell ref="F280:J280"/>
    <mergeCell ref="K280:M280"/>
    <mergeCell ref="N280:Q280"/>
    <mergeCell ref="R280:U280"/>
    <mergeCell ref="V280:W280"/>
    <mergeCell ref="X280:Y280"/>
    <mergeCell ref="Z280:AA280"/>
    <mergeCell ref="AB280:AC280"/>
    <mergeCell ref="AD280:AE280"/>
    <mergeCell ref="AF280:AG280"/>
    <mergeCell ref="AH280:AJ280"/>
    <mergeCell ref="D281:E281"/>
    <mergeCell ref="F281:J281"/>
    <mergeCell ref="K281:M281"/>
    <mergeCell ref="N281:Q281"/>
    <mergeCell ref="R281:U281"/>
    <mergeCell ref="V281:W281"/>
    <mergeCell ref="X281:Y281"/>
    <mergeCell ref="Z281:AA281"/>
    <mergeCell ref="AB281:AC281"/>
    <mergeCell ref="AD281:AE281"/>
    <mergeCell ref="AF281:AG281"/>
    <mergeCell ref="AH281:AJ281"/>
    <mergeCell ref="D276:E276"/>
    <mergeCell ref="F276:J276"/>
    <mergeCell ref="K276:M276"/>
    <mergeCell ref="N276:Q276"/>
    <mergeCell ref="R276:U276"/>
    <mergeCell ref="V276:W276"/>
    <mergeCell ref="X276:Y276"/>
    <mergeCell ref="Z276:AA276"/>
    <mergeCell ref="AB276:AC276"/>
    <mergeCell ref="AD276:AE276"/>
    <mergeCell ref="AF276:AG276"/>
    <mergeCell ref="AH276:AJ276"/>
    <mergeCell ref="D277:E277"/>
    <mergeCell ref="F277:J277"/>
    <mergeCell ref="K277:M277"/>
    <mergeCell ref="N277:Q277"/>
    <mergeCell ref="R277:U277"/>
    <mergeCell ref="V277:W277"/>
    <mergeCell ref="X277:Y277"/>
    <mergeCell ref="Z277:AA277"/>
    <mergeCell ref="AB277:AC277"/>
    <mergeCell ref="AD277:AE277"/>
    <mergeCell ref="AF277:AG277"/>
    <mergeCell ref="AH277:AJ277"/>
    <mergeCell ref="D278:E278"/>
    <mergeCell ref="F278:J278"/>
    <mergeCell ref="K278:M278"/>
    <mergeCell ref="N278:Q278"/>
    <mergeCell ref="R278:U278"/>
    <mergeCell ref="V278:W278"/>
    <mergeCell ref="X278:Y278"/>
    <mergeCell ref="Z278:AA278"/>
    <mergeCell ref="AB278:AC278"/>
    <mergeCell ref="AD278:AE278"/>
    <mergeCell ref="AF278:AG278"/>
    <mergeCell ref="AH278:AJ278"/>
    <mergeCell ref="D273:E273"/>
    <mergeCell ref="F273:J273"/>
    <mergeCell ref="K273:M273"/>
    <mergeCell ref="N273:Q273"/>
    <mergeCell ref="R273:U273"/>
    <mergeCell ref="V273:W273"/>
    <mergeCell ref="X273:Y273"/>
    <mergeCell ref="Z273:AA273"/>
    <mergeCell ref="AB273:AC273"/>
    <mergeCell ref="AD273:AE273"/>
    <mergeCell ref="AF273:AG273"/>
    <mergeCell ref="AH273:AJ273"/>
    <mergeCell ref="D274:E274"/>
    <mergeCell ref="F274:J274"/>
    <mergeCell ref="K274:M274"/>
    <mergeCell ref="N274:Q274"/>
    <mergeCell ref="R274:U274"/>
    <mergeCell ref="V274:W274"/>
    <mergeCell ref="X274:Y274"/>
    <mergeCell ref="Z274:AA274"/>
    <mergeCell ref="AB274:AC274"/>
    <mergeCell ref="AD274:AE274"/>
    <mergeCell ref="AF274:AG274"/>
    <mergeCell ref="AH274:AJ274"/>
    <mergeCell ref="D275:E275"/>
    <mergeCell ref="F275:J275"/>
    <mergeCell ref="K275:M275"/>
    <mergeCell ref="N275:Q275"/>
    <mergeCell ref="R275:U275"/>
    <mergeCell ref="V275:W275"/>
    <mergeCell ref="X275:Y275"/>
    <mergeCell ref="Z275:AA275"/>
    <mergeCell ref="AB275:AC275"/>
    <mergeCell ref="AD275:AE275"/>
    <mergeCell ref="AF275:AG275"/>
    <mergeCell ref="AH275:AJ275"/>
    <mergeCell ref="D270:E270"/>
    <mergeCell ref="F270:J270"/>
    <mergeCell ref="K270:M270"/>
    <mergeCell ref="N270:Q270"/>
    <mergeCell ref="R270:U270"/>
    <mergeCell ref="V270:W270"/>
    <mergeCell ref="X270:Y270"/>
    <mergeCell ref="Z270:AA270"/>
    <mergeCell ref="AB270:AC270"/>
    <mergeCell ref="AD270:AE270"/>
    <mergeCell ref="AF270:AG270"/>
    <mergeCell ref="AH270:AJ270"/>
    <mergeCell ref="D271:E271"/>
    <mergeCell ref="F271:J271"/>
    <mergeCell ref="K271:M271"/>
    <mergeCell ref="N271:Q271"/>
    <mergeCell ref="R271:U271"/>
    <mergeCell ref="V271:W271"/>
    <mergeCell ref="X271:Y271"/>
    <mergeCell ref="Z271:AA271"/>
    <mergeCell ref="AB271:AC271"/>
    <mergeCell ref="AD271:AE271"/>
    <mergeCell ref="AF271:AG271"/>
    <mergeCell ref="AH271:AJ271"/>
    <mergeCell ref="D272:E272"/>
    <mergeCell ref="F272:J272"/>
    <mergeCell ref="K272:M272"/>
    <mergeCell ref="N272:Q272"/>
    <mergeCell ref="R272:U272"/>
    <mergeCell ref="V272:W272"/>
    <mergeCell ref="X272:Y272"/>
    <mergeCell ref="Z272:AA272"/>
    <mergeCell ref="AB272:AC272"/>
    <mergeCell ref="AD272:AE272"/>
    <mergeCell ref="AF272:AG272"/>
    <mergeCell ref="AH272:AJ272"/>
    <mergeCell ref="B260:F260"/>
    <mergeCell ref="H260:R260"/>
    <mergeCell ref="AB261:AG265"/>
    <mergeCell ref="B262:E262"/>
    <mergeCell ref="H262:N262"/>
    <mergeCell ref="O262:R262"/>
    <mergeCell ref="T262:AA262"/>
    <mergeCell ref="B267:B268"/>
    <mergeCell ref="D267:E268"/>
    <mergeCell ref="G267:H268"/>
    <mergeCell ref="J267:M268"/>
    <mergeCell ref="N267:O268"/>
    <mergeCell ref="Q267:S268"/>
    <mergeCell ref="T267:U268"/>
    <mergeCell ref="X267:Y268"/>
    <mergeCell ref="Z267:AA268"/>
    <mergeCell ref="AB267:AB268"/>
    <mergeCell ref="AC267:AC268"/>
    <mergeCell ref="AE267:AE268"/>
    <mergeCell ref="AF267:AF268"/>
    <mergeCell ref="AG267:AH268"/>
    <mergeCell ref="D269:E269"/>
    <mergeCell ref="F269:J269"/>
    <mergeCell ref="K269:M269"/>
    <mergeCell ref="N269:Q269"/>
    <mergeCell ref="R269:U269"/>
    <mergeCell ref="V269:W269"/>
    <mergeCell ref="X269:Y269"/>
    <mergeCell ref="Z269:AA269"/>
    <mergeCell ref="AB269:AC269"/>
    <mergeCell ref="AD269:AE269"/>
    <mergeCell ref="AF269:AG269"/>
    <mergeCell ref="AH269:AJ269"/>
    <mergeCell ref="D251:E251"/>
    <mergeCell ref="F251:J251"/>
    <mergeCell ref="K251:M251"/>
    <mergeCell ref="N251:Q251"/>
    <mergeCell ref="R251:U251"/>
    <mergeCell ref="V251:W251"/>
    <mergeCell ref="D252:E252"/>
    <mergeCell ref="F252:J252"/>
    <mergeCell ref="K252:M252"/>
    <mergeCell ref="N252:Q252"/>
    <mergeCell ref="R252:U252"/>
    <mergeCell ref="V252:W252"/>
    <mergeCell ref="D253:E253"/>
    <mergeCell ref="F253:J253"/>
    <mergeCell ref="K253:M253"/>
    <mergeCell ref="N253:Q253"/>
    <mergeCell ref="R253:U253"/>
    <mergeCell ref="V253:W253"/>
    <mergeCell ref="D254:E254"/>
    <mergeCell ref="F254:J254"/>
    <mergeCell ref="K254:M254"/>
    <mergeCell ref="N254:Q254"/>
    <mergeCell ref="R254:U254"/>
    <mergeCell ref="V254:W254"/>
    <mergeCell ref="D255:E255"/>
    <mergeCell ref="F255:J255"/>
    <mergeCell ref="K255:M255"/>
    <mergeCell ref="N255:Q255"/>
    <mergeCell ref="R255:U255"/>
    <mergeCell ref="V255:W255"/>
    <mergeCell ref="D256:E256"/>
    <mergeCell ref="F256:J256"/>
    <mergeCell ref="K256:M256"/>
    <mergeCell ref="N256:Q256"/>
    <mergeCell ref="R256:U256"/>
    <mergeCell ref="V256:W256"/>
    <mergeCell ref="D245:E245"/>
    <mergeCell ref="F245:J245"/>
    <mergeCell ref="K245:M245"/>
    <mergeCell ref="N245:Q245"/>
    <mergeCell ref="R245:U245"/>
    <mergeCell ref="V245:W245"/>
    <mergeCell ref="D246:E246"/>
    <mergeCell ref="F246:J246"/>
    <mergeCell ref="K246:M246"/>
    <mergeCell ref="N246:Q246"/>
    <mergeCell ref="R246:U246"/>
    <mergeCell ref="V246:W246"/>
    <mergeCell ref="D247:E247"/>
    <mergeCell ref="F247:J247"/>
    <mergeCell ref="K247:M247"/>
    <mergeCell ref="N247:Q247"/>
    <mergeCell ref="R247:U247"/>
    <mergeCell ref="V247:W247"/>
    <mergeCell ref="D248:E248"/>
    <mergeCell ref="F248:J248"/>
    <mergeCell ref="K248:M248"/>
    <mergeCell ref="N248:Q248"/>
    <mergeCell ref="R248:U248"/>
    <mergeCell ref="V248:W248"/>
    <mergeCell ref="D249:E249"/>
    <mergeCell ref="F249:J249"/>
    <mergeCell ref="K249:M249"/>
    <mergeCell ref="N249:Q249"/>
    <mergeCell ref="R249:U249"/>
    <mergeCell ref="V249:W249"/>
    <mergeCell ref="D250:E250"/>
    <mergeCell ref="F250:J250"/>
    <mergeCell ref="K250:M250"/>
    <mergeCell ref="N250:Q250"/>
    <mergeCell ref="R250:U250"/>
    <mergeCell ref="V250:W250"/>
    <mergeCell ref="D239:E239"/>
    <mergeCell ref="F239:J239"/>
    <mergeCell ref="K239:M239"/>
    <mergeCell ref="N239:Q239"/>
    <mergeCell ref="R239:U239"/>
    <mergeCell ref="V239:W239"/>
    <mergeCell ref="D240:E240"/>
    <mergeCell ref="F240:J240"/>
    <mergeCell ref="K240:M240"/>
    <mergeCell ref="N240:Q240"/>
    <mergeCell ref="R240:U240"/>
    <mergeCell ref="V240:W240"/>
    <mergeCell ref="D241:E241"/>
    <mergeCell ref="F241:J241"/>
    <mergeCell ref="K241:M241"/>
    <mergeCell ref="N241:Q241"/>
    <mergeCell ref="R241:U241"/>
    <mergeCell ref="V241:W241"/>
    <mergeCell ref="D242:E242"/>
    <mergeCell ref="F242:J242"/>
    <mergeCell ref="K242:M242"/>
    <mergeCell ref="N242:Q242"/>
    <mergeCell ref="R242:U242"/>
    <mergeCell ref="V242:W242"/>
    <mergeCell ref="D243:E243"/>
    <mergeCell ref="F243:J243"/>
    <mergeCell ref="K243:M243"/>
    <mergeCell ref="N243:Q243"/>
    <mergeCell ref="R243:U243"/>
    <mergeCell ref="V243:W243"/>
    <mergeCell ref="D244:E244"/>
    <mergeCell ref="F244:J244"/>
    <mergeCell ref="K244:M244"/>
    <mergeCell ref="N244:Q244"/>
    <mergeCell ref="R244:U244"/>
    <mergeCell ref="V244:W244"/>
    <mergeCell ref="D233:E233"/>
    <mergeCell ref="F233:J233"/>
    <mergeCell ref="K233:M233"/>
    <mergeCell ref="N233:Q233"/>
    <mergeCell ref="R233:U233"/>
    <mergeCell ref="V233:W233"/>
    <mergeCell ref="T231:U232"/>
    <mergeCell ref="X231:Y232"/>
    <mergeCell ref="D234:E234"/>
    <mergeCell ref="F234:J234"/>
    <mergeCell ref="K234:M234"/>
    <mergeCell ref="N234:Q234"/>
    <mergeCell ref="R234:U234"/>
    <mergeCell ref="V234:W234"/>
    <mergeCell ref="D235:E235"/>
    <mergeCell ref="F235:J235"/>
    <mergeCell ref="K235:M235"/>
    <mergeCell ref="N235:Q235"/>
    <mergeCell ref="R235:U235"/>
    <mergeCell ref="V235:W235"/>
    <mergeCell ref="D236:E236"/>
    <mergeCell ref="F236:J236"/>
    <mergeCell ref="K236:M236"/>
    <mergeCell ref="N236:Q236"/>
    <mergeCell ref="R236:U236"/>
    <mergeCell ref="V236:W236"/>
    <mergeCell ref="D237:E237"/>
    <mergeCell ref="F237:J237"/>
    <mergeCell ref="K237:M237"/>
    <mergeCell ref="N237:Q237"/>
    <mergeCell ref="R237:U237"/>
    <mergeCell ref="V237:W237"/>
    <mergeCell ref="D238:E238"/>
    <mergeCell ref="F238:J238"/>
    <mergeCell ref="K238:M238"/>
    <mergeCell ref="N238:Q238"/>
    <mergeCell ref="R238:U238"/>
    <mergeCell ref="V238:W238"/>
    <mergeCell ref="D221:E221"/>
    <mergeCell ref="F221:J221"/>
    <mergeCell ref="K221:M221"/>
    <mergeCell ref="N221:Q221"/>
    <mergeCell ref="R221:U221"/>
    <mergeCell ref="V221:W221"/>
    <mergeCell ref="X221:Y221"/>
    <mergeCell ref="Z221:AA221"/>
    <mergeCell ref="AB221:AC221"/>
    <mergeCell ref="AD221:AE221"/>
    <mergeCell ref="AF221:AG221"/>
    <mergeCell ref="AH221:AJ221"/>
    <mergeCell ref="D222:E222"/>
    <mergeCell ref="F222:J222"/>
    <mergeCell ref="K222:M222"/>
    <mergeCell ref="N222:Q222"/>
    <mergeCell ref="R222:U222"/>
    <mergeCell ref="V222:W222"/>
    <mergeCell ref="X222:Y222"/>
    <mergeCell ref="Z222:AA222"/>
    <mergeCell ref="AB222:AC222"/>
    <mergeCell ref="AD222:AE222"/>
    <mergeCell ref="AF222:AG222"/>
    <mergeCell ref="AH222:AJ222"/>
    <mergeCell ref="B223:E223"/>
    <mergeCell ref="B224:F224"/>
    <mergeCell ref="H224:R224"/>
    <mergeCell ref="AB225:AG229"/>
    <mergeCell ref="B226:E226"/>
    <mergeCell ref="H226:N226"/>
    <mergeCell ref="O226:R226"/>
    <mergeCell ref="T226:AA226"/>
    <mergeCell ref="Z231:AA232"/>
    <mergeCell ref="AB231:AB232"/>
    <mergeCell ref="AC231:AC232"/>
    <mergeCell ref="AE231:AE232"/>
    <mergeCell ref="B231:B232"/>
    <mergeCell ref="D231:E232"/>
    <mergeCell ref="G231:H232"/>
    <mergeCell ref="J231:M232"/>
    <mergeCell ref="N231:O232"/>
    <mergeCell ref="Q231:S232"/>
    <mergeCell ref="AF231:AF232"/>
    <mergeCell ref="AG231:AH232"/>
    <mergeCell ref="D218:E218"/>
    <mergeCell ref="F218:J218"/>
    <mergeCell ref="K218:M218"/>
    <mergeCell ref="N218:Q218"/>
    <mergeCell ref="R218:U218"/>
    <mergeCell ref="V218:W218"/>
    <mergeCell ref="X218:Y218"/>
    <mergeCell ref="Z218:AA218"/>
    <mergeCell ref="AB218:AC218"/>
    <mergeCell ref="AD218:AE218"/>
    <mergeCell ref="AF218:AG218"/>
    <mergeCell ref="AH218:AJ218"/>
    <mergeCell ref="D219:E219"/>
    <mergeCell ref="F219:J219"/>
    <mergeCell ref="K219:M219"/>
    <mergeCell ref="N219:Q219"/>
    <mergeCell ref="R219:U219"/>
    <mergeCell ref="V219:W219"/>
    <mergeCell ref="X219:Y219"/>
    <mergeCell ref="Z219:AA219"/>
    <mergeCell ref="AB219:AC219"/>
    <mergeCell ref="AD219:AE219"/>
    <mergeCell ref="AF219:AG219"/>
    <mergeCell ref="AH219:AJ219"/>
    <mergeCell ref="D220:E220"/>
    <mergeCell ref="F220:J220"/>
    <mergeCell ref="K220:M220"/>
    <mergeCell ref="N220:Q220"/>
    <mergeCell ref="R220:U220"/>
    <mergeCell ref="V220:W220"/>
    <mergeCell ref="X220:Y220"/>
    <mergeCell ref="Z220:AA220"/>
    <mergeCell ref="AB220:AC220"/>
    <mergeCell ref="AD220:AE220"/>
    <mergeCell ref="AF220:AG220"/>
    <mergeCell ref="AH220:AJ220"/>
    <mergeCell ref="D215:E215"/>
    <mergeCell ref="F215:J215"/>
    <mergeCell ref="K215:M215"/>
    <mergeCell ref="N215:Q215"/>
    <mergeCell ref="R215:U215"/>
    <mergeCell ref="V215:W215"/>
    <mergeCell ref="X215:Y215"/>
    <mergeCell ref="Z215:AA215"/>
    <mergeCell ref="AB215:AC215"/>
    <mergeCell ref="AD215:AE215"/>
    <mergeCell ref="AF215:AG215"/>
    <mergeCell ref="AH215:AJ215"/>
    <mergeCell ref="D216:E216"/>
    <mergeCell ref="F216:J216"/>
    <mergeCell ref="K216:M216"/>
    <mergeCell ref="N216:Q216"/>
    <mergeCell ref="R216:U216"/>
    <mergeCell ref="V216:W216"/>
    <mergeCell ref="X216:Y216"/>
    <mergeCell ref="Z216:AA216"/>
    <mergeCell ref="AB216:AC216"/>
    <mergeCell ref="AD216:AE216"/>
    <mergeCell ref="AF216:AG216"/>
    <mergeCell ref="AH216:AJ216"/>
    <mergeCell ref="D217:E217"/>
    <mergeCell ref="F217:J217"/>
    <mergeCell ref="K217:M217"/>
    <mergeCell ref="N217:Q217"/>
    <mergeCell ref="R217:U217"/>
    <mergeCell ref="V217:W217"/>
    <mergeCell ref="X217:Y217"/>
    <mergeCell ref="Z217:AA217"/>
    <mergeCell ref="AB217:AC217"/>
    <mergeCell ref="AD217:AE217"/>
    <mergeCell ref="AF217:AG217"/>
    <mergeCell ref="AH217:AJ217"/>
    <mergeCell ref="D212:E212"/>
    <mergeCell ref="F212:J212"/>
    <mergeCell ref="K212:M212"/>
    <mergeCell ref="N212:Q212"/>
    <mergeCell ref="R212:U212"/>
    <mergeCell ref="V212:W212"/>
    <mergeCell ref="X212:Y212"/>
    <mergeCell ref="Z212:AA212"/>
    <mergeCell ref="AB212:AC212"/>
    <mergeCell ref="AD212:AE212"/>
    <mergeCell ref="AF212:AG212"/>
    <mergeCell ref="AH212:AJ212"/>
    <mergeCell ref="D213:E213"/>
    <mergeCell ref="F213:J213"/>
    <mergeCell ref="K213:M213"/>
    <mergeCell ref="N213:Q213"/>
    <mergeCell ref="R213:U213"/>
    <mergeCell ref="V213:W213"/>
    <mergeCell ref="X213:Y213"/>
    <mergeCell ref="Z213:AA213"/>
    <mergeCell ref="AB213:AC213"/>
    <mergeCell ref="AD213:AE213"/>
    <mergeCell ref="AF213:AG213"/>
    <mergeCell ref="AH213:AJ213"/>
    <mergeCell ref="D214:E214"/>
    <mergeCell ref="F214:J214"/>
    <mergeCell ref="K214:M214"/>
    <mergeCell ref="N214:Q214"/>
    <mergeCell ref="R214:U214"/>
    <mergeCell ref="V214:W214"/>
    <mergeCell ref="X214:Y214"/>
    <mergeCell ref="Z214:AA214"/>
    <mergeCell ref="AB214:AC214"/>
    <mergeCell ref="AD214:AE214"/>
    <mergeCell ref="AF214:AG214"/>
    <mergeCell ref="AH214:AJ214"/>
    <mergeCell ref="D209:E209"/>
    <mergeCell ref="F209:J209"/>
    <mergeCell ref="K209:M209"/>
    <mergeCell ref="N209:Q209"/>
    <mergeCell ref="R209:U209"/>
    <mergeCell ref="V209:W209"/>
    <mergeCell ref="X209:Y209"/>
    <mergeCell ref="Z209:AA209"/>
    <mergeCell ref="AB209:AC209"/>
    <mergeCell ref="AD209:AE209"/>
    <mergeCell ref="AF209:AG209"/>
    <mergeCell ref="AH209:AJ209"/>
    <mergeCell ref="D210:E210"/>
    <mergeCell ref="F210:J210"/>
    <mergeCell ref="K210:M210"/>
    <mergeCell ref="N210:Q210"/>
    <mergeCell ref="R210:U210"/>
    <mergeCell ref="V210:W210"/>
    <mergeCell ref="X210:Y210"/>
    <mergeCell ref="Z210:AA210"/>
    <mergeCell ref="AB210:AC210"/>
    <mergeCell ref="AD210:AE210"/>
    <mergeCell ref="AF210:AG210"/>
    <mergeCell ref="AH210:AJ210"/>
    <mergeCell ref="D211:E211"/>
    <mergeCell ref="F211:J211"/>
    <mergeCell ref="K211:M211"/>
    <mergeCell ref="N211:Q211"/>
    <mergeCell ref="R211:U211"/>
    <mergeCell ref="V211:W211"/>
    <mergeCell ref="X211:Y211"/>
    <mergeCell ref="Z211:AA211"/>
    <mergeCell ref="AB211:AC211"/>
    <mergeCell ref="AD211:AE211"/>
    <mergeCell ref="AF211:AG211"/>
    <mergeCell ref="AH211:AJ211"/>
    <mergeCell ref="D206:E206"/>
    <mergeCell ref="F206:J206"/>
    <mergeCell ref="K206:M206"/>
    <mergeCell ref="N206:Q206"/>
    <mergeCell ref="R206:U206"/>
    <mergeCell ref="V206:W206"/>
    <mergeCell ref="X206:Y206"/>
    <mergeCell ref="Z206:AA206"/>
    <mergeCell ref="AB206:AC206"/>
    <mergeCell ref="AD206:AE206"/>
    <mergeCell ref="AF206:AG206"/>
    <mergeCell ref="AH206:AJ206"/>
    <mergeCell ref="D207:E207"/>
    <mergeCell ref="F207:J207"/>
    <mergeCell ref="K207:M207"/>
    <mergeCell ref="N207:Q207"/>
    <mergeCell ref="R207:U207"/>
    <mergeCell ref="V207:W207"/>
    <mergeCell ref="X207:Y207"/>
    <mergeCell ref="Z207:AA207"/>
    <mergeCell ref="AB207:AC207"/>
    <mergeCell ref="AD207:AE207"/>
    <mergeCell ref="AF207:AG207"/>
    <mergeCell ref="AH207:AJ207"/>
    <mergeCell ref="D208:E208"/>
    <mergeCell ref="F208:J208"/>
    <mergeCell ref="K208:M208"/>
    <mergeCell ref="N208:Q208"/>
    <mergeCell ref="R208:U208"/>
    <mergeCell ref="V208:W208"/>
    <mergeCell ref="X208:Y208"/>
    <mergeCell ref="Z208:AA208"/>
    <mergeCell ref="AB208:AC208"/>
    <mergeCell ref="AD208:AE208"/>
    <mergeCell ref="AF208:AG208"/>
    <mergeCell ref="AH208:AJ208"/>
    <mergeCell ref="D203:E203"/>
    <mergeCell ref="F203:J203"/>
    <mergeCell ref="K203:M203"/>
    <mergeCell ref="N203:Q203"/>
    <mergeCell ref="R203:U203"/>
    <mergeCell ref="V203:W203"/>
    <mergeCell ref="X203:Y203"/>
    <mergeCell ref="Z203:AA203"/>
    <mergeCell ref="AB203:AC203"/>
    <mergeCell ref="AD203:AE203"/>
    <mergeCell ref="AF203:AG203"/>
    <mergeCell ref="AH203:AJ203"/>
    <mergeCell ref="D204:E204"/>
    <mergeCell ref="F204:J204"/>
    <mergeCell ref="K204:M204"/>
    <mergeCell ref="N204:Q204"/>
    <mergeCell ref="R204:U204"/>
    <mergeCell ref="V204:W204"/>
    <mergeCell ref="X204:Y204"/>
    <mergeCell ref="Z204:AA204"/>
    <mergeCell ref="AB204:AC204"/>
    <mergeCell ref="AD204:AE204"/>
    <mergeCell ref="AF204:AG204"/>
    <mergeCell ref="AH204:AJ204"/>
    <mergeCell ref="D205:E205"/>
    <mergeCell ref="F205:J205"/>
    <mergeCell ref="K205:M205"/>
    <mergeCell ref="N205:Q205"/>
    <mergeCell ref="R205:U205"/>
    <mergeCell ref="V205:W205"/>
    <mergeCell ref="X205:Y205"/>
    <mergeCell ref="Z205:AA205"/>
    <mergeCell ref="AB205:AC205"/>
    <mergeCell ref="AD205:AE205"/>
    <mergeCell ref="AF205:AG205"/>
    <mergeCell ref="AH205:AJ205"/>
    <mergeCell ref="D200:E200"/>
    <mergeCell ref="F200:J200"/>
    <mergeCell ref="K200:M200"/>
    <mergeCell ref="N200:Q200"/>
    <mergeCell ref="R200:U200"/>
    <mergeCell ref="V200:W200"/>
    <mergeCell ref="X200:Y200"/>
    <mergeCell ref="Z200:AA200"/>
    <mergeCell ref="AB200:AC200"/>
    <mergeCell ref="AD200:AE200"/>
    <mergeCell ref="AF200:AG200"/>
    <mergeCell ref="AH200:AJ200"/>
    <mergeCell ref="D201:E201"/>
    <mergeCell ref="F201:J201"/>
    <mergeCell ref="K201:M201"/>
    <mergeCell ref="N201:Q201"/>
    <mergeCell ref="R201:U201"/>
    <mergeCell ref="V201:W201"/>
    <mergeCell ref="X201:Y201"/>
    <mergeCell ref="Z201:AA201"/>
    <mergeCell ref="AB201:AC201"/>
    <mergeCell ref="AD201:AE201"/>
    <mergeCell ref="AF201:AG201"/>
    <mergeCell ref="AH201:AJ201"/>
    <mergeCell ref="D202:E202"/>
    <mergeCell ref="F202:J202"/>
    <mergeCell ref="K202:M202"/>
    <mergeCell ref="N202:Q202"/>
    <mergeCell ref="R202:U202"/>
    <mergeCell ref="V202:W202"/>
    <mergeCell ref="X202:Y202"/>
    <mergeCell ref="Z202:AA202"/>
    <mergeCell ref="AB202:AC202"/>
    <mergeCell ref="AD202:AE202"/>
    <mergeCell ref="AF202:AG202"/>
    <mergeCell ref="AH202:AJ202"/>
    <mergeCell ref="D197:E197"/>
    <mergeCell ref="F197:J197"/>
    <mergeCell ref="K197:M197"/>
    <mergeCell ref="N197:Q197"/>
    <mergeCell ref="R197:U197"/>
    <mergeCell ref="V197:W197"/>
    <mergeCell ref="X197:Y197"/>
    <mergeCell ref="Z197:AA197"/>
    <mergeCell ref="AB197:AC197"/>
    <mergeCell ref="AD197:AE197"/>
    <mergeCell ref="AF197:AG197"/>
    <mergeCell ref="AH197:AJ197"/>
    <mergeCell ref="D198:E198"/>
    <mergeCell ref="F198:J198"/>
    <mergeCell ref="K198:M198"/>
    <mergeCell ref="N198:Q198"/>
    <mergeCell ref="R198:U198"/>
    <mergeCell ref="V198:W198"/>
    <mergeCell ref="X198:Y198"/>
    <mergeCell ref="Z198:AA198"/>
    <mergeCell ref="AB198:AC198"/>
    <mergeCell ref="AD198:AE198"/>
    <mergeCell ref="AF198:AG198"/>
    <mergeCell ref="AH198:AJ198"/>
    <mergeCell ref="D199:E199"/>
    <mergeCell ref="F199:J199"/>
    <mergeCell ref="K199:M199"/>
    <mergeCell ref="N199:Q199"/>
    <mergeCell ref="R199:U199"/>
    <mergeCell ref="V199:W199"/>
    <mergeCell ref="X199:Y199"/>
    <mergeCell ref="Z199:AA199"/>
    <mergeCell ref="AB199:AC199"/>
    <mergeCell ref="AD199:AE199"/>
    <mergeCell ref="AF199:AG199"/>
    <mergeCell ref="AH199:AJ199"/>
    <mergeCell ref="D194:E194"/>
    <mergeCell ref="F194:J194"/>
    <mergeCell ref="K194:M194"/>
    <mergeCell ref="N194:Q194"/>
    <mergeCell ref="R194:U194"/>
    <mergeCell ref="V194:W194"/>
    <mergeCell ref="X194:Y194"/>
    <mergeCell ref="Z194:AA194"/>
    <mergeCell ref="AB194:AC194"/>
    <mergeCell ref="AD194:AE194"/>
    <mergeCell ref="AF194:AG194"/>
    <mergeCell ref="AH194:AJ194"/>
    <mergeCell ref="D195:E195"/>
    <mergeCell ref="F195:J195"/>
    <mergeCell ref="K195:M195"/>
    <mergeCell ref="N195:Q195"/>
    <mergeCell ref="R195:U195"/>
    <mergeCell ref="V195:W195"/>
    <mergeCell ref="X195:Y195"/>
    <mergeCell ref="Z195:AA195"/>
    <mergeCell ref="AB195:AC195"/>
    <mergeCell ref="AD195:AE195"/>
    <mergeCell ref="AF195:AG195"/>
    <mergeCell ref="AH195:AJ195"/>
    <mergeCell ref="D196:E196"/>
    <mergeCell ref="F196:J196"/>
    <mergeCell ref="K196:M196"/>
    <mergeCell ref="N196:Q196"/>
    <mergeCell ref="R196:U196"/>
    <mergeCell ref="V196:W196"/>
    <mergeCell ref="X196:Y196"/>
    <mergeCell ref="Z196:AA196"/>
    <mergeCell ref="AB196:AC196"/>
    <mergeCell ref="AD196:AE196"/>
    <mergeCell ref="AF196:AG196"/>
    <mergeCell ref="AH196:AJ196"/>
    <mergeCell ref="D191:E191"/>
    <mergeCell ref="F191:J191"/>
    <mergeCell ref="K191:M191"/>
    <mergeCell ref="N191:Q191"/>
    <mergeCell ref="R191:U191"/>
    <mergeCell ref="V191:W191"/>
    <mergeCell ref="X191:Y191"/>
    <mergeCell ref="Z191:AA191"/>
    <mergeCell ref="AB191:AC191"/>
    <mergeCell ref="AD191:AE191"/>
    <mergeCell ref="AF191:AG191"/>
    <mergeCell ref="AH191:AJ191"/>
    <mergeCell ref="D192:E192"/>
    <mergeCell ref="F192:J192"/>
    <mergeCell ref="K192:M192"/>
    <mergeCell ref="N192:Q192"/>
    <mergeCell ref="R192:U192"/>
    <mergeCell ref="V192:W192"/>
    <mergeCell ref="X192:Y192"/>
    <mergeCell ref="Z192:AA192"/>
    <mergeCell ref="AB192:AC192"/>
    <mergeCell ref="AD192:AE192"/>
    <mergeCell ref="AF192:AG192"/>
    <mergeCell ref="AH192:AJ192"/>
    <mergeCell ref="D193:E193"/>
    <mergeCell ref="F193:J193"/>
    <mergeCell ref="K193:M193"/>
    <mergeCell ref="N193:Q193"/>
    <mergeCell ref="R193:U193"/>
    <mergeCell ref="V193:W193"/>
    <mergeCell ref="X193:Y193"/>
    <mergeCell ref="Z193:AA193"/>
    <mergeCell ref="AB193:AC193"/>
    <mergeCell ref="AD193:AE193"/>
    <mergeCell ref="AF193:AG193"/>
    <mergeCell ref="AH193:AJ193"/>
    <mergeCell ref="D188:E188"/>
    <mergeCell ref="F188:J188"/>
    <mergeCell ref="K188:M188"/>
    <mergeCell ref="N188:Q188"/>
    <mergeCell ref="R188:U188"/>
    <mergeCell ref="V188:W188"/>
    <mergeCell ref="X188:Y188"/>
    <mergeCell ref="Z188:AA188"/>
    <mergeCell ref="AB188:AC188"/>
    <mergeCell ref="AD188:AE188"/>
    <mergeCell ref="AF188:AG188"/>
    <mergeCell ref="AH188:AJ188"/>
    <mergeCell ref="D189:E189"/>
    <mergeCell ref="F189:J189"/>
    <mergeCell ref="K189:M189"/>
    <mergeCell ref="N189:Q189"/>
    <mergeCell ref="R189:U189"/>
    <mergeCell ref="V189:W189"/>
    <mergeCell ref="X189:Y189"/>
    <mergeCell ref="Z189:AA189"/>
    <mergeCell ref="AB189:AC189"/>
    <mergeCell ref="AD189:AE189"/>
    <mergeCell ref="AF189:AG189"/>
    <mergeCell ref="AH189:AJ189"/>
    <mergeCell ref="D190:E190"/>
    <mergeCell ref="F190:J190"/>
    <mergeCell ref="K190:M190"/>
    <mergeCell ref="N190:Q190"/>
    <mergeCell ref="R190:U190"/>
    <mergeCell ref="V190:W190"/>
    <mergeCell ref="X190:Y190"/>
    <mergeCell ref="Z190:AA190"/>
    <mergeCell ref="AB190:AC190"/>
    <mergeCell ref="AD190:AE190"/>
    <mergeCell ref="AF190:AG190"/>
    <mergeCell ref="AH190:AJ190"/>
    <mergeCell ref="D185:E185"/>
    <mergeCell ref="F185:J185"/>
    <mergeCell ref="K185:M185"/>
    <mergeCell ref="N185:Q185"/>
    <mergeCell ref="R185:U185"/>
    <mergeCell ref="V185:W185"/>
    <mergeCell ref="X185:Y185"/>
    <mergeCell ref="Z185:AA185"/>
    <mergeCell ref="AB185:AC185"/>
    <mergeCell ref="AD185:AE185"/>
    <mergeCell ref="AF185:AG185"/>
    <mergeCell ref="AH185:AJ185"/>
    <mergeCell ref="D186:E186"/>
    <mergeCell ref="F186:J186"/>
    <mergeCell ref="K186:M186"/>
    <mergeCell ref="N186:Q186"/>
    <mergeCell ref="R186:U186"/>
    <mergeCell ref="V186:W186"/>
    <mergeCell ref="X186:Y186"/>
    <mergeCell ref="Z186:AA186"/>
    <mergeCell ref="AB186:AC186"/>
    <mergeCell ref="AD186:AE186"/>
    <mergeCell ref="AF186:AG186"/>
    <mergeCell ref="AH186:AJ186"/>
    <mergeCell ref="D187:E187"/>
    <mergeCell ref="F187:J187"/>
    <mergeCell ref="K187:M187"/>
    <mergeCell ref="N187:Q187"/>
    <mergeCell ref="R187:U187"/>
    <mergeCell ref="V187:W187"/>
    <mergeCell ref="X187:Y187"/>
    <mergeCell ref="Z187:AA187"/>
    <mergeCell ref="AB187:AC187"/>
    <mergeCell ref="AD187:AE187"/>
    <mergeCell ref="AF187:AG187"/>
    <mergeCell ref="AH187:AJ187"/>
    <mergeCell ref="B175:F175"/>
    <mergeCell ref="H175:R175"/>
    <mergeCell ref="AB176:AG180"/>
    <mergeCell ref="B177:E177"/>
    <mergeCell ref="H177:N177"/>
    <mergeCell ref="O177:R177"/>
    <mergeCell ref="T177:AA177"/>
    <mergeCell ref="B182:B183"/>
    <mergeCell ref="D182:E183"/>
    <mergeCell ref="G182:H183"/>
    <mergeCell ref="J182:M183"/>
    <mergeCell ref="N182:O183"/>
    <mergeCell ref="Q182:S183"/>
    <mergeCell ref="T182:U183"/>
    <mergeCell ref="X182:Y183"/>
    <mergeCell ref="Z182:AA183"/>
    <mergeCell ref="AB182:AB183"/>
    <mergeCell ref="AC182:AC183"/>
    <mergeCell ref="AE182:AE183"/>
    <mergeCell ref="AF182:AF183"/>
    <mergeCell ref="AG182:AH183"/>
    <mergeCell ref="D184:E184"/>
    <mergeCell ref="F184:J184"/>
    <mergeCell ref="K184:M184"/>
    <mergeCell ref="N184:Q184"/>
    <mergeCell ref="R184:U184"/>
    <mergeCell ref="V184:W184"/>
    <mergeCell ref="X184:Y184"/>
    <mergeCell ref="Z184:AA184"/>
    <mergeCell ref="AB184:AC184"/>
    <mergeCell ref="AD184:AE184"/>
    <mergeCell ref="AF184:AG184"/>
    <mergeCell ref="AH184:AJ184"/>
    <mergeCell ref="D166:E166"/>
    <mergeCell ref="F166:J166"/>
    <mergeCell ref="K166:M166"/>
    <mergeCell ref="N166:Q166"/>
    <mergeCell ref="R166:U166"/>
    <mergeCell ref="V166:W166"/>
    <mergeCell ref="D167:E167"/>
    <mergeCell ref="F167:J167"/>
    <mergeCell ref="K167:M167"/>
    <mergeCell ref="N167:Q167"/>
    <mergeCell ref="R167:U167"/>
    <mergeCell ref="V167:W167"/>
    <mergeCell ref="D168:E168"/>
    <mergeCell ref="F168:J168"/>
    <mergeCell ref="K168:M168"/>
    <mergeCell ref="N168:Q168"/>
    <mergeCell ref="R168:U168"/>
    <mergeCell ref="V168:W168"/>
    <mergeCell ref="D169:E169"/>
    <mergeCell ref="F169:J169"/>
    <mergeCell ref="K169:M169"/>
    <mergeCell ref="N169:Q169"/>
    <mergeCell ref="R169:U169"/>
    <mergeCell ref="V169:W169"/>
    <mergeCell ref="D170:E170"/>
    <mergeCell ref="F170:J170"/>
    <mergeCell ref="K170:M170"/>
    <mergeCell ref="N170:Q170"/>
    <mergeCell ref="R170:U170"/>
    <mergeCell ref="V170:W170"/>
    <mergeCell ref="D171:E171"/>
    <mergeCell ref="F171:J171"/>
    <mergeCell ref="K171:M171"/>
    <mergeCell ref="N171:Q171"/>
    <mergeCell ref="R171:U171"/>
    <mergeCell ref="V171:W171"/>
    <mergeCell ref="D160:E160"/>
    <mergeCell ref="F160:J160"/>
    <mergeCell ref="K160:M160"/>
    <mergeCell ref="N160:Q160"/>
    <mergeCell ref="R160:U160"/>
    <mergeCell ref="V160:W160"/>
    <mergeCell ref="D161:E161"/>
    <mergeCell ref="F161:J161"/>
    <mergeCell ref="K161:M161"/>
    <mergeCell ref="N161:Q161"/>
    <mergeCell ref="R161:U161"/>
    <mergeCell ref="V161:W161"/>
    <mergeCell ref="D162:E162"/>
    <mergeCell ref="F162:J162"/>
    <mergeCell ref="K162:M162"/>
    <mergeCell ref="N162:Q162"/>
    <mergeCell ref="R162:U162"/>
    <mergeCell ref="V162:W162"/>
    <mergeCell ref="D163:E163"/>
    <mergeCell ref="F163:J163"/>
    <mergeCell ref="K163:M163"/>
    <mergeCell ref="N163:Q163"/>
    <mergeCell ref="R163:U163"/>
    <mergeCell ref="V163:W163"/>
    <mergeCell ref="D164:E164"/>
    <mergeCell ref="F164:J164"/>
    <mergeCell ref="K164:M164"/>
    <mergeCell ref="N164:Q164"/>
    <mergeCell ref="R164:U164"/>
    <mergeCell ref="V164:W164"/>
    <mergeCell ref="D165:E165"/>
    <mergeCell ref="F165:J165"/>
    <mergeCell ref="K165:M165"/>
    <mergeCell ref="N165:Q165"/>
    <mergeCell ref="R165:U165"/>
    <mergeCell ref="V165:W165"/>
    <mergeCell ref="D154:E154"/>
    <mergeCell ref="F154:J154"/>
    <mergeCell ref="K154:M154"/>
    <mergeCell ref="N154:Q154"/>
    <mergeCell ref="R154:U154"/>
    <mergeCell ref="V154:W154"/>
    <mergeCell ref="D155:E155"/>
    <mergeCell ref="F155:J155"/>
    <mergeCell ref="K155:M155"/>
    <mergeCell ref="N155:Q155"/>
    <mergeCell ref="R155:U155"/>
    <mergeCell ref="V155:W155"/>
    <mergeCell ref="D156:E156"/>
    <mergeCell ref="F156:J156"/>
    <mergeCell ref="K156:M156"/>
    <mergeCell ref="N156:Q156"/>
    <mergeCell ref="R156:U156"/>
    <mergeCell ref="V156:W156"/>
    <mergeCell ref="D157:E157"/>
    <mergeCell ref="F157:J157"/>
    <mergeCell ref="K157:M157"/>
    <mergeCell ref="N157:Q157"/>
    <mergeCell ref="R157:U157"/>
    <mergeCell ref="V157:W157"/>
    <mergeCell ref="D158:E158"/>
    <mergeCell ref="F158:J158"/>
    <mergeCell ref="K158:M158"/>
    <mergeCell ref="N158:Q158"/>
    <mergeCell ref="R158:U158"/>
    <mergeCell ref="V158:W158"/>
    <mergeCell ref="D159:E159"/>
    <mergeCell ref="F159:J159"/>
    <mergeCell ref="K159:M159"/>
    <mergeCell ref="N159:Q159"/>
    <mergeCell ref="R159:U159"/>
    <mergeCell ref="V159:W159"/>
    <mergeCell ref="D148:E148"/>
    <mergeCell ref="F148:J148"/>
    <mergeCell ref="K148:M148"/>
    <mergeCell ref="N148:Q148"/>
    <mergeCell ref="R148:U148"/>
    <mergeCell ref="V148:W148"/>
    <mergeCell ref="T146:U147"/>
    <mergeCell ref="X146:Y147"/>
    <mergeCell ref="D149:E149"/>
    <mergeCell ref="F149:J149"/>
    <mergeCell ref="K149:M149"/>
    <mergeCell ref="N149:Q149"/>
    <mergeCell ref="R149:U149"/>
    <mergeCell ref="V149:W149"/>
    <mergeCell ref="D150:E150"/>
    <mergeCell ref="F150:J150"/>
    <mergeCell ref="K150:M150"/>
    <mergeCell ref="N150:Q150"/>
    <mergeCell ref="R150:U150"/>
    <mergeCell ref="V150:W150"/>
    <mergeCell ref="D151:E151"/>
    <mergeCell ref="F151:J151"/>
    <mergeCell ref="K151:M151"/>
    <mergeCell ref="N151:Q151"/>
    <mergeCell ref="R151:U151"/>
    <mergeCell ref="V151:W151"/>
    <mergeCell ref="D152:E152"/>
    <mergeCell ref="F152:J152"/>
    <mergeCell ref="K152:M152"/>
    <mergeCell ref="N152:Q152"/>
    <mergeCell ref="R152:U152"/>
    <mergeCell ref="V152:W152"/>
    <mergeCell ref="D153:E153"/>
    <mergeCell ref="F153:J153"/>
    <mergeCell ref="K153:M153"/>
    <mergeCell ref="N153:Q153"/>
    <mergeCell ref="R153:U153"/>
    <mergeCell ref="V153:W153"/>
    <mergeCell ref="D136:E136"/>
    <mergeCell ref="F136:J136"/>
    <mergeCell ref="K136:M136"/>
    <mergeCell ref="N136:Q136"/>
    <mergeCell ref="R136:U136"/>
    <mergeCell ref="V136:W136"/>
    <mergeCell ref="X136:Y136"/>
    <mergeCell ref="Z136:AA136"/>
    <mergeCell ref="AB136:AC136"/>
    <mergeCell ref="AD136:AE136"/>
    <mergeCell ref="AF136:AG136"/>
    <mergeCell ref="AH136:AJ136"/>
    <mergeCell ref="D137:E137"/>
    <mergeCell ref="F137:J137"/>
    <mergeCell ref="K137:M137"/>
    <mergeCell ref="N137:Q137"/>
    <mergeCell ref="R137:U137"/>
    <mergeCell ref="V137:W137"/>
    <mergeCell ref="X137:Y137"/>
    <mergeCell ref="Z137:AA137"/>
    <mergeCell ref="AB137:AC137"/>
    <mergeCell ref="AD137:AE137"/>
    <mergeCell ref="AF137:AG137"/>
    <mergeCell ref="AH137:AJ137"/>
    <mergeCell ref="B138:E138"/>
    <mergeCell ref="B139:F139"/>
    <mergeCell ref="H139:R139"/>
    <mergeCell ref="AB140:AG144"/>
    <mergeCell ref="B141:E141"/>
    <mergeCell ref="H141:N141"/>
    <mergeCell ref="O141:R141"/>
    <mergeCell ref="T141:AA141"/>
    <mergeCell ref="Z146:AA147"/>
    <mergeCell ref="AB146:AB147"/>
    <mergeCell ref="AC146:AC147"/>
    <mergeCell ref="AE146:AE147"/>
    <mergeCell ref="B146:B147"/>
    <mergeCell ref="D146:E147"/>
    <mergeCell ref="G146:H147"/>
    <mergeCell ref="J146:M147"/>
    <mergeCell ref="N146:O147"/>
    <mergeCell ref="Q146:S147"/>
    <mergeCell ref="AF146:AF147"/>
    <mergeCell ref="AG146:AH147"/>
    <mergeCell ref="D133:E133"/>
    <mergeCell ref="F133:J133"/>
    <mergeCell ref="K133:M133"/>
    <mergeCell ref="N133:Q133"/>
    <mergeCell ref="R133:U133"/>
    <mergeCell ref="V133:W133"/>
    <mergeCell ref="X133:Y133"/>
    <mergeCell ref="Z133:AA133"/>
    <mergeCell ref="AB133:AC133"/>
    <mergeCell ref="AD133:AE133"/>
    <mergeCell ref="AF133:AG133"/>
    <mergeCell ref="AH133:AJ133"/>
    <mergeCell ref="D134:E134"/>
    <mergeCell ref="F134:J134"/>
    <mergeCell ref="K134:M134"/>
    <mergeCell ref="N134:Q134"/>
    <mergeCell ref="R134:U134"/>
    <mergeCell ref="V134:W134"/>
    <mergeCell ref="X134:Y134"/>
    <mergeCell ref="Z134:AA134"/>
    <mergeCell ref="AB134:AC134"/>
    <mergeCell ref="AD134:AE134"/>
    <mergeCell ref="AF134:AG134"/>
    <mergeCell ref="AH134:AJ134"/>
    <mergeCell ref="D135:E135"/>
    <mergeCell ref="F135:J135"/>
    <mergeCell ref="K135:M135"/>
    <mergeCell ref="N135:Q135"/>
    <mergeCell ref="R135:U135"/>
    <mergeCell ref="V135:W135"/>
    <mergeCell ref="X135:Y135"/>
    <mergeCell ref="Z135:AA135"/>
    <mergeCell ref="AB135:AC135"/>
    <mergeCell ref="AD135:AE135"/>
    <mergeCell ref="AF135:AG135"/>
    <mergeCell ref="AH135:AJ135"/>
    <mergeCell ref="D130:E130"/>
    <mergeCell ref="F130:J130"/>
    <mergeCell ref="K130:M130"/>
    <mergeCell ref="N130:Q130"/>
    <mergeCell ref="R130:U130"/>
    <mergeCell ref="V130:W130"/>
    <mergeCell ref="X130:Y130"/>
    <mergeCell ref="Z130:AA130"/>
    <mergeCell ref="AB130:AC130"/>
    <mergeCell ref="AD130:AE130"/>
    <mergeCell ref="AF130:AG130"/>
    <mergeCell ref="AH130:AJ130"/>
    <mergeCell ref="D131:E131"/>
    <mergeCell ref="F131:J131"/>
    <mergeCell ref="K131:M131"/>
    <mergeCell ref="N131:Q131"/>
    <mergeCell ref="R131:U131"/>
    <mergeCell ref="V131:W131"/>
    <mergeCell ref="X131:Y131"/>
    <mergeCell ref="Z131:AA131"/>
    <mergeCell ref="AB131:AC131"/>
    <mergeCell ref="AD131:AE131"/>
    <mergeCell ref="AF131:AG131"/>
    <mergeCell ref="AH131:AJ131"/>
    <mergeCell ref="D132:E132"/>
    <mergeCell ref="F132:J132"/>
    <mergeCell ref="K132:M132"/>
    <mergeCell ref="N132:Q132"/>
    <mergeCell ref="R132:U132"/>
    <mergeCell ref="V132:W132"/>
    <mergeCell ref="X132:Y132"/>
    <mergeCell ref="Z132:AA132"/>
    <mergeCell ref="AB132:AC132"/>
    <mergeCell ref="AD132:AE132"/>
    <mergeCell ref="AF132:AG132"/>
    <mergeCell ref="AH132:AJ132"/>
    <mergeCell ref="D127:E127"/>
    <mergeCell ref="F127:J127"/>
    <mergeCell ref="K127:M127"/>
    <mergeCell ref="N127:Q127"/>
    <mergeCell ref="R127:U127"/>
    <mergeCell ref="V127:W127"/>
    <mergeCell ref="X127:Y127"/>
    <mergeCell ref="Z127:AA127"/>
    <mergeCell ref="AB127:AC127"/>
    <mergeCell ref="AD127:AE127"/>
    <mergeCell ref="AF127:AG127"/>
    <mergeCell ref="AH127:AJ127"/>
    <mergeCell ref="D128:E128"/>
    <mergeCell ref="F128:J128"/>
    <mergeCell ref="K128:M128"/>
    <mergeCell ref="N128:Q128"/>
    <mergeCell ref="R128:U128"/>
    <mergeCell ref="V128:W128"/>
    <mergeCell ref="X128:Y128"/>
    <mergeCell ref="Z128:AA128"/>
    <mergeCell ref="AB128:AC128"/>
    <mergeCell ref="AD128:AE128"/>
    <mergeCell ref="AF128:AG128"/>
    <mergeCell ref="AH128:AJ128"/>
    <mergeCell ref="D129:E129"/>
    <mergeCell ref="F129:J129"/>
    <mergeCell ref="K129:M129"/>
    <mergeCell ref="N129:Q129"/>
    <mergeCell ref="R129:U129"/>
    <mergeCell ref="V129:W129"/>
    <mergeCell ref="X129:Y129"/>
    <mergeCell ref="Z129:AA129"/>
    <mergeCell ref="AB129:AC129"/>
    <mergeCell ref="AD129:AE129"/>
    <mergeCell ref="AF129:AG129"/>
    <mergeCell ref="AH129:AJ129"/>
    <mergeCell ref="D124:E124"/>
    <mergeCell ref="F124:J124"/>
    <mergeCell ref="K124:M124"/>
    <mergeCell ref="N124:Q124"/>
    <mergeCell ref="R124:U124"/>
    <mergeCell ref="V124:W124"/>
    <mergeCell ref="X124:Y124"/>
    <mergeCell ref="Z124:AA124"/>
    <mergeCell ref="AB124:AC124"/>
    <mergeCell ref="AD124:AE124"/>
    <mergeCell ref="AF124:AG124"/>
    <mergeCell ref="AH124:AJ124"/>
    <mergeCell ref="D125:E125"/>
    <mergeCell ref="F125:J125"/>
    <mergeCell ref="K125:M125"/>
    <mergeCell ref="N125:Q125"/>
    <mergeCell ref="R125:U125"/>
    <mergeCell ref="V125:W125"/>
    <mergeCell ref="X125:Y125"/>
    <mergeCell ref="Z125:AA125"/>
    <mergeCell ref="AB125:AC125"/>
    <mergeCell ref="AD125:AE125"/>
    <mergeCell ref="AF125:AG125"/>
    <mergeCell ref="AH125:AJ125"/>
    <mergeCell ref="D126:E126"/>
    <mergeCell ref="F126:J126"/>
    <mergeCell ref="K126:M126"/>
    <mergeCell ref="N126:Q126"/>
    <mergeCell ref="R126:U126"/>
    <mergeCell ref="V126:W126"/>
    <mergeCell ref="X126:Y126"/>
    <mergeCell ref="Z126:AA126"/>
    <mergeCell ref="AB126:AC126"/>
    <mergeCell ref="AD126:AE126"/>
    <mergeCell ref="AF126:AG126"/>
    <mergeCell ref="AH126:AJ126"/>
    <mergeCell ref="D121:E121"/>
    <mergeCell ref="F121:J121"/>
    <mergeCell ref="K121:M121"/>
    <mergeCell ref="N121:Q121"/>
    <mergeCell ref="R121:U121"/>
    <mergeCell ref="V121:W121"/>
    <mergeCell ref="X121:Y121"/>
    <mergeCell ref="Z121:AA121"/>
    <mergeCell ref="AB121:AC121"/>
    <mergeCell ref="AD121:AE121"/>
    <mergeCell ref="AF121:AG121"/>
    <mergeCell ref="AH121:AJ121"/>
    <mergeCell ref="D122:E122"/>
    <mergeCell ref="F122:J122"/>
    <mergeCell ref="K122:M122"/>
    <mergeCell ref="N122:Q122"/>
    <mergeCell ref="R122:U122"/>
    <mergeCell ref="V122:W122"/>
    <mergeCell ref="X122:Y122"/>
    <mergeCell ref="Z122:AA122"/>
    <mergeCell ref="AB122:AC122"/>
    <mergeCell ref="AD122:AE122"/>
    <mergeCell ref="AF122:AG122"/>
    <mergeCell ref="AH122:AJ122"/>
    <mergeCell ref="D123:E123"/>
    <mergeCell ref="F123:J123"/>
    <mergeCell ref="K123:M123"/>
    <mergeCell ref="N123:Q123"/>
    <mergeCell ref="R123:U123"/>
    <mergeCell ref="V123:W123"/>
    <mergeCell ref="X123:Y123"/>
    <mergeCell ref="Z123:AA123"/>
    <mergeCell ref="AB123:AC123"/>
    <mergeCell ref="AD123:AE123"/>
    <mergeCell ref="AF123:AG123"/>
    <mergeCell ref="AH123:AJ123"/>
    <mergeCell ref="D118:E118"/>
    <mergeCell ref="F118:J118"/>
    <mergeCell ref="K118:M118"/>
    <mergeCell ref="N118:Q118"/>
    <mergeCell ref="R118:U118"/>
    <mergeCell ref="V118:W118"/>
    <mergeCell ref="X118:Y118"/>
    <mergeCell ref="Z118:AA118"/>
    <mergeCell ref="AB118:AC118"/>
    <mergeCell ref="AD118:AE118"/>
    <mergeCell ref="AF118:AG118"/>
    <mergeCell ref="AH118:AJ118"/>
    <mergeCell ref="D119:E119"/>
    <mergeCell ref="F119:J119"/>
    <mergeCell ref="K119:M119"/>
    <mergeCell ref="N119:Q119"/>
    <mergeCell ref="R119:U119"/>
    <mergeCell ref="V119:W119"/>
    <mergeCell ref="X119:Y119"/>
    <mergeCell ref="Z119:AA119"/>
    <mergeCell ref="AB119:AC119"/>
    <mergeCell ref="AD119:AE119"/>
    <mergeCell ref="AF119:AG119"/>
    <mergeCell ref="AH119:AJ119"/>
    <mergeCell ref="D120:E120"/>
    <mergeCell ref="F120:J120"/>
    <mergeCell ref="K120:M120"/>
    <mergeCell ref="N120:Q120"/>
    <mergeCell ref="R120:U120"/>
    <mergeCell ref="V120:W120"/>
    <mergeCell ref="X120:Y120"/>
    <mergeCell ref="Z120:AA120"/>
    <mergeCell ref="AB120:AC120"/>
    <mergeCell ref="AD120:AE120"/>
    <mergeCell ref="AF120:AG120"/>
    <mergeCell ref="AH120:AJ120"/>
    <mergeCell ref="D115:E115"/>
    <mergeCell ref="F115:J115"/>
    <mergeCell ref="K115:M115"/>
    <mergeCell ref="N115:Q115"/>
    <mergeCell ref="R115:U115"/>
    <mergeCell ref="V115:W115"/>
    <mergeCell ref="X115:Y115"/>
    <mergeCell ref="Z115:AA115"/>
    <mergeCell ref="AB115:AC115"/>
    <mergeCell ref="AD115:AE115"/>
    <mergeCell ref="AF115:AG115"/>
    <mergeCell ref="AH115:AJ115"/>
    <mergeCell ref="D116:E116"/>
    <mergeCell ref="F116:J116"/>
    <mergeCell ref="K116:M116"/>
    <mergeCell ref="N116:Q116"/>
    <mergeCell ref="R116:U116"/>
    <mergeCell ref="V116:W116"/>
    <mergeCell ref="X116:Y116"/>
    <mergeCell ref="Z116:AA116"/>
    <mergeCell ref="AB116:AC116"/>
    <mergeCell ref="AD116:AE116"/>
    <mergeCell ref="AF116:AG116"/>
    <mergeCell ref="AH116:AJ116"/>
    <mergeCell ref="D117:E117"/>
    <mergeCell ref="F117:J117"/>
    <mergeCell ref="K117:M117"/>
    <mergeCell ref="N117:Q117"/>
    <mergeCell ref="R117:U117"/>
    <mergeCell ref="V117:W117"/>
    <mergeCell ref="X117:Y117"/>
    <mergeCell ref="Z117:AA117"/>
    <mergeCell ref="AB117:AC117"/>
    <mergeCell ref="AD117:AE117"/>
    <mergeCell ref="AF117:AG117"/>
    <mergeCell ref="AH117:AJ117"/>
    <mergeCell ref="D112:E112"/>
    <mergeCell ref="F112:J112"/>
    <mergeCell ref="K112:M112"/>
    <mergeCell ref="N112:Q112"/>
    <mergeCell ref="R112:U112"/>
    <mergeCell ref="V112:W112"/>
    <mergeCell ref="X112:Y112"/>
    <mergeCell ref="Z112:AA112"/>
    <mergeCell ref="AB112:AC112"/>
    <mergeCell ref="AD112:AE112"/>
    <mergeCell ref="AF112:AG112"/>
    <mergeCell ref="AH112:AJ112"/>
    <mergeCell ref="D113:E113"/>
    <mergeCell ref="F113:J113"/>
    <mergeCell ref="K113:M113"/>
    <mergeCell ref="N113:Q113"/>
    <mergeCell ref="R113:U113"/>
    <mergeCell ref="V113:W113"/>
    <mergeCell ref="X113:Y113"/>
    <mergeCell ref="Z113:AA113"/>
    <mergeCell ref="AB113:AC113"/>
    <mergeCell ref="AD113:AE113"/>
    <mergeCell ref="AF113:AG113"/>
    <mergeCell ref="AH113:AJ113"/>
    <mergeCell ref="D114:E114"/>
    <mergeCell ref="F114:J114"/>
    <mergeCell ref="K114:M114"/>
    <mergeCell ref="N114:Q114"/>
    <mergeCell ref="R114:U114"/>
    <mergeCell ref="V114:W114"/>
    <mergeCell ref="X114:Y114"/>
    <mergeCell ref="Z114:AA114"/>
    <mergeCell ref="AB114:AC114"/>
    <mergeCell ref="AD114:AE114"/>
    <mergeCell ref="AF114:AG114"/>
    <mergeCell ref="AH114:AJ114"/>
    <mergeCell ref="D109:E109"/>
    <mergeCell ref="F109:J109"/>
    <mergeCell ref="K109:M109"/>
    <mergeCell ref="N109:Q109"/>
    <mergeCell ref="R109:U109"/>
    <mergeCell ref="V109:W109"/>
    <mergeCell ref="X109:Y109"/>
    <mergeCell ref="Z109:AA109"/>
    <mergeCell ref="AB109:AC109"/>
    <mergeCell ref="AD109:AE109"/>
    <mergeCell ref="AF109:AG109"/>
    <mergeCell ref="AH109:AJ109"/>
    <mergeCell ref="D110:E110"/>
    <mergeCell ref="F110:J110"/>
    <mergeCell ref="K110:M110"/>
    <mergeCell ref="N110:Q110"/>
    <mergeCell ref="R110:U110"/>
    <mergeCell ref="V110:W110"/>
    <mergeCell ref="X110:Y110"/>
    <mergeCell ref="Z110:AA110"/>
    <mergeCell ref="AB110:AC110"/>
    <mergeCell ref="AD110:AE110"/>
    <mergeCell ref="AF110:AG110"/>
    <mergeCell ref="AH110:AJ110"/>
    <mergeCell ref="D111:E111"/>
    <mergeCell ref="F111:J111"/>
    <mergeCell ref="K111:M111"/>
    <mergeCell ref="N111:Q111"/>
    <mergeCell ref="R111:U111"/>
    <mergeCell ref="V111:W111"/>
    <mergeCell ref="X111:Y111"/>
    <mergeCell ref="Z111:AA111"/>
    <mergeCell ref="AB111:AC111"/>
    <mergeCell ref="AD111:AE111"/>
    <mergeCell ref="AF111:AG111"/>
    <mergeCell ref="AH111:AJ111"/>
    <mergeCell ref="D106:E106"/>
    <mergeCell ref="F106:J106"/>
    <mergeCell ref="K106:M106"/>
    <mergeCell ref="N106:Q106"/>
    <mergeCell ref="R106:U106"/>
    <mergeCell ref="V106:W106"/>
    <mergeCell ref="X106:Y106"/>
    <mergeCell ref="Z106:AA106"/>
    <mergeCell ref="AB106:AC106"/>
    <mergeCell ref="AD106:AE106"/>
    <mergeCell ref="AF106:AG106"/>
    <mergeCell ref="AH106:AJ106"/>
    <mergeCell ref="D107:E107"/>
    <mergeCell ref="F107:J107"/>
    <mergeCell ref="K107:M107"/>
    <mergeCell ref="N107:Q107"/>
    <mergeCell ref="R107:U107"/>
    <mergeCell ref="V107:W107"/>
    <mergeCell ref="X107:Y107"/>
    <mergeCell ref="Z107:AA107"/>
    <mergeCell ref="AB107:AC107"/>
    <mergeCell ref="AD107:AE107"/>
    <mergeCell ref="AF107:AG107"/>
    <mergeCell ref="AH107:AJ107"/>
    <mergeCell ref="D108:E108"/>
    <mergeCell ref="F108:J108"/>
    <mergeCell ref="K108:M108"/>
    <mergeCell ref="N108:Q108"/>
    <mergeCell ref="R108:U108"/>
    <mergeCell ref="V108:W108"/>
    <mergeCell ref="X108:Y108"/>
    <mergeCell ref="Z108:AA108"/>
    <mergeCell ref="AB108:AC108"/>
    <mergeCell ref="AD108:AE108"/>
    <mergeCell ref="AF108:AG108"/>
    <mergeCell ref="AH108:AJ108"/>
    <mergeCell ref="D103:E103"/>
    <mergeCell ref="F103:J103"/>
    <mergeCell ref="K103:M103"/>
    <mergeCell ref="N103:Q103"/>
    <mergeCell ref="R103:U103"/>
    <mergeCell ref="V103:W103"/>
    <mergeCell ref="X103:Y103"/>
    <mergeCell ref="Z103:AA103"/>
    <mergeCell ref="AB103:AC103"/>
    <mergeCell ref="AD103:AE103"/>
    <mergeCell ref="AF103:AG103"/>
    <mergeCell ref="AH103:AJ103"/>
    <mergeCell ref="D104:E104"/>
    <mergeCell ref="F104:J104"/>
    <mergeCell ref="K104:M104"/>
    <mergeCell ref="N104:Q104"/>
    <mergeCell ref="R104:U104"/>
    <mergeCell ref="V104:W104"/>
    <mergeCell ref="X104:Y104"/>
    <mergeCell ref="Z104:AA104"/>
    <mergeCell ref="AB104:AC104"/>
    <mergeCell ref="AD104:AE104"/>
    <mergeCell ref="AF104:AG104"/>
    <mergeCell ref="AH104:AJ104"/>
    <mergeCell ref="D105:E105"/>
    <mergeCell ref="F105:J105"/>
    <mergeCell ref="K105:M105"/>
    <mergeCell ref="N105:Q105"/>
    <mergeCell ref="R105:U105"/>
    <mergeCell ref="V105:W105"/>
    <mergeCell ref="X105:Y105"/>
    <mergeCell ref="Z105:AA105"/>
    <mergeCell ref="AB105:AC105"/>
    <mergeCell ref="AD105:AE105"/>
    <mergeCell ref="AF105:AG105"/>
    <mergeCell ref="AH105:AJ105"/>
    <mergeCell ref="D100:E100"/>
    <mergeCell ref="F100:J100"/>
    <mergeCell ref="K100:M100"/>
    <mergeCell ref="N100:Q100"/>
    <mergeCell ref="R100:U100"/>
    <mergeCell ref="V100:W100"/>
    <mergeCell ref="X100:Y100"/>
    <mergeCell ref="Z100:AA100"/>
    <mergeCell ref="AB100:AC100"/>
    <mergeCell ref="AD100:AE100"/>
    <mergeCell ref="AF100:AG100"/>
    <mergeCell ref="AH100:AJ100"/>
    <mergeCell ref="D101:E101"/>
    <mergeCell ref="F101:J101"/>
    <mergeCell ref="K101:M101"/>
    <mergeCell ref="N101:Q101"/>
    <mergeCell ref="R101:U101"/>
    <mergeCell ref="V101:W101"/>
    <mergeCell ref="X101:Y101"/>
    <mergeCell ref="Z101:AA101"/>
    <mergeCell ref="AB101:AC101"/>
    <mergeCell ref="AD101:AE101"/>
    <mergeCell ref="AF101:AG101"/>
    <mergeCell ref="AH101:AJ101"/>
    <mergeCell ref="D102:E102"/>
    <mergeCell ref="F102:J102"/>
    <mergeCell ref="K102:M102"/>
    <mergeCell ref="N102:Q102"/>
    <mergeCell ref="R102:U102"/>
    <mergeCell ref="V102:W102"/>
    <mergeCell ref="X102:Y102"/>
    <mergeCell ref="Z102:AA102"/>
    <mergeCell ref="AB102:AC102"/>
    <mergeCell ref="AD102:AE102"/>
    <mergeCell ref="AF102:AG102"/>
    <mergeCell ref="AH102:AJ102"/>
    <mergeCell ref="B90:F90"/>
    <mergeCell ref="H90:R90"/>
    <mergeCell ref="AB91:AG95"/>
    <mergeCell ref="B92:E92"/>
    <mergeCell ref="H92:N92"/>
    <mergeCell ref="O92:R92"/>
    <mergeCell ref="T92:AA92"/>
    <mergeCell ref="B97:B98"/>
    <mergeCell ref="D97:E98"/>
    <mergeCell ref="G97:H98"/>
    <mergeCell ref="J97:M98"/>
    <mergeCell ref="N97:O98"/>
    <mergeCell ref="Q97:S98"/>
    <mergeCell ref="T97:U98"/>
    <mergeCell ref="X97:Y98"/>
    <mergeCell ref="Z97:AA98"/>
    <mergeCell ref="AB97:AB98"/>
    <mergeCell ref="AC97:AC98"/>
    <mergeCell ref="AE97:AE98"/>
    <mergeCell ref="AF97:AF98"/>
    <mergeCell ref="AG97:AH98"/>
    <mergeCell ref="D99:E99"/>
    <mergeCell ref="F99:J99"/>
    <mergeCell ref="K99:M99"/>
    <mergeCell ref="N99:Q99"/>
    <mergeCell ref="R99:U99"/>
    <mergeCell ref="V99:W99"/>
    <mergeCell ref="X99:Y99"/>
    <mergeCell ref="Z99:AA99"/>
    <mergeCell ref="AB99:AC99"/>
    <mergeCell ref="AD99:AE99"/>
    <mergeCell ref="AF99:AG99"/>
    <mergeCell ref="AH99:AJ99"/>
    <mergeCell ref="D81:E81"/>
    <mergeCell ref="F81:J81"/>
    <mergeCell ref="K81:M81"/>
    <mergeCell ref="N81:Q81"/>
    <mergeCell ref="R81:U81"/>
    <mergeCell ref="V81:W81"/>
    <mergeCell ref="D82:E82"/>
    <mergeCell ref="F82:J82"/>
    <mergeCell ref="K82:M82"/>
    <mergeCell ref="N82:Q82"/>
    <mergeCell ref="R82:U82"/>
    <mergeCell ref="V82:W82"/>
    <mergeCell ref="D83:E83"/>
    <mergeCell ref="F83:J83"/>
    <mergeCell ref="K83:M83"/>
    <mergeCell ref="N83:Q83"/>
    <mergeCell ref="R83:U83"/>
    <mergeCell ref="V83:W83"/>
    <mergeCell ref="D84:E84"/>
    <mergeCell ref="F84:J84"/>
    <mergeCell ref="K84:M84"/>
    <mergeCell ref="N84:Q84"/>
    <mergeCell ref="R84:U84"/>
    <mergeCell ref="V84:W84"/>
    <mergeCell ref="D85:E85"/>
    <mergeCell ref="F85:J85"/>
    <mergeCell ref="K85:M85"/>
    <mergeCell ref="N85:Q85"/>
    <mergeCell ref="R85:U85"/>
    <mergeCell ref="V85:W85"/>
    <mergeCell ref="D86:E86"/>
    <mergeCell ref="F86:J86"/>
    <mergeCell ref="K86:M86"/>
    <mergeCell ref="N86:Q86"/>
    <mergeCell ref="R86:U86"/>
    <mergeCell ref="V86:W86"/>
    <mergeCell ref="D75:E75"/>
    <mergeCell ref="F75:J75"/>
    <mergeCell ref="K75:M75"/>
    <mergeCell ref="N75:Q75"/>
    <mergeCell ref="R75:U75"/>
    <mergeCell ref="V75:W75"/>
    <mergeCell ref="D76:E76"/>
    <mergeCell ref="F76:J76"/>
    <mergeCell ref="K76:M76"/>
    <mergeCell ref="N76:Q76"/>
    <mergeCell ref="R76:U76"/>
    <mergeCell ref="V76:W76"/>
    <mergeCell ref="D77:E77"/>
    <mergeCell ref="F77:J77"/>
    <mergeCell ref="K77:M77"/>
    <mergeCell ref="N77:Q77"/>
    <mergeCell ref="R77:U77"/>
    <mergeCell ref="V77:W77"/>
    <mergeCell ref="D78:E78"/>
    <mergeCell ref="F78:J78"/>
    <mergeCell ref="K78:M78"/>
    <mergeCell ref="N78:Q78"/>
    <mergeCell ref="R78:U78"/>
    <mergeCell ref="V78:W78"/>
    <mergeCell ref="D79:E79"/>
    <mergeCell ref="F79:J79"/>
    <mergeCell ref="K79:M79"/>
    <mergeCell ref="N79:Q79"/>
    <mergeCell ref="R79:U79"/>
    <mergeCell ref="V79:W79"/>
    <mergeCell ref="D80:E80"/>
    <mergeCell ref="F80:J80"/>
    <mergeCell ref="K80:M80"/>
    <mergeCell ref="N80:Q80"/>
    <mergeCell ref="R80:U80"/>
    <mergeCell ref="V80:W80"/>
    <mergeCell ref="D69:E69"/>
    <mergeCell ref="F69:J69"/>
    <mergeCell ref="K69:M69"/>
    <mergeCell ref="N69:Q69"/>
    <mergeCell ref="R69:U69"/>
    <mergeCell ref="V69:W69"/>
    <mergeCell ref="D70:E70"/>
    <mergeCell ref="F70:J70"/>
    <mergeCell ref="K70:M70"/>
    <mergeCell ref="N70:Q70"/>
    <mergeCell ref="R70:U70"/>
    <mergeCell ref="V70:W70"/>
    <mergeCell ref="D71:E71"/>
    <mergeCell ref="F71:J71"/>
    <mergeCell ref="K71:M71"/>
    <mergeCell ref="N71:Q71"/>
    <mergeCell ref="R71:U71"/>
    <mergeCell ref="V71:W71"/>
    <mergeCell ref="D72:E72"/>
    <mergeCell ref="F72:J72"/>
    <mergeCell ref="K72:M72"/>
    <mergeCell ref="N72:Q72"/>
    <mergeCell ref="R72:U72"/>
    <mergeCell ref="V72:W72"/>
    <mergeCell ref="D73:E73"/>
    <mergeCell ref="F73:J73"/>
    <mergeCell ref="K73:M73"/>
    <mergeCell ref="N73:Q73"/>
    <mergeCell ref="R73:U73"/>
    <mergeCell ref="V73:W73"/>
    <mergeCell ref="D74:E74"/>
    <mergeCell ref="F74:J74"/>
    <mergeCell ref="K74:M74"/>
    <mergeCell ref="N74:Q74"/>
    <mergeCell ref="R74:U74"/>
    <mergeCell ref="V74:W74"/>
    <mergeCell ref="D63:E63"/>
    <mergeCell ref="F63:J63"/>
    <mergeCell ref="K63:M63"/>
    <mergeCell ref="N63:Q63"/>
    <mergeCell ref="R63:U63"/>
    <mergeCell ref="V63:W63"/>
    <mergeCell ref="D64:E64"/>
    <mergeCell ref="F64:J64"/>
    <mergeCell ref="K64:M64"/>
    <mergeCell ref="N64:Q64"/>
    <mergeCell ref="R64:U64"/>
    <mergeCell ref="V64:W64"/>
    <mergeCell ref="D65:E65"/>
    <mergeCell ref="F65:J65"/>
    <mergeCell ref="K65:M65"/>
    <mergeCell ref="N65:Q65"/>
    <mergeCell ref="R65:U65"/>
    <mergeCell ref="V65:W65"/>
    <mergeCell ref="D66:E66"/>
    <mergeCell ref="F66:J66"/>
    <mergeCell ref="K66:M66"/>
    <mergeCell ref="N66:Q66"/>
    <mergeCell ref="R66:U66"/>
    <mergeCell ref="V66:W66"/>
    <mergeCell ref="D67:E67"/>
    <mergeCell ref="F67:J67"/>
    <mergeCell ref="K67:M67"/>
    <mergeCell ref="N67:Q67"/>
    <mergeCell ref="R67:U67"/>
    <mergeCell ref="V67:W67"/>
    <mergeCell ref="D68:E68"/>
    <mergeCell ref="F68:J68"/>
    <mergeCell ref="K68:M68"/>
    <mergeCell ref="N68:Q68"/>
    <mergeCell ref="R68:U68"/>
    <mergeCell ref="V68:W68"/>
    <mergeCell ref="D57:E57"/>
    <mergeCell ref="F57:J57"/>
    <mergeCell ref="K57:M57"/>
    <mergeCell ref="N57:Q57"/>
    <mergeCell ref="R57:U57"/>
    <mergeCell ref="V57:W57"/>
    <mergeCell ref="T55:U56"/>
    <mergeCell ref="X55:Y56"/>
    <mergeCell ref="D58:E58"/>
    <mergeCell ref="F58:J58"/>
    <mergeCell ref="K58:M58"/>
    <mergeCell ref="N58:Q58"/>
    <mergeCell ref="R58:U58"/>
    <mergeCell ref="V58:W58"/>
    <mergeCell ref="D59:E59"/>
    <mergeCell ref="F59:J59"/>
    <mergeCell ref="K59:M59"/>
    <mergeCell ref="N59:Q59"/>
    <mergeCell ref="R59:U59"/>
    <mergeCell ref="V59:W59"/>
    <mergeCell ref="D60:E60"/>
    <mergeCell ref="F60:J60"/>
    <mergeCell ref="K60:M60"/>
    <mergeCell ref="N60:Q60"/>
    <mergeCell ref="R60:U60"/>
    <mergeCell ref="V60:W60"/>
    <mergeCell ref="D61:E61"/>
    <mergeCell ref="F61:J61"/>
    <mergeCell ref="K61:M61"/>
    <mergeCell ref="N61:Q61"/>
    <mergeCell ref="R61:U61"/>
    <mergeCell ref="V61:W61"/>
    <mergeCell ref="D62:E62"/>
    <mergeCell ref="F62:J62"/>
    <mergeCell ref="K62:M62"/>
    <mergeCell ref="N62:Q62"/>
    <mergeCell ref="R62:U62"/>
    <mergeCell ref="V62:W62"/>
    <mergeCell ref="D44:E44"/>
    <mergeCell ref="F44:J44"/>
    <mergeCell ref="K44:M44"/>
    <mergeCell ref="N44:Q44"/>
    <mergeCell ref="R44:U44"/>
    <mergeCell ref="V44:W44"/>
    <mergeCell ref="X44:Y44"/>
    <mergeCell ref="Z44:AA44"/>
    <mergeCell ref="AB44:AC44"/>
    <mergeCell ref="AD44:AE44"/>
    <mergeCell ref="AF44:AG44"/>
    <mergeCell ref="AH44:AJ44"/>
    <mergeCell ref="D45:E45"/>
    <mergeCell ref="F45:J45"/>
    <mergeCell ref="K45:M45"/>
    <mergeCell ref="N45:Q45"/>
    <mergeCell ref="R45:U45"/>
    <mergeCell ref="V45:W45"/>
    <mergeCell ref="X45:Y45"/>
    <mergeCell ref="Z45:AA45"/>
    <mergeCell ref="AB45:AC45"/>
    <mergeCell ref="AD45:AE45"/>
    <mergeCell ref="AF45:AG45"/>
    <mergeCell ref="AH45:AJ45"/>
    <mergeCell ref="B47:E47"/>
    <mergeCell ref="B48:F48"/>
    <mergeCell ref="H48:R48"/>
    <mergeCell ref="AB49:AG53"/>
    <mergeCell ref="B50:E50"/>
    <mergeCell ref="H50:N50"/>
    <mergeCell ref="O50:R50"/>
    <mergeCell ref="T50:AA50"/>
    <mergeCell ref="Z55:AA56"/>
    <mergeCell ref="AB55:AB56"/>
    <mergeCell ref="AC55:AC56"/>
    <mergeCell ref="AE55:AE56"/>
    <mergeCell ref="B55:B56"/>
    <mergeCell ref="D55:E56"/>
    <mergeCell ref="G55:H56"/>
    <mergeCell ref="J55:M56"/>
    <mergeCell ref="N55:O56"/>
    <mergeCell ref="Q55:S56"/>
    <mergeCell ref="AF55:AF56"/>
    <mergeCell ref="AG55:AH56"/>
    <mergeCell ref="D41:E41"/>
    <mergeCell ref="F41:J41"/>
    <mergeCell ref="K41:M41"/>
    <mergeCell ref="N41:Q41"/>
    <mergeCell ref="R41:U41"/>
    <mergeCell ref="V41:W41"/>
    <mergeCell ref="X41:Y41"/>
    <mergeCell ref="Z41:AA41"/>
    <mergeCell ref="AB41:AC41"/>
    <mergeCell ref="AD41:AE41"/>
    <mergeCell ref="AF41:AG41"/>
    <mergeCell ref="AH41:AJ41"/>
    <mergeCell ref="D42:E42"/>
    <mergeCell ref="F42:J42"/>
    <mergeCell ref="K42:M42"/>
    <mergeCell ref="N42:Q42"/>
    <mergeCell ref="R42:U42"/>
    <mergeCell ref="V42:W42"/>
    <mergeCell ref="X42:Y42"/>
    <mergeCell ref="Z42:AA42"/>
    <mergeCell ref="AB42:AC42"/>
    <mergeCell ref="AD42:AE42"/>
    <mergeCell ref="AF42:AG42"/>
    <mergeCell ref="AH42:AJ42"/>
    <mergeCell ref="D43:E43"/>
    <mergeCell ref="F43:J43"/>
    <mergeCell ref="K43:M43"/>
    <mergeCell ref="N43:Q43"/>
    <mergeCell ref="R43:U43"/>
    <mergeCell ref="V43:W43"/>
    <mergeCell ref="X43:Y43"/>
    <mergeCell ref="Z43:AA43"/>
    <mergeCell ref="AB43:AC43"/>
    <mergeCell ref="AD43:AE43"/>
    <mergeCell ref="AF43:AG43"/>
    <mergeCell ref="AH43:AJ43"/>
    <mergeCell ref="D38:E38"/>
    <mergeCell ref="F38:J38"/>
    <mergeCell ref="K38:M38"/>
    <mergeCell ref="N38:Q38"/>
    <mergeCell ref="R38:U38"/>
    <mergeCell ref="V38:W38"/>
    <mergeCell ref="X38:Y38"/>
    <mergeCell ref="Z38:AA38"/>
    <mergeCell ref="AB38:AC38"/>
    <mergeCell ref="AD38:AE38"/>
    <mergeCell ref="AF38:AG38"/>
    <mergeCell ref="AH38:AJ38"/>
    <mergeCell ref="D39:E39"/>
    <mergeCell ref="F39:J39"/>
    <mergeCell ref="K39:M39"/>
    <mergeCell ref="N39:Q39"/>
    <mergeCell ref="R39:U39"/>
    <mergeCell ref="V39:W39"/>
    <mergeCell ref="X39:Y39"/>
    <mergeCell ref="Z39:AA39"/>
    <mergeCell ref="AB39:AC39"/>
    <mergeCell ref="AD39:AE39"/>
    <mergeCell ref="AF39:AG39"/>
    <mergeCell ref="AH39:AJ39"/>
    <mergeCell ref="D40:E40"/>
    <mergeCell ref="F40:J40"/>
    <mergeCell ref="K40:M40"/>
    <mergeCell ref="N40:Q40"/>
    <mergeCell ref="R40:U40"/>
    <mergeCell ref="V40:W40"/>
    <mergeCell ref="X40:Y40"/>
    <mergeCell ref="Z40:AA40"/>
    <mergeCell ref="AB40:AC40"/>
    <mergeCell ref="AD40:AE40"/>
    <mergeCell ref="AF40:AG40"/>
    <mergeCell ref="AH40:AJ40"/>
    <mergeCell ref="D35:E35"/>
    <mergeCell ref="F35:J35"/>
    <mergeCell ref="K35:M35"/>
    <mergeCell ref="N35:Q35"/>
    <mergeCell ref="R35:U35"/>
    <mergeCell ref="V35:W35"/>
    <mergeCell ref="X35:Y35"/>
    <mergeCell ref="Z35:AA35"/>
    <mergeCell ref="AB35:AC35"/>
    <mergeCell ref="AD35:AE35"/>
    <mergeCell ref="AF35:AG35"/>
    <mergeCell ref="AH35:AJ35"/>
    <mergeCell ref="D36:E36"/>
    <mergeCell ref="F36:J36"/>
    <mergeCell ref="K36:M36"/>
    <mergeCell ref="N36:Q36"/>
    <mergeCell ref="R36:U36"/>
    <mergeCell ref="V36:W36"/>
    <mergeCell ref="X36:Y36"/>
    <mergeCell ref="Z36:AA36"/>
    <mergeCell ref="AB36:AC36"/>
    <mergeCell ref="AD36:AE36"/>
    <mergeCell ref="AF36:AG36"/>
    <mergeCell ref="AH36:AJ36"/>
    <mergeCell ref="D37:E37"/>
    <mergeCell ref="F37:J37"/>
    <mergeCell ref="K37:M37"/>
    <mergeCell ref="N37:Q37"/>
    <mergeCell ref="R37:U37"/>
    <mergeCell ref="V37:W37"/>
    <mergeCell ref="X37:Y37"/>
    <mergeCell ref="Z37:AA37"/>
    <mergeCell ref="AB37:AC37"/>
    <mergeCell ref="AD37:AE37"/>
    <mergeCell ref="AF37:AG37"/>
    <mergeCell ref="AH37:AJ37"/>
    <mergeCell ref="D32:E32"/>
    <mergeCell ref="F32:J32"/>
    <mergeCell ref="K32:M32"/>
    <mergeCell ref="N32:Q32"/>
    <mergeCell ref="R32:U32"/>
    <mergeCell ref="V32:W32"/>
    <mergeCell ref="X32:Y32"/>
    <mergeCell ref="Z32:AA32"/>
    <mergeCell ref="AB32:AC32"/>
    <mergeCell ref="AD32:AE32"/>
    <mergeCell ref="AF32:AG32"/>
    <mergeCell ref="AH32:AJ32"/>
    <mergeCell ref="D33:E33"/>
    <mergeCell ref="F33:J33"/>
    <mergeCell ref="K33:M33"/>
    <mergeCell ref="N33:Q33"/>
    <mergeCell ref="R33:U33"/>
    <mergeCell ref="V33:W33"/>
    <mergeCell ref="X33:Y33"/>
    <mergeCell ref="Z33:AA33"/>
    <mergeCell ref="AB33:AC33"/>
    <mergeCell ref="AD33:AE33"/>
    <mergeCell ref="AF33:AG33"/>
    <mergeCell ref="AH33:AJ33"/>
    <mergeCell ref="D34:E34"/>
    <mergeCell ref="F34:J34"/>
    <mergeCell ref="K34:M34"/>
    <mergeCell ref="N34:Q34"/>
    <mergeCell ref="R34:U34"/>
    <mergeCell ref="V34:W34"/>
    <mergeCell ref="X34:Y34"/>
    <mergeCell ref="Z34:AA34"/>
    <mergeCell ref="AB34:AC34"/>
    <mergeCell ref="AD34:AE34"/>
    <mergeCell ref="AF34:AG34"/>
    <mergeCell ref="AH34:AJ34"/>
    <mergeCell ref="D29:E29"/>
    <mergeCell ref="F29:J29"/>
    <mergeCell ref="K29:M29"/>
    <mergeCell ref="N29:Q29"/>
    <mergeCell ref="R29:U29"/>
    <mergeCell ref="V29:W29"/>
    <mergeCell ref="X29:Y29"/>
    <mergeCell ref="Z29:AA29"/>
    <mergeCell ref="AB29:AC29"/>
    <mergeCell ref="AD29:AE29"/>
    <mergeCell ref="AF29:AG29"/>
    <mergeCell ref="AH29:AJ29"/>
    <mergeCell ref="D30:E30"/>
    <mergeCell ref="F30:J30"/>
    <mergeCell ref="K30:M30"/>
    <mergeCell ref="N30:Q30"/>
    <mergeCell ref="R30:U30"/>
    <mergeCell ref="V30:W30"/>
    <mergeCell ref="X30:Y30"/>
    <mergeCell ref="Z30:AA30"/>
    <mergeCell ref="AB30:AC30"/>
    <mergeCell ref="AD30:AE30"/>
    <mergeCell ref="AF30:AG30"/>
    <mergeCell ref="AH30:AJ30"/>
    <mergeCell ref="D31:E31"/>
    <mergeCell ref="F31:J31"/>
    <mergeCell ref="K31:M31"/>
    <mergeCell ref="N31:Q31"/>
    <mergeCell ref="R31:U31"/>
    <mergeCell ref="V31:W31"/>
    <mergeCell ref="X31:Y31"/>
    <mergeCell ref="Z31:AA31"/>
    <mergeCell ref="AB31:AC31"/>
    <mergeCell ref="AD31:AE31"/>
    <mergeCell ref="AF31:AG31"/>
    <mergeCell ref="AH31:AJ31"/>
    <mergeCell ref="D26:E26"/>
    <mergeCell ref="F26:J26"/>
    <mergeCell ref="K26:M26"/>
    <mergeCell ref="N26:Q26"/>
    <mergeCell ref="R26:U26"/>
    <mergeCell ref="V26:W26"/>
    <mergeCell ref="X26:Y26"/>
    <mergeCell ref="Z26:AA26"/>
    <mergeCell ref="AB26:AC26"/>
    <mergeCell ref="AD26:AE26"/>
    <mergeCell ref="AF26:AG26"/>
    <mergeCell ref="AH26:AJ26"/>
    <mergeCell ref="D27:E27"/>
    <mergeCell ref="F27:J27"/>
    <mergeCell ref="K27:M27"/>
    <mergeCell ref="N27:Q27"/>
    <mergeCell ref="R27:U27"/>
    <mergeCell ref="V27:W27"/>
    <mergeCell ref="X27:Y27"/>
    <mergeCell ref="Z27:AA27"/>
    <mergeCell ref="AB27:AC27"/>
    <mergeCell ref="AD27:AE27"/>
    <mergeCell ref="AF27:AG27"/>
    <mergeCell ref="AH27:AJ27"/>
    <mergeCell ref="D28:E28"/>
    <mergeCell ref="F28:J28"/>
    <mergeCell ref="K28:M28"/>
    <mergeCell ref="N28:Q28"/>
    <mergeCell ref="R28:U28"/>
    <mergeCell ref="V28:W28"/>
    <mergeCell ref="X28:Y28"/>
    <mergeCell ref="Z28:AA28"/>
    <mergeCell ref="AB28:AC28"/>
    <mergeCell ref="AD28:AE28"/>
    <mergeCell ref="AF28:AG28"/>
    <mergeCell ref="AH28:AJ28"/>
    <mergeCell ref="D23:E23"/>
    <mergeCell ref="F23:J23"/>
    <mergeCell ref="K23:M23"/>
    <mergeCell ref="N23:Q23"/>
    <mergeCell ref="R23:U23"/>
    <mergeCell ref="V23:W23"/>
    <mergeCell ref="X23:Y23"/>
    <mergeCell ref="Z23:AA23"/>
    <mergeCell ref="AB23:AC23"/>
    <mergeCell ref="AD23:AE23"/>
    <mergeCell ref="AF23:AG23"/>
    <mergeCell ref="AH23:AJ23"/>
    <mergeCell ref="D24:E24"/>
    <mergeCell ref="F24:J24"/>
    <mergeCell ref="K24:M24"/>
    <mergeCell ref="N24:Q24"/>
    <mergeCell ref="R24:U24"/>
    <mergeCell ref="V24:W24"/>
    <mergeCell ref="X24:Y24"/>
    <mergeCell ref="Z24:AA24"/>
    <mergeCell ref="AB24:AC24"/>
    <mergeCell ref="AD24:AE24"/>
    <mergeCell ref="AF24:AG24"/>
    <mergeCell ref="AH24:AJ24"/>
    <mergeCell ref="D25:E25"/>
    <mergeCell ref="F25:J25"/>
    <mergeCell ref="K25:M25"/>
    <mergeCell ref="N25:Q25"/>
    <mergeCell ref="R25:U25"/>
    <mergeCell ref="V25:W25"/>
    <mergeCell ref="X25:Y25"/>
    <mergeCell ref="Z25:AA25"/>
    <mergeCell ref="AB25:AC25"/>
    <mergeCell ref="AD25:AE25"/>
    <mergeCell ref="AF25:AG25"/>
    <mergeCell ref="AH25:AJ25"/>
    <mergeCell ref="D20:E20"/>
    <mergeCell ref="F20:J20"/>
    <mergeCell ref="K20:M20"/>
    <mergeCell ref="N20:Q20"/>
    <mergeCell ref="R20:U20"/>
    <mergeCell ref="V20:W20"/>
    <mergeCell ref="X20:Y20"/>
    <mergeCell ref="Z20:AA20"/>
    <mergeCell ref="AB20:AC20"/>
    <mergeCell ref="AD20:AE20"/>
    <mergeCell ref="AF20:AG20"/>
    <mergeCell ref="AH20:AJ20"/>
    <mergeCell ref="D21:E21"/>
    <mergeCell ref="F21:J21"/>
    <mergeCell ref="K21:M21"/>
    <mergeCell ref="N21:Q21"/>
    <mergeCell ref="R21:U21"/>
    <mergeCell ref="V21:W21"/>
    <mergeCell ref="X21:Y21"/>
    <mergeCell ref="Z21:AA21"/>
    <mergeCell ref="AB21:AC21"/>
    <mergeCell ref="AD21:AE21"/>
    <mergeCell ref="AF21:AG21"/>
    <mergeCell ref="AH21:AJ21"/>
    <mergeCell ref="D22:E22"/>
    <mergeCell ref="F22:J22"/>
    <mergeCell ref="K22:M22"/>
    <mergeCell ref="N22:Q22"/>
    <mergeCell ref="R22:U22"/>
    <mergeCell ref="V22:W22"/>
    <mergeCell ref="X22:Y22"/>
    <mergeCell ref="Z22:AA22"/>
    <mergeCell ref="AB22:AC22"/>
    <mergeCell ref="AD22:AE22"/>
    <mergeCell ref="AF22:AG22"/>
    <mergeCell ref="AH22:AJ22"/>
    <mergeCell ref="D17:E17"/>
    <mergeCell ref="F17:J17"/>
    <mergeCell ref="K17:M17"/>
    <mergeCell ref="N17:Q17"/>
    <mergeCell ref="R17:U17"/>
    <mergeCell ref="V17:W17"/>
    <mergeCell ref="X17:Y17"/>
    <mergeCell ref="Z17:AA17"/>
    <mergeCell ref="AB17:AC17"/>
    <mergeCell ref="AD17:AE17"/>
    <mergeCell ref="AF17:AG17"/>
    <mergeCell ref="AH17:AJ17"/>
    <mergeCell ref="D18:E18"/>
    <mergeCell ref="F18:J18"/>
    <mergeCell ref="K18:M18"/>
    <mergeCell ref="N18:Q18"/>
    <mergeCell ref="R18:U18"/>
    <mergeCell ref="V18:W18"/>
    <mergeCell ref="X18:Y18"/>
    <mergeCell ref="Z18:AA18"/>
    <mergeCell ref="AB18:AC18"/>
    <mergeCell ref="AD18:AE18"/>
    <mergeCell ref="AF18:AG18"/>
    <mergeCell ref="AH18:AJ18"/>
    <mergeCell ref="D19:E19"/>
    <mergeCell ref="F19:J19"/>
    <mergeCell ref="K19:M19"/>
    <mergeCell ref="N19:Q19"/>
    <mergeCell ref="R19:U19"/>
    <mergeCell ref="V19:W19"/>
    <mergeCell ref="X19:Y19"/>
    <mergeCell ref="Z19:AA19"/>
    <mergeCell ref="AB19:AC19"/>
    <mergeCell ref="AD19:AE19"/>
    <mergeCell ref="AF19:AG19"/>
    <mergeCell ref="AH19:AJ19"/>
    <mergeCell ref="D14:E14"/>
    <mergeCell ref="F14:J14"/>
    <mergeCell ref="K14:M14"/>
    <mergeCell ref="N14:Q14"/>
    <mergeCell ref="R14:U14"/>
    <mergeCell ref="V14:W14"/>
    <mergeCell ref="X14:Y14"/>
    <mergeCell ref="Z14:AA14"/>
    <mergeCell ref="AB14:AC14"/>
    <mergeCell ref="AD14:AE14"/>
    <mergeCell ref="AF14:AG14"/>
    <mergeCell ref="AH14:AJ14"/>
    <mergeCell ref="D15:E15"/>
    <mergeCell ref="F15:J15"/>
    <mergeCell ref="K15:M15"/>
    <mergeCell ref="N15:Q15"/>
    <mergeCell ref="R15:U15"/>
    <mergeCell ref="V15:W15"/>
    <mergeCell ref="X15:Y15"/>
    <mergeCell ref="Z15:AA15"/>
    <mergeCell ref="AB15:AC15"/>
    <mergeCell ref="AD15:AE15"/>
    <mergeCell ref="AF15:AG15"/>
    <mergeCell ref="AH15:AJ15"/>
    <mergeCell ref="D16:E16"/>
    <mergeCell ref="F16:J16"/>
    <mergeCell ref="K16:M16"/>
    <mergeCell ref="N16:Q16"/>
    <mergeCell ref="R16:U16"/>
    <mergeCell ref="V16:W16"/>
    <mergeCell ref="X16:Y16"/>
    <mergeCell ref="Z16:AA16"/>
    <mergeCell ref="AB16:AC16"/>
    <mergeCell ref="AD16:AE16"/>
    <mergeCell ref="AF16:AG16"/>
    <mergeCell ref="AH16:AJ16"/>
    <mergeCell ref="D11:E11"/>
    <mergeCell ref="F11:J11"/>
    <mergeCell ref="K11:M11"/>
    <mergeCell ref="N11:Q11"/>
    <mergeCell ref="R11:U11"/>
    <mergeCell ref="V11:W11"/>
    <mergeCell ref="X11:Y11"/>
    <mergeCell ref="Z11:AA11"/>
    <mergeCell ref="AB11:AC11"/>
    <mergeCell ref="AD11:AE11"/>
    <mergeCell ref="AF11:AG11"/>
    <mergeCell ref="AH11:AJ11"/>
    <mergeCell ref="D12:E12"/>
    <mergeCell ref="F12:J12"/>
    <mergeCell ref="K12:M12"/>
    <mergeCell ref="N12:Q12"/>
    <mergeCell ref="R12:U12"/>
    <mergeCell ref="V12:W12"/>
    <mergeCell ref="X12:Y12"/>
    <mergeCell ref="Z12:AA12"/>
    <mergeCell ref="AB12:AC12"/>
    <mergeCell ref="AD12:AE12"/>
    <mergeCell ref="AF12:AG12"/>
    <mergeCell ref="AH12:AJ12"/>
    <mergeCell ref="D13:E13"/>
    <mergeCell ref="F13:J13"/>
    <mergeCell ref="K13:M13"/>
    <mergeCell ref="N13:Q13"/>
    <mergeCell ref="R13:U13"/>
    <mergeCell ref="V13:W13"/>
    <mergeCell ref="X13:Y13"/>
    <mergeCell ref="Z13:AA13"/>
    <mergeCell ref="AB13:AC13"/>
    <mergeCell ref="AD13:AE13"/>
    <mergeCell ref="AF13:AG13"/>
    <mergeCell ref="AH13:AJ13"/>
    <mergeCell ref="B1:F1"/>
    <mergeCell ref="H1:R1"/>
    <mergeCell ref="AB2:AG6"/>
    <mergeCell ref="B3:E3"/>
    <mergeCell ref="H3:N3"/>
    <mergeCell ref="O3:R3"/>
    <mergeCell ref="T3:AA3"/>
    <mergeCell ref="B8:B9"/>
    <mergeCell ref="D8:E9"/>
    <mergeCell ref="G8:H9"/>
    <mergeCell ref="J8:M9"/>
    <mergeCell ref="N8:O9"/>
    <mergeCell ref="Q8:S9"/>
    <mergeCell ref="T8:U9"/>
    <mergeCell ref="X8:Y9"/>
    <mergeCell ref="Z8:AA9"/>
    <mergeCell ref="AB8:AB9"/>
    <mergeCell ref="AC8:AC9"/>
    <mergeCell ref="AE8:AE9"/>
    <mergeCell ref="AF8:AF9"/>
    <mergeCell ref="AG8:AH9"/>
    <mergeCell ref="D10:E10"/>
    <mergeCell ref="F10:J10"/>
    <mergeCell ref="K10:M10"/>
    <mergeCell ref="N10:Q10"/>
    <mergeCell ref="R10:U10"/>
    <mergeCell ref="V10:W10"/>
    <mergeCell ref="X10:Y10"/>
    <mergeCell ref="Z10:AA10"/>
    <mergeCell ref="AB10:AC10"/>
    <mergeCell ref="AD10:AE10"/>
    <mergeCell ref="AF10:AG10"/>
    <mergeCell ref="AH10:AJ10"/>
  </mergeCells>
  <phoneticPr fontId="10" type="noConversion"/>
  <pageMargins left="0.4" right="0.3" top="0.8" bottom="0.8" header="0" footer="0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38"/>
  <sheetViews>
    <sheetView topLeftCell="A87" zoomScale="85" zoomScaleNormal="85" workbookViewId="0">
      <selection activeCell="B1" sqref="B1:B138"/>
    </sheetView>
  </sheetViews>
  <sheetFormatPr defaultRowHeight="12.75"/>
  <cols>
    <col min="1" max="1" width="9.28515625" style="8" bestFit="1" customWidth="1"/>
    <col min="2" max="2" width="33.7109375" style="8" bestFit="1" customWidth="1"/>
    <col min="3" max="3" width="9.28515625" style="8" bestFit="1" customWidth="1"/>
    <col min="4" max="4" width="25" style="10" customWidth="1"/>
    <col min="5" max="5" width="9.28515625" style="10" bestFit="1" customWidth="1"/>
    <col min="6" max="6" width="9.28515625" style="10" customWidth="1"/>
    <col min="7" max="8" width="9.28515625" style="10" bestFit="1" customWidth="1"/>
    <col min="9" max="9" width="12.7109375" style="8" customWidth="1"/>
    <col min="10" max="10" width="0" style="8" hidden="1" customWidth="1"/>
    <col min="11" max="18" width="9.7109375" style="8" customWidth="1"/>
    <col min="19" max="19" width="9.28515625" style="8" bestFit="1" customWidth="1"/>
    <col min="20" max="20" width="0" style="8" hidden="1" customWidth="1"/>
    <col min="21" max="21" width="9.7109375" style="8" customWidth="1"/>
    <col min="22" max="22" width="15.28515625" style="8" customWidth="1"/>
    <col min="23" max="29" width="9.7109375" style="8" customWidth="1"/>
    <col min="30" max="16384" width="9.140625" style="8"/>
  </cols>
  <sheetData>
    <row r="1" spans="1:29" ht="14.25">
      <c r="A1" s="3">
        <v>1</v>
      </c>
      <c r="B1" s="3" t="str">
        <f ca="1">INDIRECT("'SHEET1'!H"&amp;ROW()*1)</f>
        <v>6.6kV No.1 MSB</v>
      </c>
      <c r="C1" s="3">
        <f ca="1">INDIRECT("'SHEET1'!H"&amp;ROW()*3)</f>
        <v>6.5999999046325684</v>
      </c>
      <c r="D1" s="11">
        <f ca="1">INDIRECT("'SHEET1'!F"&amp;ROW()*18)</f>
        <v>55.984649658203125</v>
      </c>
      <c r="E1" s="11">
        <f ca="1">INDIRECT("'SHEET1'!R"&amp;ROW()*18)</f>
        <v>22.155160903930664</v>
      </c>
      <c r="F1" s="4">
        <f ca="1">S1</f>
        <v>9.4219321656383997E-2</v>
      </c>
      <c r="G1" s="11">
        <f ca="1">INDIRECT("'SHEET1'!AB"&amp;ROW()*15)</f>
        <v>35.557643890380859</v>
      </c>
      <c r="H1" s="11">
        <f ca="1">INDIRECT("'SHEET1'!AH"&amp;ROW()*15)</f>
        <v>17.386756896972656</v>
      </c>
      <c r="I1" s="5">
        <f ca="1">AC1</f>
        <v>0.31786517539076564</v>
      </c>
      <c r="J1" s="6"/>
      <c r="K1" s="12">
        <f ca="1">INDIRECT("'SHEET1'!K"&amp;ROW()*10)*1000</f>
        <v>33510.353088378906</v>
      </c>
      <c r="L1" s="12">
        <f ca="1">INDIRECT("'SHEET1'!K"&amp;ROW()*18)*1000</f>
        <v>24891.666412353516</v>
      </c>
      <c r="M1" s="12">
        <f ca="1">L1/K1</f>
        <v>0.74280525623544458</v>
      </c>
      <c r="N1" s="12">
        <f t="shared" ref="N1:N64" si="0">1/60/2</f>
        <v>8.3333333333333332E-3</v>
      </c>
      <c r="O1" s="12">
        <f ca="1">LN(M1)</f>
        <v>-0.29732137328273622</v>
      </c>
      <c r="P1" s="12">
        <f ca="1">O1/-N1</f>
        <v>35.678564793928345</v>
      </c>
      <c r="Q1" s="12">
        <f ca="1">1/P1</f>
        <v>2.8028033240007921E-2</v>
      </c>
      <c r="R1" s="12">
        <f ca="1">Q1*2*PI()*60</f>
        <v>10.56631959856553</v>
      </c>
      <c r="S1" s="4">
        <f ca="1">COS(ATAN(R1))</f>
        <v>9.4219321656383997E-2</v>
      </c>
      <c r="U1" s="12">
        <f ca="1">INDIRECT("'SHEET1'!K"&amp;ROW()*10)*1000</f>
        <v>33510.353088378906</v>
      </c>
      <c r="V1" s="12">
        <f ca="1">IF(INDIRECT("'SHEET1'!AD"&amp;(ROW()*15))*1000 &gt; 0, INDIRECT("'SHEET1'!AD"&amp;(ROW()*15))*1000, 1E-30)</f>
        <v>11688.750267028809</v>
      </c>
      <c r="W1" s="7">
        <f ca="1">ABS(V1/U1)</f>
        <v>0.34881011955324231</v>
      </c>
      <c r="X1" s="7">
        <f t="shared" ref="X1:X64" si="1">1/60/2</f>
        <v>8.3333333333333332E-3</v>
      </c>
      <c r="Y1" s="7">
        <f ca="1">LN(W1)</f>
        <v>-1.0532275748875404</v>
      </c>
      <c r="Z1" s="7">
        <f ca="1">Y1/-X1</f>
        <v>126.38730898650485</v>
      </c>
      <c r="AA1" s="7">
        <f ca="1">1/Z1</f>
        <v>7.9121868170068891E-3</v>
      </c>
      <c r="AB1" s="7">
        <f ca="1">AA1*2*PI()*60</f>
        <v>2.9828241573766623</v>
      </c>
      <c r="AC1" s="5">
        <f ca="1">COS(ATAN(AB1))</f>
        <v>0.31786517539076564</v>
      </c>
    </row>
    <row r="2" spans="1:29" ht="14.25">
      <c r="A2" s="9">
        <v>2</v>
      </c>
      <c r="B2" s="9" t="str">
        <f ca="1">INDIRECT("'SHEET1'!H"&amp;((ROW()-1)*88+2))</f>
        <v>440V FWD 2</v>
      </c>
      <c r="C2" s="3">
        <f ca="1">INDIRECT("'SHEET1'!H"&amp;(((ROW()-1)*88+2)+2))</f>
        <v>0.43999999761581421</v>
      </c>
      <c r="D2" s="11">
        <f ca="1">INDIRECT("'SHEET1'!F"&amp;((ROW()-1)*88+2)+17)</f>
        <v>67.906837463378906</v>
      </c>
      <c r="E2" s="11">
        <f ca="1">INDIRECT("'SHEET1'!R"&amp;((ROW()-1)*88)+19)</f>
        <v>32.242763519287109</v>
      </c>
      <c r="F2" s="4">
        <f ca="1">S2</f>
        <v>0.22292347210927516</v>
      </c>
      <c r="G2" s="11">
        <f ca="1">INDIRECT("'SHEET1'!AB"&amp;((ROW()-1)*88)+13)</f>
        <v>43.962078094482422</v>
      </c>
      <c r="H2" s="11">
        <f ca="1">INDIRECT("'SHEET1'!AH"&amp;((ROW()-1)*88)+13)</f>
        <v>29.9857177734375</v>
      </c>
      <c r="I2" s="5">
        <f t="shared" ref="I2:I65" ca="1" si="2">AC2</f>
        <v>0.66027089284034379</v>
      </c>
      <c r="J2" s="21">
        <f>((ROW()-1)*88+2)+2</f>
        <v>92</v>
      </c>
      <c r="K2" s="12">
        <f ca="1">INDIRECT("'SHEET1'!K"&amp;((ROW()-1)*88)+11)*1000</f>
        <v>46506.027221679688</v>
      </c>
      <c r="L2" s="12">
        <f ca="1">INDIRECT("'SHEET1'!K"&amp;((ROW()-1)*88)+19)*1000</f>
        <v>22672.868728637695</v>
      </c>
      <c r="M2" s="12">
        <f ca="1">ABS(L2/K2)</f>
        <v>0.48752538290495595</v>
      </c>
      <c r="N2" s="12">
        <f t="shared" si="0"/>
        <v>8.3333333333333332E-3</v>
      </c>
      <c r="O2" s="12">
        <f ca="1">LN(M2)</f>
        <v>-0.71841292240235477</v>
      </c>
      <c r="P2" s="12">
        <f ca="1">O2/-N2</f>
        <v>86.209550688282576</v>
      </c>
      <c r="Q2" s="12">
        <f ca="1">1/P2</f>
        <v>1.1599642870379998E-2</v>
      </c>
      <c r="R2" s="12">
        <f ca="1">Q2*2*PI()*60</f>
        <v>4.3729623391021226</v>
      </c>
      <c r="S2" s="4">
        <f ca="1">COS(ATAN(R2))</f>
        <v>0.22292347210927516</v>
      </c>
      <c r="U2" s="12">
        <f ca="1">INDIRECT("'SHEET1'!K"&amp;((ROW()-1)*88)+11)*1000</f>
        <v>46506.027221679688</v>
      </c>
      <c r="V2" s="12">
        <f ca="1">IF(INDIRECT("'SHEET1'!AD"&amp;((ROW()-1)*88)+13)*1000 &gt; 0, INDIRECT("'SHEET1'!AD"&amp;((ROW()-1)*88)+13)*1000, 1E-30)</f>
        <v>2937.7079010009766</v>
      </c>
      <c r="W2" s="7">
        <f ca="1">ABS(V2/U2)</f>
        <v>6.3168326268718711E-2</v>
      </c>
      <c r="X2" s="7">
        <f t="shared" si="1"/>
        <v>8.3333333333333332E-3</v>
      </c>
      <c r="Y2" s="7">
        <f ca="1">LN(W2)</f>
        <v>-2.7619522700894952</v>
      </c>
      <c r="Z2" s="7">
        <f ca="1">Y2/-X2</f>
        <v>331.43427241073942</v>
      </c>
      <c r="AA2" s="7">
        <f ca="1">1/Z2</f>
        <v>3.0171894799120875E-3</v>
      </c>
      <c r="AB2" s="7">
        <f ca="1">AA2*2*PI()*60</f>
        <v>1.1374536365496268</v>
      </c>
      <c r="AC2" s="5">
        <f ca="1">COS(ATAN(AB2))</f>
        <v>0.66027089284034379</v>
      </c>
    </row>
    <row r="3" spans="1:29" s="10" customFormat="1" ht="14.25">
      <c r="A3" s="9">
        <v>3</v>
      </c>
      <c r="B3" s="9" t="str">
        <f ca="1">INDIRECT("'SHEET1'!H"&amp;((ROW()-2)*85+88+2))</f>
        <v>A4</v>
      </c>
      <c r="C3" s="3">
        <f ca="1">INDIRECT("'SHEET1'!H"&amp;((ROW()-2)*85+88+4))</f>
        <v>6.5999999046325684</v>
      </c>
      <c r="D3" s="11">
        <f ca="1">INDIRECT("'SHEET1'!F"&amp;((ROW()-2)*85+88)+19)</f>
        <v>53.930686950683594</v>
      </c>
      <c r="E3" s="11">
        <f ca="1">INDIRECT("'SHEET1'!R"&amp;((ROW()-2)*85+88)+19)</f>
        <v>21.861101150512695</v>
      </c>
      <c r="F3" s="4">
        <f ca="1">S3</f>
        <v>0.11123644518641619</v>
      </c>
      <c r="G3" s="11">
        <f ca="1">INDIRECT("'SHEET1'!AB"&amp;((ROW()-2)*85+88)+13)</f>
        <v>32.308235168457031</v>
      </c>
      <c r="H3" s="11">
        <f ca="1">INDIRECT("'SHEET1'!AH"&amp;((ROW()-2)*85+88)+13)</f>
        <v>17.189670562744141</v>
      </c>
      <c r="I3" s="5">
        <f t="shared" ca="1" si="2"/>
        <v>0.39077838012714994</v>
      </c>
      <c r="J3" s="21">
        <f>((ROW()-1)*88+2)-1</f>
        <v>177</v>
      </c>
      <c r="K3" s="12">
        <f ca="1">INDIRECT("'SHEET1'!K"&amp;((ROW()-2)*85+88)+11)*1000</f>
        <v>33047.672271728516</v>
      </c>
      <c r="L3" s="12">
        <f ca="1">INDIRECT("'SHEET1'!K"&amp;((ROW()-2)*85+88)+19)*1000</f>
        <v>23250.095367431641</v>
      </c>
      <c r="M3" s="12">
        <f ca="1">ABS(L3/K3)</f>
        <v>0.7035320120661428</v>
      </c>
      <c r="N3" s="12">
        <f t="shared" si="0"/>
        <v>8.3333333333333332E-3</v>
      </c>
      <c r="O3" s="12">
        <f ca="1">LN(M3)</f>
        <v>-0.35164189945992314</v>
      </c>
      <c r="P3" s="12">
        <f ca="1">O3/-N3</f>
        <v>42.197027935190775</v>
      </c>
      <c r="Q3" s="12">
        <f ca="1">1/P3</f>
        <v>2.3698351493756192E-2</v>
      </c>
      <c r="R3" s="12">
        <f ca="1">Q3*2*PI()*60</f>
        <v>8.9340680345967787</v>
      </c>
      <c r="S3" s="4">
        <f ca="1">COS(ATAN(R3))</f>
        <v>0.11123644518641619</v>
      </c>
      <c r="U3" s="12">
        <f ca="1">INDIRECT("'SHEET1'!K"&amp;((ROW()-2)*85+88)+11)*1000</f>
        <v>33047.672271728516</v>
      </c>
      <c r="V3" s="12">
        <f ca="1">IF(INDIRECT("'SHEET1'!AD"&amp;((ROW()-2)*85+88)+13)*1000 &gt; 0, INDIRECT("'SHEET1'!AD"&amp;((ROW()-2)*85+88)+13)*1000, 1E-30)</f>
        <v>8707.9277038574219</v>
      </c>
      <c r="W3" s="7">
        <f t="shared" ref="W3:W66" ca="1" si="3">ABS(V3/U3)</f>
        <v>0.26349594707482149</v>
      </c>
      <c r="X3" s="7">
        <f t="shared" si="1"/>
        <v>8.3333333333333332E-3</v>
      </c>
      <c r="Y3" s="7">
        <f t="shared" ref="Y3:Y66" ca="1" si="4">LN(W3)</f>
        <v>-1.3337172922392326</v>
      </c>
      <c r="Z3" s="7">
        <f t="shared" ref="Z3:Z66" ca="1" si="5">Y3/-X3</f>
        <v>160.04607506870792</v>
      </c>
      <c r="AA3" s="7">
        <f t="shared" ref="AA3:AA66" ca="1" si="6">1/Z3</f>
        <v>6.2482007107684404E-3</v>
      </c>
      <c r="AB3" s="7">
        <f t="shared" ref="AB3:AB66" ca="1" si="7">AA3*2*PI()*60</f>
        <v>2.3555161741325588</v>
      </c>
      <c r="AC3" s="5">
        <f t="shared" ref="AC3:AC66" ca="1" si="8">COS(ATAN(AB3))</f>
        <v>0.39077838012714994</v>
      </c>
    </row>
    <row r="4" spans="1:29" ht="14.25">
      <c r="A4" s="9">
        <v>4</v>
      </c>
      <c r="B4" s="9" t="str">
        <f ca="1">INDIRECT("'SHEET1'!H"&amp;((ROW()-2)*85+88+2))</f>
        <v>CB1991</v>
      </c>
      <c r="C4" s="3">
        <f t="shared" ref="C4:C67" ca="1" si="9">INDIRECT("'SHEET1'!H"&amp;((ROW()-2)*85+88+4))</f>
        <v>0.2199999988079071</v>
      </c>
      <c r="D4" s="11">
        <f t="shared" ref="D4:D67" ca="1" si="10">INDIRECT("'SHEET1'!F"&amp;((ROW()-2)*85+88)+19)</f>
        <v>3.079150915145874</v>
      </c>
      <c r="E4" s="11">
        <f ca="1">INDIRECT("'SHEET1'!R"&amp;((ROW()-2)*85+88)+19)</f>
        <v>2.1938967704772949</v>
      </c>
      <c r="F4" s="4">
        <f t="shared" ref="F4:F67" ca="1" si="11">S4</f>
        <v>0.93437861959458435</v>
      </c>
      <c r="G4" s="11">
        <f t="shared" ref="G4:G67" ca="1" si="12">INDIRECT("'SHEET1'!AB"&amp;((ROW()-2)*85+88)+13)</f>
        <v>2.9051077365875244</v>
      </c>
      <c r="H4" s="11">
        <f t="shared" ref="H4:H67" ca="1" si="13">INDIRECT("'SHEET1'!AH"&amp;((ROW()-2)*85+88)+13)</f>
        <v>2.120086669921875</v>
      </c>
      <c r="I4" s="5">
        <f t="shared" ca="1" si="2"/>
        <v>0.99683107161772233</v>
      </c>
      <c r="J4" s="21">
        <f>((ROW()-1)*88+2)-1</f>
        <v>265</v>
      </c>
      <c r="K4" s="12">
        <f t="shared" ref="K4:K67" ca="1" si="14">INDIRECT("'SHEET1'!K"&amp;((ROW()-2)*85+88)+11)*1000</f>
        <v>3133.4207057952881</v>
      </c>
      <c r="L4" s="12">
        <f t="shared" ref="L4:L67" ca="1" si="15">INDIRECT("'SHEET1'!K"&amp;((ROW()-2)*85+88)+19)*1000</f>
        <v>0.8276116568595171</v>
      </c>
      <c r="M4" s="12">
        <f ca="1">ABS(L4/K4)</f>
        <v>2.6412401479598396E-4</v>
      </c>
      <c r="N4" s="12">
        <f t="shared" si="0"/>
        <v>8.3333333333333332E-3</v>
      </c>
      <c r="O4" s="12">
        <f t="shared" ref="O4:O67" ca="1" si="16">LN(M4)</f>
        <v>-8.2390918121022736</v>
      </c>
      <c r="P4" s="12">
        <f t="shared" ref="P4:P67" ca="1" si="17">O4/-N4</f>
        <v>988.69101745227283</v>
      </c>
      <c r="Q4" s="12">
        <f t="shared" ref="Q4:Q67" ca="1" si="18">1/P4</f>
        <v>1.0114383385184068E-3</v>
      </c>
      <c r="R4" s="12">
        <f t="shared" ref="R4:R67" ca="1" si="19">Q4*2*PI()*60</f>
        <v>0.38130327046181917</v>
      </c>
      <c r="S4" s="4">
        <f t="shared" ref="S4:S67" ca="1" si="20">COS(ATAN(R4))</f>
        <v>0.93437861959458435</v>
      </c>
      <c r="U4" s="12">
        <f ca="1">INDIRECT("'SHEET1'!K"&amp;((ROW()-2)*85+88)+11)*1000</f>
        <v>3133.4207057952881</v>
      </c>
      <c r="V4" s="12">
        <f t="shared" ref="V4:V67" ca="1" si="21">IF(INDIRECT("'SHEET1'!AD"&amp;((ROW()-2)*85+88)+13)*1000 &gt; 0, INDIRECT("'SHEET1'!AD"&amp;((ROW()-2)*85+88)+13)*1000, 1E-30)</f>
        <v>2.5041816055885369E-14</v>
      </c>
      <c r="W4" s="7">
        <f t="shared" ca="1" si="3"/>
        <v>7.9918461027497261E-18</v>
      </c>
      <c r="X4" s="7">
        <f t="shared" si="1"/>
        <v>8.3333333333333332E-3</v>
      </c>
      <c r="Y4" s="7">
        <f t="shared" ca="1" si="4"/>
        <v>-39.368109889144677</v>
      </c>
      <c r="Z4" s="7">
        <f t="shared" ca="1" si="5"/>
        <v>4724.1731866973614</v>
      </c>
      <c r="AA4" s="7">
        <f t="shared" ca="1" si="6"/>
        <v>2.116772523953749E-4</v>
      </c>
      <c r="AB4" s="7">
        <f t="shared" ca="1" si="7"/>
        <v>7.9800444126885861E-2</v>
      </c>
      <c r="AC4" s="5">
        <f t="shared" ca="1" si="8"/>
        <v>0.99683107161772233</v>
      </c>
    </row>
    <row r="5" spans="1:29" ht="14.25">
      <c r="A5" s="9">
        <v>5</v>
      </c>
      <c r="B5" s="9" t="str">
        <f t="shared" ref="B5:B68" ca="1" si="22">INDIRECT("'SHEET1'!H"&amp;((ROW()-2)*85+88+2))</f>
        <v>CB1992</v>
      </c>
      <c r="C5" s="3">
        <f t="shared" ca="1" si="9"/>
        <v>0.2199999988079071</v>
      </c>
      <c r="D5" s="11">
        <f t="shared" ca="1" si="10"/>
        <v>7.5733208656311035</v>
      </c>
      <c r="E5" s="11">
        <f t="shared" ref="E5:E68" ca="1" si="23">INDIRECT("'SHEET1'!R"&amp;((ROW()-2)*85+88)+19)</f>
        <v>5.2034711837768555</v>
      </c>
      <c r="F5" s="4">
        <f t="shared" ca="1" si="11"/>
        <v>0.72498506718671862</v>
      </c>
      <c r="G5" s="11">
        <f t="shared" ca="1" si="12"/>
        <v>6.9228863716125488</v>
      </c>
      <c r="H5" s="11">
        <f t="shared" ca="1" si="13"/>
        <v>5.0506711006164551</v>
      </c>
      <c r="I5" s="5">
        <f t="shared" ca="1" si="2"/>
        <v>0.97991174925637847</v>
      </c>
      <c r="J5" s="6">
        <f>((ROW()-1)*88+2)-1</f>
        <v>353</v>
      </c>
      <c r="K5" s="12">
        <f t="shared" ca="1" si="14"/>
        <v>7424.1151809692383</v>
      </c>
      <c r="L5" s="12">
        <f t="shared" ca="1" si="15"/>
        <v>271.9687819480896</v>
      </c>
      <c r="M5" s="7">
        <f t="shared" ref="M5:M68" ca="1" si="24">ABS(L5/K5)</f>
        <v>3.6633157665070512E-2</v>
      </c>
      <c r="N5" s="7">
        <f t="shared" si="0"/>
        <v>8.3333333333333332E-3</v>
      </c>
      <c r="O5" s="7">
        <f t="shared" ca="1" si="16"/>
        <v>-3.3068015015641654</v>
      </c>
      <c r="P5" s="7">
        <f t="shared" ca="1" si="17"/>
        <v>396.81618018769984</v>
      </c>
      <c r="Q5" s="7">
        <f t="shared" ca="1" si="18"/>
        <v>2.5200585306954606E-3</v>
      </c>
      <c r="R5" s="7">
        <f t="shared" ca="1" si="19"/>
        <v>0.95003968399789762</v>
      </c>
      <c r="S5" s="4">
        <f t="shared" ca="1" si="20"/>
        <v>0.72498506718671862</v>
      </c>
      <c r="U5" s="12">
        <f t="shared" ref="U5:U68" ca="1" si="25">INDIRECT("'SHEET1'!K"&amp;((ROW()-2)*85+88)+11)*1000</f>
        <v>7424.1151809692383</v>
      </c>
      <c r="V5" s="12">
        <f t="shared" ca="1" si="21"/>
        <v>1.4680815638712374E-3</v>
      </c>
      <c r="W5" s="7">
        <f t="shared" ca="1" si="3"/>
        <v>1.9774498752854417E-7</v>
      </c>
      <c r="X5" s="7">
        <f t="shared" si="1"/>
        <v>8.3333333333333332E-3</v>
      </c>
      <c r="Y5" s="7">
        <f t="shared" ca="1" si="4"/>
        <v>-15.436287578136746</v>
      </c>
      <c r="Z5" s="7">
        <f t="shared" ca="1" si="5"/>
        <v>1852.3545093764094</v>
      </c>
      <c r="AA5" s="7">
        <f t="shared" ca="1" si="6"/>
        <v>5.3985346484061931E-4</v>
      </c>
      <c r="AB5" s="7">
        <f t="shared" ca="1" si="7"/>
        <v>0.20351996149899423</v>
      </c>
      <c r="AC5" s="5">
        <f t="shared" ca="1" si="8"/>
        <v>0.97991174925637847</v>
      </c>
    </row>
    <row r="6" spans="1:29" ht="14.25">
      <c r="A6" s="9">
        <v>6</v>
      </c>
      <c r="B6" s="9" t="str">
        <f t="shared" ca="1" si="22"/>
        <v>CB1993</v>
      </c>
      <c r="C6" s="3">
        <f t="shared" ca="1" si="9"/>
        <v>0.2199999988079071</v>
      </c>
      <c r="D6" s="11">
        <f t="shared" ca="1" si="10"/>
        <v>1.8812633752822876</v>
      </c>
      <c r="E6" s="11">
        <f t="shared" ca="1" si="23"/>
        <v>1.3411086797714233</v>
      </c>
      <c r="F6" s="4">
        <f t="shared" ca="1" si="11"/>
        <v>0.9635987333765903</v>
      </c>
      <c r="G6" s="11">
        <f t="shared" ca="1" si="12"/>
        <v>1.7015916109085083</v>
      </c>
      <c r="H6" s="11">
        <f t="shared" ca="1" si="13"/>
        <v>1.2452186346054077</v>
      </c>
      <c r="I6" s="5">
        <f t="shared" ca="1" si="2"/>
        <v>0.99833577064395806</v>
      </c>
      <c r="J6" s="6">
        <f t="shared" ref="J6:J35" si="26">((ROW()-1)*74+2)+2</f>
        <v>374</v>
      </c>
      <c r="K6" s="12">
        <f t="shared" ca="1" si="14"/>
        <v>1935.221791267395</v>
      </c>
      <c r="L6" s="12">
        <f t="shared" ca="1" si="15"/>
        <v>2.3399938072543591E-2</v>
      </c>
      <c r="M6" s="7">
        <f t="shared" ca="1" si="24"/>
        <v>1.2091605302366273E-5</v>
      </c>
      <c r="N6" s="7">
        <f t="shared" si="0"/>
        <v>8.3333333333333332E-3</v>
      </c>
      <c r="O6" s="7">
        <f t="shared" ca="1" si="16"/>
        <v>-11.322999122799922</v>
      </c>
      <c r="P6" s="7">
        <f t="shared" ca="1" si="17"/>
        <v>1358.7598947359907</v>
      </c>
      <c r="Q6" s="7">
        <f t="shared" ca="1" si="18"/>
        <v>7.3596520170644397E-4</v>
      </c>
      <c r="R6" s="7">
        <f t="shared" ca="1" si="19"/>
        <v>0.27745234451744333</v>
      </c>
      <c r="S6" s="4">
        <f t="shared" ca="1" si="20"/>
        <v>0.9635987333765903</v>
      </c>
      <c r="U6" s="12">
        <f t="shared" ca="1" si="25"/>
        <v>1935.221791267395</v>
      </c>
      <c r="V6" s="12">
        <f t="shared" ca="1" si="21"/>
        <v>4.6480311680041666E-21</v>
      </c>
      <c r="W6" s="7">
        <f t="shared" ca="1" si="3"/>
        <v>2.4018079937804583E-24</v>
      </c>
      <c r="X6" s="7">
        <f t="shared" si="1"/>
        <v>8.3333333333333332E-3</v>
      </c>
      <c r="Y6" s="7">
        <f t="shared" ca="1" si="4"/>
        <v>-54.385820447372517</v>
      </c>
      <c r="Z6" s="7">
        <f t="shared" ca="1" si="5"/>
        <v>6526.2984536847025</v>
      </c>
      <c r="AA6" s="7">
        <f t="shared" ca="1" si="6"/>
        <v>1.5322621346490934E-4</v>
      </c>
      <c r="AB6" s="7">
        <f t="shared" ca="1" si="7"/>
        <v>5.7764921587048872E-2</v>
      </c>
      <c r="AC6" s="5">
        <f t="shared" ca="1" si="8"/>
        <v>0.99833577064395806</v>
      </c>
    </row>
    <row r="7" spans="1:29" ht="14.25">
      <c r="A7" s="9">
        <v>7</v>
      </c>
      <c r="B7" s="9" t="str">
        <f t="shared" ca="1" si="22"/>
        <v>CB1994</v>
      </c>
      <c r="C7" s="3">
        <f t="shared" ca="1" si="9"/>
        <v>0.2199999988079071</v>
      </c>
      <c r="D7" s="11">
        <f t="shared" ca="1" si="10"/>
        <v>2.9737694263458252</v>
      </c>
      <c r="E7" s="11">
        <f t="shared" ca="1" si="23"/>
        <v>2.1098842620849609</v>
      </c>
      <c r="F7" s="4">
        <f t="shared" ca="1" si="11"/>
        <v>0.86549483067881816</v>
      </c>
      <c r="G7" s="11">
        <f t="shared" ca="1" si="12"/>
        <v>2.8094007968902588</v>
      </c>
      <c r="H7" s="11">
        <f t="shared" ca="1" si="13"/>
        <v>2.0495493412017822</v>
      </c>
      <c r="I7" s="5">
        <f t="shared" ca="1" si="2"/>
        <v>0.99264454970829386</v>
      </c>
      <c r="J7" s="6">
        <f t="shared" si="26"/>
        <v>448</v>
      </c>
      <c r="K7" s="12">
        <f t="shared" ca="1" si="14"/>
        <v>3009.8018646240234</v>
      </c>
      <c r="L7" s="12">
        <f t="shared" ca="1" si="15"/>
        <v>13.217339292168617</v>
      </c>
      <c r="M7" s="7">
        <f t="shared" ca="1" si="24"/>
        <v>4.3914316910756823E-3</v>
      </c>
      <c r="N7" s="7">
        <f t="shared" si="0"/>
        <v>8.3333333333333332E-3</v>
      </c>
      <c r="O7" s="7">
        <f t="shared" ca="1" si="16"/>
        <v>-5.4280999795326599</v>
      </c>
      <c r="P7" s="7">
        <f t="shared" ca="1" si="17"/>
        <v>651.37199754391918</v>
      </c>
      <c r="Q7" s="7">
        <f t="shared" ca="1" si="18"/>
        <v>1.535221046914247E-3</v>
      </c>
      <c r="R7" s="7">
        <f t="shared" ca="1" si="19"/>
        <v>0.57876469951466758</v>
      </c>
      <c r="S7" s="4">
        <f t="shared" ca="1" si="20"/>
        <v>0.86549483067881816</v>
      </c>
      <c r="U7" s="12">
        <f t="shared" ca="1" si="25"/>
        <v>3009.8018646240234</v>
      </c>
      <c r="V7" s="12">
        <f t="shared" ca="1" si="21"/>
        <v>1.9573700299480024E-8</v>
      </c>
      <c r="W7" s="7">
        <f t="shared" ca="1" si="3"/>
        <v>6.5033185504804382E-12</v>
      </c>
      <c r="X7" s="7">
        <f t="shared" si="1"/>
        <v>8.3333333333333332E-3</v>
      </c>
      <c r="Y7" s="7">
        <f t="shared" ca="1" si="4"/>
        <v>-25.75870852308358</v>
      </c>
      <c r="Z7" s="7">
        <f t="shared" ca="1" si="5"/>
        <v>3091.0450227700298</v>
      </c>
      <c r="AA7" s="7">
        <f t="shared" ca="1" si="6"/>
        <v>3.2351518422848893E-4</v>
      </c>
      <c r="AB7" s="7">
        <f t="shared" ca="1" si="7"/>
        <v>0.12196235113163632</v>
      </c>
      <c r="AC7" s="5">
        <f t="shared" ca="1" si="8"/>
        <v>0.99264454970829386</v>
      </c>
    </row>
    <row r="8" spans="1:29" ht="14.25">
      <c r="A8" s="9">
        <v>8</v>
      </c>
      <c r="B8" s="9" t="str">
        <f t="shared" ca="1" si="22"/>
        <v>CB1995</v>
      </c>
      <c r="C8" s="3">
        <f t="shared" ca="1" si="9"/>
        <v>0.2199999988079071</v>
      </c>
      <c r="D8" s="11">
        <f t="shared" ca="1" si="10"/>
        <v>2.9737694263458252</v>
      </c>
      <c r="E8" s="11">
        <f t="shared" ca="1" si="23"/>
        <v>2.1098842620849609</v>
      </c>
      <c r="F8" s="4">
        <f t="shared" ca="1" si="11"/>
        <v>0.86549483067881816</v>
      </c>
      <c r="G8" s="11">
        <f t="shared" ca="1" si="12"/>
        <v>2.8094007968902588</v>
      </c>
      <c r="H8" s="11">
        <f t="shared" ca="1" si="13"/>
        <v>2.0495493412017822</v>
      </c>
      <c r="I8" s="5">
        <f t="shared" ca="1" si="2"/>
        <v>0.99264454970829386</v>
      </c>
      <c r="J8" s="6">
        <f t="shared" si="26"/>
        <v>522</v>
      </c>
      <c r="K8" s="12">
        <f t="shared" ca="1" si="14"/>
        <v>3009.8018646240234</v>
      </c>
      <c r="L8" s="12">
        <f t="shared" ca="1" si="15"/>
        <v>13.217339292168617</v>
      </c>
      <c r="M8" s="7">
        <f t="shared" ca="1" si="24"/>
        <v>4.3914316910756823E-3</v>
      </c>
      <c r="N8" s="7">
        <f t="shared" si="0"/>
        <v>8.3333333333333332E-3</v>
      </c>
      <c r="O8" s="7">
        <f t="shared" ca="1" si="16"/>
        <v>-5.4280999795326599</v>
      </c>
      <c r="P8" s="7">
        <f t="shared" ca="1" si="17"/>
        <v>651.37199754391918</v>
      </c>
      <c r="Q8" s="7">
        <f t="shared" ca="1" si="18"/>
        <v>1.535221046914247E-3</v>
      </c>
      <c r="R8" s="7">
        <f t="shared" ca="1" si="19"/>
        <v>0.57876469951466758</v>
      </c>
      <c r="S8" s="4">
        <f t="shared" ca="1" si="20"/>
        <v>0.86549483067881816</v>
      </c>
      <c r="U8" s="12">
        <f t="shared" ca="1" si="25"/>
        <v>3009.8018646240234</v>
      </c>
      <c r="V8" s="12">
        <f t="shared" ca="1" si="21"/>
        <v>1.9573700299480024E-8</v>
      </c>
      <c r="W8" s="7">
        <f t="shared" ca="1" si="3"/>
        <v>6.5033185504804382E-12</v>
      </c>
      <c r="X8" s="7">
        <f t="shared" si="1"/>
        <v>8.3333333333333332E-3</v>
      </c>
      <c r="Y8" s="7">
        <f t="shared" ca="1" si="4"/>
        <v>-25.75870852308358</v>
      </c>
      <c r="Z8" s="7">
        <f t="shared" ca="1" si="5"/>
        <v>3091.0450227700298</v>
      </c>
      <c r="AA8" s="7">
        <f t="shared" ca="1" si="6"/>
        <v>3.2351518422848893E-4</v>
      </c>
      <c r="AB8" s="7">
        <f t="shared" ca="1" si="7"/>
        <v>0.12196235113163632</v>
      </c>
      <c r="AC8" s="5">
        <f t="shared" ca="1" si="8"/>
        <v>0.99264454970829386</v>
      </c>
    </row>
    <row r="9" spans="1:29" ht="14.25">
      <c r="A9" s="9">
        <v>9</v>
      </c>
      <c r="B9" s="9" t="str">
        <f t="shared" ca="1" si="22"/>
        <v>CB1996</v>
      </c>
      <c r="C9" s="3">
        <f t="shared" ca="1" si="9"/>
        <v>0.2199999988079071</v>
      </c>
      <c r="D9" s="11">
        <f t="shared" ca="1" si="10"/>
        <v>11.908938407897949</v>
      </c>
      <c r="E9" s="11">
        <f t="shared" ca="1" si="23"/>
        <v>7.6944551467895508</v>
      </c>
      <c r="F9" s="4">
        <f t="shared" ca="1" si="11"/>
        <v>0.58898671824445303</v>
      </c>
      <c r="G9" s="11">
        <f t="shared" ca="1" si="12"/>
        <v>10.231769561767578</v>
      </c>
      <c r="H9" s="11">
        <f t="shared" ca="1" si="13"/>
        <v>7.4645476341247559</v>
      </c>
      <c r="I9" s="5">
        <f t="shared" ca="1" si="2"/>
        <v>0.95844667967021779</v>
      </c>
      <c r="J9" s="6">
        <f t="shared" si="26"/>
        <v>596</v>
      </c>
      <c r="K9" s="12">
        <f t="shared" ca="1" si="14"/>
        <v>10979.909896850586</v>
      </c>
      <c r="L9" s="12">
        <f t="shared" ca="1" si="15"/>
        <v>1112.2963428497314</v>
      </c>
      <c r="M9" s="7">
        <f t="shared" ca="1" si="24"/>
        <v>0.10130286617094883</v>
      </c>
      <c r="N9" s="7">
        <f t="shared" si="0"/>
        <v>8.3333333333333332E-3</v>
      </c>
      <c r="O9" s="7">
        <f t="shared" ca="1" si="16"/>
        <v>-2.2896405742388315</v>
      </c>
      <c r="P9" s="7">
        <f t="shared" ca="1" si="17"/>
        <v>274.75686890865978</v>
      </c>
      <c r="Q9" s="7">
        <f t="shared" ca="1" si="18"/>
        <v>3.6395814378436526E-3</v>
      </c>
      <c r="R9" s="7">
        <f t="shared" ca="1" si="19"/>
        <v>1.3720898768725676</v>
      </c>
      <c r="S9" s="4">
        <f t="shared" ca="1" si="20"/>
        <v>0.58898671824445303</v>
      </c>
      <c r="U9" s="12">
        <f t="shared" ca="1" si="25"/>
        <v>10979.909896850586</v>
      </c>
      <c r="V9" s="12">
        <f t="shared" ca="1" si="21"/>
        <v>0.28616172494366765</v>
      </c>
      <c r="W9" s="7">
        <f t="shared" ca="1" si="3"/>
        <v>2.6062301752198226E-5</v>
      </c>
      <c r="X9" s="7">
        <f t="shared" si="1"/>
        <v>8.3333333333333332E-3</v>
      </c>
      <c r="Y9" s="7">
        <f t="shared" ca="1" si="4"/>
        <v>-10.555020665064468</v>
      </c>
      <c r="Z9" s="7">
        <f t="shared" ca="1" si="5"/>
        <v>1266.6024798077362</v>
      </c>
      <c r="AA9" s="7">
        <f t="shared" ca="1" si="6"/>
        <v>7.8951369189786749E-4</v>
      </c>
      <c r="AB9" s="7">
        <f t="shared" ca="1" si="7"/>
        <v>0.29763964972498747</v>
      </c>
      <c r="AC9" s="5">
        <f t="shared" ca="1" si="8"/>
        <v>0.95844667967021779</v>
      </c>
    </row>
    <row r="10" spans="1:29" ht="14.25">
      <c r="A10" s="9">
        <v>10</v>
      </c>
      <c r="B10" s="9" t="str">
        <f t="shared" ca="1" si="22"/>
        <v>CB11412</v>
      </c>
      <c r="C10" s="3">
        <f t="shared" ca="1" si="9"/>
        <v>0.2199999988079071</v>
      </c>
      <c r="D10" s="11">
        <f t="shared" ca="1" si="10"/>
        <v>6.3244705200195313</v>
      </c>
      <c r="E10" s="11">
        <f t="shared" ca="1" si="23"/>
        <v>4.4274482727050781</v>
      </c>
      <c r="F10" s="4">
        <f t="shared" ca="1" si="11"/>
        <v>0.78883905643390217</v>
      </c>
      <c r="G10" s="11">
        <f t="shared" ca="1" si="12"/>
        <v>5.8898353576660156</v>
      </c>
      <c r="H10" s="11">
        <f t="shared" ca="1" si="13"/>
        <v>4.2970662117004395</v>
      </c>
      <c r="I10" s="5">
        <f t="shared" ca="1" si="2"/>
        <v>0.9865307641771639</v>
      </c>
      <c r="J10" s="6">
        <f t="shared" si="26"/>
        <v>670</v>
      </c>
      <c r="K10" s="12">
        <f t="shared" ca="1" si="14"/>
        <v>6317.0099258422852</v>
      </c>
      <c r="L10" s="12">
        <f t="shared" ca="1" si="15"/>
        <v>112.02993988990784</v>
      </c>
      <c r="M10" s="7">
        <f t="shared" ca="1" si="24"/>
        <v>1.7734646803641077E-2</v>
      </c>
      <c r="N10" s="7">
        <f t="shared" si="0"/>
        <v>8.3333333333333332E-3</v>
      </c>
      <c r="O10" s="7">
        <f t="shared" ca="1" si="16"/>
        <v>-4.0322351061710409</v>
      </c>
      <c r="P10" s="7">
        <f t="shared" ca="1" si="17"/>
        <v>483.86821274052488</v>
      </c>
      <c r="Q10" s="7">
        <f t="shared" ca="1" si="18"/>
        <v>2.0666784336507999E-3</v>
      </c>
      <c r="R10" s="7">
        <f t="shared" ca="1" si="19"/>
        <v>0.77911941413877761</v>
      </c>
      <c r="S10" s="4">
        <f t="shared" ca="1" si="20"/>
        <v>0.78883905643390217</v>
      </c>
      <c r="U10" s="12">
        <f t="shared" ca="1" si="25"/>
        <v>6317.0099258422852</v>
      </c>
      <c r="V10" s="12">
        <f t="shared" ca="1" si="21"/>
        <v>3.7317839485240256E-5</v>
      </c>
      <c r="W10" s="7">
        <f t="shared" ca="1" si="3"/>
        <v>5.9075163603236611E-9</v>
      </c>
      <c r="X10" s="7">
        <f t="shared" si="1"/>
        <v>8.3333333333333332E-3</v>
      </c>
      <c r="Y10" s="7">
        <f t="shared" ca="1" si="4"/>
        <v>-18.947040337455551</v>
      </c>
      <c r="Z10" s="7">
        <f t="shared" ca="1" si="5"/>
        <v>2273.6448404946664</v>
      </c>
      <c r="AA10" s="7">
        <f t="shared" ca="1" si="6"/>
        <v>4.3982243057030606E-4</v>
      </c>
      <c r="AB10" s="7">
        <f t="shared" ca="1" si="7"/>
        <v>0.16580915001164165</v>
      </c>
      <c r="AC10" s="5">
        <f t="shared" ca="1" si="8"/>
        <v>0.9865307641771639</v>
      </c>
    </row>
    <row r="11" spans="1:29" ht="14.25">
      <c r="A11" s="9">
        <v>11</v>
      </c>
      <c r="B11" s="9" t="str">
        <f t="shared" ca="1" si="22"/>
        <v>CB11413</v>
      </c>
      <c r="C11" s="3">
        <f t="shared" ca="1" si="9"/>
        <v>0.2199999988079071</v>
      </c>
      <c r="D11" s="11">
        <f t="shared" ca="1" si="10"/>
        <v>2.657041072845459</v>
      </c>
      <c r="E11" s="11">
        <f t="shared" ca="1" si="23"/>
        <v>1.8928478956222534</v>
      </c>
      <c r="F11" s="4">
        <f t="shared" ca="1" si="11"/>
        <v>0.9275613181601331</v>
      </c>
      <c r="G11" s="11">
        <f t="shared" ca="1" si="12"/>
        <v>2.5127682685852051</v>
      </c>
      <c r="H11" s="11">
        <f t="shared" ca="1" si="13"/>
        <v>1.833519458770752</v>
      </c>
      <c r="I11" s="5">
        <f t="shared" ca="1" si="2"/>
        <v>0.99646048769331175</v>
      </c>
      <c r="J11" s="6">
        <f t="shared" si="26"/>
        <v>744</v>
      </c>
      <c r="K11" s="12">
        <f t="shared" ca="1" si="14"/>
        <v>2701.9915580749512</v>
      </c>
      <c r="L11" s="12">
        <f t="shared" ca="1" si="15"/>
        <v>1.1089205509051681</v>
      </c>
      <c r="M11" s="7">
        <f t="shared" ca="1" si="24"/>
        <v>4.1040859198510028E-4</v>
      </c>
      <c r="N11" s="7">
        <f t="shared" si="0"/>
        <v>8.3333333333333332E-3</v>
      </c>
      <c r="O11" s="7">
        <f t="shared" ca="1" si="16"/>
        <v>-7.7983573286906527</v>
      </c>
      <c r="P11" s="7">
        <f t="shared" ca="1" si="17"/>
        <v>935.80287944287829</v>
      </c>
      <c r="Q11" s="7">
        <f t="shared" ca="1" si="18"/>
        <v>1.0686011145801784E-3</v>
      </c>
      <c r="R11" s="7">
        <f t="shared" ca="1" si="19"/>
        <v>0.40285312934195439</v>
      </c>
      <c r="S11" s="4">
        <f t="shared" ca="1" si="20"/>
        <v>0.9275613181601331</v>
      </c>
      <c r="U11" s="12">
        <f t="shared" ca="1" si="25"/>
        <v>2701.9915580749512</v>
      </c>
      <c r="V11" s="12">
        <f t="shared" ca="1" si="21"/>
        <v>1.8139451440445217E-13</v>
      </c>
      <c r="W11" s="7">
        <f t="shared" ca="1" si="3"/>
        <v>6.7133634767418628E-17</v>
      </c>
      <c r="X11" s="7">
        <f t="shared" si="1"/>
        <v>8.3333333333333332E-3</v>
      </c>
      <c r="Y11" s="7">
        <f t="shared" ca="1" si="4"/>
        <v>-37.239846492205835</v>
      </c>
      <c r="Z11" s="7">
        <f t="shared" ca="1" si="5"/>
        <v>4468.7815790647001</v>
      </c>
      <c r="AA11" s="7">
        <f t="shared" ca="1" si="6"/>
        <v>2.2377464244052321E-4</v>
      </c>
      <c r="AB11" s="7">
        <f t="shared" ca="1" si="7"/>
        <v>8.4361052730099653E-2</v>
      </c>
      <c r="AC11" s="5">
        <f t="shared" ca="1" si="8"/>
        <v>0.99646048769331175</v>
      </c>
    </row>
    <row r="12" spans="1:29" ht="14.25">
      <c r="A12" s="9">
        <v>12</v>
      </c>
      <c r="B12" s="9" t="str">
        <f t="shared" ca="1" si="22"/>
        <v>CB11414</v>
      </c>
      <c r="C12" s="3">
        <f t="shared" ca="1" si="9"/>
        <v>0.2199999988079071</v>
      </c>
      <c r="D12" s="11">
        <f t="shared" ca="1" si="10"/>
        <v>7.1238279342651367</v>
      </c>
      <c r="E12" s="11">
        <f t="shared" ca="1" si="23"/>
        <v>4.7748613357543945</v>
      </c>
      <c r="F12" s="4">
        <f t="shared" ca="1" si="11"/>
        <v>0.66229445142718801</v>
      </c>
      <c r="G12" s="11">
        <f t="shared" ca="1" si="12"/>
        <v>6.3565878868103027</v>
      </c>
      <c r="H12" s="11">
        <f t="shared" ca="1" si="13"/>
        <v>4.6373591423034668</v>
      </c>
      <c r="I12" s="5">
        <f t="shared" ca="1" si="2"/>
        <v>0.97156510957611031</v>
      </c>
      <c r="J12" s="6">
        <f t="shared" si="26"/>
        <v>818</v>
      </c>
      <c r="K12" s="12">
        <f t="shared" ca="1" si="14"/>
        <v>6812.0212554931641</v>
      </c>
      <c r="L12" s="12">
        <f t="shared" ca="1" si="15"/>
        <v>423.87184500694275</v>
      </c>
      <c r="M12" s="7">
        <f t="shared" ca="1" si="24"/>
        <v>6.222409313023438E-2</v>
      </c>
      <c r="N12" s="7">
        <f t="shared" si="0"/>
        <v>8.3333333333333332E-3</v>
      </c>
      <c r="O12" s="7">
        <f t="shared" ca="1" si="16"/>
        <v>-2.7770130048767188</v>
      </c>
      <c r="P12" s="7">
        <f t="shared" ca="1" si="17"/>
        <v>333.24156058520623</v>
      </c>
      <c r="Q12" s="7">
        <f t="shared" ca="1" si="18"/>
        <v>3.0008261821961755E-3</v>
      </c>
      <c r="R12" s="7">
        <f t="shared" ca="1" si="19"/>
        <v>1.1312848186424893</v>
      </c>
      <c r="S12" s="4">
        <f t="shared" ca="1" si="20"/>
        <v>0.66229445142718801</v>
      </c>
      <c r="U12" s="12">
        <f t="shared" ca="1" si="25"/>
        <v>6812.0212554931641</v>
      </c>
      <c r="V12" s="12">
        <f t="shared" ca="1" si="21"/>
        <v>1.7168660633615218E-2</v>
      </c>
      <c r="W12" s="7">
        <f t="shared" ca="1" si="3"/>
        <v>2.5203474842023631E-6</v>
      </c>
      <c r="X12" s="7">
        <f t="shared" si="1"/>
        <v>8.3333333333333332E-3</v>
      </c>
      <c r="Y12" s="7">
        <f t="shared" ca="1" si="4"/>
        <v>-12.891113775390478</v>
      </c>
      <c r="Z12" s="7">
        <f t="shared" ca="1" si="5"/>
        <v>1546.9336530468574</v>
      </c>
      <c r="AA12" s="7">
        <f t="shared" ca="1" si="6"/>
        <v>6.4644013531568669E-4</v>
      </c>
      <c r="AB12" s="7">
        <f t="shared" ca="1" si="7"/>
        <v>0.24370218961120235</v>
      </c>
      <c r="AC12" s="5">
        <f t="shared" ca="1" si="8"/>
        <v>0.97156510957611031</v>
      </c>
    </row>
    <row r="13" spans="1:29" ht="14.25">
      <c r="A13" s="9">
        <v>13</v>
      </c>
      <c r="B13" s="9" t="str">
        <f t="shared" ca="1" si="22"/>
        <v>CB11415</v>
      </c>
      <c r="C13" s="3">
        <f t="shared" ca="1" si="9"/>
        <v>0.2199999988079071</v>
      </c>
      <c r="D13" s="11">
        <f t="shared" ca="1" si="10"/>
        <v>1.9746125936508179</v>
      </c>
      <c r="E13" s="11">
        <f t="shared" ca="1" si="23"/>
        <v>1.4073456525802612</v>
      </c>
      <c r="F13" s="4">
        <f t="shared" ca="1" si="11"/>
        <v>0.95209147907829872</v>
      </c>
      <c r="G13" s="11">
        <f t="shared" ca="1" si="12"/>
        <v>1.8311070203781128</v>
      </c>
      <c r="H13" s="11">
        <f t="shared" ca="1" si="13"/>
        <v>1.3377571105957031</v>
      </c>
      <c r="I13" s="5">
        <f t="shared" ca="1" si="2"/>
        <v>0.99775818363682689</v>
      </c>
      <c r="J13" s="6">
        <f t="shared" si="26"/>
        <v>892</v>
      </c>
      <c r="K13" s="12">
        <f t="shared" ca="1" si="14"/>
        <v>2018.2228088378906</v>
      </c>
      <c r="L13" s="12">
        <f t="shared" ca="1" si="15"/>
        <v>0.11408907448640093</v>
      </c>
      <c r="M13" s="7">
        <f t="shared" ca="1" si="24"/>
        <v>5.6529474340890223E-5</v>
      </c>
      <c r="N13" s="7">
        <f t="shared" si="0"/>
        <v>8.3333333333333332E-3</v>
      </c>
      <c r="O13" s="7">
        <f t="shared" ca="1" si="16"/>
        <v>-9.7807483860839692</v>
      </c>
      <c r="P13" s="7">
        <f t="shared" ca="1" si="17"/>
        <v>1173.6898063300764</v>
      </c>
      <c r="Q13" s="7">
        <f t="shared" ca="1" si="18"/>
        <v>8.5201387505172757E-4</v>
      </c>
      <c r="R13" s="7">
        <f t="shared" ca="1" si="19"/>
        <v>0.32120166367428954</v>
      </c>
      <c r="S13" s="4">
        <f t="shared" ca="1" si="20"/>
        <v>0.95209147907829872</v>
      </c>
      <c r="U13" s="12">
        <f t="shared" ca="1" si="25"/>
        <v>2018.2228088378906</v>
      </c>
      <c r="V13" s="12">
        <f t="shared" ca="1" si="21"/>
        <v>9.1882640831022113E-18</v>
      </c>
      <c r="W13" s="7">
        <f t="shared" ca="1" si="3"/>
        <v>4.552650997137868E-21</v>
      </c>
      <c r="X13" s="7">
        <f t="shared" si="1"/>
        <v>8.3333333333333332E-3</v>
      </c>
      <c r="Y13" s="7">
        <f t="shared" ca="1" si="4"/>
        <v>-46.838577252845383</v>
      </c>
      <c r="Z13" s="7">
        <f t="shared" ca="1" si="5"/>
        <v>5620.6292703414456</v>
      </c>
      <c r="AA13" s="7">
        <f t="shared" ca="1" si="6"/>
        <v>1.7791602183704448E-4</v>
      </c>
      <c r="AB13" s="7">
        <f t="shared" ca="1" si="7"/>
        <v>6.7072760059101622E-2</v>
      </c>
      <c r="AC13" s="5">
        <f t="shared" ca="1" si="8"/>
        <v>0.99775818363682689</v>
      </c>
    </row>
    <row r="14" spans="1:29" ht="14.25">
      <c r="A14" s="9">
        <v>14</v>
      </c>
      <c r="B14" s="9" t="str">
        <f t="shared" ca="1" si="22"/>
        <v>CB11416</v>
      </c>
      <c r="C14" s="3">
        <f t="shared" ca="1" si="9"/>
        <v>0.2199999988079071</v>
      </c>
      <c r="D14" s="11">
        <f t="shared" ca="1" si="10"/>
        <v>2.6091108322143555</v>
      </c>
      <c r="E14" s="11">
        <f t="shared" ca="1" si="23"/>
        <v>1.8590908050537109</v>
      </c>
      <c r="F14" s="4">
        <f t="shared" ca="1" si="11"/>
        <v>0.93788415560263383</v>
      </c>
      <c r="G14" s="11">
        <f t="shared" ca="1" si="12"/>
        <v>2.4618840217590332</v>
      </c>
      <c r="H14" s="11">
        <f t="shared" ca="1" si="13"/>
        <v>1.7966052293777466</v>
      </c>
      <c r="I14" s="5">
        <f t="shared" ca="1" si="2"/>
        <v>0.9970185210549074</v>
      </c>
      <c r="J14" s="6">
        <f t="shared" si="26"/>
        <v>966</v>
      </c>
      <c r="K14" s="12">
        <f t="shared" ca="1" si="14"/>
        <v>2655.2672386169434</v>
      </c>
      <c r="L14" s="12">
        <f t="shared" ca="1" si="15"/>
        <v>0.54434698540717363</v>
      </c>
      <c r="M14" s="7">
        <f t="shared" ca="1" si="24"/>
        <v>2.0500647825215108E-4</v>
      </c>
      <c r="N14" s="7">
        <f t="shared" si="0"/>
        <v>8.3333333333333332E-3</v>
      </c>
      <c r="O14" s="7">
        <f t="shared" ca="1" si="16"/>
        <v>-8.4924689780951699</v>
      </c>
      <c r="P14" s="7">
        <f t="shared" ca="1" si="17"/>
        <v>1019.0962773714203</v>
      </c>
      <c r="Q14" s="7">
        <f t="shared" ca="1" si="18"/>
        <v>9.8126155713111249E-4</v>
      </c>
      <c r="R14" s="7">
        <f t="shared" ca="1" si="19"/>
        <v>0.3699268918959821</v>
      </c>
      <c r="S14" s="4">
        <f t="shared" ca="1" si="20"/>
        <v>0.93788415560263383</v>
      </c>
      <c r="U14" s="12">
        <f t="shared" ca="1" si="25"/>
        <v>2655.2672386169434</v>
      </c>
      <c r="V14" s="12">
        <f t="shared" ca="1" si="21"/>
        <v>6.2372631783178055E-15</v>
      </c>
      <c r="W14" s="7">
        <f t="shared" ca="1" si="3"/>
        <v>2.3490152281495504E-18</v>
      </c>
      <c r="X14" s="7">
        <f t="shared" si="1"/>
        <v>8.3333333333333332E-3</v>
      </c>
      <c r="Y14" s="7">
        <f t="shared" ca="1" si="4"/>
        <v>-40.592535485414771</v>
      </c>
      <c r="Z14" s="7">
        <f t="shared" ca="1" si="5"/>
        <v>4871.104258249773</v>
      </c>
      <c r="AA14" s="7">
        <f t="shared" ca="1" si="6"/>
        <v>2.0529225961575046E-4</v>
      </c>
      <c r="AB14" s="7">
        <f t="shared" ca="1" si="7"/>
        <v>7.7393358557722822E-2</v>
      </c>
      <c r="AC14" s="5">
        <f t="shared" ca="1" si="8"/>
        <v>0.9970185210549074</v>
      </c>
    </row>
    <row r="15" spans="1:29" ht="14.25">
      <c r="A15" s="9">
        <v>15</v>
      </c>
      <c r="B15" s="9" t="str">
        <f t="shared" ca="1" si="22"/>
        <v>CB11417</v>
      </c>
      <c r="C15" s="3">
        <f t="shared" ca="1" si="9"/>
        <v>0.2199999988079071</v>
      </c>
      <c r="D15" s="11">
        <f t="shared" ca="1" si="10"/>
        <v>3.6333119869232178</v>
      </c>
      <c r="E15" s="11">
        <f t="shared" ca="1" si="23"/>
        <v>2.5855000019073486</v>
      </c>
      <c r="F15" s="4">
        <f t="shared" ca="1" si="11"/>
        <v>0.9007528603914341</v>
      </c>
      <c r="G15" s="11">
        <f t="shared" ca="1" si="12"/>
        <v>3.4361670017242432</v>
      </c>
      <c r="H15" s="11">
        <f t="shared" ca="1" si="13"/>
        <v>2.5071227550506592</v>
      </c>
      <c r="I15" s="5">
        <f t="shared" ca="1" si="2"/>
        <v>0.99491738628329929</v>
      </c>
      <c r="J15" s="6">
        <f t="shared" si="26"/>
        <v>1040</v>
      </c>
      <c r="K15" s="12">
        <f t="shared" ca="1" si="14"/>
        <v>3689.6350383758545</v>
      </c>
      <c r="L15" s="12">
        <f t="shared" ca="1" si="15"/>
        <v>5.4629757069051266</v>
      </c>
      <c r="M15" s="7">
        <f t="shared" ca="1" si="24"/>
        <v>1.4806276637349697E-3</v>
      </c>
      <c r="N15" s="7">
        <f t="shared" si="0"/>
        <v>8.3333333333333332E-3</v>
      </c>
      <c r="O15" s="7">
        <f t="shared" ca="1" si="16"/>
        <v>-6.5152891839916558</v>
      </c>
      <c r="P15" s="7">
        <f t="shared" ca="1" si="17"/>
        <v>781.8347020789987</v>
      </c>
      <c r="Q15" s="7">
        <f t="shared" ca="1" si="18"/>
        <v>1.2790427405446085E-3</v>
      </c>
      <c r="R15" s="7">
        <f t="shared" ca="1" si="19"/>
        <v>0.48218775327867569</v>
      </c>
      <c r="S15" s="4">
        <f t="shared" ca="1" si="20"/>
        <v>0.9007528603914341</v>
      </c>
      <c r="U15" s="12">
        <f t="shared" ca="1" si="25"/>
        <v>3689.6350383758545</v>
      </c>
      <c r="V15" s="12">
        <f t="shared" ca="1" si="21"/>
        <v>1.219545569131758E-10</v>
      </c>
      <c r="W15" s="7">
        <f t="shared" ca="1" si="3"/>
        <v>3.305328457821106E-14</v>
      </c>
      <c r="X15" s="7">
        <f t="shared" si="1"/>
        <v>8.3333333333333332E-3</v>
      </c>
      <c r="Y15" s="7">
        <f t="shared" ca="1" si="4"/>
        <v>-31.040655451456932</v>
      </c>
      <c r="Z15" s="7">
        <f t="shared" ca="1" si="5"/>
        <v>3724.8786541748318</v>
      </c>
      <c r="AA15" s="7">
        <f t="shared" ca="1" si="6"/>
        <v>2.6846512137494824E-4</v>
      </c>
      <c r="AB15" s="7">
        <f t="shared" ca="1" si="7"/>
        <v>0.10120896636679555</v>
      </c>
      <c r="AC15" s="5">
        <f t="shared" ca="1" si="8"/>
        <v>0.99491738628329929</v>
      </c>
    </row>
    <row r="16" spans="1:29" ht="14.25">
      <c r="A16" s="9">
        <v>16</v>
      </c>
      <c r="B16" s="9" t="str">
        <f t="shared" ca="1" si="22"/>
        <v>CB11418</v>
      </c>
      <c r="C16" s="3">
        <f t="shared" ca="1" si="9"/>
        <v>0.2199999988079071</v>
      </c>
      <c r="D16" s="11">
        <f t="shared" ca="1" si="10"/>
        <v>2.0157194137573242</v>
      </c>
      <c r="E16" s="11">
        <f t="shared" ca="1" si="23"/>
        <v>1.4359285831451416</v>
      </c>
      <c r="F16" s="4">
        <f t="shared" ca="1" si="11"/>
        <v>0.92658288612038464</v>
      </c>
      <c r="G16" s="11">
        <f t="shared" ca="1" si="12"/>
        <v>1.9089087247848511</v>
      </c>
      <c r="H16" s="11">
        <f t="shared" ca="1" si="13"/>
        <v>1.3927791118621826</v>
      </c>
      <c r="I16" s="5">
        <f t="shared" ca="1" si="2"/>
        <v>0.99640662288722315</v>
      </c>
      <c r="J16" s="6">
        <f t="shared" si="26"/>
        <v>1114</v>
      </c>
      <c r="K16" s="12">
        <f t="shared" ca="1" si="14"/>
        <v>2048.9609241485596</v>
      </c>
      <c r="L16" s="12">
        <f t="shared" ca="1" si="15"/>
        <v>0.89143379591405392</v>
      </c>
      <c r="M16" s="7">
        <f t="shared" ca="1" si="24"/>
        <v>4.350662745237501E-4</v>
      </c>
      <c r="N16" s="7">
        <f t="shared" si="0"/>
        <v>8.3333333333333332E-3</v>
      </c>
      <c r="O16" s="7">
        <f t="shared" ca="1" si="16"/>
        <v>-7.740012183253457</v>
      </c>
      <c r="P16" s="7">
        <f t="shared" ca="1" si="17"/>
        <v>928.80146199041485</v>
      </c>
      <c r="Q16" s="7">
        <f t="shared" ca="1" si="18"/>
        <v>1.0766563586764896E-3</v>
      </c>
      <c r="R16" s="7">
        <f t="shared" ca="1" si="19"/>
        <v>0.40588988482305566</v>
      </c>
      <c r="S16" s="4">
        <f t="shared" ca="1" si="20"/>
        <v>0.92658288612038464</v>
      </c>
      <c r="U16" s="12">
        <f t="shared" ca="1" si="25"/>
        <v>2048.9609241485596</v>
      </c>
      <c r="V16" s="12">
        <f t="shared" ca="1" si="21"/>
        <v>1.8230557774856298E-13</v>
      </c>
      <c r="W16" s="7">
        <f t="shared" ca="1" si="3"/>
        <v>8.8974648369304351E-17</v>
      </c>
      <c r="X16" s="7">
        <f t="shared" si="1"/>
        <v>8.3333333333333332E-3</v>
      </c>
      <c r="Y16" s="7">
        <f t="shared" ca="1" si="4"/>
        <v>-36.958180194521184</v>
      </c>
      <c r="Z16" s="7">
        <f t="shared" ca="1" si="5"/>
        <v>4434.9816233425418</v>
      </c>
      <c r="AA16" s="7">
        <f t="shared" ca="1" si="6"/>
        <v>2.2548007746790244E-4</v>
      </c>
      <c r="AB16" s="7">
        <f t="shared" ca="1" si="7"/>
        <v>8.5003986588482364E-2</v>
      </c>
      <c r="AC16" s="5">
        <f t="shared" ca="1" si="8"/>
        <v>0.99640662288722315</v>
      </c>
    </row>
    <row r="17" spans="1:29" ht="14.25">
      <c r="A17" s="9">
        <v>17</v>
      </c>
      <c r="B17" s="9" t="str">
        <f t="shared" ca="1" si="22"/>
        <v>CB11419</v>
      </c>
      <c r="C17" s="3">
        <f t="shared" ca="1" si="9"/>
        <v>0.2199999988079071</v>
      </c>
      <c r="D17" s="11">
        <f t="shared" ca="1" si="10"/>
        <v>2.0157194137573242</v>
      </c>
      <c r="E17" s="11">
        <f t="shared" ca="1" si="23"/>
        <v>1.4359285831451416</v>
      </c>
      <c r="F17" s="4">
        <f t="shared" ca="1" si="11"/>
        <v>0.92658288612038464</v>
      </c>
      <c r="G17" s="11">
        <f t="shared" ca="1" si="12"/>
        <v>1.9089087247848511</v>
      </c>
      <c r="H17" s="11">
        <f t="shared" ca="1" si="13"/>
        <v>1.3927791118621826</v>
      </c>
      <c r="I17" s="5">
        <f t="shared" ca="1" si="2"/>
        <v>0.99640662288722315</v>
      </c>
      <c r="J17" s="6">
        <f t="shared" si="26"/>
        <v>1188</v>
      </c>
      <c r="K17" s="12">
        <f t="shared" ca="1" si="14"/>
        <v>2048.9609241485596</v>
      </c>
      <c r="L17" s="12">
        <f t="shared" ca="1" si="15"/>
        <v>0.89143379591405392</v>
      </c>
      <c r="M17" s="7">
        <f t="shared" ca="1" si="24"/>
        <v>4.350662745237501E-4</v>
      </c>
      <c r="N17" s="7">
        <f t="shared" si="0"/>
        <v>8.3333333333333332E-3</v>
      </c>
      <c r="O17" s="7">
        <f t="shared" ca="1" si="16"/>
        <v>-7.740012183253457</v>
      </c>
      <c r="P17" s="7">
        <f t="shared" ca="1" si="17"/>
        <v>928.80146199041485</v>
      </c>
      <c r="Q17" s="7">
        <f t="shared" ca="1" si="18"/>
        <v>1.0766563586764896E-3</v>
      </c>
      <c r="R17" s="7">
        <f t="shared" ca="1" si="19"/>
        <v>0.40588988482305566</v>
      </c>
      <c r="S17" s="4">
        <f t="shared" ca="1" si="20"/>
        <v>0.92658288612038464</v>
      </c>
      <c r="U17" s="12">
        <f t="shared" ca="1" si="25"/>
        <v>2048.9609241485596</v>
      </c>
      <c r="V17" s="12">
        <f t="shared" ca="1" si="21"/>
        <v>1.8230557774856298E-13</v>
      </c>
      <c r="W17" s="7">
        <f t="shared" ca="1" si="3"/>
        <v>8.8974648369304351E-17</v>
      </c>
      <c r="X17" s="7">
        <f t="shared" si="1"/>
        <v>8.3333333333333332E-3</v>
      </c>
      <c r="Y17" s="7">
        <f t="shared" ca="1" si="4"/>
        <v>-36.958180194521184</v>
      </c>
      <c r="Z17" s="7">
        <f t="shared" ca="1" si="5"/>
        <v>4434.9816233425418</v>
      </c>
      <c r="AA17" s="7">
        <f t="shared" ca="1" si="6"/>
        <v>2.2548007746790244E-4</v>
      </c>
      <c r="AB17" s="7">
        <f t="shared" ca="1" si="7"/>
        <v>8.5003986588482364E-2</v>
      </c>
      <c r="AC17" s="5">
        <f t="shared" ca="1" si="8"/>
        <v>0.99640662288722315</v>
      </c>
    </row>
    <row r="18" spans="1:29" ht="14.25">
      <c r="A18" s="9">
        <v>18</v>
      </c>
      <c r="B18" s="9" t="str">
        <f t="shared" ca="1" si="22"/>
        <v>DB101</v>
      </c>
      <c r="C18" s="3">
        <f t="shared" ca="1" si="9"/>
        <v>0.43999999761581421</v>
      </c>
      <c r="D18" s="11">
        <f t="shared" ca="1" si="10"/>
        <v>35.519256591796875</v>
      </c>
      <c r="E18" s="11">
        <f t="shared" ca="1" si="23"/>
        <v>23.716611862182617</v>
      </c>
      <c r="F18" s="4">
        <f t="shared" ca="1" si="11"/>
        <v>0.65432756528256797</v>
      </c>
      <c r="G18" s="11">
        <f t="shared" ca="1" si="12"/>
        <v>30.947528839111328</v>
      </c>
      <c r="H18" s="11">
        <f t="shared" ca="1" si="13"/>
        <v>22.598154067993164</v>
      </c>
      <c r="I18" s="5">
        <f t="shared" ca="1" si="2"/>
        <v>0.97035817467382668</v>
      </c>
      <c r="J18" s="6">
        <f t="shared" si="26"/>
        <v>1262</v>
      </c>
      <c r="K18" s="12">
        <f t="shared" ca="1" si="14"/>
        <v>34001.884460449219</v>
      </c>
      <c r="L18" s="12">
        <f t="shared" ca="1" si="15"/>
        <v>2243.61252784729</v>
      </c>
      <c r="M18" s="7">
        <f t="shared" ca="1" si="24"/>
        <v>6.5984946524274155E-2</v>
      </c>
      <c r="N18" s="7">
        <f t="shared" si="0"/>
        <v>8.3333333333333332E-3</v>
      </c>
      <c r="O18" s="7">
        <f t="shared" ca="1" si="16"/>
        <v>-2.71832864593613</v>
      </c>
      <c r="P18" s="7">
        <f t="shared" ca="1" si="17"/>
        <v>326.19943751233558</v>
      </c>
      <c r="Q18" s="7">
        <f t="shared" ca="1" si="18"/>
        <v>3.0656092102003822E-3</v>
      </c>
      <c r="R18" s="7">
        <f t="shared" ca="1" si="19"/>
        <v>1.1557074448251274</v>
      </c>
      <c r="S18" s="4">
        <f t="shared" ca="1" si="20"/>
        <v>0.65432756528256797</v>
      </c>
      <c r="U18" s="12">
        <f t="shared" ca="1" si="25"/>
        <v>34001.884460449219</v>
      </c>
      <c r="V18" s="12">
        <f t="shared" ca="1" si="21"/>
        <v>0.11304757936159149</v>
      </c>
      <c r="W18" s="7">
        <f t="shared" ca="1" si="3"/>
        <v>3.3247445297653351E-6</v>
      </c>
      <c r="X18" s="7">
        <f t="shared" si="1"/>
        <v>8.3333333333333332E-3</v>
      </c>
      <c r="Y18" s="7">
        <f t="shared" ca="1" si="4"/>
        <v>-12.614117719961557</v>
      </c>
      <c r="Z18" s="7">
        <f t="shared" ca="1" si="5"/>
        <v>1513.694126395387</v>
      </c>
      <c r="AA18" s="7">
        <f t="shared" ca="1" si="6"/>
        <v>6.6063544976641695E-4</v>
      </c>
      <c r="AB18" s="7">
        <f t="shared" ca="1" si="7"/>
        <v>0.24905369708245972</v>
      </c>
      <c r="AC18" s="5">
        <f t="shared" ca="1" si="8"/>
        <v>0.97035817467382668</v>
      </c>
    </row>
    <row r="19" spans="1:29" ht="14.25">
      <c r="A19" s="9">
        <v>19</v>
      </c>
      <c r="B19" s="9" t="str">
        <f t="shared" ca="1" si="22"/>
        <v>DB102</v>
      </c>
      <c r="C19" s="3">
        <f t="shared" ca="1" si="9"/>
        <v>0.43999999761581421</v>
      </c>
      <c r="D19" s="11">
        <f t="shared" ca="1" si="10"/>
        <v>26.516952514648438</v>
      </c>
      <c r="E19" s="11">
        <f t="shared" ca="1" si="23"/>
        <v>18.424480438232422</v>
      </c>
      <c r="F19" s="4">
        <f t="shared" ca="1" si="11"/>
        <v>0.7604864505515665</v>
      </c>
      <c r="G19" s="11">
        <f t="shared" ca="1" si="12"/>
        <v>24.051227569580078</v>
      </c>
      <c r="H19" s="11">
        <f t="shared" ca="1" si="13"/>
        <v>17.563497543334961</v>
      </c>
      <c r="I19" s="5">
        <f t="shared" ca="1" si="2"/>
        <v>0.98379262222050046</v>
      </c>
      <c r="J19" s="6">
        <f t="shared" si="26"/>
        <v>1336</v>
      </c>
      <c r="K19" s="12">
        <f t="shared" ca="1" si="14"/>
        <v>26409.530639648438</v>
      </c>
      <c r="L19" s="12">
        <f t="shared" ca="1" si="15"/>
        <v>666.62293672561646</v>
      </c>
      <c r="M19" s="7">
        <f t="shared" ca="1" si="24"/>
        <v>2.5241756312201182E-2</v>
      </c>
      <c r="N19" s="7">
        <f t="shared" si="0"/>
        <v>8.3333333333333332E-3</v>
      </c>
      <c r="O19" s="7">
        <f t="shared" ca="1" si="16"/>
        <v>-3.6792556592529446</v>
      </c>
      <c r="P19" s="7">
        <f t="shared" ca="1" si="17"/>
        <v>441.51067911035335</v>
      </c>
      <c r="Q19" s="7">
        <f t="shared" ca="1" si="18"/>
        <v>2.2649508773264692E-3</v>
      </c>
      <c r="R19" s="7">
        <f t="shared" ca="1" si="19"/>
        <v>0.85386636443407105</v>
      </c>
      <c r="S19" s="4">
        <f t="shared" ca="1" si="20"/>
        <v>0.7604864505515665</v>
      </c>
      <c r="U19" s="12">
        <f t="shared" ca="1" si="25"/>
        <v>26409.530639648438</v>
      </c>
      <c r="V19" s="12">
        <f t="shared" ca="1" si="21"/>
        <v>8.6307125002349494E-4</v>
      </c>
      <c r="W19" s="7">
        <f t="shared" ca="1" si="3"/>
        <v>3.2680294920795461E-8</v>
      </c>
      <c r="X19" s="7">
        <f t="shared" si="1"/>
        <v>8.3333333333333332E-3</v>
      </c>
      <c r="Y19" s="7">
        <f t="shared" ca="1" si="4"/>
        <v>-17.236493542491186</v>
      </c>
      <c r="Z19" s="7">
        <f t="shared" ca="1" si="5"/>
        <v>2068.3792250989422</v>
      </c>
      <c r="AA19" s="7">
        <f t="shared" ca="1" si="6"/>
        <v>4.8347033651537682E-4</v>
      </c>
      <c r="AB19" s="7">
        <f t="shared" ca="1" si="7"/>
        <v>0.18226402289103516</v>
      </c>
      <c r="AC19" s="5">
        <f t="shared" ca="1" si="8"/>
        <v>0.98379262222050046</v>
      </c>
    </row>
    <row r="20" spans="1:29" ht="14.25">
      <c r="A20" s="9">
        <v>20</v>
      </c>
      <c r="B20" s="9" t="str">
        <f t="shared" ca="1" si="22"/>
        <v>DB104</v>
      </c>
      <c r="C20" s="3">
        <f t="shared" ca="1" si="9"/>
        <v>0.43999999761581421</v>
      </c>
      <c r="D20" s="11">
        <f t="shared" ca="1" si="10"/>
        <v>27.446895599365234</v>
      </c>
      <c r="E20" s="11">
        <f t="shared" ca="1" si="23"/>
        <v>19.04096794128418</v>
      </c>
      <c r="F20" s="4">
        <f t="shared" ca="1" si="11"/>
        <v>0.75517685030647208</v>
      </c>
      <c r="G20" s="11">
        <f t="shared" ca="1" si="12"/>
        <v>24.846776962280273</v>
      </c>
      <c r="H20" s="11">
        <f t="shared" ca="1" si="13"/>
        <v>18.144712448120117</v>
      </c>
      <c r="I20" s="5">
        <f t="shared" ca="1" si="2"/>
        <v>0.98324630848337291</v>
      </c>
      <c r="J20" s="6">
        <f t="shared" si="26"/>
        <v>1410</v>
      </c>
      <c r="K20" s="12">
        <f t="shared" ca="1" si="14"/>
        <v>27295.78971862793</v>
      </c>
      <c r="L20" s="12">
        <f t="shared" ca="1" si="15"/>
        <v>731.64379596710205</v>
      </c>
      <c r="M20" s="7">
        <f t="shared" ca="1" si="24"/>
        <v>2.6804272875380262E-2</v>
      </c>
      <c r="N20" s="7">
        <f t="shared" si="0"/>
        <v>8.3333333333333332E-3</v>
      </c>
      <c r="O20" s="7">
        <f t="shared" ca="1" si="16"/>
        <v>-3.6191939685253209</v>
      </c>
      <c r="P20" s="7">
        <f t="shared" ca="1" si="17"/>
        <v>434.30327622303849</v>
      </c>
      <c r="Q20" s="7">
        <f t="shared" ca="1" si="18"/>
        <v>2.3025384673507395E-3</v>
      </c>
      <c r="R20" s="7">
        <f t="shared" ca="1" si="19"/>
        <v>0.86803655203643815</v>
      </c>
      <c r="S20" s="4">
        <f t="shared" ca="1" si="20"/>
        <v>0.75517685030647208</v>
      </c>
      <c r="U20" s="12">
        <f t="shared" ca="1" si="25"/>
        <v>27295.78971862793</v>
      </c>
      <c r="V20" s="12">
        <f t="shared" ca="1" si="21"/>
        <v>1.1926622391911224E-3</v>
      </c>
      <c r="W20" s="7">
        <f t="shared" ca="1" si="3"/>
        <v>4.3694000118164511E-8</v>
      </c>
      <c r="X20" s="7">
        <f t="shared" si="1"/>
        <v>8.3333333333333332E-3</v>
      </c>
      <c r="Y20" s="7">
        <f t="shared" ca="1" si="4"/>
        <v>-16.946055041338145</v>
      </c>
      <c r="Z20" s="7">
        <f t="shared" ca="1" si="5"/>
        <v>2033.5266049605773</v>
      </c>
      <c r="AA20" s="7">
        <f t="shared" ca="1" si="6"/>
        <v>4.9175653643311265E-4</v>
      </c>
      <c r="AB20" s="7">
        <f t="shared" ca="1" si="7"/>
        <v>0.18538784666556338</v>
      </c>
      <c r="AC20" s="5">
        <f t="shared" ca="1" si="8"/>
        <v>0.98324630848337291</v>
      </c>
    </row>
    <row r="21" spans="1:29" ht="14.25">
      <c r="A21" s="9">
        <v>21</v>
      </c>
      <c r="B21" s="9" t="str">
        <f t="shared" ca="1" si="22"/>
        <v>DB106</v>
      </c>
      <c r="C21" s="3">
        <f t="shared" ca="1" si="9"/>
        <v>0.43999999761581421</v>
      </c>
      <c r="D21" s="11">
        <f t="shared" ca="1" si="10"/>
        <v>38.740428924560547</v>
      </c>
      <c r="E21" s="11">
        <f t="shared" ca="1" si="23"/>
        <v>25.058053970336914</v>
      </c>
      <c r="F21" s="4">
        <f t="shared" ca="1" si="11"/>
        <v>0.59160073407031788</v>
      </c>
      <c r="G21" s="11">
        <f t="shared" ca="1" si="12"/>
        <v>32.722770690917969</v>
      </c>
      <c r="H21" s="11">
        <f t="shared" ca="1" si="13"/>
        <v>23.892238616943359</v>
      </c>
      <c r="I21" s="5">
        <f t="shared" ca="1" si="2"/>
        <v>0.95903062839413344</v>
      </c>
      <c r="J21" s="6">
        <f t="shared" si="26"/>
        <v>1484</v>
      </c>
      <c r="K21" s="12">
        <f t="shared" ca="1" si="14"/>
        <v>35920.009613037109</v>
      </c>
      <c r="L21" s="12">
        <f t="shared" ca="1" si="15"/>
        <v>3582.4222564697266</v>
      </c>
      <c r="M21" s="7">
        <f t="shared" ca="1" si="24"/>
        <v>9.9733332342135342E-2</v>
      </c>
      <c r="N21" s="7">
        <f t="shared" si="0"/>
        <v>8.3333333333333332E-3</v>
      </c>
      <c r="O21" s="7">
        <f t="shared" ca="1" si="16"/>
        <v>-2.3052553314884072</v>
      </c>
      <c r="P21" s="7">
        <f t="shared" ca="1" si="17"/>
        <v>276.6306397786089</v>
      </c>
      <c r="Q21" s="7">
        <f t="shared" ca="1" si="18"/>
        <v>3.6149285588910653E-3</v>
      </c>
      <c r="R21" s="7">
        <f t="shared" ca="1" si="19"/>
        <v>1.362795960463693</v>
      </c>
      <c r="S21" s="4">
        <f t="shared" ca="1" si="20"/>
        <v>0.59160073407031788</v>
      </c>
      <c r="U21" s="12">
        <f t="shared" ca="1" si="25"/>
        <v>35920.009613037109</v>
      </c>
      <c r="V21" s="12">
        <f t="shared" ca="1" si="21"/>
        <v>0.86431519594043493</v>
      </c>
      <c r="W21" s="7">
        <f t="shared" ca="1" si="3"/>
        <v>2.4062220618858998E-5</v>
      </c>
      <c r="X21" s="7">
        <f t="shared" si="1"/>
        <v>8.3333333333333332E-3</v>
      </c>
      <c r="Y21" s="7">
        <f t="shared" ca="1" si="4"/>
        <v>-10.634867556628496</v>
      </c>
      <c r="Z21" s="7">
        <f t="shared" ca="1" si="5"/>
        <v>1276.1841067954194</v>
      </c>
      <c r="AA21" s="7">
        <f t="shared" ca="1" si="6"/>
        <v>7.8358600038599794E-4</v>
      </c>
      <c r="AB21" s="7">
        <f t="shared" ca="1" si="7"/>
        <v>0.29540496267221522</v>
      </c>
      <c r="AC21" s="5">
        <f t="shared" ca="1" si="8"/>
        <v>0.95903062839413344</v>
      </c>
    </row>
    <row r="22" spans="1:29" ht="14.25">
      <c r="A22" s="9">
        <v>22</v>
      </c>
      <c r="B22" s="9" t="str">
        <f t="shared" ca="1" si="22"/>
        <v>DB109</v>
      </c>
      <c r="C22" s="3">
        <f t="shared" ca="1" si="9"/>
        <v>0.43999999761581421</v>
      </c>
      <c r="D22" s="11">
        <f t="shared" ca="1" si="10"/>
        <v>26.908235549926758</v>
      </c>
      <c r="E22" s="11">
        <f t="shared" ca="1" si="23"/>
        <v>18.340322494506836</v>
      </c>
      <c r="F22" s="4">
        <f t="shared" ca="1" si="11"/>
        <v>0.70315351572812923</v>
      </c>
      <c r="G22" s="11">
        <f t="shared" ca="1" si="12"/>
        <v>24.01231575012207</v>
      </c>
      <c r="H22" s="11">
        <f t="shared" ca="1" si="13"/>
        <v>17.53179931640625</v>
      </c>
      <c r="I22" s="5">
        <f t="shared" ca="1" si="2"/>
        <v>0.97725299576030278</v>
      </c>
      <c r="J22" s="6">
        <f t="shared" si="26"/>
        <v>1558</v>
      </c>
      <c r="K22" s="12">
        <f t="shared" ca="1" si="14"/>
        <v>26270.780563354492</v>
      </c>
      <c r="L22" s="12">
        <f t="shared" ca="1" si="15"/>
        <v>1175.5088567733765</v>
      </c>
      <c r="M22" s="7">
        <f t="shared" ca="1" si="24"/>
        <v>4.474586714081543E-2</v>
      </c>
      <c r="N22" s="7">
        <f t="shared" si="0"/>
        <v>8.3333333333333332E-3</v>
      </c>
      <c r="O22" s="7">
        <f t="shared" ca="1" si="16"/>
        <v>-3.1067561929213885</v>
      </c>
      <c r="P22" s="7">
        <f t="shared" ca="1" si="17"/>
        <v>372.81074315056662</v>
      </c>
      <c r="Q22" s="7">
        <f t="shared" ca="1" si="18"/>
        <v>2.6823261356396354E-3</v>
      </c>
      <c r="R22" s="7">
        <f t="shared" ca="1" si="19"/>
        <v>1.0112131298708853</v>
      </c>
      <c r="S22" s="4">
        <f t="shared" ca="1" si="20"/>
        <v>0.70315351572812923</v>
      </c>
      <c r="U22" s="12">
        <f t="shared" ca="1" si="25"/>
        <v>26270.780563354492</v>
      </c>
      <c r="V22" s="12">
        <f t="shared" ca="1" si="21"/>
        <v>1.3564622349804267E-2</v>
      </c>
      <c r="W22" s="7">
        <f t="shared" ca="1" si="3"/>
        <v>5.1633876340643504E-7</v>
      </c>
      <c r="X22" s="7">
        <f t="shared" si="1"/>
        <v>8.3333333333333332E-3</v>
      </c>
      <c r="Y22" s="7">
        <f t="shared" ca="1" si="4"/>
        <v>-14.476502768649139</v>
      </c>
      <c r="Z22" s="7">
        <f t="shared" ca="1" si="5"/>
        <v>1737.1803322378967</v>
      </c>
      <c r="AA22" s="7">
        <f t="shared" ca="1" si="6"/>
        <v>5.7564547643235457E-4</v>
      </c>
      <c r="AB22" s="7">
        <f t="shared" ca="1" si="7"/>
        <v>0.21701323197984979</v>
      </c>
      <c r="AC22" s="5">
        <f t="shared" ca="1" si="8"/>
        <v>0.97725299576030278</v>
      </c>
    </row>
    <row r="23" spans="1:29" ht="14.25">
      <c r="A23" s="9">
        <v>23</v>
      </c>
      <c r="B23" s="9" t="str">
        <f t="shared" ca="1" si="22"/>
        <v>DB110</v>
      </c>
      <c r="C23" s="3">
        <f t="shared" ca="1" si="9"/>
        <v>0.43999999761581421</v>
      </c>
      <c r="D23" s="11">
        <f t="shared" ca="1" si="10"/>
        <v>38.640514373779297</v>
      </c>
      <c r="E23" s="11">
        <f t="shared" ca="1" si="23"/>
        <v>26.181482315063477</v>
      </c>
      <c r="F23" s="4">
        <f t="shared" ca="1" si="11"/>
        <v>0.68826623333474723</v>
      </c>
      <c r="G23" s="11">
        <f t="shared" ca="1" si="12"/>
        <v>34.036849975585938</v>
      </c>
      <c r="H23" s="11">
        <f t="shared" ca="1" si="13"/>
        <v>24.859138488769531</v>
      </c>
      <c r="I23" s="5">
        <f t="shared" ca="1" si="2"/>
        <v>0.97530123261969948</v>
      </c>
      <c r="J23" s="6">
        <f t="shared" si="26"/>
        <v>1632</v>
      </c>
      <c r="K23" s="12">
        <f t="shared" ca="1" si="14"/>
        <v>37570.369720458984</v>
      </c>
      <c r="L23" s="12">
        <f t="shared" ca="1" si="15"/>
        <v>1907.2885513305664</v>
      </c>
      <c r="M23" s="7">
        <f t="shared" ca="1" si="24"/>
        <v>5.0765764764139396E-2</v>
      </c>
      <c r="N23" s="7">
        <f t="shared" si="0"/>
        <v>8.3333333333333332E-3</v>
      </c>
      <c r="O23" s="7">
        <f t="shared" ca="1" si="16"/>
        <v>-2.9805330735509457</v>
      </c>
      <c r="P23" s="7">
        <f t="shared" ca="1" si="17"/>
        <v>357.66396882611349</v>
      </c>
      <c r="Q23" s="7">
        <f t="shared" ca="1" si="18"/>
        <v>2.7959204369455868E-3</v>
      </c>
      <c r="R23" s="7">
        <f t="shared" ca="1" si="19"/>
        <v>1.0540371725675783</v>
      </c>
      <c r="S23" s="4">
        <f t="shared" ca="1" si="20"/>
        <v>0.68826623333474723</v>
      </c>
      <c r="U23" s="12">
        <f t="shared" ca="1" si="25"/>
        <v>37570.369720458984</v>
      </c>
      <c r="V23" s="12">
        <f t="shared" ca="1" si="21"/>
        <v>3.551225017872639E-2</v>
      </c>
      <c r="W23" s="7">
        <f t="shared" ca="1" si="3"/>
        <v>9.4521960904175391E-7</v>
      </c>
      <c r="X23" s="7">
        <f t="shared" si="1"/>
        <v>8.3333333333333332E-3</v>
      </c>
      <c r="Y23" s="7">
        <f t="shared" ca="1" si="4"/>
        <v>-13.871848545930789</v>
      </c>
      <c r="Z23" s="7">
        <f t="shared" ca="1" si="5"/>
        <v>1664.6218255116946</v>
      </c>
      <c r="AA23" s="7">
        <f t="shared" ca="1" si="6"/>
        <v>6.007370471023388E-4</v>
      </c>
      <c r="AB23" s="7">
        <f t="shared" ca="1" si="7"/>
        <v>0.22647253126991196</v>
      </c>
      <c r="AC23" s="5">
        <f t="shared" ca="1" si="8"/>
        <v>0.97530123261969948</v>
      </c>
    </row>
    <row r="24" spans="1:29" ht="14.25">
      <c r="A24" s="9">
        <v>24</v>
      </c>
      <c r="B24" s="9" t="str">
        <f t="shared" ca="1" si="22"/>
        <v>DB111</v>
      </c>
      <c r="C24" s="3">
        <f t="shared" ca="1" si="9"/>
        <v>0.43999999761581421</v>
      </c>
      <c r="D24" s="11">
        <f t="shared" ca="1" si="10"/>
        <v>49.424697875976563</v>
      </c>
      <c r="E24" s="11">
        <f t="shared" ca="1" si="23"/>
        <v>31.644016265869141</v>
      </c>
      <c r="F24" s="4">
        <f t="shared" ca="1" si="11"/>
        <v>0.57380864529053</v>
      </c>
      <c r="G24" s="11">
        <f t="shared" ca="1" si="12"/>
        <v>41.120334625244141</v>
      </c>
      <c r="H24" s="11">
        <f t="shared" ca="1" si="13"/>
        <v>30.029567718505859</v>
      </c>
      <c r="I24" s="5">
        <f t="shared" ca="1" si="2"/>
        <v>0.95517907728728746</v>
      </c>
      <c r="J24" s="6">
        <f t="shared" si="26"/>
        <v>1706</v>
      </c>
      <c r="K24" s="12">
        <f t="shared" ca="1" si="14"/>
        <v>45419.349670410156</v>
      </c>
      <c r="L24" s="12">
        <f t="shared" ca="1" si="15"/>
        <v>5027.1024703979492</v>
      </c>
      <c r="M24" s="7">
        <f t="shared" ca="1" si="24"/>
        <v>0.11068195618998505</v>
      </c>
      <c r="N24" s="7">
        <f t="shared" si="0"/>
        <v>8.3333333333333332E-3</v>
      </c>
      <c r="O24" s="7">
        <f t="shared" ca="1" si="16"/>
        <v>-2.2010944499335046</v>
      </c>
      <c r="P24" s="7">
        <f t="shared" ca="1" si="17"/>
        <v>264.13133399202053</v>
      </c>
      <c r="Q24" s="7">
        <f t="shared" ca="1" si="18"/>
        <v>3.7859953413562444E-3</v>
      </c>
      <c r="R24" s="7">
        <f t="shared" ca="1" si="19"/>
        <v>1.4272866181115951</v>
      </c>
      <c r="S24" s="4">
        <f t="shared" ca="1" si="20"/>
        <v>0.57380864529053</v>
      </c>
      <c r="U24" s="12">
        <f t="shared" ca="1" si="25"/>
        <v>45419.349670410156</v>
      </c>
      <c r="V24" s="12">
        <f t="shared" ca="1" si="21"/>
        <v>1.7983876168727875</v>
      </c>
      <c r="W24" s="7">
        <f t="shared" ca="1" si="3"/>
        <v>3.9595186411143238E-5</v>
      </c>
      <c r="X24" s="7">
        <f t="shared" si="1"/>
        <v>8.3333333333333332E-3</v>
      </c>
      <c r="Y24" s="7">
        <f t="shared" ca="1" si="4"/>
        <v>-10.136803002366442</v>
      </c>
      <c r="Z24" s="7">
        <f t="shared" ca="1" si="5"/>
        <v>1216.4163602839731</v>
      </c>
      <c r="AA24" s="7">
        <f t="shared" ca="1" si="6"/>
        <v>8.2208693721165461E-4</v>
      </c>
      <c r="AB24" s="7">
        <f t="shared" ca="1" si="7"/>
        <v>0.30991947390675212</v>
      </c>
      <c r="AC24" s="5">
        <f t="shared" ca="1" si="8"/>
        <v>0.95517907728728746</v>
      </c>
    </row>
    <row r="25" spans="1:29" ht="14.25">
      <c r="A25" s="9">
        <v>25</v>
      </c>
      <c r="B25" s="9" t="str">
        <f t="shared" ca="1" si="22"/>
        <v>DB112</v>
      </c>
      <c r="C25" s="3">
        <f t="shared" ca="1" si="9"/>
        <v>0.43999999761581421</v>
      </c>
      <c r="D25" s="11">
        <f t="shared" ca="1" si="10"/>
        <v>38.7652587890625</v>
      </c>
      <c r="E25" s="11">
        <f t="shared" ca="1" si="23"/>
        <v>26.74302864074707</v>
      </c>
      <c r="F25" s="4">
        <f t="shared" ca="1" si="11"/>
        <v>0.73734663668038747</v>
      </c>
      <c r="G25" s="11">
        <f t="shared" ca="1" si="12"/>
        <v>34.646636962890625</v>
      </c>
      <c r="H25" s="11">
        <f t="shared" ca="1" si="13"/>
        <v>25.31001091003418</v>
      </c>
      <c r="I25" s="5">
        <f t="shared" ca="1" si="2"/>
        <v>0.98133051832900664</v>
      </c>
      <c r="J25" s="6">
        <f t="shared" si="26"/>
        <v>1780</v>
      </c>
      <c r="K25" s="12">
        <f t="shared" ca="1" si="14"/>
        <v>38408.489227294922</v>
      </c>
      <c r="L25" s="12">
        <f t="shared" ca="1" si="15"/>
        <v>1244.9876070022583</v>
      </c>
      <c r="M25" s="7">
        <f t="shared" ca="1" si="24"/>
        <v>3.2414386299722257E-2</v>
      </c>
      <c r="N25" s="7">
        <f t="shared" si="0"/>
        <v>8.3333333333333332E-3</v>
      </c>
      <c r="O25" s="7">
        <f t="shared" ca="1" si="16"/>
        <v>-3.4291529331359056</v>
      </c>
      <c r="P25" s="7">
        <f t="shared" ca="1" si="17"/>
        <v>411.4983519763087</v>
      </c>
      <c r="Q25" s="7">
        <f t="shared" ca="1" si="18"/>
        <v>2.4301433898757711E-3</v>
      </c>
      <c r="R25" s="7">
        <f t="shared" ca="1" si="19"/>
        <v>0.91614247449642217</v>
      </c>
      <c r="S25" s="4">
        <f t="shared" ca="1" si="20"/>
        <v>0.73734663668038747</v>
      </c>
      <c r="U25" s="12">
        <f t="shared" ca="1" si="25"/>
        <v>38408.489227294922</v>
      </c>
      <c r="V25" s="12">
        <f t="shared" ca="1" si="21"/>
        <v>4.1965663513110485E-3</v>
      </c>
      <c r="W25" s="7">
        <f t="shared" ca="1" si="3"/>
        <v>1.0926142724532801E-7</v>
      </c>
      <c r="X25" s="7">
        <f t="shared" si="1"/>
        <v>8.3333333333333332E-3</v>
      </c>
      <c r="Y25" s="7">
        <f t="shared" ca="1" si="4"/>
        <v>-16.029522411229379</v>
      </c>
      <c r="Z25" s="7">
        <f t="shared" ca="1" si="5"/>
        <v>1923.5426893475255</v>
      </c>
      <c r="AA25" s="7">
        <f t="shared" ca="1" si="6"/>
        <v>5.1987408729629208E-4</v>
      </c>
      <c r="AB25" s="7">
        <f t="shared" ca="1" si="7"/>
        <v>0.1959879136130076</v>
      </c>
      <c r="AC25" s="5">
        <f t="shared" ca="1" si="8"/>
        <v>0.98133051832900664</v>
      </c>
    </row>
    <row r="26" spans="1:29" ht="14.25">
      <c r="A26" s="9">
        <v>26</v>
      </c>
      <c r="B26" s="9" t="str">
        <f t="shared" ca="1" si="22"/>
        <v>DB113</v>
      </c>
      <c r="C26" s="3">
        <f t="shared" ca="1" si="9"/>
        <v>0.43999999761581421</v>
      </c>
      <c r="D26" s="11">
        <f t="shared" ca="1" si="10"/>
        <v>24.44520378112793</v>
      </c>
      <c r="E26" s="11">
        <f t="shared" ca="1" si="23"/>
        <v>17.040342330932617</v>
      </c>
      <c r="F26" s="4">
        <f t="shared" ca="1" si="11"/>
        <v>0.77215378712380378</v>
      </c>
      <c r="G26" s="11">
        <f t="shared" ca="1" si="12"/>
        <v>22.263710021972656</v>
      </c>
      <c r="H26" s="11">
        <f t="shared" ca="1" si="13"/>
        <v>16.257595062255859</v>
      </c>
      <c r="I26" s="5">
        <f t="shared" ca="1" si="2"/>
        <v>0.98495534248229011</v>
      </c>
      <c r="J26" s="6">
        <f t="shared" si="26"/>
        <v>1854</v>
      </c>
      <c r="K26" s="12">
        <f t="shared" ca="1" si="14"/>
        <v>24419.948577880859</v>
      </c>
      <c r="L26" s="12">
        <f t="shared" ca="1" si="15"/>
        <v>536.80187463760376</v>
      </c>
      <c r="M26" s="7">
        <f t="shared" ca="1" si="24"/>
        <v>2.1982105037019983E-2</v>
      </c>
      <c r="N26" s="7">
        <f t="shared" si="0"/>
        <v>8.3333333333333332E-3</v>
      </c>
      <c r="O26" s="7">
        <f t="shared" ca="1" si="16"/>
        <v>-3.8175265640273111</v>
      </c>
      <c r="P26" s="7">
        <f t="shared" ca="1" si="17"/>
        <v>458.10318768327733</v>
      </c>
      <c r="Q26" s="7">
        <f t="shared" ca="1" si="18"/>
        <v>2.1829143015948153E-3</v>
      </c>
      <c r="R26" s="7">
        <f t="shared" ca="1" si="19"/>
        <v>0.82293930399676385</v>
      </c>
      <c r="S26" s="4">
        <f t="shared" ca="1" si="20"/>
        <v>0.77215378712380378</v>
      </c>
      <c r="U26" s="12">
        <f t="shared" ca="1" si="25"/>
        <v>24419.948577880859</v>
      </c>
      <c r="V26" s="12">
        <f t="shared" ca="1" si="21"/>
        <v>4.0854914118426677E-4</v>
      </c>
      <c r="W26" s="7">
        <f t="shared" ca="1" si="3"/>
        <v>1.6730139290887905E-8</v>
      </c>
      <c r="X26" s="7">
        <f t="shared" si="1"/>
        <v>8.3333333333333332E-3</v>
      </c>
      <c r="Y26" s="7">
        <f t="shared" ca="1" si="4"/>
        <v>-17.906053996167163</v>
      </c>
      <c r="Z26" s="7">
        <f t="shared" ca="1" si="5"/>
        <v>2148.7264795400597</v>
      </c>
      <c r="AA26" s="7">
        <f t="shared" ca="1" si="6"/>
        <v>4.6539194705416974E-4</v>
      </c>
      <c r="AB26" s="7">
        <f t="shared" ca="1" si="7"/>
        <v>0.17544863062862756</v>
      </c>
      <c r="AC26" s="5">
        <f t="shared" ca="1" si="8"/>
        <v>0.98495534248229011</v>
      </c>
    </row>
    <row r="27" spans="1:29" ht="14.25">
      <c r="A27" s="9">
        <v>27</v>
      </c>
      <c r="B27" s="9" t="str">
        <f t="shared" ca="1" si="22"/>
        <v>DB199(220V SWBD)</v>
      </c>
      <c r="C27" s="3">
        <f t="shared" ca="1" si="9"/>
        <v>0.2199999988079071</v>
      </c>
      <c r="D27" s="11">
        <f t="shared" ca="1" si="10"/>
        <v>16.022144317626953</v>
      </c>
      <c r="E27" s="11">
        <f t="shared" ca="1" si="23"/>
        <v>9.2403144836425781</v>
      </c>
      <c r="F27" s="4">
        <f t="shared" ca="1" si="11"/>
        <v>0.42190948429180708</v>
      </c>
      <c r="G27" s="11">
        <f t="shared" ca="1" si="12"/>
        <v>12.304396629333496</v>
      </c>
      <c r="H27" s="11">
        <f t="shared" ca="1" si="13"/>
        <v>8.9632453918457031</v>
      </c>
      <c r="I27" s="5">
        <f t="shared" ca="1" si="2"/>
        <v>0.90198629316322576</v>
      </c>
      <c r="J27" s="6">
        <f t="shared" si="26"/>
        <v>1928</v>
      </c>
      <c r="K27" s="12">
        <f t="shared" ca="1" si="14"/>
        <v>13186.54727935791</v>
      </c>
      <c r="L27" s="12">
        <f t="shared" ca="1" si="15"/>
        <v>3056.4005374908447</v>
      </c>
      <c r="M27" s="7">
        <f t="shared" ca="1" si="24"/>
        <v>0.23178171455656962</v>
      </c>
      <c r="N27" s="7">
        <f t="shared" si="0"/>
        <v>8.3333333333333332E-3</v>
      </c>
      <c r="O27" s="7">
        <f t="shared" ca="1" si="16"/>
        <v>-1.4619592357584874</v>
      </c>
      <c r="P27" s="7">
        <f t="shared" ca="1" si="17"/>
        <v>175.43510829101848</v>
      </c>
      <c r="Q27" s="7">
        <f t="shared" ca="1" si="18"/>
        <v>5.7001133338781974E-3</v>
      </c>
      <c r="R27" s="7">
        <f t="shared" ca="1" si="19"/>
        <v>2.1488921009209161</v>
      </c>
      <c r="S27" s="4">
        <f t="shared" ca="1" si="20"/>
        <v>0.42190948429180708</v>
      </c>
      <c r="U27" s="12">
        <f t="shared" ca="1" si="25"/>
        <v>13186.54727935791</v>
      </c>
      <c r="V27" s="12">
        <f t="shared" ca="1" si="21"/>
        <v>18.614629283547401</v>
      </c>
      <c r="W27" s="7">
        <f t="shared" ca="1" si="3"/>
        <v>1.411637852517054E-3</v>
      </c>
      <c r="X27" s="7">
        <f t="shared" si="1"/>
        <v>8.3333333333333332E-3</v>
      </c>
      <c r="Y27" s="7">
        <f t="shared" ca="1" si="4"/>
        <v>-6.5630046511946487</v>
      </c>
      <c r="Z27" s="7">
        <f t="shared" ca="1" si="5"/>
        <v>787.56055814335787</v>
      </c>
      <c r="AA27" s="7">
        <f t="shared" ca="1" si="6"/>
        <v>1.2697436275344457E-3</v>
      </c>
      <c r="AB27" s="7">
        <f t="shared" ca="1" si="7"/>
        <v>0.47868207026456022</v>
      </c>
      <c r="AC27" s="5">
        <f t="shared" ca="1" si="8"/>
        <v>0.90198629316322576</v>
      </c>
    </row>
    <row r="28" spans="1:29" ht="14.25">
      <c r="A28" s="9">
        <v>28</v>
      </c>
      <c r="B28" s="9" t="str">
        <f t="shared" ca="1" si="22"/>
        <v>DB301</v>
      </c>
      <c r="C28" s="3">
        <f t="shared" ca="1" si="9"/>
        <v>0.43999999761581421</v>
      </c>
      <c r="D28" s="11">
        <f t="shared" ca="1" si="10"/>
        <v>11.905065536499023</v>
      </c>
      <c r="E28" s="11">
        <f t="shared" ca="1" si="23"/>
        <v>8.4785957336425781</v>
      </c>
      <c r="F28" s="4">
        <f t="shared" ca="1" si="11"/>
        <v>0.91360248999300231</v>
      </c>
      <c r="G28" s="11">
        <f t="shared" ca="1" si="12"/>
        <v>10.798103332519531</v>
      </c>
      <c r="H28" s="11">
        <f t="shared" ca="1" si="13"/>
        <v>7.8939261436462402</v>
      </c>
      <c r="I28" s="5">
        <f t="shared" ca="1" si="2"/>
        <v>0.99549278370667738</v>
      </c>
      <c r="J28" s="6">
        <f t="shared" si="26"/>
        <v>2002</v>
      </c>
      <c r="K28" s="12">
        <f t="shared" ca="1" si="14"/>
        <v>12222.814559936523</v>
      </c>
      <c r="L28" s="12">
        <f t="shared" ca="1" si="15"/>
        <v>10.509324260056019</v>
      </c>
      <c r="M28" s="7">
        <f t="shared" ca="1" si="24"/>
        <v>8.5981213316473624E-4</v>
      </c>
      <c r="N28" s="7">
        <f t="shared" si="0"/>
        <v>8.3333333333333332E-3</v>
      </c>
      <c r="O28" s="7">
        <f t="shared" ca="1" si="16"/>
        <v>-7.0587966423888018</v>
      </c>
      <c r="P28" s="7">
        <f t="shared" ca="1" si="17"/>
        <v>847.05559708665623</v>
      </c>
      <c r="Q28" s="7">
        <f t="shared" ca="1" si="18"/>
        <v>1.1805600523027973E-3</v>
      </c>
      <c r="R28" s="7">
        <f t="shared" ca="1" si="19"/>
        <v>0.44506065449232596</v>
      </c>
      <c r="S28" s="4">
        <f t="shared" ca="1" si="20"/>
        <v>0.91360248999300231</v>
      </c>
      <c r="U28" s="12">
        <f t="shared" ca="1" si="25"/>
        <v>12222.814559936523</v>
      </c>
      <c r="V28" s="12">
        <f t="shared" ca="1" si="21"/>
        <v>5.8280386538902412E-11</v>
      </c>
      <c r="W28" s="7">
        <f t="shared" ca="1" si="3"/>
        <v>4.7681641779898749E-15</v>
      </c>
      <c r="X28" s="7">
        <f t="shared" si="1"/>
        <v>8.3333333333333332E-3</v>
      </c>
      <c r="Y28" s="7">
        <f t="shared" ca="1" si="4"/>
        <v>-32.976815032437202</v>
      </c>
      <c r="Z28" s="7">
        <f t="shared" ca="1" si="5"/>
        <v>3957.2178038924644</v>
      </c>
      <c r="AA28" s="7">
        <f t="shared" ca="1" si="6"/>
        <v>2.5270279513459266E-4</v>
      </c>
      <c r="AB28" s="7">
        <f t="shared" ca="1" si="7"/>
        <v>9.5266709368373143E-2</v>
      </c>
      <c r="AC28" s="5">
        <f t="shared" ca="1" si="8"/>
        <v>0.99549278370667738</v>
      </c>
    </row>
    <row r="29" spans="1:29" ht="14.25">
      <c r="A29" s="9">
        <v>29</v>
      </c>
      <c r="B29" s="9" t="str">
        <f t="shared" ca="1" si="22"/>
        <v>DB303</v>
      </c>
      <c r="C29" s="3">
        <f t="shared" ca="1" si="9"/>
        <v>0.43999999761581421</v>
      </c>
      <c r="D29" s="11">
        <f t="shared" ca="1" si="10"/>
        <v>34.410160064697266</v>
      </c>
      <c r="E29" s="11">
        <f t="shared" ca="1" si="23"/>
        <v>20.690036773681641</v>
      </c>
      <c r="F29" s="4">
        <f t="shared" ca="1" si="11"/>
        <v>0.47798389346065362</v>
      </c>
      <c r="G29" s="11">
        <f t="shared" ca="1" si="12"/>
        <v>26.666671752929688</v>
      </c>
      <c r="H29" s="11">
        <f t="shared" ca="1" si="13"/>
        <v>19.470561981201172</v>
      </c>
      <c r="I29" s="5">
        <f t="shared" ca="1" si="2"/>
        <v>0.92300072315476422</v>
      </c>
      <c r="J29" s="6">
        <f t="shared" si="26"/>
        <v>2076</v>
      </c>
      <c r="K29" s="12">
        <f t="shared" ca="1" si="14"/>
        <v>29746.250152587891</v>
      </c>
      <c r="L29" s="12">
        <f t="shared" ca="1" si="15"/>
        <v>5382.4048042297363</v>
      </c>
      <c r="M29" s="7">
        <f t="shared" ca="1" si="24"/>
        <v>0.18094397702634371</v>
      </c>
      <c r="N29" s="7">
        <f t="shared" si="0"/>
        <v>8.3333333333333332E-3</v>
      </c>
      <c r="O29" s="7">
        <f t="shared" ca="1" si="16"/>
        <v>-1.7095678148187339</v>
      </c>
      <c r="P29" s="7">
        <f t="shared" ca="1" si="17"/>
        <v>205.14813777824807</v>
      </c>
      <c r="Q29" s="7">
        <f t="shared" ca="1" si="18"/>
        <v>4.8745263341407252E-3</v>
      </c>
      <c r="R29" s="7">
        <f t="shared" ca="1" si="19"/>
        <v>1.8376531345279785</v>
      </c>
      <c r="S29" s="4">
        <f t="shared" ca="1" si="20"/>
        <v>0.47798389346065362</v>
      </c>
      <c r="U29" s="12">
        <f t="shared" ca="1" si="25"/>
        <v>29746.250152587891</v>
      </c>
      <c r="V29" s="12">
        <f t="shared" ca="1" si="21"/>
        <v>15.876507386565208</v>
      </c>
      <c r="W29" s="7">
        <f t="shared" ca="1" si="3"/>
        <v>5.3373138816234858E-4</v>
      </c>
      <c r="X29" s="7">
        <f t="shared" si="1"/>
        <v>8.3333333333333332E-3</v>
      </c>
      <c r="Y29" s="7">
        <f t="shared" ca="1" si="4"/>
        <v>-7.5356178639828562</v>
      </c>
      <c r="Z29" s="7">
        <f t="shared" ca="1" si="5"/>
        <v>904.27414367794279</v>
      </c>
      <c r="AA29" s="7">
        <f t="shared" ca="1" si="6"/>
        <v>1.1058593314774131E-3</v>
      </c>
      <c r="AB29" s="7">
        <f t="shared" ca="1" si="7"/>
        <v>0.41689914620077928</v>
      </c>
      <c r="AC29" s="5">
        <f t="shared" ca="1" si="8"/>
        <v>0.92300072315476422</v>
      </c>
    </row>
    <row r="30" spans="1:29" ht="14.25">
      <c r="A30" s="9">
        <v>30</v>
      </c>
      <c r="B30" s="9" t="str">
        <f t="shared" ca="1" si="22"/>
        <v>DB305</v>
      </c>
      <c r="C30" s="3">
        <f t="shared" ca="1" si="9"/>
        <v>0.43999999761581421</v>
      </c>
      <c r="D30" s="11">
        <f t="shared" ca="1" si="10"/>
        <v>9.8526983261108398</v>
      </c>
      <c r="E30" s="11">
        <f t="shared" ca="1" si="23"/>
        <v>7.0020694732666016</v>
      </c>
      <c r="F30" s="4">
        <f t="shared" ca="1" si="11"/>
        <v>0.88096990581382406</v>
      </c>
      <c r="G30" s="11">
        <f t="shared" ca="1" si="12"/>
        <v>9.0266075134277344</v>
      </c>
      <c r="H30" s="11">
        <f t="shared" ca="1" si="13"/>
        <v>6.5951709747314453</v>
      </c>
      <c r="I30" s="5">
        <f t="shared" ca="1" si="2"/>
        <v>0.9933521547376456</v>
      </c>
      <c r="J30" s="6">
        <f t="shared" si="26"/>
        <v>2150</v>
      </c>
      <c r="K30" s="12">
        <f t="shared" ca="1" si="14"/>
        <v>10063.333511352539</v>
      </c>
      <c r="L30" s="12">
        <f t="shared" ca="1" si="15"/>
        <v>29.006469994783401</v>
      </c>
      <c r="M30" s="7">
        <f t="shared" ca="1" si="24"/>
        <v>2.882391800098937E-3</v>
      </c>
      <c r="N30" s="7">
        <f t="shared" si="0"/>
        <v>8.3333333333333332E-3</v>
      </c>
      <c r="O30" s="7">
        <f t="shared" ca="1" si="16"/>
        <v>-5.8491348433516253</v>
      </c>
      <c r="P30" s="7">
        <f t="shared" ca="1" si="17"/>
        <v>701.89618120219507</v>
      </c>
      <c r="Q30" s="7">
        <f t="shared" ca="1" si="18"/>
        <v>1.4247121252137576E-3</v>
      </c>
      <c r="R30" s="7">
        <f t="shared" ca="1" si="19"/>
        <v>0.53710381752622105</v>
      </c>
      <c r="S30" s="4">
        <f t="shared" ca="1" si="20"/>
        <v>0.88096990581382406</v>
      </c>
      <c r="U30" s="12">
        <f t="shared" ca="1" si="25"/>
        <v>10063.333511352539</v>
      </c>
      <c r="V30" s="12">
        <f t="shared" ca="1" si="21"/>
        <v>1.6953485490467379E-8</v>
      </c>
      <c r="W30" s="7">
        <f t="shared" ca="1" si="3"/>
        <v>1.6846788861108495E-12</v>
      </c>
      <c r="X30" s="7">
        <f t="shared" si="1"/>
        <v>8.3333333333333332E-3</v>
      </c>
      <c r="Y30" s="7">
        <f t="shared" ca="1" si="4"/>
        <v>-27.109446142326419</v>
      </c>
      <c r="Z30" s="7">
        <f t="shared" ca="1" si="5"/>
        <v>3253.1335370791703</v>
      </c>
      <c r="AA30" s="7">
        <f t="shared" ca="1" si="6"/>
        <v>3.0739592721971417E-4</v>
      </c>
      <c r="AB30" s="7">
        <f t="shared" ca="1" si="7"/>
        <v>0.11588553440362521</v>
      </c>
      <c r="AC30" s="5">
        <f t="shared" ca="1" si="8"/>
        <v>0.9933521547376456</v>
      </c>
    </row>
    <row r="31" spans="1:29" ht="14.25">
      <c r="A31" s="9">
        <v>31</v>
      </c>
      <c r="B31" s="9" t="str">
        <f t="shared" ca="1" si="22"/>
        <v>DB306</v>
      </c>
      <c r="C31" s="3">
        <f t="shared" ca="1" si="9"/>
        <v>0.43999999761581421</v>
      </c>
      <c r="D31" s="11">
        <f t="shared" ca="1" si="10"/>
        <v>34.976123809814453</v>
      </c>
      <c r="E31" s="11">
        <f t="shared" ca="1" si="23"/>
        <v>22.350978851318359</v>
      </c>
      <c r="F31" s="4">
        <f t="shared" ca="1" si="11"/>
        <v>0.5710782176194491</v>
      </c>
      <c r="G31" s="11">
        <f t="shared" ca="1" si="12"/>
        <v>28.583402633666992</v>
      </c>
      <c r="H31" s="11">
        <f t="shared" ca="1" si="13"/>
        <v>20.887884140014648</v>
      </c>
      <c r="I31" s="5">
        <f t="shared" ca="1" si="2"/>
        <v>0.95203619157826092</v>
      </c>
      <c r="J31" s="6">
        <f t="shared" si="26"/>
        <v>2224</v>
      </c>
      <c r="K31" s="12">
        <f t="shared" ca="1" si="14"/>
        <v>32193.439483642578</v>
      </c>
      <c r="L31" s="12">
        <f t="shared" ca="1" si="15"/>
        <v>3619.1129684448242</v>
      </c>
      <c r="M31" s="7">
        <f t="shared" ca="1" si="24"/>
        <v>0.11241771697875551</v>
      </c>
      <c r="N31" s="7">
        <f t="shared" si="0"/>
        <v>8.3333333333333332E-3</v>
      </c>
      <c r="O31" s="7">
        <f t="shared" ca="1" si="16"/>
        <v>-2.1855337295778092</v>
      </c>
      <c r="P31" s="7">
        <f t="shared" ca="1" si="17"/>
        <v>262.26404754933714</v>
      </c>
      <c r="Q31" s="7">
        <f t="shared" ca="1" si="18"/>
        <v>3.8129511434916749E-3</v>
      </c>
      <c r="R31" s="7">
        <f t="shared" ca="1" si="19"/>
        <v>1.4374487161068297</v>
      </c>
      <c r="S31" s="4">
        <f t="shared" ca="1" si="20"/>
        <v>0.5710782176194491</v>
      </c>
      <c r="U31" s="12">
        <f t="shared" ca="1" si="25"/>
        <v>32193.439483642578</v>
      </c>
      <c r="V31" s="12">
        <f t="shared" ca="1" si="21"/>
        <v>1.8309546867385507</v>
      </c>
      <c r="W31" s="7">
        <f t="shared" ca="1" si="3"/>
        <v>5.6873534363075899E-5</v>
      </c>
      <c r="X31" s="7">
        <f t="shared" si="1"/>
        <v>8.3333333333333332E-3</v>
      </c>
      <c r="Y31" s="7">
        <f t="shared" ca="1" si="4"/>
        <v>-9.7746804504656204</v>
      </c>
      <c r="Z31" s="7">
        <f t="shared" ca="1" si="5"/>
        <v>1172.9616540558745</v>
      </c>
      <c r="AA31" s="7">
        <f t="shared" ca="1" si="6"/>
        <v>8.5254278905213437E-4</v>
      </c>
      <c r="AB31" s="7">
        <f t="shared" ca="1" si="7"/>
        <v>0.32140105955485654</v>
      </c>
      <c r="AC31" s="5">
        <f t="shared" ca="1" si="8"/>
        <v>0.95203619157826092</v>
      </c>
    </row>
    <row r="32" spans="1:29" ht="14.25">
      <c r="A32" s="9">
        <v>32</v>
      </c>
      <c r="B32" s="9" t="str">
        <f t="shared" ca="1" si="22"/>
        <v>DB1141</v>
      </c>
      <c r="C32" s="3">
        <f t="shared" ca="1" si="9"/>
        <v>0.43999999761581421</v>
      </c>
      <c r="D32" s="11">
        <f t="shared" ca="1" si="10"/>
        <v>1.0754696130752563</v>
      </c>
      <c r="E32" s="11">
        <f t="shared" ca="1" si="23"/>
        <v>0.76668226718902588</v>
      </c>
      <c r="F32" s="4">
        <f t="shared" ca="1" si="11"/>
        <v>0.98208162517982089</v>
      </c>
      <c r="G32" s="11">
        <f t="shared" ca="1" si="12"/>
        <v>0.97269374132156372</v>
      </c>
      <c r="H32" s="11">
        <f t="shared" ca="1" si="13"/>
        <v>0.71180546283721924</v>
      </c>
      <c r="I32" s="5">
        <f t="shared" ca="1" si="2"/>
        <v>0.99922435145966093</v>
      </c>
      <c r="J32" s="6">
        <f t="shared" si="26"/>
        <v>2298</v>
      </c>
      <c r="K32" s="12">
        <f t="shared" ca="1" si="14"/>
        <v>1106.2589883804321</v>
      </c>
      <c r="L32" s="12">
        <f t="shared" ca="1" si="15"/>
        <v>8.5866261656519782E-5</v>
      </c>
      <c r="M32" s="7">
        <f t="shared" ca="1" si="24"/>
        <v>7.7618588918521115E-8</v>
      </c>
      <c r="N32" s="7">
        <f t="shared" si="0"/>
        <v>8.3333333333333332E-3</v>
      </c>
      <c r="O32" s="7">
        <f t="shared" ca="1" si="16"/>
        <v>-16.371458890525172</v>
      </c>
      <c r="P32" s="7">
        <f t="shared" ca="1" si="17"/>
        <v>1964.5750668630208</v>
      </c>
      <c r="Q32" s="7">
        <f t="shared" ca="1" si="18"/>
        <v>5.0901592760045178E-4</v>
      </c>
      <c r="R32" s="7">
        <f t="shared" ca="1" si="19"/>
        <v>0.1918944838451728</v>
      </c>
      <c r="S32" s="4">
        <f t="shared" ca="1" si="20"/>
        <v>0.98208162517982089</v>
      </c>
      <c r="U32" s="12">
        <f t="shared" ca="1" si="25"/>
        <v>1106.2589883804321</v>
      </c>
      <c r="V32" s="12">
        <f t="shared" ca="1" si="21"/>
        <v>2.6503844725284971E-32</v>
      </c>
      <c r="W32" s="7">
        <f t="shared" ca="1" si="3"/>
        <v>2.3958083056198904E-35</v>
      </c>
      <c r="X32" s="7">
        <f t="shared" si="1"/>
        <v>8.3333333333333332E-3</v>
      </c>
      <c r="Y32" s="7">
        <f t="shared" ca="1" si="4"/>
        <v>-79.716757583740758</v>
      </c>
      <c r="Z32" s="7">
        <f t="shared" ca="1" si="5"/>
        <v>9566.0109100488917</v>
      </c>
      <c r="AA32" s="7">
        <f t="shared" ca="1" si="6"/>
        <v>1.0453678230175561E-4</v>
      </c>
      <c r="AB32" s="7">
        <f t="shared" ca="1" si="7"/>
        <v>3.9409438477093307E-2</v>
      </c>
      <c r="AC32" s="5">
        <f t="shared" ca="1" si="8"/>
        <v>0.99922435145966093</v>
      </c>
    </row>
    <row r="33" spans="1:93" ht="14.25">
      <c r="A33" s="9">
        <v>33</v>
      </c>
      <c r="B33" s="9" t="str">
        <f t="shared" ca="1" si="22"/>
        <v>DB1142</v>
      </c>
      <c r="C33" s="3">
        <f t="shared" ca="1" si="9"/>
        <v>0.43999999761581421</v>
      </c>
      <c r="D33" s="11">
        <f t="shared" ca="1" si="10"/>
        <v>2.319835901260376</v>
      </c>
      <c r="E33" s="11">
        <f t="shared" ca="1" si="23"/>
        <v>1.6537773609161377</v>
      </c>
      <c r="F33" s="4">
        <f t="shared" ca="1" si="11"/>
        <v>0.98661602597765063</v>
      </c>
      <c r="G33" s="11">
        <f t="shared" ca="1" si="12"/>
        <v>2.0973036289215088</v>
      </c>
      <c r="H33" s="11">
        <f t="shared" ca="1" si="13"/>
        <v>1.5347963571548462</v>
      </c>
      <c r="I33" s="5">
        <f t="shared" ca="1" si="2"/>
        <v>0.99943215524385831</v>
      </c>
      <c r="J33" s="6">
        <f t="shared" si="26"/>
        <v>2372</v>
      </c>
      <c r="K33" s="12">
        <f t="shared" ca="1" si="14"/>
        <v>2386.3339424133301</v>
      </c>
      <c r="L33" s="12">
        <f t="shared" ca="1" si="15"/>
        <v>1.3256583386578313E-5</v>
      </c>
      <c r="M33" s="7">
        <f t="shared" ca="1" si="24"/>
        <v>5.5552088293106879E-9</v>
      </c>
      <c r="N33" s="7">
        <f t="shared" si="0"/>
        <v>8.3333333333333332E-3</v>
      </c>
      <c r="O33" s="7">
        <f t="shared" ca="1" si="16"/>
        <v>-19.008529821526192</v>
      </c>
      <c r="P33" s="7">
        <f t="shared" ca="1" si="17"/>
        <v>2281.0235785831433</v>
      </c>
      <c r="Q33" s="7">
        <f t="shared" ca="1" si="18"/>
        <v>4.3839967696482541E-4</v>
      </c>
      <c r="R33" s="7">
        <f t="shared" ca="1" si="19"/>
        <v>0.16527278453866007</v>
      </c>
      <c r="S33" s="4">
        <f t="shared" ca="1" si="20"/>
        <v>0.98661602597765063</v>
      </c>
      <c r="U33" s="12">
        <f t="shared" ca="1" si="25"/>
        <v>2386.3339424133301</v>
      </c>
      <c r="V33" s="12">
        <f t="shared" ca="1" si="21"/>
        <v>8.1100148622798788E-38</v>
      </c>
      <c r="W33" s="7">
        <f t="shared" ca="1" si="3"/>
        <v>3.3985247069310495E-41</v>
      </c>
      <c r="X33" s="7">
        <f t="shared" si="1"/>
        <v>8.3333333333333332E-3</v>
      </c>
      <c r="Y33" s="7">
        <f t="shared" ca="1" si="4"/>
        <v>-93.182647385025987</v>
      </c>
      <c r="Z33" s="7">
        <f t="shared" ca="1" si="5"/>
        <v>11181.917686203118</v>
      </c>
      <c r="AA33" s="7">
        <f t="shared" ca="1" si="6"/>
        <v>8.94300984914114E-5</v>
      </c>
      <c r="AB33" s="7">
        <f t="shared" ca="1" si="7"/>
        <v>3.3714352851651565E-2</v>
      </c>
      <c r="AC33" s="5">
        <f t="shared" ca="1" si="8"/>
        <v>0.99943215524385831</v>
      </c>
    </row>
    <row r="34" spans="1:93" ht="14.25">
      <c r="A34" s="9">
        <v>34</v>
      </c>
      <c r="B34" s="9" t="str">
        <f t="shared" ca="1" si="22"/>
        <v>EM'CY TR PR BUS</v>
      </c>
      <c r="C34" s="3">
        <f t="shared" ca="1" si="9"/>
        <v>0.43999999761581421</v>
      </c>
      <c r="D34" s="11">
        <f t="shared" ca="1" si="10"/>
        <v>50.374732971191406</v>
      </c>
      <c r="E34" s="11">
        <f t="shared" ca="1" si="23"/>
        <v>31.99329948425293</v>
      </c>
      <c r="F34" s="4">
        <f t="shared" ca="1" si="11"/>
        <v>0.56018587914985618</v>
      </c>
      <c r="G34" s="11">
        <f t="shared" ca="1" si="12"/>
        <v>41.579616546630859</v>
      </c>
      <c r="H34" s="11">
        <f t="shared" ca="1" si="13"/>
        <v>30.363994598388672</v>
      </c>
      <c r="I34" s="5">
        <f t="shared" ca="1" si="2"/>
        <v>0.95198655055578907</v>
      </c>
      <c r="J34" s="6">
        <f t="shared" si="26"/>
        <v>2446</v>
      </c>
      <c r="K34" s="12">
        <f t="shared" ca="1" si="14"/>
        <v>45919.944763183594</v>
      </c>
      <c r="L34" s="12">
        <f t="shared" ca="1" si="15"/>
        <v>5487.030029296875</v>
      </c>
      <c r="M34" s="7">
        <f t="shared" ca="1" si="24"/>
        <v>0.11949121580163816</v>
      </c>
      <c r="N34" s="7">
        <f t="shared" si="0"/>
        <v>8.3333333333333332E-3</v>
      </c>
      <c r="O34" s="7">
        <f t="shared" ca="1" si="16"/>
        <v>-2.1245124182484947</v>
      </c>
      <c r="P34" s="7">
        <f t="shared" ca="1" si="17"/>
        <v>254.94149018981938</v>
      </c>
      <c r="Q34" s="7">
        <f t="shared" ca="1" si="18"/>
        <v>3.9224686388058668E-3</v>
      </c>
      <c r="R34" s="7">
        <f t="shared" ca="1" si="19"/>
        <v>1.4787358391530641</v>
      </c>
      <c r="S34" s="4">
        <f t="shared" ca="1" si="20"/>
        <v>0.56018587914985618</v>
      </c>
      <c r="U34" s="12">
        <f t="shared" ca="1" si="25"/>
        <v>45919.944763183594</v>
      </c>
      <c r="V34" s="12">
        <f t="shared" ca="1" si="21"/>
        <v>2.6258742436766624</v>
      </c>
      <c r="W34" s="7">
        <f t="shared" ca="1" si="3"/>
        <v>5.718374133981891E-5</v>
      </c>
      <c r="X34" s="7">
        <f t="shared" si="1"/>
        <v>8.3333333333333332E-3</v>
      </c>
      <c r="Y34" s="7">
        <f t="shared" ca="1" si="4"/>
        <v>-9.769240942293882</v>
      </c>
      <c r="Z34" s="7">
        <f t="shared" ca="1" si="5"/>
        <v>1172.3089130752658</v>
      </c>
      <c r="AA34" s="7">
        <f t="shared" ca="1" si="6"/>
        <v>8.5301748442459979E-4</v>
      </c>
      <c r="AB34" s="7">
        <f t="shared" ca="1" si="7"/>
        <v>0.3215800154942362</v>
      </c>
      <c r="AC34" s="5">
        <f t="shared" ca="1" si="8"/>
        <v>0.95198655055578907</v>
      </c>
    </row>
    <row r="35" spans="1:93" ht="14.25">
      <c r="A35" s="9">
        <v>35</v>
      </c>
      <c r="B35" s="9" t="str">
        <f t="shared" ca="1" si="22"/>
        <v>I/O PANEL</v>
      </c>
      <c r="C35" s="3">
        <f t="shared" ca="1" si="9"/>
        <v>6.5999999046325684</v>
      </c>
      <c r="D35" s="11">
        <f t="shared" ca="1" si="10"/>
        <v>55.560825347900391</v>
      </c>
      <c r="E35" s="11">
        <f t="shared" ca="1" si="23"/>
        <v>22.099893569946289</v>
      </c>
      <c r="F35" s="4">
        <f t="shared" ca="1" si="11"/>
        <v>9.7785821832265793E-2</v>
      </c>
      <c r="G35" s="11">
        <f t="shared" ca="1" si="12"/>
        <v>34.807830810546875</v>
      </c>
      <c r="H35" s="11">
        <f t="shared" ca="1" si="13"/>
        <v>17.35206413269043</v>
      </c>
      <c r="I35" s="5">
        <f t="shared" ca="1" si="2"/>
        <v>0.33380908974799889</v>
      </c>
      <c r="J35" s="6">
        <f t="shared" si="26"/>
        <v>2520</v>
      </c>
      <c r="K35" s="12">
        <f t="shared" ca="1" si="14"/>
        <v>33421.836853027344</v>
      </c>
      <c r="L35" s="12">
        <f t="shared" ca="1" si="15"/>
        <v>24545.459747314453</v>
      </c>
      <c r="M35" s="7">
        <f t="shared" ca="1" si="24"/>
        <v>0.73441384611064942</v>
      </c>
      <c r="N35" s="7">
        <f t="shared" si="0"/>
        <v>8.3333333333333332E-3</v>
      </c>
      <c r="O35" s="7">
        <f t="shared" ca="1" si="16"/>
        <v>-0.30868258621707872</v>
      </c>
      <c r="P35" s="7">
        <f t="shared" ca="1" si="17"/>
        <v>37.041910346049448</v>
      </c>
      <c r="Q35" s="7">
        <f t="shared" ca="1" si="18"/>
        <v>2.6996447825122789E-2</v>
      </c>
      <c r="R35" s="7">
        <f t="shared" ca="1" si="19"/>
        <v>10.17742105925111</v>
      </c>
      <c r="S35" s="4">
        <f t="shared" ca="1" si="20"/>
        <v>9.7785821832265793E-2</v>
      </c>
      <c r="U35" s="12">
        <f t="shared" ca="1" si="25"/>
        <v>33421.836853027344</v>
      </c>
      <c r="V35" s="12">
        <f t="shared" ca="1" si="21"/>
        <v>10986.912727355957</v>
      </c>
      <c r="W35" s="7">
        <f t="shared" ca="1" si="3"/>
        <v>0.32873455686086162</v>
      </c>
      <c r="X35" s="7">
        <f t="shared" si="1"/>
        <v>8.3333333333333332E-3</v>
      </c>
      <c r="Y35" s="7">
        <f t="shared" ca="1" si="4"/>
        <v>-1.1125046719217155</v>
      </c>
      <c r="Z35" s="7">
        <f t="shared" ca="1" si="5"/>
        <v>133.50056063060586</v>
      </c>
      <c r="AA35" s="7">
        <f t="shared" ca="1" si="6"/>
        <v>7.4906052474714747E-3</v>
      </c>
      <c r="AB35" s="7">
        <f t="shared" ca="1" si="7"/>
        <v>2.8238916499677047</v>
      </c>
      <c r="AC35" s="5">
        <f t="shared" ca="1" si="8"/>
        <v>0.33380908974799889</v>
      </c>
    </row>
    <row r="36" spans="1:93" s="19" customFormat="1" ht="14.25">
      <c r="A36" s="9">
        <v>36</v>
      </c>
      <c r="B36" s="9" t="str">
        <f t="shared" ca="1" si="22"/>
        <v>LGSP-31</v>
      </c>
      <c r="C36" s="3">
        <f t="shared" ca="1" si="9"/>
        <v>0.43999999761581421</v>
      </c>
      <c r="D36" s="11">
        <f t="shared" ca="1" si="10"/>
        <v>27.265642166137695</v>
      </c>
      <c r="E36" s="11">
        <f t="shared" ca="1" si="23"/>
        <v>18.56971549987793</v>
      </c>
      <c r="F36" s="4">
        <f t="shared" ca="1" si="11"/>
        <v>0.7011612373319176</v>
      </c>
      <c r="G36" s="11">
        <f t="shared" ca="1" si="12"/>
        <v>24.308910369873047</v>
      </c>
      <c r="H36" s="11">
        <f t="shared" ca="1" si="13"/>
        <v>17.748455047607422</v>
      </c>
      <c r="I36" s="5">
        <f t="shared" ca="1" si="2"/>
        <v>0.97699809970230567</v>
      </c>
      <c r="J36" s="18">
        <f>((ROW()-1)*74+2)+13</f>
        <v>2605</v>
      </c>
      <c r="K36" s="12">
        <f t="shared" ca="1" si="14"/>
        <v>26600.351333618164</v>
      </c>
      <c r="L36" s="12">
        <f t="shared" ca="1" si="15"/>
        <v>1211.0735177993774</v>
      </c>
      <c r="M36" s="12">
        <f t="shared" ca="1" si="24"/>
        <v>4.5528478274976525E-2</v>
      </c>
      <c r="N36" s="12">
        <f t="shared" si="0"/>
        <v>8.3333333333333332E-3</v>
      </c>
      <c r="O36" s="12">
        <f t="shared" ca="1" si="16"/>
        <v>-3.0894172526632069</v>
      </c>
      <c r="P36" s="12">
        <f t="shared" ca="1" si="17"/>
        <v>370.73007031958485</v>
      </c>
      <c r="Q36" s="12">
        <f t="shared" ca="1" si="18"/>
        <v>2.6973803315656539E-3</v>
      </c>
      <c r="R36" s="12">
        <f t="shared" ca="1" si="19"/>
        <v>1.0168884280301109</v>
      </c>
      <c r="S36" s="4">
        <f t="shared" ca="1" si="20"/>
        <v>0.7011612373319176</v>
      </c>
      <c r="U36" s="12">
        <f t="shared" ca="1" si="25"/>
        <v>26600.351333618164</v>
      </c>
      <c r="V36" s="12">
        <f t="shared" ca="1" si="21"/>
        <v>1.4927328265912365E-2</v>
      </c>
      <c r="W36" s="12">
        <f t="shared" ca="1" si="3"/>
        <v>5.6117034240246475E-7</v>
      </c>
      <c r="X36" s="12">
        <f t="shared" si="1"/>
        <v>8.3333333333333332E-3</v>
      </c>
      <c r="Y36" s="12">
        <f t="shared" ca="1" si="4"/>
        <v>-14.393241336867101</v>
      </c>
      <c r="Z36" s="12">
        <f t="shared" ca="1" si="5"/>
        <v>1727.1889604240521</v>
      </c>
      <c r="AA36" s="12">
        <f t="shared" ca="1" si="6"/>
        <v>5.7897544675973632E-4</v>
      </c>
      <c r="AB36" s="12">
        <f t="shared" ca="1" si="7"/>
        <v>0.21826860121791072</v>
      </c>
      <c r="AC36" s="5">
        <f t="shared" ca="1" si="8"/>
        <v>0.97699809970230567</v>
      </c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1:93" ht="14.25">
      <c r="A37" s="9">
        <v>37</v>
      </c>
      <c r="B37" s="9" t="str">
        <f t="shared" ca="1" si="22"/>
        <v>LGSP-32</v>
      </c>
      <c r="C37" s="3">
        <f t="shared" ca="1" si="9"/>
        <v>0.43999999761581421</v>
      </c>
      <c r="D37" s="11">
        <f t="shared" ca="1" si="10"/>
        <v>27.265642166137695</v>
      </c>
      <c r="E37" s="11">
        <f t="shared" ca="1" si="23"/>
        <v>18.56971549987793</v>
      </c>
      <c r="F37" s="4">
        <f t="shared" ca="1" si="11"/>
        <v>0.7011612373319176</v>
      </c>
      <c r="G37" s="11">
        <f t="shared" ca="1" si="12"/>
        <v>24.308910369873047</v>
      </c>
      <c r="H37" s="11">
        <f t="shared" ca="1" si="13"/>
        <v>17.748455047607422</v>
      </c>
      <c r="I37" s="5">
        <f t="shared" ca="1" si="2"/>
        <v>0.97699809970230567</v>
      </c>
      <c r="J37" s="6"/>
      <c r="K37" s="12">
        <f t="shared" ca="1" si="14"/>
        <v>26600.351333618164</v>
      </c>
      <c r="L37" s="12">
        <f t="shared" ca="1" si="15"/>
        <v>1211.0735177993774</v>
      </c>
      <c r="M37" s="7">
        <f t="shared" ca="1" si="24"/>
        <v>4.5528478274976525E-2</v>
      </c>
      <c r="N37" s="7">
        <f t="shared" si="0"/>
        <v>8.3333333333333332E-3</v>
      </c>
      <c r="O37" s="7">
        <f t="shared" ca="1" si="16"/>
        <v>-3.0894172526632069</v>
      </c>
      <c r="P37" s="7">
        <f t="shared" ca="1" si="17"/>
        <v>370.73007031958485</v>
      </c>
      <c r="Q37" s="7">
        <f t="shared" ca="1" si="18"/>
        <v>2.6973803315656539E-3</v>
      </c>
      <c r="R37" s="7">
        <f t="shared" ca="1" si="19"/>
        <v>1.0168884280301109</v>
      </c>
      <c r="S37" s="4">
        <f t="shared" ca="1" si="20"/>
        <v>0.7011612373319176</v>
      </c>
      <c r="U37" s="12">
        <f t="shared" ca="1" si="25"/>
        <v>26600.351333618164</v>
      </c>
      <c r="V37" s="12">
        <f t="shared" ca="1" si="21"/>
        <v>1.4927328265912365E-2</v>
      </c>
      <c r="W37" s="7">
        <f t="shared" ca="1" si="3"/>
        <v>5.6117034240246475E-7</v>
      </c>
      <c r="X37" s="7">
        <f t="shared" si="1"/>
        <v>8.3333333333333332E-3</v>
      </c>
      <c r="Y37" s="7">
        <f t="shared" ca="1" si="4"/>
        <v>-14.393241336867101</v>
      </c>
      <c r="Z37" s="7">
        <f t="shared" ca="1" si="5"/>
        <v>1727.1889604240521</v>
      </c>
      <c r="AA37" s="7">
        <f t="shared" ca="1" si="6"/>
        <v>5.7897544675973632E-4</v>
      </c>
      <c r="AB37" s="7">
        <f t="shared" ca="1" si="7"/>
        <v>0.21826860121791072</v>
      </c>
      <c r="AC37" s="5">
        <f t="shared" ca="1" si="8"/>
        <v>0.97699809970230567</v>
      </c>
    </row>
    <row r="38" spans="1:93" ht="14.25">
      <c r="A38" s="9">
        <v>38</v>
      </c>
      <c r="B38" s="9" t="str">
        <f t="shared" ca="1" si="22"/>
        <v>MICRO BOILER CONTROL PNL.</v>
      </c>
      <c r="C38" s="3">
        <f t="shared" ca="1" si="9"/>
        <v>0.43999999761581421</v>
      </c>
      <c r="D38" s="11">
        <f t="shared" ca="1" si="10"/>
        <v>2.3437392711639404</v>
      </c>
      <c r="E38" s="11">
        <f t="shared" ca="1" si="23"/>
        <v>1.6708199977874756</v>
      </c>
      <c r="F38" s="4">
        <f t="shared" ca="1" si="11"/>
        <v>0.98777828071403129</v>
      </c>
      <c r="G38" s="11">
        <f t="shared" ca="1" si="12"/>
        <v>2.1187713146209717</v>
      </c>
      <c r="H38" s="11">
        <f t="shared" ca="1" si="13"/>
        <v>1.5505102872848511</v>
      </c>
      <c r="I38" s="5">
        <f t="shared" ca="1" si="2"/>
        <v>0.99948440663365168</v>
      </c>
      <c r="J38" s="6"/>
      <c r="K38" s="12">
        <f t="shared" ca="1" si="14"/>
        <v>2411.0183715820313</v>
      </c>
      <c r="L38" s="12">
        <f t="shared" ca="1" si="15"/>
        <v>5.4404778460082071E-6</v>
      </c>
      <c r="M38" s="7">
        <f t="shared" ca="1" si="24"/>
        <v>2.2565061760347948E-9</v>
      </c>
      <c r="N38" s="7">
        <f t="shared" si="0"/>
        <v>8.3333333333333332E-3</v>
      </c>
      <c r="O38" s="7">
        <f t="shared" ca="1" si="16"/>
        <v>-19.909448159667765</v>
      </c>
      <c r="P38" s="7">
        <f t="shared" ca="1" si="17"/>
        <v>2389.1337791601318</v>
      </c>
      <c r="Q38" s="7">
        <f t="shared" ca="1" si="18"/>
        <v>4.1856174347488264E-4</v>
      </c>
      <c r="R38" s="7">
        <f t="shared" ca="1" si="19"/>
        <v>0.15779405980493122</v>
      </c>
      <c r="S38" s="4">
        <f t="shared" ca="1" si="20"/>
        <v>0.98777828071403129</v>
      </c>
      <c r="U38" s="12">
        <f t="shared" ca="1" si="25"/>
        <v>2411.0183715820313</v>
      </c>
      <c r="V38" s="12">
        <f t="shared" ca="1" si="21"/>
        <v>8.1415440777271872E-40</v>
      </c>
      <c r="W38" s="7">
        <f t="shared" ca="1" si="3"/>
        <v>3.3768071507414406E-43</v>
      </c>
      <c r="X38" s="7">
        <f t="shared" si="1"/>
        <v>8.3333333333333332E-3</v>
      </c>
      <c r="Y38" s="7">
        <f t="shared" ca="1" si="4"/>
        <v>-97.794228365651236</v>
      </c>
      <c r="Z38" s="7">
        <f t="shared" ca="1" si="5"/>
        <v>11735.307403878149</v>
      </c>
      <c r="AA38" s="7">
        <f t="shared" ca="1" si="6"/>
        <v>8.5212936106772254E-5</v>
      </c>
      <c r="AB38" s="7">
        <f t="shared" ca="1" si="7"/>
        <v>3.2124520087662263E-2</v>
      </c>
      <c r="AC38" s="5">
        <f t="shared" ca="1" si="8"/>
        <v>0.99948440663365168</v>
      </c>
    </row>
    <row r="39" spans="1:93" ht="14.25">
      <c r="A39" s="9">
        <v>39</v>
      </c>
      <c r="B39" s="9" t="str">
        <f t="shared" ca="1" si="22"/>
        <v>NO.1 440V FP</v>
      </c>
      <c r="C39" s="3">
        <f t="shared" ca="1" si="9"/>
        <v>0.43999999761581421</v>
      </c>
      <c r="D39" s="11">
        <f t="shared" ca="1" si="10"/>
        <v>134.91189575195313</v>
      </c>
      <c r="E39" s="11">
        <f t="shared" ca="1" si="23"/>
        <v>60.191135406494141</v>
      </c>
      <c r="F39" s="4">
        <f t="shared" ca="1" si="11"/>
        <v>0.16995997079252353</v>
      </c>
      <c r="G39" s="11">
        <f t="shared" ca="1" si="12"/>
        <v>88.27764892578125</v>
      </c>
      <c r="H39" s="11">
        <f t="shared" ca="1" si="13"/>
        <v>56.294040679931641</v>
      </c>
      <c r="I39" s="5">
        <f t="shared" ca="1" si="2"/>
        <v>0.54569048508116347</v>
      </c>
      <c r="J39" s="6"/>
      <c r="K39" s="12">
        <f t="shared" ca="1" si="14"/>
        <v>86754.371643066406</v>
      </c>
      <c r="L39" s="12">
        <f t="shared" ca="1" si="15"/>
        <v>50463.623046875</v>
      </c>
      <c r="M39" s="7">
        <f t="shared" ca="1" si="24"/>
        <v>0.58168392083453191</v>
      </c>
      <c r="N39" s="7">
        <f t="shared" si="0"/>
        <v>8.3333333333333332E-3</v>
      </c>
      <c r="O39" s="7">
        <f t="shared" ca="1" si="16"/>
        <v>-0.54182807012782408</v>
      </c>
      <c r="P39" s="7">
        <f t="shared" ca="1" si="17"/>
        <v>65.019368415338889</v>
      </c>
      <c r="Q39" s="7">
        <f t="shared" ca="1" si="18"/>
        <v>1.5380032509883431E-2</v>
      </c>
      <c r="R39" s="7">
        <f t="shared" ca="1" si="19"/>
        <v>5.7981356574026375</v>
      </c>
      <c r="S39" s="4">
        <f t="shared" ca="1" si="20"/>
        <v>0.16995997079252353</v>
      </c>
      <c r="U39" s="12">
        <f t="shared" ca="1" si="25"/>
        <v>86754.371643066406</v>
      </c>
      <c r="V39" s="12">
        <f t="shared" ca="1" si="21"/>
        <v>11215.538024902344</v>
      </c>
      <c r="W39" s="7">
        <f t="shared" ca="1" si="3"/>
        <v>0.12927922607804068</v>
      </c>
      <c r="X39" s="7">
        <f t="shared" si="1"/>
        <v>8.3333333333333332E-3</v>
      </c>
      <c r="Y39" s="7">
        <f t="shared" ca="1" si="4"/>
        <v>-2.0457806706285644</v>
      </c>
      <c r="Z39" s="7">
        <f t="shared" ca="1" si="5"/>
        <v>245.49368047542774</v>
      </c>
      <c r="AA39" s="7">
        <f t="shared" ca="1" si="6"/>
        <v>4.0734246114335036E-3</v>
      </c>
      <c r="AB39" s="7">
        <f t="shared" ca="1" si="7"/>
        <v>1.5356449001077623</v>
      </c>
      <c r="AC39" s="5">
        <f t="shared" ca="1" si="8"/>
        <v>0.54569048508116347</v>
      </c>
    </row>
    <row r="40" spans="1:93" ht="14.25">
      <c r="A40" s="9">
        <v>40</v>
      </c>
      <c r="B40" s="9" t="str">
        <f t="shared" ca="1" si="22"/>
        <v>NO.1 REEFER SWBD 2</v>
      </c>
      <c r="C40" s="3">
        <f t="shared" ca="1" si="9"/>
        <v>6.5999999046325684</v>
      </c>
      <c r="D40" s="11">
        <f t="shared" ca="1" si="10"/>
        <v>55.984649658203125</v>
      </c>
      <c r="E40" s="11">
        <f t="shared" ca="1" si="23"/>
        <v>22.155160903930664</v>
      </c>
      <c r="F40" s="4">
        <f t="shared" ca="1" si="11"/>
        <v>9.4219321656383997E-2</v>
      </c>
      <c r="G40" s="11">
        <f t="shared" ca="1" si="12"/>
        <v>35.557643890380859</v>
      </c>
      <c r="H40" s="11">
        <f t="shared" ca="1" si="13"/>
        <v>17.386756896972656</v>
      </c>
      <c r="I40" s="5">
        <f t="shared" ca="1" si="2"/>
        <v>0.31786517539076564</v>
      </c>
      <c r="J40" s="6"/>
      <c r="K40" s="12">
        <f t="shared" ca="1" si="14"/>
        <v>33510.353088378906</v>
      </c>
      <c r="L40" s="12">
        <f t="shared" ca="1" si="15"/>
        <v>24891.666412353516</v>
      </c>
      <c r="M40" s="7">
        <f t="shared" ca="1" si="24"/>
        <v>0.74280525623544458</v>
      </c>
      <c r="N40" s="7">
        <f t="shared" si="0"/>
        <v>8.3333333333333332E-3</v>
      </c>
      <c r="O40" s="7">
        <f t="shared" ca="1" si="16"/>
        <v>-0.29732137328273622</v>
      </c>
      <c r="P40" s="7">
        <f t="shared" ca="1" si="17"/>
        <v>35.678564793928345</v>
      </c>
      <c r="Q40" s="7">
        <f t="shared" ca="1" si="18"/>
        <v>2.8028033240007921E-2</v>
      </c>
      <c r="R40" s="7">
        <f t="shared" ca="1" si="19"/>
        <v>10.56631959856553</v>
      </c>
      <c r="S40" s="4">
        <f t="shared" ca="1" si="20"/>
        <v>9.4219321656383997E-2</v>
      </c>
      <c r="U40" s="12">
        <f t="shared" ca="1" si="25"/>
        <v>33510.353088378906</v>
      </c>
      <c r="V40" s="12">
        <f t="shared" ca="1" si="21"/>
        <v>11688.750267028809</v>
      </c>
      <c r="W40" s="7">
        <f t="shared" ca="1" si="3"/>
        <v>0.34881011955324231</v>
      </c>
      <c r="X40" s="7">
        <f t="shared" si="1"/>
        <v>8.3333333333333332E-3</v>
      </c>
      <c r="Y40" s="7">
        <f t="shared" ca="1" si="4"/>
        <v>-1.0532275748875404</v>
      </c>
      <c r="Z40" s="7">
        <f t="shared" ca="1" si="5"/>
        <v>126.38730898650485</v>
      </c>
      <c r="AA40" s="7">
        <f t="shared" ca="1" si="6"/>
        <v>7.9121868170068891E-3</v>
      </c>
      <c r="AB40" s="7">
        <f t="shared" ca="1" si="7"/>
        <v>2.9828241573766623</v>
      </c>
      <c r="AC40" s="5">
        <f t="shared" ca="1" si="8"/>
        <v>0.31786517539076564</v>
      </c>
    </row>
    <row r="41" spans="1:93" ht="14.25">
      <c r="A41" s="9">
        <v>41</v>
      </c>
      <c r="B41" s="9" t="str">
        <f t="shared" ca="1" si="22"/>
        <v>NO.1.REEFER SWBD 1</v>
      </c>
      <c r="C41" s="3">
        <f t="shared" ca="1" si="9"/>
        <v>6.5999999046325684</v>
      </c>
      <c r="D41" s="11">
        <f t="shared" ca="1" si="10"/>
        <v>55.984649658203125</v>
      </c>
      <c r="E41" s="11">
        <f t="shared" ca="1" si="23"/>
        <v>22.155160903930664</v>
      </c>
      <c r="F41" s="4">
        <f t="shared" ca="1" si="11"/>
        <v>9.4219321656383997E-2</v>
      </c>
      <c r="G41" s="11">
        <f t="shared" ca="1" si="12"/>
        <v>35.557643890380859</v>
      </c>
      <c r="H41" s="11">
        <f t="shared" ca="1" si="13"/>
        <v>17.386756896972656</v>
      </c>
      <c r="I41" s="5">
        <f t="shared" ca="1" si="2"/>
        <v>0.31786517539076564</v>
      </c>
      <c r="J41" s="6"/>
      <c r="K41" s="12">
        <f t="shared" ca="1" si="14"/>
        <v>33510.353088378906</v>
      </c>
      <c r="L41" s="12">
        <f t="shared" ca="1" si="15"/>
        <v>24891.666412353516</v>
      </c>
      <c r="M41" s="7">
        <f t="shared" ca="1" si="24"/>
        <v>0.74280525623544458</v>
      </c>
      <c r="N41" s="7">
        <f t="shared" si="0"/>
        <v>8.3333333333333332E-3</v>
      </c>
      <c r="O41" s="7">
        <f t="shared" ca="1" si="16"/>
        <v>-0.29732137328273622</v>
      </c>
      <c r="P41" s="7">
        <f t="shared" ca="1" si="17"/>
        <v>35.678564793928345</v>
      </c>
      <c r="Q41" s="7">
        <f t="shared" ca="1" si="18"/>
        <v>2.8028033240007921E-2</v>
      </c>
      <c r="R41" s="7">
        <f t="shared" ca="1" si="19"/>
        <v>10.56631959856553</v>
      </c>
      <c r="S41" s="4">
        <f t="shared" ca="1" si="20"/>
        <v>9.4219321656383997E-2</v>
      </c>
      <c r="U41" s="12">
        <f t="shared" ca="1" si="25"/>
        <v>33510.353088378906</v>
      </c>
      <c r="V41" s="12">
        <f t="shared" ca="1" si="21"/>
        <v>11688.750267028809</v>
      </c>
      <c r="W41" s="7">
        <f t="shared" ca="1" si="3"/>
        <v>0.34881011955324231</v>
      </c>
      <c r="X41" s="7">
        <f t="shared" si="1"/>
        <v>8.3333333333333332E-3</v>
      </c>
      <c r="Y41" s="7">
        <f t="shared" ca="1" si="4"/>
        <v>-1.0532275748875404</v>
      </c>
      <c r="Z41" s="7">
        <f t="shared" ca="1" si="5"/>
        <v>126.38730898650485</v>
      </c>
      <c r="AA41" s="7">
        <f t="shared" ca="1" si="6"/>
        <v>7.9121868170068891E-3</v>
      </c>
      <c r="AB41" s="7">
        <f t="shared" ca="1" si="7"/>
        <v>2.9828241573766623</v>
      </c>
      <c r="AC41" s="5">
        <f t="shared" ca="1" si="8"/>
        <v>0.31786517539076564</v>
      </c>
    </row>
    <row r="42" spans="1:93" ht="14.25">
      <c r="A42" s="9">
        <v>42</v>
      </c>
      <c r="B42" s="9" t="str">
        <f t="shared" ca="1" si="22"/>
        <v>NO.2 440V FP</v>
      </c>
      <c r="C42" s="3">
        <f t="shared" ca="1" si="9"/>
        <v>0.43999999761581421</v>
      </c>
      <c r="D42" s="11">
        <f t="shared" ca="1" si="10"/>
        <v>134.91189575195313</v>
      </c>
      <c r="E42" s="11">
        <f t="shared" ca="1" si="23"/>
        <v>60.191135406494141</v>
      </c>
      <c r="F42" s="4">
        <f t="shared" ca="1" si="11"/>
        <v>0.16995997079252353</v>
      </c>
      <c r="G42" s="11">
        <f t="shared" ca="1" si="12"/>
        <v>88.27764892578125</v>
      </c>
      <c r="H42" s="11">
        <f t="shared" ca="1" si="13"/>
        <v>56.294040679931641</v>
      </c>
      <c r="I42" s="5">
        <f t="shared" ca="1" si="2"/>
        <v>0.54569048508116347</v>
      </c>
      <c r="J42" s="6"/>
      <c r="K42" s="12">
        <f t="shared" ca="1" si="14"/>
        <v>86754.371643066406</v>
      </c>
      <c r="L42" s="12">
        <f t="shared" ca="1" si="15"/>
        <v>50463.623046875</v>
      </c>
      <c r="M42" s="7">
        <f t="shared" ca="1" si="24"/>
        <v>0.58168392083453191</v>
      </c>
      <c r="N42" s="7">
        <f t="shared" si="0"/>
        <v>8.3333333333333332E-3</v>
      </c>
      <c r="O42" s="7">
        <f t="shared" ca="1" si="16"/>
        <v>-0.54182807012782408</v>
      </c>
      <c r="P42" s="7">
        <f t="shared" ca="1" si="17"/>
        <v>65.019368415338889</v>
      </c>
      <c r="Q42" s="7">
        <f t="shared" ca="1" si="18"/>
        <v>1.5380032509883431E-2</v>
      </c>
      <c r="R42" s="7">
        <f t="shared" ca="1" si="19"/>
        <v>5.7981356574026375</v>
      </c>
      <c r="S42" s="4">
        <f t="shared" ca="1" si="20"/>
        <v>0.16995997079252353</v>
      </c>
      <c r="U42" s="12">
        <f t="shared" ca="1" si="25"/>
        <v>86754.371643066406</v>
      </c>
      <c r="V42" s="12">
        <f t="shared" ca="1" si="21"/>
        <v>11215.538024902344</v>
      </c>
      <c r="W42" s="7">
        <f t="shared" ca="1" si="3"/>
        <v>0.12927922607804068</v>
      </c>
      <c r="X42" s="7">
        <f t="shared" si="1"/>
        <v>8.3333333333333332E-3</v>
      </c>
      <c r="Y42" s="7">
        <f t="shared" ca="1" si="4"/>
        <v>-2.0457806706285644</v>
      </c>
      <c r="Z42" s="7">
        <f t="shared" ca="1" si="5"/>
        <v>245.49368047542774</v>
      </c>
      <c r="AA42" s="7">
        <f t="shared" ca="1" si="6"/>
        <v>4.0734246114335036E-3</v>
      </c>
      <c r="AB42" s="7">
        <f t="shared" ca="1" si="7"/>
        <v>1.5356449001077623</v>
      </c>
      <c r="AC42" s="5">
        <f t="shared" ca="1" si="8"/>
        <v>0.54569048508116347</v>
      </c>
    </row>
    <row r="43" spans="1:93" ht="14.25">
      <c r="A43" s="9">
        <v>43</v>
      </c>
      <c r="B43" s="9" t="str">
        <f t="shared" ca="1" si="22"/>
        <v>NO.2 REFFER SWBD 1</v>
      </c>
      <c r="C43" s="3">
        <f t="shared" ca="1" si="9"/>
        <v>6.5999999046325684</v>
      </c>
      <c r="D43" s="11">
        <f t="shared" ca="1" si="10"/>
        <v>55.984649658203125</v>
      </c>
      <c r="E43" s="11">
        <f t="shared" ca="1" si="23"/>
        <v>22.155160903930664</v>
      </c>
      <c r="F43" s="4">
        <f t="shared" ca="1" si="11"/>
        <v>9.4219321656383997E-2</v>
      </c>
      <c r="G43" s="11">
        <f t="shared" ca="1" si="12"/>
        <v>35.557643890380859</v>
      </c>
      <c r="H43" s="11">
        <f t="shared" ca="1" si="13"/>
        <v>17.386756896972656</v>
      </c>
      <c r="I43" s="5">
        <f t="shared" ca="1" si="2"/>
        <v>0.31786517539076564</v>
      </c>
      <c r="J43" s="6"/>
      <c r="K43" s="12">
        <f t="shared" ca="1" si="14"/>
        <v>33510.353088378906</v>
      </c>
      <c r="L43" s="12">
        <f t="shared" ca="1" si="15"/>
        <v>24891.666412353516</v>
      </c>
      <c r="M43" s="7">
        <f t="shared" ca="1" si="24"/>
        <v>0.74280525623544458</v>
      </c>
      <c r="N43" s="7">
        <f t="shared" si="0"/>
        <v>8.3333333333333332E-3</v>
      </c>
      <c r="O43" s="7">
        <f t="shared" ca="1" si="16"/>
        <v>-0.29732137328273622</v>
      </c>
      <c r="P43" s="7">
        <f t="shared" ca="1" si="17"/>
        <v>35.678564793928345</v>
      </c>
      <c r="Q43" s="7">
        <f t="shared" ca="1" si="18"/>
        <v>2.8028033240007921E-2</v>
      </c>
      <c r="R43" s="7">
        <f t="shared" ca="1" si="19"/>
        <v>10.56631959856553</v>
      </c>
      <c r="S43" s="4">
        <f t="shared" ca="1" si="20"/>
        <v>9.4219321656383997E-2</v>
      </c>
      <c r="U43" s="12">
        <f t="shared" ca="1" si="25"/>
        <v>33510.353088378906</v>
      </c>
      <c r="V43" s="12">
        <f t="shared" ca="1" si="21"/>
        <v>11688.750267028809</v>
      </c>
      <c r="W43" s="7">
        <f t="shared" ca="1" si="3"/>
        <v>0.34881011955324231</v>
      </c>
      <c r="X43" s="7">
        <f t="shared" si="1"/>
        <v>8.3333333333333332E-3</v>
      </c>
      <c r="Y43" s="7">
        <f t="shared" ca="1" si="4"/>
        <v>-1.0532275748875404</v>
      </c>
      <c r="Z43" s="7">
        <f t="shared" ca="1" si="5"/>
        <v>126.38730898650485</v>
      </c>
      <c r="AA43" s="7">
        <f t="shared" ca="1" si="6"/>
        <v>7.9121868170068891E-3</v>
      </c>
      <c r="AB43" s="7">
        <f t="shared" ca="1" si="7"/>
        <v>2.9828241573766623</v>
      </c>
      <c r="AC43" s="5">
        <f t="shared" ca="1" si="8"/>
        <v>0.31786517539076564</v>
      </c>
    </row>
    <row r="44" spans="1:93" ht="14.25">
      <c r="A44" s="9">
        <v>44</v>
      </c>
      <c r="B44" s="9" t="str">
        <f t="shared" ca="1" si="22"/>
        <v>NO.2 REFFER SWBD 2</v>
      </c>
      <c r="C44" s="3">
        <f t="shared" ca="1" si="9"/>
        <v>6.5999999046325684</v>
      </c>
      <c r="D44" s="11">
        <f t="shared" ca="1" si="10"/>
        <v>55.984649658203125</v>
      </c>
      <c r="E44" s="11">
        <f t="shared" ca="1" si="23"/>
        <v>22.155160903930664</v>
      </c>
      <c r="F44" s="4">
        <f t="shared" ca="1" si="11"/>
        <v>9.4219321656383997E-2</v>
      </c>
      <c r="G44" s="11">
        <f t="shared" ca="1" si="12"/>
        <v>35.557643890380859</v>
      </c>
      <c r="H44" s="11">
        <f t="shared" ca="1" si="13"/>
        <v>17.386756896972656</v>
      </c>
      <c r="I44" s="5">
        <f t="shared" ca="1" si="2"/>
        <v>0.31786517539076564</v>
      </c>
      <c r="J44" s="6"/>
      <c r="K44" s="12">
        <f t="shared" ca="1" si="14"/>
        <v>33510.353088378906</v>
      </c>
      <c r="L44" s="12">
        <f t="shared" ca="1" si="15"/>
        <v>24891.666412353516</v>
      </c>
      <c r="M44" s="7">
        <f t="shared" ca="1" si="24"/>
        <v>0.74280525623544458</v>
      </c>
      <c r="N44" s="7">
        <f t="shared" si="0"/>
        <v>8.3333333333333332E-3</v>
      </c>
      <c r="O44" s="7">
        <f t="shared" ca="1" si="16"/>
        <v>-0.29732137328273622</v>
      </c>
      <c r="P44" s="7">
        <f t="shared" ca="1" si="17"/>
        <v>35.678564793928345</v>
      </c>
      <c r="Q44" s="7">
        <f t="shared" ca="1" si="18"/>
        <v>2.8028033240007921E-2</v>
      </c>
      <c r="R44" s="7">
        <f t="shared" ca="1" si="19"/>
        <v>10.56631959856553</v>
      </c>
      <c r="S44" s="4">
        <f t="shared" ca="1" si="20"/>
        <v>9.4219321656383997E-2</v>
      </c>
      <c r="U44" s="12">
        <f t="shared" ca="1" si="25"/>
        <v>33510.353088378906</v>
      </c>
      <c r="V44" s="12">
        <f t="shared" ca="1" si="21"/>
        <v>11688.750267028809</v>
      </c>
      <c r="W44" s="7">
        <f t="shared" ca="1" si="3"/>
        <v>0.34881011955324231</v>
      </c>
      <c r="X44" s="7">
        <f t="shared" si="1"/>
        <v>8.3333333333333332E-3</v>
      </c>
      <c r="Y44" s="7">
        <f t="shared" ca="1" si="4"/>
        <v>-1.0532275748875404</v>
      </c>
      <c r="Z44" s="7">
        <f t="shared" ca="1" si="5"/>
        <v>126.38730898650485</v>
      </c>
      <c r="AA44" s="7">
        <f t="shared" ca="1" si="6"/>
        <v>7.9121868170068891E-3</v>
      </c>
      <c r="AB44" s="7">
        <f t="shared" ca="1" si="7"/>
        <v>2.9828241573766623</v>
      </c>
      <c r="AC44" s="5">
        <f t="shared" ca="1" si="8"/>
        <v>0.31786517539076564</v>
      </c>
    </row>
    <row r="45" spans="1:93" ht="14.25">
      <c r="A45" s="9">
        <v>45</v>
      </c>
      <c r="B45" s="9" t="str">
        <f t="shared" ca="1" si="22"/>
        <v>SG_OUT</v>
      </c>
      <c r="C45" s="3">
        <f t="shared" ca="1" si="9"/>
        <v>0.68999999761581421</v>
      </c>
      <c r="D45" s="11">
        <f t="shared" ca="1" si="10"/>
        <v>29.893957138061523</v>
      </c>
      <c r="E45" s="11">
        <f t="shared" ca="1" si="23"/>
        <v>12.20624828338623</v>
      </c>
      <c r="F45" s="4">
        <f t="shared" ca="1" si="11"/>
        <v>9.5560571968823171E-2</v>
      </c>
      <c r="G45" s="11">
        <f t="shared" ca="1" si="12"/>
        <v>20.399721145629883</v>
      </c>
      <c r="H45" s="11">
        <f t="shared" ca="1" si="13"/>
        <v>12.20624828338623</v>
      </c>
      <c r="I45" s="5">
        <f t="shared" ca="1" si="2"/>
        <v>0.44146147091159454</v>
      </c>
      <c r="J45" s="6"/>
      <c r="K45" s="12">
        <f t="shared" ca="1" si="14"/>
        <v>17262.241363525391</v>
      </c>
      <c r="L45" s="12">
        <f t="shared" ca="1" si="15"/>
        <v>12767.83275604248</v>
      </c>
      <c r="M45" s="7">
        <f t="shared" ca="1" si="24"/>
        <v>0.73963933692993866</v>
      </c>
      <c r="N45" s="7">
        <f t="shared" si="0"/>
        <v>8.3333333333333332E-3</v>
      </c>
      <c r="O45" s="7">
        <f t="shared" ca="1" si="16"/>
        <v>-0.30159259412050071</v>
      </c>
      <c r="P45" s="7">
        <f t="shared" ca="1" si="17"/>
        <v>36.191111294460086</v>
      </c>
      <c r="Q45" s="7">
        <f t="shared" ca="1" si="18"/>
        <v>2.7631094051347185E-2</v>
      </c>
      <c r="R45" s="7">
        <f t="shared" ca="1" si="19"/>
        <v>10.416677049883315</v>
      </c>
      <c r="S45" s="4">
        <f t="shared" ca="1" si="20"/>
        <v>9.5560571968823171E-2</v>
      </c>
      <c r="U45" s="12">
        <f t="shared" ca="1" si="25"/>
        <v>17262.241363525391</v>
      </c>
      <c r="V45" s="12">
        <f t="shared" ca="1" si="21"/>
        <v>3679.8033714294434</v>
      </c>
      <c r="W45" s="7">
        <f t="shared" ca="1" si="3"/>
        <v>0.21317065924039041</v>
      </c>
      <c r="X45" s="7">
        <f t="shared" si="1"/>
        <v>8.3333333333333332E-3</v>
      </c>
      <c r="Y45" s="7">
        <f t="shared" ca="1" si="4"/>
        <v>-1.5456622169847467</v>
      </c>
      <c r="Z45" s="7">
        <f t="shared" ca="1" si="5"/>
        <v>185.47946603816962</v>
      </c>
      <c r="AA45" s="7">
        <f t="shared" ca="1" si="6"/>
        <v>5.3914323852658225E-3</v>
      </c>
      <c r="AB45" s="7">
        <f t="shared" ca="1" si="7"/>
        <v>2.0325221248652645</v>
      </c>
      <c r="AC45" s="5">
        <f t="shared" ca="1" si="8"/>
        <v>0.44146147091159454</v>
      </c>
    </row>
    <row r="46" spans="1:93" ht="14.25">
      <c r="A46" s="9">
        <v>46</v>
      </c>
      <c r="B46" s="9" t="str">
        <f t="shared" ca="1" si="22"/>
        <v>STERNB</v>
      </c>
      <c r="C46" s="3">
        <f t="shared" ca="1" si="9"/>
        <v>6.5999999046325684</v>
      </c>
      <c r="D46" s="11">
        <f t="shared" ca="1" si="10"/>
        <v>49.092716217041016</v>
      </c>
      <c r="E46" s="11">
        <f t="shared" ca="1" si="23"/>
        <v>21.139303207397461</v>
      </c>
      <c r="F46" s="4">
        <f t="shared" ca="1" si="11"/>
        <v>0.15580735610152666</v>
      </c>
      <c r="G46" s="11">
        <f t="shared" ca="1" si="12"/>
        <v>27.022100448608398</v>
      </c>
      <c r="H46" s="11">
        <f t="shared" ca="1" si="13"/>
        <v>16.745498657226563</v>
      </c>
      <c r="I46" s="5">
        <f t="shared" ca="1" si="2"/>
        <v>0.54947033352992825</v>
      </c>
      <c r="J46" s="6"/>
      <c r="K46" s="12">
        <f t="shared" ca="1" si="14"/>
        <v>31885.868072509766</v>
      </c>
      <c r="L46" s="12">
        <f t="shared" ca="1" si="15"/>
        <v>19426.301956176758</v>
      </c>
      <c r="M46" s="7">
        <f t="shared" ca="1" si="24"/>
        <v>0.60924488278006272</v>
      </c>
      <c r="N46" s="7">
        <f t="shared" si="0"/>
        <v>8.3333333333333332E-3</v>
      </c>
      <c r="O46" s="7">
        <f t="shared" ca="1" si="16"/>
        <v>-0.49553498572413818</v>
      </c>
      <c r="P46" s="7">
        <f t="shared" ca="1" si="17"/>
        <v>59.464198286896583</v>
      </c>
      <c r="Q46" s="7">
        <f t="shared" ca="1" si="18"/>
        <v>1.6816841541784616E-2</v>
      </c>
      <c r="R46" s="7">
        <f t="shared" ca="1" si="19"/>
        <v>6.3397999013105037</v>
      </c>
      <c r="S46" s="4">
        <f t="shared" ca="1" si="20"/>
        <v>0.15580735610152666</v>
      </c>
      <c r="U46" s="12">
        <f t="shared" ca="1" si="25"/>
        <v>31885.868072509766</v>
      </c>
      <c r="V46" s="12">
        <f t="shared" ca="1" si="21"/>
        <v>4039.4682884216309</v>
      </c>
      <c r="W46" s="7">
        <f t="shared" ca="1" si="3"/>
        <v>0.1266852224074852</v>
      </c>
      <c r="X46" s="7">
        <f t="shared" si="1"/>
        <v>8.3333333333333332E-3</v>
      </c>
      <c r="Y46" s="7">
        <f t="shared" ca="1" si="4"/>
        <v>-2.0660498329681491</v>
      </c>
      <c r="Z46" s="7">
        <f t="shared" ca="1" si="5"/>
        <v>247.92597995617791</v>
      </c>
      <c r="AA46" s="7">
        <f t="shared" ca="1" si="6"/>
        <v>4.03346192350134E-3</v>
      </c>
      <c r="AB46" s="7">
        <f t="shared" ca="1" si="7"/>
        <v>1.5205793216887158</v>
      </c>
      <c r="AC46" s="5">
        <f t="shared" ca="1" si="8"/>
        <v>0.54947033352992825</v>
      </c>
    </row>
    <row r="47" spans="1:93" ht="14.25">
      <c r="A47" s="9">
        <v>47</v>
      </c>
      <c r="B47" s="9" t="str">
        <f t="shared" ca="1" si="22"/>
        <v>T3PB</v>
      </c>
      <c r="C47" s="3">
        <f t="shared" ca="1" si="9"/>
        <v>6.5999999046325684</v>
      </c>
      <c r="D47" s="11">
        <f t="shared" ca="1" si="10"/>
        <v>25.409086227416992</v>
      </c>
      <c r="E47" s="11">
        <f t="shared" ca="1" si="23"/>
        <v>16.183439254760742</v>
      </c>
      <c r="F47" s="4">
        <f t="shared" ca="1" si="11"/>
        <v>0.57145188506902433</v>
      </c>
      <c r="G47" s="11">
        <f t="shared" ca="1" si="12"/>
        <v>18.410377502441406</v>
      </c>
      <c r="H47" s="11">
        <f t="shared" ca="1" si="13"/>
        <v>13.429598808288574</v>
      </c>
      <c r="I47" s="5">
        <f t="shared" ca="1" si="2"/>
        <v>0.95184819151830846</v>
      </c>
      <c r="J47" s="6"/>
      <c r="K47" s="12">
        <f t="shared" ca="1" si="14"/>
        <v>24073.144912719727</v>
      </c>
      <c r="L47" s="12">
        <f t="shared" ca="1" si="15"/>
        <v>2700.5083560943604</v>
      </c>
      <c r="M47" s="7">
        <f t="shared" ca="1" si="24"/>
        <v>0.11217929214838358</v>
      </c>
      <c r="N47" s="7">
        <f t="shared" si="0"/>
        <v>8.3333333333333332E-3</v>
      </c>
      <c r="O47" s="7">
        <f t="shared" ca="1" si="16"/>
        <v>-2.1876568648845605</v>
      </c>
      <c r="P47" s="7">
        <f t="shared" ca="1" si="17"/>
        <v>262.51882378614727</v>
      </c>
      <c r="Q47" s="7">
        <f t="shared" ca="1" si="18"/>
        <v>3.8092506494491179E-3</v>
      </c>
      <c r="R47" s="7">
        <f t="shared" ca="1" si="19"/>
        <v>1.4360536627189797</v>
      </c>
      <c r="S47" s="4">
        <f t="shared" ca="1" si="20"/>
        <v>0.57145188506902433</v>
      </c>
      <c r="U47" s="12">
        <f t="shared" ca="1" si="25"/>
        <v>24073.144912719727</v>
      </c>
      <c r="V47" s="12">
        <f t="shared" ca="1" si="21"/>
        <v>1.3975613983348012</v>
      </c>
      <c r="W47" s="7">
        <f t="shared" ca="1" si="3"/>
        <v>5.8054791071205663E-5</v>
      </c>
      <c r="X47" s="7">
        <f t="shared" si="1"/>
        <v>8.3333333333333332E-3</v>
      </c>
      <c r="Y47" s="7">
        <f t="shared" ca="1" si="4"/>
        <v>-9.7541233196997101</v>
      </c>
      <c r="Z47" s="7">
        <f t="shared" ca="1" si="5"/>
        <v>1170.4947983639652</v>
      </c>
      <c r="AA47" s="7">
        <f t="shared" ca="1" si="6"/>
        <v>8.5433955058811814E-4</v>
      </c>
      <c r="AB47" s="7">
        <f t="shared" ca="1" si="7"/>
        <v>0.32207842269586051</v>
      </c>
      <c r="AC47" s="5">
        <f t="shared" ca="1" si="8"/>
        <v>0.95184819151830846</v>
      </c>
    </row>
    <row r="48" spans="1:93" ht="14.25">
      <c r="A48" s="9">
        <v>48</v>
      </c>
      <c r="B48" s="9" t="str">
        <f ca="1">INDIRECT("'SHEET1'!H"&amp;((ROW()-2)*85+88+2))</f>
        <v>T3SB</v>
      </c>
      <c r="C48" s="3">
        <f t="shared" ca="1" si="9"/>
        <v>0.43999999761581421</v>
      </c>
      <c r="D48" s="11">
        <f t="shared" ca="1" si="10"/>
        <v>56.921775817871094</v>
      </c>
      <c r="E48" s="11">
        <f t="shared" ca="1" si="23"/>
        <v>28.290201187133789</v>
      </c>
      <c r="F48" s="4">
        <f t="shared" ca="1" si="11"/>
        <v>0.26339905333620972</v>
      </c>
      <c r="G48" s="11">
        <f t="shared" ca="1" si="12"/>
        <v>37.661304473876953</v>
      </c>
      <c r="H48" s="11">
        <f t="shared" ca="1" si="13"/>
        <v>26.819650650024414</v>
      </c>
      <c r="I48" s="5">
        <f t="shared" ca="1" si="2"/>
        <v>0.76934188749655374</v>
      </c>
      <c r="J48" s="6"/>
      <c r="K48" s="12">
        <f t="shared" ca="1" si="14"/>
        <v>40623.306274414063</v>
      </c>
      <c r="L48" s="12">
        <f t="shared" ca="1" si="15"/>
        <v>17228.387832641602</v>
      </c>
      <c r="M48" s="7">
        <f t="shared" ca="1" si="24"/>
        <v>0.42410107430109956</v>
      </c>
      <c r="N48" s="7">
        <f t="shared" si="0"/>
        <v>8.3333333333333332E-3</v>
      </c>
      <c r="O48" s="7">
        <f t="shared" ca="1" si="16"/>
        <v>-0.85778346937322869</v>
      </c>
      <c r="P48" s="7">
        <f t="shared" ca="1" si="17"/>
        <v>102.93401632478745</v>
      </c>
      <c r="Q48" s="7">
        <f t="shared" ca="1" si="18"/>
        <v>9.714961445249571E-3</v>
      </c>
      <c r="R48" s="7">
        <f t="shared" ca="1" si="19"/>
        <v>3.6624541807564959</v>
      </c>
      <c r="S48" s="4">
        <f t="shared" ca="1" si="20"/>
        <v>0.26339905333620972</v>
      </c>
      <c r="U48" s="12">
        <f t="shared" ca="1" si="25"/>
        <v>40623.306274414063</v>
      </c>
      <c r="V48" s="12">
        <f t="shared" ca="1" si="21"/>
        <v>924.01248216629028</v>
      </c>
      <c r="W48" s="7">
        <f t="shared" ca="1" si="3"/>
        <v>2.2745870952120526E-2</v>
      </c>
      <c r="X48" s="7">
        <f t="shared" si="1"/>
        <v>8.3333333333333332E-3</v>
      </c>
      <c r="Y48" s="7">
        <f t="shared" ca="1" si="4"/>
        <v>-3.7833716466677672</v>
      </c>
      <c r="Z48" s="7">
        <f t="shared" ca="1" si="5"/>
        <v>454.00459760013206</v>
      </c>
      <c r="AA48" s="7">
        <f t="shared" ca="1" si="6"/>
        <v>2.2026208661454073E-3</v>
      </c>
      <c r="AB48" s="7">
        <f t="shared" ca="1" si="7"/>
        <v>0.8303685038071198</v>
      </c>
      <c r="AC48" s="5">
        <f t="shared" ca="1" si="8"/>
        <v>0.76934188749655374</v>
      </c>
    </row>
    <row r="49" spans="1:29" ht="14.25">
      <c r="A49" s="9">
        <v>49</v>
      </c>
      <c r="B49" s="9" t="str">
        <f t="shared" ca="1" si="22"/>
        <v>T4PB</v>
      </c>
      <c r="C49" s="3">
        <f t="shared" ca="1" si="9"/>
        <v>6.5999999046325684</v>
      </c>
      <c r="D49" s="11">
        <f t="shared" ca="1" si="10"/>
        <v>23.934940338134766</v>
      </c>
      <c r="E49" s="11">
        <f t="shared" ca="1" si="23"/>
        <v>15.519014358520508</v>
      </c>
      <c r="F49" s="4">
        <f t="shared" ca="1" si="11"/>
        <v>0.60186660290888483</v>
      </c>
      <c r="G49" s="11">
        <f t="shared" ca="1" si="12"/>
        <v>17.765548706054688</v>
      </c>
      <c r="H49" s="11">
        <f t="shared" ca="1" si="13"/>
        <v>12.961421012878418</v>
      </c>
      <c r="I49" s="5">
        <f t="shared" ca="1" si="2"/>
        <v>0.95425665105105628</v>
      </c>
      <c r="J49" s="6"/>
      <c r="K49" s="12">
        <f t="shared" ca="1" si="14"/>
        <v>23042.40608215332</v>
      </c>
      <c r="L49" s="12">
        <f t="shared" ca="1" si="15"/>
        <v>2159.0282917022705</v>
      </c>
      <c r="M49" s="7">
        <f t="shared" ca="1" si="24"/>
        <v>9.3698040213537837E-2</v>
      </c>
      <c r="N49" s="7">
        <f t="shared" si="0"/>
        <v>8.3333333333333332E-3</v>
      </c>
      <c r="O49" s="7">
        <f t="shared" ca="1" si="16"/>
        <v>-2.3676780055003799</v>
      </c>
      <c r="P49" s="7">
        <f t="shared" ca="1" si="17"/>
        <v>284.12136066004558</v>
      </c>
      <c r="Q49" s="7">
        <f t="shared" ca="1" si="18"/>
        <v>3.519622733316807E-3</v>
      </c>
      <c r="R49" s="7">
        <f t="shared" ca="1" si="19"/>
        <v>1.3268665106874851</v>
      </c>
      <c r="S49" s="4">
        <f t="shared" ca="1" si="20"/>
        <v>0.60186660290888483</v>
      </c>
      <c r="U49" s="12">
        <f t="shared" ca="1" si="25"/>
        <v>23042.40608215332</v>
      </c>
      <c r="V49" s="12">
        <f t="shared" ca="1" si="21"/>
        <v>1.0185083374381065</v>
      </c>
      <c r="W49" s="7">
        <f t="shared" ca="1" si="3"/>
        <v>4.4201475045913548E-5</v>
      </c>
      <c r="X49" s="7">
        <f t="shared" si="1"/>
        <v>8.3333333333333332E-3</v>
      </c>
      <c r="Y49" s="7">
        <f t="shared" ca="1" si="4"/>
        <v>-10.026752397357965</v>
      </c>
      <c r="Z49" s="7">
        <f t="shared" ca="1" si="5"/>
        <v>1203.2102876829558</v>
      </c>
      <c r="AA49" s="7">
        <f t="shared" ca="1" si="6"/>
        <v>8.311099150637404E-4</v>
      </c>
      <c r="AB49" s="7">
        <f t="shared" ca="1" si="7"/>
        <v>0.31332105641878605</v>
      </c>
      <c r="AC49" s="5">
        <f t="shared" ca="1" si="8"/>
        <v>0.95425665105105628</v>
      </c>
    </row>
    <row r="50" spans="1:29" ht="14.25">
      <c r="A50" s="9">
        <v>50</v>
      </c>
      <c r="B50" s="9" t="str">
        <f t="shared" ca="1" si="22"/>
        <v>T4SB</v>
      </c>
      <c r="C50" s="3">
        <f t="shared" ca="1" si="9"/>
        <v>0.43999999761581421</v>
      </c>
      <c r="D50" s="11">
        <f t="shared" ca="1" si="10"/>
        <v>56.477642059326172</v>
      </c>
      <c r="E50" s="11">
        <f t="shared" ca="1" si="23"/>
        <v>28.221817016601563</v>
      </c>
      <c r="F50" s="4">
        <f t="shared" ca="1" si="11"/>
        <v>0.2685339375017286</v>
      </c>
      <c r="G50" s="11">
        <f t="shared" ca="1" si="12"/>
        <v>37.484378814697266</v>
      </c>
      <c r="H50" s="11">
        <f t="shared" ca="1" si="13"/>
        <v>26.754053115844727</v>
      </c>
      <c r="I50" s="5">
        <f t="shared" ca="1" si="2"/>
        <v>0.77725689701685585</v>
      </c>
      <c r="J50" s="6"/>
      <c r="K50" s="12">
        <f t="shared" ca="1" si="14"/>
        <v>40525.375366210938</v>
      </c>
      <c r="L50" s="12">
        <f t="shared" ca="1" si="15"/>
        <v>16880.117416381836</v>
      </c>
      <c r="M50" s="7">
        <f t="shared" ca="1" si="24"/>
        <v>0.4165320435367531</v>
      </c>
      <c r="N50" s="7">
        <f t="shared" si="0"/>
        <v>8.3333333333333332E-3</v>
      </c>
      <c r="O50" s="7">
        <f t="shared" ca="1" si="16"/>
        <v>-0.87579188507229278</v>
      </c>
      <c r="P50" s="7">
        <f t="shared" ca="1" si="17"/>
        <v>105.09502620867514</v>
      </c>
      <c r="Q50" s="7">
        <f t="shared" ca="1" si="18"/>
        <v>9.5151981599435036E-3</v>
      </c>
      <c r="R50" s="7">
        <f t="shared" ca="1" si="19"/>
        <v>3.5871451964075556</v>
      </c>
      <c r="S50" s="4">
        <f t="shared" ca="1" si="20"/>
        <v>0.2685339375017286</v>
      </c>
      <c r="U50" s="12">
        <f t="shared" ca="1" si="25"/>
        <v>40525.375366210938</v>
      </c>
      <c r="V50" s="12">
        <f t="shared" ca="1" si="21"/>
        <v>836.0939621925354</v>
      </c>
      <c r="W50" s="7">
        <f t="shared" ca="1" si="3"/>
        <v>2.0631368732235113E-2</v>
      </c>
      <c r="X50" s="7">
        <f t="shared" si="1"/>
        <v>8.3333333333333332E-3</v>
      </c>
      <c r="Y50" s="7">
        <f t="shared" ca="1" si="4"/>
        <v>-3.8809426074088313</v>
      </c>
      <c r="Z50" s="7">
        <f t="shared" ca="1" si="5"/>
        <v>465.71311288905974</v>
      </c>
      <c r="AA50" s="7">
        <f t="shared" ca="1" si="6"/>
        <v>2.1472446712880421E-3</v>
      </c>
      <c r="AB50" s="7">
        <f t="shared" ca="1" si="7"/>
        <v>0.80949217017340125</v>
      </c>
      <c r="AC50" s="5">
        <f t="shared" ca="1" si="8"/>
        <v>0.77725689701685585</v>
      </c>
    </row>
    <row r="51" spans="1:29" ht="14.25">
      <c r="A51" s="9">
        <v>51</v>
      </c>
      <c r="B51" s="9" t="str">
        <f t="shared" ca="1" si="22"/>
        <v>T5PB</v>
      </c>
      <c r="C51" s="3">
        <f t="shared" ca="1" si="9"/>
        <v>6.5999999046325684</v>
      </c>
      <c r="D51" s="11">
        <f t="shared" ca="1" si="10"/>
        <v>28.001230239868164</v>
      </c>
      <c r="E51" s="11">
        <f t="shared" ca="1" si="23"/>
        <v>17.223541259765625</v>
      </c>
      <c r="F51" s="4">
        <f t="shared" ca="1" si="11"/>
        <v>0.51806203793475625</v>
      </c>
      <c r="G51" s="11">
        <f t="shared" ca="1" si="12"/>
        <v>19.401727676391602</v>
      </c>
      <c r="H51" s="11">
        <f t="shared" ca="1" si="13"/>
        <v>14.147729873657227</v>
      </c>
      <c r="I51" s="5">
        <f t="shared" ca="1" si="2"/>
        <v>0.94163585900787772</v>
      </c>
      <c r="J51" s="6"/>
      <c r="K51" s="12">
        <f t="shared" ca="1" si="14"/>
        <v>25695.941925048828</v>
      </c>
      <c r="L51" s="12">
        <f t="shared" ca="1" si="15"/>
        <v>3832.5910568237305</v>
      </c>
      <c r="M51" s="7">
        <f t="shared" ca="1" si="24"/>
        <v>0.14915160798552621</v>
      </c>
      <c r="N51" s="7">
        <f t="shared" si="0"/>
        <v>8.3333333333333332E-3</v>
      </c>
      <c r="O51" s="7">
        <f t="shared" ca="1" si="16"/>
        <v>-1.9027919870836763</v>
      </c>
      <c r="P51" s="7">
        <f t="shared" ca="1" si="17"/>
        <v>228.33503845004114</v>
      </c>
      <c r="Q51" s="7">
        <f t="shared" ca="1" si="18"/>
        <v>4.3795293389402266E-3</v>
      </c>
      <c r="R51" s="7">
        <f t="shared" ca="1" si="19"/>
        <v>1.6510436636874695</v>
      </c>
      <c r="S51" s="4">
        <f t="shared" ca="1" si="20"/>
        <v>0.51806203793475625</v>
      </c>
      <c r="U51" s="12">
        <f t="shared" ca="1" si="25"/>
        <v>25695.941925048828</v>
      </c>
      <c r="V51" s="12">
        <f t="shared" ca="1" si="21"/>
        <v>3.921107854694128</v>
      </c>
      <c r="W51" s="7">
        <f t="shared" ca="1" si="3"/>
        <v>1.5259638530206078E-4</v>
      </c>
      <c r="X51" s="7">
        <f t="shared" si="1"/>
        <v>8.3333333333333332E-3</v>
      </c>
      <c r="Y51" s="7">
        <f t="shared" ca="1" si="4"/>
        <v>-8.7877141267990506</v>
      </c>
      <c r="Z51" s="7">
        <f t="shared" ca="1" si="5"/>
        <v>1054.5256952158861</v>
      </c>
      <c r="AA51" s="7">
        <f t="shared" ca="1" si="6"/>
        <v>9.4829363052673326E-4</v>
      </c>
      <c r="AB51" s="7">
        <f t="shared" ca="1" si="7"/>
        <v>0.35749827637305343</v>
      </c>
      <c r="AC51" s="5">
        <f t="shared" ca="1" si="8"/>
        <v>0.94163585900787772</v>
      </c>
    </row>
    <row r="52" spans="1:29" ht="14.25">
      <c r="A52" s="9">
        <v>52</v>
      </c>
      <c r="B52" s="9" t="str">
        <f t="shared" ca="1" si="22"/>
        <v>T5SB</v>
      </c>
      <c r="C52" s="3">
        <f t="shared" ca="1" si="9"/>
        <v>0.43999999761581421</v>
      </c>
      <c r="D52" s="11">
        <f t="shared" ca="1" si="10"/>
        <v>43.952194213867188</v>
      </c>
      <c r="E52" s="11">
        <f t="shared" ca="1" si="23"/>
        <v>19.572677612304688</v>
      </c>
      <c r="F52" s="4">
        <f t="shared" ca="1" si="11"/>
        <v>0.16750608031186978</v>
      </c>
      <c r="G52" s="11">
        <f t="shared" ca="1" si="12"/>
        <v>29.432346343994141</v>
      </c>
      <c r="H52" s="11">
        <f t="shared" ca="1" si="13"/>
        <v>18.486373901367188</v>
      </c>
      <c r="I52" s="5">
        <f t="shared" ca="1" si="2"/>
        <v>0.52105025905770097</v>
      </c>
      <c r="J52" s="6"/>
      <c r="K52" s="12">
        <f t="shared" ca="1" si="14"/>
        <v>28125.743865966797</v>
      </c>
      <c r="L52" s="12">
        <f t="shared" ca="1" si="15"/>
        <v>16492.532730102539</v>
      </c>
      <c r="M52" s="7">
        <f t="shared" ca="1" si="24"/>
        <v>0.58638565467628823</v>
      </c>
      <c r="N52" s="7">
        <f t="shared" si="0"/>
        <v>8.3333333333333332E-3</v>
      </c>
      <c r="O52" s="7">
        <f t="shared" ca="1" si="16"/>
        <v>-0.53377759208497189</v>
      </c>
      <c r="P52" s="7">
        <f t="shared" ca="1" si="17"/>
        <v>64.053311050196626</v>
      </c>
      <c r="Q52" s="7">
        <f t="shared" ca="1" si="18"/>
        <v>1.5611995439491497E-2</v>
      </c>
      <c r="R52" s="7">
        <f t="shared" ca="1" si="19"/>
        <v>5.8855836216700608</v>
      </c>
      <c r="S52" s="4">
        <f t="shared" ca="1" si="20"/>
        <v>0.16750608031186978</v>
      </c>
      <c r="U52" s="12">
        <f t="shared" ca="1" si="25"/>
        <v>28125.743865966797</v>
      </c>
      <c r="V52" s="12">
        <f t="shared" ca="1" si="21"/>
        <v>4132.3394775390625</v>
      </c>
      <c r="W52" s="7">
        <f t="shared" ca="1" si="3"/>
        <v>0.14692373994557165</v>
      </c>
      <c r="X52" s="7">
        <f t="shared" si="1"/>
        <v>8.3333333333333332E-3</v>
      </c>
      <c r="Y52" s="7">
        <f t="shared" ca="1" si="4"/>
        <v>-1.9178416026946301</v>
      </c>
      <c r="Z52" s="7">
        <f t="shared" ca="1" si="5"/>
        <v>230.14099232335562</v>
      </c>
      <c r="AA52" s="7">
        <f t="shared" ca="1" si="6"/>
        <v>4.3451624584766166E-3</v>
      </c>
      <c r="AB52" s="7">
        <f t="shared" ca="1" si="7"/>
        <v>1.6380876549845163</v>
      </c>
      <c r="AC52" s="5">
        <f t="shared" ca="1" si="8"/>
        <v>0.52105025905770097</v>
      </c>
    </row>
    <row r="53" spans="1:29" ht="14.25">
      <c r="A53" s="9">
        <v>53</v>
      </c>
      <c r="B53" s="9" t="str">
        <f t="shared" ca="1" si="22"/>
        <v>T6PB</v>
      </c>
      <c r="C53" s="3">
        <f t="shared" ca="1" si="9"/>
        <v>6.5999999046325684</v>
      </c>
      <c r="D53" s="11">
        <f t="shared" ca="1" si="10"/>
        <v>26.203433990478516</v>
      </c>
      <c r="E53" s="11">
        <f t="shared" ca="1" si="23"/>
        <v>16.515325546264648</v>
      </c>
      <c r="F53" s="4">
        <f t="shared" ca="1" si="11"/>
        <v>0.5546504710750465</v>
      </c>
      <c r="G53" s="11">
        <f t="shared" ca="1" si="12"/>
        <v>18.727388381958008</v>
      </c>
      <c r="H53" s="11">
        <f t="shared" ca="1" si="13"/>
        <v>13.659477233886719</v>
      </c>
      <c r="I53" s="5">
        <f t="shared" ca="1" si="2"/>
        <v>0.94771762527143888</v>
      </c>
      <c r="J53" s="6"/>
      <c r="K53" s="12">
        <f t="shared" ca="1" si="14"/>
        <v>24590.389251708984</v>
      </c>
      <c r="L53" s="12">
        <f t="shared" ca="1" si="15"/>
        <v>3028.9976596832275</v>
      </c>
      <c r="M53" s="7">
        <f t="shared" ca="1" si="24"/>
        <v>0.12317810949140295</v>
      </c>
      <c r="N53" s="7">
        <f t="shared" si="0"/>
        <v>8.3333333333333332E-3</v>
      </c>
      <c r="O53" s="7">
        <f t="shared" ca="1" si="16"/>
        <v>-2.0941239263698099</v>
      </c>
      <c r="P53" s="7">
        <f t="shared" ca="1" si="17"/>
        <v>251.29487116437718</v>
      </c>
      <c r="Q53" s="7">
        <f t="shared" ca="1" si="18"/>
        <v>3.9793888166777553E-3</v>
      </c>
      <c r="R53" s="7">
        <f t="shared" ca="1" si="19"/>
        <v>1.500194240670266</v>
      </c>
      <c r="S53" s="4">
        <f t="shared" ca="1" si="20"/>
        <v>0.5546504710750465</v>
      </c>
      <c r="U53" s="12">
        <f t="shared" ca="1" si="25"/>
        <v>24590.389251708984</v>
      </c>
      <c r="V53" s="12">
        <f t="shared" ca="1" si="21"/>
        <v>2.1814079955220222</v>
      </c>
      <c r="W53" s="7">
        <f t="shared" ca="1" si="3"/>
        <v>8.8709778978810541E-5</v>
      </c>
      <c r="X53" s="7">
        <f t="shared" si="1"/>
        <v>8.3333333333333332E-3</v>
      </c>
      <c r="Y53" s="7">
        <f t="shared" ca="1" si="4"/>
        <v>-9.3301404269374117</v>
      </c>
      <c r="Z53" s="7">
        <f t="shared" ca="1" si="5"/>
        <v>1119.6168512324894</v>
      </c>
      <c r="AA53" s="7">
        <f t="shared" ca="1" si="6"/>
        <v>8.9316269123601208E-4</v>
      </c>
      <c r="AB53" s="7">
        <f t="shared" ca="1" si="7"/>
        <v>0.33671440190970531</v>
      </c>
      <c r="AC53" s="5">
        <f t="shared" ca="1" si="8"/>
        <v>0.94771762527143888</v>
      </c>
    </row>
    <row r="54" spans="1:29" ht="14.25">
      <c r="A54" s="9">
        <v>54</v>
      </c>
      <c r="B54" s="9" t="str">
        <f t="shared" ca="1" si="22"/>
        <v>T6SB</v>
      </c>
      <c r="C54" s="3">
        <f t="shared" ca="1" si="9"/>
        <v>0.43999999761581421</v>
      </c>
      <c r="D54" s="11">
        <f t="shared" ca="1" si="10"/>
        <v>43.715847015380859</v>
      </c>
      <c r="E54" s="11">
        <f t="shared" ca="1" si="23"/>
        <v>19.553506851196289</v>
      </c>
      <c r="F54" s="4">
        <f t="shared" ca="1" si="11"/>
        <v>0.1711061865976658</v>
      </c>
      <c r="G54" s="11">
        <f t="shared" ca="1" si="12"/>
        <v>29.144081115722656</v>
      </c>
      <c r="H54" s="11">
        <f t="shared" ca="1" si="13"/>
        <v>18.467649459838867</v>
      </c>
      <c r="I54" s="5">
        <f t="shared" ca="1" si="2"/>
        <v>0.53370937432820653</v>
      </c>
      <c r="J54" s="6"/>
      <c r="K54" s="12">
        <f t="shared" ca="1" si="14"/>
        <v>28098.445892333984</v>
      </c>
      <c r="L54" s="12">
        <f t="shared" ca="1" si="15"/>
        <v>16283.010482788086</v>
      </c>
      <c r="M54" s="7">
        <f t="shared" ca="1" si="24"/>
        <v>0.57949861516115131</v>
      </c>
      <c r="N54" s="7">
        <f t="shared" si="0"/>
        <v>8.3333333333333332E-3</v>
      </c>
      <c r="O54" s="7">
        <f t="shared" ca="1" si="16"/>
        <v>-0.54559200591847112</v>
      </c>
      <c r="P54" s="7">
        <f t="shared" ca="1" si="17"/>
        <v>65.471040710216542</v>
      </c>
      <c r="Q54" s="7">
        <f t="shared" ca="1" si="18"/>
        <v>1.5273928582044875E-2</v>
      </c>
      <c r="R54" s="7">
        <f t="shared" ca="1" si="19"/>
        <v>5.7581354189768819</v>
      </c>
      <c r="S54" s="4">
        <f t="shared" ca="1" si="20"/>
        <v>0.1711061865976658</v>
      </c>
      <c r="U54" s="12">
        <f t="shared" ca="1" si="25"/>
        <v>28098.445892333984</v>
      </c>
      <c r="V54" s="12">
        <f t="shared" ca="1" si="21"/>
        <v>3869.1089153289795</v>
      </c>
      <c r="W54" s="7">
        <f t="shared" ca="1" si="3"/>
        <v>0.13769832431851958</v>
      </c>
      <c r="X54" s="7">
        <f t="shared" si="1"/>
        <v>8.3333333333333332E-3</v>
      </c>
      <c r="Y54" s="7">
        <f t="shared" ca="1" si="4"/>
        <v>-1.9826900423955036</v>
      </c>
      <c r="Z54" s="7">
        <f t="shared" ca="1" si="5"/>
        <v>237.92280508746043</v>
      </c>
      <c r="AA54" s="7">
        <f t="shared" ca="1" si="6"/>
        <v>4.2030439227227498E-3</v>
      </c>
      <c r="AB54" s="7">
        <f t="shared" ca="1" si="7"/>
        <v>1.5845102292409219</v>
      </c>
      <c r="AC54" s="5">
        <f t="shared" ca="1" si="8"/>
        <v>0.53370937432820653</v>
      </c>
    </row>
    <row r="55" spans="1:29" ht="14.25">
      <c r="A55" s="9">
        <v>55</v>
      </c>
      <c r="B55" s="9" t="str">
        <f t="shared" ca="1" si="22"/>
        <v>T7PB</v>
      </c>
      <c r="C55" s="3">
        <f t="shared" ca="1" si="9"/>
        <v>6.5999999046325684</v>
      </c>
      <c r="D55" s="11">
        <f t="shared" ca="1" si="10"/>
        <v>33.903621673583984</v>
      </c>
      <c r="E55" s="11">
        <f t="shared" ca="1" si="23"/>
        <v>19.077425003051758</v>
      </c>
      <c r="F55" s="4">
        <f t="shared" ca="1" si="11"/>
        <v>0.40442364941523157</v>
      </c>
      <c r="G55" s="11">
        <f t="shared" ca="1" si="12"/>
        <v>21.155721664428711</v>
      </c>
      <c r="H55" s="11">
        <f t="shared" ca="1" si="13"/>
        <v>15.392580032348633</v>
      </c>
      <c r="I55" s="5">
        <f t="shared" ca="1" si="2"/>
        <v>0.90131119442070817</v>
      </c>
      <c r="J55" s="6"/>
      <c r="K55" s="12">
        <f t="shared" ca="1" si="14"/>
        <v>28612.424850463867</v>
      </c>
      <c r="L55" s="12">
        <f t="shared" ca="1" si="15"/>
        <v>7132.2641372680664</v>
      </c>
      <c r="M55" s="7">
        <f t="shared" ca="1" si="24"/>
        <v>0.24927157256133212</v>
      </c>
      <c r="N55" s="7">
        <f t="shared" si="0"/>
        <v>8.3333333333333332E-3</v>
      </c>
      <c r="O55" s="7">
        <f t="shared" ca="1" si="16"/>
        <v>-1.389212323990402</v>
      </c>
      <c r="P55" s="7">
        <f t="shared" ca="1" si="17"/>
        <v>166.70547887884823</v>
      </c>
      <c r="Q55" s="7">
        <f t="shared" ca="1" si="18"/>
        <v>5.9986030856654772E-3</v>
      </c>
      <c r="R55" s="7">
        <f t="shared" ca="1" si="19"/>
        <v>2.2614200862873273</v>
      </c>
      <c r="S55" s="4">
        <f t="shared" ca="1" si="20"/>
        <v>0.40442364941523157</v>
      </c>
      <c r="U55" s="12">
        <f t="shared" ca="1" si="25"/>
        <v>28612.424850463867</v>
      </c>
      <c r="V55" s="12">
        <f t="shared" ca="1" si="21"/>
        <v>41.463479399681091</v>
      </c>
      <c r="W55" s="7">
        <f t="shared" ca="1" si="3"/>
        <v>1.4491424483028003E-3</v>
      </c>
      <c r="X55" s="7">
        <f t="shared" si="1"/>
        <v>8.3333333333333332E-3</v>
      </c>
      <c r="Y55" s="7">
        <f t="shared" ca="1" si="4"/>
        <v>-6.5367833124680539</v>
      </c>
      <c r="Z55" s="7">
        <f t="shared" ca="1" si="5"/>
        <v>784.41399749616653</v>
      </c>
      <c r="AA55" s="7">
        <f t="shared" ca="1" si="6"/>
        <v>1.2748370161572583E-3</v>
      </c>
      <c r="AB55" s="7">
        <f t="shared" ca="1" si="7"/>
        <v>0.48060223253807699</v>
      </c>
      <c r="AC55" s="5">
        <f t="shared" ca="1" si="8"/>
        <v>0.90131119442070817</v>
      </c>
    </row>
    <row r="56" spans="1:29" ht="14.25">
      <c r="A56" s="9">
        <v>56</v>
      </c>
      <c r="B56" s="9" t="str">
        <f t="shared" ca="1" si="22"/>
        <v>T7SB</v>
      </c>
      <c r="C56" s="3">
        <f t="shared" ca="1" si="9"/>
        <v>0.43999999761581421</v>
      </c>
      <c r="D56" s="11">
        <f t="shared" ca="1" si="10"/>
        <v>44.55657958984375</v>
      </c>
      <c r="E56" s="11">
        <f t="shared" ca="1" si="23"/>
        <v>19.619384765625</v>
      </c>
      <c r="F56" s="4">
        <f t="shared" ca="1" si="11"/>
        <v>0.15839915089723541</v>
      </c>
      <c r="G56" s="11">
        <f t="shared" ca="1" si="12"/>
        <v>30.237651824951172</v>
      </c>
      <c r="H56" s="11">
        <f t="shared" ca="1" si="13"/>
        <v>18.532041549682617</v>
      </c>
      <c r="I56" s="5">
        <f t="shared" ca="1" si="2"/>
        <v>0.48761413403922133</v>
      </c>
      <c r="J56" s="6"/>
      <c r="K56" s="12">
        <f t="shared" ca="1" si="14"/>
        <v>28192.455291748047</v>
      </c>
      <c r="L56" s="12">
        <f t="shared" ca="1" si="15"/>
        <v>17031.524658203125</v>
      </c>
      <c r="M56" s="7">
        <f t="shared" ca="1" si="24"/>
        <v>0.60411640213501605</v>
      </c>
      <c r="N56" s="7">
        <f t="shared" si="0"/>
        <v>8.3333333333333332E-3</v>
      </c>
      <c r="O56" s="7">
        <f t="shared" ca="1" si="16"/>
        <v>-0.50398838084861519</v>
      </c>
      <c r="P56" s="7">
        <f t="shared" ca="1" si="17"/>
        <v>60.478605701833821</v>
      </c>
      <c r="Q56" s="7">
        <f t="shared" ca="1" si="18"/>
        <v>1.6534772724922098E-2</v>
      </c>
      <c r="R56" s="7">
        <f t="shared" ca="1" si="19"/>
        <v>6.2334624625670578</v>
      </c>
      <c r="S56" s="4">
        <f t="shared" ca="1" si="20"/>
        <v>0.15839915089723541</v>
      </c>
      <c r="U56" s="12">
        <f t="shared" ca="1" si="25"/>
        <v>28192.455291748047</v>
      </c>
      <c r="V56" s="12">
        <f t="shared" ca="1" si="21"/>
        <v>4876.5449523925781</v>
      </c>
      <c r="W56" s="7">
        <f t="shared" ca="1" si="3"/>
        <v>0.17297340376806225</v>
      </c>
      <c r="X56" s="7">
        <f t="shared" si="1"/>
        <v>8.3333333333333332E-3</v>
      </c>
      <c r="Y56" s="7">
        <f t="shared" ca="1" si="4"/>
        <v>-1.7546174317475898</v>
      </c>
      <c r="Z56" s="7">
        <f t="shared" ca="1" si="5"/>
        <v>210.55409180971077</v>
      </c>
      <c r="AA56" s="7">
        <f t="shared" ca="1" si="6"/>
        <v>4.7493733862163769E-3</v>
      </c>
      <c r="AB56" s="7">
        <f t="shared" ca="1" si="7"/>
        <v>1.7904715847150698</v>
      </c>
      <c r="AC56" s="5">
        <f t="shared" ca="1" si="8"/>
        <v>0.48761413403922133</v>
      </c>
    </row>
    <row r="57" spans="1:29" ht="14.25">
      <c r="A57" s="9">
        <v>57</v>
      </c>
      <c r="B57" s="9" t="str">
        <f t="shared" ca="1" si="22"/>
        <v>T8PB</v>
      </c>
      <c r="C57" s="3">
        <f t="shared" ca="1" si="9"/>
        <v>6.5999999046325684</v>
      </c>
      <c r="D57" s="11">
        <f t="shared" ca="1" si="10"/>
        <v>31.263389587402344</v>
      </c>
      <c r="E57" s="11">
        <f t="shared" ca="1" si="23"/>
        <v>18.330886840820313</v>
      </c>
      <c r="F57" s="4">
        <f t="shared" ca="1" si="11"/>
        <v>0.45377523141340981</v>
      </c>
      <c r="G57" s="11">
        <f t="shared" ca="1" si="12"/>
        <v>20.444972991943359</v>
      </c>
      <c r="H57" s="11">
        <f t="shared" ca="1" si="13"/>
        <v>14.896809577941895</v>
      </c>
      <c r="I57" s="5">
        <f t="shared" ca="1" si="2"/>
        <v>0.92306914079382951</v>
      </c>
      <c r="J57" s="6"/>
      <c r="K57" s="12">
        <f t="shared" ca="1" si="14"/>
        <v>27434.133529663086</v>
      </c>
      <c r="L57" s="12">
        <f t="shared" ca="1" si="15"/>
        <v>5540.1549339294434</v>
      </c>
      <c r="M57" s="7">
        <f t="shared" ca="1" si="24"/>
        <v>0.20194386412602261</v>
      </c>
      <c r="N57" s="7">
        <f t="shared" si="0"/>
        <v>8.3333333333333332E-3</v>
      </c>
      <c r="O57" s="7">
        <f t="shared" ca="1" si="16"/>
        <v>-1.5997655205686192</v>
      </c>
      <c r="P57" s="7">
        <f t="shared" ca="1" si="17"/>
        <v>191.97186246823432</v>
      </c>
      <c r="Q57" s="7">
        <f t="shared" ca="1" si="18"/>
        <v>5.2090967246070791E-3</v>
      </c>
      <c r="R57" s="7">
        <f t="shared" ca="1" si="19"/>
        <v>1.9637832002237103</v>
      </c>
      <c r="S57" s="4">
        <f t="shared" ca="1" si="20"/>
        <v>0.45377523141340981</v>
      </c>
      <c r="U57" s="12">
        <f t="shared" ca="1" si="25"/>
        <v>27434.133529663086</v>
      </c>
      <c r="V57" s="12">
        <f t="shared" ca="1" si="21"/>
        <v>14.587289653718472</v>
      </c>
      <c r="W57" s="7">
        <f t="shared" ca="1" si="3"/>
        <v>5.3172044372919603E-4</v>
      </c>
      <c r="X57" s="7">
        <f t="shared" si="1"/>
        <v>8.3333333333333332E-3</v>
      </c>
      <c r="Y57" s="7">
        <f t="shared" ca="1" si="4"/>
        <v>-7.5393926884485687</v>
      </c>
      <c r="Z57" s="7">
        <f t="shared" ca="1" si="5"/>
        <v>904.72712261382821</v>
      </c>
      <c r="AA57" s="7">
        <f t="shared" ca="1" si="6"/>
        <v>1.1053056496315937E-3</v>
      </c>
      <c r="AB57" s="7">
        <f t="shared" ca="1" si="7"/>
        <v>0.41669041306246907</v>
      </c>
      <c r="AC57" s="5">
        <f t="shared" ca="1" si="8"/>
        <v>0.92306914079382951</v>
      </c>
    </row>
    <row r="58" spans="1:29" ht="14.25">
      <c r="A58" s="9">
        <v>58</v>
      </c>
      <c r="B58" s="9" t="str">
        <f t="shared" ca="1" si="22"/>
        <v>T8SB</v>
      </c>
      <c r="C58" s="3">
        <f t="shared" ca="1" si="9"/>
        <v>0.43999999761581421</v>
      </c>
      <c r="D58" s="11">
        <f t="shared" ca="1" si="10"/>
        <v>44.313400268554688</v>
      </c>
      <c r="E58" s="11">
        <f t="shared" ca="1" si="23"/>
        <v>19.600872039794922</v>
      </c>
      <c r="F58" s="4">
        <f t="shared" ca="1" si="11"/>
        <v>0.16204359932150464</v>
      </c>
      <c r="G58" s="11">
        <f t="shared" ca="1" si="12"/>
        <v>29.90142822265625</v>
      </c>
      <c r="H58" s="11">
        <f t="shared" ca="1" si="13"/>
        <v>18.513935089111328</v>
      </c>
      <c r="I58" s="5">
        <f t="shared" ca="1" si="2"/>
        <v>0.501238846548829</v>
      </c>
      <c r="J58" s="6"/>
      <c r="K58" s="12">
        <f t="shared" ca="1" si="14"/>
        <v>28166.160583496094</v>
      </c>
      <c r="L58" s="12">
        <f t="shared" ca="1" si="15"/>
        <v>16814.271926879883</v>
      </c>
      <c r="M58" s="7">
        <f t="shared" ca="1" si="24"/>
        <v>0.59696712574777311</v>
      </c>
      <c r="N58" s="7">
        <f t="shared" si="0"/>
        <v>8.3333333333333332E-3</v>
      </c>
      <c r="O58" s="7">
        <f t="shared" ca="1" si="16"/>
        <v>-0.5158932328548328</v>
      </c>
      <c r="P58" s="7">
        <f t="shared" ca="1" si="17"/>
        <v>61.907187942579938</v>
      </c>
      <c r="Q58" s="7">
        <f t="shared" ca="1" si="18"/>
        <v>1.6153213111981739E-2</v>
      </c>
      <c r="R58" s="7">
        <f t="shared" ca="1" si="19"/>
        <v>6.089617877336658</v>
      </c>
      <c r="S58" s="4">
        <f t="shared" ca="1" si="20"/>
        <v>0.16204359932150464</v>
      </c>
      <c r="U58" s="12">
        <f t="shared" ca="1" si="25"/>
        <v>28166.160583496094</v>
      </c>
      <c r="V58" s="12">
        <f t="shared" ca="1" si="21"/>
        <v>4564.5613670349121</v>
      </c>
      <c r="W58" s="7">
        <f t="shared" ca="1" si="3"/>
        <v>0.1620583449243525</v>
      </c>
      <c r="X58" s="7">
        <f t="shared" si="1"/>
        <v>8.3333333333333332E-3</v>
      </c>
      <c r="Y58" s="7">
        <f t="shared" ca="1" si="4"/>
        <v>-1.8197988547355568</v>
      </c>
      <c r="Z58" s="7">
        <f t="shared" ca="1" si="5"/>
        <v>218.37586256826683</v>
      </c>
      <c r="AA58" s="7">
        <f t="shared" ca="1" si="6"/>
        <v>4.5792606757873175E-3</v>
      </c>
      <c r="AB58" s="7">
        <f t="shared" ca="1" si="7"/>
        <v>1.7263406037511282</v>
      </c>
      <c r="AC58" s="5">
        <f t="shared" ca="1" si="8"/>
        <v>0.501238846548829</v>
      </c>
    </row>
    <row r="59" spans="1:29" ht="14.25">
      <c r="A59" s="9">
        <v>59</v>
      </c>
      <c r="B59" s="9" t="str">
        <f t="shared" ca="1" si="22"/>
        <v>T9PB</v>
      </c>
      <c r="C59" s="3">
        <f t="shared" ca="1" si="9"/>
        <v>6.5999999046325684</v>
      </c>
      <c r="D59" s="11">
        <f t="shared" ca="1" si="10"/>
        <v>36.477630615234375</v>
      </c>
      <c r="E59" s="11">
        <f t="shared" ca="1" si="23"/>
        <v>19.694545745849609</v>
      </c>
      <c r="F59" s="4">
        <f t="shared" ca="1" si="11"/>
        <v>0.35894619686910367</v>
      </c>
      <c r="G59" s="11">
        <f t="shared" ca="1" si="12"/>
        <v>21.777587890625</v>
      </c>
      <c r="H59" s="11">
        <f t="shared" ca="1" si="13"/>
        <v>15.797341346740723</v>
      </c>
      <c r="I59" s="5">
        <f t="shared" ca="1" si="2"/>
        <v>0.87376130626290671</v>
      </c>
      <c r="J59" s="6"/>
      <c r="K59" s="12">
        <f t="shared" ca="1" si="14"/>
        <v>29590.190887451172</v>
      </c>
      <c r="L59" s="12">
        <f t="shared" ca="1" si="15"/>
        <v>8839.8075103759766</v>
      </c>
      <c r="M59" s="7">
        <f t="shared" ca="1" si="24"/>
        <v>0.29874114513147082</v>
      </c>
      <c r="N59" s="7">
        <f t="shared" si="0"/>
        <v>8.3333333333333332E-3</v>
      </c>
      <c r="O59" s="7">
        <f t="shared" ca="1" si="16"/>
        <v>-1.2081778159029763</v>
      </c>
      <c r="P59" s="7">
        <f t="shared" ca="1" si="17"/>
        <v>144.98133790835718</v>
      </c>
      <c r="Q59" s="7">
        <f t="shared" ca="1" si="18"/>
        <v>6.8974394527390884E-3</v>
      </c>
      <c r="R59" s="7">
        <f t="shared" ca="1" si="19"/>
        <v>2.6002734135966628</v>
      </c>
      <c r="S59" s="4">
        <f t="shared" ca="1" si="20"/>
        <v>0.35894619686910367</v>
      </c>
      <c r="U59" s="12">
        <f t="shared" ca="1" si="25"/>
        <v>29590.190887451172</v>
      </c>
      <c r="V59" s="12">
        <f t="shared" ca="1" si="21"/>
        <v>104.70724850893021</v>
      </c>
      <c r="W59" s="7">
        <f t="shared" ca="1" si="3"/>
        <v>3.5385796903843305E-3</v>
      </c>
      <c r="X59" s="7">
        <f t="shared" si="1"/>
        <v>8.3333333333333332E-3</v>
      </c>
      <c r="Y59" s="7">
        <f t="shared" ca="1" si="4"/>
        <v>-5.6440298497512487</v>
      </c>
      <c r="Z59" s="7">
        <f t="shared" ca="1" si="5"/>
        <v>677.28358197014984</v>
      </c>
      <c r="AA59" s="7">
        <f t="shared" ca="1" si="6"/>
        <v>1.4764864033631239E-3</v>
      </c>
      <c r="AB59" s="7">
        <f t="shared" ca="1" si="7"/>
        <v>0.55662226055169672</v>
      </c>
      <c r="AC59" s="5">
        <f t="shared" ca="1" si="8"/>
        <v>0.87376130626290671</v>
      </c>
    </row>
    <row r="60" spans="1:29" ht="14.25">
      <c r="A60" s="9">
        <v>60</v>
      </c>
      <c r="B60" s="9" t="str">
        <f t="shared" ca="1" si="22"/>
        <v>T9SB</v>
      </c>
      <c r="C60" s="3">
        <f t="shared" ca="1" si="9"/>
        <v>0.43999999761581421</v>
      </c>
      <c r="D60" s="11">
        <f t="shared" ca="1" si="10"/>
        <v>44.761005401611328</v>
      </c>
      <c r="E60" s="11">
        <f t="shared" ca="1" si="23"/>
        <v>19.634576797485352</v>
      </c>
      <c r="F60" s="4">
        <f t="shared" ca="1" si="11"/>
        <v>0.15535364699723556</v>
      </c>
      <c r="G60" s="11">
        <f t="shared" ca="1" si="12"/>
        <v>30.533740997314453</v>
      </c>
      <c r="H60" s="11">
        <f t="shared" ca="1" si="13"/>
        <v>18.546909332275391</v>
      </c>
      <c r="I60" s="5">
        <f t="shared" ca="1" si="2"/>
        <v>0.47597786432670863</v>
      </c>
      <c r="J60" s="6"/>
      <c r="K60" s="12">
        <f t="shared" ca="1" si="14"/>
        <v>28214.021682739258</v>
      </c>
      <c r="L60" s="12">
        <f t="shared" ca="1" si="15"/>
        <v>17214.685440063477</v>
      </c>
      <c r="M60" s="7">
        <f t="shared" ca="1" si="24"/>
        <v>0.61014645957385993</v>
      </c>
      <c r="N60" s="7">
        <f t="shared" si="0"/>
        <v>8.3333333333333332E-3</v>
      </c>
      <c r="O60" s="7">
        <f t="shared" ca="1" si="16"/>
        <v>-0.49405625297154554</v>
      </c>
      <c r="P60" s="7">
        <f t="shared" ca="1" si="17"/>
        <v>59.286750356585465</v>
      </c>
      <c r="Q60" s="7">
        <f t="shared" ca="1" si="18"/>
        <v>1.6867175110550175E-2</v>
      </c>
      <c r="R60" s="7">
        <f t="shared" ca="1" si="19"/>
        <v>6.358775209694044</v>
      </c>
      <c r="S60" s="4">
        <f t="shared" ca="1" si="20"/>
        <v>0.15535364699723556</v>
      </c>
      <c r="U60" s="12">
        <f t="shared" ca="1" si="25"/>
        <v>28214.021682739258</v>
      </c>
      <c r="V60" s="12">
        <f t="shared" ca="1" si="21"/>
        <v>5152.7647972106934</v>
      </c>
      <c r="W60" s="7">
        <f t="shared" ca="1" si="3"/>
        <v>0.18263134746093451</v>
      </c>
      <c r="X60" s="7">
        <f t="shared" si="1"/>
        <v>8.3333333333333332E-3</v>
      </c>
      <c r="Y60" s="7">
        <f t="shared" ca="1" si="4"/>
        <v>-1.7002856527134456</v>
      </c>
      <c r="Z60" s="7">
        <f t="shared" ca="1" si="5"/>
        <v>204.03427832561346</v>
      </c>
      <c r="AA60" s="7">
        <f t="shared" ca="1" si="6"/>
        <v>4.9011372412831721E-3</v>
      </c>
      <c r="AB60" s="7">
        <f t="shared" ca="1" si="7"/>
        <v>1.8476852101740671</v>
      </c>
      <c r="AC60" s="5">
        <f t="shared" ca="1" si="8"/>
        <v>0.47597786432670863</v>
      </c>
    </row>
    <row r="61" spans="1:29" ht="14.25">
      <c r="A61" s="9">
        <v>61</v>
      </c>
      <c r="B61" s="9" t="str">
        <f t="shared" ca="1" si="22"/>
        <v>T10PB</v>
      </c>
      <c r="C61" s="3">
        <f t="shared" ca="1" si="9"/>
        <v>6.5999999046325684</v>
      </c>
      <c r="D61" s="11">
        <f t="shared" ca="1" si="10"/>
        <v>33.428268432617188</v>
      </c>
      <c r="E61" s="11">
        <f t="shared" ca="1" si="23"/>
        <v>18.952001571655273</v>
      </c>
      <c r="F61" s="4">
        <f t="shared" ca="1" si="11"/>
        <v>0.41311206277070894</v>
      </c>
      <c r="G61" s="11">
        <f t="shared" ca="1" si="12"/>
        <v>21.034587860107422</v>
      </c>
      <c r="H61" s="11">
        <f t="shared" ca="1" si="13"/>
        <v>15.309776306152344</v>
      </c>
      <c r="I61" s="5">
        <f t="shared" ca="1" si="2"/>
        <v>0.90568638663755452</v>
      </c>
      <c r="J61" s="6"/>
      <c r="K61" s="12">
        <f t="shared" ca="1" si="14"/>
        <v>28414.115905761719</v>
      </c>
      <c r="L61" s="12">
        <f t="shared" ca="1" si="15"/>
        <v>6833.0059051513672</v>
      </c>
      <c r="M61" s="7">
        <f t="shared" ca="1" si="24"/>
        <v>0.2404792719158928</v>
      </c>
      <c r="N61" s="7">
        <f t="shared" si="0"/>
        <v>8.3333333333333332E-3</v>
      </c>
      <c r="O61" s="7">
        <f t="shared" ca="1" si="16"/>
        <v>-1.4251213806105789</v>
      </c>
      <c r="P61" s="7">
        <f t="shared" ca="1" si="17"/>
        <v>171.01456567326946</v>
      </c>
      <c r="Q61" s="7">
        <f t="shared" ca="1" si="18"/>
        <v>5.8474551337956921E-3</v>
      </c>
      <c r="R61" s="7">
        <f t="shared" ca="1" si="19"/>
        <v>2.2044386508634162</v>
      </c>
      <c r="S61" s="4">
        <f t="shared" ca="1" si="20"/>
        <v>0.41311206277070894</v>
      </c>
      <c r="U61" s="12">
        <f t="shared" ca="1" si="25"/>
        <v>28414.115905761719</v>
      </c>
      <c r="V61" s="12">
        <f t="shared" ca="1" si="21"/>
        <v>34.577921032905579</v>
      </c>
      <c r="W61" s="7">
        <f t="shared" ca="1" si="3"/>
        <v>1.2169275703522412E-3</v>
      </c>
      <c r="X61" s="7">
        <f t="shared" si="1"/>
        <v>8.3333333333333332E-3</v>
      </c>
      <c r="Y61" s="7">
        <f t="shared" ca="1" si="4"/>
        <v>-6.7114259816597102</v>
      </c>
      <c r="Z61" s="7">
        <f t="shared" ca="1" si="5"/>
        <v>805.37111779916518</v>
      </c>
      <c r="AA61" s="7">
        <f t="shared" ca="1" si="6"/>
        <v>1.241663598184023E-3</v>
      </c>
      <c r="AB61" s="7">
        <f t="shared" ca="1" si="7"/>
        <v>0.46809614859417542</v>
      </c>
      <c r="AC61" s="5">
        <f t="shared" ca="1" si="8"/>
        <v>0.90568638663755452</v>
      </c>
    </row>
    <row r="62" spans="1:29" ht="14.25">
      <c r="A62" s="9">
        <v>62</v>
      </c>
      <c r="B62" s="9" t="str">
        <f t="shared" ca="1" si="22"/>
        <v>T10SB</v>
      </c>
      <c r="C62" s="3">
        <f t="shared" ca="1" si="9"/>
        <v>0.43999999761581421</v>
      </c>
      <c r="D62" s="11">
        <f t="shared" ca="1" si="10"/>
        <v>44.515621185302734</v>
      </c>
      <c r="E62" s="11">
        <f t="shared" ca="1" si="23"/>
        <v>19.616361618041992</v>
      </c>
      <c r="F62" s="4">
        <f t="shared" ca="1" si="11"/>
        <v>0.15901265103227175</v>
      </c>
      <c r="G62" s="11">
        <f t="shared" ca="1" si="12"/>
        <v>30.179777145385742</v>
      </c>
      <c r="H62" s="11">
        <f t="shared" ca="1" si="13"/>
        <v>18.529085159301758</v>
      </c>
      <c r="I62" s="5">
        <f t="shared" ca="1" si="2"/>
        <v>0.48993054524571517</v>
      </c>
      <c r="J62" s="6"/>
      <c r="K62" s="12">
        <f t="shared" ca="1" si="14"/>
        <v>28188.066482543945</v>
      </c>
      <c r="L62" s="12">
        <f t="shared" ca="1" si="15"/>
        <v>16994.806289672852</v>
      </c>
      <c r="M62" s="7">
        <f t="shared" ca="1" si="24"/>
        <v>0.60290784045784918</v>
      </c>
      <c r="N62" s="7">
        <f t="shared" si="0"/>
        <v>8.3333333333333332E-3</v>
      </c>
      <c r="O62" s="7">
        <f t="shared" ca="1" si="16"/>
        <v>-0.5059909289970298</v>
      </c>
      <c r="P62" s="7">
        <f t="shared" ca="1" si="17"/>
        <v>60.718911479643573</v>
      </c>
      <c r="Q62" s="7">
        <f t="shared" ca="1" si="18"/>
        <v>1.646933345198813E-2</v>
      </c>
      <c r="R62" s="7">
        <f t="shared" ca="1" si="19"/>
        <v>6.2087924378743846</v>
      </c>
      <c r="S62" s="4">
        <f t="shared" ca="1" si="20"/>
        <v>0.15901265103227175</v>
      </c>
      <c r="U62" s="12">
        <f t="shared" ca="1" si="25"/>
        <v>28188.066482543945</v>
      </c>
      <c r="V62" s="12">
        <f t="shared" ca="1" si="21"/>
        <v>4822.6399421691895</v>
      </c>
      <c r="W62" s="7">
        <f t="shared" ca="1" si="3"/>
        <v>0.17108800084446057</v>
      </c>
      <c r="X62" s="7">
        <f t="shared" si="1"/>
        <v>8.3333333333333332E-3</v>
      </c>
      <c r="Y62" s="7">
        <f t="shared" ca="1" si="4"/>
        <v>-1.7655772300320105</v>
      </c>
      <c r="Z62" s="7">
        <f t="shared" ca="1" si="5"/>
        <v>211.86926760384125</v>
      </c>
      <c r="AA62" s="7">
        <f t="shared" ca="1" si="6"/>
        <v>4.7198917110990654E-3</v>
      </c>
      <c r="AB62" s="7">
        <f t="shared" ca="1" si="7"/>
        <v>1.7793572550393819</v>
      </c>
      <c r="AC62" s="5">
        <f t="shared" ca="1" si="8"/>
        <v>0.48993054524571517</v>
      </c>
    </row>
    <row r="63" spans="1:29" ht="14.25">
      <c r="A63" s="9">
        <v>63</v>
      </c>
      <c r="B63" s="9" t="str">
        <f t="shared" ca="1" si="22"/>
        <v>T11PB</v>
      </c>
      <c r="C63" s="3">
        <f t="shared" ca="1" si="9"/>
        <v>6.5999999046325684</v>
      </c>
      <c r="D63" s="11">
        <f t="shared" ca="1" si="10"/>
        <v>42.810249328613281</v>
      </c>
      <c r="E63" s="11">
        <f t="shared" ca="1" si="23"/>
        <v>20.843284606933594</v>
      </c>
      <c r="F63" s="4">
        <f t="shared" ca="1" si="11"/>
        <v>0.25839153016050553</v>
      </c>
      <c r="G63" s="11">
        <f t="shared" ca="1" si="12"/>
        <v>23.402200698852539</v>
      </c>
      <c r="H63" s="11">
        <f t="shared" ca="1" si="13"/>
        <v>16.540996551513672</v>
      </c>
      <c r="I63" s="5">
        <f t="shared" ca="1" si="2"/>
        <v>0.77078072545817766</v>
      </c>
      <c r="J63" s="6"/>
      <c r="K63" s="12">
        <f t="shared" ca="1" si="14"/>
        <v>31418.004989624023</v>
      </c>
      <c r="L63" s="12">
        <f t="shared" ca="1" si="15"/>
        <v>13559.453010559082</v>
      </c>
      <c r="M63" s="7">
        <f t="shared" ca="1" si="24"/>
        <v>0.4315822412988084</v>
      </c>
      <c r="N63" s="7">
        <f t="shared" si="0"/>
        <v>8.3333333333333332E-3</v>
      </c>
      <c r="O63" s="7">
        <f t="shared" ca="1" si="16"/>
        <v>-0.84029719264763192</v>
      </c>
      <c r="P63" s="7">
        <f t="shared" ca="1" si="17"/>
        <v>100.83566311771582</v>
      </c>
      <c r="Q63" s="7">
        <f t="shared" ca="1" si="18"/>
        <v>9.9171262337274194E-3</v>
      </c>
      <c r="R63" s="7">
        <f t="shared" ca="1" si="19"/>
        <v>3.7386685104720812</v>
      </c>
      <c r="S63" s="4">
        <f t="shared" ca="1" si="20"/>
        <v>0.25839153016050553</v>
      </c>
      <c r="U63" s="12">
        <f t="shared" ca="1" si="25"/>
        <v>31418.004989624023</v>
      </c>
      <c r="V63" s="12">
        <f t="shared" ca="1" si="21"/>
        <v>702.29685306549072</v>
      </c>
      <c r="W63" s="7">
        <f t="shared" ca="1" si="3"/>
        <v>2.235332425777602E-2</v>
      </c>
      <c r="X63" s="7">
        <f t="shared" si="1"/>
        <v>8.3333333333333332E-3</v>
      </c>
      <c r="Y63" s="7">
        <f t="shared" ca="1" si="4"/>
        <v>-3.8007802326168982</v>
      </c>
      <c r="Z63" s="7">
        <f t="shared" ca="1" si="5"/>
        <v>456.09362791402782</v>
      </c>
      <c r="AA63" s="7">
        <f t="shared" ca="1" si="6"/>
        <v>2.1925322758258241E-3</v>
      </c>
      <c r="AB63" s="7">
        <f t="shared" ca="1" si="7"/>
        <v>0.82656519485915025</v>
      </c>
      <c r="AC63" s="5">
        <f t="shared" ca="1" si="8"/>
        <v>0.77078072545817766</v>
      </c>
    </row>
    <row r="64" spans="1:29" ht="14.25">
      <c r="A64" s="9">
        <v>64</v>
      </c>
      <c r="B64" s="9" t="str">
        <f t="shared" ca="1" si="22"/>
        <v>T11SB</v>
      </c>
      <c r="C64" s="3">
        <f t="shared" ca="1" si="9"/>
        <v>0.43999999761581421</v>
      </c>
      <c r="D64" s="11">
        <f t="shared" ca="1" si="10"/>
        <v>45.164394378662109</v>
      </c>
      <c r="E64" s="11">
        <f t="shared" ca="1" si="23"/>
        <v>19.663421630859375</v>
      </c>
      <c r="F64" s="4">
        <f t="shared" ca="1" si="11"/>
        <v>0.14938917470949531</v>
      </c>
      <c r="G64" s="11">
        <f t="shared" ca="1" si="12"/>
        <v>31.156337738037109</v>
      </c>
      <c r="H64" s="11">
        <f t="shared" ca="1" si="13"/>
        <v>18.575166702270508</v>
      </c>
      <c r="I64" s="5">
        <f t="shared" ca="1" si="2"/>
        <v>0.45252767769805946</v>
      </c>
      <c r="J64" s="6"/>
      <c r="K64" s="12">
        <f t="shared" ca="1" si="14"/>
        <v>28255.191802978516</v>
      </c>
      <c r="L64" s="12">
        <f t="shared" ca="1" si="15"/>
        <v>17577.699661254883</v>
      </c>
      <c r="M64" s="7">
        <f t="shared" ca="1" si="24"/>
        <v>0.62210512615957303</v>
      </c>
      <c r="N64" s="7">
        <f t="shared" si="0"/>
        <v>8.3333333333333332E-3</v>
      </c>
      <c r="O64" s="7">
        <f t="shared" ca="1" si="16"/>
        <v>-0.47464618740578096</v>
      </c>
      <c r="P64" s="7">
        <f t="shared" ca="1" si="17"/>
        <v>56.957542488693718</v>
      </c>
      <c r="Q64" s="7">
        <f t="shared" ca="1" si="18"/>
        <v>1.7556937260741257E-2</v>
      </c>
      <c r="R64" s="7">
        <f t="shared" ca="1" si="19"/>
        <v>6.6188094141457965</v>
      </c>
      <c r="S64" s="4">
        <f t="shared" ca="1" si="20"/>
        <v>0.14938917470949531</v>
      </c>
      <c r="U64" s="12">
        <f t="shared" ca="1" si="25"/>
        <v>28255.191802978516</v>
      </c>
      <c r="V64" s="12">
        <f t="shared" ca="1" si="21"/>
        <v>5737.6198768615723</v>
      </c>
      <c r="W64" s="7">
        <f t="shared" ca="1" si="3"/>
        <v>0.20306426928083149</v>
      </c>
      <c r="X64" s="7">
        <f t="shared" si="1"/>
        <v>8.3333333333333332E-3</v>
      </c>
      <c r="Y64" s="7">
        <f t="shared" ca="1" si="4"/>
        <v>-1.594232752604225</v>
      </c>
      <c r="Z64" s="7">
        <f t="shared" ca="1" si="5"/>
        <v>191.30793031250701</v>
      </c>
      <c r="AA64" s="7">
        <f t="shared" ca="1" si="6"/>
        <v>5.22717483988495E-3</v>
      </c>
      <c r="AB64" s="7">
        <f t="shared" ca="1" si="7"/>
        <v>1.9705984891214354</v>
      </c>
      <c r="AC64" s="5">
        <f t="shared" ca="1" si="8"/>
        <v>0.45252767769805946</v>
      </c>
    </row>
    <row r="65" spans="1:29" ht="14.25">
      <c r="A65" s="9">
        <v>65</v>
      </c>
      <c r="B65" s="9" t="str">
        <f t="shared" ca="1" si="22"/>
        <v>T12PB</v>
      </c>
      <c r="C65" s="3">
        <f t="shared" ca="1" si="9"/>
        <v>6.5999999046325684</v>
      </c>
      <c r="D65" s="11">
        <f t="shared" ca="1" si="10"/>
        <v>38.668769836425781</v>
      </c>
      <c r="E65" s="11">
        <f t="shared" ca="1" si="23"/>
        <v>20.145614624023438</v>
      </c>
      <c r="F65" s="4">
        <f t="shared" ca="1" si="11"/>
        <v>0.32234995778662956</v>
      </c>
      <c r="G65" s="11">
        <f t="shared" ca="1" si="12"/>
        <v>22.291780471801758</v>
      </c>
      <c r="H65" s="11">
        <f t="shared" ca="1" si="13"/>
        <v>16.090648651123047</v>
      </c>
      <c r="I65" s="5">
        <f t="shared" ca="1" si="2"/>
        <v>0.84448021370542226</v>
      </c>
      <c r="J65" s="6"/>
      <c r="K65" s="12">
        <f t="shared" ca="1" si="14"/>
        <v>30306.821823120117</v>
      </c>
      <c r="L65" s="12">
        <f t="shared" ca="1" si="15"/>
        <v>10397.603988647461</v>
      </c>
      <c r="M65" s="7">
        <f t="shared" ca="1" si="24"/>
        <v>0.34307800564939006</v>
      </c>
      <c r="N65" s="7">
        <f t="shared" ref="N65:N128" si="27">1/60/2</f>
        <v>8.3333333333333332E-3</v>
      </c>
      <c r="O65" s="7">
        <f t="shared" ca="1" si="16"/>
        <v>-1.0697974359542577</v>
      </c>
      <c r="P65" s="7">
        <f t="shared" ca="1" si="17"/>
        <v>128.37569231451093</v>
      </c>
      <c r="Q65" s="7">
        <f t="shared" ca="1" si="18"/>
        <v>7.7896366669639771E-3</v>
      </c>
      <c r="R65" s="7">
        <f t="shared" ca="1" si="19"/>
        <v>2.9366238392481256</v>
      </c>
      <c r="S65" s="4">
        <f t="shared" ca="1" si="20"/>
        <v>0.32234995778662956</v>
      </c>
      <c r="U65" s="12">
        <f t="shared" ca="1" si="25"/>
        <v>30306.821823120117</v>
      </c>
      <c r="V65" s="12">
        <f t="shared" ca="1" si="21"/>
        <v>213.93200755119324</v>
      </c>
      <c r="W65" s="7">
        <f t="shared" ca="1" si="3"/>
        <v>7.0588730418440397E-3</v>
      </c>
      <c r="X65" s="7">
        <f t="shared" ref="X65:X128" si="28">1/60/2</f>
        <v>8.3333333333333332E-3</v>
      </c>
      <c r="Y65" s="7">
        <f t="shared" ca="1" si="4"/>
        <v>-4.9534698660196677</v>
      </c>
      <c r="Z65" s="7">
        <f t="shared" ca="1" si="5"/>
        <v>594.41638392236018</v>
      </c>
      <c r="AA65" s="7">
        <f t="shared" ca="1" si="6"/>
        <v>1.6823224040382696E-3</v>
      </c>
      <c r="AB65" s="7">
        <f t="shared" ca="1" si="7"/>
        <v>0.63422060465953767</v>
      </c>
      <c r="AC65" s="5">
        <f t="shared" ca="1" si="8"/>
        <v>0.84448021370542226</v>
      </c>
    </row>
    <row r="66" spans="1:29" ht="14.25">
      <c r="A66" s="9">
        <v>66</v>
      </c>
      <c r="B66" s="9" t="str">
        <f t="shared" ca="1" si="22"/>
        <v>T12SB</v>
      </c>
      <c r="C66" s="3">
        <f t="shared" ca="1" si="9"/>
        <v>0.43999999761581421</v>
      </c>
      <c r="D66" s="11">
        <f t="shared" ca="1" si="10"/>
        <v>44.914424896240234</v>
      </c>
      <c r="E66" s="11">
        <f t="shared" ca="1" si="23"/>
        <v>19.645635604858398</v>
      </c>
      <c r="F66" s="4">
        <f t="shared" ca="1" si="11"/>
        <v>0.15307634137425205</v>
      </c>
      <c r="G66" s="11">
        <f t="shared" ca="1" si="12"/>
        <v>30.764474868774414</v>
      </c>
      <c r="H66" s="11">
        <f t="shared" ca="1" si="13"/>
        <v>18.557741165161133</v>
      </c>
      <c r="I66" s="5">
        <f t="shared" ref="I66:I129" ca="1" si="29">AC66</f>
        <v>0.46712744220120866</v>
      </c>
      <c r="J66" s="6"/>
      <c r="K66" s="12">
        <f t="shared" ca="1" si="14"/>
        <v>28229.907989501953</v>
      </c>
      <c r="L66" s="12">
        <f t="shared" ca="1" si="15"/>
        <v>17352.61344909668</v>
      </c>
      <c r="M66" s="7">
        <f t="shared" ca="1" si="24"/>
        <v>0.61468898359674828</v>
      </c>
      <c r="N66" s="7">
        <f t="shared" si="27"/>
        <v>8.3333333333333332E-3</v>
      </c>
      <c r="O66" s="7">
        <f t="shared" ca="1" si="16"/>
        <v>-0.48663885682282326</v>
      </c>
      <c r="P66" s="7">
        <f t="shared" ca="1" si="17"/>
        <v>58.39666281873879</v>
      </c>
      <c r="Q66" s="7">
        <f t="shared" ca="1" si="18"/>
        <v>1.7124266211991691E-2</v>
      </c>
      <c r="R66" s="7">
        <f t="shared" ca="1" si="19"/>
        <v>6.4556962715650812</v>
      </c>
      <c r="S66" s="4">
        <f t="shared" ca="1" si="20"/>
        <v>0.15307634137425205</v>
      </c>
      <c r="U66" s="12">
        <f t="shared" ca="1" si="25"/>
        <v>28229.907989501953</v>
      </c>
      <c r="V66" s="12">
        <f t="shared" ca="1" si="21"/>
        <v>5369.0099716186523</v>
      </c>
      <c r="W66" s="7">
        <f t="shared" ca="1" si="3"/>
        <v>0.19018871664814715</v>
      </c>
      <c r="X66" s="7">
        <f t="shared" si="28"/>
        <v>8.3333333333333332E-3</v>
      </c>
      <c r="Y66" s="7">
        <f t="shared" ca="1" si="4"/>
        <v>-1.6597384542470337</v>
      </c>
      <c r="Z66" s="7">
        <f t="shared" ca="1" si="5"/>
        <v>199.16861450964404</v>
      </c>
      <c r="AA66" s="7">
        <f t="shared" ca="1" si="6"/>
        <v>5.0208713981468121E-3</v>
      </c>
      <c r="AB66" s="7">
        <f t="shared" ca="1" si="7"/>
        <v>1.8928239238844564</v>
      </c>
      <c r="AC66" s="5">
        <f t="shared" ca="1" si="8"/>
        <v>0.46712744220120866</v>
      </c>
    </row>
    <row r="67" spans="1:29" ht="14.25">
      <c r="A67" s="9">
        <v>67</v>
      </c>
      <c r="B67" s="9" t="str">
        <f t="shared" ca="1" si="22"/>
        <v>T13PB</v>
      </c>
      <c r="C67" s="3">
        <f t="shared" ca="1" si="9"/>
        <v>6.5999999046325684</v>
      </c>
      <c r="D67" s="11">
        <f t="shared" ca="1" si="10"/>
        <v>42.232528686523438</v>
      </c>
      <c r="E67" s="11">
        <f t="shared" ca="1" si="23"/>
        <v>20.756690979003906</v>
      </c>
      <c r="F67" s="4">
        <f t="shared" ca="1" si="11"/>
        <v>0.26691644832539685</v>
      </c>
      <c r="G67" s="11">
        <f t="shared" ca="1" si="12"/>
        <v>23.224664688110352</v>
      </c>
      <c r="H67" s="11">
        <f t="shared" ca="1" si="13"/>
        <v>16.485267639160156</v>
      </c>
      <c r="I67" s="5">
        <f t="shared" ca="1" si="29"/>
        <v>0.78271254044288452</v>
      </c>
      <c r="J67" s="6"/>
      <c r="K67" s="12">
        <f t="shared" ca="1" si="14"/>
        <v>31279.933929443359</v>
      </c>
      <c r="L67" s="12">
        <f t="shared" ca="1" si="15"/>
        <v>13103.326797485352</v>
      </c>
      <c r="M67" s="7">
        <f t="shared" ca="1" si="24"/>
        <v>0.41890519420667238</v>
      </c>
      <c r="N67" s="7">
        <f t="shared" si="27"/>
        <v>8.3333333333333332E-3</v>
      </c>
      <c r="O67" s="7">
        <f t="shared" ca="1" si="16"/>
        <v>-0.87011065147204714</v>
      </c>
      <c r="P67" s="7">
        <f t="shared" ca="1" si="17"/>
        <v>104.41327817664566</v>
      </c>
      <c r="Q67" s="7">
        <f t="shared" ca="1" si="18"/>
        <v>9.5773259633531171E-3</v>
      </c>
      <c r="R67" s="7">
        <f t="shared" ca="1" si="19"/>
        <v>3.6105668265005928</v>
      </c>
      <c r="S67" s="4">
        <f t="shared" ca="1" si="20"/>
        <v>0.26691644832539685</v>
      </c>
      <c r="U67" s="12">
        <f t="shared" ca="1" si="25"/>
        <v>31279.933929443359</v>
      </c>
      <c r="V67" s="12">
        <f t="shared" ca="1" si="21"/>
        <v>601.75418853759766</v>
      </c>
      <c r="W67" s="7">
        <f t="shared" ref="W67:W129" ca="1" si="30">ABS(V67/U67)</f>
        <v>1.9237706508426315E-2</v>
      </c>
      <c r="X67" s="7">
        <f t="shared" si="28"/>
        <v>8.3333333333333332E-3</v>
      </c>
      <c r="Y67" s="7">
        <f t="shared" ref="Y67:Y129" ca="1" si="31">LN(W67)</f>
        <v>-3.9508830451937258</v>
      </c>
      <c r="Z67" s="7">
        <f t="shared" ref="Z67:Z129" ca="1" si="32">Y67/-X67</f>
        <v>474.10596542324708</v>
      </c>
      <c r="AA67" s="7">
        <f t="shared" ref="AA67:AA129" ca="1" si="33">1/Z67</f>
        <v>2.109233110170367E-3</v>
      </c>
      <c r="AB67" s="7">
        <f t="shared" ref="AB67:AB129" ca="1" si="34">AA67*2*PI()*60</f>
        <v>0.79516214923434914</v>
      </c>
      <c r="AC67" s="5">
        <f t="shared" ref="AC67:AC129" ca="1" si="35">COS(ATAN(AB67))</f>
        <v>0.78271254044288452</v>
      </c>
    </row>
    <row r="68" spans="1:29" ht="14.25">
      <c r="A68" s="9">
        <v>68</v>
      </c>
      <c r="B68" s="9" t="str">
        <f t="shared" ca="1" si="22"/>
        <v>T13SB</v>
      </c>
      <c r="C68" s="3">
        <f t="shared" ref="C68:C132" ca="1" si="36">INDIRECT("'SHEET1'!H"&amp;((ROW()-2)*85+88+4))</f>
        <v>0.43999999761581421</v>
      </c>
      <c r="D68" s="11">
        <f t="shared" ref="D68:D132" ca="1" si="37">INDIRECT("'SHEET1'!F"&amp;((ROW()-2)*85+88)+19)</f>
        <v>45.132129669189453</v>
      </c>
      <c r="E68" s="11">
        <f t="shared" ca="1" si="23"/>
        <v>19.661090850830078</v>
      </c>
      <c r="F68" s="4">
        <f t="shared" ref="F68:F132" ca="1" si="38">S68</f>
        <v>0.14986208685964694</v>
      </c>
      <c r="G68" s="11">
        <f t="shared" ref="G68:G131" ca="1" si="39">INDIRECT("'SHEET1'!AB"&amp;((ROW()-2)*85+88)+13)</f>
        <v>31.104673385620117</v>
      </c>
      <c r="H68" s="11">
        <f t="shared" ref="H68:H131" ca="1" si="40">INDIRECT("'SHEET1'!AH"&amp;((ROW()-2)*85+88)+13)</f>
        <v>18.572881698608398</v>
      </c>
      <c r="I68" s="5">
        <f t="shared" ca="1" si="29"/>
        <v>0.45441893867345723</v>
      </c>
      <c r="J68" s="6"/>
      <c r="K68" s="12">
        <f t="shared" ref="K68:K131" ca="1" si="41">INDIRECT("'SHEET1'!K"&amp;((ROW()-2)*85+88)+11)*1000</f>
        <v>28251.979827880859</v>
      </c>
      <c r="L68" s="12">
        <f t="shared" ref="L68:L131" ca="1" si="42">INDIRECT("'SHEET1'!K"&amp;((ROW()-2)*85+88)+19)*1000</f>
        <v>17548.707962036133</v>
      </c>
      <c r="M68" s="7">
        <f t="shared" ca="1" si="24"/>
        <v>0.62114967053452108</v>
      </c>
      <c r="N68" s="7">
        <f t="shared" si="27"/>
        <v>8.3333333333333332E-3</v>
      </c>
      <c r="O68" s="7">
        <f t="shared" ref="O68:O129" ca="1" si="43">LN(M68)</f>
        <v>-0.4761832107346966</v>
      </c>
      <c r="P68" s="7">
        <f t="shared" ref="P68:P129" ca="1" si="44">O68/-N68</f>
        <v>57.141985288163596</v>
      </c>
      <c r="Q68" s="7">
        <f t="shared" ref="Q68:Q129" ca="1" si="45">1/P68</f>
        <v>1.7500267009573786E-2</v>
      </c>
      <c r="R68" s="7">
        <f t="shared" ref="R68:R129" ca="1" si="46">Q68*2*PI()*60</f>
        <v>6.597445232776419</v>
      </c>
      <c r="S68" s="4">
        <f t="shared" ref="S68:S129" ca="1" si="47">COS(ATAN(R68))</f>
        <v>0.14986208685964694</v>
      </c>
      <c r="U68" s="12">
        <f t="shared" ca="1" si="25"/>
        <v>28251.979827880859</v>
      </c>
      <c r="V68" s="12">
        <f t="shared" ref="V68:V131" ca="1" si="48">IF(INDIRECT("'SHEET1'!AD"&amp;((ROW()-2)*85+88)+13)*1000 &gt; 0, INDIRECT("'SHEET1'!AD"&amp;((ROW()-2)*85+88)+13)*1000, 1E-30)</f>
        <v>5689.023494720459</v>
      </c>
      <c r="W68" s="7">
        <f t="shared" ca="1" si="30"/>
        <v>0.2013672503442101</v>
      </c>
      <c r="X68" s="7">
        <f t="shared" si="28"/>
        <v>8.3333333333333332E-3</v>
      </c>
      <c r="Y68" s="7">
        <f t="shared" ca="1" si="31"/>
        <v>-1.6026249219290034</v>
      </c>
      <c r="Z68" s="7">
        <f t="shared" ca="1" si="32"/>
        <v>192.31499063148041</v>
      </c>
      <c r="AA68" s="7">
        <f t="shared" ca="1" si="33"/>
        <v>5.1998026608140449E-3</v>
      </c>
      <c r="AB68" s="7">
        <f t="shared" ca="1" si="34"/>
        <v>1.9602794207196075</v>
      </c>
      <c r="AC68" s="5">
        <f t="shared" ca="1" si="35"/>
        <v>0.45441893867345723</v>
      </c>
    </row>
    <row r="69" spans="1:29" ht="14.25">
      <c r="A69" s="9">
        <v>69</v>
      </c>
      <c r="B69" s="9" t="str">
        <f t="shared" ref="B69:B132" ca="1" si="49">INDIRECT("'SHEET1'!H"&amp;((ROW()-2)*85+88+2))</f>
        <v>T14PB</v>
      </c>
      <c r="C69" s="3">
        <f t="shared" ca="1" si="36"/>
        <v>6.5999999046325684</v>
      </c>
      <c r="D69" s="11">
        <f t="shared" ca="1" si="37"/>
        <v>47.185951232910156</v>
      </c>
      <c r="E69" s="11">
        <f t="shared" ref="E69:E132" ca="1" si="50">INDIRECT("'SHEET1'!R"&amp;((ROW()-2)*85+88)+19)</f>
        <v>21.405130386352539</v>
      </c>
      <c r="F69" s="4">
        <f t="shared" ca="1" si="38"/>
        <v>0.19774195178131362</v>
      </c>
      <c r="G69" s="11">
        <f t="shared" ca="1" si="39"/>
        <v>25.247146606445313</v>
      </c>
      <c r="H69" s="11">
        <f t="shared" ca="1" si="40"/>
        <v>16.902088165283203</v>
      </c>
      <c r="I69" s="5">
        <f t="shared" ca="1" si="29"/>
        <v>0.65980874929853617</v>
      </c>
      <c r="J69" s="6"/>
      <c r="K69" s="12">
        <f t="shared" ca="1" si="41"/>
        <v>32314.479827880859</v>
      </c>
      <c r="L69" s="12">
        <f t="shared" ca="1" si="42"/>
        <v>17146.207809448242</v>
      </c>
      <c r="M69" s="7">
        <f t="shared" ref="M69:M129" ca="1" si="51">ABS(L69/K69)</f>
        <v>0.53060448135867977</v>
      </c>
      <c r="N69" s="7">
        <f t="shared" si="27"/>
        <v>8.3333333333333332E-3</v>
      </c>
      <c r="O69" s="7">
        <f t="shared" ca="1" si="43"/>
        <v>-0.63373839148174793</v>
      </c>
      <c r="P69" s="7">
        <f t="shared" ca="1" si="44"/>
        <v>76.048606977809754</v>
      </c>
      <c r="Q69" s="7">
        <f t="shared" ca="1" si="45"/>
        <v>1.3149484780066915E-2</v>
      </c>
      <c r="R69" s="7">
        <f t="shared" ca="1" si="46"/>
        <v>4.9572389740258824</v>
      </c>
      <c r="S69" s="4">
        <f t="shared" ca="1" si="47"/>
        <v>0.19774195178131362</v>
      </c>
      <c r="U69" s="12">
        <f t="shared" ref="U69:U132" ca="1" si="52">INDIRECT("'SHEET1'!K"&amp;((ROW()-2)*85+88)+11)*1000</f>
        <v>32314.479827880859</v>
      </c>
      <c r="V69" s="12">
        <f t="shared" ca="1" si="48"/>
        <v>2048.2540130615234</v>
      </c>
      <c r="W69" s="7">
        <f t="shared" ca="1" si="30"/>
        <v>6.3385021945929473E-2</v>
      </c>
      <c r="X69" s="7">
        <f t="shared" si="28"/>
        <v>8.3333333333333332E-3</v>
      </c>
      <c r="Y69" s="7">
        <f t="shared" ca="1" si="31"/>
        <v>-2.7585276923592836</v>
      </c>
      <c r="Z69" s="7">
        <f t="shared" ca="1" si="32"/>
        <v>331.02332308311406</v>
      </c>
      <c r="AA69" s="7">
        <f t="shared" ca="1" si="33"/>
        <v>3.0209351736491322E-3</v>
      </c>
      <c r="AB69" s="7">
        <f t="shared" ca="1" si="34"/>
        <v>1.1388657298208544</v>
      </c>
      <c r="AC69" s="5">
        <f t="shared" ca="1" si="35"/>
        <v>0.65980874929853617</v>
      </c>
    </row>
    <row r="70" spans="1:29" ht="14.25">
      <c r="A70" s="9">
        <v>70</v>
      </c>
      <c r="B70" s="9" t="str">
        <f t="shared" ca="1" si="49"/>
        <v>T14SB</v>
      </c>
      <c r="C70" s="3">
        <f t="shared" ca="1" si="36"/>
        <v>0.43999999761581421</v>
      </c>
      <c r="D70" s="11">
        <f t="shared" ca="1" si="37"/>
        <v>45.384563446044922</v>
      </c>
      <c r="E70" s="11">
        <f t="shared" ca="1" si="50"/>
        <v>19.678586959838867</v>
      </c>
      <c r="F70" s="4">
        <f t="shared" ca="1" si="38"/>
        <v>0.14615992619087093</v>
      </c>
      <c r="G70" s="11">
        <f t="shared" ca="1" si="39"/>
        <v>31.518787384033203</v>
      </c>
      <c r="H70" s="11">
        <f t="shared" ca="1" si="40"/>
        <v>18.590032577514648</v>
      </c>
      <c r="I70" s="5">
        <f t="shared" ca="1" si="29"/>
        <v>0.43946724348837513</v>
      </c>
      <c r="J70" s="6"/>
      <c r="K70" s="12">
        <f t="shared" ca="1" si="41"/>
        <v>28276.897430419922</v>
      </c>
      <c r="L70" s="12">
        <f t="shared" ca="1" si="42"/>
        <v>17776.645660400391</v>
      </c>
      <c r="M70" s="7">
        <f t="shared" ca="1" si="51"/>
        <v>0.62866322955489817</v>
      </c>
      <c r="N70" s="7">
        <f t="shared" si="27"/>
        <v>8.3333333333333332E-3</v>
      </c>
      <c r="O70" s="7">
        <f t="shared" ca="1" si="43"/>
        <v>-0.46415957177576928</v>
      </c>
      <c r="P70" s="7">
        <f t="shared" ca="1" si="44"/>
        <v>55.699148613092312</v>
      </c>
      <c r="Q70" s="7">
        <f t="shared" ca="1" si="45"/>
        <v>1.795359578916339E-2</v>
      </c>
      <c r="R70" s="7">
        <f t="shared" ca="1" si="46"/>
        <v>6.7683461564107619</v>
      </c>
      <c r="S70" s="4">
        <f t="shared" ca="1" si="47"/>
        <v>0.14615992619087093</v>
      </c>
      <c r="U70" s="12">
        <f t="shared" ca="1" si="52"/>
        <v>28276.897430419922</v>
      </c>
      <c r="V70" s="12">
        <f t="shared" ca="1" si="48"/>
        <v>6080.2216529846191</v>
      </c>
      <c r="W70" s="7">
        <f t="shared" ca="1" si="30"/>
        <v>0.21502435576413681</v>
      </c>
      <c r="X70" s="7">
        <f t="shared" si="28"/>
        <v>8.3333333333333332E-3</v>
      </c>
      <c r="Y70" s="7">
        <f t="shared" ca="1" si="31"/>
        <v>-1.537003974646574</v>
      </c>
      <c r="Z70" s="7">
        <f t="shared" ca="1" si="32"/>
        <v>184.44047695758888</v>
      </c>
      <c r="AA70" s="7">
        <f t="shared" ca="1" si="33"/>
        <v>5.421803372531642E-3</v>
      </c>
      <c r="AB70" s="7">
        <f t="shared" ca="1" si="34"/>
        <v>2.0439717173224525</v>
      </c>
      <c r="AC70" s="5">
        <f t="shared" ca="1" si="35"/>
        <v>0.43946724348837513</v>
      </c>
    </row>
    <row r="71" spans="1:29" ht="14.25">
      <c r="A71" s="9">
        <v>71</v>
      </c>
      <c r="B71" s="9" t="str">
        <f t="shared" ca="1" si="49"/>
        <v>T15PB</v>
      </c>
      <c r="C71" s="3">
        <f t="shared" ca="1" si="36"/>
        <v>6.5999999046325684</v>
      </c>
      <c r="D71" s="11">
        <f t="shared" ca="1" si="37"/>
        <v>45.941490173339844</v>
      </c>
      <c r="E71" s="11">
        <f t="shared" ca="1" si="50"/>
        <v>21.260932922363281</v>
      </c>
      <c r="F71" s="4">
        <f t="shared" ca="1" si="38"/>
        <v>0.21430877745312304</v>
      </c>
      <c r="G71" s="11">
        <f t="shared" ca="1" si="39"/>
        <v>24.606857299804688</v>
      </c>
      <c r="H71" s="11">
        <f t="shared" ca="1" si="40"/>
        <v>16.809438705444336</v>
      </c>
      <c r="I71" s="5">
        <f t="shared" ca="1" si="29"/>
        <v>0.69529467436368397</v>
      </c>
      <c r="J71" s="6"/>
      <c r="K71" s="12">
        <f t="shared" ca="1" si="41"/>
        <v>32084.335327148438</v>
      </c>
      <c r="L71" s="12">
        <f t="shared" ca="1" si="42"/>
        <v>16104.232788085938</v>
      </c>
      <c r="M71" s="7">
        <f t="shared" ca="1" si="51"/>
        <v>0.50193443697302342</v>
      </c>
      <c r="N71" s="7">
        <f t="shared" si="27"/>
        <v>8.3333333333333332E-3</v>
      </c>
      <c r="O71" s="7">
        <f t="shared" ca="1" si="43"/>
        <v>-0.68928577145920145</v>
      </c>
      <c r="P71" s="7">
        <f t="shared" ca="1" si="44"/>
        <v>82.714292575104182</v>
      </c>
      <c r="Q71" s="7">
        <f t="shared" ca="1" si="45"/>
        <v>1.2089809014469958E-2</v>
      </c>
      <c r="R71" s="7">
        <f t="shared" ca="1" si="46"/>
        <v>4.5577506219794977</v>
      </c>
      <c r="S71" s="4">
        <f t="shared" ca="1" si="47"/>
        <v>0.21430877745312304</v>
      </c>
      <c r="U71" s="12">
        <f t="shared" ca="1" si="52"/>
        <v>32084.335327148438</v>
      </c>
      <c r="V71" s="12">
        <f t="shared" ca="1" si="48"/>
        <v>1536.0125303268433</v>
      </c>
      <c r="W71" s="7">
        <f t="shared" ca="1" si="30"/>
        <v>4.7874220072345805E-2</v>
      </c>
      <c r="X71" s="7">
        <f t="shared" si="28"/>
        <v>8.3333333333333332E-3</v>
      </c>
      <c r="Y71" s="7">
        <f t="shared" ca="1" si="31"/>
        <v>-3.0391781225310841</v>
      </c>
      <c r="Z71" s="7">
        <f t="shared" ca="1" si="32"/>
        <v>364.7013747037301</v>
      </c>
      <c r="AA71" s="7">
        <f t="shared" ca="1" si="33"/>
        <v>2.7419693737441024E-3</v>
      </c>
      <c r="AB71" s="7">
        <f t="shared" ca="1" si="34"/>
        <v>1.0336981009107213</v>
      </c>
      <c r="AC71" s="5">
        <f t="shared" ca="1" si="35"/>
        <v>0.69529467436368397</v>
      </c>
    </row>
    <row r="72" spans="1:29" ht="14.25">
      <c r="A72" s="9">
        <v>72</v>
      </c>
      <c r="B72" s="9" t="str">
        <f t="shared" ca="1" si="49"/>
        <v>T15SB</v>
      </c>
      <c r="C72" s="3">
        <f t="shared" ca="1" si="36"/>
        <v>0.43999999761581421</v>
      </c>
      <c r="D72" s="11">
        <f t="shared" ca="1" si="37"/>
        <v>45.325828552246094</v>
      </c>
      <c r="E72" s="11">
        <f t="shared" ca="1" si="50"/>
        <v>19.674617767333984</v>
      </c>
      <c r="F72" s="4">
        <f t="shared" ca="1" si="38"/>
        <v>0.1470203544132424</v>
      </c>
      <c r="G72" s="11">
        <f t="shared" ca="1" si="39"/>
        <v>31.420427322387695</v>
      </c>
      <c r="H72" s="11">
        <f t="shared" ca="1" si="40"/>
        <v>18.586141586303711</v>
      </c>
      <c r="I72" s="5">
        <f t="shared" ca="1" si="29"/>
        <v>0.44297210058912356</v>
      </c>
      <c r="J72" s="6"/>
      <c r="K72" s="12">
        <f t="shared" ca="1" si="41"/>
        <v>28271.154403686523</v>
      </c>
      <c r="L72" s="12">
        <f t="shared" ca="1" si="42"/>
        <v>17723.470687866211</v>
      </c>
      <c r="M72" s="7">
        <f t="shared" ca="1" si="51"/>
        <v>0.62691004529886096</v>
      </c>
      <c r="N72" s="7">
        <f t="shared" si="27"/>
        <v>8.3333333333333332E-3</v>
      </c>
      <c r="O72" s="7">
        <f t="shared" ca="1" si="43"/>
        <v>-0.46695221706466428</v>
      </c>
      <c r="P72" s="7">
        <f t="shared" ca="1" si="44"/>
        <v>56.034266047759715</v>
      </c>
      <c r="Q72" s="7">
        <f t="shared" ca="1" si="45"/>
        <v>1.7846222865624213E-2</v>
      </c>
      <c r="R72" s="7">
        <f t="shared" ca="1" si="46"/>
        <v>6.7278675178765459</v>
      </c>
      <c r="S72" s="4">
        <f t="shared" ca="1" si="47"/>
        <v>0.1470203544132424</v>
      </c>
      <c r="U72" s="12">
        <f t="shared" ca="1" si="52"/>
        <v>28271.154403686523</v>
      </c>
      <c r="V72" s="12">
        <f t="shared" ca="1" si="48"/>
        <v>5987.0705604553223</v>
      </c>
      <c r="W72" s="7">
        <f t="shared" ca="1" si="30"/>
        <v>0.21177311951840974</v>
      </c>
      <c r="X72" s="7">
        <f t="shared" si="28"/>
        <v>8.3333333333333332E-3</v>
      </c>
      <c r="Y72" s="7">
        <f t="shared" ca="1" si="31"/>
        <v>-1.5522397683242524</v>
      </c>
      <c r="Z72" s="7">
        <f t="shared" ca="1" si="32"/>
        <v>186.26877219891028</v>
      </c>
      <c r="AA72" s="7">
        <f t="shared" ca="1" si="33"/>
        <v>5.3685864151836087E-3</v>
      </c>
      <c r="AB72" s="7">
        <f t="shared" ca="1" si="34"/>
        <v>2.0239093970523347</v>
      </c>
      <c r="AC72" s="5">
        <f t="shared" ca="1" si="35"/>
        <v>0.44297210058912356</v>
      </c>
    </row>
    <row r="73" spans="1:29" ht="14.25">
      <c r="A73" s="9">
        <v>73</v>
      </c>
      <c r="B73" s="9" t="str">
        <f t="shared" ca="1" si="49"/>
        <v>T16PB</v>
      </c>
      <c r="C73" s="3">
        <f t="shared" ca="1" si="36"/>
        <v>6.5999999046325684</v>
      </c>
      <c r="D73" s="11">
        <f t="shared" ca="1" si="37"/>
        <v>41.223064422607422</v>
      </c>
      <c r="E73" s="11">
        <f t="shared" ca="1" si="50"/>
        <v>20.597494125366211</v>
      </c>
      <c r="F73" s="4">
        <f t="shared" ca="1" si="38"/>
        <v>0.28211610113050734</v>
      </c>
      <c r="G73" s="11">
        <f t="shared" ca="1" si="39"/>
        <v>22.936792373657227</v>
      </c>
      <c r="H73" s="11">
        <f t="shared" ca="1" si="40"/>
        <v>16.382709503173828</v>
      </c>
      <c r="I73" s="5">
        <f t="shared" ca="1" si="29"/>
        <v>0.80220176384093167</v>
      </c>
      <c r="J73" s="6"/>
      <c r="K73" s="12">
        <f t="shared" ca="1" si="41"/>
        <v>31026.201248168945</v>
      </c>
      <c r="L73" s="12">
        <f t="shared" ca="1" si="42"/>
        <v>12317.399978637695</v>
      </c>
      <c r="M73" s="7">
        <f t="shared" ca="1" si="51"/>
        <v>0.3969999382172068</v>
      </c>
      <c r="N73" s="7">
        <f t="shared" si="27"/>
        <v>8.3333333333333332E-3</v>
      </c>
      <c r="O73" s="7">
        <f t="shared" ca="1" si="43"/>
        <v>-0.92381915391912295</v>
      </c>
      <c r="P73" s="7">
        <f t="shared" ca="1" si="44"/>
        <v>110.85829847029476</v>
      </c>
      <c r="Q73" s="7">
        <f t="shared" ca="1" si="45"/>
        <v>9.0205245236373247E-3</v>
      </c>
      <c r="R73" s="7">
        <f t="shared" ca="1" si="46"/>
        <v>3.4006576289982706</v>
      </c>
      <c r="S73" s="4">
        <f t="shared" ca="1" si="47"/>
        <v>0.28211610113050734</v>
      </c>
      <c r="U73" s="12">
        <f t="shared" ca="1" si="52"/>
        <v>31026.201248168945</v>
      </c>
      <c r="V73" s="12">
        <f t="shared" ca="1" si="48"/>
        <v>455.56417107582092</v>
      </c>
      <c r="W73" s="7">
        <f t="shared" ca="1" si="30"/>
        <v>1.4683208151455754E-2</v>
      </c>
      <c r="X73" s="7">
        <f t="shared" si="28"/>
        <v>8.3333333333333332E-3</v>
      </c>
      <c r="Y73" s="7">
        <f t="shared" ca="1" si="31"/>
        <v>-4.2210507407444169</v>
      </c>
      <c r="Z73" s="7">
        <f t="shared" ca="1" si="32"/>
        <v>506.52608888933003</v>
      </c>
      <c r="AA73" s="7">
        <f t="shared" ca="1" si="33"/>
        <v>1.9742319733080682E-3</v>
      </c>
      <c r="AB73" s="7">
        <f t="shared" ca="1" si="34"/>
        <v>0.74426791965920491</v>
      </c>
      <c r="AC73" s="5">
        <f t="shared" ca="1" si="35"/>
        <v>0.80220176384093167</v>
      </c>
    </row>
    <row r="74" spans="1:29" ht="14.25">
      <c r="A74" s="9">
        <v>74</v>
      </c>
      <c r="B74" s="9" t="str">
        <f t="shared" ca="1" si="49"/>
        <v>T16SB</v>
      </c>
      <c r="C74" s="3">
        <f t="shared" ca="1" si="36"/>
        <v>0.43999999761581421</v>
      </c>
      <c r="D74" s="11">
        <f t="shared" ca="1" si="37"/>
        <v>45.074100494384766</v>
      </c>
      <c r="E74" s="11">
        <f t="shared" ca="1" si="50"/>
        <v>19.657066345214844</v>
      </c>
      <c r="F74" s="4">
        <f t="shared" ca="1" si="38"/>
        <v>0.15071853896861745</v>
      </c>
      <c r="G74" s="11">
        <f t="shared" ca="1" si="39"/>
        <v>31.012435913085938</v>
      </c>
      <c r="H74" s="11">
        <f t="shared" ca="1" si="40"/>
        <v>18.568937301635742</v>
      </c>
      <c r="I74" s="5">
        <f t="shared" ca="1" si="29"/>
        <v>0.45782996284254296</v>
      </c>
      <c r="J74" s="6"/>
      <c r="K74" s="12">
        <f t="shared" ca="1" si="41"/>
        <v>28246.137619018555</v>
      </c>
      <c r="L74" s="12">
        <f t="shared" ca="1" si="42"/>
        <v>17496.294021606445</v>
      </c>
      <c r="M74" s="7">
        <f t="shared" ca="1" si="51"/>
        <v>0.61942252981964951</v>
      </c>
      <c r="N74" s="7">
        <f t="shared" si="27"/>
        <v>8.3333333333333332E-3</v>
      </c>
      <c r="O74" s="7">
        <f t="shared" ca="1" si="43"/>
        <v>-0.47896763848547264</v>
      </c>
      <c r="P74" s="7">
        <f t="shared" ca="1" si="44"/>
        <v>57.476116618256718</v>
      </c>
      <c r="Q74" s="7">
        <f t="shared" ca="1" si="45"/>
        <v>1.7398531056678244E-2</v>
      </c>
      <c r="R74" s="7">
        <f t="shared" ca="1" si="46"/>
        <v>6.5590916821097078</v>
      </c>
      <c r="S74" s="4">
        <f t="shared" ca="1" si="47"/>
        <v>0.15071853896861745</v>
      </c>
      <c r="U74" s="12">
        <f t="shared" ca="1" si="52"/>
        <v>28246.137619018555</v>
      </c>
      <c r="V74" s="12">
        <f t="shared" ca="1" si="48"/>
        <v>5602.0169258117676</v>
      </c>
      <c r="W74" s="7">
        <f t="shared" ca="1" si="30"/>
        <v>0.19832859987341575</v>
      </c>
      <c r="X74" s="7">
        <f t="shared" si="28"/>
        <v>8.3333333333333332E-3</v>
      </c>
      <c r="Y74" s="7">
        <f t="shared" ca="1" si="31"/>
        <v>-1.6178300285738774</v>
      </c>
      <c r="Z74" s="7">
        <f t="shared" ca="1" si="32"/>
        <v>194.13960342886529</v>
      </c>
      <c r="AA74" s="7">
        <f t="shared" ca="1" si="33"/>
        <v>5.1509325368865816E-3</v>
      </c>
      <c r="AB74" s="7">
        <f t="shared" ca="1" si="34"/>
        <v>1.9418558180423424</v>
      </c>
      <c r="AC74" s="5">
        <f t="shared" ca="1" si="35"/>
        <v>0.45782996284254296</v>
      </c>
    </row>
    <row r="75" spans="1:29" ht="14.25">
      <c r="A75" s="9">
        <v>75</v>
      </c>
      <c r="B75" s="9" t="str">
        <f t="shared" ca="1" si="49"/>
        <v>T17PB</v>
      </c>
      <c r="C75" s="3">
        <f t="shared" ca="1" si="36"/>
        <v>6.5999999046325684</v>
      </c>
      <c r="D75" s="11">
        <f t="shared" ca="1" si="37"/>
        <v>42.055072784423828</v>
      </c>
      <c r="E75" s="11">
        <f t="shared" ca="1" si="50"/>
        <v>20.729442596435547</v>
      </c>
      <c r="F75" s="4">
        <f t="shared" ca="1" si="38"/>
        <v>0.26956028582153879</v>
      </c>
      <c r="G75" s="11">
        <f t="shared" ca="1" si="39"/>
        <v>23.172142028808594</v>
      </c>
      <c r="H75" s="11">
        <f t="shared" ca="1" si="40"/>
        <v>16.467723846435547</v>
      </c>
      <c r="I75" s="5">
        <f t="shared" ca="1" si="29"/>
        <v>0.78626184025025503</v>
      </c>
      <c r="J75" s="6"/>
      <c r="K75" s="12">
        <f t="shared" ca="1" si="41"/>
        <v>31236.49787902832</v>
      </c>
      <c r="L75" s="12">
        <f t="shared" ca="1" si="42"/>
        <v>12964.129447937012</v>
      </c>
      <c r="M75" s="7">
        <f t="shared" ca="1" si="51"/>
        <v>0.41503146409511288</v>
      </c>
      <c r="N75" s="7">
        <f t="shared" si="27"/>
        <v>8.3333333333333332E-3</v>
      </c>
      <c r="O75" s="7">
        <f t="shared" ca="1" si="43"/>
        <v>-0.87940094452875206</v>
      </c>
      <c r="P75" s="7">
        <f t="shared" ca="1" si="44"/>
        <v>105.52811334345024</v>
      </c>
      <c r="Q75" s="7">
        <f t="shared" ca="1" si="45"/>
        <v>9.4761478085504548E-3</v>
      </c>
      <c r="R75" s="7">
        <f t="shared" ca="1" si="46"/>
        <v>3.5724235607607748</v>
      </c>
      <c r="S75" s="4">
        <f t="shared" ca="1" si="47"/>
        <v>0.26956028582153879</v>
      </c>
      <c r="U75" s="12">
        <f t="shared" ca="1" si="52"/>
        <v>31236.49787902832</v>
      </c>
      <c r="V75" s="12">
        <f t="shared" ca="1" si="48"/>
        <v>573.46928119659424</v>
      </c>
      <c r="W75" s="7">
        <f t="shared" ca="1" si="30"/>
        <v>1.8358949310435094E-2</v>
      </c>
      <c r="X75" s="7">
        <f t="shared" si="28"/>
        <v>8.3333333333333332E-3</v>
      </c>
      <c r="Y75" s="7">
        <f t="shared" ca="1" si="31"/>
        <v>-3.9976381225278108</v>
      </c>
      <c r="Z75" s="7">
        <f t="shared" ca="1" si="32"/>
        <v>479.7165747033373</v>
      </c>
      <c r="AA75" s="7">
        <f t="shared" ca="1" si="33"/>
        <v>2.0845642046419021E-3</v>
      </c>
      <c r="AB75" s="7">
        <f t="shared" ca="1" si="34"/>
        <v>0.78586219094871002</v>
      </c>
      <c r="AC75" s="5">
        <f t="shared" ca="1" si="35"/>
        <v>0.78626184025025503</v>
      </c>
    </row>
    <row r="76" spans="1:29" ht="14.25">
      <c r="A76" s="9">
        <v>76</v>
      </c>
      <c r="B76" s="9" t="str">
        <f t="shared" ca="1" si="49"/>
        <v>T17SB</v>
      </c>
      <c r="C76" s="3">
        <f t="shared" ca="1" si="36"/>
        <v>0.43999999761581421</v>
      </c>
      <c r="D76" s="11">
        <f t="shared" ca="1" si="37"/>
        <v>45.122108459472656</v>
      </c>
      <c r="E76" s="11">
        <f t="shared" ca="1" si="50"/>
        <v>19.660390853881836</v>
      </c>
      <c r="F76" s="4">
        <f t="shared" ca="1" si="38"/>
        <v>0.15000981846210326</v>
      </c>
      <c r="G76" s="11">
        <f t="shared" ca="1" si="39"/>
        <v>31.088672637939453</v>
      </c>
      <c r="H76" s="11">
        <f t="shared" ca="1" si="40"/>
        <v>18.572196960449219</v>
      </c>
      <c r="I76" s="5">
        <f t="shared" ca="1" si="29"/>
        <v>0.4550085844816526</v>
      </c>
      <c r="J76" s="6"/>
      <c r="K76" s="12">
        <f t="shared" ca="1" si="41"/>
        <v>28250.972747802734</v>
      </c>
      <c r="L76" s="12">
        <f t="shared" ca="1" si="42"/>
        <v>17539.657592773438</v>
      </c>
      <c r="M76" s="7">
        <f t="shared" ca="1" si="51"/>
        <v>0.62085145702239986</v>
      </c>
      <c r="N76" s="7">
        <f t="shared" si="27"/>
        <v>8.3333333333333332E-3</v>
      </c>
      <c r="O76" s="7">
        <f t="shared" ca="1" si="43"/>
        <v>-0.47666342530332367</v>
      </c>
      <c r="P76" s="7">
        <f t="shared" ca="1" si="44"/>
        <v>57.199611036398842</v>
      </c>
      <c r="Q76" s="7">
        <f t="shared" ca="1" si="45"/>
        <v>1.7482636365545427E-2</v>
      </c>
      <c r="R76" s="7">
        <f t="shared" ca="1" si="46"/>
        <v>6.5907986365655127</v>
      </c>
      <c r="S76" s="4">
        <f t="shared" ca="1" si="47"/>
        <v>0.15000981846210326</v>
      </c>
      <c r="U76" s="12">
        <f t="shared" ca="1" si="52"/>
        <v>28250.972747802734</v>
      </c>
      <c r="V76" s="12">
        <f t="shared" ca="1" si="48"/>
        <v>5673.9239692687988</v>
      </c>
      <c r="W76" s="7">
        <f t="shared" ca="1" si="30"/>
        <v>0.20083995053621995</v>
      </c>
      <c r="X76" s="7">
        <f t="shared" si="28"/>
        <v>8.3333333333333332E-3</v>
      </c>
      <c r="Y76" s="7">
        <f t="shared" ca="1" si="31"/>
        <v>-1.6052469541001679</v>
      </c>
      <c r="Z76" s="7">
        <f t="shared" ca="1" si="32"/>
        <v>192.62963449202016</v>
      </c>
      <c r="AA76" s="7">
        <f t="shared" ca="1" si="33"/>
        <v>5.1913092325439978E-3</v>
      </c>
      <c r="AB76" s="7">
        <f t="shared" ca="1" si="34"/>
        <v>1.9570774736967709</v>
      </c>
      <c r="AC76" s="5">
        <f t="shared" ca="1" si="35"/>
        <v>0.4550085844816526</v>
      </c>
    </row>
    <row r="77" spans="1:29" ht="14.25">
      <c r="A77" s="9">
        <v>77</v>
      </c>
      <c r="B77" s="9" t="str">
        <f t="shared" ca="1" si="49"/>
        <v>T18PB</v>
      </c>
      <c r="C77" s="3">
        <f t="shared" ca="1" si="36"/>
        <v>6.5999999046325684</v>
      </c>
      <c r="D77" s="11">
        <f t="shared" ca="1" si="37"/>
        <v>38.049407958984375</v>
      </c>
      <c r="E77" s="11">
        <f t="shared" ca="1" si="50"/>
        <v>20.024457931518555</v>
      </c>
      <c r="F77" s="4">
        <f t="shared" ca="1" si="38"/>
        <v>0.33249732002598764</v>
      </c>
      <c r="G77" s="11">
        <f t="shared" ca="1" si="39"/>
        <v>22.145280838012695</v>
      </c>
      <c r="H77" s="11">
        <f t="shared" ca="1" si="40"/>
        <v>16.012056350708008</v>
      </c>
      <c r="I77" s="5">
        <f t="shared" ca="1" si="29"/>
        <v>0.85335927628709296</v>
      </c>
      <c r="J77" s="6"/>
      <c r="K77" s="12">
        <f t="shared" ca="1" si="41"/>
        <v>30114.181518554688</v>
      </c>
      <c r="L77" s="12">
        <f t="shared" ca="1" si="42"/>
        <v>9948.3623504638672</v>
      </c>
      <c r="M77" s="7">
        <f t="shared" ca="1" si="51"/>
        <v>0.3303547315185783</v>
      </c>
      <c r="N77" s="7">
        <f t="shared" si="27"/>
        <v>8.3333333333333332E-3</v>
      </c>
      <c r="O77" s="7">
        <f t="shared" ca="1" si="43"/>
        <v>-1.1075882578645155</v>
      </c>
      <c r="P77" s="7">
        <f t="shared" ca="1" si="44"/>
        <v>132.91059094374188</v>
      </c>
      <c r="Q77" s="7">
        <f t="shared" ca="1" si="45"/>
        <v>7.5238548929729603E-3</v>
      </c>
      <c r="R77" s="7">
        <f t="shared" ca="1" si="46"/>
        <v>2.8364264710127363</v>
      </c>
      <c r="S77" s="4">
        <f t="shared" ca="1" si="47"/>
        <v>0.33249732002598764</v>
      </c>
      <c r="U77" s="12">
        <f t="shared" ca="1" si="52"/>
        <v>30114.181518554688</v>
      </c>
      <c r="V77" s="12">
        <f t="shared" ca="1" si="48"/>
        <v>175.9582906961441</v>
      </c>
      <c r="W77" s="7">
        <f t="shared" ca="1" si="30"/>
        <v>5.8430374601988891E-3</v>
      </c>
      <c r="X77" s="7">
        <f t="shared" si="28"/>
        <v>8.3333333333333332E-3</v>
      </c>
      <c r="Y77" s="7">
        <f t="shared" ca="1" si="31"/>
        <v>-5.1425045043061557</v>
      </c>
      <c r="Z77" s="7">
        <f t="shared" ca="1" si="32"/>
        <v>617.10054051673865</v>
      </c>
      <c r="AA77" s="7">
        <f t="shared" ca="1" si="33"/>
        <v>1.6204814845286548E-3</v>
      </c>
      <c r="AB77" s="7">
        <f t="shared" ca="1" si="34"/>
        <v>0.61090712724882057</v>
      </c>
      <c r="AC77" s="5">
        <f t="shared" ca="1" si="35"/>
        <v>0.85335927628709296</v>
      </c>
    </row>
    <row r="78" spans="1:29" ht="14.25">
      <c r="A78" s="9">
        <v>78</v>
      </c>
      <c r="B78" s="9" t="str">
        <f t="shared" ca="1" si="49"/>
        <v>T18SB</v>
      </c>
      <c r="C78" s="3">
        <f t="shared" ca="1" si="36"/>
        <v>0.43999999761581421</v>
      </c>
      <c r="D78" s="11">
        <f t="shared" ca="1" si="37"/>
        <v>44.872768402099609</v>
      </c>
      <c r="E78" s="11">
        <f t="shared" ca="1" si="50"/>
        <v>19.642673492431641</v>
      </c>
      <c r="F78" s="4">
        <f t="shared" ca="1" si="38"/>
        <v>0.15369404347010371</v>
      </c>
      <c r="G78" s="11">
        <f t="shared" ca="1" si="39"/>
        <v>30.701074600219727</v>
      </c>
      <c r="H78" s="11">
        <f t="shared" ca="1" si="40"/>
        <v>18.554840087890625</v>
      </c>
      <c r="I78" s="5">
        <f t="shared" ca="1" si="29"/>
        <v>0.46954079122923004</v>
      </c>
      <c r="J78" s="6"/>
      <c r="K78" s="12">
        <f t="shared" ca="1" si="41"/>
        <v>28225.618362426758</v>
      </c>
      <c r="L78" s="12">
        <f t="shared" ca="1" si="42"/>
        <v>17315.118789672852</v>
      </c>
      <c r="M78" s="7">
        <f t="shared" ca="1" si="51"/>
        <v>0.61345401072673422</v>
      </c>
      <c r="N78" s="7">
        <f t="shared" si="27"/>
        <v>8.3333333333333332E-3</v>
      </c>
      <c r="O78" s="7">
        <f t="shared" ca="1" si="43"/>
        <v>-0.48864997978158514</v>
      </c>
      <c r="P78" s="7">
        <f t="shared" ca="1" si="44"/>
        <v>58.637997573790216</v>
      </c>
      <c r="Q78" s="7">
        <f t="shared" ca="1" si="45"/>
        <v>1.705378835185491E-2</v>
      </c>
      <c r="R78" s="7">
        <f t="shared" ca="1" si="46"/>
        <v>6.4291267442475082</v>
      </c>
      <c r="S78" s="4">
        <f t="shared" ca="1" si="47"/>
        <v>0.15369404347010371</v>
      </c>
      <c r="U78" s="12">
        <f t="shared" ca="1" si="52"/>
        <v>28225.618362426758</v>
      </c>
      <c r="V78" s="12">
        <f t="shared" ca="1" si="48"/>
        <v>5309.5102310180664</v>
      </c>
      <c r="W78" s="7">
        <f t="shared" ca="1" si="30"/>
        <v>0.18810961598226505</v>
      </c>
      <c r="X78" s="7">
        <f t="shared" si="28"/>
        <v>8.3333333333333332E-3</v>
      </c>
      <c r="Y78" s="7">
        <f t="shared" ca="1" si="31"/>
        <v>-1.6707304223323507</v>
      </c>
      <c r="Z78" s="7">
        <f t="shared" ca="1" si="32"/>
        <v>200.48765067988208</v>
      </c>
      <c r="AA78" s="7">
        <f t="shared" ca="1" si="33"/>
        <v>4.9878383860993839E-3</v>
      </c>
      <c r="AB78" s="7">
        <f t="shared" ca="1" si="34"/>
        <v>1.8803707717275593</v>
      </c>
      <c r="AC78" s="5">
        <f t="shared" ca="1" si="35"/>
        <v>0.46954079122923004</v>
      </c>
    </row>
    <row r="79" spans="1:29" ht="14.25">
      <c r="A79" s="9">
        <v>79</v>
      </c>
      <c r="B79" s="9" t="str">
        <f t="shared" ca="1" si="49"/>
        <v>TMPB</v>
      </c>
      <c r="C79" s="3">
        <f t="shared" ca="1" si="36"/>
        <v>6.5999999046325684</v>
      </c>
      <c r="D79" s="11">
        <f t="shared" ca="1" si="37"/>
        <v>54.928001403808594</v>
      </c>
      <c r="E79" s="11">
        <f t="shared" ca="1" si="50"/>
        <v>22.040973663330078</v>
      </c>
      <c r="F79" s="4">
        <f t="shared" ca="1" si="38"/>
        <v>0.10400685874168993</v>
      </c>
      <c r="G79" s="11">
        <f t="shared" ca="1" si="39"/>
        <v>33.68017578125</v>
      </c>
      <c r="H79" s="11">
        <f t="shared" ca="1" si="40"/>
        <v>17.314706802368164</v>
      </c>
      <c r="I79" s="5">
        <f t="shared" ca="1" si="29"/>
        <v>0.36013219808907782</v>
      </c>
      <c r="J79" s="6"/>
      <c r="K79" s="12">
        <f t="shared" ca="1" si="41"/>
        <v>33327.716827392578</v>
      </c>
      <c r="L79" s="12">
        <f t="shared" ca="1" si="42"/>
        <v>23995.359420776367</v>
      </c>
      <c r="M79" s="7">
        <f t="shared" ca="1" si="51"/>
        <v>0.71998209613489639</v>
      </c>
      <c r="N79" s="7">
        <f t="shared" si="27"/>
        <v>8.3333333333333332E-3</v>
      </c>
      <c r="O79" s="7">
        <f t="shared" ca="1" si="43"/>
        <v>-0.32852893376052267</v>
      </c>
      <c r="P79" s="7">
        <f t="shared" ca="1" si="44"/>
        <v>39.423472051262721</v>
      </c>
      <c r="Q79" s="7">
        <f t="shared" ca="1" si="45"/>
        <v>2.5365599425126492E-2</v>
      </c>
      <c r="R79" s="7">
        <f t="shared" ca="1" si="46"/>
        <v>9.5626056969454645</v>
      </c>
      <c r="S79" s="4">
        <f t="shared" ca="1" si="47"/>
        <v>0.10400685874168993</v>
      </c>
      <c r="U79" s="12">
        <f t="shared" ca="1" si="52"/>
        <v>33327.716827392578</v>
      </c>
      <c r="V79" s="12">
        <f t="shared" ca="1" si="48"/>
        <v>9910.8076095581055</v>
      </c>
      <c r="W79" s="7">
        <f t="shared" ca="1" si="30"/>
        <v>0.29737433442822148</v>
      </c>
      <c r="X79" s="7">
        <f t="shared" si="28"/>
        <v>8.3333333333333332E-3</v>
      </c>
      <c r="Y79" s="7">
        <f t="shared" ca="1" si="31"/>
        <v>-1.2127635485179842</v>
      </c>
      <c r="Z79" s="7">
        <f t="shared" ca="1" si="32"/>
        <v>145.53162582215811</v>
      </c>
      <c r="AA79" s="7">
        <f t="shared" ca="1" si="33"/>
        <v>6.8713586778863826E-3</v>
      </c>
      <c r="AB79" s="7">
        <f t="shared" ca="1" si="34"/>
        <v>2.5904411931153999</v>
      </c>
      <c r="AC79" s="5">
        <f t="shared" ca="1" si="35"/>
        <v>0.36013219808907782</v>
      </c>
    </row>
    <row r="80" spans="1:29" ht="14.25">
      <c r="A80" s="9">
        <v>80</v>
      </c>
      <c r="B80" s="9" t="str">
        <f t="shared" ca="1" si="49"/>
        <v>6.6kV NO.2 MSB</v>
      </c>
      <c r="C80" s="3">
        <f t="shared" ca="1" si="36"/>
        <v>6.5999999046325684</v>
      </c>
      <c r="D80" s="11">
        <f t="shared" ca="1" si="37"/>
        <v>55.984649658203125</v>
      </c>
      <c r="E80" s="11">
        <f t="shared" ca="1" si="50"/>
        <v>22.155160903930664</v>
      </c>
      <c r="F80" s="4">
        <f t="shared" ca="1" si="38"/>
        <v>9.4219321656383997E-2</v>
      </c>
      <c r="G80" s="11">
        <f t="shared" ca="1" si="39"/>
        <v>35.557643890380859</v>
      </c>
      <c r="H80" s="11">
        <f t="shared" ca="1" si="40"/>
        <v>17.386756896972656</v>
      </c>
      <c r="I80" s="5">
        <f t="shared" ca="1" si="29"/>
        <v>0.31786517539076564</v>
      </c>
      <c r="J80" s="6"/>
      <c r="K80" s="12">
        <f t="shared" ca="1" si="41"/>
        <v>33510.353088378906</v>
      </c>
      <c r="L80" s="12">
        <f t="shared" ca="1" si="42"/>
        <v>24891.666412353516</v>
      </c>
      <c r="M80" s="7">
        <f t="shared" ca="1" si="51"/>
        <v>0.74280525623544458</v>
      </c>
      <c r="N80" s="7">
        <f t="shared" si="27"/>
        <v>8.3333333333333332E-3</v>
      </c>
      <c r="O80" s="7">
        <f t="shared" ca="1" si="43"/>
        <v>-0.29732137328273622</v>
      </c>
      <c r="P80" s="7">
        <f t="shared" ca="1" si="44"/>
        <v>35.678564793928345</v>
      </c>
      <c r="Q80" s="7">
        <f t="shared" ca="1" si="45"/>
        <v>2.8028033240007921E-2</v>
      </c>
      <c r="R80" s="7">
        <f t="shared" ca="1" si="46"/>
        <v>10.56631959856553</v>
      </c>
      <c r="S80" s="4">
        <f t="shared" ca="1" si="47"/>
        <v>9.4219321656383997E-2</v>
      </c>
      <c r="U80" s="12">
        <f t="shared" ca="1" si="52"/>
        <v>33510.353088378906</v>
      </c>
      <c r="V80" s="12">
        <f t="shared" ca="1" si="48"/>
        <v>11688.750267028809</v>
      </c>
      <c r="W80" s="7">
        <f t="shared" ca="1" si="30"/>
        <v>0.34881011955324231</v>
      </c>
      <c r="X80" s="7">
        <f t="shared" si="28"/>
        <v>8.3333333333333332E-3</v>
      </c>
      <c r="Y80" s="7">
        <f t="shared" ca="1" si="31"/>
        <v>-1.0532275748875404</v>
      </c>
      <c r="Z80" s="7">
        <f t="shared" ca="1" si="32"/>
        <v>126.38730898650485</v>
      </c>
      <c r="AA80" s="7">
        <f t="shared" ca="1" si="33"/>
        <v>7.9121868170068891E-3</v>
      </c>
      <c r="AB80" s="7">
        <f t="shared" ca="1" si="34"/>
        <v>2.9828241573766623</v>
      </c>
      <c r="AC80" s="5">
        <f t="shared" ca="1" si="35"/>
        <v>0.31786517539076564</v>
      </c>
    </row>
    <row r="81" spans="1:29" ht="14.25">
      <c r="A81" s="9">
        <v>81</v>
      </c>
      <c r="B81" s="9" t="str">
        <f t="shared" ca="1" si="49"/>
        <v>A2</v>
      </c>
      <c r="C81" s="3">
        <f t="shared" ca="1" si="36"/>
        <v>6.5999999046325684</v>
      </c>
      <c r="D81" s="11">
        <f t="shared" ca="1" si="37"/>
        <v>55.145355224609375</v>
      </c>
      <c r="E81" s="11">
        <f t="shared" ca="1" si="50"/>
        <v>22.028247833251953</v>
      </c>
      <c r="F81" s="4">
        <f t="shared" ca="1" si="38"/>
        <v>0.10077938054297607</v>
      </c>
      <c r="G81" s="11">
        <f t="shared" ca="1" si="39"/>
        <v>34.438056945800781</v>
      </c>
      <c r="H81" s="11">
        <f t="shared" ca="1" si="40"/>
        <v>17.303298950195313</v>
      </c>
      <c r="I81" s="5">
        <f t="shared" ca="1" si="29"/>
        <v>0.34034514471010024</v>
      </c>
      <c r="J81" s="6"/>
      <c r="K81" s="12">
        <f t="shared" ca="1" si="41"/>
        <v>33309.406280517578</v>
      </c>
      <c r="L81" s="12">
        <f t="shared" ca="1" si="42"/>
        <v>24230.493545532227</v>
      </c>
      <c r="M81" s="7">
        <f t="shared" ca="1" si="51"/>
        <v>0.72743696904932409</v>
      </c>
      <c r="N81" s="7">
        <f t="shared" si="27"/>
        <v>8.3333333333333332E-3</v>
      </c>
      <c r="O81" s="7">
        <f t="shared" ca="1" si="43"/>
        <v>-0.31822792417202156</v>
      </c>
      <c r="P81" s="7">
        <f t="shared" ca="1" si="44"/>
        <v>38.187350900642585</v>
      </c>
      <c r="Q81" s="7">
        <f t="shared" ca="1" si="45"/>
        <v>2.6186681621404979E-2</v>
      </c>
      <c r="R81" s="7">
        <f t="shared" ca="1" si="46"/>
        <v>9.8721463924440886</v>
      </c>
      <c r="S81" s="4">
        <f t="shared" ca="1" si="47"/>
        <v>0.10077938054297607</v>
      </c>
      <c r="U81" s="12">
        <f t="shared" ca="1" si="52"/>
        <v>33309.406280517578</v>
      </c>
      <c r="V81" s="12">
        <f t="shared" ca="1" si="48"/>
        <v>10683.806419372559</v>
      </c>
      <c r="W81" s="7">
        <f t="shared" ca="1" si="30"/>
        <v>0.3207444266462785</v>
      </c>
      <c r="X81" s="7">
        <f t="shared" si="28"/>
        <v>8.3333333333333332E-3</v>
      </c>
      <c r="Y81" s="7">
        <f t="shared" ca="1" si="31"/>
        <v>-1.137110651642723</v>
      </c>
      <c r="Z81" s="7">
        <f t="shared" ca="1" si="32"/>
        <v>136.45327819712676</v>
      </c>
      <c r="AA81" s="7">
        <f t="shared" ca="1" si="33"/>
        <v>7.3285157616759739E-3</v>
      </c>
      <c r="AB81" s="7">
        <f t="shared" ca="1" si="34"/>
        <v>2.7627853534317897</v>
      </c>
      <c r="AC81" s="5">
        <f t="shared" ca="1" si="35"/>
        <v>0.34034514471010024</v>
      </c>
    </row>
    <row r="82" spans="1:29" ht="14.25">
      <c r="A82" s="9">
        <v>82</v>
      </c>
      <c r="B82" s="9" t="str">
        <f t="shared" ca="1" si="49"/>
        <v>440V FWD 1</v>
      </c>
      <c r="C82" s="3">
        <f t="shared" ca="1" si="36"/>
        <v>0.43999999761581421</v>
      </c>
      <c r="D82" s="11">
        <f t="shared" ca="1" si="37"/>
        <v>67.906837463378906</v>
      </c>
      <c r="E82" s="11">
        <f t="shared" ca="1" si="50"/>
        <v>32.242763519287109</v>
      </c>
      <c r="F82" s="4">
        <f t="shared" ca="1" si="38"/>
        <v>0.22292347210927516</v>
      </c>
      <c r="G82" s="11">
        <f t="shared" ca="1" si="39"/>
        <v>43.962078094482422</v>
      </c>
      <c r="H82" s="11">
        <f t="shared" ca="1" si="40"/>
        <v>29.9857177734375</v>
      </c>
      <c r="I82" s="5">
        <f t="shared" ca="1" si="29"/>
        <v>0.66027089284034379</v>
      </c>
      <c r="J82" s="6"/>
      <c r="K82" s="12">
        <f t="shared" ca="1" si="41"/>
        <v>46506.027221679688</v>
      </c>
      <c r="L82" s="12">
        <f t="shared" ca="1" si="42"/>
        <v>22672.868728637695</v>
      </c>
      <c r="M82" s="7">
        <f t="shared" ca="1" si="51"/>
        <v>0.48752538290495595</v>
      </c>
      <c r="N82" s="7">
        <f t="shared" si="27"/>
        <v>8.3333333333333332E-3</v>
      </c>
      <c r="O82" s="7">
        <f t="shared" ca="1" si="43"/>
        <v>-0.71841292240235477</v>
      </c>
      <c r="P82" s="7">
        <f t="shared" ca="1" si="44"/>
        <v>86.209550688282576</v>
      </c>
      <c r="Q82" s="7">
        <f t="shared" ca="1" si="45"/>
        <v>1.1599642870379998E-2</v>
      </c>
      <c r="R82" s="7">
        <f t="shared" ca="1" si="46"/>
        <v>4.3729623391021226</v>
      </c>
      <c r="S82" s="4">
        <f t="shared" ca="1" si="47"/>
        <v>0.22292347210927516</v>
      </c>
      <c r="U82" s="12">
        <f t="shared" ca="1" si="52"/>
        <v>46506.027221679688</v>
      </c>
      <c r="V82" s="12">
        <f t="shared" ca="1" si="48"/>
        <v>2937.7079010009766</v>
      </c>
      <c r="W82" s="7">
        <f t="shared" ca="1" si="30"/>
        <v>6.3168326268718711E-2</v>
      </c>
      <c r="X82" s="7">
        <f t="shared" si="28"/>
        <v>8.3333333333333332E-3</v>
      </c>
      <c r="Y82" s="7">
        <f t="shared" ca="1" si="31"/>
        <v>-2.7619522700894952</v>
      </c>
      <c r="Z82" s="7">
        <f t="shared" ca="1" si="32"/>
        <v>331.43427241073942</v>
      </c>
      <c r="AA82" s="7">
        <f t="shared" ca="1" si="33"/>
        <v>3.0171894799120875E-3</v>
      </c>
      <c r="AB82" s="7">
        <f t="shared" ca="1" si="34"/>
        <v>1.1374536365496268</v>
      </c>
      <c r="AC82" s="5">
        <f t="shared" ca="1" si="35"/>
        <v>0.66027089284034379</v>
      </c>
    </row>
    <row r="83" spans="1:29" ht="14.25">
      <c r="A83" s="9">
        <v>83</v>
      </c>
      <c r="B83" s="9" t="str">
        <f t="shared" ca="1" si="49"/>
        <v>A1</v>
      </c>
      <c r="C83" s="3">
        <f t="shared" ca="1" si="36"/>
        <v>6.5999999046325684</v>
      </c>
      <c r="D83" s="11">
        <f t="shared" ca="1" si="37"/>
        <v>55.218887329101563</v>
      </c>
      <c r="E83" s="11">
        <f t="shared" ca="1" si="50"/>
        <v>22.03953742980957</v>
      </c>
      <c r="F83" s="4">
        <f t="shared" ca="1" si="38"/>
        <v>0.10020204903256602</v>
      </c>
      <c r="G83" s="11">
        <f t="shared" ca="1" si="39"/>
        <v>34.531967163085938</v>
      </c>
      <c r="H83" s="11">
        <f t="shared" ca="1" si="40"/>
        <v>17.310728073120117</v>
      </c>
      <c r="I83" s="5">
        <f t="shared" ca="1" si="29"/>
        <v>0.33841972493634992</v>
      </c>
      <c r="J83" s="6"/>
      <c r="K83" s="12">
        <f t="shared" ca="1" si="41"/>
        <v>33327.278137207031</v>
      </c>
      <c r="L83" s="12">
        <f t="shared" ca="1" si="42"/>
        <v>24288.181304931641</v>
      </c>
      <c r="M83" s="7">
        <f t="shared" ca="1" si="51"/>
        <v>0.728777825928004</v>
      </c>
      <c r="N83" s="7">
        <f t="shared" si="27"/>
        <v>8.3333333333333332E-3</v>
      </c>
      <c r="O83" s="7">
        <f t="shared" ca="1" si="43"/>
        <v>-0.31638635895478995</v>
      </c>
      <c r="P83" s="7">
        <f t="shared" ca="1" si="44"/>
        <v>37.966363074574794</v>
      </c>
      <c r="Q83" s="7">
        <f t="shared" ca="1" si="45"/>
        <v>2.6339104381311602E-2</v>
      </c>
      <c r="R83" s="7">
        <f t="shared" ca="1" si="46"/>
        <v>9.929608419175592</v>
      </c>
      <c r="S83" s="4">
        <f t="shared" ca="1" si="47"/>
        <v>0.10020204903256602</v>
      </c>
      <c r="U83" s="12">
        <f t="shared" ca="1" si="52"/>
        <v>33327.278137207031</v>
      </c>
      <c r="V83" s="12">
        <f t="shared" ca="1" si="48"/>
        <v>10767.509460449219</v>
      </c>
      <c r="W83" s="7">
        <f t="shared" ca="1" si="30"/>
        <v>0.3230839739182968</v>
      </c>
      <c r="X83" s="7">
        <f t="shared" si="28"/>
        <v>8.3333333333333332E-3</v>
      </c>
      <c r="Y83" s="7">
        <f t="shared" ca="1" si="31"/>
        <v>-1.1298430083775315</v>
      </c>
      <c r="Z83" s="7">
        <f t="shared" ca="1" si="32"/>
        <v>135.58116100530378</v>
      </c>
      <c r="AA83" s="7">
        <f t="shared" ca="1" si="33"/>
        <v>7.3756559730365568E-3</v>
      </c>
      <c r="AB83" s="7">
        <f t="shared" ca="1" si="34"/>
        <v>2.7805567944356788</v>
      </c>
      <c r="AC83" s="5">
        <f t="shared" ca="1" si="35"/>
        <v>0.33841972493634992</v>
      </c>
    </row>
    <row r="84" spans="1:29" ht="14.25">
      <c r="A84" s="9">
        <v>84</v>
      </c>
      <c r="B84" s="9" t="str">
        <f t="shared" ca="1" si="49"/>
        <v>A3</v>
      </c>
      <c r="C84" s="3">
        <f t="shared" ca="1" si="36"/>
        <v>6.5999999046325684</v>
      </c>
      <c r="D84" s="11">
        <f t="shared" ca="1" si="37"/>
        <v>53.995330810546875</v>
      </c>
      <c r="E84" s="11">
        <f t="shared" ca="1" si="50"/>
        <v>21.870731353759766</v>
      </c>
      <c r="F84" s="4">
        <f t="shared" ca="1" si="38"/>
        <v>0.11069312666761183</v>
      </c>
      <c r="G84" s="11">
        <f t="shared" ca="1" si="39"/>
        <v>32.397666931152344</v>
      </c>
      <c r="H84" s="11">
        <f t="shared" ca="1" si="40"/>
        <v>17.196134567260742</v>
      </c>
      <c r="I84" s="5">
        <f t="shared" ca="1" si="29"/>
        <v>0.38860101833744515</v>
      </c>
      <c r="J84" s="6"/>
      <c r="K84" s="12">
        <f t="shared" ca="1" si="41"/>
        <v>33062.816619873047</v>
      </c>
      <c r="L84" s="12">
        <f t="shared" ca="1" si="42"/>
        <v>23301.233291625977</v>
      </c>
      <c r="M84" s="7">
        <f t="shared" ca="1" si="51"/>
        <v>0.70475645071389104</v>
      </c>
      <c r="N84" s="7">
        <f t="shared" si="27"/>
        <v>8.3333333333333332E-3</v>
      </c>
      <c r="O84" s="7">
        <f t="shared" ca="1" si="43"/>
        <v>-0.34990299583521006</v>
      </c>
      <c r="P84" s="7">
        <f t="shared" ca="1" si="44"/>
        <v>41.988359500225208</v>
      </c>
      <c r="Q84" s="7">
        <f t="shared" ca="1" si="45"/>
        <v>2.3816124561728505E-2</v>
      </c>
      <c r="R84" s="7">
        <f t="shared" ca="1" si="46"/>
        <v>8.9784674352126839</v>
      </c>
      <c r="S84" s="4">
        <f t="shared" ca="1" si="47"/>
        <v>0.11069312666761183</v>
      </c>
      <c r="U84" s="12">
        <f t="shared" ca="1" si="52"/>
        <v>33062.816619873047</v>
      </c>
      <c r="V84" s="12">
        <f t="shared" ca="1" si="48"/>
        <v>8788.5475158691406</v>
      </c>
      <c r="W84" s="7">
        <f t="shared" ca="1" si="30"/>
        <v>0.26581363641555611</v>
      </c>
      <c r="X84" s="7">
        <f t="shared" si="28"/>
        <v>8.3333333333333332E-3</v>
      </c>
      <c r="Y84" s="7">
        <f t="shared" ca="1" si="31"/>
        <v>-1.32495983072492</v>
      </c>
      <c r="Z84" s="7">
        <f t="shared" ca="1" si="32"/>
        <v>158.99517968699041</v>
      </c>
      <c r="AA84" s="7">
        <f t="shared" ca="1" si="33"/>
        <v>6.2894988512775885E-3</v>
      </c>
      <c r="AB84" s="7">
        <f t="shared" ca="1" si="34"/>
        <v>2.3710852063122139</v>
      </c>
      <c r="AC84" s="5">
        <f t="shared" ca="1" si="35"/>
        <v>0.38860101833744515</v>
      </c>
    </row>
    <row r="85" spans="1:29" ht="14.25">
      <c r="A85" s="9">
        <v>85</v>
      </c>
      <c r="B85" s="9" t="str">
        <f t="shared" ca="1" si="49"/>
        <v>DB107</v>
      </c>
      <c r="C85" s="3">
        <f t="shared" ca="1" si="36"/>
        <v>0.43999999761581421</v>
      </c>
      <c r="D85" s="11">
        <f t="shared" ca="1" si="37"/>
        <v>33.859664916992188</v>
      </c>
      <c r="E85" s="11">
        <f t="shared" ca="1" si="50"/>
        <v>22.7060546875</v>
      </c>
      <c r="F85" s="4">
        <f t="shared" ca="1" si="38"/>
        <v>0.66384885032211782</v>
      </c>
      <c r="G85" s="11">
        <f t="shared" ca="1" si="39"/>
        <v>29.646383285522461</v>
      </c>
      <c r="H85" s="11">
        <f t="shared" ca="1" si="40"/>
        <v>21.64759635925293</v>
      </c>
      <c r="I85" s="5">
        <f t="shared" ca="1" si="29"/>
        <v>0.97181634012512319</v>
      </c>
      <c r="J85" s="6"/>
      <c r="K85" s="12">
        <f t="shared" ca="1" si="41"/>
        <v>32547.908782958984</v>
      </c>
      <c r="L85" s="12">
        <f t="shared" ca="1" si="42"/>
        <v>2001.8219947814941</v>
      </c>
      <c r="M85" s="7">
        <f t="shared" ca="1" si="51"/>
        <v>6.1503859069114215E-2</v>
      </c>
      <c r="N85" s="7">
        <f t="shared" si="27"/>
        <v>8.3333333333333332E-3</v>
      </c>
      <c r="O85" s="7">
        <f t="shared" ca="1" si="43"/>
        <v>-2.7886553570470185</v>
      </c>
      <c r="P85" s="7">
        <f t="shared" ca="1" si="44"/>
        <v>334.63864284564221</v>
      </c>
      <c r="Q85" s="7">
        <f t="shared" ca="1" si="45"/>
        <v>2.9882980384344526E-3</v>
      </c>
      <c r="R85" s="7">
        <f t="shared" ca="1" si="46"/>
        <v>1.1265618197138958</v>
      </c>
      <c r="S85" s="4">
        <f t="shared" ca="1" si="47"/>
        <v>0.66384885032211782</v>
      </c>
      <c r="U85" s="12">
        <f t="shared" ca="1" si="52"/>
        <v>32547.908782958984</v>
      </c>
      <c r="V85" s="12">
        <f t="shared" ca="1" si="48"/>
        <v>7.7266326115932316E-2</v>
      </c>
      <c r="W85" s="7">
        <f t="shared" ca="1" si="30"/>
        <v>2.373925975741533E-6</v>
      </c>
      <c r="X85" s="7">
        <f t="shared" si="28"/>
        <v>8.3333333333333332E-3</v>
      </c>
      <c r="Y85" s="7">
        <f t="shared" ca="1" si="31"/>
        <v>-12.950965443500714</v>
      </c>
      <c r="Z85" s="7">
        <f t="shared" ca="1" si="32"/>
        <v>1554.1158532200857</v>
      </c>
      <c r="AA85" s="7">
        <f t="shared" ca="1" si="33"/>
        <v>6.4345267306039461E-4</v>
      </c>
      <c r="AB85" s="7">
        <f t="shared" ca="1" si="34"/>
        <v>0.24257594287431011</v>
      </c>
      <c r="AC85" s="5">
        <f t="shared" ca="1" si="35"/>
        <v>0.97181634012512319</v>
      </c>
    </row>
    <row r="86" spans="1:29" ht="14.25">
      <c r="A86" s="9">
        <v>86</v>
      </c>
      <c r="B86" s="9" t="str">
        <f t="shared" ca="1" si="49"/>
        <v>CB2991</v>
      </c>
      <c r="C86" s="3">
        <f t="shared" ca="1" si="36"/>
        <v>0.2199999988079071</v>
      </c>
      <c r="D86" s="11">
        <f t="shared" ca="1" si="37"/>
        <v>2.0123674869537354</v>
      </c>
      <c r="E86" s="11">
        <f t="shared" ca="1" si="50"/>
        <v>1.4343910217285156</v>
      </c>
      <c r="F86" s="4">
        <f t="shared" ca="1" si="38"/>
        <v>0.95630043417024113</v>
      </c>
      <c r="G86" s="11">
        <f t="shared" ca="1" si="39"/>
        <v>1.8344385623931885</v>
      </c>
      <c r="H86" s="11">
        <f t="shared" ca="1" si="40"/>
        <v>1.3412199020385742</v>
      </c>
      <c r="I86" s="5">
        <f t="shared" ca="1" si="29"/>
        <v>0.99791198101061096</v>
      </c>
      <c r="J86" s="6"/>
      <c r="K86" s="12">
        <f t="shared" ca="1" si="41"/>
        <v>2064.9044513702393</v>
      </c>
      <c r="L86" s="12">
        <f t="shared" ca="1" si="42"/>
        <v>7.1197035140357912E-2</v>
      </c>
      <c r="M86" s="7">
        <f t="shared" ca="1" si="51"/>
        <v>3.4479578506943812E-5</v>
      </c>
      <c r="N86" s="7">
        <f t="shared" si="27"/>
        <v>8.3333333333333332E-3</v>
      </c>
      <c r="O86" s="7">
        <f t="shared" ca="1" si="43"/>
        <v>-10.27514333652007</v>
      </c>
      <c r="P86" s="7">
        <f t="shared" ca="1" si="44"/>
        <v>1233.0172003824084</v>
      </c>
      <c r="Q86" s="7">
        <f t="shared" ca="1" si="45"/>
        <v>8.1101869437819648E-4</v>
      </c>
      <c r="R86" s="7">
        <f t="shared" ca="1" si="46"/>
        <v>0.30574684466190333</v>
      </c>
      <c r="S86" s="4">
        <f t="shared" ca="1" si="47"/>
        <v>0.95630043417024113</v>
      </c>
      <c r="U86" s="12">
        <f t="shared" ca="1" si="52"/>
        <v>2064.9044513702393</v>
      </c>
      <c r="V86" s="12">
        <f t="shared" ca="1" si="48"/>
        <v>1.717432737071265E-18</v>
      </c>
      <c r="W86" s="7">
        <f t="shared" ca="1" si="30"/>
        <v>8.3172503983494377E-22</v>
      </c>
      <c r="X86" s="7">
        <f t="shared" si="28"/>
        <v>8.3333333333333332E-3</v>
      </c>
      <c r="Y86" s="7">
        <f t="shared" ca="1" si="31"/>
        <v>-48.538540326624371</v>
      </c>
      <c r="Z86" s="7">
        <f t="shared" ca="1" si="32"/>
        <v>5824.6248391949248</v>
      </c>
      <c r="AA86" s="7">
        <f t="shared" ca="1" si="33"/>
        <v>1.7168487715652072E-4</v>
      </c>
      <c r="AB86" s="7">
        <f t="shared" ca="1" si="34"/>
        <v>6.4723673856886987E-2</v>
      </c>
      <c r="AC86" s="5">
        <f t="shared" ca="1" si="35"/>
        <v>0.99791198101061096</v>
      </c>
    </row>
    <row r="87" spans="1:29" ht="14.25">
      <c r="A87" s="9">
        <v>87</v>
      </c>
      <c r="B87" s="9" t="str">
        <f t="shared" ca="1" si="49"/>
        <v>CB2992</v>
      </c>
      <c r="C87" s="3">
        <f t="shared" ca="1" si="36"/>
        <v>0.2199999988079071</v>
      </c>
      <c r="D87" s="11">
        <f t="shared" ca="1" si="37"/>
        <v>2.0123674869537354</v>
      </c>
      <c r="E87" s="11">
        <f t="shared" ca="1" si="50"/>
        <v>1.4343910217285156</v>
      </c>
      <c r="F87" s="4">
        <f t="shared" ca="1" si="38"/>
        <v>0.95630043417024113</v>
      </c>
      <c r="G87" s="11">
        <f t="shared" ca="1" si="39"/>
        <v>1.8344385623931885</v>
      </c>
      <c r="H87" s="11">
        <f t="shared" ca="1" si="40"/>
        <v>1.3412199020385742</v>
      </c>
      <c r="I87" s="5">
        <f t="shared" ca="1" si="29"/>
        <v>0.99791198101061096</v>
      </c>
      <c r="J87" s="6"/>
      <c r="K87" s="12">
        <f t="shared" ca="1" si="41"/>
        <v>2064.9044513702393</v>
      </c>
      <c r="L87" s="12">
        <f t="shared" ca="1" si="42"/>
        <v>7.1197035140357912E-2</v>
      </c>
      <c r="M87" s="7">
        <f t="shared" ca="1" si="51"/>
        <v>3.4479578506943812E-5</v>
      </c>
      <c r="N87" s="7">
        <f t="shared" si="27"/>
        <v>8.3333333333333332E-3</v>
      </c>
      <c r="O87" s="7">
        <f t="shared" ca="1" si="43"/>
        <v>-10.27514333652007</v>
      </c>
      <c r="P87" s="7">
        <f t="shared" ca="1" si="44"/>
        <v>1233.0172003824084</v>
      </c>
      <c r="Q87" s="7">
        <f t="shared" ca="1" si="45"/>
        <v>8.1101869437819648E-4</v>
      </c>
      <c r="R87" s="7">
        <f t="shared" ca="1" si="46"/>
        <v>0.30574684466190333</v>
      </c>
      <c r="S87" s="4">
        <f t="shared" ca="1" si="47"/>
        <v>0.95630043417024113</v>
      </c>
      <c r="U87" s="12">
        <f t="shared" ca="1" si="52"/>
        <v>2064.9044513702393</v>
      </c>
      <c r="V87" s="12">
        <f t="shared" ca="1" si="48"/>
        <v>1.717432737071265E-18</v>
      </c>
      <c r="W87" s="7">
        <f t="shared" ca="1" si="30"/>
        <v>8.3172503983494377E-22</v>
      </c>
      <c r="X87" s="7">
        <f t="shared" si="28"/>
        <v>8.3333333333333332E-3</v>
      </c>
      <c r="Y87" s="7">
        <f t="shared" ca="1" si="31"/>
        <v>-48.538540326624371</v>
      </c>
      <c r="Z87" s="7">
        <f t="shared" ca="1" si="32"/>
        <v>5824.6248391949248</v>
      </c>
      <c r="AA87" s="7">
        <f t="shared" ca="1" si="33"/>
        <v>1.7168487715652072E-4</v>
      </c>
      <c r="AB87" s="7">
        <f t="shared" ca="1" si="34"/>
        <v>6.4723673856886987E-2</v>
      </c>
      <c r="AC87" s="5">
        <f t="shared" ca="1" si="35"/>
        <v>0.99791198101061096</v>
      </c>
    </row>
    <row r="88" spans="1:29" ht="14.25">
      <c r="A88" s="9">
        <v>88</v>
      </c>
      <c r="B88" s="9" t="str">
        <f t="shared" ca="1" si="49"/>
        <v>CB2999</v>
      </c>
      <c r="C88" s="3">
        <f t="shared" ca="1" si="36"/>
        <v>0.2199999988079071</v>
      </c>
      <c r="D88" s="11">
        <f t="shared" ca="1" si="37"/>
        <v>3.0525426864624023</v>
      </c>
      <c r="E88" s="11">
        <f t="shared" ca="1" si="50"/>
        <v>2.1747968196868896</v>
      </c>
      <c r="F88" s="4">
        <f t="shared" ca="1" si="38"/>
        <v>0.93050489067902198</v>
      </c>
      <c r="G88" s="11">
        <f t="shared" ca="1" si="39"/>
        <v>2.8757350444793701</v>
      </c>
      <c r="H88" s="11">
        <f t="shared" ca="1" si="40"/>
        <v>2.0988733768463135</v>
      </c>
      <c r="I88" s="5">
        <f t="shared" ca="1" si="29"/>
        <v>0.99649461044692589</v>
      </c>
      <c r="J88" s="6"/>
      <c r="K88" s="12">
        <f t="shared" ca="1" si="41"/>
        <v>3106.5177917480469</v>
      </c>
      <c r="L88" s="12">
        <f t="shared" ca="1" si="42"/>
        <v>1.0621366091072559</v>
      </c>
      <c r="M88" s="7">
        <f t="shared" ca="1" si="51"/>
        <v>3.4190585095911794E-4</v>
      </c>
      <c r="N88" s="7">
        <f t="shared" si="27"/>
        <v>8.3333333333333332E-3</v>
      </c>
      <c r="O88" s="7">
        <f t="shared" ca="1" si="43"/>
        <v>-7.9809751483940268</v>
      </c>
      <c r="P88" s="7">
        <f t="shared" ca="1" si="44"/>
        <v>957.71701780728324</v>
      </c>
      <c r="Q88" s="7">
        <f t="shared" ca="1" si="45"/>
        <v>1.0441497659606433E-3</v>
      </c>
      <c r="R88" s="7">
        <f t="shared" ca="1" si="46"/>
        <v>0.3936351880787351</v>
      </c>
      <c r="S88" s="4">
        <f t="shared" ca="1" si="47"/>
        <v>0.93050489067902198</v>
      </c>
      <c r="U88" s="12">
        <f t="shared" ca="1" si="52"/>
        <v>3106.5177917480469</v>
      </c>
      <c r="V88" s="12">
        <f t="shared" ca="1" si="48"/>
        <v>1.7388805548632536E-13</v>
      </c>
      <c r="W88" s="7">
        <f t="shared" ca="1" si="30"/>
        <v>5.5975232444581629E-17</v>
      </c>
      <c r="X88" s="7">
        <f t="shared" si="28"/>
        <v>8.3333333333333332E-3</v>
      </c>
      <c r="Y88" s="7">
        <f t="shared" ca="1" si="31"/>
        <v>-37.421622358766662</v>
      </c>
      <c r="Z88" s="7">
        <f t="shared" ca="1" si="32"/>
        <v>4490.5946830519997</v>
      </c>
      <c r="AA88" s="7">
        <f t="shared" ca="1" si="33"/>
        <v>2.2268765510592849E-4</v>
      </c>
      <c r="AB88" s="7">
        <f t="shared" ca="1" si="34"/>
        <v>8.3951268159110706E-2</v>
      </c>
      <c r="AC88" s="5">
        <f t="shared" ca="1" si="35"/>
        <v>0.99649461044692589</v>
      </c>
    </row>
    <row r="89" spans="1:29" ht="14.25">
      <c r="A89" s="9">
        <v>89</v>
      </c>
      <c r="B89" s="9" t="str">
        <f t="shared" ca="1" si="49"/>
        <v>DB302</v>
      </c>
      <c r="C89" s="3">
        <f t="shared" ca="1" si="36"/>
        <v>0.43999999761581421</v>
      </c>
      <c r="D89" s="11">
        <f t="shared" ca="1" si="37"/>
        <v>25.906200408935547</v>
      </c>
      <c r="E89" s="11">
        <f t="shared" ca="1" si="50"/>
        <v>16.407848358154297</v>
      </c>
      <c r="F89" s="4">
        <f t="shared" ca="1" si="38"/>
        <v>0.5556557426028339</v>
      </c>
      <c r="G89" s="11">
        <f t="shared" ca="1" si="39"/>
        <v>21.252130508422852</v>
      </c>
      <c r="H89" s="11">
        <f t="shared" ca="1" si="40"/>
        <v>15.521657943725586</v>
      </c>
      <c r="I89" s="5">
        <f t="shared" ca="1" si="29"/>
        <v>0.94809654181222169</v>
      </c>
      <c r="J89" s="6"/>
      <c r="K89" s="12">
        <f t="shared" ca="1" si="41"/>
        <v>23556.854248046875</v>
      </c>
      <c r="L89" s="12">
        <f t="shared" ca="1" si="42"/>
        <v>2885.8063220977783</v>
      </c>
      <c r="M89" s="7">
        <f t="shared" ca="1" si="51"/>
        <v>0.12250389172132539</v>
      </c>
      <c r="N89" s="7">
        <f t="shared" si="27"/>
        <v>8.3333333333333332E-3</v>
      </c>
      <c r="O89" s="7">
        <f t="shared" ca="1" si="43"/>
        <v>-2.0996124803483074</v>
      </c>
      <c r="P89" s="7">
        <f t="shared" ca="1" si="44"/>
        <v>251.9534976417969</v>
      </c>
      <c r="Q89" s="7">
        <f t="shared" ca="1" si="45"/>
        <v>3.9689863778819348E-3</v>
      </c>
      <c r="R89" s="7">
        <f t="shared" ca="1" si="46"/>
        <v>1.4962726136342219</v>
      </c>
      <c r="S89" s="4">
        <f t="shared" ca="1" si="47"/>
        <v>0.5556557426028339</v>
      </c>
      <c r="U89" s="12">
        <f t="shared" ca="1" si="52"/>
        <v>23556.854248046875</v>
      </c>
      <c r="V89" s="12">
        <f t="shared" ca="1" si="48"/>
        <v>2.0141631830483675</v>
      </c>
      <c r="W89" s="7">
        <f t="shared" ca="1" si="30"/>
        <v>8.5502213574011648E-5</v>
      </c>
      <c r="X89" s="7">
        <f t="shared" si="28"/>
        <v>8.3333333333333332E-3</v>
      </c>
      <c r="Y89" s="7">
        <f t="shared" ca="1" si="31"/>
        <v>-9.3669682926021718</v>
      </c>
      <c r="Z89" s="7">
        <f t="shared" ca="1" si="32"/>
        <v>1124.0361951122607</v>
      </c>
      <c r="AA89" s="7">
        <f t="shared" ca="1" si="33"/>
        <v>8.8965106670797843E-4</v>
      </c>
      <c r="AB89" s="7">
        <f t="shared" ca="1" si="34"/>
        <v>0.33539055065137297</v>
      </c>
      <c r="AC89" s="5">
        <f t="shared" ca="1" si="35"/>
        <v>0.94809654181222169</v>
      </c>
    </row>
    <row r="90" spans="1:29" ht="14.25">
      <c r="A90" s="9">
        <v>90</v>
      </c>
      <c r="B90" s="9" t="str">
        <f t="shared" ca="1" si="49"/>
        <v>CB2993</v>
      </c>
      <c r="C90" s="3">
        <f t="shared" ca="1" si="36"/>
        <v>0.2199999988079071</v>
      </c>
      <c r="D90" s="11">
        <f t="shared" ca="1" si="37"/>
        <v>2.0123674869537354</v>
      </c>
      <c r="E90" s="11">
        <f t="shared" ca="1" si="50"/>
        <v>1.4343910217285156</v>
      </c>
      <c r="F90" s="4">
        <f t="shared" ca="1" si="38"/>
        <v>0.95630043417024113</v>
      </c>
      <c r="G90" s="11">
        <f t="shared" ca="1" si="39"/>
        <v>1.8344385623931885</v>
      </c>
      <c r="H90" s="11">
        <f t="shared" ca="1" si="40"/>
        <v>1.3412199020385742</v>
      </c>
      <c r="I90" s="5">
        <f t="shared" ca="1" si="29"/>
        <v>0.99791198101061096</v>
      </c>
      <c r="J90" s="6"/>
      <c r="K90" s="12">
        <f t="shared" ca="1" si="41"/>
        <v>2064.9044513702393</v>
      </c>
      <c r="L90" s="12">
        <f t="shared" ca="1" si="42"/>
        <v>7.1197035140357912E-2</v>
      </c>
      <c r="M90" s="7">
        <f t="shared" ca="1" si="51"/>
        <v>3.4479578506943812E-5</v>
      </c>
      <c r="N90" s="7">
        <f t="shared" si="27"/>
        <v>8.3333333333333332E-3</v>
      </c>
      <c r="O90" s="7">
        <f t="shared" ca="1" si="43"/>
        <v>-10.27514333652007</v>
      </c>
      <c r="P90" s="7">
        <f t="shared" ca="1" si="44"/>
        <v>1233.0172003824084</v>
      </c>
      <c r="Q90" s="7">
        <f t="shared" ca="1" si="45"/>
        <v>8.1101869437819648E-4</v>
      </c>
      <c r="R90" s="7">
        <f t="shared" ca="1" si="46"/>
        <v>0.30574684466190333</v>
      </c>
      <c r="S90" s="4">
        <f t="shared" ca="1" si="47"/>
        <v>0.95630043417024113</v>
      </c>
      <c r="U90" s="12">
        <f t="shared" ca="1" si="52"/>
        <v>2064.9044513702393</v>
      </c>
      <c r="V90" s="12">
        <f t="shared" ca="1" si="48"/>
        <v>1.717432737071265E-18</v>
      </c>
      <c r="W90" s="7">
        <f t="shared" ca="1" si="30"/>
        <v>8.3172503983494377E-22</v>
      </c>
      <c r="X90" s="7">
        <f t="shared" si="28"/>
        <v>8.3333333333333332E-3</v>
      </c>
      <c r="Y90" s="7">
        <f t="shared" ca="1" si="31"/>
        <v>-48.538540326624371</v>
      </c>
      <c r="Z90" s="7">
        <f t="shared" ca="1" si="32"/>
        <v>5824.6248391949248</v>
      </c>
      <c r="AA90" s="7">
        <f t="shared" ca="1" si="33"/>
        <v>1.7168487715652072E-4</v>
      </c>
      <c r="AB90" s="7">
        <f t="shared" ca="1" si="34"/>
        <v>6.4723673856886987E-2</v>
      </c>
      <c r="AC90" s="5">
        <f t="shared" ca="1" si="35"/>
        <v>0.99791198101061096</v>
      </c>
    </row>
    <row r="91" spans="1:29" ht="14.25">
      <c r="A91" s="9">
        <v>91</v>
      </c>
      <c r="B91" s="9" t="str">
        <f t="shared" ca="1" si="49"/>
        <v>CB2994</v>
      </c>
      <c r="C91" s="3">
        <f t="shared" ca="1" si="36"/>
        <v>0.2199999988079071</v>
      </c>
      <c r="D91" s="11">
        <f t="shared" ca="1" si="37"/>
        <v>2.0123674869537354</v>
      </c>
      <c r="E91" s="11">
        <f t="shared" ca="1" si="50"/>
        <v>1.4343910217285156</v>
      </c>
      <c r="F91" s="4">
        <f t="shared" ca="1" si="38"/>
        <v>0.95630043417024113</v>
      </c>
      <c r="G91" s="11">
        <f t="shared" ca="1" si="39"/>
        <v>1.8344385623931885</v>
      </c>
      <c r="H91" s="11">
        <f t="shared" ca="1" si="40"/>
        <v>1.3412199020385742</v>
      </c>
      <c r="I91" s="5">
        <f t="shared" ca="1" si="29"/>
        <v>0.99791198101061096</v>
      </c>
      <c r="J91" s="6"/>
      <c r="K91" s="12">
        <f t="shared" ca="1" si="41"/>
        <v>2064.9044513702393</v>
      </c>
      <c r="L91" s="12">
        <f t="shared" ca="1" si="42"/>
        <v>7.1197035140357912E-2</v>
      </c>
      <c r="M91" s="7">
        <f t="shared" ca="1" si="51"/>
        <v>3.4479578506943812E-5</v>
      </c>
      <c r="N91" s="7">
        <f t="shared" si="27"/>
        <v>8.3333333333333332E-3</v>
      </c>
      <c r="O91" s="7">
        <f t="shared" ca="1" si="43"/>
        <v>-10.27514333652007</v>
      </c>
      <c r="P91" s="7">
        <f t="shared" ca="1" si="44"/>
        <v>1233.0172003824084</v>
      </c>
      <c r="Q91" s="7">
        <f t="shared" ca="1" si="45"/>
        <v>8.1101869437819648E-4</v>
      </c>
      <c r="R91" s="7">
        <f t="shared" ca="1" si="46"/>
        <v>0.30574684466190333</v>
      </c>
      <c r="S91" s="4">
        <f t="shared" ca="1" si="47"/>
        <v>0.95630043417024113</v>
      </c>
      <c r="U91" s="12">
        <f t="shared" ca="1" si="52"/>
        <v>2064.9044513702393</v>
      </c>
      <c r="V91" s="12">
        <f t="shared" ca="1" si="48"/>
        <v>1.717432737071265E-18</v>
      </c>
      <c r="W91" s="7">
        <f t="shared" ca="1" si="30"/>
        <v>8.3172503983494377E-22</v>
      </c>
      <c r="X91" s="7">
        <f t="shared" si="28"/>
        <v>8.3333333333333332E-3</v>
      </c>
      <c r="Y91" s="7">
        <f t="shared" ca="1" si="31"/>
        <v>-48.538540326624371</v>
      </c>
      <c r="Z91" s="7">
        <f t="shared" ca="1" si="32"/>
        <v>5824.6248391949248</v>
      </c>
      <c r="AA91" s="7">
        <f t="shared" ca="1" si="33"/>
        <v>1.7168487715652072E-4</v>
      </c>
      <c r="AB91" s="7">
        <f t="shared" ca="1" si="34"/>
        <v>6.4723673856886987E-2</v>
      </c>
      <c r="AC91" s="5">
        <f t="shared" ca="1" si="35"/>
        <v>0.99791198101061096</v>
      </c>
    </row>
    <row r="92" spans="1:29" ht="14.25">
      <c r="A92" s="9">
        <v>92</v>
      </c>
      <c r="B92" s="9" t="str">
        <f t="shared" ca="1" si="49"/>
        <v>LGSP-27</v>
      </c>
      <c r="C92" s="3">
        <f t="shared" ca="1" si="36"/>
        <v>0.43999999761581421</v>
      </c>
      <c r="D92" s="11">
        <f t="shared" ca="1" si="37"/>
        <v>21.413114547729492</v>
      </c>
      <c r="E92" s="11">
        <f t="shared" ca="1" si="50"/>
        <v>14.515535354614258</v>
      </c>
      <c r="F92" s="4">
        <f t="shared" ca="1" si="38"/>
        <v>0.68950043125586646</v>
      </c>
      <c r="G92" s="11">
        <f t="shared" ca="1" si="39"/>
        <v>18.746458053588867</v>
      </c>
      <c r="H92" s="11">
        <f t="shared" ca="1" si="40"/>
        <v>13.694879531860352</v>
      </c>
      <c r="I92" s="5">
        <f t="shared" ca="1" si="29"/>
        <v>0.97401323236293591</v>
      </c>
      <c r="J92" s="6"/>
      <c r="K92" s="12">
        <f t="shared" ca="1" si="41"/>
        <v>20854.089736938477</v>
      </c>
      <c r="L92" s="12">
        <f t="shared" ca="1" si="42"/>
        <v>1047.9511022567749</v>
      </c>
      <c r="M92" s="7">
        <f t="shared" ca="1" si="51"/>
        <v>5.0251586881807545E-2</v>
      </c>
      <c r="N92" s="7">
        <f t="shared" si="27"/>
        <v>8.3333333333333332E-3</v>
      </c>
      <c r="O92" s="7">
        <f t="shared" ca="1" si="43"/>
        <v>-2.9907131528041178</v>
      </c>
      <c r="P92" s="7">
        <f t="shared" ca="1" si="44"/>
        <v>358.88557833649412</v>
      </c>
      <c r="Q92" s="7">
        <f t="shared" ca="1" si="45"/>
        <v>2.7864034120156024E-3</v>
      </c>
      <c r="R92" s="7">
        <f t="shared" ca="1" si="46"/>
        <v>1.0504493386950899</v>
      </c>
      <c r="S92" s="4">
        <f t="shared" ca="1" si="47"/>
        <v>0.68950043125586646</v>
      </c>
      <c r="U92" s="12">
        <f t="shared" ca="1" si="52"/>
        <v>20854.089736938477</v>
      </c>
      <c r="V92" s="12">
        <f t="shared" ca="1" si="48"/>
        <v>2.8298391043790616E-2</v>
      </c>
      <c r="W92" s="7">
        <f t="shared" ca="1" si="30"/>
        <v>1.3569708100788586E-6</v>
      </c>
      <c r="X92" s="7">
        <f t="shared" si="28"/>
        <v>8.3333333333333332E-3</v>
      </c>
      <c r="Y92" s="7">
        <f t="shared" ca="1" si="31"/>
        <v>-13.510255687970123</v>
      </c>
      <c r="Z92" s="7">
        <f t="shared" ca="1" si="32"/>
        <v>1621.2306825564146</v>
      </c>
      <c r="AA92" s="7">
        <f t="shared" ca="1" si="33"/>
        <v>6.1681536795440126E-4</v>
      </c>
      <c r="AB92" s="7">
        <f t="shared" ca="1" si="34"/>
        <v>0.23253391543041987</v>
      </c>
      <c r="AC92" s="5">
        <f t="shared" ca="1" si="35"/>
        <v>0.97401323236293591</v>
      </c>
    </row>
    <row r="93" spans="1:29" ht="14.25">
      <c r="A93" s="9">
        <v>93</v>
      </c>
      <c r="B93" s="9" t="str">
        <f t="shared" ca="1" si="49"/>
        <v>LGSP-28</v>
      </c>
      <c r="C93" s="3">
        <f t="shared" ca="1" si="36"/>
        <v>0.43999999761581421</v>
      </c>
      <c r="D93" s="11">
        <f t="shared" ca="1" si="37"/>
        <v>21.413114547729492</v>
      </c>
      <c r="E93" s="11">
        <f t="shared" ca="1" si="50"/>
        <v>14.515535354614258</v>
      </c>
      <c r="F93" s="4">
        <f t="shared" ca="1" si="38"/>
        <v>0.68950043125586646</v>
      </c>
      <c r="G93" s="11">
        <f t="shared" ca="1" si="39"/>
        <v>18.746458053588867</v>
      </c>
      <c r="H93" s="11">
        <f t="shared" ca="1" si="40"/>
        <v>13.694879531860352</v>
      </c>
      <c r="I93" s="5">
        <f t="shared" ca="1" si="29"/>
        <v>0.97401323236293591</v>
      </c>
      <c r="J93" s="6"/>
      <c r="K93" s="12">
        <f t="shared" ca="1" si="41"/>
        <v>20854.089736938477</v>
      </c>
      <c r="L93" s="12">
        <f t="shared" ca="1" si="42"/>
        <v>1047.9511022567749</v>
      </c>
      <c r="M93" s="7">
        <f t="shared" ca="1" si="51"/>
        <v>5.0251586881807545E-2</v>
      </c>
      <c r="N93" s="7">
        <f t="shared" si="27"/>
        <v>8.3333333333333332E-3</v>
      </c>
      <c r="O93" s="7">
        <f t="shared" ca="1" si="43"/>
        <v>-2.9907131528041178</v>
      </c>
      <c r="P93" s="7">
        <f t="shared" ca="1" si="44"/>
        <v>358.88557833649412</v>
      </c>
      <c r="Q93" s="7">
        <f t="shared" ca="1" si="45"/>
        <v>2.7864034120156024E-3</v>
      </c>
      <c r="R93" s="7">
        <f t="shared" ca="1" si="46"/>
        <v>1.0504493386950899</v>
      </c>
      <c r="S93" s="4">
        <f t="shared" ca="1" si="47"/>
        <v>0.68950043125586646</v>
      </c>
      <c r="U93" s="12">
        <f t="shared" ca="1" si="52"/>
        <v>20854.089736938477</v>
      </c>
      <c r="V93" s="12">
        <f t="shared" ca="1" si="48"/>
        <v>2.8298391043790616E-2</v>
      </c>
      <c r="W93" s="7">
        <f t="shared" ca="1" si="30"/>
        <v>1.3569708100788586E-6</v>
      </c>
      <c r="X93" s="7">
        <f t="shared" si="28"/>
        <v>8.3333333333333332E-3</v>
      </c>
      <c r="Y93" s="7">
        <f t="shared" ca="1" si="31"/>
        <v>-13.510255687970123</v>
      </c>
      <c r="Z93" s="7">
        <f t="shared" ca="1" si="32"/>
        <v>1621.2306825564146</v>
      </c>
      <c r="AA93" s="7">
        <f t="shared" ca="1" si="33"/>
        <v>6.1681536795440126E-4</v>
      </c>
      <c r="AB93" s="7">
        <f t="shared" ca="1" si="34"/>
        <v>0.23253391543041987</v>
      </c>
      <c r="AC93" s="5">
        <f t="shared" ca="1" si="35"/>
        <v>0.97401323236293591</v>
      </c>
    </row>
    <row r="94" spans="1:29" ht="14.25">
      <c r="A94" s="9">
        <v>94</v>
      </c>
      <c r="B94" s="9" t="str">
        <f t="shared" ca="1" si="49"/>
        <v>CB2995</v>
      </c>
      <c r="C94" s="3">
        <f t="shared" ca="1" si="36"/>
        <v>0.2199999988079071</v>
      </c>
      <c r="D94" s="11">
        <f t="shared" ca="1" si="37"/>
        <v>2.0123674869537354</v>
      </c>
      <c r="E94" s="11">
        <f t="shared" ca="1" si="50"/>
        <v>1.4343910217285156</v>
      </c>
      <c r="F94" s="4">
        <f t="shared" ca="1" si="38"/>
        <v>0.95630043417024113</v>
      </c>
      <c r="G94" s="11">
        <f t="shared" ca="1" si="39"/>
        <v>1.8344385623931885</v>
      </c>
      <c r="H94" s="11">
        <f t="shared" ca="1" si="40"/>
        <v>1.3412199020385742</v>
      </c>
      <c r="I94" s="5">
        <f t="shared" ca="1" si="29"/>
        <v>0.99791198101061096</v>
      </c>
      <c r="J94" s="6"/>
      <c r="K94" s="12">
        <f t="shared" ca="1" si="41"/>
        <v>2064.9044513702393</v>
      </c>
      <c r="L94" s="12">
        <f t="shared" ca="1" si="42"/>
        <v>7.1197035140357912E-2</v>
      </c>
      <c r="M94" s="7">
        <f t="shared" ca="1" si="51"/>
        <v>3.4479578506943812E-5</v>
      </c>
      <c r="N94" s="7">
        <f t="shared" si="27"/>
        <v>8.3333333333333332E-3</v>
      </c>
      <c r="O94" s="7">
        <f t="shared" ca="1" si="43"/>
        <v>-10.27514333652007</v>
      </c>
      <c r="P94" s="7">
        <f t="shared" ca="1" si="44"/>
        <v>1233.0172003824084</v>
      </c>
      <c r="Q94" s="7">
        <f t="shared" ca="1" si="45"/>
        <v>8.1101869437819648E-4</v>
      </c>
      <c r="R94" s="7">
        <f t="shared" ca="1" si="46"/>
        <v>0.30574684466190333</v>
      </c>
      <c r="S94" s="4">
        <f t="shared" ca="1" si="47"/>
        <v>0.95630043417024113</v>
      </c>
      <c r="U94" s="12">
        <f t="shared" ca="1" si="52"/>
        <v>2064.9044513702393</v>
      </c>
      <c r="V94" s="12">
        <f t="shared" ca="1" si="48"/>
        <v>1.717432737071265E-18</v>
      </c>
      <c r="W94" s="7">
        <f t="shared" ca="1" si="30"/>
        <v>8.3172503983494377E-22</v>
      </c>
      <c r="X94" s="7">
        <f t="shared" si="28"/>
        <v>8.3333333333333332E-3</v>
      </c>
      <c r="Y94" s="7">
        <f t="shared" ca="1" si="31"/>
        <v>-48.538540326624371</v>
      </c>
      <c r="Z94" s="7">
        <f t="shared" ca="1" si="32"/>
        <v>5824.6248391949248</v>
      </c>
      <c r="AA94" s="7">
        <f t="shared" ca="1" si="33"/>
        <v>1.7168487715652072E-4</v>
      </c>
      <c r="AB94" s="7">
        <f t="shared" ca="1" si="34"/>
        <v>6.4723673856886987E-2</v>
      </c>
      <c r="AC94" s="5">
        <f t="shared" ca="1" si="35"/>
        <v>0.99791198101061096</v>
      </c>
    </row>
    <row r="95" spans="1:29" ht="14.25">
      <c r="A95" s="9">
        <v>95</v>
      </c>
      <c r="B95" s="9" t="str">
        <f t="shared" ca="1" si="49"/>
        <v>CB2998</v>
      </c>
      <c r="C95" s="3">
        <f t="shared" ca="1" si="36"/>
        <v>0.2199999988079071</v>
      </c>
      <c r="D95" s="11">
        <f t="shared" ca="1" si="37"/>
        <v>2.0123674869537354</v>
      </c>
      <c r="E95" s="11">
        <f t="shared" ca="1" si="50"/>
        <v>1.4343910217285156</v>
      </c>
      <c r="F95" s="4">
        <f t="shared" ca="1" si="38"/>
        <v>0.95630043417024113</v>
      </c>
      <c r="G95" s="11">
        <f t="shared" ca="1" si="39"/>
        <v>1.8344385623931885</v>
      </c>
      <c r="H95" s="11">
        <f t="shared" ca="1" si="40"/>
        <v>1.3412199020385742</v>
      </c>
      <c r="I95" s="5">
        <f t="shared" ca="1" si="29"/>
        <v>0.99791198101061096</v>
      </c>
      <c r="J95" s="6"/>
      <c r="K95" s="12">
        <f t="shared" ca="1" si="41"/>
        <v>2064.9044513702393</v>
      </c>
      <c r="L95" s="12">
        <f t="shared" ca="1" si="42"/>
        <v>7.1197035140357912E-2</v>
      </c>
      <c r="M95" s="7">
        <f t="shared" ca="1" si="51"/>
        <v>3.4479578506943812E-5</v>
      </c>
      <c r="N95" s="7">
        <f t="shared" si="27"/>
        <v>8.3333333333333332E-3</v>
      </c>
      <c r="O95" s="7">
        <f t="shared" ca="1" si="43"/>
        <v>-10.27514333652007</v>
      </c>
      <c r="P95" s="7">
        <f t="shared" ca="1" si="44"/>
        <v>1233.0172003824084</v>
      </c>
      <c r="Q95" s="7">
        <f t="shared" ca="1" si="45"/>
        <v>8.1101869437819648E-4</v>
      </c>
      <c r="R95" s="7">
        <f t="shared" ca="1" si="46"/>
        <v>0.30574684466190333</v>
      </c>
      <c r="S95" s="4">
        <f t="shared" ca="1" si="47"/>
        <v>0.95630043417024113</v>
      </c>
      <c r="U95" s="12">
        <f t="shared" ca="1" si="52"/>
        <v>2064.9044513702393</v>
      </c>
      <c r="V95" s="12">
        <f t="shared" ca="1" si="48"/>
        <v>1.717432737071265E-18</v>
      </c>
      <c r="W95" s="7">
        <f t="shared" ca="1" si="30"/>
        <v>8.3172503983494377E-22</v>
      </c>
      <c r="X95" s="7">
        <f t="shared" si="28"/>
        <v>8.3333333333333332E-3</v>
      </c>
      <c r="Y95" s="7">
        <f t="shared" ca="1" si="31"/>
        <v>-48.538540326624371</v>
      </c>
      <c r="Z95" s="7">
        <f t="shared" ca="1" si="32"/>
        <v>5824.6248391949248</v>
      </c>
      <c r="AA95" s="7">
        <f t="shared" ca="1" si="33"/>
        <v>1.7168487715652072E-4</v>
      </c>
      <c r="AB95" s="7">
        <f t="shared" ca="1" si="34"/>
        <v>6.4723673856886987E-2</v>
      </c>
      <c r="AC95" s="5">
        <f t="shared" ca="1" si="35"/>
        <v>0.99791198101061096</v>
      </c>
    </row>
    <row r="96" spans="1:29" ht="14.25">
      <c r="A96" s="9">
        <v>96</v>
      </c>
      <c r="B96" s="9" t="str">
        <f t="shared" ca="1" si="49"/>
        <v>CB3001</v>
      </c>
      <c r="C96" s="3">
        <f t="shared" ca="1" si="36"/>
        <v>0.2199999988079071</v>
      </c>
      <c r="D96" s="11">
        <f t="shared" ca="1" si="37"/>
        <v>0.82246303558349609</v>
      </c>
      <c r="E96" s="11">
        <f t="shared" ca="1" si="50"/>
        <v>0.58632320165634155</v>
      </c>
      <c r="F96" s="4">
        <f t="shared" ca="1" si="38"/>
        <v>0.97929266721515607</v>
      </c>
      <c r="G96" s="11">
        <f t="shared" ca="1" si="39"/>
        <v>0.73326414823532104</v>
      </c>
      <c r="H96" s="11">
        <f t="shared" ca="1" si="40"/>
        <v>0.53668344020843506</v>
      </c>
      <c r="I96" s="5">
        <f t="shared" ca="1" si="29"/>
        <v>0.99907542379822245</v>
      </c>
      <c r="J96" s="6"/>
      <c r="K96" s="12">
        <f t="shared" ca="1" si="41"/>
        <v>848.78408908843994</v>
      </c>
      <c r="L96" s="12">
        <f t="shared" ca="1" si="42"/>
        <v>2.1331192101570196E-4</v>
      </c>
      <c r="M96" s="7">
        <f t="shared" ca="1" si="51"/>
        <v>2.5131470271172309E-7</v>
      </c>
      <c r="N96" s="7">
        <f t="shared" si="27"/>
        <v>8.3333333333333332E-3</v>
      </c>
      <c r="O96" s="7">
        <f t="shared" ca="1" si="43"/>
        <v>-15.196559887495802</v>
      </c>
      <c r="P96" s="7">
        <f t="shared" ca="1" si="44"/>
        <v>1823.5871864994963</v>
      </c>
      <c r="Q96" s="7">
        <f t="shared" ca="1" si="45"/>
        <v>5.483697228206403E-4</v>
      </c>
      <c r="R96" s="7">
        <f t="shared" ca="1" si="46"/>
        <v>0.20673051511972734</v>
      </c>
      <c r="S96" s="4">
        <f t="shared" ca="1" si="47"/>
        <v>0.97929266721515607</v>
      </c>
      <c r="U96" s="12">
        <f t="shared" ca="1" si="52"/>
        <v>848.78408908843994</v>
      </c>
      <c r="V96" s="12">
        <f t="shared" ca="1" si="48"/>
        <v>1.6688906191014742E-29</v>
      </c>
      <c r="W96" s="7">
        <f t="shared" ca="1" si="30"/>
        <v>1.9662133639825833E-32</v>
      </c>
      <c r="X96" s="7">
        <f t="shared" si="28"/>
        <v>8.3333333333333332E-3</v>
      </c>
      <c r="Y96" s="7">
        <f t="shared" ca="1" si="31"/>
        <v>-73.006613433023674</v>
      </c>
      <c r="Z96" s="7">
        <f t="shared" ca="1" si="32"/>
        <v>8760.7936119628412</v>
      </c>
      <c r="AA96" s="7">
        <f t="shared" ca="1" si="33"/>
        <v>1.141449101865044E-4</v>
      </c>
      <c r="AB96" s="7">
        <f t="shared" ca="1" si="34"/>
        <v>4.3031617354390671E-2</v>
      </c>
      <c r="AC96" s="5">
        <f t="shared" ca="1" si="35"/>
        <v>0.99907542379822245</v>
      </c>
    </row>
    <row r="97" spans="1:29" ht="14.25">
      <c r="A97" s="9">
        <v>97</v>
      </c>
      <c r="B97" s="9" t="str">
        <f t="shared" ca="1" si="49"/>
        <v>CB2996</v>
      </c>
      <c r="C97" s="3">
        <f t="shared" ca="1" si="36"/>
        <v>0.2199999988079071</v>
      </c>
      <c r="D97" s="11">
        <f t="shared" ca="1" si="37"/>
        <v>2.0123674869537354</v>
      </c>
      <c r="E97" s="11">
        <f t="shared" ca="1" si="50"/>
        <v>1.4343910217285156</v>
      </c>
      <c r="F97" s="4">
        <f t="shared" ca="1" si="38"/>
        <v>0.95630043417024113</v>
      </c>
      <c r="G97" s="11">
        <f t="shared" ca="1" si="39"/>
        <v>1.8344385623931885</v>
      </c>
      <c r="H97" s="11">
        <f t="shared" ca="1" si="40"/>
        <v>1.3412199020385742</v>
      </c>
      <c r="I97" s="5">
        <f t="shared" ca="1" si="29"/>
        <v>0.99791198101061096</v>
      </c>
      <c r="J97" s="6"/>
      <c r="K97" s="12">
        <f t="shared" ca="1" si="41"/>
        <v>2064.9044513702393</v>
      </c>
      <c r="L97" s="12">
        <f t="shared" ca="1" si="42"/>
        <v>7.1197035140357912E-2</v>
      </c>
      <c r="M97" s="7">
        <f t="shared" ca="1" si="51"/>
        <v>3.4479578506943812E-5</v>
      </c>
      <c r="N97" s="7">
        <f t="shared" si="27"/>
        <v>8.3333333333333332E-3</v>
      </c>
      <c r="O97" s="7">
        <f t="shared" ca="1" si="43"/>
        <v>-10.27514333652007</v>
      </c>
      <c r="P97" s="7">
        <f t="shared" ca="1" si="44"/>
        <v>1233.0172003824084</v>
      </c>
      <c r="Q97" s="7">
        <f t="shared" ca="1" si="45"/>
        <v>8.1101869437819648E-4</v>
      </c>
      <c r="R97" s="7">
        <f t="shared" ca="1" si="46"/>
        <v>0.30574684466190333</v>
      </c>
      <c r="S97" s="4">
        <f t="shared" ca="1" si="47"/>
        <v>0.95630043417024113</v>
      </c>
      <c r="U97" s="12">
        <f t="shared" ca="1" si="52"/>
        <v>2064.9044513702393</v>
      </c>
      <c r="V97" s="12">
        <f t="shared" ca="1" si="48"/>
        <v>1.717432737071265E-18</v>
      </c>
      <c r="W97" s="7">
        <f t="shared" ca="1" si="30"/>
        <v>8.3172503983494377E-22</v>
      </c>
      <c r="X97" s="7">
        <f t="shared" si="28"/>
        <v>8.3333333333333332E-3</v>
      </c>
      <c r="Y97" s="7">
        <f t="shared" ca="1" si="31"/>
        <v>-48.538540326624371</v>
      </c>
      <c r="Z97" s="7">
        <f t="shared" ca="1" si="32"/>
        <v>5824.6248391949248</v>
      </c>
      <c r="AA97" s="7">
        <f t="shared" ca="1" si="33"/>
        <v>1.7168487715652072E-4</v>
      </c>
      <c r="AB97" s="7">
        <f t="shared" ca="1" si="34"/>
        <v>6.4723673856886987E-2</v>
      </c>
      <c r="AC97" s="5">
        <f t="shared" ca="1" si="35"/>
        <v>0.99791198101061096</v>
      </c>
    </row>
    <row r="98" spans="1:29" ht="14.25">
      <c r="A98" s="9">
        <v>98</v>
      </c>
      <c r="B98" s="9" t="str">
        <f t="shared" ca="1" si="49"/>
        <v>DB304</v>
      </c>
      <c r="C98" s="3">
        <f t="shared" ca="1" si="36"/>
        <v>0.43999999761581421</v>
      </c>
      <c r="D98" s="11">
        <f t="shared" ca="1" si="37"/>
        <v>7.4540224075317383</v>
      </c>
      <c r="E98" s="11">
        <f t="shared" ca="1" si="50"/>
        <v>5.3093485832214355</v>
      </c>
      <c r="F98" s="4">
        <f t="shared" ca="1" si="38"/>
        <v>0.91762695576032005</v>
      </c>
      <c r="G98" s="11">
        <f t="shared" ca="1" si="39"/>
        <v>6.798457145690918</v>
      </c>
      <c r="H98" s="11">
        <f t="shared" ca="1" si="40"/>
        <v>4.9688143730163574</v>
      </c>
      <c r="I98" s="5">
        <f t="shared" ca="1" si="29"/>
        <v>0.99573560566782804</v>
      </c>
      <c r="J98" s="6"/>
      <c r="K98" s="12">
        <f t="shared" ca="1" si="41"/>
        <v>7643.5465812683105</v>
      </c>
      <c r="L98" s="12">
        <f t="shared" ca="1" si="42"/>
        <v>5.4098456166684628</v>
      </c>
      <c r="M98" s="7">
        <f t="shared" ca="1" si="51"/>
        <v>7.0776642219020735E-4</v>
      </c>
      <c r="N98" s="7">
        <f t="shared" si="27"/>
        <v>8.3333333333333332E-3</v>
      </c>
      <c r="O98" s="7">
        <f t="shared" ca="1" si="43"/>
        <v>-7.2533964308642673</v>
      </c>
      <c r="P98" s="7">
        <f t="shared" ca="1" si="44"/>
        <v>870.40757170371205</v>
      </c>
      <c r="Q98" s="7">
        <f t="shared" ca="1" si="45"/>
        <v>1.1488870645307316E-3</v>
      </c>
      <c r="R98" s="7">
        <f t="shared" ca="1" si="46"/>
        <v>0.43312021940809065</v>
      </c>
      <c r="S98" s="4">
        <f t="shared" ca="1" si="47"/>
        <v>0.91762695576032005</v>
      </c>
      <c r="U98" s="12">
        <f t="shared" ca="1" si="52"/>
        <v>7643.5465812683105</v>
      </c>
      <c r="V98" s="12">
        <f t="shared" ca="1" si="48"/>
        <v>1.4349800305803705E-11</v>
      </c>
      <c r="W98" s="7">
        <f t="shared" ca="1" si="30"/>
        <v>1.8773746131108958E-15</v>
      </c>
      <c r="X98" s="7">
        <f t="shared" si="28"/>
        <v>8.3333333333333332E-3</v>
      </c>
      <c r="Y98" s="7">
        <f t="shared" ca="1" si="31"/>
        <v>-33.908902076446921</v>
      </c>
      <c r="Z98" s="7">
        <f t="shared" ca="1" si="32"/>
        <v>4069.0682491736306</v>
      </c>
      <c r="AA98" s="7">
        <f t="shared" ca="1" si="33"/>
        <v>2.4575650708318439E-4</v>
      </c>
      <c r="AB98" s="7">
        <f t="shared" ca="1" si="34"/>
        <v>9.2648020466930409E-2</v>
      </c>
      <c r="AC98" s="5">
        <f t="shared" ca="1" si="35"/>
        <v>0.99573560566782804</v>
      </c>
    </row>
    <row r="99" spans="1:29" ht="14.25">
      <c r="A99" s="9">
        <v>99</v>
      </c>
      <c r="B99" s="9" t="str">
        <f t="shared" ca="1" si="49"/>
        <v>CB2997</v>
      </c>
      <c r="C99" s="3">
        <f t="shared" ca="1" si="36"/>
        <v>0.2199999988079071</v>
      </c>
      <c r="D99" s="11">
        <f t="shared" ca="1" si="37"/>
        <v>3.0525426864624023</v>
      </c>
      <c r="E99" s="11">
        <f t="shared" ca="1" si="50"/>
        <v>2.1747968196868896</v>
      </c>
      <c r="F99" s="4">
        <f t="shared" ca="1" si="38"/>
        <v>0.93050489067902198</v>
      </c>
      <c r="G99" s="11">
        <f t="shared" ca="1" si="39"/>
        <v>2.8757350444793701</v>
      </c>
      <c r="H99" s="11">
        <f t="shared" ca="1" si="40"/>
        <v>2.0988733768463135</v>
      </c>
      <c r="I99" s="5">
        <f t="shared" ca="1" si="29"/>
        <v>0.99649461044692589</v>
      </c>
      <c r="J99" s="6"/>
      <c r="K99" s="12">
        <f t="shared" ca="1" si="41"/>
        <v>3106.5177917480469</v>
      </c>
      <c r="L99" s="12">
        <f t="shared" ca="1" si="42"/>
        <v>1.0621366091072559</v>
      </c>
      <c r="M99" s="7">
        <f t="shared" ca="1" si="51"/>
        <v>3.4190585095911794E-4</v>
      </c>
      <c r="N99" s="7">
        <f t="shared" si="27"/>
        <v>8.3333333333333332E-3</v>
      </c>
      <c r="O99" s="7">
        <f t="shared" ca="1" si="43"/>
        <v>-7.9809751483940268</v>
      </c>
      <c r="P99" s="7">
        <f t="shared" ca="1" si="44"/>
        <v>957.71701780728324</v>
      </c>
      <c r="Q99" s="7">
        <f t="shared" ca="1" si="45"/>
        <v>1.0441497659606433E-3</v>
      </c>
      <c r="R99" s="7">
        <f t="shared" ca="1" si="46"/>
        <v>0.3936351880787351</v>
      </c>
      <c r="S99" s="4">
        <f t="shared" ca="1" si="47"/>
        <v>0.93050489067902198</v>
      </c>
      <c r="U99" s="12">
        <f t="shared" ca="1" si="52"/>
        <v>3106.5177917480469</v>
      </c>
      <c r="V99" s="12">
        <f t="shared" ca="1" si="48"/>
        <v>1.7388805548632536E-13</v>
      </c>
      <c r="W99" s="7">
        <f t="shared" ca="1" si="30"/>
        <v>5.5975232444581629E-17</v>
      </c>
      <c r="X99" s="7">
        <f t="shared" si="28"/>
        <v>8.3333333333333332E-3</v>
      </c>
      <c r="Y99" s="7">
        <f t="shared" ca="1" si="31"/>
        <v>-37.421622358766662</v>
      </c>
      <c r="Z99" s="7">
        <f t="shared" ca="1" si="32"/>
        <v>4490.5946830519997</v>
      </c>
      <c r="AA99" s="7">
        <f t="shared" ca="1" si="33"/>
        <v>2.2268765510592849E-4</v>
      </c>
      <c r="AB99" s="7">
        <f t="shared" ca="1" si="34"/>
        <v>8.3951268159110706E-2</v>
      </c>
      <c r="AC99" s="5">
        <f t="shared" ca="1" si="35"/>
        <v>0.99649461044692589</v>
      </c>
    </row>
    <row r="100" spans="1:29" ht="14.25">
      <c r="A100" s="9">
        <v>100</v>
      </c>
      <c r="B100" s="9" t="str">
        <f t="shared" ca="1" si="49"/>
        <v>CB3000</v>
      </c>
      <c r="C100" s="3">
        <f t="shared" ca="1" si="36"/>
        <v>0.2199999988079071</v>
      </c>
      <c r="D100" s="11">
        <f t="shared" ca="1" si="37"/>
        <v>4.4131803512573242</v>
      </c>
      <c r="E100" s="11">
        <f t="shared" ca="1" si="50"/>
        <v>3.1370482444763184</v>
      </c>
      <c r="F100" s="4">
        <f t="shared" ca="1" si="38"/>
        <v>0.88493705785453936</v>
      </c>
      <c r="G100" s="11">
        <f t="shared" ca="1" si="39"/>
        <v>4.1630325317382813</v>
      </c>
      <c r="H100" s="11">
        <f t="shared" ca="1" si="40"/>
        <v>3.037872314453125</v>
      </c>
      <c r="I100" s="5">
        <f t="shared" ca="1" si="29"/>
        <v>0.99362702872188469</v>
      </c>
      <c r="J100" s="6"/>
      <c r="K100" s="12">
        <f t="shared" ca="1" si="41"/>
        <v>4477.1184921264648</v>
      </c>
      <c r="L100" s="12">
        <f t="shared" ca="1" si="42"/>
        <v>11.440081521868706</v>
      </c>
      <c r="M100" s="7">
        <f t="shared" ca="1" si="51"/>
        <v>2.5552331353274264E-3</v>
      </c>
      <c r="N100" s="7">
        <f t="shared" si="27"/>
        <v>8.3333333333333332E-3</v>
      </c>
      <c r="O100" s="7">
        <f t="shared" ca="1" si="43"/>
        <v>-5.9696118127857032</v>
      </c>
      <c r="P100" s="7">
        <f t="shared" ca="1" si="44"/>
        <v>716.3534175342844</v>
      </c>
      <c r="Q100" s="7">
        <f t="shared" ca="1" si="45"/>
        <v>1.3959589994587279E-3</v>
      </c>
      <c r="R100" s="7">
        <f t="shared" ca="1" si="46"/>
        <v>0.52626414448945169</v>
      </c>
      <c r="S100" s="4">
        <f t="shared" ca="1" si="47"/>
        <v>0.88493705785453936</v>
      </c>
      <c r="U100" s="12">
        <f t="shared" ca="1" si="52"/>
        <v>4477.1184921264648</v>
      </c>
      <c r="V100" s="12">
        <f t="shared" ca="1" si="48"/>
        <v>4.2052858591212772E-9</v>
      </c>
      <c r="W100" s="7">
        <f t="shared" ca="1" si="30"/>
        <v>9.3928402085331503E-13</v>
      </c>
      <c r="X100" s="7">
        <f t="shared" si="28"/>
        <v>8.3333333333333332E-3</v>
      </c>
      <c r="Y100" s="7">
        <f t="shared" ca="1" si="31"/>
        <v>-27.693658489815469</v>
      </c>
      <c r="Z100" s="7">
        <f t="shared" ca="1" si="32"/>
        <v>3323.2390187778565</v>
      </c>
      <c r="AA100" s="7">
        <f t="shared" ca="1" si="33"/>
        <v>3.0091124783668337E-4</v>
      </c>
      <c r="AB100" s="7">
        <f t="shared" ca="1" si="34"/>
        <v>0.11344086787035144</v>
      </c>
      <c r="AC100" s="5">
        <f t="shared" ca="1" si="35"/>
        <v>0.99362702872188469</v>
      </c>
    </row>
    <row r="101" spans="1:29" ht="14.25">
      <c r="A101" s="9">
        <v>101</v>
      </c>
      <c r="B101" s="9" t="str">
        <f t="shared" ca="1" si="49"/>
        <v>CB11411</v>
      </c>
      <c r="C101" s="3">
        <f t="shared" ca="1" si="36"/>
        <v>0.2199999988079071</v>
      </c>
      <c r="D101" s="11">
        <f t="shared" ca="1" si="37"/>
        <v>4.5752387046813965</v>
      </c>
      <c r="E101" s="11">
        <f t="shared" ca="1" si="50"/>
        <v>3.2329800128936768</v>
      </c>
      <c r="F101" s="4">
        <f t="shared" ca="1" si="38"/>
        <v>0.83552549489260874</v>
      </c>
      <c r="G101" s="11">
        <f t="shared" ca="1" si="39"/>
        <v>4.3021783828735352</v>
      </c>
      <c r="H101" s="11">
        <f t="shared" ca="1" si="40"/>
        <v>3.1387245655059814</v>
      </c>
      <c r="I101" s="5">
        <f t="shared" ca="1" si="29"/>
        <v>0.99046015525001319</v>
      </c>
      <c r="J101" s="6"/>
      <c r="K101" s="12">
        <f t="shared" ca="1" si="41"/>
        <v>4612.4138832092285</v>
      </c>
      <c r="L101" s="12">
        <f t="shared" ca="1" si="42"/>
        <v>38.831565529108047</v>
      </c>
      <c r="M101" s="7">
        <f t="shared" ca="1" si="51"/>
        <v>8.4189247782963036E-3</v>
      </c>
      <c r="N101" s="7">
        <f t="shared" si="27"/>
        <v>8.3333333333333332E-3</v>
      </c>
      <c r="O101" s="7">
        <f t="shared" ca="1" si="43"/>
        <v>-4.7772731574216856</v>
      </c>
      <c r="P101" s="7">
        <f t="shared" ca="1" si="44"/>
        <v>573.27277889060224</v>
      </c>
      <c r="Q101" s="7">
        <f t="shared" ca="1" si="45"/>
        <v>1.7443702837856708E-3</v>
      </c>
      <c r="R101" s="7">
        <f t="shared" ca="1" si="46"/>
        <v>0.65761210424176875</v>
      </c>
      <c r="S101" s="4">
        <f t="shared" ca="1" si="47"/>
        <v>0.83552549489260874</v>
      </c>
      <c r="U101" s="12">
        <f t="shared" ca="1" si="52"/>
        <v>4612.4138832092285</v>
      </c>
      <c r="V101" s="12">
        <f t="shared" ca="1" si="48"/>
        <v>7.1979333604588192E-7</v>
      </c>
      <c r="W101" s="7">
        <f t="shared" ca="1" si="30"/>
        <v>1.5605566938955262E-10</v>
      </c>
      <c r="X101" s="7">
        <f t="shared" si="28"/>
        <v>8.3333333333333332E-3</v>
      </c>
      <c r="Y101" s="7">
        <f t="shared" ca="1" si="31"/>
        <v>-22.580808317275398</v>
      </c>
      <c r="Z101" s="7">
        <f t="shared" ca="1" si="32"/>
        <v>2709.6969980730478</v>
      </c>
      <c r="AA101" s="7">
        <f t="shared" ca="1" si="33"/>
        <v>3.6904495252093941E-4</v>
      </c>
      <c r="AB101" s="7">
        <f t="shared" ca="1" si="34"/>
        <v>0.13912666940210128</v>
      </c>
      <c r="AC101" s="5">
        <f t="shared" ca="1" si="35"/>
        <v>0.99046015525001319</v>
      </c>
    </row>
    <row r="102" spans="1:29" ht="14.25">
      <c r="A102" s="9">
        <v>102</v>
      </c>
      <c r="B102" s="9" t="str">
        <f t="shared" ca="1" si="49"/>
        <v>DB103</v>
      </c>
      <c r="C102" s="3">
        <f t="shared" ca="1" si="36"/>
        <v>0.43999999761581421</v>
      </c>
      <c r="D102" s="11">
        <f t="shared" ca="1" si="37"/>
        <v>38.639205932617188</v>
      </c>
      <c r="E102" s="11">
        <f t="shared" ca="1" si="50"/>
        <v>25.000070571899414</v>
      </c>
      <c r="F102" s="4">
        <f t="shared" ca="1" si="38"/>
        <v>0.59214034791339465</v>
      </c>
      <c r="G102" s="11">
        <f t="shared" ca="1" si="39"/>
        <v>32.648155212402344</v>
      </c>
      <c r="H102" s="11">
        <f t="shared" ca="1" si="40"/>
        <v>23.837747573852539</v>
      </c>
      <c r="I102" s="5">
        <f t="shared" ca="1" si="29"/>
        <v>0.95914266080360266</v>
      </c>
      <c r="J102" s="6"/>
      <c r="K102" s="12">
        <f t="shared" ca="1" si="41"/>
        <v>35836.654663085938</v>
      </c>
      <c r="L102" s="12">
        <f t="shared" ca="1" si="42"/>
        <v>3562.5574588775635</v>
      </c>
      <c r="M102" s="7">
        <f t="shared" ca="1" si="51"/>
        <v>9.941099392146184E-2</v>
      </c>
      <c r="N102" s="7">
        <f t="shared" si="27"/>
        <v>8.3333333333333332E-3</v>
      </c>
      <c r="O102" s="7">
        <f t="shared" ca="1" si="43"/>
        <v>-2.3084925686040427</v>
      </c>
      <c r="P102" s="7">
        <f t="shared" ca="1" si="44"/>
        <v>277.01910823248511</v>
      </c>
      <c r="Q102" s="7">
        <f t="shared" ca="1" si="45"/>
        <v>3.6098592850885994E-3</v>
      </c>
      <c r="R102" s="7">
        <f t="shared" ca="1" si="46"/>
        <v>1.3608848892632694</v>
      </c>
      <c r="S102" s="4">
        <f t="shared" ca="1" si="47"/>
        <v>0.59214034791339465</v>
      </c>
      <c r="U102" s="12">
        <f t="shared" ca="1" si="52"/>
        <v>35836.654663085938</v>
      </c>
      <c r="V102" s="12">
        <f t="shared" ca="1" si="48"/>
        <v>0.8490381296724081</v>
      </c>
      <c r="W102" s="7">
        <f t="shared" ca="1" si="30"/>
        <v>2.3691891379218834E-5</v>
      </c>
      <c r="X102" s="7">
        <f t="shared" si="28"/>
        <v>8.3333333333333332E-3</v>
      </c>
      <c r="Y102" s="7">
        <f t="shared" ca="1" si="31"/>
        <v>-10.650377704262967</v>
      </c>
      <c r="Z102" s="7">
        <f t="shared" ca="1" si="32"/>
        <v>1278.0453245115561</v>
      </c>
      <c r="AA102" s="7">
        <f t="shared" ca="1" si="33"/>
        <v>7.8244486390353983E-4</v>
      </c>
      <c r="AB102" s="7">
        <f t="shared" ca="1" si="34"/>
        <v>0.29497476435341119</v>
      </c>
      <c r="AC102" s="5">
        <f t="shared" ca="1" si="35"/>
        <v>0.95914266080360266</v>
      </c>
    </row>
    <row r="103" spans="1:29" ht="14.25">
      <c r="A103" s="9">
        <v>103</v>
      </c>
      <c r="B103" s="9" t="str">
        <f t="shared" ca="1" si="49"/>
        <v>DB105</v>
      </c>
      <c r="C103" s="3">
        <f t="shared" ca="1" si="36"/>
        <v>0.43999999761581421</v>
      </c>
      <c r="D103" s="11">
        <f t="shared" ca="1" si="37"/>
        <v>24.952245712280273</v>
      </c>
      <c r="E103" s="11">
        <f t="shared" ca="1" si="50"/>
        <v>17.380422592163086</v>
      </c>
      <c r="F103" s="4">
        <f t="shared" ca="1" si="38"/>
        <v>0.76931955602289015</v>
      </c>
      <c r="G103" s="11">
        <f t="shared" ca="1" si="39"/>
        <v>22.70306396484375</v>
      </c>
      <c r="H103" s="11">
        <f t="shared" ca="1" si="40"/>
        <v>16.578578948974609</v>
      </c>
      <c r="I103" s="5">
        <f t="shared" ca="1" si="29"/>
        <v>0.9846775623865297</v>
      </c>
      <c r="J103" s="6"/>
      <c r="K103" s="12">
        <f t="shared" ca="1" si="41"/>
        <v>24908.714294433594</v>
      </c>
      <c r="L103" s="12">
        <f t="shared" ca="1" si="42"/>
        <v>566.72286987304688</v>
      </c>
      <c r="M103" s="7">
        <f t="shared" ca="1" si="51"/>
        <v>2.2751992060854532E-2</v>
      </c>
      <c r="N103" s="7">
        <f t="shared" si="27"/>
        <v>8.3333333333333332E-3</v>
      </c>
      <c r="O103" s="7">
        <f t="shared" ca="1" si="43"/>
        <v>-3.7831025743041184</v>
      </c>
      <c r="P103" s="7">
        <f t="shared" ca="1" si="44"/>
        <v>453.97230891649423</v>
      </c>
      <c r="Q103" s="7">
        <f t="shared" ca="1" si="45"/>
        <v>2.2027775270846853E-3</v>
      </c>
      <c r="R103" s="7">
        <f t="shared" ca="1" si="46"/>
        <v>0.83042756358983261</v>
      </c>
      <c r="S103" s="4">
        <f t="shared" ca="1" si="47"/>
        <v>0.76931955602289015</v>
      </c>
      <c r="U103" s="12">
        <f t="shared" ca="1" si="52"/>
        <v>24908.714294433594</v>
      </c>
      <c r="V103" s="12">
        <f t="shared" ca="1" si="48"/>
        <v>4.9237655730394181E-4</v>
      </c>
      <c r="W103" s="7">
        <f t="shared" ca="1" si="30"/>
        <v>1.9767240953659911E-8</v>
      </c>
      <c r="X103" s="7">
        <f t="shared" si="28"/>
        <v>8.3333333333333332E-3</v>
      </c>
      <c r="Y103" s="7">
        <f t="shared" ca="1" si="31"/>
        <v>-17.739239766727994</v>
      </c>
      <c r="Z103" s="7">
        <f t="shared" ca="1" si="32"/>
        <v>2128.7087720073596</v>
      </c>
      <c r="AA103" s="7">
        <f t="shared" ca="1" si="33"/>
        <v>4.6976834649720828E-4</v>
      </c>
      <c r="AB103" s="7">
        <f t="shared" ca="1" si="34"/>
        <v>0.17709849434935845</v>
      </c>
      <c r="AC103" s="5">
        <f t="shared" ca="1" si="35"/>
        <v>0.9846775623865297</v>
      </c>
    </row>
    <row r="104" spans="1:29" ht="14.25">
      <c r="A104" s="9">
        <v>104</v>
      </c>
      <c r="B104" s="9" t="str">
        <f t="shared" ca="1" si="49"/>
        <v>DB108</v>
      </c>
      <c r="C104" s="3">
        <f t="shared" ca="1" si="36"/>
        <v>0.43999999761581421</v>
      </c>
      <c r="D104" s="11">
        <f t="shared" ca="1" si="37"/>
        <v>21.576406478881836</v>
      </c>
      <c r="E104" s="11">
        <f t="shared" ca="1" si="50"/>
        <v>15.101312637329102</v>
      </c>
      <c r="F104" s="4">
        <f t="shared" ca="1" si="38"/>
        <v>0.78792198641209799</v>
      </c>
      <c r="G104" s="11">
        <f t="shared" ca="1" si="39"/>
        <v>19.756277084350586</v>
      </c>
      <c r="H104" s="11">
        <f t="shared" ca="1" si="40"/>
        <v>14.425799369812012</v>
      </c>
      <c r="I104" s="5">
        <f t="shared" ca="1" si="29"/>
        <v>0.98644824140473242</v>
      </c>
      <c r="J104" s="6"/>
      <c r="K104" s="12">
        <f t="shared" ca="1" si="41"/>
        <v>21633.628845214844</v>
      </c>
      <c r="L104" s="12">
        <f t="shared" ca="1" si="42"/>
        <v>388.44195008277893</v>
      </c>
      <c r="M104" s="7">
        <f t="shared" ca="1" si="51"/>
        <v>1.795546890732105E-2</v>
      </c>
      <c r="N104" s="7">
        <f t="shared" si="27"/>
        <v>8.3333333333333332E-3</v>
      </c>
      <c r="O104" s="7">
        <f t="shared" ca="1" si="43"/>
        <v>-4.0198605359491344</v>
      </c>
      <c r="P104" s="7">
        <f t="shared" ca="1" si="44"/>
        <v>482.38326431389612</v>
      </c>
      <c r="Q104" s="7">
        <f t="shared" ca="1" si="45"/>
        <v>2.0730404099369433E-3</v>
      </c>
      <c r="R104" s="7">
        <f t="shared" ca="1" si="46"/>
        <v>0.78151782269432091</v>
      </c>
      <c r="S104" s="4">
        <f t="shared" ca="1" si="47"/>
        <v>0.78792198641209799</v>
      </c>
      <c r="U104" s="12">
        <f t="shared" ca="1" si="52"/>
        <v>21633.628845214844</v>
      </c>
      <c r="V104" s="12">
        <f t="shared" ca="1" si="48"/>
        <v>1.3556332589814701E-4</v>
      </c>
      <c r="W104" s="7">
        <f t="shared" ca="1" si="30"/>
        <v>6.2663239194903889E-9</v>
      </c>
      <c r="X104" s="7">
        <f t="shared" si="28"/>
        <v>8.3333333333333332E-3</v>
      </c>
      <c r="Y104" s="7">
        <f t="shared" ca="1" si="31"/>
        <v>-18.888075950972713</v>
      </c>
      <c r="Z104" s="7">
        <f t="shared" ca="1" si="32"/>
        <v>2266.5691141167254</v>
      </c>
      <c r="AA104" s="7">
        <f t="shared" ca="1" si="33"/>
        <v>4.4119545870971455E-4</v>
      </c>
      <c r="AB104" s="7">
        <f t="shared" ca="1" si="34"/>
        <v>0.16632676942555419</v>
      </c>
      <c r="AC104" s="5">
        <f t="shared" ca="1" si="35"/>
        <v>0.98644824140473242</v>
      </c>
    </row>
    <row r="105" spans="1:29" ht="14.25">
      <c r="A105" s="9">
        <v>105</v>
      </c>
      <c r="B105" s="9" t="str">
        <f t="shared" ca="1" si="49"/>
        <v>EM'CY 220V SWBD(CB1141)</v>
      </c>
      <c r="C105" s="3">
        <f t="shared" ca="1" si="36"/>
        <v>0.2199999988079071</v>
      </c>
      <c r="D105" s="11">
        <f t="shared" ca="1" si="37"/>
        <v>12.33619213104248</v>
      </c>
      <c r="E105" s="11">
        <f t="shared" ca="1" si="50"/>
        <v>7.6378870010375977</v>
      </c>
      <c r="F105" s="4">
        <f t="shared" ca="1" si="38"/>
        <v>0.5188793627213486</v>
      </c>
      <c r="G105" s="11">
        <f t="shared" ca="1" si="39"/>
        <v>10.161154747009277</v>
      </c>
      <c r="H105" s="11">
        <f t="shared" ca="1" si="40"/>
        <v>7.411778450012207</v>
      </c>
      <c r="I105" s="5">
        <f t="shared" ca="1" si="29"/>
        <v>0.94074871877767086</v>
      </c>
      <c r="J105" s="6"/>
      <c r="K105" s="12">
        <f t="shared" ca="1" si="41"/>
        <v>10898.679733276367</v>
      </c>
      <c r="L105" s="12">
        <f t="shared" ca="1" si="42"/>
        <v>1618.8935041427612</v>
      </c>
      <c r="M105" s="7">
        <f t="shared" ca="1" si="51"/>
        <v>0.1485403318348624</v>
      </c>
      <c r="N105" s="7">
        <f t="shared" si="27"/>
        <v>8.3333333333333332E-3</v>
      </c>
      <c r="O105" s="7">
        <f t="shared" ca="1" si="43"/>
        <v>-1.9068987627670284</v>
      </c>
      <c r="P105" s="7">
        <f t="shared" ca="1" si="44"/>
        <v>228.82785153204341</v>
      </c>
      <c r="Q105" s="7">
        <f t="shared" ca="1" si="45"/>
        <v>4.3700974042487446E-3</v>
      </c>
      <c r="R105" s="7">
        <f t="shared" ca="1" si="46"/>
        <v>1.6474879080791618</v>
      </c>
      <c r="S105" s="4">
        <f t="shared" ca="1" si="47"/>
        <v>0.5188793627213486</v>
      </c>
      <c r="U105" s="12">
        <f t="shared" ca="1" si="52"/>
        <v>10898.679733276367</v>
      </c>
      <c r="V105" s="12">
        <f t="shared" ca="1" si="48"/>
        <v>1.7877245554700494</v>
      </c>
      <c r="W105" s="7">
        <f t="shared" ca="1" si="30"/>
        <v>1.6403129546156713E-4</v>
      </c>
      <c r="X105" s="7">
        <f t="shared" si="28"/>
        <v>8.3333333333333332E-3</v>
      </c>
      <c r="Y105" s="7">
        <f t="shared" ca="1" si="31"/>
        <v>-8.7154533223598722</v>
      </c>
      <c r="Z105" s="7">
        <f t="shared" ca="1" si="32"/>
        <v>1045.8543986831846</v>
      </c>
      <c r="AA105" s="7">
        <f t="shared" ca="1" si="33"/>
        <v>9.5615603974996992E-4</v>
      </c>
      <c r="AB105" s="7">
        <f t="shared" ca="1" si="34"/>
        <v>0.36046233481968187</v>
      </c>
      <c r="AC105" s="5">
        <f t="shared" ca="1" si="35"/>
        <v>0.94074871877767086</v>
      </c>
    </row>
    <row r="106" spans="1:29" ht="14.25">
      <c r="A106" s="9">
        <v>106</v>
      </c>
      <c r="B106" s="9" t="str">
        <f t="shared" ca="1" si="49"/>
        <v>EM'CY 440V SWBD(DB114)</v>
      </c>
      <c r="C106" s="3">
        <f t="shared" ca="1" si="36"/>
        <v>0.43999999761581421</v>
      </c>
      <c r="D106" s="11">
        <f t="shared" ca="1" si="37"/>
        <v>78.843124389648438</v>
      </c>
      <c r="E106" s="11">
        <f t="shared" ca="1" si="50"/>
        <v>43.251815795898438</v>
      </c>
      <c r="F106" s="4">
        <f t="shared" ca="1" si="38"/>
        <v>0.36461573680305914</v>
      </c>
      <c r="G106" s="11">
        <f t="shared" ca="1" si="39"/>
        <v>56.309207916259766</v>
      </c>
      <c r="H106" s="11">
        <f t="shared" ca="1" si="40"/>
        <v>40.930637359619141</v>
      </c>
      <c r="I106" s="5">
        <f t="shared" ca="1" si="29"/>
        <v>0.8661108508355585</v>
      </c>
      <c r="J106" s="6"/>
      <c r="K106" s="12">
        <f t="shared" ca="1" si="41"/>
        <v>62138.73291015625</v>
      </c>
      <c r="L106" s="12">
        <f t="shared" ca="1" si="42"/>
        <v>18159.770965576172</v>
      </c>
      <c r="M106" s="7">
        <f t="shared" ca="1" si="51"/>
        <v>0.29224559489863772</v>
      </c>
      <c r="N106" s="7">
        <f t="shared" si="27"/>
        <v>8.3333333333333332E-3</v>
      </c>
      <c r="O106" s="7">
        <f t="shared" ca="1" si="43"/>
        <v>-1.2301607518021125</v>
      </c>
      <c r="P106" s="7">
        <f t="shared" ca="1" si="44"/>
        <v>147.61929021625349</v>
      </c>
      <c r="Q106" s="7">
        <f t="shared" ca="1" si="45"/>
        <v>6.7741824156928232E-3</v>
      </c>
      <c r="R106" s="7">
        <f t="shared" ca="1" si="46"/>
        <v>2.5538066053461277</v>
      </c>
      <c r="S106" s="4">
        <f t="shared" ca="1" si="47"/>
        <v>0.36461573680305914</v>
      </c>
      <c r="U106" s="12">
        <f t="shared" ca="1" si="52"/>
        <v>62138.73291015625</v>
      </c>
      <c r="V106" s="12">
        <f t="shared" ca="1" si="48"/>
        <v>268.69535446166992</v>
      </c>
      <c r="W106" s="7">
        <f t="shared" ca="1" si="30"/>
        <v>4.3241202689176987E-3</v>
      </c>
      <c r="X106" s="7">
        <f t="shared" si="28"/>
        <v>8.3333333333333332E-3</v>
      </c>
      <c r="Y106" s="7">
        <f t="shared" ca="1" si="31"/>
        <v>-5.4435465653186963</v>
      </c>
      <c r="Z106" s="7">
        <f t="shared" ca="1" si="32"/>
        <v>653.22558783824354</v>
      </c>
      <c r="AA106" s="7">
        <f t="shared" ca="1" si="33"/>
        <v>1.5308647098613462E-3</v>
      </c>
      <c r="AB106" s="7">
        <f t="shared" ca="1" si="34"/>
        <v>0.57712239913683305</v>
      </c>
      <c r="AC106" s="5">
        <f t="shared" ca="1" si="35"/>
        <v>0.8661108508355585</v>
      </c>
    </row>
    <row r="107" spans="1:29" ht="14.25">
      <c r="A107" s="9">
        <v>107</v>
      </c>
      <c r="B107" s="9" t="str">
        <f t="shared" ca="1" si="49"/>
        <v>FWD 220V SWBD(DB299)</v>
      </c>
      <c r="C107" s="3">
        <f t="shared" ca="1" si="36"/>
        <v>0.2199999988079071</v>
      </c>
      <c r="D107" s="11">
        <f t="shared" ca="1" si="37"/>
        <v>19.621070861816406</v>
      </c>
      <c r="E107" s="11">
        <f t="shared" ca="1" si="50"/>
        <v>11.039817810058594</v>
      </c>
      <c r="F107" s="4">
        <f t="shared" ca="1" si="38"/>
        <v>0.39210140084830503</v>
      </c>
      <c r="G107" s="11">
        <f t="shared" ca="1" si="39"/>
        <v>14.686635971069336</v>
      </c>
      <c r="H107" s="11">
        <f t="shared" ca="1" si="40"/>
        <v>10.680928230285645</v>
      </c>
      <c r="I107" s="5">
        <f t="shared" ca="1" si="29"/>
        <v>0.87771536789023052</v>
      </c>
      <c r="J107" s="6"/>
      <c r="K107" s="12">
        <f t="shared" ca="1" si="41"/>
        <v>15760.173797607422</v>
      </c>
      <c r="L107" s="12">
        <f t="shared" ca="1" si="42"/>
        <v>4130.6495666503906</v>
      </c>
      <c r="M107" s="7">
        <f t="shared" ca="1" si="51"/>
        <v>0.26209416340811365</v>
      </c>
      <c r="N107" s="7">
        <f t="shared" si="27"/>
        <v>8.3333333333333332E-3</v>
      </c>
      <c r="O107" s="7">
        <f t="shared" ca="1" si="43"/>
        <v>-1.3390514374695395</v>
      </c>
      <c r="P107" s="7">
        <f t="shared" ca="1" si="44"/>
        <v>160.68617249634474</v>
      </c>
      <c r="Q107" s="7">
        <f t="shared" ca="1" si="45"/>
        <v>6.2233108453855785E-3</v>
      </c>
      <c r="R107" s="7">
        <f t="shared" ca="1" si="46"/>
        <v>2.3461329159442821</v>
      </c>
      <c r="S107" s="4">
        <f t="shared" ca="1" si="47"/>
        <v>0.39210140084830503</v>
      </c>
      <c r="U107" s="12">
        <f t="shared" ca="1" si="52"/>
        <v>15760.173797607422</v>
      </c>
      <c r="V107" s="12">
        <f t="shared" ca="1" si="48"/>
        <v>49.939163029193878</v>
      </c>
      <c r="W107" s="7">
        <f t="shared" ca="1" si="30"/>
        <v>3.1686936749882304E-3</v>
      </c>
      <c r="X107" s="7">
        <f t="shared" si="28"/>
        <v>8.3333333333333332E-3</v>
      </c>
      <c r="Y107" s="7">
        <f t="shared" ca="1" si="31"/>
        <v>-5.7544358659344041</v>
      </c>
      <c r="Z107" s="7">
        <f t="shared" ca="1" si="32"/>
        <v>690.53230391212855</v>
      </c>
      <c r="AA107" s="7">
        <f t="shared" ca="1" si="33"/>
        <v>1.4481581735345604E-3</v>
      </c>
      <c r="AB107" s="7">
        <f t="shared" ca="1" si="34"/>
        <v>0.5459427695054625</v>
      </c>
      <c r="AC107" s="5">
        <f t="shared" ca="1" si="35"/>
        <v>0.87771536789023052</v>
      </c>
    </row>
    <row r="108" spans="1:29" ht="14.25">
      <c r="A108" s="9">
        <v>108</v>
      </c>
      <c r="B108" s="9" t="str">
        <f t="shared" ca="1" si="49"/>
        <v>FWD TR1_1 PB</v>
      </c>
      <c r="C108" s="3">
        <f t="shared" ca="1" si="36"/>
        <v>0.43999999761581421</v>
      </c>
      <c r="D108" s="11">
        <f t="shared" ca="1" si="37"/>
        <v>50.394474029541016</v>
      </c>
      <c r="E108" s="11">
        <f t="shared" ca="1" si="50"/>
        <v>27.859697341918945</v>
      </c>
      <c r="F108" s="4">
        <f t="shared" ca="1" si="38"/>
        <v>0.37402724605967758</v>
      </c>
      <c r="G108" s="11">
        <f t="shared" ca="1" si="39"/>
        <v>35.734272003173828</v>
      </c>
      <c r="H108" s="11">
        <f t="shared" ca="1" si="40"/>
        <v>25.987689971923828</v>
      </c>
      <c r="I108" s="5">
        <f t="shared" ca="1" si="29"/>
        <v>0.86560229843948633</v>
      </c>
      <c r="J108" s="6"/>
      <c r="K108" s="12">
        <f t="shared" ca="1" si="41"/>
        <v>40149.864196777344</v>
      </c>
      <c r="L108" s="12">
        <f t="shared" ca="1" si="42"/>
        <v>11309.191703796387</v>
      </c>
      <c r="M108" s="7">
        <f t="shared" ca="1" si="51"/>
        <v>0.28167446964127285</v>
      </c>
      <c r="N108" s="7">
        <f t="shared" si="27"/>
        <v>8.3333333333333332E-3</v>
      </c>
      <c r="O108" s="7">
        <f t="shared" ca="1" si="43"/>
        <v>-1.267003237808366</v>
      </c>
      <c r="P108" s="7">
        <f t="shared" ca="1" si="44"/>
        <v>152.04038853700393</v>
      </c>
      <c r="Q108" s="7">
        <f t="shared" ca="1" si="45"/>
        <v>6.5771997139866404E-3</v>
      </c>
      <c r="R108" s="7">
        <f t="shared" ca="1" si="46"/>
        <v>2.4795458763183982</v>
      </c>
      <c r="S108" s="4">
        <f t="shared" ca="1" si="47"/>
        <v>0.37402724605967758</v>
      </c>
      <c r="U108" s="12">
        <f t="shared" ca="1" si="52"/>
        <v>40149.864196777344</v>
      </c>
      <c r="V108" s="12">
        <f t="shared" ca="1" si="48"/>
        <v>175.84215104579926</v>
      </c>
      <c r="W108" s="7">
        <f t="shared" ca="1" si="30"/>
        <v>4.3796449767297928E-3</v>
      </c>
      <c r="X108" s="7">
        <f t="shared" si="28"/>
        <v>8.3333333333333332E-3</v>
      </c>
      <c r="Y108" s="7">
        <f t="shared" ca="1" si="31"/>
        <v>-5.4307876134201036</v>
      </c>
      <c r="Z108" s="7">
        <f t="shared" ca="1" si="32"/>
        <v>651.6945136104124</v>
      </c>
      <c r="AA108" s="7">
        <f t="shared" ca="1" si="33"/>
        <v>1.5344612837999232E-3</v>
      </c>
      <c r="AB108" s="7">
        <f t="shared" ca="1" si="34"/>
        <v>0.57847827556845621</v>
      </c>
      <c r="AC108" s="5">
        <f t="shared" ca="1" si="35"/>
        <v>0.86560229843948633</v>
      </c>
    </row>
    <row r="109" spans="1:29" ht="14.25">
      <c r="A109" s="9">
        <v>109</v>
      </c>
      <c r="B109" s="9" t="str">
        <f t="shared" ca="1" si="49"/>
        <v>FWDTPB</v>
      </c>
      <c r="C109" s="3">
        <f t="shared" ca="1" si="36"/>
        <v>6.5999999046325684</v>
      </c>
      <c r="D109" s="11">
        <f t="shared" ca="1" si="37"/>
        <v>32.591644287109375</v>
      </c>
      <c r="E109" s="11">
        <f t="shared" ca="1" si="50"/>
        <v>18.520723342895508</v>
      </c>
      <c r="F109" s="4">
        <f t="shared" ca="1" si="38"/>
        <v>0.41548339927581968</v>
      </c>
      <c r="G109" s="11">
        <f t="shared" ca="1" si="39"/>
        <v>20.657812118530273</v>
      </c>
      <c r="H109" s="11">
        <f t="shared" ca="1" si="40"/>
        <v>15.040228843688965</v>
      </c>
      <c r="I109" s="5">
        <f t="shared" ca="1" si="29"/>
        <v>0.90685636978555384</v>
      </c>
      <c r="J109" s="6"/>
      <c r="K109" s="12">
        <f t="shared" ca="1" si="41"/>
        <v>27727.130889892578</v>
      </c>
      <c r="L109" s="12">
        <f t="shared" ca="1" si="42"/>
        <v>6602.2377014160156</v>
      </c>
      <c r="M109" s="7">
        <f t="shared" ca="1" si="51"/>
        <v>0.2381147089337953</v>
      </c>
      <c r="N109" s="7">
        <f t="shared" si="27"/>
        <v>8.3333333333333332E-3</v>
      </c>
      <c r="O109" s="7">
        <f t="shared" ca="1" si="43"/>
        <v>-1.4350027511109815</v>
      </c>
      <c r="P109" s="7">
        <f t="shared" ca="1" si="44"/>
        <v>172.20033013331778</v>
      </c>
      <c r="Q109" s="7">
        <f t="shared" ca="1" si="45"/>
        <v>5.8071897958952715E-3</v>
      </c>
      <c r="R109" s="7">
        <f t="shared" ca="1" si="46"/>
        <v>2.1892589760943437</v>
      </c>
      <c r="S109" s="4">
        <f t="shared" ca="1" si="47"/>
        <v>0.41548339927581968</v>
      </c>
      <c r="U109" s="12">
        <f t="shared" ca="1" si="52"/>
        <v>27727.130889892578</v>
      </c>
      <c r="V109" s="12">
        <f t="shared" ca="1" si="48"/>
        <v>32.139040529727936</v>
      </c>
      <c r="W109" s="7">
        <f t="shared" ca="1" si="30"/>
        <v>1.1591188665482745E-3</v>
      </c>
      <c r="X109" s="7">
        <f t="shared" si="28"/>
        <v>8.3333333333333332E-3</v>
      </c>
      <c r="Y109" s="7">
        <f t="shared" ca="1" si="31"/>
        <v>-6.7600951603076629</v>
      </c>
      <c r="Z109" s="7">
        <f t="shared" ca="1" si="32"/>
        <v>811.2114192369196</v>
      </c>
      <c r="AA109" s="7">
        <f t="shared" ca="1" si="33"/>
        <v>1.2327242643362538E-3</v>
      </c>
      <c r="AB109" s="7">
        <f t="shared" ca="1" si="34"/>
        <v>0.46472609912887886</v>
      </c>
      <c r="AC109" s="5">
        <f t="shared" ca="1" si="35"/>
        <v>0.90685636978555384</v>
      </c>
    </row>
    <row r="110" spans="1:29" ht="14.25">
      <c r="A110" s="9">
        <v>110</v>
      </c>
      <c r="B110" s="9" t="str">
        <f t="shared" ca="1" si="49"/>
        <v>FWDTSB</v>
      </c>
      <c r="C110" s="3">
        <f t="shared" ca="1" si="36"/>
        <v>0.43999999761581421</v>
      </c>
      <c r="D110" s="11">
        <f t="shared" ca="1" si="37"/>
        <v>70.536361694335938</v>
      </c>
      <c r="E110" s="11">
        <f t="shared" ca="1" si="50"/>
        <v>32.768669128417969</v>
      </c>
      <c r="F110" s="4">
        <f t="shared" ca="1" si="38"/>
        <v>0.2038283144638211</v>
      </c>
      <c r="G110" s="11">
        <f t="shared" ca="1" si="39"/>
        <v>46.156711578369141</v>
      </c>
      <c r="H110" s="11">
        <f t="shared" ca="1" si="40"/>
        <v>30.519634246826172</v>
      </c>
      <c r="I110" s="5">
        <f t="shared" ca="1" si="29"/>
        <v>0.60250196118939259</v>
      </c>
      <c r="J110" s="6"/>
      <c r="K110" s="12">
        <f t="shared" ca="1" si="41"/>
        <v>47248.203277587891</v>
      </c>
      <c r="L110" s="12">
        <f t="shared" ca="1" si="42"/>
        <v>24565.372467041016</v>
      </c>
      <c r="M110" s="7">
        <f t="shared" ca="1" si="51"/>
        <v>0.51992183327516206</v>
      </c>
      <c r="N110" s="7">
        <f t="shared" si="27"/>
        <v>8.3333333333333332E-3</v>
      </c>
      <c r="O110" s="7">
        <f t="shared" ca="1" si="43"/>
        <v>-0.65407679933062979</v>
      </c>
      <c r="P110" s="7">
        <f t="shared" ca="1" si="44"/>
        <v>78.489215919675573</v>
      </c>
      <c r="Q110" s="7">
        <f t="shared" ca="1" si="45"/>
        <v>1.2740603766807681E-2</v>
      </c>
      <c r="R110" s="7">
        <f t="shared" ca="1" si="46"/>
        <v>4.8030944635321742</v>
      </c>
      <c r="S110" s="4">
        <f t="shared" ca="1" si="47"/>
        <v>0.2038283144638211</v>
      </c>
      <c r="U110" s="12">
        <f t="shared" ca="1" si="52"/>
        <v>47248.203277587891</v>
      </c>
      <c r="V110" s="12">
        <f t="shared" ca="1" si="48"/>
        <v>4409.7323417663574</v>
      </c>
      <c r="W110" s="7">
        <f t="shared" ca="1" si="30"/>
        <v>9.3331217609667436E-2</v>
      </c>
      <c r="X110" s="7">
        <f t="shared" si="28"/>
        <v>8.3333333333333332E-3</v>
      </c>
      <c r="Y110" s="7">
        <f t="shared" ca="1" si="31"/>
        <v>-2.3716006332057797</v>
      </c>
      <c r="Z110" s="7">
        <f t="shared" ca="1" si="32"/>
        <v>284.59207598469357</v>
      </c>
      <c r="AA110" s="7">
        <f t="shared" ca="1" si="33"/>
        <v>3.5138012769328959E-3</v>
      </c>
      <c r="AB110" s="7">
        <f t="shared" ca="1" si="34"/>
        <v>1.3246718733344183</v>
      </c>
      <c r="AC110" s="5">
        <f t="shared" ca="1" si="35"/>
        <v>0.60250196118939259</v>
      </c>
    </row>
    <row r="111" spans="1:29" ht="14.25">
      <c r="A111" s="9">
        <v>111</v>
      </c>
      <c r="B111" s="9" t="str">
        <f t="shared" ca="1" si="49"/>
        <v>TMSB</v>
      </c>
      <c r="C111" s="3">
        <f t="shared" ca="1" si="36"/>
        <v>0.43999999761581421</v>
      </c>
      <c r="D111" s="11">
        <f t="shared" ca="1" si="37"/>
        <v>147.37440490722656</v>
      </c>
      <c r="E111" s="11">
        <f t="shared" ca="1" si="50"/>
        <v>62.526157379150391</v>
      </c>
      <c r="F111" s="4">
        <f t="shared" ca="1" si="38"/>
        <v>0.1303051413569272</v>
      </c>
      <c r="G111" s="11">
        <f t="shared" ca="1" si="39"/>
        <v>103.18842315673828</v>
      </c>
      <c r="H111" s="11">
        <f t="shared" ca="1" si="40"/>
        <v>58.429149627685547</v>
      </c>
      <c r="I111" s="5">
        <f t="shared" ca="1" si="29"/>
        <v>0.39647013252683178</v>
      </c>
      <c r="J111" s="6"/>
      <c r="K111" s="12">
        <f t="shared" ca="1" si="41"/>
        <v>90142.669677734375</v>
      </c>
      <c r="L111" s="12">
        <f t="shared" ca="1" si="42"/>
        <v>59650.806427001953</v>
      </c>
      <c r="M111" s="7">
        <f t="shared" ca="1" si="51"/>
        <v>0.66173773907803346</v>
      </c>
      <c r="N111" s="7">
        <f t="shared" si="27"/>
        <v>8.3333333333333332E-3</v>
      </c>
      <c r="O111" s="7">
        <f t="shared" ca="1" si="43"/>
        <v>-0.41288596607372247</v>
      </c>
      <c r="P111" s="7">
        <f t="shared" ca="1" si="44"/>
        <v>49.546315928846695</v>
      </c>
      <c r="Q111" s="7">
        <f t="shared" ca="1" si="45"/>
        <v>2.0183135340195561E-2</v>
      </c>
      <c r="R111" s="7">
        <f t="shared" ca="1" si="46"/>
        <v>7.6088627653400289</v>
      </c>
      <c r="S111" s="4">
        <f t="shared" ca="1" si="47"/>
        <v>0.1303051413569272</v>
      </c>
      <c r="U111" s="12">
        <f t="shared" ca="1" si="52"/>
        <v>90142.669677734375</v>
      </c>
      <c r="V111" s="12">
        <f t="shared" ca="1" si="48"/>
        <v>23211.742401123047</v>
      </c>
      <c r="W111" s="7">
        <f t="shared" ca="1" si="30"/>
        <v>0.25750005501397355</v>
      </c>
      <c r="X111" s="7">
        <f t="shared" si="28"/>
        <v>8.3333333333333332E-3</v>
      </c>
      <c r="Y111" s="7">
        <f t="shared" ca="1" si="31"/>
        <v>-1.3567353452318698</v>
      </c>
      <c r="Z111" s="7">
        <f t="shared" ca="1" si="32"/>
        <v>162.80824142782438</v>
      </c>
      <c r="AA111" s="7">
        <f t="shared" ca="1" si="33"/>
        <v>6.1421952060290311E-3</v>
      </c>
      <c r="AB111" s="7">
        <f t="shared" ca="1" si="34"/>
        <v>2.31555304034103</v>
      </c>
      <c r="AC111" s="5">
        <f t="shared" ca="1" si="35"/>
        <v>0.39647013252683178</v>
      </c>
    </row>
    <row r="112" spans="1:29" ht="14.25">
      <c r="A112" s="9">
        <v>112</v>
      </c>
      <c r="B112" s="9">
        <f t="shared" ca="1" si="49"/>
        <v>0</v>
      </c>
      <c r="C112" s="3">
        <f t="shared" ca="1" si="36"/>
        <v>0</v>
      </c>
      <c r="D112" s="11">
        <f t="shared" ca="1" si="37"/>
        <v>0</v>
      </c>
      <c r="E112" s="11">
        <f t="shared" ca="1" si="50"/>
        <v>0</v>
      </c>
      <c r="F112" s="4" t="e">
        <f t="shared" ca="1" si="38"/>
        <v>#DIV/0!</v>
      </c>
      <c r="G112" s="11">
        <f t="shared" ca="1" si="39"/>
        <v>0</v>
      </c>
      <c r="H112" s="11">
        <f t="shared" ca="1" si="40"/>
        <v>0</v>
      </c>
      <c r="I112" s="5" t="e">
        <f t="shared" ca="1" si="29"/>
        <v>#DIV/0!</v>
      </c>
      <c r="J112" s="6"/>
      <c r="K112" s="12">
        <f t="shared" ca="1" si="41"/>
        <v>0</v>
      </c>
      <c r="L112" s="12">
        <f t="shared" ca="1" si="42"/>
        <v>0</v>
      </c>
      <c r="M112" s="7" t="e">
        <f t="shared" ca="1" si="51"/>
        <v>#DIV/0!</v>
      </c>
      <c r="N112" s="7">
        <f t="shared" si="27"/>
        <v>8.3333333333333332E-3</v>
      </c>
      <c r="O112" s="7" t="e">
        <f t="shared" ca="1" si="43"/>
        <v>#DIV/0!</v>
      </c>
      <c r="P112" s="7" t="e">
        <f t="shared" ca="1" si="44"/>
        <v>#DIV/0!</v>
      </c>
      <c r="Q112" s="7" t="e">
        <f t="shared" ca="1" si="45"/>
        <v>#DIV/0!</v>
      </c>
      <c r="R112" s="7" t="e">
        <f t="shared" ca="1" si="46"/>
        <v>#DIV/0!</v>
      </c>
      <c r="S112" s="4" t="e">
        <f t="shared" ca="1" si="47"/>
        <v>#DIV/0!</v>
      </c>
      <c r="U112" s="12">
        <f t="shared" ca="1" si="52"/>
        <v>0</v>
      </c>
      <c r="V112" s="12">
        <f t="shared" ca="1" si="48"/>
        <v>1.0000000000000001E-30</v>
      </c>
      <c r="W112" s="7" t="e">
        <f t="shared" ca="1" si="30"/>
        <v>#DIV/0!</v>
      </c>
      <c r="X112" s="7">
        <f t="shared" si="28"/>
        <v>8.3333333333333332E-3</v>
      </c>
      <c r="Y112" s="7" t="e">
        <f t="shared" ca="1" si="31"/>
        <v>#DIV/0!</v>
      </c>
      <c r="Z112" s="7" t="e">
        <f t="shared" ca="1" si="32"/>
        <v>#DIV/0!</v>
      </c>
      <c r="AA112" s="7" t="e">
        <f t="shared" ca="1" si="33"/>
        <v>#DIV/0!</v>
      </c>
      <c r="AB112" s="7" t="e">
        <f t="shared" ca="1" si="34"/>
        <v>#DIV/0!</v>
      </c>
      <c r="AC112" s="5" t="e">
        <f t="shared" ca="1" si="35"/>
        <v>#DIV/0!</v>
      </c>
    </row>
    <row r="113" spans="1:29" ht="14.25">
      <c r="A113" s="9">
        <v>113</v>
      </c>
      <c r="B113" s="9">
        <f t="shared" ca="1" si="49"/>
        <v>0</v>
      </c>
      <c r="C113" s="3">
        <f t="shared" ca="1" si="36"/>
        <v>0</v>
      </c>
      <c r="D113" s="11">
        <f t="shared" ca="1" si="37"/>
        <v>0</v>
      </c>
      <c r="E113" s="11">
        <f t="shared" ca="1" si="50"/>
        <v>0</v>
      </c>
      <c r="F113" s="4" t="e">
        <f t="shared" ca="1" si="38"/>
        <v>#DIV/0!</v>
      </c>
      <c r="G113" s="11">
        <f t="shared" ca="1" si="39"/>
        <v>0</v>
      </c>
      <c r="H113" s="11">
        <f t="shared" ca="1" si="40"/>
        <v>0</v>
      </c>
      <c r="I113" s="5" t="e">
        <f t="shared" ca="1" si="29"/>
        <v>#DIV/0!</v>
      </c>
      <c r="J113" s="6"/>
      <c r="K113" s="12">
        <f t="shared" ca="1" si="41"/>
        <v>0</v>
      </c>
      <c r="L113" s="12">
        <f t="shared" ca="1" si="42"/>
        <v>0</v>
      </c>
      <c r="M113" s="7" t="e">
        <f t="shared" ca="1" si="51"/>
        <v>#DIV/0!</v>
      </c>
      <c r="N113" s="7">
        <f t="shared" si="27"/>
        <v>8.3333333333333332E-3</v>
      </c>
      <c r="O113" s="7" t="e">
        <f t="shared" ca="1" si="43"/>
        <v>#DIV/0!</v>
      </c>
      <c r="P113" s="7" t="e">
        <f t="shared" ca="1" si="44"/>
        <v>#DIV/0!</v>
      </c>
      <c r="Q113" s="7" t="e">
        <f t="shared" ca="1" si="45"/>
        <v>#DIV/0!</v>
      </c>
      <c r="R113" s="7" t="e">
        <f t="shared" ca="1" si="46"/>
        <v>#DIV/0!</v>
      </c>
      <c r="S113" s="4" t="e">
        <f t="shared" ca="1" si="47"/>
        <v>#DIV/0!</v>
      </c>
      <c r="U113" s="12">
        <f t="shared" ca="1" si="52"/>
        <v>0</v>
      </c>
      <c r="V113" s="12">
        <f t="shared" ca="1" si="48"/>
        <v>1.0000000000000001E-30</v>
      </c>
      <c r="W113" s="7" t="e">
        <f t="shared" ca="1" si="30"/>
        <v>#DIV/0!</v>
      </c>
      <c r="X113" s="7">
        <f t="shared" si="28"/>
        <v>8.3333333333333332E-3</v>
      </c>
      <c r="Y113" s="7" t="e">
        <f t="shared" ca="1" si="31"/>
        <v>#DIV/0!</v>
      </c>
      <c r="Z113" s="7" t="e">
        <f t="shared" ca="1" si="32"/>
        <v>#DIV/0!</v>
      </c>
      <c r="AA113" s="7" t="e">
        <f t="shared" ca="1" si="33"/>
        <v>#DIV/0!</v>
      </c>
      <c r="AB113" s="7" t="e">
        <f t="shared" ca="1" si="34"/>
        <v>#DIV/0!</v>
      </c>
      <c r="AC113" s="5" t="e">
        <f t="shared" ca="1" si="35"/>
        <v>#DIV/0!</v>
      </c>
    </row>
    <row r="114" spans="1:29" ht="14.25">
      <c r="A114" s="9">
        <v>114</v>
      </c>
      <c r="B114" s="9">
        <f t="shared" ca="1" si="49"/>
        <v>0</v>
      </c>
      <c r="C114" s="3">
        <f t="shared" ca="1" si="36"/>
        <v>0</v>
      </c>
      <c r="D114" s="11">
        <f t="shared" ca="1" si="37"/>
        <v>0</v>
      </c>
      <c r="E114" s="11">
        <f t="shared" ca="1" si="50"/>
        <v>0</v>
      </c>
      <c r="F114" s="4" t="e">
        <f t="shared" ca="1" si="38"/>
        <v>#DIV/0!</v>
      </c>
      <c r="G114" s="11">
        <f t="shared" ca="1" si="39"/>
        <v>0</v>
      </c>
      <c r="H114" s="11">
        <f t="shared" ca="1" si="40"/>
        <v>0</v>
      </c>
      <c r="I114" s="5" t="e">
        <f t="shared" ca="1" si="29"/>
        <v>#DIV/0!</v>
      </c>
      <c r="J114" s="6"/>
      <c r="K114" s="12">
        <f t="shared" ca="1" si="41"/>
        <v>0</v>
      </c>
      <c r="L114" s="12">
        <f t="shared" ca="1" si="42"/>
        <v>0</v>
      </c>
      <c r="M114" s="7" t="e">
        <f t="shared" ca="1" si="51"/>
        <v>#DIV/0!</v>
      </c>
      <c r="N114" s="7">
        <f t="shared" si="27"/>
        <v>8.3333333333333332E-3</v>
      </c>
      <c r="O114" s="7" t="e">
        <f t="shared" ca="1" si="43"/>
        <v>#DIV/0!</v>
      </c>
      <c r="P114" s="7" t="e">
        <f t="shared" ca="1" si="44"/>
        <v>#DIV/0!</v>
      </c>
      <c r="Q114" s="7" t="e">
        <f t="shared" ca="1" si="45"/>
        <v>#DIV/0!</v>
      </c>
      <c r="R114" s="7" t="e">
        <f t="shared" ca="1" si="46"/>
        <v>#DIV/0!</v>
      </c>
      <c r="S114" s="4" t="e">
        <f t="shared" ca="1" si="47"/>
        <v>#DIV/0!</v>
      </c>
      <c r="U114" s="12">
        <f t="shared" ca="1" si="52"/>
        <v>0</v>
      </c>
      <c r="V114" s="12">
        <f t="shared" ca="1" si="48"/>
        <v>1.0000000000000001E-30</v>
      </c>
      <c r="W114" s="7" t="e">
        <f t="shared" ca="1" si="30"/>
        <v>#DIV/0!</v>
      </c>
      <c r="X114" s="7">
        <f t="shared" si="28"/>
        <v>8.3333333333333332E-3</v>
      </c>
      <c r="Y114" s="7" t="e">
        <f t="shared" ca="1" si="31"/>
        <v>#DIV/0!</v>
      </c>
      <c r="Z114" s="7" t="e">
        <f t="shared" ca="1" si="32"/>
        <v>#DIV/0!</v>
      </c>
      <c r="AA114" s="7" t="e">
        <f t="shared" ca="1" si="33"/>
        <v>#DIV/0!</v>
      </c>
      <c r="AB114" s="7" t="e">
        <f t="shared" ca="1" si="34"/>
        <v>#DIV/0!</v>
      </c>
      <c r="AC114" s="5" t="e">
        <f t="shared" ca="1" si="35"/>
        <v>#DIV/0!</v>
      </c>
    </row>
    <row r="115" spans="1:29" ht="14.25">
      <c r="A115" s="9">
        <v>115</v>
      </c>
      <c r="B115" s="9">
        <f t="shared" ca="1" si="49"/>
        <v>0</v>
      </c>
      <c r="C115" s="3">
        <f t="shared" ca="1" si="36"/>
        <v>0</v>
      </c>
      <c r="D115" s="11">
        <f t="shared" ca="1" si="37"/>
        <v>0</v>
      </c>
      <c r="E115" s="11">
        <f t="shared" ca="1" si="50"/>
        <v>0</v>
      </c>
      <c r="F115" s="4" t="e">
        <f t="shared" ca="1" si="38"/>
        <v>#DIV/0!</v>
      </c>
      <c r="G115" s="11">
        <f t="shared" ca="1" si="39"/>
        <v>0</v>
      </c>
      <c r="H115" s="11">
        <f t="shared" ca="1" si="40"/>
        <v>0</v>
      </c>
      <c r="I115" s="5" t="e">
        <f t="shared" ca="1" si="29"/>
        <v>#DIV/0!</v>
      </c>
      <c r="J115" s="6"/>
      <c r="K115" s="12">
        <f t="shared" ca="1" si="41"/>
        <v>0</v>
      </c>
      <c r="L115" s="12">
        <f t="shared" ca="1" si="42"/>
        <v>0</v>
      </c>
      <c r="M115" s="7" t="e">
        <f t="shared" ca="1" si="51"/>
        <v>#DIV/0!</v>
      </c>
      <c r="N115" s="7">
        <f t="shared" si="27"/>
        <v>8.3333333333333332E-3</v>
      </c>
      <c r="O115" s="7" t="e">
        <f t="shared" ca="1" si="43"/>
        <v>#DIV/0!</v>
      </c>
      <c r="P115" s="7" t="e">
        <f t="shared" ca="1" si="44"/>
        <v>#DIV/0!</v>
      </c>
      <c r="Q115" s="7" t="e">
        <f t="shared" ca="1" si="45"/>
        <v>#DIV/0!</v>
      </c>
      <c r="R115" s="7" t="e">
        <f t="shared" ca="1" si="46"/>
        <v>#DIV/0!</v>
      </c>
      <c r="S115" s="4" t="e">
        <f t="shared" ca="1" si="47"/>
        <v>#DIV/0!</v>
      </c>
      <c r="U115" s="12">
        <f t="shared" ca="1" si="52"/>
        <v>0</v>
      </c>
      <c r="V115" s="12">
        <f t="shared" ca="1" si="48"/>
        <v>1.0000000000000001E-30</v>
      </c>
      <c r="W115" s="7" t="e">
        <f t="shared" ca="1" si="30"/>
        <v>#DIV/0!</v>
      </c>
      <c r="X115" s="7">
        <f t="shared" si="28"/>
        <v>8.3333333333333332E-3</v>
      </c>
      <c r="Y115" s="7" t="e">
        <f t="shared" ca="1" si="31"/>
        <v>#DIV/0!</v>
      </c>
      <c r="Z115" s="7" t="e">
        <f t="shared" ca="1" si="32"/>
        <v>#DIV/0!</v>
      </c>
      <c r="AA115" s="7" t="e">
        <f t="shared" ca="1" si="33"/>
        <v>#DIV/0!</v>
      </c>
      <c r="AB115" s="7" t="e">
        <f t="shared" ca="1" si="34"/>
        <v>#DIV/0!</v>
      </c>
      <c r="AC115" s="5" t="e">
        <f t="shared" ca="1" si="35"/>
        <v>#DIV/0!</v>
      </c>
    </row>
    <row r="116" spans="1:29" ht="14.25">
      <c r="A116" s="9">
        <v>116</v>
      </c>
      <c r="B116" s="9">
        <f t="shared" ca="1" si="49"/>
        <v>0</v>
      </c>
      <c r="C116" s="3">
        <f t="shared" ca="1" si="36"/>
        <v>0</v>
      </c>
      <c r="D116" s="11">
        <f t="shared" ca="1" si="37"/>
        <v>0</v>
      </c>
      <c r="E116" s="11">
        <f t="shared" ca="1" si="50"/>
        <v>0</v>
      </c>
      <c r="F116" s="4" t="e">
        <f t="shared" ca="1" si="38"/>
        <v>#DIV/0!</v>
      </c>
      <c r="G116" s="11">
        <f t="shared" ca="1" si="39"/>
        <v>0</v>
      </c>
      <c r="H116" s="11">
        <f t="shared" ca="1" si="40"/>
        <v>0</v>
      </c>
      <c r="I116" s="5" t="e">
        <f t="shared" ca="1" si="29"/>
        <v>#DIV/0!</v>
      </c>
      <c r="J116" s="6"/>
      <c r="K116" s="12">
        <f t="shared" ca="1" si="41"/>
        <v>0</v>
      </c>
      <c r="L116" s="12">
        <f t="shared" ca="1" si="42"/>
        <v>0</v>
      </c>
      <c r="M116" s="7" t="e">
        <f t="shared" ca="1" si="51"/>
        <v>#DIV/0!</v>
      </c>
      <c r="N116" s="7">
        <f t="shared" si="27"/>
        <v>8.3333333333333332E-3</v>
      </c>
      <c r="O116" s="7" t="e">
        <f t="shared" ca="1" si="43"/>
        <v>#DIV/0!</v>
      </c>
      <c r="P116" s="7" t="e">
        <f t="shared" ca="1" si="44"/>
        <v>#DIV/0!</v>
      </c>
      <c r="Q116" s="7" t="e">
        <f t="shared" ca="1" si="45"/>
        <v>#DIV/0!</v>
      </c>
      <c r="R116" s="7" t="e">
        <f t="shared" ca="1" si="46"/>
        <v>#DIV/0!</v>
      </c>
      <c r="S116" s="4" t="e">
        <f t="shared" ca="1" si="47"/>
        <v>#DIV/0!</v>
      </c>
      <c r="U116" s="12">
        <f t="shared" ca="1" si="52"/>
        <v>0</v>
      </c>
      <c r="V116" s="12">
        <f t="shared" ca="1" si="48"/>
        <v>1.0000000000000001E-30</v>
      </c>
      <c r="W116" s="7" t="e">
        <f t="shared" ca="1" si="30"/>
        <v>#DIV/0!</v>
      </c>
      <c r="X116" s="7">
        <f t="shared" si="28"/>
        <v>8.3333333333333332E-3</v>
      </c>
      <c r="Y116" s="7" t="e">
        <f t="shared" ca="1" si="31"/>
        <v>#DIV/0!</v>
      </c>
      <c r="Z116" s="7" t="e">
        <f t="shared" ca="1" si="32"/>
        <v>#DIV/0!</v>
      </c>
      <c r="AA116" s="7" t="e">
        <f t="shared" ca="1" si="33"/>
        <v>#DIV/0!</v>
      </c>
      <c r="AB116" s="7" t="e">
        <f t="shared" ca="1" si="34"/>
        <v>#DIV/0!</v>
      </c>
      <c r="AC116" s="5" t="e">
        <f t="shared" ca="1" si="35"/>
        <v>#DIV/0!</v>
      </c>
    </row>
    <row r="117" spans="1:29" ht="14.25">
      <c r="A117" s="9">
        <v>117</v>
      </c>
      <c r="B117" s="9">
        <f t="shared" ca="1" si="49"/>
        <v>0</v>
      </c>
      <c r="C117" s="3">
        <f t="shared" ca="1" si="36"/>
        <v>0</v>
      </c>
      <c r="D117" s="11">
        <f t="shared" ca="1" si="37"/>
        <v>0</v>
      </c>
      <c r="E117" s="11">
        <f t="shared" ca="1" si="50"/>
        <v>0</v>
      </c>
      <c r="F117" s="4" t="e">
        <f t="shared" ca="1" si="38"/>
        <v>#DIV/0!</v>
      </c>
      <c r="G117" s="11">
        <f t="shared" ca="1" si="39"/>
        <v>0</v>
      </c>
      <c r="H117" s="11">
        <f t="shared" ca="1" si="40"/>
        <v>0</v>
      </c>
      <c r="I117" s="5" t="e">
        <f t="shared" ca="1" si="29"/>
        <v>#DIV/0!</v>
      </c>
      <c r="J117" s="6"/>
      <c r="K117" s="12">
        <f t="shared" ca="1" si="41"/>
        <v>0</v>
      </c>
      <c r="L117" s="12">
        <f t="shared" ca="1" si="42"/>
        <v>0</v>
      </c>
      <c r="M117" s="7" t="e">
        <f t="shared" ca="1" si="51"/>
        <v>#DIV/0!</v>
      </c>
      <c r="N117" s="7">
        <f t="shared" si="27"/>
        <v>8.3333333333333332E-3</v>
      </c>
      <c r="O117" s="7" t="e">
        <f t="shared" ca="1" si="43"/>
        <v>#DIV/0!</v>
      </c>
      <c r="P117" s="7" t="e">
        <f t="shared" ca="1" si="44"/>
        <v>#DIV/0!</v>
      </c>
      <c r="Q117" s="7" t="e">
        <f t="shared" ca="1" si="45"/>
        <v>#DIV/0!</v>
      </c>
      <c r="R117" s="7" t="e">
        <f t="shared" ca="1" si="46"/>
        <v>#DIV/0!</v>
      </c>
      <c r="S117" s="4" t="e">
        <f t="shared" ca="1" si="47"/>
        <v>#DIV/0!</v>
      </c>
      <c r="U117" s="12">
        <f t="shared" ca="1" si="52"/>
        <v>0</v>
      </c>
      <c r="V117" s="12">
        <f t="shared" ca="1" si="48"/>
        <v>1.0000000000000001E-30</v>
      </c>
      <c r="W117" s="7" t="e">
        <f t="shared" ca="1" si="30"/>
        <v>#DIV/0!</v>
      </c>
      <c r="X117" s="7">
        <f t="shared" si="28"/>
        <v>8.3333333333333332E-3</v>
      </c>
      <c r="Y117" s="7" t="e">
        <f t="shared" ca="1" si="31"/>
        <v>#DIV/0!</v>
      </c>
      <c r="Z117" s="7" t="e">
        <f t="shared" ca="1" si="32"/>
        <v>#DIV/0!</v>
      </c>
      <c r="AA117" s="7" t="e">
        <f t="shared" ca="1" si="33"/>
        <v>#DIV/0!</v>
      </c>
      <c r="AB117" s="7" t="e">
        <f t="shared" ca="1" si="34"/>
        <v>#DIV/0!</v>
      </c>
      <c r="AC117" s="5" t="e">
        <f t="shared" ca="1" si="35"/>
        <v>#DIV/0!</v>
      </c>
    </row>
    <row r="118" spans="1:29" ht="14.25">
      <c r="A118" s="9">
        <v>118</v>
      </c>
      <c r="B118" s="9">
        <f t="shared" ca="1" si="49"/>
        <v>0</v>
      </c>
      <c r="C118" s="3">
        <f t="shared" ca="1" si="36"/>
        <v>0</v>
      </c>
      <c r="D118" s="11">
        <f t="shared" ca="1" si="37"/>
        <v>0</v>
      </c>
      <c r="E118" s="11">
        <f t="shared" ca="1" si="50"/>
        <v>0</v>
      </c>
      <c r="F118" s="4" t="e">
        <f t="shared" ca="1" si="38"/>
        <v>#DIV/0!</v>
      </c>
      <c r="G118" s="11">
        <f t="shared" ca="1" si="39"/>
        <v>0</v>
      </c>
      <c r="H118" s="11">
        <f t="shared" ca="1" si="40"/>
        <v>0</v>
      </c>
      <c r="I118" s="5" t="e">
        <f t="shared" ca="1" si="29"/>
        <v>#DIV/0!</v>
      </c>
      <c r="J118" s="6"/>
      <c r="K118" s="12">
        <f t="shared" ca="1" si="41"/>
        <v>0</v>
      </c>
      <c r="L118" s="12">
        <f t="shared" ca="1" si="42"/>
        <v>0</v>
      </c>
      <c r="M118" s="7" t="e">
        <f t="shared" ca="1" si="51"/>
        <v>#DIV/0!</v>
      </c>
      <c r="N118" s="7">
        <f t="shared" si="27"/>
        <v>8.3333333333333332E-3</v>
      </c>
      <c r="O118" s="7" t="e">
        <f t="shared" ca="1" si="43"/>
        <v>#DIV/0!</v>
      </c>
      <c r="P118" s="7" t="e">
        <f t="shared" ca="1" si="44"/>
        <v>#DIV/0!</v>
      </c>
      <c r="Q118" s="7" t="e">
        <f t="shared" ca="1" si="45"/>
        <v>#DIV/0!</v>
      </c>
      <c r="R118" s="7" t="e">
        <f t="shared" ca="1" si="46"/>
        <v>#DIV/0!</v>
      </c>
      <c r="S118" s="4" t="e">
        <f t="shared" ca="1" si="47"/>
        <v>#DIV/0!</v>
      </c>
      <c r="U118" s="12">
        <f t="shared" ca="1" si="52"/>
        <v>0</v>
      </c>
      <c r="V118" s="12">
        <f t="shared" ca="1" si="48"/>
        <v>1.0000000000000001E-30</v>
      </c>
      <c r="W118" s="7" t="e">
        <f t="shared" ca="1" si="30"/>
        <v>#DIV/0!</v>
      </c>
      <c r="X118" s="7">
        <f t="shared" si="28"/>
        <v>8.3333333333333332E-3</v>
      </c>
      <c r="Y118" s="7" t="e">
        <f t="shared" ca="1" si="31"/>
        <v>#DIV/0!</v>
      </c>
      <c r="Z118" s="7" t="e">
        <f t="shared" ca="1" si="32"/>
        <v>#DIV/0!</v>
      </c>
      <c r="AA118" s="7" t="e">
        <f t="shared" ca="1" si="33"/>
        <v>#DIV/0!</v>
      </c>
      <c r="AB118" s="7" t="e">
        <f t="shared" ca="1" si="34"/>
        <v>#DIV/0!</v>
      </c>
      <c r="AC118" s="5" t="e">
        <f t="shared" ca="1" si="35"/>
        <v>#DIV/0!</v>
      </c>
    </row>
    <row r="119" spans="1:29" ht="14.25">
      <c r="A119" s="9">
        <v>119</v>
      </c>
      <c r="B119" s="9">
        <f t="shared" ca="1" si="49"/>
        <v>0</v>
      </c>
      <c r="C119" s="3">
        <f t="shared" ca="1" si="36"/>
        <v>0</v>
      </c>
      <c r="D119" s="11">
        <f t="shared" ca="1" si="37"/>
        <v>0</v>
      </c>
      <c r="E119" s="11">
        <f t="shared" ca="1" si="50"/>
        <v>0</v>
      </c>
      <c r="F119" s="4" t="e">
        <f t="shared" ca="1" si="38"/>
        <v>#DIV/0!</v>
      </c>
      <c r="G119" s="11">
        <f t="shared" ca="1" si="39"/>
        <v>0</v>
      </c>
      <c r="H119" s="11">
        <f t="shared" ca="1" si="40"/>
        <v>0</v>
      </c>
      <c r="I119" s="5" t="e">
        <f t="shared" ca="1" si="29"/>
        <v>#DIV/0!</v>
      </c>
      <c r="J119" s="6"/>
      <c r="K119" s="12">
        <f t="shared" ca="1" si="41"/>
        <v>0</v>
      </c>
      <c r="L119" s="12">
        <f t="shared" ca="1" si="42"/>
        <v>0</v>
      </c>
      <c r="M119" s="7" t="e">
        <f t="shared" ca="1" si="51"/>
        <v>#DIV/0!</v>
      </c>
      <c r="N119" s="7">
        <f t="shared" si="27"/>
        <v>8.3333333333333332E-3</v>
      </c>
      <c r="O119" s="7" t="e">
        <f t="shared" ca="1" si="43"/>
        <v>#DIV/0!</v>
      </c>
      <c r="P119" s="7" t="e">
        <f t="shared" ca="1" si="44"/>
        <v>#DIV/0!</v>
      </c>
      <c r="Q119" s="7" t="e">
        <f t="shared" ca="1" si="45"/>
        <v>#DIV/0!</v>
      </c>
      <c r="R119" s="7" t="e">
        <f t="shared" ca="1" si="46"/>
        <v>#DIV/0!</v>
      </c>
      <c r="S119" s="4" t="e">
        <f t="shared" ca="1" si="47"/>
        <v>#DIV/0!</v>
      </c>
      <c r="U119" s="12">
        <f t="shared" ca="1" si="52"/>
        <v>0</v>
      </c>
      <c r="V119" s="12">
        <f t="shared" ca="1" si="48"/>
        <v>1.0000000000000001E-30</v>
      </c>
      <c r="W119" s="7" t="e">
        <f t="shared" ca="1" si="30"/>
        <v>#DIV/0!</v>
      </c>
      <c r="X119" s="7">
        <f t="shared" si="28"/>
        <v>8.3333333333333332E-3</v>
      </c>
      <c r="Y119" s="7" t="e">
        <f t="shared" ca="1" si="31"/>
        <v>#DIV/0!</v>
      </c>
      <c r="Z119" s="7" t="e">
        <f t="shared" ca="1" si="32"/>
        <v>#DIV/0!</v>
      </c>
      <c r="AA119" s="7" t="e">
        <f t="shared" ca="1" si="33"/>
        <v>#DIV/0!</v>
      </c>
      <c r="AB119" s="7" t="e">
        <f t="shared" ca="1" si="34"/>
        <v>#DIV/0!</v>
      </c>
      <c r="AC119" s="5" t="e">
        <f t="shared" ca="1" si="35"/>
        <v>#DIV/0!</v>
      </c>
    </row>
    <row r="120" spans="1:29" ht="14.25">
      <c r="A120" s="9">
        <v>120</v>
      </c>
      <c r="B120" s="9">
        <f t="shared" ca="1" si="49"/>
        <v>0</v>
      </c>
      <c r="C120" s="3">
        <f t="shared" ca="1" si="36"/>
        <v>0</v>
      </c>
      <c r="D120" s="11">
        <f t="shared" ca="1" si="37"/>
        <v>0</v>
      </c>
      <c r="E120" s="11">
        <f t="shared" ca="1" si="50"/>
        <v>0</v>
      </c>
      <c r="F120" s="4" t="e">
        <f t="shared" ca="1" si="38"/>
        <v>#DIV/0!</v>
      </c>
      <c r="G120" s="11">
        <f t="shared" ca="1" si="39"/>
        <v>0</v>
      </c>
      <c r="H120" s="11">
        <f t="shared" ca="1" si="40"/>
        <v>0</v>
      </c>
      <c r="I120" s="5" t="e">
        <f t="shared" ca="1" si="29"/>
        <v>#DIV/0!</v>
      </c>
      <c r="J120" s="6"/>
      <c r="K120" s="12">
        <f t="shared" ca="1" si="41"/>
        <v>0</v>
      </c>
      <c r="L120" s="12">
        <f t="shared" ca="1" si="42"/>
        <v>0</v>
      </c>
      <c r="M120" s="7" t="e">
        <f t="shared" ca="1" si="51"/>
        <v>#DIV/0!</v>
      </c>
      <c r="N120" s="7">
        <f t="shared" si="27"/>
        <v>8.3333333333333332E-3</v>
      </c>
      <c r="O120" s="7" t="e">
        <f t="shared" ca="1" si="43"/>
        <v>#DIV/0!</v>
      </c>
      <c r="P120" s="7" t="e">
        <f t="shared" ca="1" si="44"/>
        <v>#DIV/0!</v>
      </c>
      <c r="Q120" s="7" t="e">
        <f t="shared" ca="1" si="45"/>
        <v>#DIV/0!</v>
      </c>
      <c r="R120" s="7" t="e">
        <f t="shared" ca="1" si="46"/>
        <v>#DIV/0!</v>
      </c>
      <c r="S120" s="4" t="e">
        <f t="shared" ca="1" si="47"/>
        <v>#DIV/0!</v>
      </c>
      <c r="U120" s="12">
        <f t="shared" ca="1" si="52"/>
        <v>0</v>
      </c>
      <c r="V120" s="12">
        <f t="shared" ca="1" si="48"/>
        <v>1.0000000000000001E-30</v>
      </c>
      <c r="W120" s="7" t="e">
        <f t="shared" ca="1" si="30"/>
        <v>#DIV/0!</v>
      </c>
      <c r="X120" s="7">
        <f t="shared" si="28"/>
        <v>8.3333333333333332E-3</v>
      </c>
      <c r="Y120" s="7" t="e">
        <f t="shared" ca="1" si="31"/>
        <v>#DIV/0!</v>
      </c>
      <c r="Z120" s="7" t="e">
        <f t="shared" ca="1" si="32"/>
        <v>#DIV/0!</v>
      </c>
      <c r="AA120" s="7" t="e">
        <f t="shared" ca="1" si="33"/>
        <v>#DIV/0!</v>
      </c>
      <c r="AB120" s="7" t="e">
        <f t="shared" ca="1" si="34"/>
        <v>#DIV/0!</v>
      </c>
      <c r="AC120" s="5" t="e">
        <f t="shared" ca="1" si="35"/>
        <v>#DIV/0!</v>
      </c>
    </row>
    <row r="121" spans="1:29" ht="14.25">
      <c r="A121" s="9">
        <v>121</v>
      </c>
      <c r="B121" s="9">
        <f t="shared" ca="1" si="49"/>
        <v>0</v>
      </c>
      <c r="C121" s="3">
        <f t="shared" ca="1" si="36"/>
        <v>0</v>
      </c>
      <c r="D121" s="11">
        <f t="shared" ca="1" si="37"/>
        <v>0</v>
      </c>
      <c r="E121" s="11">
        <f t="shared" ca="1" si="50"/>
        <v>0</v>
      </c>
      <c r="F121" s="4" t="e">
        <f t="shared" ca="1" si="38"/>
        <v>#DIV/0!</v>
      </c>
      <c r="G121" s="11">
        <f t="shared" ca="1" si="39"/>
        <v>0</v>
      </c>
      <c r="H121" s="11">
        <f t="shared" ca="1" si="40"/>
        <v>0</v>
      </c>
      <c r="I121" s="5" t="e">
        <f t="shared" ca="1" si="29"/>
        <v>#DIV/0!</v>
      </c>
      <c r="J121" s="6"/>
      <c r="K121" s="12">
        <f t="shared" ca="1" si="41"/>
        <v>0</v>
      </c>
      <c r="L121" s="12">
        <f t="shared" ca="1" si="42"/>
        <v>0</v>
      </c>
      <c r="M121" s="7" t="e">
        <f t="shared" ca="1" si="51"/>
        <v>#DIV/0!</v>
      </c>
      <c r="N121" s="7">
        <f t="shared" si="27"/>
        <v>8.3333333333333332E-3</v>
      </c>
      <c r="O121" s="7" t="e">
        <f t="shared" ca="1" si="43"/>
        <v>#DIV/0!</v>
      </c>
      <c r="P121" s="7" t="e">
        <f t="shared" ca="1" si="44"/>
        <v>#DIV/0!</v>
      </c>
      <c r="Q121" s="7" t="e">
        <f t="shared" ca="1" si="45"/>
        <v>#DIV/0!</v>
      </c>
      <c r="R121" s="7" t="e">
        <f t="shared" ca="1" si="46"/>
        <v>#DIV/0!</v>
      </c>
      <c r="S121" s="4" t="e">
        <f t="shared" ca="1" si="47"/>
        <v>#DIV/0!</v>
      </c>
      <c r="U121" s="12">
        <f t="shared" ca="1" si="52"/>
        <v>0</v>
      </c>
      <c r="V121" s="12">
        <f t="shared" ca="1" si="48"/>
        <v>1.0000000000000001E-30</v>
      </c>
      <c r="W121" s="7" t="e">
        <f t="shared" ca="1" si="30"/>
        <v>#DIV/0!</v>
      </c>
      <c r="X121" s="7">
        <f t="shared" si="28"/>
        <v>8.3333333333333332E-3</v>
      </c>
      <c r="Y121" s="7" t="e">
        <f t="shared" ca="1" si="31"/>
        <v>#DIV/0!</v>
      </c>
      <c r="Z121" s="7" t="e">
        <f t="shared" ca="1" si="32"/>
        <v>#DIV/0!</v>
      </c>
      <c r="AA121" s="7" t="e">
        <f t="shared" ca="1" si="33"/>
        <v>#DIV/0!</v>
      </c>
      <c r="AB121" s="7" t="e">
        <f t="shared" ca="1" si="34"/>
        <v>#DIV/0!</v>
      </c>
      <c r="AC121" s="5" t="e">
        <f t="shared" ca="1" si="35"/>
        <v>#DIV/0!</v>
      </c>
    </row>
    <row r="122" spans="1:29" ht="14.25">
      <c r="A122" s="9">
        <v>122</v>
      </c>
      <c r="B122" s="9">
        <f t="shared" ca="1" si="49"/>
        <v>0</v>
      </c>
      <c r="C122" s="3">
        <f t="shared" ca="1" si="36"/>
        <v>0</v>
      </c>
      <c r="D122" s="11">
        <f t="shared" ca="1" si="37"/>
        <v>0</v>
      </c>
      <c r="E122" s="11">
        <f t="shared" ca="1" si="50"/>
        <v>0</v>
      </c>
      <c r="F122" s="4" t="e">
        <f t="shared" ca="1" si="38"/>
        <v>#DIV/0!</v>
      </c>
      <c r="G122" s="11">
        <f t="shared" ca="1" si="39"/>
        <v>0</v>
      </c>
      <c r="H122" s="11">
        <f t="shared" ca="1" si="40"/>
        <v>0</v>
      </c>
      <c r="I122" s="5" t="e">
        <f t="shared" ca="1" si="29"/>
        <v>#DIV/0!</v>
      </c>
      <c r="J122" s="6"/>
      <c r="K122" s="12">
        <f t="shared" ca="1" si="41"/>
        <v>0</v>
      </c>
      <c r="L122" s="12">
        <f t="shared" ca="1" si="42"/>
        <v>0</v>
      </c>
      <c r="M122" s="7" t="e">
        <f t="shared" ca="1" si="51"/>
        <v>#DIV/0!</v>
      </c>
      <c r="N122" s="7">
        <f t="shared" si="27"/>
        <v>8.3333333333333332E-3</v>
      </c>
      <c r="O122" s="7" t="e">
        <f t="shared" ca="1" si="43"/>
        <v>#DIV/0!</v>
      </c>
      <c r="P122" s="7" t="e">
        <f t="shared" ca="1" si="44"/>
        <v>#DIV/0!</v>
      </c>
      <c r="Q122" s="7" t="e">
        <f t="shared" ca="1" si="45"/>
        <v>#DIV/0!</v>
      </c>
      <c r="R122" s="7" t="e">
        <f t="shared" ca="1" si="46"/>
        <v>#DIV/0!</v>
      </c>
      <c r="S122" s="4" t="e">
        <f t="shared" ca="1" si="47"/>
        <v>#DIV/0!</v>
      </c>
      <c r="U122" s="12">
        <f t="shared" ca="1" si="52"/>
        <v>0</v>
      </c>
      <c r="V122" s="12">
        <f t="shared" ca="1" si="48"/>
        <v>1.0000000000000001E-30</v>
      </c>
      <c r="W122" s="7" t="e">
        <f t="shared" ca="1" si="30"/>
        <v>#DIV/0!</v>
      </c>
      <c r="X122" s="7">
        <f t="shared" si="28"/>
        <v>8.3333333333333332E-3</v>
      </c>
      <c r="Y122" s="7" t="e">
        <f t="shared" ca="1" si="31"/>
        <v>#DIV/0!</v>
      </c>
      <c r="Z122" s="7" t="e">
        <f t="shared" ca="1" si="32"/>
        <v>#DIV/0!</v>
      </c>
      <c r="AA122" s="7" t="e">
        <f t="shared" ca="1" si="33"/>
        <v>#DIV/0!</v>
      </c>
      <c r="AB122" s="7" t="e">
        <f t="shared" ca="1" si="34"/>
        <v>#DIV/0!</v>
      </c>
      <c r="AC122" s="5" t="e">
        <f t="shared" ca="1" si="35"/>
        <v>#DIV/0!</v>
      </c>
    </row>
    <row r="123" spans="1:29" ht="14.25">
      <c r="A123" s="9">
        <v>123</v>
      </c>
      <c r="B123" s="9">
        <f t="shared" ca="1" si="49"/>
        <v>0</v>
      </c>
      <c r="C123" s="3">
        <f t="shared" ca="1" si="36"/>
        <v>0</v>
      </c>
      <c r="D123" s="11">
        <f t="shared" ca="1" si="37"/>
        <v>0</v>
      </c>
      <c r="E123" s="11">
        <f t="shared" ca="1" si="50"/>
        <v>0</v>
      </c>
      <c r="F123" s="4" t="e">
        <f t="shared" ca="1" si="38"/>
        <v>#DIV/0!</v>
      </c>
      <c r="G123" s="11">
        <f t="shared" ca="1" si="39"/>
        <v>0</v>
      </c>
      <c r="H123" s="11">
        <f t="shared" ca="1" si="40"/>
        <v>0</v>
      </c>
      <c r="I123" s="5" t="e">
        <f t="shared" ca="1" si="29"/>
        <v>#DIV/0!</v>
      </c>
      <c r="J123" s="6"/>
      <c r="K123" s="12">
        <f t="shared" ca="1" si="41"/>
        <v>0</v>
      </c>
      <c r="L123" s="12">
        <f t="shared" ca="1" si="42"/>
        <v>0</v>
      </c>
      <c r="M123" s="7" t="e">
        <f t="shared" ca="1" si="51"/>
        <v>#DIV/0!</v>
      </c>
      <c r="N123" s="7">
        <f t="shared" si="27"/>
        <v>8.3333333333333332E-3</v>
      </c>
      <c r="O123" s="7" t="e">
        <f t="shared" ca="1" si="43"/>
        <v>#DIV/0!</v>
      </c>
      <c r="P123" s="7" t="e">
        <f t="shared" ca="1" si="44"/>
        <v>#DIV/0!</v>
      </c>
      <c r="Q123" s="7" t="e">
        <f t="shared" ca="1" si="45"/>
        <v>#DIV/0!</v>
      </c>
      <c r="R123" s="7" t="e">
        <f t="shared" ca="1" si="46"/>
        <v>#DIV/0!</v>
      </c>
      <c r="S123" s="4" t="e">
        <f t="shared" ca="1" si="47"/>
        <v>#DIV/0!</v>
      </c>
      <c r="U123" s="12">
        <f t="shared" ca="1" si="52"/>
        <v>0</v>
      </c>
      <c r="V123" s="12">
        <f t="shared" ca="1" si="48"/>
        <v>1.0000000000000001E-30</v>
      </c>
      <c r="W123" s="7" t="e">
        <f t="shared" ca="1" si="30"/>
        <v>#DIV/0!</v>
      </c>
      <c r="X123" s="7">
        <f t="shared" si="28"/>
        <v>8.3333333333333332E-3</v>
      </c>
      <c r="Y123" s="7" t="e">
        <f t="shared" ca="1" si="31"/>
        <v>#DIV/0!</v>
      </c>
      <c r="Z123" s="7" t="e">
        <f t="shared" ca="1" si="32"/>
        <v>#DIV/0!</v>
      </c>
      <c r="AA123" s="7" t="e">
        <f t="shared" ca="1" si="33"/>
        <v>#DIV/0!</v>
      </c>
      <c r="AB123" s="7" t="e">
        <f t="shared" ca="1" si="34"/>
        <v>#DIV/0!</v>
      </c>
      <c r="AC123" s="5" t="e">
        <f t="shared" ca="1" si="35"/>
        <v>#DIV/0!</v>
      </c>
    </row>
    <row r="124" spans="1:29" ht="14.25">
      <c r="A124" s="9">
        <v>124</v>
      </c>
      <c r="B124" s="9">
        <f t="shared" ca="1" si="49"/>
        <v>0</v>
      </c>
      <c r="C124" s="3">
        <f t="shared" ca="1" si="36"/>
        <v>0</v>
      </c>
      <c r="D124" s="11">
        <f t="shared" ca="1" si="37"/>
        <v>0</v>
      </c>
      <c r="E124" s="11">
        <f t="shared" ca="1" si="50"/>
        <v>0</v>
      </c>
      <c r="F124" s="4" t="e">
        <f t="shared" ca="1" si="38"/>
        <v>#DIV/0!</v>
      </c>
      <c r="G124" s="11">
        <f t="shared" ca="1" si="39"/>
        <v>0</v>
      </c>
      <c r="H124" s="11">
        <f t="shared" ca="1" si="40"/>
        <v>0</v>
      </c>
      <c r="I124" s="5" t="e">
        <f t="shared" ca="1" si="29"/>
        <v>#DIV/0!</v>
      </c>
      <c r="J124" s="6"/>
      <c r="K124" s="12">
        <f t="shared" ca="1" si="41"/>
        <v>0</v>
      </c>
      <c r="L124" s="12">
        <f t="shared" ca="1" si="42"/>
        <v>0</v>
      </c>
      <c r="M124" s="7" t="e">
        <f t="shared" ca="1" si="51"/>
        <v>#DIV/0!</v>
      </c>
      <c r="N124" s="7">
        <f t="shared" si="27"/>
        <v>8.3333333333333332E-3</v>
      </c>
      <c r="O124" s="7" t="e">
        <f t="shared" ca="1" si="43"/>
        <v>#DIV/0!</v>
      </c>
      <c r="P124" s="7" t="e">
        <f t="shared" ca="1" si="44"/>
        <v>#DIV/0!</v>
      </c>
      <c r="Q124" s="7" t="e">
        <f t="shared" ca="1" si="45"/>
        <v>#DIV/0!</v>
      </c>
      <c r="R124" s="7" t="e">
        <f t="shared" ca="1" si="46"/>
        <v>#DIV/0!</v>
      </c>
      <c r="S124" s="4" t="e">
        <f t="shared" ca="1" si="47"/>
        <v>#DIV/0!</v>
      </c>
      <c r="U124" s="12">
        <f t="shared" ca="1" si="52"/>
        <v>0</v>
      </c>
      <c r="V124" s="12">
        <f t="shared" ca="1" si="48"/>
        <v>1.0000000000000001E-30</v>
      </c>
      <c r="W124" s="7" t="e">
        <f t="shared" ca="1" si="30"/>
        <v>#DIV/0!</v>
      </c>
      <c r="X124" s="7">
        <f t="shared" si="28"/>
        <v>8.3333333333333332E-3</v>
      </c>
      <c r="Y124" s="7" t="e">
        <f t="shared" ca="1" si="31"/>
        <v>#DIV/0!</v>
      </c>
      <c r="Z124" s="7" t="e">
        <f t="shared" ca="1" si="32"/>
        <v>#DIV/0!</v>
      </c>
      <c r="AA124" s="7" t="e">
        <f t="shared" ca="1" si="33"/>
        <v>#DIV/0!</v>
      </c>
      <c r="AB124" s="7" t="e">
        <f t="shared" ca="1" si="34"/>
        <v>#DIV/0!</v>
      </c>
      <c r="AC124" s="5" t="e">
        <f t="shared" ca="1" si="35"/>
        <v>#DIV/0!</v>
      </c>
    </row>
    <row r="125" spans="1:29" ht="14.25">
      <c r="A125" s="9">
        <v>125</v>
      </c>
      <c r="B125" s="9">
        <f t="shared" ca="1" si="49"/>
        <v>0</v>
      </c>
      <c r="C125" s="3">
        <f t="shared" ca="1" si="36"/>
        <v>0</v>
      </c>
      <c r="D125" s="11">
        <f t="shared" ca="1" si="37"/>
        <v>0</v>
      </c>
      <c r="E125" s="11">
        <f t="shared" ca="1" si="50"/>
        <v>0</v>
      </c>
      <c r="F125" s="4" t="e">
        <f t="shared" ca="1" si="38"/>
        <v>#DIV/0!</v>
      </c>
      <c r="G125" s="11">
        <f t="shared" ca="1" si="39"/>
        <v>0</v>
      </c>
      <c r="H125" s="11">
        <f t="shared" ca="1" si="40"/>
        <v>0</v>
      </c>
      <c r="I125" s="5" t="e">
        <f t="shared" ca="1" si="29"/>
        <v>#DIV/0!</v>
      </c>
      <c r="J125" s="6"/>
      <c r="K125" s="12">
        <f t="shared" ca="1" si="41"/>
        <v>0</v>
      </c>
      <c r="L125" s="12">
        <f t="shared" ca="1" si="42"/>
        <v>0</v>
      </c>
      <c r="M125" s="7" t="e">
        <f t="shared" ca="1" si="51"/>
        <v>#DIV/0!</v>
      </c>
      <c r="N125" s="7">
        <f t="shared" si="27"/>
        <v>8.3333333333333332E-3</v>
      </c>
      <c r="O125" s="7" t="e">
        <f t="shared" ca="1" si="43"/>
        <v>#DIV/0!</v>
      </c>
      <c r="P125" s="7" t="e">
        <f t="shared" ca="1" si="44"/>
        <v>#DIV/0!</v>
      </c>
      <c r="Q125" s="7" t="e">
        <f t="shared" ca="1" si="45"/>
        <v>#DIV/0!</v>
      </c>
      <c r="R125" s="7" t="e">
        <f t="shared" ca="1" si="46"/>
        <v>#DIV/0!</v>
      </c>
      <c r="S125" s="4" t="e">
        <f t="shared" ca="1" si="47"/>
        <v>#DIV/0!</v>
      </c>
      <c r="U125" s="12">
        <f t="shared" ca="1" si="52"/>
        <v>0</v>
      </c>
      <c r="V125" s="12">
        <f t="shared" ca="1" si="48"/>
        <v>1.0000000000000001E-30</v>
      </c>
      <c r="W125" s="7" t="e">
        <f t="shared" ca="1" si="30"/>
        <v>#DIV/0!</v>
      </c>
      <c r="X125" s="7">
        <f t="shared" si="28"/>
        <v>8.3333333333333332E-3</v>
      </c>
      <c r="Y125" s="7" t="e">
        <f t="shared" ca="1" si="31"/>
        <v>#DIV/0!</v>
      </c>
      <c r="Z125" s="7" t="e">
        <f t="shared" ca="1" si="32"/>
        <v>#DIV/0!</v>
      </c>
      <c r="AA125" s="7" t="e">
        <f t="shared" ca="1" si="33"/>
        <v>#DIV/0!</v>
      </c>
      <c r="AB125" s="7" t="e">
        <f t="shared" ca="1" si="34"/>
        <v>#DIV/0!</v>
      </c>
      <c r="AC125" s="5" t="e">
        <f t="shared" ca="1" si="35"/>
        <v>#DIV/0!</v>
      </c>
    </row>
    <row r="126" spans="1:29" ht="14.25">
      <c r="A126" s="9">
        <v>126</v>
      </c>
      <c r="B126" s="9">
        <f t="shared" ca="1" si="49"/>
        <v>0</v>
      </c>
      <c r="C126" s="3">
        <f t="shared" ca="1" si="36"/>
        <v>0</v>
      </c>
      <c r="D126" s="11">
        <f t="shared" ca="1" si="37"/>
        <v>0</v>
      </c>
      <c r="E126" s="11">
        <f t="shared" ca="1" si="50"/>
        <v>0</v>
      </c>
      <c r="F126" s="4" t="e">
        <f t="shared" ca="1" si="38"/>
        <v>#DIV/0!</v>
      </c>
      <c r="G126" s="11">
        <f t="shared" ca="1" si="39"/>
        <v>0</v>
      </c>
      <c r="H126" s="11">
        <f t="shared" ca="1" si="40"/>
        <v>0</v>
      </c>
      <c r="I126" s="5" t="e">
        <f t="shared" ca="1" si="29"/>
        <v>#DIV/0!</v>
      </c>
      <c r="J126" s="6"/>
      <c r="K126" s="12">
        <f t="shared" ca="1" si="41"/>
        <v>0</v>
      </c>
      <c r="L126" s="12">
        <f t="shared" ca="1" si="42"/>
        <v>0</v>
      </c>
      <c r="M126" s="7" t="e">
        <f t="shared" ca="1" si="51"/>
        <v>#DIV/0!</v>
      </c>
      <c r="N126" s="7">
        <f t="shared" si="27"/>
        <v>8.3333333333333332E-3</v>
      </c>
      <c r="O126" s="7" t="e">
        <f t="shared" ca="1" si="43"/>
        <v>#DIV/0!</v>
      </c>
      <c r="P126" s="7" t="e">
        <f t="shared" ca="1" si="44"/>
        <v>#DIV/0!</v>
      </c>
      <c r="Q126" s="7" t="e">
        <f t="shared" ca="1" si="45"/>
        <v>#DIV/0!</v>
      </c>
      <c r="R126" s="7" t="e">
        <f t="shared" ca="1" si="46"/>
        <v>#DIV/0!</v>
      </c>
      <c r="S126" s="4" t="e">
        <f t="shared" ca="1" si="47"/>
        <v>#DIV/0!</v>
      </c>
      <c r="U126" s="12">
        <f t="shared" ca="1" si="52"/>
        <v>0</v>
      </c>
      <c r="V126" s="12">
        <f t="shared" ca="1" si="48"/>
        <v>1.0000000000000001E-30</v>
      </c>
      <c r="W126" s="7" t="e">
        <f t="shared" ca="1" si="30"/>
        <v>#DIV/0!</v>
      </c>
      <c r="X126" s="7">
        <f t="shared" si="28"/>
        <v>8.3333333333333332E-3</v>
      </c>
      <c r="Y126" s="7" t="e">
        <f t="shared" ca="1" si="31"/>
        <v>#DIV/0!</v>
      </c>
      <c r="Z126" s="7" t="e">
        <f t="shared" ca="1" si="32"/>
        <v>#DIV/0!</v>
      </c>
      <c r="AA126" s="7" t="e">
        <f t="shared" ca="1" si="33"/>
        <v>#DIV/0!</v>
      </c>
      <c r="AB126" s="7" t="e">
        <f t="shared" ca="1" si="34"/>
        <v>#DIV/0!</v>
      </c>
      <c r="AC126" s="5" t="e">
        <f t="shared" ca="1" si="35"/>
        <v>#DIV/0!</v>
      </c>
    </row>
    <row r="127" spans="1:29" ht="14.25">
      <c r="A127" s="9">
        <v>127</v>
      </c>
      <c r="B127" s="9">
        <f t="shared" ca="1" si="49"/>
        <v>0</v>
      </c>
      <c r="C127" s="3">
        <f t="shared" ca="1" si="36"/>
        <v>0</v>
      </c>
      <c r="D127" s="11">
        <f t="shared" ca="1" si="37"/>
        <v>0</v>
      </c>
      <c r="E127" s="11">
        <f t="shared" ca="1" si="50"/>
        <v>0</v>
      </c>
      <c r="F127" s="4" t="e">
        <f t="shared" ca="1" si="38"/>
        <v>#DIV/0!</v>
      </c>
      <c r="G127" s="11">
        <f t="shared" ca="1" si="39"/>
        <v>0</v>
      </c>
      <c r="H127" s="11">
        <f t="shared" ca="1" si="40"/>
        <v>0</v>
      </c>
      <c r="I127" s="5" t="e">
        <f t="shared" ca="1" si="29"/>
        <v>#DIV/0!</v>
      </c>
      <c r="J127" s="6"/>
      <c r="K127" s="12">
        <f t="shared" ca="1" si="41"/>
        <v>0</v>
      </c>
      <c r="L127" s="12">
        <f t="shared" ca="1" si="42"/>
        <v>0</v>
      </c>
      <c r="M127" s="7" t="e">
        <f t="shared" ca="1" si="51"/>
        <v>#DIV/0!</v>
      </c>
      <c r="N127" s="7">
        <f t="shared" si="27"/>
        <v>8.3333333333333332E-3</v>
      </c>
      <c r="O127" s="7" t="e">
        <f t="shared" ca="1" si="43"/>
        <v>#DIV/0!</v>
      </c>
      <c r="P127" s="7" t="e">
        <f t="shared" ca="1" si="44"/>
        <v>#DIV/0!</v>
      </c>
      <c r="Q127" s="7" t="e">
        <f t="shared" ca="1" si="45"/>
        <v>#DIV/0!</v>
      </c>
      <c r="R127" s="7" t="e">
        <f t="shared" ca="1" si="46"/>
        <v>#DIV/0!</v>
      </c>
      <c r="S127" s="4" t="e">
        <f t="shared" ca="1" si="47"/>
        <v>#DIV/0!</v>
      </c>
      <c r="U127" s="12">
        <f t="shared" ca="1" si="52"/>
        <v>0</v>
      </c>
      <c r="V127" s="12">
        <f t="shared" ca="1" si="48"/>
        <v>1.0000000000000001E-30</v>
      </c>
      <c r="W127" s="7" t="e">
        <f t="shared" ca="1" si="30"/>
        <v>#DIV/0!</v>
      </c>
      <c r="X127" s="7">
        <f t="shared" si="28"/>
        <v>8.3333333333333332E-3</v>
      </c>
      <c r="Y127" s="7" t="e">
        <f t="shared" ca="1" si="31"/>
        <v>#DIV/0!</v>
      </c>
      <c r="Z127" s="7" t="e">
        <f t="shared" ca="1" si="32"/>
        <v>#DIV/0!</v>
      </c>
      <c r="AA127" s="7" t="e">
        <f t="shared" ca="1" si="33"/>
        <v>#DIV/0!</v>
      </c>
      <c r="AB127" s="7" t="e">
        <f t="shared" ca="1" si="34"/>
        <v>#DIV/0!</v>
      </c>
      <c r="AC127" s="5" t="e">
        <f t="shared" ca="1" si="35"/>
        <v>#DIV/0!</v>
      </c>
    </row>
    <row r="128" spans="1:29" ht="14.25">
      <c r="A128" s="9">
        <v>128</v>
      </c>
      <c r="B128" s="9">
        <f t="shared" ca="1" si="49"/>
        <v>0</v>
      </c>
      <c r="C128" s="3">
        <f t="shared" ca="1" si="36"/>
        <v>0</v>
      </c>
      <c r="D128" s="11">
        <f t="shared" ca="1" si="37"/>
        <v>0</v>
      </c>
      <c r="E128" s="11">
        <f t="shared" ca="1" si="50"/>
        <v>0</v>
      </c>
      <c r="F128" s="4" t="e">
        <f t="shared" ca="1" si="38"/>
        <v>#DIV/0!</v>
      </c>
      <c r="G128" s="11">
        <f t="shared" ca="1" si="39"/>
        <v>0</v>
      </c>
      <c r="H128" s="11">
        <f t="shared" ca="1" si="40"/>
        <v>0</v>
      </c>
      <c r="I128" s="5" t="e">
        <f t="shared" ca="1" si="29"/>
        <v>#DIV/0!</v>
      </c>
      <c r="J128" s="6"/>
      <c r="K128" s="12">
        <f t="shared" ca="1" si="41"/>
        <v>0</v>
      </c>
      <c r="L128" s="12">
        <f t="shared" ca="1" si="42"/>
        <v>0</v>
      </c>
      <c r="M128" s="7" t="e">
        <f t="shared" ca="1" si="51"/>
        <v>#DIV/0!</v>
      </c>
      <c r="N128" s="7">
        <f t="shared" si="27"/>
        <v>8.3333333333333332E-3</v>
      </c>
      <c r="O128" s="7" t="e">
        <f t="shared" ca="1" si="43"/>
        <v>#DIV/0!</v>
      </c>
      <c r="P128" s="7" t="e">
        <f t="shared" ca="1" si="44"/>
        <v>#DIV/0!</v>
      </c>
      <c r="Q128" s="7" t="e">
        <f t="shared" ca="1" si="45"/>
        <v>#DIV/0!</v>
      </c>
      <c r="R128" s="7" t="e">
        <f t="shared" ca="1" si="46"/>
        <v>#DIV/0!</v>
      </c>
      <c r="S128" s="4" t="e">
        <f t="shared" ca="1" si="47"/>
        <v>#DIV/0!</v>
      </c>
      <c r="U128" s="12">
        <f t="shared" ca="1" si="52"/>
        <v>0</v>
      </c>
      <c r="V128" s="12">
        <f t="shared" ca="1" si="48"/>
        <v>1.0000000000000001E-30</v>
      </c>
      <c r="W128" s="7" t="e">
        <f t="shared" ca="1" si="30"/>
        <v>#DIV/0!</v>
      </c>
      <c r="X128" s="7">
        <f t="shared" si="28"/>
        <v>8.3333333333333332E-3</v>
      </c>
      <c r="Y128" s="7" t="e">
        <f t="shared" ca="1" si="31"/>
        <v>#DIV/0!</v>
      </c>
      <c r="Z128" s="7" t="e">
        <f t="shared" ca="1" si="32"/>
        <v>#DIV/0!</v>
      </c>
      <c r="AA128" s="7" t="e">
        <f t="shared" ca="1" si="33"/>
        <v>#DIV/0!</v>
      </c>
      <c r="AB128" s="7" t="e">
        <f t="shared" ca="1" si="34"/>
        <v>#DIV/0!</v>
      </c>
      <c r="AC128" s="5" t="e">
        <f t="shared" ca="1" si="35"/>
        <v>#DIV/0!</v>
      </c>
    </row>
    <row r="129" spans="1:29" ht="14.25">
      <c r="A129" s="9">
        <v>129</v>
      </c>
      <c r="B129" s="9">
        <f t="shared" ca="1" si="49"/>
        <v>0</v>
      </c>
      <c r="C129" s="3">
        <f t="shared" ca="1" si="36"/>
        <v>0</v>
      </c>
      <c r="D129" s="11">
        <f t="shared" ca="1" si="37"/>
        <v>0</v>
      </c>
      <c r="E129" s="11">
        <f t="shared" ca="1" si="50"/>
        <v>0</v>
      </c>
      <c r="F129" s="4" t="e">
        <f t="shared" ca="1" si="38"/>
        <v>#DIV/0!</v>
      </c>
      <c r="G129" s="11">
        <f t="shared" ca="1" si="39"/>
        <v>0</v>
      </c>
      <c r="H129" s="11">
        <f t="shared" ca="1" si="40"/>
        <v>0</v>
      </c>
      <c r="I129" s="5" t="e">
        <f t="shared" ca="1" si="29"/>
        <v>#DIV/0!</v>
      </c>
      <c r="J129" s="6"/>
      <c r="K129" s="12">
        <f t="shared" ca="1" si="41"/>
        <v>0</v>
      </c>
      <c r="L129" s="12">
        <f t="shared" ca="1" si="42"/>
        <v>0</v>
      </c>
      <c r="M129" s="7" t="e">
        <f t="shared" ca="1" si="51"/>
        <v>#DIV/0!</v>
      </c>
      <c r="N129" s="7">
        <f>1/60/2</f>
        <v>8.3333333333333332E-3</v>
      </c>
      <c r="O129" s="7" t="e">
        <f t="shared" ca="1" si="43"/>
        <v>#DIV/0!</v>
      </c>
      <c r="P129" s="7" t="e">
        <f t="shared" ca="1" si="44"/>
        <v>#DIV/0!</v>
      </c>
      <c r="Q129" s="7" t="e">
        <f t="shared" ca="1" si="45"/>
        <v>#DIV/0!</v>
      </c>
      <c r="R129" s="7" t="e">
        <f t="shared" ca="1" si="46"/>
        <v>#DIV/0!</v>
      </c>
      <c r="S129" s="4" t="e">
        <f t="shared" ca="1" si="47"/>
        <v>#DIV/0!</v>
      </c>
      <c r="U129" s="12">
        <f t="shared" ca="1" si="52"/>
        <v>0</v>
      </c>
      <c r="V129" s="12">
        <f t="shared" ca="1" si="48"/>
        <v>1.0000000000000001E-30</v>
      </c>
      <c r="W129" s="7" t="e">
        <f t="shared" ca="1" si="30"/>
        <v>#DIV/0!</v>
      </c>
      <c r="X129" s="7">
        <f>1/60/2</f>
        <v>8.3333333333333332E-3</v>
      </c>
      <c r="Y129" s="7" t="e">
        <f t="shared" ca="1" si="31"/>
        <v>#DIV/0!</v>
      </c>
      <c r="Z129" s="7" t="e">
        <f t="shared" ca="1" si="32"/>
        <v>#DIV/0!</v>
      </c>
      <c r="AA129" s="7" t="e">
        <f t="shared" ca="1" si="33"/>
        <v>#DIV/0!</v>
      </c>
      <c r="AB129" s="7" t="e">
        <f t="shared" ca="1" si="34"/>
        <v>#DIV/0!</v>
      </c>
      <c r="AC129" s="5" t="e">
        <f t="shared" ca="1" si="35"/>
        <v>#DIV/0!</v>
      </c>
    </row>
    <row r="130" spans="1:29" ht="14.25">
      <c r="A130" s="9">
        <v>130</v>
      </c>
      <c r="B130" s="9">
        <f t="shared" ca="1" si="49"/>
        <v>0</v>
      </c>
      <c r="C130" s="3">
        <f t="shared" ca="1" si="36"/>
        <v>0</v>
      </c>
      <c r="D130" s="11">
        <f t="shared" ca="1" si="37"/>
        <v>0</v>
      </c>
      <c r="E130" s="11">
        <f t="shared" ca="1" si="50"/>
        <v>0</v>
      </c>
      <c r="F130" s="4" t="e">
        <f t="shared" ca="1" si="38"/>
        <v>#DIV/0!</v>
      </c>
      <c r="G130" s="11">
        <f t="shared" ca="1" si="39"/>
        <v>0</v>
      </c>
      <c r="H130" s="11">
        <f t="shared" ca="1" si="40"/>
        <v>0</v>
      </c>
      <c r="I130" s="5" t="e">
        <f ca="1">AC130</f>
        <v>#DIV/0!</v>
      </c>
      <c r="J130" s="6"/>
      <c r="K130" s="12">
        <f t="shared" ca="1" si="41"/>
        <v>0</v>
      </c>
      <c r="L130" s="12">
        <f t="shared" ca="1" si="42"/>
        <v>0</v>
      </c>
      <c r="M130" s="7" t="e">
        <f ca="1">ABS(L130/K130)</f>
        <v>#DIV/0!</v>
      </c>
      <c r="N130" s="7">
        <f>1/60/2</f>
        <v>8.3333333333333332E-3</v>
      </c>
      <c r="O130" s="7" t="e">
        <f ca="1">LN(M130)</f>
        <v>#DIV/0!</v>
      </c>
      <c r="P130" s="7" t="e">
        <f ca="1">O130/-N130</f>
        <v>#DIV/0!</v>
      </c>
      <c r="Q130" s="7" t="e">
        <f ca="1">1/P130</f>
        <v>#DIV/0!</v>
      </c>
      <c r="R130" s="7" t="e">
        <f ca="1">Q130*2*PI()*60</f>
        <v>#DIV/0!</v>
      </c>
      <c r="S130" s="4" t="e">
        <f ca="1">COS(ATAN(R130))</f>
        <v>#DIV/0!</v>
      </c>
      <c r="U130" s="12">
        <f t="shared" ca="1" si="52"/>
        <v>0</v>
      </c>
      <c r="V130" s="12">
        <f t="shared" ca="1" si="48"/>
        <v>1.0000000000000001E-30</v>
      </c>
      <c r="W130" s="7" t="e">
        <f ca="1">ABS(V130/U130)</f>
        <v>#DIV/0!</v>
      </c>
      <c r="X130" s="7">
        <f>1/60/2</f>
        <v>8.3333333333333332E-3</v>
      </c>
      <c r="Y130" s="7" t="e">
        <f ca="1">LN(W130)</f>
        <v>#DIV/0!</v>
      </c>
      <c r="Z130" s="7" t="e">
        <f ca="1">Y130/-X130</f>
        <v>#DIV/0!</v>
      </c>
      <c r="AA130" s="7" t="e">
        <f ca="1">1/Z130</f>
        <v>#DIV/0!</v>
      </c>
      <c r="AB130" s="7" t="e">
        <f ca="1">AA130*2*PI()*60</f>
        <v>#DIV/0!</v>
      </c>
      <c r="AC130" s="5" t="e">
        <f ca="1">COS(ATAN(AB130))</f>
        <v>#DIV/0!</v>
      </c>
    </row>
    <row r="131" spans="1:29" ht="14.25">
      <c r="A131" s="9">
        <v>131</v>
      </c>
      <c r="B131" s="9">
        <f t="shared" ca="1" si="49"/>
        <v>0</v>
      </c>
      <c r="C131" s="3">
        <f t="shared" ca="1" si="36"/>
        <v>0</v>
      </c>
      <c r="D131" s="11">
        <f t="shared" ca="1" si="37"/>
        <v>0</v>
      </c>
      <c r="E131" s="11">
        <f t="shared" ca="1" si="50"/>
        <v>0</v>
      </c>
      <c r="F131" s="4" t="e">
        <f t="shared" ca="1" si="38"/>
        <v>#DIV/0!</v>
      </c>
      <c r="G131" s="11">
        <f t="shared" ca="1" si="39"/>
        <v>0</v>
      </c>
      <c r="H131" s="11">
        <f t="shared" ca="1" si="40"/>
        <v>0</v>
      </c>
      <c r="I131" s="5" t="e">
        <f ca="1">AC131</f>
        <v>#DIV/0!</v>
      </c>
      <c r="J131" s="6"/>
      <c r="K131" s="12">
        <f t="shared" ca="1" si="41"/>
        <v>0</v>
      </c>
      <c r="L131" s="12">
        <f t="shared" ca="1" si="42"/>
        <v>0</v>
      </c>
      <c r="M131" s="7" t="e">
        <f ca="1">ABS(L131/K131)</f>
        <v>#DIV/0!</v>
      </c>
      <c r="N131" s="7">
        <f>1/60/2</f>
        <v>8.3333333333333332E-3</v>
      </c>
      <c r="O131" s="7" t="e">
        <f ca="1">LN(M131)</f>
        <v>#DIV/0!</v>
      </c>
      <c r="P131" s="7" t="e">
        <f ca="1">O131/-N131</f>
        <v>#DIV/0!</v>
      </c>
      <c r="Q131" s="7" t="e">
        <f ca="1">1/P131</f>
        <v>#DIV/0!</v>
      </c>
      <c r="R131" s="7" t="e">
        <f ca="1">Q131*2*PI()*60</f>
        <v>#DIV/0!</v>
      </c>
      <c r="S131" s="4" t="e">
        <f ca="1">COS(ATAN(R131))</f>
        <v>#DIV/0!</v>
      </c>
      <c r="U131" s="12">
        <f t="shared" ca="1" si="52"/>
        <v>0</v>
      </c>
      <c r="V131" s="12">
        <f t="shared" ca="1" si="48"/>
        <v>1.0000000000000001E-30</v>
      </c>
      <c r="W131" s="7" t="e">
        <f ca="1">ABS(V131/U131)</f>
        <v>#DIV/0!</v>
      </c>
      <c r="X131" s="7">
        <f>1/60/2</f>
        <v>8.3333333333333332E-3</v>
      </c>
      <c r="Y131" s="7" t="e">
        <f ca="1">LN(W131)</f>
        <v>#DIV/0!</v>
      </c>
      <c r="Z131" s="7" t="e">
        <f ca="1">Y131/-X131</f>
        <v>#DIV/0!</v>
      </c>
      <c r="AA131" s="7" t="e">
        <f ca="1">1/Z131</f>
        <v>#DIV/0!</v>
      </c>
      <c r="AB131" s="7" t="e">
        <f ca="1">AA131*2*PI()*60</f>
        <v>#DIV/0!</v>
      </c>
      <c r="AC131" s="5" t="e">
        <f ca="1">COS(ATAN(AB131))</f>
        <v>#DIV/0!</v>
      </c>
    </row>
    <row r="132" spans="1:29" ht="14.25">
      <c r="A132" s="9">
        <v>132</v>
      </c>
      <c r="B132" s="9">
        <f t="shared" ca="1" si="49"/>
        <v>0</v>
      </c>
      <c r="C132" s="3">
        <f t="shared" ca="1" si="36"/>
        <v>0</v>
      </c>
      <c r="D132" s="11">
        <f t="shared" ca="1" si="37"/>
        <v>0</v>
      </c>
      <c r="E132" s="11">
        <f t="shared" ca="1" si="50"/>
        <v>0</v>
      </c>
      <c r="F132" s="4" t="e">
        <f t="shared" ca="1" si="38"/>
        <v>#DIV/0!</v>
      </c>
      <c r="G132" s="11">
        <f ca="1">INDIRECT("'SHEET1'!AB"&amp;((ROW()-2)*85+88)+13)</f>
        <v>0</v>
      </c>
      <c r="H132" s="11">
        <f ca="1">INDIRECT("'SHEET1'!AH"&amp;((ROW()-2)*85+88)+13)</f>
        <v>0</v>
      </c>
      <c r="I132" s="5" t="e">
        <f ca="1">AC132</f>
        <v>#DIV/0!</v>
      </c>
      <c r="J132" s="6"/>
      <c r="K132" s="12">
        <f ca="1">INDIRECT("'SHEET1'!K"&amp;((ROW()-2)*85+88)+11)*1000</f>
        <v>0</v>
      </c>
      <c r="L132" s="12">
        <f ca="1">INDIRECT("'SHEET1'!K"&amp;((ROW()-2)*85+88)+19)*1000</f>
        <v>0</v>
      </c>
      <c r="M132" s="7" t="e">
        <f ca="1">ABS(L132/K132)</f>
        <v>#DIV/0!</v>
      </c>
      <c r="N132" s="7">
        <f>1/60/2</f>
        <v>8.3333333333333332E-3</v>
      </c>
      <c r="O132" s="7" t="e">
        <f ca="1">LN(M132)</f>
        <v>#DIV/0!</v>
      </c>
      <c r="P132" s="7" t="e">
        <f ca="1">O132/-N132</f>
        <v>#DIV/0!</v>
      </c>
      <c r="Q132" s="7" t="e">
        <f ca="1">1/P132</f>
        <v>#DIV/0!</v>
      </c>
      <c r="R132" s="7" t="e">
        <f ca="1">Q132*2*PI()*60</f>
        <v>#DIV/0!</v>
      </c>
      <c r="S132" s="4" t="e">
        <f ca="1">COS(ATAN(R132))</f>
        <v>#DIV/0!</v>
      </c>
      <c r="U132" s="12">
        <f t="shared" ca="1" si="52"/>
        <v>0</v>
      </c>
      <c r="V132" s="12">
        <f ca="1">IF(INDIRECT("'SHEET1'!AD"&amp;((ROW()-2)*85+88)+13)*1000 &gt; 0, INDIRECT("'SHEET1'!AD"&amp;((ROW()-2)*85+88)+13)*1000, 1E-30)</f>
        <v>1.0000000000000001E-30</v>
      </c>
      <c r="W132" s="7" t="e">
        <f ca="1">ABS(V132/U132)</f>
        <v>#DIV/0!</v>
      </c>
      <c r="X132" s="7">
        <f>1/60/2</f>
        <v>8.3333333333333332E-3</v>
      </c>
      <c r="Y132" s="7" t="e">
        <f ca="1">LN(W132)</f>
        <v>#DIV/0!</v>
      </c>
      <c r="Z132" s="7" t="e">
        <f ca="1">Y132/-X132</f>
        <v>#DIV/0!</v>
      </c>
      <c r="AA132" s="7" t="e">
        <f ca="1">1/Z132</f>
        <v>#DIV/0!</v>
      </c>
      <c r="AB132" s="7" t="e">
        <f ca="1">AA132*2*PI()*60</f>
        <v>#DIV/0!</v>
      </c>
      <c r="AC132" s="5" t="e">
        <f ca="1">COS(ATAN(AB132))</f>
        <v>#DIV/0!</v>
      </c>
    </row>
    <row r="133" spans="1:29" ht="14.25">
      <c r="A133" s="9">
        <v>133</v>
      </c>
      <c r="B133" s="9">
        <f t="shared" ref="B133:B138" ca="1" si="53">INDIRECT("'SHEET1'!H"&amp;((ROW()-2)*85+88+2))</f>
        <v>0</v>
      </c>
    </row>
    <row r="134" spans="1:29" ht="14.25">
      <c r="A134" s="9">
        <v>134</v>
      </c>
      <c r="B134" s="9">
        <f t="shared" ca="1" si="53"/>
        <v>0</v>
      </c>
    </row>
    <row r="135" spans="1:29" ht="14.25">
      <c r="A135" s="9">
        <v>135</v>
      </c>
      <c r="B135" s="9">
        <f t="shared" ca="1" si="53"/>
        <v>0</v>
      </c>
    </row>
    <row r="136" spans="1:29" ht="14.25">
      <c r="A136" s="9">
        <v>136</v>
      </c>
      <c r="B136" s="9">
        <f t="shared" ca="1" si="53"/>
        <v>0</v>
      </c>
    </row>
    <row r="137" spans="1:29" ht="14.25">
      <c r="A137" s="9">
        <v>137</v>
      </c>
      <c r="B137" s="9">
        <f t="shared" ca="1" si="53"/>
        <v>0</v>
      </c>
    </row>
    <row r="138" spans="1:29" ht="14.25">
      <c r="A138" s="9">
        <v>138</v>
      </c>
      <c r="B138" s="9">
        <f t="shared" ca="1" si="53"/>
        <v>0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141"/>
  <sheetViews>
    <sheetView tabSelected="1" zoomScaleNormal="100" workbookViewId="0">
      <selection activeCell="D4" sqref="D4"/>
    </sheetView>
  </sheetViews>
  <sheetFormatPr defaultRowHeight="12.75"/>
  <cols>
    <col min="1" max="1" width="4.42578125" style="8" customWidth="1"/>
    <col min="2" max="2" width="5.85546875" style="8" bestFit="1" customWidth="1"/>
    <col min="3" max="3" width="27.28515625" style="8" customWidth="1"/>
    <col min="4" max="4" width="7.7109375" style="17" customWidth="1"/>
    <col min="5" max="10" width="8" style="8" customWidth="1"/>
    <col min="11" max="11" width="19.28515625" style="8" customWidth="1"/>
    <col min="12" max="21" width="9.140625" style="8"/>
    <col min="22" max="22" width="14.28515625" style="8" customWidth="1"/>
    <col min="23" max="16384" width="9.140625" style="8"/>
  </cols>
  <sheetData>
    <row r="2" spans="1:23" ht="13.5" customHeight="1">
      <c r="A2" s="22"/>
      <c r="B2" s="48" t="s">
        <v>12</v>
      </c>
      <c r="C2" s="48" t="s">
        <v>13</v>
      </c>
      <c r="D2" s="49" t="s">
        <v>14</v>
      </c>
      <c r="E2" s="48" t="s">
        <v>15</v>
      </c>
      <c r="F2" s="48"/>
      <c r="G2" s="48"/>
      <c r="H2" s="48" t="s">
        <v>16</v>
      </c>
      <c r="I2" s="48"/>
      <c r="J2" s="48"/>
      <c r="K2" s="48" t="s">
        <v>17</v>
      </c>
    </row>
    <row r="3" spans="1:23" s="13" customFormat="1" ht="15" customHeight="1">
      <c r="A3" s="22"/>
      <c r="B3" s="48"/>
      <c r="C3" s="48"/>
      <c r="D3" s="49"/>
      <c r="E3" s="23" t="s">
        <v>18</v>
      </c>
      <c r="F3" s="23" t="s">
        <v>19</v>
      </c>
      <c r="G3" s="23" t="s">
        <v>20</v>
      </c>
      <c r="H3" s="23" t="s">
        <v>18</v>
      </c>
      <c r="I3" s="23" t="s">
        <v>19</v>
      </c>
      <c r="J3" s="24" t="s">
        <v>20</v>
      </c>
      <c r="K3" s="48"/>
      <c r="L3" s="8"/>
    </row>
    <row r="4" spans="1:23" s="13" customFormat="1" ht="20.100000000000001" customHeight="1">
      <c r="A4" s="22">
        <v>1</v>
      </c>
      <c r="B4" s="25">
        <v>84</v>
      </c>
      <c r="C4" s="36" t="s">
        <v>25</v>
      </c>
      <c r="D4" s="26">
        <f ca="1">VLOOKUP($C4,Sheet2!$B$1:$I$132,2,FALSE)</f>
        <v>6.5999999046325684</v>
      </c>
      <c r="E4" s="27">
        <f ca="1">VLOOKUP($C4,Sheet2!$B$1:$I$132,3,FALSE)</f>
        <v>55.984649658203125</v>
      </c>
      <c r="F4" s="27">
        <f ca="1">VLOOKUP($C4,Sheet2!$B$1:$I$132,4,FALSE)</f>
        <v>22.155160903930664</v>
      </c>
      <c r="G4" s="28">
        <f ca="1">VLOOKUP($C4,Sheet2!$B$1:$I$132,5,FALSE)</f>
        <v>9.4219321656383997E-2</v>
      </c>
      <c r="H4" s="27">
        <f ca="1">VLOOKUP($C4,Sheet2!$B$1:$I$132,6,FALSE)</f>
        <v>35.557643890380859</v>
      </c>
      <c r="I4" s="27">
        <f ca="1">VLOOKUP($C4,Sheet2!$B$1:$I$132,7,FALSE)</f>
        <v>17.386756896972656</v>
      </c>
      <c r="J4" s="28">
        <f ca="1">VLOOKUP($C4,Sheet2!$B$1:$I$132,8,FALSE)</f>
        <v>0.31786517539076564</v>
      </c>
      <c r="K4" s="29"/>
      <c r="L4" s="8"/>
      <c r="O4" s="13" t="s">
        <v>25</v>
      </c>
      <c r="R4" s="13" t="s">
        <v>25</v>
      </c>
      <c r="S4" s="13">
        <v>6.5999999046325684</v>
      </c>
      <c r="V4" s="13" t="s">
        <v>25</v>
      </c>
      <c r="W4" s="13">
        <v>6.5999999046325684</v>
      </c>
    </row>
    <row r="5" spans="1:23" s="13" customFormat="1" ht="20.100000000000001" customHeight="1">
      <c r="A5" s="22">
        <v>2</v>
      </c>
      <c r="B5" s="25">
        <v>128</v>
      </c>
      <c r="C5" s="36" t="s">
        <v>28</v>
      </c>
      <c r="D5" s="26">
        <f ca="1">VLOOKUP($C5,Sheet2!$B$1:$I$132,2,FALSE)</f>
        <v>0.43999999761581421</v>
      </c>
      <c r="E5" s="27">
        <f ca="1">VLOOKUP($C5,Sheet2!$B$1:$I$132,3,FALSE)</f>
        <v>67.906837463378906</v>
      </c>
      <c r="F5" s="27">
        <f ca="1">VLOOKUP($C5,Sheet2!$B$1:$I$132,4,FALSE)</f>
        <v>32.242763519287109</v>
      </c>
      <c r="G5" s="28">
        <f ca="1">VLOOKUP($C5,Sheet2!$B$1:$I$132,5,FALSE)</f>
        <v>0.22292347210927516</v>
      </c>
      <c r="H5" s="27">
        <f ca="1">VLOOKUP($C5,Sheet2!$B$1:$I$132,6,FALSE)</f>
        <v>43.962078094482422</v>
      </c>
      <c r="I5" s="27">
        <f ca="1">VLOOKUP($C5,Sheet2!$B$1:$I$132,7,FALSE)</f>
        <v>29.9857177734375</v>
      </c>
      <c r="J5" s="28">
        <f ca="1">VLOOKUP($C5,Sheet2!$B$1:$I$132,8,FALSE)</f>
        <v>0.66027089284034379</v>
      </c>
      <c r="K5" s="29"/>
      <c r="L5" s="8"/>
      <c r="O5" s="13" t="s">
        <v>26</v>
      </c>
      <c r="R5" s="13" t="s">
        <v>26</v>
      </c>
      <c r="S5" s="13">
        <v>6.5999999046325684</v>
      </c>
      <c r="V5" s="13" t="s">
        <v>32</v>
      </c>
      <c r="W5" s="13">
        <v>6.5999999046325684</v>
      </c>
    </row>
    <row r="6" spans="1:23" s="13" customFormat="1" ht="20.100000000000001" customHeight="1">
      <c r="A6" s="22">
        <v>3</v>
      </c>
      <c r="B6" s="25">
        <v>130</v>
      </c>
      <c r="C6" s="36" t="s">
        <v>32</v>
      </c>
      <c r="D6" s="26">
        <f ca="1">VLOOKUP($C6,Sheet2!$B$1:$I$132,2,FALSE)</f>
        <v>6.5999999046325684</v>
      </c>
      <c r="E6" s="27">
        <f ca="1">VLOOKUP($C6,Sheet2!$B$1:$I$132,3,FALSE)</f>
        <v>53.930686950683594</v>
      </c>
      <c r="F6" s="27">
        <f ca="1">VLOOKUP($C6,Sheet2!$B$1:$I$132,4,FALSE)</f>
        <v>21.861101150512695</v>
      </c>
      <c r="G6" s="28">
        <f ca="1">VLOOKUP($C6,Sheet2!$B$1:$I$132,5,FALSE)</f>
        <v>0.11123644518641619</v>
      </c>
      <c r="H6" s="27">
        <f ca="1">VLOOKUP($C6,Sheet2!$B$1:$I$132,6,FALSE)</f>
        <v>32.308235168457031</v>
      </c>
      <c r="I6" s="27">
        <f ca="1">VLOOKUP($C6,Sheet2!$B$1:$I$132,7,FALSE)</f>
        <v>17.189670562744141</v>
      </c>
      <c r="J6" s="28">
        <f ca="1">VLOOKUP($C6,Sheet2!$B$1:$I$132,8,FALSE)</f>
        <v>0.39077838012714994</v>
      </c>
      <c r="K6" s="30"/>
      <c r="L6" s="8"/>
      <c r="O6" s="13" t="s">
        <v>131</v>
      </c>
      <c r="R6" s="13" t="s">
        <v>29</v>
      </c>
      <c r="S6" s="13">
        <v>6.5999999046325684</v>
      </c>
      <c r="V6" s="13" t="s">
        <v>131</v>
      </c>
      <c r="W6" s="13">
        <v>6.5999999046325684</v>
      </c>
    </row>
    <row r="7" spans="1:23" s="14" customFormat="1" ht="20.100000000000001" customHeight="1">
      <c r="A7" s="22">
        <v>4</v>
      </c>
      <c r="B7" s="25">
        <v>27</v>
      </c>
      <c r="C7" s="36" t="s">
        <v>34</v>
      </c>
      <c r="D7" s="26">
        <f ca="1">VLOOKUP($C7,Sheet2!$B$1:$I$132,2,FALSE)</f>
        <v>0.2199999988079071</v>
      </c>
      <c r="E7" s="27">
        <f ca="1">VLOOKUP($C7,Sheet2!$B$1:$I$132,3,FALSE)</f>
        <v>3.079150915145874</v>
      </c>
      <c r="F7" s="27">
        <f ca="1">VLOOKUP($C7,Sheet2!$B$1:$I$132,4,FALSE)</f>
        <v>2.1938967704772949</v>
      </c>
      <c r="G7" s="28">
        <f ca="1">VLOOKUP($C7,Sheet2!$B$1:$I$132,5,FALSE)</f>
        <v>0.93437861959458435</v>
      </c>
      <c r="H7" s="27">
        <f ca="1">VLOOKUP($C7,Sheet2!$B$1:$I$132,6,FALSE)</f>
        <v>2.9051077365875244</v>
      </c>
      <c r="I7" s="27">
        <f ca="1">VLOOKUP($C7,Sheet2!$B$1:$I$132,7,FALSE)</f>
        <v>2.120086669921875</v>
      </c>
      <c r="J7" s="28">
        <f ca="1">VLOOKUP($C7,Sheet2!$B$1:$I$132,8,FALSE)</f>
        <v>0.99683107161772233</v>
      </c>
      <c r="K7" s="29"/>
      <c r="L7" s="8"/>
      <c r="O7" s="13" t="s">
        <v>29</v>
      </c>
      <c r="R7" s="14" t="s">
        <v>30</v>
      </c>
      <c r="S7" s="14">
        <v>6.5999999046325684</v>
      </c>
      <c r="V7" s="13" t="s">
        <v>90</v>
      </c>
      <c r="W7" s="13">
        <v>6.5999999046325684</v>
      </c>
    </row>
    <row r="8" spans="1:23" s="13" customFormat="1" ht="20.100000000000001" customHeight="1">
      <c r="A8" s="22">
        <v>5</v>
      </c>
      <c r="B8" s="25">
        <v>19</v>
      </c>
      <c r="C8" s="37" t="s">
        <v>35</v>
      </c>
      <c r="D8" s="26">
        <f ca="1">VLOOKUP($C8,Sheet2!$B$1:$I$132,2,FALSE)</f>
        <v>0.2199999988079071</v>
      </c>
      <c r="E8" s="27">
        <f ca="1">VLOOKUP($C8,Sheet2!$B$1:$I$132,3,FALSE)</f>
        <v>7.5733208656311035</v>
      </c>
      <c r="F8" s="27">
        <f ca="1">VLOOKUP($C8,Sheet2!$B$1:$I$132,4,FALSE)</f>
        <v>5.2034711837768555</v>
      </c>
      <c r="G8" s="28">
        <f ca="1">VLOOKUP($C8,Sheet2!$B$1:$I$132,5,FALSE)</f>
        <v>0.72498506718671862</v>
      </c>
      <c r="H8" s="27">
        <f ca="1">VLOOKUP($C8,Sheet2!$B$1:$I$132,6,FALSE)</f>
        <v>6.9228863716125488</v>
      </c>
      <c r="I8" s="27">
        <f ca="1">VLOOKUP($C8,Sheet2!$B$1:$I$132,7,FALSE)</f>
        <v>5.0506711006164551</v>
      </c>
      <c r="J8" s="28">
        <f ca="1">VLOOKUP($C8,Sheet2!$B$1:$I$132,8,FALSE)</f>
        <v>0.97991174925637847</v>
      </c>
      <c r="K8" s="29"/>
      <c r="L8" s="8"/>
      <c r="O8" s="14" t="s">
        <v>30</v>
      </c>
      <c r="R8" s="13" t="s">
        <v>31</v>
      </c>
      <c r="S8" s="13">
        <v>6.5999999046325684</v>
      </c>
      <c r="V8" s="13" t="s">
        <v>91</v>
      </c>
      <c r="W8" s="13">
        <v>6.5999999046325684</v>
      </c>
    </row>
    <row r="9" spans="1:23" s="14" customFormat="1" ht="20.100000000000001" customHeight="1">
      <c r="A9" s="22">
        <v>6</v>
      </c>
      <c r="B9" s="25">
        <v>20</v>
      </c>
      <c r="C9" s="36" t="s">
        <v>36</v>
      </c>
      <c r="D9" s="26">
        <f ca="1">VLOOKUP($C9,Sheet2!$B$1:$I$132,2,FALSE)</f>
        <v>0.2199999988079071</v>
      </c>
      <c r="E9" s="27">
        <f ca="1">VLOOKUP($C9,Sheet2!$B$1:$I$132,3,FALSE)</f>
        <v>1.8812633752822876</v>
      </c>
      <c r="F9" s="27">
        <f ca="1">VLOOKUP($C9,Sheet2!$B$1:$I$132,4,FALSE)</f>
        <v>1.3411086797714233</v>
      </c>
      <c r="G9" s="28">
        <f ca="1">VLOOKUP($C9,Sheet2!$B$1:$I$132,5,FALSE)</f>
        <v>0.9635987333765903</v>
      </c>
      <c r="H9" s="27">
        <f ca="1">VLOOKUP($C9,Sheet2!$B$1:$I$132,6,FALSE)</f>
        <v>1.7015916109085083</v>
      </c>
      <c r="I9" s="27">
        <f ca="1">VLOOKUP($C9,Sheet2!$B$1:$I$132,7,FALSE)</f>
        <v>1.2452186346054077</v>
      </c>
      <c r="J9" s="28">
        <f ca="1">VLOOKUP($C9,Sheet2!$B$1:$I$132,8,FALSE)</f>
        <v>0.99833577064395806</v>
      </c>
      <c r="K9" s="29"/>
      <c r="L9" s="8"/>
      <c r="O9" s="13" t="s">
        <v>31</v>
      </c>
      <c r="R9" s="13" t="s">
        <v>32</v>
      </c>
      <c r="S9" s="13">
        <v>6.5999999046325684</v>
      </c>
      <c r="V9" s="15" t="s">
        <v>93</v>
      </c>
      <c r="W9" s="15">
        <v>6.5999999046325684</v>
      </c>
    </row>
    <row r="10" spans="1:23" s="13" customFormat="1" ht="20.100000000000001" customHeight="1">
      <c r="A10" s="22">
        <v>7</v>
      </c>
      <c r="B10" s="25">
        <v>22</v>
      </c>
      <c r="C10" s="36" t="s">
        <v>37</v>
      </c>
      <c r="D10" s="26">
        <f ca="1">VLOOKUP($C10,Sheet2!$B$1:$I$132,2,FALSE)</f>
        <v>0.2199999988079071</v>
      </c>
      <c r="E10" s="27">
        <f ca="1">VLOOKUP($C10,Sheet2!$B$1:$I$132,3,FALSE)</f>
        <v>2.9737694263458252</v>
      </c>
      <c r="F10" s="27">
        <f ca="1">VLOOKUP($C10,Sheet2!$B$1:$I$132,4,FALSE)</f>
        <v>2.1098842620849609</v>
      </c>
      <c r="G10" s="28">
        <f ca="1">VLOOKUP($C10,Sheet2!$B$1:$I$132,5,FALSE)</f>
        <v>0.86549483067881816</v>
      </c>
      <c r="H10" s="27">
        <f ca="1">VLOOKUP($C10,Sheet2!$B$1:$I$132,6,FALSE)</f>
        <v>2.8094007968902588</v>
      </c>
      <c r="I10" s="27">
        <f ca="1">VLOOKUP($C10,Sheet2!$B$1:$I$132,7,FALSE)</f>
        <v>2.0495493412017822</v>
      </c>
      <c r="J10" s="28">
        <f ca="1">VLOOKUP($C10,Sheet2!$B$1:$I$132,8,FALSE)</f>
        <v>0.99264454970829386</v>
      </c>
      <c r="K10" s="29"/>
      <c r="L10" s="8"/>
      <c r="O10" s="13" t="s">
        <v>32</v>
      </c>
      <c r="R10" s="13" t="s">
        <v>33</v>
      </c>
      <c r="S10" s="13">
        <v>6.5999999046325684</v>
      </c>
      <c r="V10" s="15" t="s">
        <v>94</v>
      </c>
      <c r="W10" s="15">
        <v>6.5999999046325684</v>
      </c>
    </row>
    <row r="11" spans="1:23" s="13" customFormat="1" ht="20.100000000000001" customHeight="1">
      <c r="A11" s="22">
        <v>8</v>
      </c>
      <c r="B11" s="25">
        <v>23</v>
      </c>
      <c r="C11" s="38" t="s">
        <v>38</v>
      </c>
      <c r="D11" s="26">
        <f ca="1">VLOOKUP($C11,Sheet2!$B$1:$I$132,2,FALSE)</f>
        <v>0.2199999988079071</v>
      </c>
      <c r="E11" s="27">
        <f ca="1">VLOOKUP($C11,Sheet2!$B$1:$I$132,3,FALSE)</f>
        <v>2.9737694263458252</v>
      </c>
      <c r="F11" s="27">
        <f ca="1">VLOOKUP($C11,Sheet2!$B$1:$I$132,4,FALSE)</f>
        <v>2.1098842620849609</v>
      </c>
      <c r="G11" s="28">
        <f ca="1">VLOOKUP($C11,Sheet2!$B$1:$I$132,5,FALSE)</f>
        <v>0.86549483067881816</v>
      </c>
      <c r="H11" s="27">
        <f ca="1">VLOOKUP($C11,Sheet2!$B$1:$I$132,6,FALSE)</f>
        <v>2.8094007968902588</v>
      </c>
      <c r="I11" s="27">
        <f ca="1">VLOOKUP($C11,Sheet2!$B$1:$I$132,7,FALSE)</f>
        <v>2.0495493412017822</v>
      </c>
      <c r="J11" s="28">
        <f ca="1">VLOOKUP($C11,Sheet2!$B$1:$I$132,8,FALSE)</f>
        <v>0.99264454970829386</v>
      </c>
      <c r="K11" s="29"/>
      <c r="L11" s="8"/>
      <c r="O11" s="16" t="s">
        <v>87</v>
      </c>
      <c r="R11" s="16" t="s">
        <v>87</v>
      </c>
      <c r="S11" s="16">
        <v>6.5999999046325684</v>
      </c>
      <c r="V11" s="15" t="s">
        <v>96</v>
      </c>
      <c r="W11" s="15">
        <v>6.5999999046325684</v>
      </c>
    </row>
    <row r="12" spans="1:23" s="13" customFormat="1" ht="20.100000000000001" customHeight="1">
      <c r="A12" s="22">
        <v>9</v>
      </c>
      <c r="B12" s="25">
        <v>25</v>
      </c>
      <c r="C12" s="38" t="s">
        <v>39</v>
      </c>
      <c r="D12" s="26">
        <f ca="1">VLOOKUP($C12,Sheet2!$B$1:$I$132,2,FALSE)</f>
        <v>0.2199999988079071</v>
      </c>
      <c r="E12" s="27">
        <f ca="1">VLOOKUP($C12,Sheet2!$B$1:$I$132,3,FALSE)</f>
        <v>11.908938407897949</v>
      </c>
      <c r="F12" s="27">
        <f ca="1">VLOOKUP($C12,Sheet2!$B$1:$I$132,4,FALSE)</f>
        <v>7.6944551467895508</v>
      </c>
      <c r="G12" s="28">
        <f ca="1">VLOOKUP($C12,Sheet2!$B$1:$I$132,5,FALSE)</f>
        <v>0.58898671824445303</v>
      </c>
      <c r="H12" s="27">
        <f ca="1">VLOOKUP($C12,Sheet2!$B$1:$I$132,6,FALSE)</f>
        <v>10.231769561767578</v>
      </c>
      <c r="I12" s="27">
        <f ca="1">VLOOKUP($C12,Sheet2!$B$1:$I$132,7,FALSE)</f>
        <v>7.4645476341247559</v>
      </c>
      <c r="J12" s="28">
        <f ca="1">VLOOKUP($C12,Sheet2!$B$1:$I$132,8,FALSE)</f>
        <v>0.95844667967021779</v>
      </c>
      <c r="K12" s="29"/>
      <c r="L12" s="8"/>
      <c r="O12" s="16" t="s">
        <v>90</v>
      </c>
      <c r="R12" s="16" t="s">
        <v>90</v>
      </c>
      <c r="S12" s="16">
        <v>6.5999999046325684</v>
      </c>
      <c r="V12" s="15" t="s">
        <v>97</v>
      </c>
      <c r="W12" s="15">
        <v>6.5999999046325684</v>
      </c>
    </row>
    <row r="13" spans="1:23" s="13" customFormat="1" ht="20.100000000000001" customHeight="1">
      <c r="A13" s="22">
        <v>10</v>
      </c>
      <c r="B13" s="25">
        <v>28</v>
      </c>
      <c r="C13" s="38" t="s">
        <v>52</v>
      </c>
      <c r="D13" s="26">
        <f ca="1">VLOOKUP($C13,Sheet2!$B$1:$I$132,2,FALSE)</f>
        <v>0.2199999988079071</v>
      </c>
      <c r="E13" s="27">
        <f ca="1">VLOOKUP($C13,Sheet2!$B$1:$I$132,3,FALSE)</f>
        <v>6.3244705200195313</v>
      </c>
      <c r="F13" s="27">
        <f ca="1">VLOOKUP($C13,Sheet2!$B$1:$I$132,4,FALSE)</f>
        <v>4.4274482727050781</v>
      </c>
      <c r="G13" s="28">
        <f ca="1">VLOOKUP($C13,Sheet2!$B$1:$I$132,5,FALSE)</f>
        <v>0.78883905643390217</v>
      </c>
      <c r="H13" s="27">
        <f ca="1">VLOOKUP($C13,Sheet2!$B$1:$I$132,6,FALSE)</f>
        <v>5.8898353576660156</v>
      </c>
      <c r="I13" s="27">
        <f ca="1">VLOOKUP($C13,Sheet2!$B$1:$I$132,7,FALSE)</f>
        <v>4.2970662117004395</v>
      </c>
      <c r="J13" s="28">
        <f ca="1">VLOOKUP($C13,Sheet2!$B$1:$I$132,8,FALSE)</f>
        <v>0.9865307641771639</v>
      </c>
      <c r="K13" s="29"/>
      <c r="L13" s="8"/>
      <c r="O13" s="16" t="s">
        <v>91</v>
      </c>
      <c r="R13" s="16" t="s">
        <v>91</v>
      </c>
      <c r="S13" s="16">
        <v>6.5999999046325684</v>
      </c>
      <c r="V13" s="8" t="s">
        <v>99</v>
      </c>
      <c r="W13" s="8">
        <v>6.5999999046325684</v>
      </c>
    </row>
    <row r="14" spans="1:23" s="15" customFormat="1" ht="20.100000000000001" customHeight="1">
      <c r="A14" s="22">
        <v>11</v>
      </c>
      <c r="B14" s="25">
        <v>29</v>
      </c>
      <c r="C14" s="38" t="s">
        <v>53</v>
      </c>
      <c r="D14" s="26">
        <f ca="1">VLOOKUP($C14,Sheet2!$B$1:$I$132,2,FALSE)</f>
        <v>0.2199999988079071</v>
      </c>
      <c r="E14" s="27">
        <f ca="1">VLOOKUP($C14,Sheet2!$B$1:$I$132,3,FALSE)</f>
        <v>2.657041072845459</v>
      </c>
      <c r="F14" s="27">
        <f ca="1">VLOOKUP($C14,Sheet2!$B$1:$I$132,4,FALSE)</f>
        <v>1.8928478956222534</v>
      </c>
      <c r="G14" s="28">
        <f ca="1">VLOOKUP($C14,Sheet2!$B$1:$I$132,5,FALSE)</f>
        <v>0.9275613181601331</v>
      </c>
      <c r="H14" s="27">
        <f ca="1">VLOOKUP($C14,Sheet2!$B$1:$I$132,6,FALSE)</f>
        <v>2.5127682685852051</v>
      </c>
      <c r="I14" s="27">
        <f ca="1">VLOOKUP($C14,Sheet2!$B$1:$I$132,7,FALSE)</f>
        <v>1.833519458770752</v>
      </c>
      <c r="J14" s="28">
        <f ca="1">VLOOKUP($C14,Sheet2!$B$1:$I$132,8,FALSE)</f>
        <v>0.99646048769331175</v>
      </c>
      <c r="K14" s="29"/>
      <c r="L14" s="8"/>
      <c r="O14" s="16" t="s">
        <v>93</v>
      </c>
      <c r="R14" s="16" t="s">
        <v>93</v>
      </c>
      <c r="S14" s="16">
        <v>6.5999999046325684</v>
      </c>
      <c r="V14" s="8" t="s">
        <v>101</v>
      </c>
      <c r="W14" s="8">
        <v>6.5999999046325684</v>
      </c>
    </row>
    <row r="15" spans="1:23" s="13" customFormat="1" ht="20.100000000000001" customHeight="1">
      <c r="A15" s="22">
        <v>12</v>
      </c>
      <c r="B15" s="25">
        <v>30</v>
      </c>
      <c r="C15" s="38" t="s">
        <v>54</v>
      </c>
      <c r="D15" s="26">
        <f ca="1">VLOOKUP($C15,Sheet2!$B$1:$I$132,2,FALSE)</f>
        <v>0.2199999988079071</v>
      </c>
      <c r="E15" s="27">
        <f ca="1">VLOOKUP($C15,Sheet2!$B$1:$I$132,3,FALSE)</f>
        <v>7.1238279342651367</v>
      </c>
      <c r="F15" s="27">
        <f ca="1">VLOOKUP($C15,Sheet2!$B$1:$I$132,4,FALSE)</f>
        <v>4.7748613357543945</v>
      </c>
      <c r="G15" s="28">
        <f ca="1">VLOOKUP($C15,Sheet2!$B$1:$I$132,5,FALSE)</f>
        <v>0.66229445142718801</v>
      </c>
      <c r="H15" s="27">
        <f ca="1">VLOOKUP($C15,Sheet2!$B$1:$I$132,6,FALSE)</f>
        <v>6.3565878868103027</v>
      </c>
      <c r="I15" s="27">
        <f ca="1">VLOOKUP($C15,Sheet2!$B$1:$I$132,7,FALSE)</f>
        <v>4.6373591423034668</v>
      </c>
      <c r="J15" s="28">
        <f ca="1">VLOOKUP($C15,Sheet2!$B$1:$I$132,8,FALSE)</f>
        <v>0.97156510957611031</v>
      </c>
      <c r="K15" s="29"/>
      <c r="L15" s="8"/>
      <c r="O15" s="16" t="s">
        <v>94</v>
      </c>
      <c r="R15" s="16" t="s">
        <v>94</v>
      </c>
      <c r="S15" s="16">
        <v>6.5999999046325684</v>
      </c>
      <c r="V15" s="8" t="s">
        <v>103</v>
      </c>
      <c r="W15" s="8">
        <v>6.5999999046325684</v>
      </c>
    </row>
    <row r="16" spans="1:23" s="14" customFormat="1" ht="20.100000000000001" customHeight="1">
      <c r="A16" s="22">
        <v>13</v>
      </c>
      <c r="B16" s="25">
        <v>37</v>
      </c>
      <c r="C16" s="36" t="s">
        <v>55</v>
      </c>
      <c r="D16" s="26">
        <f ca="1">VLOOKUP($C16,Sheet2!$B$1:$I$132,2,FALSE)</f>
        <v>0.2199999988079071</v>
      </c>
      <c r="E16" s="27">
        <f ca="1">VLOOKUP($C16,Sheet2!$B$1:$I$132,3,FALSE)</f>
        <v>1.9746125936508179</v>
      </c>
      <c r="F16" s="27">
        <f ca="1">VLOOKUP($C16,Sheet2!$B$1:$I$132,4,FALSE)</f>
        <v>1.4073456525802612</v>
      </c>
      <c r="G16" s="28">
        <f ca="1">VLOOKUP($C16,Sheet2!$B$1:$I$132,5,FALSE)</f>
        <v>0.95209147907829872</v>
      </c>
      <c r="H16" s="27">
        <f ca="1">VLOOKUP($C16,Sheet2!$B$1:$I$132,6,FALSE)</f>
        <v>1.8311070203781128</v>
      </c>
      <c r="I16" s="27">
        <f ca="1">VLOOKUP($C16,Sheet2!$B$1:$I$132,7,FALSE)</f>
        <v>1.3377571105957031</v>
      </c>
      <c r="J16" s="28">
        <f ca="1">VLOOKUP($C16,Sheet2!$B$1:$I$132,8,FALSE)</f>
        <v>0.99775818363682689</v>
      </c>
      <c r="K16" s="29"/>
      <c r="L16" s="8"/>
      <c r="O16" s="35" t="s">
        <v>97</v>
      </c>
      <c r="R16" s="16" t="s">
        <v>96</v>
      </c>
      <c r="S16" s="16">
        <v>6.5999999046325684</v>
      </c>
      <c r="V16" s="8" t="s">
        <v>105</v>
      </c>
      <c r="W16" s="8">
        <v>6.5999999046325684</v>
      </c>
    </row>
    <row r="17" spans="1:23" s="13" customFormat="1" ht="20.100000000000001" customHeight="1">
      <c r="A17" s="22">
        <v>14</v>
      </c>
      <c r="B17" s="25">
        <v>38</v>
      </c>
      <c r="C17" s="38" t="s">
        <v>56</v>
      </c>
      <c r="D17" s="26">
        <f ca="1">VLOOKUP($C17,Sheet2!$B$1:$I$132,2,FALSE)</f>
        <v>0.2199999988079071</v>
      </c>
      <c r="E17" s="27">
        <f ca="1">VLOOKUP($C17,Sheet2!$B$1:$I$132,3,FALSE)</f>
        <v>2.6091108322143555</v>
      </c>
      <c r="F17" s="27">
        <f ca="1">VLOOKUP($C17,Sheet2!$B$1:$I$132,4,FALSE)</f>
        <v>1.8590908050537109</v>
      </c>
      <c r="G17" s="28">
        <f ca="1">VLOOKUP($C17,Sheet2!$B$1:$I$132,5,FALSE)</f>
        <v>0.93788415560263383</v>
      </c>
      <c r="H17" s="27">
        <f ca="1">VLOOKUP($C17,Sheet2!$B$1:$I$132,6,FALSE)</f>
        <v>2.4618840217590332</v>
      </c>
      <c r="I17" s="27">
        <f ca="1">VLOOKUP($C17,Sheet2!$B$1:$I$132,7,FALSE)</f>
        <v>1.7966052293777466</v>
      </c>
      <c r="J17" s="28">
        <f ca="1">VLOOKUP($C17,Sheet2!$B$1:$I$132,8,FALSE)</f>
        <v>0.9970185210549074</v>
      </c>
      <c r="K17" s="29"/>
      <c r="L17" s="8"/>
      <c r="O17" s="8" t="s">
        <v>99</v>
      </c>
      <c r="R17" s="16" t="s">
        <v>97</v>
      </c>
      <c r="S17" s="16">
        <v>6.5999999046325684</v>
      </c>
      <c r="V17" s="16" t="s">
        <v>107</v>
      </c>
      <c r="W17" s="16">
        <v>6.5999999046325684</v>
      </c>
    </row>
    <row r="18" spans="1:23" s="13" customFormat="1" ht="20.100000000000001" customHeight="1">
      <c r="A18" s="22">
        <v>15</v>
      </c>
      <c r="B18" s="25">
        <v>39</v>
      </c>
      <c r="C18" s="38" t="s">
        <v>57</v>
      </c>
      <c r="D18" s="26">
        <f ca="1">VLOOKUP($C18,Sheet2!$B$1:$I$132,2,FALSE)</f>
        <v>0.2199999988079071</v>
      </c>
      <c r="E18" s="27">
        <f ca="1">VLOOKUP($C18,Sheet2!$B$1:$I$132,3,FALSE)</f>
        <v>3.6333119869232178</v>
      </c>
      <c r="F18" s="27">
        <f ca="1">VLOOKUP($C18,Sheet2!$B$1:$I$132,4,FALSE)</f>
        <v>2.5855000019073486</v>
      </c>
      <c r="G18" s="28">
        <f ca="1">VLOOKUP($C18,Sheet2!$B$1:$I$132,5,FALSE)</f>
        <v>0.9007528603914341</v>
      </c>
      <c r="H18" s="27">
        <f ca="1">VLOOKUP($C18,Sheet2!$B$1:$I$132,6,FALSE)</f>
        <v>3.4361670017242432</v>
      </c>
      <c r="I18" s="27">
        <f ca="1">VLOOKUP($C18,Sheet2!$B$1:$I$132,7,FALSE)</f>
        <v>2.5071227550506592</v>
      </c>
      <c r="J18" s="28">
        <f ca="1">VLOOKUP($C18,Sheet2!$B$1:$I$132,8,FALSE)</f>
        <v>0.99491738628329929</v>
      </c>
      <c r="K18" s="29"/>
      <c r="L18" s="8"/>
      <c r="O18" s="8" t="s">
        <v>101</v>
      </c>
      <c r="R18" s="16" t="s">
        <v>99</v>
      </c>
      <c r="S18" s="16">
        <v>6.5999999046325684</v>
      </c>
      <c r="V18" s="16" t="s">
        <v>109</v>
      </c>
      <c r="W18" s="16">
        <v>6.5999999046325684</v>
      </c>
    </row>
    <row r="19" spans="1:23" s="13" customFormat="1" ht="20.100000000000001" customHeight="1">
      <c r="A19" s="22">
        <v>16</v>
      </c>
      <c r="B19" s="25">
        <v>40</v>
      </c>
      <c r="C19" s="38" t="s">
        <v>58</v>
      </c>
      <c r="D19" s="26">
        <f ca="1">VLOOKUP($C19,Sheet2!$B$1:$I$132,2,FALSE)</f>
        <v>0.2199999988079071</v>
      </c>
      <c r="E19" s="27">
        <f ca="1">VLOOKUP($C19,Sheet2!$B$1:$I$132,3,FALSE)</f>
        <v>2.0157194137573242</v>
      </c>
      <c r="F19" s="27">
        <f ca="1">VLOOKUP($C19,Sheet2!$B$1:$I$132,4,FALSE)</f>
        <v>1.4359285831451416</v>
      </c>
      <c r="G19" s="28">
        <f ca="1">VLOOKUP($C19,Sheet2!$B$1:$I$132,5,FALSE)</f>
        <v>0.92658288612038464</v>
      </c>
      <c r="H19" s="27">
        <f ca="1">VLOOKUP($C19,Sheet2!$B$1:$I$132,6,FALSE)</f>
        <v>1.9089087247848511</v>
      </c>
      <c r="I19" s="27">
        <f ca="1">VLOOKUP($C19,Sheet2!$B$1:$I$132,7,FALSE)</f>
        <v>1.3927791118621826</v>
      </c>
      <c r="J19" s="28">
        <f ca="1">VLOOKUP($C19,Sheet2!$B$1:$I$132,8,FALSE)</f>
        <v>0.99640662288722315</v>
      </c>
      <c r="K19" s="29"/>
      <c r="L19" s="8"/>
      <c r="O19" s="8" t="s">
        <v>103</v>
      </c>
      <c r="R19" s="16" t="s">
        <v>101</v>
      </c>
      <c r="S19" s="16">
        <v>6.5999999046325684</v>
      </c>
      <c r="V19" s="16" t="s">
        <v>111</v>
      </c>
      <c r="W19" s="16">
        <v>6.5999999046325684</v>
      </c>
    </row>
    <row r="20" spans="1:23" s="15" customFormat="1" ht="20.100000000000001" customHeight="1">
      <c r="A20" s="22">
        <v>17</v>
      </c>
      <c r="B20" s="25">
        <v>41</v>
      </c>
      <c r="C20" s="38" t="s">
        <v>59</v>
      </c>
      <c r="D20" s="26">
        <f ca="1">VLOOKUP($C20,Sheet2!$B$1:$I$132,2,FALSE)</f>
        <v>0.2199999988079071</v>
      </c>
      <c r="E20" s="27">
        <f ca="1">VLOOKUP($C20,Sheet2!$B$1:$I$132,3,FALSE)</f>
        <v>2.0157194137573242</v>
      </c>
      <c r="F20" s="27">
        <f ca="1">VLOOKUP($C20,Sheet2!$B$1:$I$132,4,FALSE)</f>
        <v>1.4359285831451416</v>
      </c>
      <c r="G20" s="28">
        <f ca="1">VLOOKUP($C20,Sheet2!$B$1:$I$132,5,FALSE)</f>
        <v>0.92658288612038464</v>
      </c>
      <c r="H20" s="27">
        <f ca="1">VLOOKUP($C20,Sheet2!$B$1:$I$132,6,FALSE)</f>
        <v>1.9089087247848511</v>
      </c>
      <c r="I20" s="27">
        <f ca="1">VLOOKUP($C20,Sheet2!$B$1:$I$132,7,FALSE)</f>
        <v>1.3927791118621826</v>
      </c>
      <c r="J20" s="28">
        <f ca="1">VLOOKUP($C20,Sheet2!$B$1:$I$132,8,FALSE)</f>
        <v>0.99640662288722315</v>
      </c>
      <c r="K20" s="29"/>
      <c r="L20" s="8"/>
      <c r="O20" s="8" t="s">
        <v>105</v>
      </c>
      <c r="R20" s="16" t="s">
        <v>103</v>
      </c>
      <c r="S20" s="16">
        <v>6.5999999046325684</v>
      </c>
      <c r="V20" s="16" t="s">
        <v>113</v>
      </c>
      <c r="W20" s="16">
        <v>6.5999999046325684</v>
      </c>
    </row>
    <row r="21" spans="1:23" s="13" customFormat="1" ht="20.100000000000001" customHeight="1">
      <c r="A21" s="22">
        <v>18</v>
      </c>
      <c r="B21" s="25">
        <v>42</v>
      </c>
      <c r="C21" s="38" t="s">
        <v>60</v>
      </c>
      <c r="D21" s="26">
        <f ca="1">VLOOKUP($C21,Sheet2!$B$1:$I$132,2,FALSE)</f>
        <v>0.43999999761581421</v>
      </c>
      <c r="E21" s="27">
        <f ca="1">VLOOKUP($C21,Sheet2!$B$1:$I$132,3,FALSE)</f>
        <v>35.519256591796875</v>
      </c>
      <c r="F21" s="27">
        <f ca="1">VLOOKUP($C21,Sheet2!$B$1:$I$132,4,FALSE)</f>
        <v>23.716611862182617</v>
      </c>
      <c r="G21" s="28">
        <f ca="1">VLOOKUP($C21,Sheet2!$B$1:$I$132,5,FALSE)</f>
        <v>0.65432756528256797</v>
      </c>
      <c r="H21" s="27">
        <f ca="1">VLOOKUP($C21,Sheet2!$B$1:$I$132,6,FALSE)</f>
        <v>30.947528839111328</v>
      </c>
      <c r="I21" s="27">
        <f ca="1">VLOOKUP($C21,Sheet2!$B$1:$I$132,7,FALSE)</f>
        <v>22.598154067993164</v>
      </c>
      <c r="J21" s="28">
        <f ca="1">VLOOKUP($C21,Sheet2!$B$1:$I$132,8,FALSE)</f>
        <v>0.97035817467382668</v>
      </c>
      <c r="K21" s="29"/>
      <c r="L21" s="8"/>
      <c r="O21" s="16" t="s">
        <v>107</v>
      </c>
      <c r="R21" s="16" t="s">
        <v>105</v>
      </c>
      <c r="S21" s="16">
        <v>6.5999999046325684</v>
      </c>
      <c r="V21" s="16" t="s">
        <v>115</v>
      </c>
      <c r="W21" s="16">
        <v>6.5999999046325684</v>
      </c>
    </row>
    <row r="22" spans="1:23" s="13" customFormat="1" ht="20.100000000000001" customHeight="1">
      <c r="A22" s="22">
        <v>19</v>
      </c>
      <c r="B22" s="25">
        <v>43</v>
      </c>
      <c r="C22" s="38" t="s">
        <v>61</v>
      </c>
      <c r="D22" s="26">
        <f ca="1">VLOOKUP($C22,Sheet2!$B$1:$I$132,2,FALSE)</f>
        <v>0.43999999761581421</v>
      </c>
      <c r="E22" s="27">
        <f ca="1">VLOOKUP($C22,Sheet2!$B$1:$I$132,3,FALSE)</f>
        <v>26.516952514648438</v>
      </c>
      <c r="F22" s="27">
        <f ca="1">VLOOKUP($C22,Sheet2!$B$1:$I$132,4,FALSE)</f>
        <v>18.424480438232422</v>
      </c>
      <c r="G22" s="28">
        <f ca="1">VLOOKUP($C22,Sheet2!$B$1:$I$132,5,FALSE)</f>
        <v>0.7604864505515665</v>
      </c>
      <c r="H22" s="27">
        <f ca="1">VLOOKUP($C22,Sheet2!$B$1:$I$132,6,FALSE)</f>
        <v>24.051227569580078</v>
      </c>
      <c r="I22" s="27">
        <f ca="1">VLOOKUP($C22,Sheet2!$B$1:$I$132,7,FALSE)</f>
        <v>17.563497543334961</v>
      </c>
      <c r="J22" s="28">
        <f ca="1">VLOOKUP($C22,Sheet2!$B$1:$I$132,8,FALSE)</f>
        <v>0.98379262222050046</v>
      </c>
      <c r="K22" s="29"/>
      <c r="L22" s="8"/>
      <c r="O22" s="16" t="s">
        <v>109</v>
      </c>
      <c r="R22" s="16" t="s">
        <v>107</v>
      </c>
      <c r="S22" s="16">
        <v>6.5999999046325684</v>
      </c>
      <c r="V22" s="16" t="s">
        <v>117</v>
      </c>
      <c r="W22" s="16">
        <v>6.5999999046325684</v>
      </c>
    </row>
    <row r="23" spans="1:23" s="13" customFormat="1" ht="20.100000000000001" customHeight="1">
      <c r="A23" s="22">
        <v>20</v>
      </c>
      <c r="B23" s="25">
        <v>44</v>
      </c>
      <c r="C23" s="38" t="s">
        <v>63</v>
      </c>
      <c r="D23" s="26">
        <f ca="1">VLOOKUP($C23,Sheet2!$B$1:$I$132,2,FALSE)</f>
        <v>0.43999999761581421</v>
      </c>
      <c r="E23" s="27">
        <f ca="1">VLOOKUP($C23,Sheet2!$B$1:$I$132,3,FALSE)</f>
        <v>27.446895599365234</v>
      </c>
      <c r="F23" s="27">
        <f ca="1">VLOOKUP($C23,Sheet2!$B$1:$I$132,4,FALSE)</f>
        <v>19.04096794128418</v>
      </c>
      <c r="G23" s="28">
        <f ca="1">VLOOKUP($C23,Sheet2!$B$1:$I$132,5,FALSE)</f>
        <v>0.75517685030647208</v>
      </c>
      <c r="H23" s="27">
        <f ca="1">VLOOKUP($C23,Sheet2!$B$1:$I$132,6,FALSE)</f>
        <v>24.846776962280273</v>
      </c>
      <c r="I23" s="27">
        <f ca="1">VLOOKUP($C23,Sheet2!$B$1:$I$132,7,FALSE)</f>
        <v>18.144712448120117</v>
      </c>
      <c r="J23" s="28">
        <f ca="1">VLOOKUP($C23,Sheet2!$B$1:$I$132,8,FALSE)</f>
        <v>0.98324630848337291</v>
      </c>
      <c r="K23" s="29"/>
      <c r="L23" s="8"/>
      <c r="O23" s="16" t="s">
        <v>111</v>
      </c>
      <c r="R23" s="16" t="s">
        <v>109</v>
      </c>
      <c r="S23" s="16">
        <v>6.5999999046325684</v>
      </c>
      <c r="V23" s="16" t="s">
        <v>119</v>
      </c>
      <c r="W23" s="16">
        <v>6.5999999046325684</v>
      </c>
    </row>
    <row r="24" spans="1:23" s="13" customFormat="1" ht="20.100000000000001" customHeight="1">
      <c r="A24" s="22">
        <v>21</v>
      </c>
      <c r="B24" s="25">
        <v>45</v>
      </c>
      <c r="C24" s="38" t="s">
        <v>65</v>
      </c>
      <c r="D24" s="26">
        <f ca="1">VLOOKUP($C24,Sheet2!$B$1:$I$132,2,FALSE)</f>
        <v>0.43999999761581421</v>
      </c>
      <c r="E24" s="27">
        <f ca="1">VLOOKUP($C24,Sheet2!$B$1:$I$132,3,FALSE)</f>
        <v>38.740428924560547</v>
      </c>
      <c r="F24" s="27">
        <f ca="1">VLOOKUP($C24,Sheet2!$B$1:$I$132,4,FALSE)</f>
        <v>25.058053970336914</v>
      </c>
      <c r="G24" s="28">
        <f ca="1">VLOOKUP($C24,Sheet2!$B$1:$I$132,5,FALSE)</f>
        <v>0.59160073407031788</v>
      </c>
      <c r="H24" s="27">
        <f ca="1">VLOOKUP($C24,Sheet2!$B$1:$I$132,6,FALSE)</f>
        <v>32.722770690917969</v>
      </c>
      <c r="I24" s="27">
        <f ca="1">VLOOKUP($C24,Sheet2!$B$1:$I$132,7,FALSE)</f>
        <v>23.892238616943359</v>
      </c>
      <c r="J24" s="28">
        <f ca="1">VLOOKUP($C24,Sheet2!$B$1:$I$132,8,FALSE)</f>
        <v>0.95903062839413344</v>
      </c>
      <c r="K24" s="29"/>
      <c r="L24" s="8"/>
      <c r="O24" s="16" t="s">
        <v>113</v>
      </c>
      <c r="R24" s="16" t="s">
        <v>111</v>
      </c>
      <c r="S24" s="16">
        <v>6.5999999046325684</v>
      </c>
      <c r="V24" s="16" t="s">
        <v>121</v>
      </c>
      <c r="W24" s="16">
        <v>6.5999999046325684</v>
      </c>
    </row>
    <row r="25" spans="1:23" s="13" customFormat="1" ht="20.100000000000001" customHeight="1">
      <c r="A25" s="22">
        <v>22</v>
      </c>
      <c r="B25" s="25">
        <v>46</v>
      </c>
      <c r="C25" s="38" t="s">
        <v>68</v>
      </c>
      <c r="D25" s="26">
        <f ca="1">VLOOKUP($C25,Sheet2!$B$1:$I$132,2,FALSE)</f>
        <v>0.43999999761581421</v>
      </c>
      <c r="E25" s="27">
        <f ca="1">VLOOKUP($C25,Sheet2!$B$1:$I$132,3,FALSE)</f>
        <v>26.908235549926758</v>
      </c>
      <c r="F25" s="27">
        <f ca="1">VLOOKUP($C25,Sheet2!$B$1:$I$132,4,FALSE)</f>
        <v>18.340322494506836</v>
      </c>
      <c r="G25" s="28">
        <f ca="1">VLOOKUP($C25,Sheet2!$B$1:$I$132,5,FALSE)</f>
        <v>0.70315351572812923</v>
      </c>
      <c r="H25" s="27">
        <f ca="1">VLOOKUP($C25,Sheet2!$B$1:$I$132,6,FALSE)</f>
        <v>24.01231575012207</v>
      </c>
      <c r="I25" s="27">
        <f ca="1">VLOOKUP($C25,Sheet2!$B$1:$I$132,7,FALSE)</f>
        <v>17.53179931640625</v>
      </c>
      <c r="J25" s="28">
        <f ca="1">VLOOKUP($C25,Sheet2!$B$1:$I$132,8,FALSE)</f>
        <v>0.97725299576030278</v>
      </c>
      <c r="K25" s="29"/>
      <c r="L25" s="8"/>
      <c r="O25" s="16" t="s">
        <v>115</v>
      </c>
      <c r="R25" s="16" t="s">
        <v>113</v>
      </c>
      <c r="S25" s="16">
        <v>6.5999999046325684</v>
      </c>
      <c r="V25" s="16" t="s">
        <v>123</v>
      </c>
      <c r="W25" s="16">
        <v>6.5999999046325684</v>
      </c>
    </row>
    <row r="26" spans="1:23" s="13" customFormat="1" ht="20.100000000000001" customHeight="1">
      <c r="A26" s="22">
        <v>23</v>
      </c>
      <c r="B26" s="25">
        <v>47</v>
      </c>
      <c r="C26" s="38" t="s">
        <v>69</v>
      </c>
      <c r="D26" s="26">
        <f ca="1">VLOOKUP($C26,Sheet2!$B$1:$I$132,2,FALSE)</f>
        <v>0.43999999761581421</v>
      </c>
      <c r="E26" s="27">
        <f ca="1">VLOOKUP($C26,Sheet2!$B$1:$I$132,3,FALSE)</f>
        <v>38.640514373779297</v>
      </c>
      <c r="F26" s="27">
        <f ca="1">VLOOKUP($C26,Sheet2!$B$1:$I$132,4,FALSE)</f>
        <v>26.181482315063477</v>
      </c>
      <c r="G26" s="28">
        <f ca="1">VLOOKUP($C26,Sheet2!$B$1:$I$132,5,FALSE)</f>
        <v>0.68826623333474723</v>
      </c>
      <c r="H26" s="27">
        <f ca="1">VLOOKUP($C26,Sheet2!$B$1:$I$132,6,FALSE)</f>
        <v>34.036849975585938</v>
      </c>
      <c r="I26" s="27">
        <f ca="1">VLOOKUP($C26,Sheet2!$B$1:$I$132,7,FALSE)</f>
        <v>24.859138488769531</v>
      </c>
      <c r="J26" s="28">
        <f ca="1">VLOOKUP($C26,Sheet2!$B$1:$I$132,8,FALSE)</f>
        <v>0.97530123261969948</v>
      </c>
      <c r="K26" s="29"/>
      <c r="L26" s="8"/>
      <c r="O26" s="16" t="s">
        <v>117</v>
      </c>
      <c r="R26" s="16" t="s">
        <v>115</v>
      </c>
      <c r="S26" s="16">
        <v>6.5999999046325684</v>
      </c>
      <c r="V26" s="16" t="s">
        <v>125</v>
      </c>
      <c r="W26" s="16">
        <v>6.5999999046325684</v>
      </c>
    </row>
    <row r="27" spans="1:23" s="13" customFormat="1" ht="20.100000000000001" customHeight="1">
      <c r="A27" s="22">
        <v>24</v>
      </c>
      <c r="B27" s="25">
        <v>48</v>
      </c>
      <c r="C27" s="38" t="s">
        <v>70</v>
      </c>
      <c r="D27" s="26">
        <f ca="1">VLOOKUP($C27,Sheet2!$B$1:$I$132,2,FALSE)</f>
        <v>0.43999999761581421</v>
      </c>
      <c r="E27" s="27">
        <f ca="1">VLOOKUP($C27,Sheet2!$B$1:$I$132,3,FALSE)</f>
        <v>49.424697875976563</v>
      </c>
      <c r="F27" s="27">
        <f ca="1">VLOOKUP($C27,Sheet2!$B$1:$I$132,4,FALSE)</f>
        <v>31.644016265869141</v>
      </c>
      <c r="G27" s="28">
        <f ca="1">VLOOKUP($C27,Sheet2!$B$1:$I$132,5,FALSE)</f>
        <v>0.57380864529053</v>
      </c>
      <c r="H27" s="27">
        <f ca="1">VLOOKUP($C27,Sheet2!$B$1:$I$132,6,FALSE)</f>
        <v>41.120334625244141</v>
      </c>
      <c r="I27" s="27">
        <f ca="1">VLOOKUP($C27,Sheet2!$B$1:$I$132,7,FALSE)</f>
        <v>30.029567718505859</v>
      </c>
      <c r="J27" s="28">
        <f ca="1">VLOOKUP($C27,Sheet2!$B$1:$I$132,8,FALSE)</f>
        <v>0.95517907728728746</v>
      </c>
      <c r="K27" s="29"/>
      <c r="L27" s="8"/>
      <c r="O27" s="16" t="s">
        <v>119</v>
      </c>
      <c r="R27" s="16" t="s">
        <v>117</v>
      </c>
      <c r="S27" s="16">
        <v>6.5999999046325684</v>
      </c>
      <c r="V27" s="16" t="s">
        <v>127</v>
      </c>
      <c r="W27" s="16">
        <v>6.5999999046325684</v>
      </c>
    </row>
    <row r="28" spans="1:23" s="13" customFormat="1" ht="20.100000000000001" customHeight="1">
      <c r="A28" s="22">
        <v>25</v>
      </c>
      <c r="B28" s="25">
        <v>49</v>
      </c>
      <c r="C28" s="38" t="s">
        <v>71</v>
      </c>
      <c r="D28" s="26">
        <f ca="1">VLOOKUP($C28,Sheet2!$B$1:$I$132,2,FALSE)</f>
        <v>0.43999999761581421</v>
      </c>
      <c r="E28" s="27">
        <f ca="1">VLOOKUP($C28,Sheet2!$B$1:$I$132,3,FALSE)</f>
        <v>38.7652587890625</v>
      </c>
      <c r="F28" s="27">
        <f ca="1">VLOOKUP($C28,Sheet2!$B$1:$I$132,4,FALSE)</f>
        <v>26.74302864074707</v>
      </c>
      <c r="G28" s="28">
        <f ca="1">VLOOKUP($C28,Sheet2!$B$1:$I$132,5,FALSE)</f>
        <v>0.73734663668038747</v>
      </c>
      <c r="H28" s="27">
        <f ca="1">VLOOKUP($C28,Sheet2!$B$1:$I$132,6,FALSE)</f>
        <v>34.646636962890625</v>
      </c>
      <c r="I28" s="27">
        <f ca="1">VLOOKUP($C28,Sheet2!$B$1:$I$132,7,FALSE)</f>
        <v>25.31001091003418</v>
      </c>
      <c r="J28" s="28">
        <f ca="1">VLOOKUP($C28,Sheet2!$B$1:$I$132,8,FALSE)</f>
        <v>0.98133051832900664</v>
      </c>
      <c r="K28" s="29"/>
      <c r="L28" s="8"/>
      <c r="O28" s="16" t="s">
        <v>121</v>
      </c>
      <c r="R28" s="16" t="s">
        <v>119</v>
      </c>
      <c r="S28" s="16">
        <v>6.5999999046325684</v>
      </c>
      <c r="V28" s="16" t="s">
        <v>129</v>
      </c>
      <c r="W28" s="16">
        <v>6.5999999046325684</v>
      </c>
    </row>
    <row r="29" spans="1:23" s="13" customFormat="1" ht="20.100000000000001" customHeight="1">
      <c r="A29" s="22">
        <v>26</v>
      </c>
      <c r="B29" s="25">
        <v>50</v>
      </c>
      <c r="C29" s="38" t="s">
        <v>72</v>
      </c>
      <c r="D29" s="26">
        <f ca="1">VLOOKUP($C29,Sheet2!$B$1:$I$132,2,FALSE)</f>
        <v>0.43999999761581421</v>
      </c>
      <c r="E29" s="27">
        <f ca="1">VLOOKUP($C29,Sheet2!$B$1:$I$132,3,FALSE)</f>
        <v>24.44520378112793</v>
      </c>
      <c r="F29" s="27">
        <f ca="1">VLOOKUP($C29,Sheet2!$B$1:$I$132,4,FALSE)</f>
        <v>17.040342330932617</v>
      </c>
      <c r="G29" s="28">
        <f ca="1">VLOOKUP($C29,Sheet2!$B$1:$I$132,5,FALSE)</f>
        <v>0.77215378712380378</v>
      </c>
      <c r="H29" s="27">
        <f ca="1">VLOOKUP($C29,Sheet2!$B$1:$I$132,6,FALSE)</f>
        <v>22.263710021972656</v>
      </c>
      <c r="I29" s="27">
        <f ca="1">VLOOKUP($C29,Sheet2!$B$1:$I$132,7,FALSE)</f>
        <v>16.257595062255859</v>
      </c>
      <c r="J29" s="28">
        <f ca="1">VLOOKUP($C29,Sheet2!$B$1:$I$132,8,FALSE)</f>
        <v>0.98495534248229011</v>
      </c>
      <c r="K29" s="29"/>
      <c r="L29" s="8"/>
      <c r="O29" s="16" t="s">
        <v>123</v>
      </c>
      <c r="R29" s="16" t="s">
        <v>121</v>
      </c>
      <c r="S29" s="16">
        <v>6.5999999046325684</v>
      </c>
      <c r="V29" s="16" t="s">
        <v>26</v>
      </c>
      <c r="W29" s="16">
        <v>6.5999999046325684</v>
      </c>
    </row>
    <row r="30" spans="1:23" s="13" customFormat="1" ht="20.100000000000001" customHeight="1">
      <c r="A30" s="22">
        <v>27</v>
      </c>
      <c r="B30" s="25">
        <v>51</v>
      </c>
      <c r="C30" s="38" t="s">
        <v>73</v>
      </c>
      <c r="D30" s="26">
        <f ca="1">VLOOKUP($C30,Sheet2!$B$1:$I$132,2,FALSE)</f>
        <v>0.2199999988079071</v>
      </c>
      <c r="E30" s="27">
        <f ca="1">VLOOKUP($C30,Sheet2!$B$1:$I$132,3,FALSE)</f>
        <v>16.022144317626953</v>
      </c>
      <c r="F30" s="27">
        <f ca="1">VLOOKUP($C30,Sheet2!$B$1:$I$132,4,FALSE)</f>
        <v>9.2403144836425781</v>
      </c>
      <c r="G30" s="28">
        <f ca="1">VLOOKUP($C30,Sheet2!$B$1:$I$132,5,FALSE)</f>
        <v>0.42190948429180708</v>
      </c>
      <c r="H30" s="27">
        <f ca="1">VLOOKUP($C30,Sheet2!$B$1:$I$132,6,FALSE)</f>
        <v>12.304396629333496</v>
      </c>
      <c r="I30" s="27">
        <f ca="1">VLOOKUP($C30,Sheet2!$B$1:$I$132,7,FALSE)</f>
        <v>8.9632453918457031</v>
      </c>
      <c r="J30" s="28">
        <f ca="1">VLOOKUP($C30,Sheet2!$B$1:$I$132,8,FALSE)</f>
        <v>0.90198629316322576</v>
      </c>
      <c r="K30" s="29"/>
      <c r="L30" s="8"/>
      <c r="O30" s="16" t="s">
        <v>125</v>
      </c>
      <c r="R30" s="16" t="s">
        <v>123</v>
      </c>
      <c r="S30" s="16">
        <v>6.5999999046325684</v>
      </c>
      <c r="V30" s="16" t="s">
        <v>30</v>
      </c>
      <c r="W30" s="16">
        <v>6.5999999046325684</v>
      </c>
    </row>
    <row r="31" spans="1:23" s="13" customFormat="1" ht="20.100000000000001" customHeight="1">
      <c r="A31" s="22">
        <v>28</v>
      </c>
      <c r="B31" s="25">
        <v>52</v>
      </c>
      <c r="C31" s="38" t="s">
        <v>74</v>
      </c>
      <c r="D31" s="26">
        <f ca="1">VLOOKUP($C31,Sheet2!$B$1:$I$132,2,FALSE)</f>
        <v>0.43999999761581421</v>
      </c>
      <c r="E31" s="27">
        <f ca="1">VLOOKUP($C31,Sheet2!$B$1:$I$132,3,FALSE)</f>
        <v>11.905065536499023</v>
      </c>
      <c r="F31" s="27">
        <f ca="1">VLOOKUP($C31,Sheet2!$B$1:$I$132,4,FALSE)</f>
        <v>8.4785957336425781</v>
      </c>
      <c r="G31" s="28">
        <f ca="1">VLOOKUP($C31,Sheet2!$B$1:$I$132,5,FALSE)</f>
        <v>0.91360248999300231</v>
      </c>
      <c r="H31" s="27">
        <f ca="1">VLOOKUP($C31,Sheet2!$B$1:$I$132,6,FALSE)</f>
        <v>10.798103332519531</v>
      </c>
      <c r="I31" s="27">
        <f ca="1">VLOOKUP($C31,Sheet2!$B$1:$I$132,7,FALSE)</f>
        <v>7.8939261436462402</v>
      </c>
      <c r="J31" s="28">
        <f ca="1">VLOOKUP($C31,Sheet2!$B$1:$I$132,8,FALSE)</f>
        <v>0.99549278370667738</v>
      </c>
      <c r="K31" s="29"/>
      <c r="L31" s="8"/>
      <c r="O31" s="16" t="s">
        <v>127</v>
      </c>
      <c r="R31" s="16" t="s">
        <v>125</v>
      </c>
      <c r="S31" s="16">
        <v>6.5999999046325684</v>
      </c>
      <c r="V31" s="16" t="s">
        <v>29</v>
      </c>
      <c r="W31" s="16">
        <v>6.5999999046325684</v>
      </c>
    </row>
    <row r="32" spans="1:23" s="13" customFormat="1" ht="20.100000000000001" customHeight="1">
      <c r="A32" s="22">
        <v>29</v>
      </c>
      <c r="B32" s="25">
        <v>53</v>
      </c>
      <c r="C32" s="38" t="s">
        <v>76</v>
      </c>
      <c r="D32" s="26">
        <f ca="1">VLOOKUP($C32,Sheet2!$B$1:$I$132,2,FALSE)</f>
        <v>0.43999999761581421</v>
      </c>
      <c r="E32" s="27">
        <f ca="1">VLOOKUP($C32,Sheet2!$B$1:$I$132,3,FALSE)</f>
        <v>34.410160064697266</v>
      </c>
      <c r="F32" s="27">
        <f ca="1">VLOOKUP($C32,Sheet2!$B$1:$I$132,4,FALSE)</f>
        <v>20.690036773681641</v>
      </c>
      <c r="G32" s="28">
        <f ca="1">VLOOKUP($C32,Sheet2!$B$1:$I$132,5,FALSE)</f>
        <v>0.47798389346065362</v>
      </c>
      <c r="H32" s="27">
        <f ca="1">VLOOKUP($C32,Sheet2!$B$1:$I$132,6,FALSE)</f>
        <v>26.666671752929688</v>
      </c>
      <c r="I32" s="27">
        <f ca="1">VLOOKUP($C32,Sheet2!$B$1:$I$132,7,FALSE)</f>
        <v>19.470561981201172</v>
      </c>
      <c r="J32" s="28">
        <f ca="1">VLOOKUP($C32,Sheet2!$B$1:$I$132,8,FALSE)</f>
        <v>0.92300072315476422</v>
      </c>
      <c r="K32" s="29"/>
      <c r="L32" s="8"/>
      <c r="O32" s="16" t="s">
        <v>129</v>
      </c>
      <c r="R32" s="16" t="s">
        <v>127</v>
      </c>
      <c r="S32" s="16">
        <v>6.5999999046325684</v>
      </c>
      <c r="V32" s="16" t="s">
        <v>31</v>
      </c>
      <c r="W32" s="16">
        <v>6.5999999046325684</v>
      </c>
    </row>
    <row r="33" spans="1:23" s="13" customFormat="1" ht="20.100000000000001" customHeight="1">
      <c r="A33" s="22">
        <v>30</v>
      </c>
      <c r="B33" s="25">
        <v>54</v>
      </c>
      <c r="C33" s="36" t="s">
        <v>78</v>
      </c>
      <c r="D33" s="26">
        <f ca="1">VLOOKUP($C33,Sheet2!$B$1:$I$132,2,FALSE)</f>
        <v>0.43999999761581421</v>
      </c>
      <c r="E33" s="27">
        <f ca="1">VLOOKUP($C33,Sheet2!$B$1:$I$132,3,FALSE)</f>
        <v>9.8526983261108398</v>
      </c>
      <c r="F33" s="27">
        <f ca="1">VLOOKUP($C33,Sheet2!$B$1:$I$132,4,FALSE)</f>
        <v>7.0020694732666016</v>
      </c>
      <c r="G33" s="28">
        <f ca="1">VLOOKUP($C33,Sheet2!$B$1:$I$132,5,FALSE)</f>
        <v>0.88096990581382406</v>
      </c>
      <c r="H33" s="27">
        <f ca="1">VLOOKUP($C33,Sheet2!$B$1:$I$132,6,FALSE)</f>
        <v>9.0266075134277344</v>
      </c>
      <c r="I33" s="27">
        <f ca="1">VLOOKUP($C33,Sheet2!$B$1:$I$132,7,FALSE)</f>
        <v>6.5951709747314453</v>
      </c>
      <c r="J33" s="28">
        <f ca="1">VLOOKUP($C33,Sheet2!$B$1:$I$132,8,FALSE)</f>
        <v>0.9933521547376456</v>
      </c>
      <c r="K33" s="29"/>
      <c r="L33" s="8"/>
      <c r="O33" s="13" t="s">
        <v>28</v>
      </c>
      <c r="R33" s="16" t="s">
        <v>129</v>
      </c>
      <c r="S33" s="16">
        <v>6.5999999046325684</v>
      </c>
      <c r="V33" s="16" t="s">
        <v>87</v>
      </c>
      <c r="W33" s="16">
        <v>6.5999999046325684</v>
      </c>
    </row>
    <row r="34" spans="1:23" s="13" customFormat="1" ht="20.100000000000001" customHeight="1">
      <c r="A34" s="22">
        <v>31</v>
      </c>
      <c r="B34" s="25">
        <v>55</v>
      </c>
      <c r="C34" s="36" t="s">
        <v>79</v>
      </c>
      <c r="D34" s="34">
        <f ca="1">VLOOKUP($C34,Sheet2!$B$1:$I$132,2,FALSE)</f>
        <v>0.43999999761581421</v>
      </c>
      <c r="E34" s="27">
        <f ca="1">VLOOKUP($C34,Sheet2!$B$1:$I$132,3,FALSE)</f>
        <v>34.976123809814453</v>
      </c>
      <c r="F34" s="27">
        <f ca="1">VLOOKUP($C34,Sheet2!$B$1:$I$132,4,FALSE)</f>
        <v>22.350978851318359</v>
      </c>
      <c r="G34" s="28">
        <f ca="1">VLOOKUP($C34,Sheet2!$B$1:$I$132,5,FALSE)</f>
        <v>0.5710782176194491</v>
      </c>
      <c r="H34" s="27">
        <f ca="1">VLOOKUP($C34,Sheet2!$B$1:$I$132,6,FALSE)</f>
        <v>28.583402633666992</v>
      </c>
      <c r="I34" s="27">
        <f ca="1">VLOOKUP($C34,Sheet2!$B$1:$I$132,7,FALSE)</f>
        <v>20.887884140014648</v>
      </c>
      <c r="J34" s="28">
        <f ca="1">VLOOKUP($C34,Sheet2!$B$1:$I$132,8,FALSE)</f>
        <v>0.95203619157826092</v>
      </c>
      <c r="K34" s="29"/>
      <c r="L34" s="8"/>
      <c r="O34" s="13" t="s">
        <v>60</v>
      </c>
      <c r="R34" s="13" t="s">
        <v>27</v>
      </c>
      <c r="S34" s="13">
        <v>0.43999999761581421</v>
      </c>
      <c r="V34" s="15" t="s">
        <v>135</v>
      </c>
      <c r="W34" s="15">
        <v>0.68999999761581421</v>
      </c>
    </row>
    <row r="35" spans="1:23" s="13" customFormat="1" ht="20.100000000000001" customHeight="1">
      <c r="A35" s="22">
        <v>32</v>
      </c>
      <c r="B35" s="25">
        <v>56</v>
      </c>
      <c r="C35" s="36" t="s">
        <v>80</v>
      </c>
      <c r="D35" s="34">
        <f ca="1">VLOOKUP($C35,Sheet2!$B$1:$I$132,2,FALSE)</f>
        <v>0.43999999761581421</v>
      </c>
      <c r="E35" s="27">
        <f ca="1">VLOOKUP($C35,Sheet2!$B$1:$I$132,3,FALSE)</f>
        <v>1.0754696130752563</v>
      </c>
      <c r="F35" s="27">
        <f ca="1">VLOOKUP($C35,Sheet2!$B$1:$I$132,4,FALSE)</f>
        <v>0.76668226718902588</v>
      </c>
      <c r="G35" s="28">
        <f ca="1">VLOOKUP($C35,Sheet2!$B$1:$I$132,5,FALSE)</f>
        <v>0.98208162517982089</v>
      </c>
      <c r="H35" s="27">
        <f ca="1">VLOOKUP($C35,Sheet2!$B$1:$I$132,6,FALSE)</f>
        <v>0.97269374132156372</v>
      </c>
      <c r="I35" s="27">
        <f ca="1">VLOOKUP($C35,Sheet2!$B$1:$I$132,7,FALSE)</f>
        <v>0.71180546283721924</v>
      </c>
      <c r="J35" s="28">
        <f ca="1">VLOOKUP($C35,Sheet2!$B$1:$I$132,8,FALSE)</f>
        <v>0.99922435145966093</v>
      </c>
      <c r="K35" s="29"/>
      <c r="L35" s="8"/>
      <c r="O35" s="13" t="s">
        <v>61</v>
      </c>
      <c r="R35" s="14" t="s">
        <v>28</v>
      </c>
      <c r="S35" s="14">
        <v>0.43999999761581421</v>
      </c>
      <c r="V35" s="13" t="s">
        <v>28</v>
      </c>
      <c r="W35" s="13">
        <v>0.43999999761581421</v>
      </c>
    </row>
    <row r="36" spans="1:23" s="13" customFormat="1" ht="20.100000000000001" customHeight="1">
      <c r="A36" s="22">
        <v>33</v>
      </c>
      <c r="B36" s="25">
        <v>57</v>
      </c>
      <c r="C36" s="36" t="s">
        <v>81</v>
      </c>
      <c r="D36" s="34">
        <f ca="1">VLOOKUP($C36,Sheet2!$B$1:$I$132,2,FALSE)</f>
        <v>0.43999999761581421</v>
      </c>
      <c r="E36" s="27">
        <f ca="1">VLOOKUP($C36,Sheet2!$B$1:$I$132,3,FALSE)</f>
        <v>2.319835901260376</v>
      </c>
      <c r="F36" s="27">
        <f ca="1">VLOOKUP($C36,Sheet2!$B$1:$I$132,4,FALSE)</f>
        <v>1.6537773609161377</v>
      </c>
      <c r="G36" s="28">
        <f ca="1">VLOOKUP($C36,Sheet2!$B$1:$I$132,5,FALSE)</f>
        <v>0.98661602597765063</v>
      </c>
      <c r="H36" s="27">
        <f ca="1">VLOOKUP($C36,Sheet2!$B$1:$I$132,6,FALSE)</f>
        <v>2.0973036289215088</v>
      </c>
      <c r="I36" s="27">
        <f ca="1">VLOOKUP($C36,Sheet2!$B$1:$I$132,7,FALSE)</f>
        <v>1.5347963571548462</v>
      </c>
      <c r="J36" s="28">
        <f ca="1">VLOOKUP($C36,Sheet2!$B$1:$I$132,8,FALSE)</f>
        <v>0.99943215524385831</v>
      </c>
      <c r="K36" s="29"/>
      <c r="L36" s="8"/>
      <c r="O36" s="13" t="s">
        <v>63</v>
      </c>
      <c r="R36" s="13" t="s">
        <v>60</v>
      </c>
      <c r="S36" s="13">
        <v>0.43999999761581421</v>
      </c>
      <c r="V36" s="13" t="s">
        <v>60</v>
      </c>
      <c r="W36" s="13">
        <v>0.43999999761581421</v>
      </c>
    </row>
    <row r="37" spans="1:23" s="13" customFormat="1" ht="20.100000000000001" customHeight="1">
      <c r="A37" s="22">
        <v>34</v>
      </c>
      <c r="B37" s="25">
        <v>58</v>
      </c>
      <c r="C37" s="36" t="s">
        <v>84</v>
      </c>
      <c r="D37" s="34">
        <f ca="1">VLOOKUP($C37,Sheet2!$B$1:$I$132,2,FALSE)</f>
        <v>0.43999999761581421</v>
      </c>
      <c r="E37" s="27">
        <f ca="1">VLOOKUP($C37,Sheet2!$B$1:$I$132,3,FALSE)</f>
        <v>50.374732971191406</v>
      </c>
      <c r="F37" s="27">
        <f ca="1">VLOOKUP($C37,Sheet2!$B$1:$I$132,4,FALSE)</f>
        <v>31.99329948425293</v>
      </c>
      <c r="G37" s="28">
        <f ca="1">VLOOKUP($C37,Sheet2!$B$1:$I$132,5,FALSE)</f>
        <v>0.56018587914985618</v>
      </c>
      <c r="H37" s="27">
        <f ca="1">VLOOKUP($C37,Sheet2!$B$1:$I$132,6,FALSE)</f>
        <v>41.579616546630859</v>
      </c>
      <c r="I37" s="27">
        <f ca="1">VLOOKUP($C37,Sheet2!$B$1:$I$132,7,FALSE)</f>
        <v>30.363994598388672</v>
      </c>
      <c r="J37" s="28">
        <f ca="1">VLOOKUP($C37,Sheet2!$B$1:$I$132,8,FALSE)</f>
        <v>0.95198655055578907</v>
      </c>
      <c r="K37" s="29"/>
      <c r="L37" s="8"/>
      <c r="O37" s="13" t="s">
        <v>65</v>
      </c>
      <c r="R37" s="13" t="s">
        <v>61</v>
      </c>
      <c r="S37" s="13">
        <v>0.43999999761581421</v>
      </c>
      <c r="V37" s="13" t="s">
        <v>61</v>
      </c>
      <c r="W37" s="13">
        <v>0.43999999761581421</v>
      </c>
    </row>
    <row r="38" spans="1:23" s="13" customFormat="1" ht="20.100000000000001" customHeight="1">
      <c r="A38" s="22">
        <v>35</v>
      </c>
      <c r="B38" s="25">
        <v>59</v>
      </c>
      <c r="C38" s="36" t="s">
        <v>131</v>
      </c>
      <c r="D38" s="34">
        <f ca="1">VLOOKUP($C38,Sheet2!$B$1:$I$132,2,FALSE)</f>
        <v>6.5999999046325684</v>
      </c>
      <c r="E38" s="27">
        <f ca="1">VLOOKUP($C38,Sheet2!$B$1:$I$132,3,FALSE)</f>
        <v>55.560825347900391</v>
      </c>
      <c r="F38" s="27">
        <f ca="1">VLOOKUP($C38,Sheet2!$B$1:$I$132,4,FALSE)</f>
        <v>22.099893569946289</v>
      </c>
      <c r="G38" s="28">
        <f ca="1">VLOOKUP($C38,Sheet2!$B$1:$I$132,5,FALSE)</f>
        <v>9.7785821832265793E-2</v>
      </c>
      <c r="H38" s="27">
        <f ca="1">VLOOKUP($C38,Sheet2!$B$1:$I$132,6,FALSE)</f>
        <v>34.807830810546875</v>
      </c>
      <c r="I38" s="27">
        <f ca="1">VLOOKUP($C38,Sheet2!$B$1:$I$132,7,FALSE)</f>
        <v>17.35206413269043</v>
      </c>
      <c r="J38" s="28">
        <f ca="1">VLOOKUP($C38,Sheet2!$B$1:$I$132,8,FALSE)</f>
        <v>0.33380908974799889</v>
      </c>
      <c r="K38" s="29"/>
      <c r="L38" s="8"/>
      <c r="O38" s="13" t="s">
        <v>68</v>
      </c>
      <c r="R38" s="13" t="s">
        <v>62</v>
      </c>
      <c r="S38" s="13">
        <v>0.43999999761581421</v>
      </c>
      <c r="V38" s="13" t="s">
        <v>63</v>
      </c>
      <c r="W38" s="13">
        <v>0.43999999761581421</v>
      </c>
    </row>
    <row r="39" spans="1:23" s="13" customFormat="1" ht="20.100000000000001" customHeight="1">
      <c r="A39" s="22">
        <v>36</v>
      </c>
      <c r="B39" s="25">
        <v>60</v>
      </c>
      <c r="C39" s="36" t="s">
        <v>132</v>
      </c>
      <c r="D39" s="34">
        <f ca="1">VLOOKUP($C39,Sheet2!$B$1:$I$132,2,FALSE)</f>
        <v>0.43999999761581421</v>
      </c>
      <c r="E39" s="27">
        <f ca="1">VLOOKUP($C39,Sheet2!$B$1:$I$132,3,FALSE)</f>
        <v>27.265642166137695</v>
      </c>
      <c r="F39" s="27">
        <f ca="1">VLOOKUP($C39,Sheet2!$B$1:$I$132,4,FALSE)</f>
        <v>18.56971549987793</v>
      </c>
      <c r="G39" s="28">
        <f ca="1">VLOOKUP($C39,Sheet2!$B$1:$I$132,5,FALSE)</f>
        <v>0.7011612373319176</v>
      </c>
      <c r="H39" s="27">
        <f ca="1">VLOOKUP($C39,Sheet2!$B$1:$I$132,6,FALSE)</f>
        <v>24.308910369873047</v>
      </c>
      <c r="I39" s="27">
        <f ca="1">VLOOKUP($C39,Sheet2!$B$1:$I$132,7,FALSE)</f>
        <v>17.748455047607422</v>
      </c>
      <c r="J39" s="28">
        <f ca="1">VLOOKUP($C39,Sheet2!$B$1:$I$132,8,FALSE)</f>
        <v>0.97699809970230567</v>
      </c>
      <c r="K39" s="29"/>
      <c r="L39" s="8"/>
      <c r="O39" s="13" t="s">
        <v>69</v>
      </c>
      <c r="R39" s="13" t="s">
        <v>63</v>
      </c>
      <c r="S39" s="13">
        <v>0.43999999761581421</v>
      </c>
      <c r="V39" s="13" t="s">
        <v>65</v>
      </c>
      <c r="W39" s="13">
        <v>0.43999999761581421</v>
      </c>
    </row>
    <row r="40" spans="1:23" s="13" customFormat="1" ht="20.100000000000001" customHeight="1">
      <c r="A40" s="22">
        <v>37</v>
      </c>
      <c r="B40" s="25">
        <v>61</v>
      </c>
      <c r="C40" s="36" t="s">
        <v>133</v>
      </c>
      <c r="D40" s="34">
        <f ca="1">VLOOKUP($C40,Sheet2!$B$1:$I$132,2,FALSE)</f>
        <v>0.43999999761581421</v>
      </c>
      <c r="E40" s="27">
        <f ca="1">VLOOKUP($C40,Sheet2!$B$1:$I$132,3,FALSE)</f>
        <v>27.265642166137695</v>
      </c>
      <c r="F40" s="27">
        <f ca="1">VLOOKUP($C40,Sheet2!$B$1:$I$132,4,FALSE)</f>
        <v>18.56971549987793</v>
      </c>
      <c r="G40" s="28">
        <f ca="1">VLOOKUP($C40,Sheet2!$B$1:$I$132,5,FALSE)</f>
        <v>0.7011612373319176</v>
      </c>
      <c r="H40" s="27">
        <f ca="1">VLOOKUP($C40,Sheet2!$B$1:$I$132,6,FALSE)</f>
        <v>24.308910369873047</v>
      </c>
      <c r="I40" s="27">
        <f ca="1">VLOOKUP($C40,Sheet2!$B$1:$I$132,7,FALSE)</f>
        <v>17.748455047607422</v>
      </c>
      <c r="J40" s="28">
        <f ca="1">VLOOKUP($C40,Sheet2!$B$1:$I$132,8,FALSE)</f>
        <v>0.97699809970230567</v>
      </c>
      <c r="K40" s="29"/>
      <c r="L40" s="8"/>
      <c r="O40" s="13" t="s">
        <v>70</v>
      </c>
      <c r="R40" s="13" t="s">
        <v>64</v>
      </c>
      <c r="S40" s="13">
        <v>0.43999999761581421</v>
      </c>
      <c r="V40" s="13" t="s">
        <v>68</v>
      </c>
      <c r="W40" s="13">
        <v>0.43999999761581421</v>
      </c>
    </row>
    <row r="41" spans="1:23" s="13" customFormat="1" ht="20.100000000000001" customHeight="1">
      <c r="A41" s="22">
        <v>38</v>
      </c>
      <c r="B41" s="25">
        <v>62</v>
      </c>
      <c r="C41" s="36" t="s">
        <v>134</v>
      </c>
      <c r="D41" s="34">
        <f ca="1">VLOOKUP($C41,Sheet2!$B$1:$I$132,2,FALSE)</f>
        <v>0.43999999761581421</v>
      </c>
      <c r="E41" s="27">
        <f ca="1">VLOOKUP($C41,Sheet2!$B$1:$I$132,3,FALSE)</f>
        <v>2.3437392711639404</v>
      </c>
      <c r="F41" s="27">
        <f ca="1">VLOOKUP($C41,Sheet2!$B$1:$I$132,4,FALSE)</f>
        <v>1.6708199977874756</v>
      </c>
      <c r="G41" s="28">
        <f ca="1">VLOOKUP($C41,Sheet2!$B$1:$I$132,5,FALSE)</f>
        <v>0.98777828071403129</v>
      </c>
      <c r="H41" s="27">
        <f ca="1">VLOOKUP($C41,Sheet2!$B$1:$I$132,6,FALSE)</f>
        <v>2.1187713146209717</v>
      </c>
      <c r="I41" s="27">
        <f ca="1">VLOOKUP($C41,Sheet2!$B$1:$I$132,7,FALSE)</f>
        <v>1.5505102872848511</v>
      </c>
      <c r="J41" s="28">
        <f ca="1">VLOOKUP($C41,Sheet2!$B$1:$I$132,8,FALSE)</f>
        <v>0.99948440663365168</v>
      </c>
      <c r="K41" s="29"/>
      <c r="L41" s="8"/>
      <c r="O41" s="13" t="s">
        <v>71</v>
      </c>
      <c r="R41" s="13" t="s">
        <v>65</v>
      </c>
      <c r="S41" s="13">
        <v>0.43999999761581421</v>
      </c>
      <c r="V41" s="13" t="s">
        <v>69</v>
      </c>
      <c r="W41" s="13">
        <v>0.43999999761581421</v>
      </c>
    </row>
    <row r="42" spans="1:23" s="13" customFormat="1" ht="20.100000000000001" customHeight="1">
      <c r="A42" s="22">
        <v>39</v>
      </c>
      <c r="B42" s="25">
        <v>63</v>
      </c>
      <c r="C42" s="36" t="s">
        <v>89</v>
      </c>
      <c r="D42" s="34">
        <f ca="1">VLOOKUP($C42,Sheet2!$B$1:$I$132,2,FALSE)</f>
        <v>0.43999999761581421</v>
      </c>
      <c r="E42" s="27">
        <f ca="1">VLOOKUP($C42,Sheet2!$B$1:$I$132,3,FALSE)</f>
        <v>134.91189575195313</v>
      </c>
      <c r="F42" s="27">
        <f ca="1">VLOOKUP($C42,Sheet2!$B$1:$I$132,4,FALSE)</f>
        <v>60.191135406494141</v>
      </c>
      <c r="G42" s="28">
        <f ca="1">VLOOKUP($C42,Sheet2!$B$1:$I$132,5,FALSE)</f>
        <v>0.16995997079252353</v>
      </c>
      <c r="H42" s="27">
        <f ca="1">VLOOKUP($C42,Sheet2!$B$1:$I$132,6,FALSE)</f>
        <v>88.27764892578125</v>
      </c>
      <c r="I42" s="27">
        <f ca="1">VLOOKUP($C42,Sheet2!$B$1:$I$132,7,FALSE)</f>
        <v>56.294040679931641</v>
      </c>
      <c r="J42" s="28">
        <f ca="1">VLOOKUP($C42,Sheet2!$B$1:$I$132,8,FALSE)</f>
        <v>0.54569048508116347</v>
      </c>
      <c r="K42" s="29"/>
      <c r="L42" s="8"/>
      <c r="O42" s="13" t="s">
        <v>72</v>
      </c>
      <c r="R42" s="13" t="s">
        <v>66</v>
      </c>
      <c r="S42" s="13">
        <v>0.43999999761581421</v>
      </c>
      <c r="V42" s="13" t="s">
        <v>70</v>
      </c>
      <c r="W42" s="13">
        <v>0.43999999761581421</v>
      </c>
    </row>
    <row r="43" spans="1:23" s="13" customFormat="1" ht="20.100000000000001" customHeight="1">
      <c r="A43" s="22">
        <v>40</v>
      </c>
      <c r="B43" s="25">
        <v>64</v>
      </c>
      <c r="C43" s="36" t="s">
        <v>90</v>
      </c>
      <c r="D43" s="34">
        <f ca="1">VLOOKUP($C43,Sheet2!$B$1:$I$132,2,FALSE)</f>
        <v>6.5999999046325684</v>
      </c>
      <c r="E43" s="27">
        <f ca="1">VLOOKUP($C43,Sheet2!$B$1:$I$132,3,FALSE)</f>
        <v>55.984649658203125</v>
      </c>
      <c r="F43" s="27">
        <f ca="1">VLOOKUP($C43,Sheet2!$B$1:$I$132,4,FALSE)</f>
        <v>22.155160903930664</v>
      </c>
      <c r="G43" s="28">
        <f ca="1">VLOOKUP($C43,Sheet2!$B$1:$I$132,5,FALSE)</f>
        <v>9.4219321656383997E-2</v>
      </c>
      <c r="H43" s="27">
        <f ca="1">VLOOKUP($C43,Sheet2!$B$1:$I$132,6,FALSE)</f>
        <v>35.557643890380859</v>
      </c>
      <c r="I43" s="27">
        <f ca="1">VLOOKUP($C43,Sheet2!$B$1:$I$132,7,FALSE)</f>
        <v>17.386756896972656</v>
      </c>
      <c r="J43" s="28">
        <f ca="1">VLOOKUP($C43,Sheet2!$B$1:$I$132,8,FALSE)</f>
        <v>0.31786517539076564</v>
      </c>
      <c r="K43" s="29"/>
      <c r="L43" s="8"/>
      <c r="O43" s="13" t="s">
        <v>74</v>
      </c>
      <c r="R43" s="15" t="s">
        <v>67</v>
      </c>
      <c r="S43" s="15">
        <v>0.43999999761581421</v>
      </c>
      <c r="V43" s="13" t="s">
        <v>71</v>
      </c>
      <c r="W43" s="13">
        <v>0.43999999761581421</v>
      </c>
    </row>
    <row r="44" spans="1:23" s="13" customFormat="1" ht="20.100000000000001" customHeight="1">
      <c r="A44" s="22">
        <v>41</v>
      </c>
      <c r="B44" s="25">
        <v>65</v>
      </c>
      <c r="C44" s="36" t="s">
        <v>91</v>
      </c>
      <c r="D44" s="34">
        <f ca="1">VLOOKUP($C44,Sheet2!$B$1:$I$132,2,FALSE)</f>
        <v>6.5999999046325684</v>
      </c>
      <c r="E44" s="27">
        <f ca="1">VLOOKUP($C44,Sheet2!$B$1:$I$132,3,FALSE)</f>
        <v>55.984649658203125</v>
      </c>
      <c r="F44" s="27">
        <f ca="1">VLOOKUP($C44,Sheet2!$B$1:$I$132,4,FALSE)</f>
        <v>22.155160903930664</v>
      </c>
      <c r="G44" s="28">
        <f ca="1">VLOOKUP($C44,Sheet2!$B$1:$I$132,5,FALSE)</f>
        <v>9.4219321656383997E-2</v>
      </c>
      <c r="H44" s="27">
        <f ca="1">VLOOKUP($C44,Sheet2!$B$1:$I$132,6,FALSE)</f>
        <v>35.557643890380859</v>
      </c>
      <c r="I44" s="27">
        <f ca="1">VLOOKUP($C44,Sheet2!$B$1:$I$132,7,FALSE)</f>
        <v>17.386756896972656</v>
      </c>
      <c r="J44" s="28">
        <f ca="1">VLOOKUP($C44,Sheet2!$B$1:$I$132,8,FALSE)</f>
        <v>0.31786517539076564</v>
      </c>
      <c r="K44" s="29"/>
      <c r="L44" s="8"/>
      <c r="O44" s="13" t="s">
        <v>76</v>
      </c>
      <c r="R44" s="15" t="s">
        <v>68</v>
      </c>
      <c r="S44" s="15">
        <v>0.43999999761581421</v>
      </c>
      <c r="V44" s="13" t="s">
        <v>72</v>
      </c>
      <c r="W44" s="13">
        <v>0.43999999761581421</v>
      </c>
    </row>
    <row r="45" spans="1:23" s="13" customFormat="1" ht="20.100000000000001" customHeight="1">
      <c r="A45" s="22">
        <v>42</v>
      </c>
      <c r="B45" s="25">
        <v>66</v>
      </c>
      <c r="C45" s="36" t="s">
        <v>92</v>
      </c>
      <c r="D45" s="34">
        <f ca="1">VLOOKUP($C45,Sheet2!$B$1:$I$132,2,FALSE)</f>
        <v>0.43999999761581421</v>
      </c>
      <c r="E45" s="27">
        <f ca="1">VLOOKUP($C45,Sheet2!$B$1:$I$132,3,FALSE)</f>
        <v>134.91189575195313</v>
      </c>
      <c r="F45" s="27">
        <f ca="1">VLOOKUP($C45,Sheet2!$B$1:$I$132,4,FALSE)</f>
        <v>60.191135406494141</v>
      </c>
      <c r="G45" s="28">
        <f ca="1">VLOOKUP($C45,Sheet2!$B$1:$I$132,5,FALSE)</f>
        <v>0.16995997079252353</v>
      </c>
      <c r="H45" s="27">
        <f ca="1">VLOOKUP($C45,Sheet2!$B$1:$I$132,6,FALSE)</f>
        <v>88.27764892578125</v>
      </c>
      <c r="I45" s="27">
        <f ca="1">VLOOKUP($C45,Sheet2!$B$1:$I$132,7,FALSE)</f>
        <v>56.294040679931641</v>
      </c>
      <c r="J45" s="28">
        <f ca="1">VLOOKUP($C45,Sheet2!$B$1:$I$132,8,FALSE)</f>
        <v>0.54569048508116347</v>
      </c>
      <c r="K45" s="29"/>
      <c r="L45" s="8"/>
      <c r="O45" s="13" t="s">
        <v>78</v>
      </c>
      <c r="R45" s="15" t="s">
        <v>69</v>
      </c>
      <c r="S45" s="15">
        <v>0.43999999761581421</v>
      </c>
      <c r="V45" s="13" t="s">
        <v>74</v>
      </c>
      <c r="W45" s="13">
        <v>0.43999999761581421</v>
      </c>
    </row>
    <row r="46" spans="1:23" s="15" customFormat="1" ht="20.100000000000001" customHeight="1">
      <c r="A46" s="22">
        <v>43</v>
      </c>
      <c r="B46" s="25">
        <v>67</v>
      </c>
      <c r="C46" s="36" t="s">
        <v>93</v>
      </c>
      <c r="D46" s="34">
        <f ca="1">VLOOKUP($C46,Sheet2!$B$1:$I$132,2,FALSE)</f>
        <v>6.5999999046325684</v>
      </c>
      <c r="E46" s="27">
        <f ca="1">VLOOKUP($C46,Sheet2!$B$1:$I$132,3,FALSE)</f>
        <v>55.984649658203125</v>
      </c>
      <c r="F46" s="27">
        <f ca="1">VLOOKUP($C46,Sheet2!$B$1:$I$132,4,FALSE)</f>
        <v>22.155160903930664</v>
      </c>
      <c r="G46" s="28">
        <f ca="1">VLOOKUP($C46,Sheet2!$B$1:$I$132,5,FALSE)</f>
        <v>9.4219321656383997E-2</v>
      </c>
      <c r="H46" s="27">
        <f ca="1">VLOOKUP($C46,Sheet2!$B$1:$I$132,6,FALSE)</f>
        <v>35.557643890380859</v>
      </c>
      <c r="I46" s="27">
        <f ca="1">VLOOKUP($C46,Sheet2!$B$1:$I$132,7,FALSE)</f>
        <v>17.386756896972656</v>
      </c>
      <c r="J46" s="28">
        <f ca="1">VLOOKUP($C46,Sheet2!$B$1:$I$132,8,FALSE)</f>
        <v>0.31786517539076564</v>
      </c>
      <c r="K46" s="29"/>
      <c r="L46" s="8"/>
      <c r="O46" s="13" t="s">
        <v>79</v>
      </c>
      <c r="R46" s="15" t="s">
        <v>70</v>
      </c>
      <c r="S46" s="15">
        <v>0.43999999761581421</v>
      </c>
      <c r="V46" s="13" t="s">
        <v>76</v>
      </c>
      <c r="W46" s="13">
        <v>0.43999999761581421</v>
      </c>
    </row>
    <row r="47" spans="1:23" s="15" customFormat="1" ht="20.100000000000001" customHeight="1">
      <c r="A47" s="22">
        <v>44</v>
      </c>
      <c r="B47" s="25">
        <v>68</v>
      </c>
      <c r="C47" s="36" t="s">
        <v>94</v>
      </c>
      <c r="D47" s="34">
        <f ca="1">VLOOKUP($C47,Sheet2!$B$1:$I$132,2,FALSE)</f>
        <v>6.5999999046325684</v>
      </c>
      <c r="E47" s="27">
        <f ca="1">VLOOKUP($C47,Sheet2!$B$1:$I$132,3,FALSE)</f>
        <v>55.984649658203125</v>
      </c>
      <c r="F47" s="27">
        <f ca="1">VLOOKUP($C47,Sheet2!$B$1:$I$132,4,FALSE)</f>
        <v>22.155160903930664</v>
      </c>
      <c r="G47" s="28">
        <f ca="1">VLOOKUP($C47,Sheet2!$B$1:$I$132,5,FALSE)</f>
        <v>9.4219321656383997E-2</v>
      </c>
      <c r="H47" s="27">
        <f ca="1">VLOOKUP($C47,Sheet2!$B$1:$I$132,6,FALSE)</f>
        <v>35.557643890380859</v>
      </c>
      <c r="I47" s="27">
        <f ca="1">VLOOKUP($C47,Sheet2!$B$1:$I$132,7,FALSE)</f>
        <v>17.386756896972656</v>
      </c>
      <c r="J47" s="28">
        <f ca="1">VLOOKUP($C47,Sheet2!$B$1:$I$132,8,FALSE)</f>
        <v>0.31786517539076564</v>
      </c>
      <c r="K47" s="29"/>
      <c r="L47" s="8"/>
      <c r="O47" s="13" t="s">
        <v>80</v>
      </c>
      <c r="R47" s="15" t="s">
        <v>71</v>
      </c>
      <c r="S47" s="15">
        <v>0.43999999761581421</v>
      </c>
      <c r="V47" s="13" t="s">
        <v>78</v>
      </c>
      <c r="W47" s="13">
        <v>0.43999999761581421</v>
      </c>
    </row>
    <row r="48" spans="1:23" s="15" customFormat="1" ht="20.100000000000001" customHeight="1">
      <c r="A48" s="22">
        <v>45</v>
      </c>
      <c r="B48" s="25">
        <v>69</v>
      </c>
      <c r="C48" s="36" t="s">
        <v>135</v>
      </c>
      <c r="D48" s="34">
        <f ca="1">VLOOKUP($C48,Sheet2!$B$1:$I$132,2,FALSE)</f>
        <v>0.68999999761581421</v>
      </c>
      <c r="E48" s="27">
        <f ca="1">VLOOKUP($C48,Sheet2!$B$1:$I$132,3,FALSE)</f>
        <v>29.893957138061523</v>
      </c>
      <c r="F48" s="27">
        <f ca="1">VLOOKUP($C48,Sheet2!$B$1:$I$132,4,FALSE)</f>
        <v>12.20624828338623</v>
      </c>
      <c r="G48" s="28">
        <f ca="1">VLOOKUP($C48,Sheet2!$B$1:$I$132,5,FALSE)</f>
        <v>9.5560571968823171E-2</v>
      </c>
      <c r="H48" s="27">
        <f ca="1">VLOOKUP($C48,Sheet2!$B$1:$I$132,6,FALSE)</f>
        <v>20.399721145629883</v>
      </c>
      <c r="I48" s="27">
        <f ca="1">VLOOKUP($C48,Sheet2!$B$1:$I$132,7,FALSE)</f>
        <v>12.20624828338623</v>
      </c>
      <c r="J48" s="28">
        <f ca="1">VLOOKUP($C48,Sheet2!$B$1:$I$132,8,FALSE)</f>
        <v>0.44146147091159454</v>
      </c>
      <c r="K48" s="29"/>
      <c r="L48" s="8"/>
      <c r="O48" s="13" t="s">
        <v>81</v>
      </c>
      <c r="R48" s="15" t="s">
        <v>72</v>
      </c>
      <c r="S48" s="15">
        <v>0.43999999761581421</v>
      </c>
      <c r="V48" s="13" t="s">
        <v>79</v>
      </c>
      <c r="W48" s="13">
        <v>0.43999999761581421</v>
      </c>
    </row>
    <row r="49" spans="1:23" s="15" customFormat="1" ht="20.100000000000001" customHeight="1">
      <c r="A49" s="22">
        <v>46</v>
      </c>
      <c r="B49" s="25">
        <v>70</v>
      </c>
      <c r="C49" s="36" t="s">
        <v>96</v>
      </c>
      <c r="D49" s="34">
        <f ca="1">VLOOKUP($C49,Sheet2!$B$1:$I$132,2,FALSE)</f>
        <v>6.5999999046325684</v>
      </c>
      <c r="E49" s="27">
        <f ca="1">VLOOKUP($C49,Sheet2!$B$1:$I$132,3,FALSE)</f>
        <v>49.092716217041016</v>
      </c>
      <c r="F49" s="27">
        <f ca="1">VLOOKUP($C49,Sheet2!$B$1:$I$132,4,FALSE)</f>
        <v>21.139303207397461</v>
      </c>
      <c r="G49" s="28">
        <f ca="1">VLOOKUP($C49,Sheet2!$B$1:$I$132,5,FALSE)</f>
        <v>0.15580735610152666</v>
      </c>
      <c r="H49" s="27">
        <f ca="1">VLOOKUP($C49,Sheet2!$B$1:$I$132,6,FALSE)</f>
        <v>27.022100448608398</v>
      </c>
      <c r="I49" s="27">
        <f ca="1">VLOOKUP($C49,Sheet2!$B$1:$I$132,7,FALSE)</f>
        <v>16.745498657226563</v>
      </c>
      <c r="J49" s="28">
        <f ca="1">VLOOKUP($C49,Sheet2!$B$1:$I$132,8,FALSE)</f>
        <v>0.54947033352992825</v>
      </c>
      <c r="K49" s="29"/>
      <c r="L49" s="8"/>
      <c r="O49" s="13" t="s">
        <v>84</v>
      </c>
      <c r="R49" s="8" t="s">
        <v>74</v>
      </c>
      <c r="S49" s="8">
        <v>0.43999999761581421</v>
      </c>
      <c r="V49" s="13" t="s">
        <v>80</v>
      </c>
      <c r="W49" s="13">
        <v>0.43999999761581421</v>
      </c>
    </row>
    <row r="50" spans="1:23" s="15" customFormat="1" ht="20.100000000000001" customHeight="1">
      <c r="A50" s="22">
        <v>47</v>
      </c>
      <c r="B50" s="25">
        <v>71</v>
      </c>
      <c r="C50" s="36" t="s">
        <v>97</v>
      </c>
      <c r="D50" s="34">
        <f ca="1">VLOOKUP($C50,Sheet2!$B$1:$I$132,2,FALSE)</f>
        <v>6.5999999046325684</v>
      </c>
      <c r="E50" s="27">
        <f ca="1">VLOOKUP($C50,Sheet2!$B$1:$I$132,3,FALSE)</f>
        <v>25.409086227416992</v>
      </c>
      <c r="F50" s="27">
        <f ca="1">VLOOKUP($C50,Sheet2!$B$1:$I$132,4,FALSE)</f>
        <v>16.183439254760742</v>
      </c>
      <c r="G50" s="28">
        <f ca="1">VLOOKUP($C50,Sheet2!$B$1:$I$132,5,FALSE)</f>
        <v>0.57145188506902433</v>
      </c>
      <c r="H50" s="27">
        <f ca="1">VLOOKUP($C50,Sheet2!$B$1:$I$132,6,FALSE)</f>
        <v>18.410377502441406</v>
      </c>
      <c r="I50" s="27">
        <f ca="1">VLOOKUP($C50,Sheet2!$B$1:$I$132,7,FALSE)</f>
        <v>13.429598808288574</v>
      </c>
      <c r="J50" s="28">
        <f ca="1">VLOOKUP($C50,Sheet2!$B$1:$I$132,8,FALSE)</f>
        <v>0.95184819151830846</v>
      </c>
      <c r="K50" s="29"/>
      <c r="L50" s="8"/>
      <c r="O50" s="13" t="s">
        <v>132</v>
      </c>
      <c r="R50" s="8" t="s">
        <v>75</v>
      </c>
      <c r="S50" s="8">
        <v>0.43999999761581421</v>
      </c>
      <c r="V50" s="13" t="s">
        <v>81</v>
      </c>
      <c r="W50" s="13">
        <v>0.43999999761581421</v>
      </c>
    </row>
    <row r="51" spans="1:23" s="15" customFormat="1" ht="20.100000000000001" customHeight="1">
      <c r="A51" s="22">
        <v>48</v>
      </c>
      <c r="B51" s="25">
        <v>72</v>
      </c>
      <c r="C51" s="36" t="s">
        <v>98</v>
      </c>
      <c r="D51" s="34">
        <f ca="1">VLOOKUP($C51,Sheet2!$B$1:$I$132,2,FALSE)</f>
        <v>0.43999999761581421</v>
      </c>
      <c r="E51" s="27">
        <f ca="1">VLOOKUP($C51,Sheet2!$B$1:$I$132,3,FALSE)</f>
        <v>56.921775817871094</v>
      </c>
      <c r="F51" s="27">
        <f ca="1">VLOOKUP($C51,Sheet2!$B$1:$I$132,4,FALSE)</f>
        <v>28.290201187133789</v>
      </c>
      <c r="G51" s="28">
        <f ca="1">VLOOKUP($C51,Sheet2!$B$1:$I$132,5,FALSE)</f>
        <v>0.26339905333620972</v>
      </c>
      <c r="H51" s="27">
        <f ca="1">VLOOKUP($C51,Sheet2!$B$1:$I$132,6,FALSE)</f>
        <v>37.661304473876953</v>
      </c>
      <c r="I51" s="27">
        <f ca="1">VLOOKUP($C51,Sheet2!$B$1:$I$132,7,FALSE)</f>
        <v>26.819650650024414</v>
      </c>
      <c r="J51" s="28">
        <f ca="1">VLOOKUP($C51,Sheet2!$B$1:$I$132,8,FALSE)</f>
        <v>0.76934188749655374</v>
      </c>
      <c r="K51" s="29"/>
      <c r="L51" s="8"/>
      <c r="O51" s="13" t="s">
        <v>133</v>
      </c>
      <c r="R51" s="8" t="s">
        <v>76</v>
      </c>
      <c r="S51" s="8">
        <v>0.43999999761581421</v>
      </c>
      <c r="V51" s="13" t="s">
        <v>84</v>
      </c>
      <c r="W51" s="13">
        <v>0.43999999761581421</v>
      </c>
    </row>
    <row r="52" spans="1:23" ht="20.100000000000001" customHeight="1">
      <c r="A52" s="22">
        <v>49</v>
      </c>
      <c r="B52" s="25">
        <v>73</v>
      </c>
      <c r="C52" s="36" t="s">
        <v>99</v>
      </c>
      <c r="D52" s="34">
        <f ca="1">VLOOKUP($C52,Sheet2!$B$1:$I$132,2,FALSE)</f>
        <v>6.5999999046325684</v>
      </c>
      <c r="E52" s="27">
        <f ca="1">VLOOKUP($C52,Sheet2!$B$1:$I$132,3,FALSE)</f>
        <v>23.934940338134766</v>
      </c>
      <c r="F52" s="27">
        <f ca="1">VLOOKUP($C52,Sheet2!$B$1:$I$132,4,FALSE)</f>
        <v>15.519014358520508</v>
      </c>
      <c r="G52" s="28">
        <f ca="1">VLOOKUP($C52,Sheet2!$B$1:$I$132,5,FALSE)</f>
        <v>0.60186660290888483</v>
      </c>
      <c r="H52" s="27">
        <f ca="1">VLOOKUP($C52,Sheet2!$B$1:$I$132,6,FALSE)</f>
        <v>17.765548706054688</v>
      </c>
      <c r="I52" s="27">
        <f ca="1">VLOOKUP($C52,Sheet2!$B$1:$I$132,7,FALSE)</f>
        <v>12.961421012878418</v>
      </c>
      <c r="J52" s="28">
        <f ca="1">VLOOKUP($C52,Sheet2!$B$1:$I$132,8,FALSE)</f>
        <v>0.95425665105105628</v>
      </c>
      <c r="K52" s="29"/>
      <c r="O52" s="13" t="s">
        <v>134</v>
      </c>
      <c r="R52" s="8" t="s">
        <v>77</v>
      </c>
      <c r="S52" s="8">
        <v>0.43999999761581421</v>
      </c>
      <c r="V52" s="13" t="s">
        <v>132</v>
      </c>
      <c r="W52" s="13">
        <v>0.43999999761581421</v>
      </c>
    </row>
    <row r="53" spans="1:23" ht="20.100000000000001" customHeight="1">
      <c r="A53" s="22">
        <v>50</v>
      </c>
      <c r="B53" s="25">
        <v>74</v>
      </c>
      <c r="C53" s="36" t="s">
        <v>100</v>
      </c>
      <c r="D53" s="34">
        <f ca="1">VLOOKUP($C53,Sheet2!$B$1:$I$132,2,FALSE)</f>
        <v>0.43999999761581421</v>
      </c>
      <c r="E53" s="27">
        <f ca="1">VLOOKUP($C53,Sheet2!$B$1:$I$132,3,FALSE)</f>
        <v>56.477642059326172</v>
      </c>
      <c r="F53" s="27">
        <f ca="1">VLOOKUP($C53,Sheet2!$B$1:$I$132,4,FALSE)</f>
        <v>28.221817016601563</v>
      </c>
      <c r="G53" s="28">
        <f ca="1">VLOOKUP($C53,Sheet2!$B$1:$I$132,5,FALSE)</f>
        <v>0.2685339375017286</v>
      </c>
      <c r="H53" s="27">
        <f ca="1">VLOOKUP($C53,Sheet2!$B$1:$I$132,6,FALSE)</f>
        <v>37.484378814697266</v>
      </c>
      <c r="I53" s="27">
        <f ca="1">VLOOKUP($C53,Sheet2!$B$1:$I$132,7,FALSE)</f>
        <v>26.754053115844727</v>
      </c>
      <c r="J53" s="28">
        <f ca="1">VLOOKUP($C53,Sheet2!$B$1:$I$132,8,FALSE)</f>
        <v>0.77725689701685585</v>
      </c>
      <c r="K53" s="29"/>
      <c r="O53" s="13" t="s">
        <v>89</v>
      </c>
      <c r="R53" s="8" t="s">
        <v>78</v>
      </c>
      <c r="S53" s="8">
        <v>0.43999999761581421</v>
      </c>
      <c r="V53" s="13" t="s">
        <v>133</v>
      </c>
      <c r="W53" s="13">
        <v>0.43999999761581421</v>
      </c>
    </row>
    <row r="54" spans="1:23" ht="20.100000000000001" customHeight="1">
      <c r="A54" s="22">
        <v>51</v>
      </c>
      <c r="B54" s="25">
        <v>75</v>
      </c>
      <c r="C54" s="36" t="s">
        <v>101</v>
      </c>
      <c r="D54" s="34">
        <f ca="1">VLOOKUP($C54,Sheet2!$B$1:$I$132,2,FALSE)</f>
        <v>6.5999999046325684</v>
      </c>
      <c r="E54" s="27">
        <f ca="1">VLOOKUP($C54,Sheet2!$B$1:$I$132,3,FALSE)</f>
        <v>28.001230239868164</v>
      </c>
      <c r="F54" s="27">
        <f ca="1">VLOOKUP($C54,Sheet2!$B$1:$I$132,4,FALSE)</f>
        <v>17.223541259765625</v>
      </c>
      <c r="G54" s="28">
        <f ca="1">VLOOKUP($C54,Sheet2!$B$1:$I$132,5,FALSE)</f>
        <v>0.51806203793475625</v>
      </c>
      <c r="H54" s="27">
        <f ca="1">VLOOKUP($C54,Sheet2!$B$1:$I$132,6,FALSE)</f>
        <v>19.401727676391602</v>
      </c>
      <c r="I54" s="27">
        <f ca="1">VLOOKUP($C54,Sheet2!$B$1:$I$132,7,FALSE)</f>
        <v>14.147729873657227</v>
      </c>
      <c r="J54" s="28">
        <f ca="1">VLOOKUP($C54,Sheet2!$B$1:$I$132,8,FALSE)</f>
        <v>0.94163585900787772</v>
      </c>
      <c r="K54" s="29"/>
      <c r="O54" s="13" t="s">
        <v>92</v>
      </c>
      <c r="R54" s="8" t="s">
        <v>79</v>
      </c>
      <c r="S54" s="8">
        <v>0.43999999761581421</v>
      </c>
      <c r="V54" s="13" t="s">
        <v>134</v>
      </c>
      <c r="W54" s="13">
        <v>0.43999999761581421</v>
      </c>
    </row>
    <row r="55" spans="1:23" ht="20.100000000000001" customHeight="1">
      <c r="A55" s="22">
        <v>52</v>
      </c>
      <c r="B55" s="25">
        <v>76</v>
      </c>
      <c r="C55" s="36" t="s">
        <v>102</v>
      </c>
      <c r="D55" s="34">
        <f ca="1">VLOOKUP($C55,Sheet2!$B$1:$I$132,2,FALSE)</f>
        <v>0.43999999761581421</v>
      </c>
      <c r="E55" s="27">
        <f ca="1">VLOOKUP($C55,Sheet2!$B$1:$I$132,3,FALSE)</f>
        <v>43.952194213867188</v>
      </c>
      <c r="F55" s="27">
        <f ca="1">VLOOKUP($C55,Sheet2!$B$1:$I$132,4,FALSE)</f>
        <v>19.572677612304688</v>
      </c>
      <c r="G55" s="28">
        <f ca="1">VLOOKUP($C55,Sheet2!$B$1:$I$132,5,FALSE)</f>
        <v>0.16750608031186978</v>
      </c>
      <c r="H55" s="27">
        <f ca="1">VLOOKUP($C55,Sheet2!$B$1:$I$132,6,FALSE)</f>
        <v>29.432346343994141</v>
      </c>
      <c r="I55" s="27">
        <f ca="1">VLOOKUP($C55,Sheet2!$B$1:$I$132,7,FALSE)</f>
        <v>18.486373901367188</v>
      </c>
      <c r="J55" s="28">
        <f ca="1">VLOOKUP($C55,Sheet2!$B$1:$I$132,8,FALSE)</f>
        <v>0.52105025905770097</v>
      </c>
      <c r="K55" s="29"/>
      <c r="O55" s="15" t="s">
        <v>98</v>
      </c>
      <c r="R55" s="16" t="s">
        <v>80</v>
      </c>
      <c r="S55" s="16">
        <v>0.43999999761581421</v>
      </c>
      <c r="V55" s="13" t="s">
        <v>89</v>
      </c>
      <c r="W55" s="13">
        <v>0.43999999761581421</v>
      </c>
    </row>
    <row r="56" spans="1:23" ht="20.100000000000001" customHeight="1">
      <c r="A56" s="22">
        <v>53</v>
      </c>
      <c r="B56" s="25">
        <v>77</v>
      </c>
      <c r="C56" s="38" t="s">
        <v>103</v>
      </c>
      <c r="D56" s="34">
        <f ca="1">VLOOKUP($C56,Sheet2!$B$1:$I$132,2,FALSE)</f>
        <v>6.5999999046325684</v>
      </c>
      <c r="E56" s="27">
        <f ca="1">VLOOKUP($C56,Sheet2!$B$1:$I$132,3,FALSE)</f>
        <v>26.203433990478516</v>
      </c>
      <c r="F56" s="27">
        <f ca="1">VLOOKUP($C56,Sheet2!$B$1:$I$132,4,FALSE)</f>
        <v>16.515325546264648</v>
      </c>
      <c r="G56" s="28">
        <f ca="1">VLOOKUP($C56,Sheet2!$B$1:$I$132,5,FALSE)</f>
        <v>0.5546504710750465</v>
      </c>
      <c r="H56" s="27">
        <f ca="1">VLOOKUP($C56,Sheet2!$B$1:$I$132,6,FALSE)</f>
        <v>18.727388381958008</v>
      </c>
      <c r="I56" s="27">
        <f ca="1">VLOOKUP($C56,Sheet2!$B$1:$I$132,7,FALSE)</f>
        <v>13.659477233886719</v>
      </c>
      <c r="J56" s="28">
        <f ca="1">VLOOKUP($C56,Sheet2!$B$1:$I$132,8,FALSE)</f>
        <v>0.94771762527143888</v>
      </c>
      <c r="K56" s="29"/>
      <c r="O56" s="8" t="s">
        <v>100</v>
      </c>
      <c r="R56" s="16" t="s">
        <v>81</v>
      </c>
      <c r="S56" s="16">
        <v>0.43999999761581421</v>
      </c>
      <c r="V56" s="13" t="s">
        <v>92</v>
      </c>
      <c r="W56" s="13">
        <v>0.43999999761581421</v>
      </c>
    </row>
    <row r="57" spans="1:23" ht="20.100000000000001" customHeight="1">
      <c r="A57" s="22">
        <v>54</v>
      </c>
      <c r="B57" s="25">
        <v>78</v>
      </c>
      <c r="C57" s="38" t="s">
        <v>104</v>
      </c>
      <c r="D57" s="34">
        <f ca="1">VLOOKUP($C57,Sheet2!$B$1:$I$132,2,FALSE)</f>
        <v>0.43999999761581421</v>
      </c>
      <c r="E57" s="27">
        <f ca="1">VLOOKUP($C57,Sheet2!$B$1:$I$132,3,FALSE)</f>
        <v>43.715847015380859</v>
      </c>
      <c r="F57" s="27">
        <f ca="1">VLOOKUP($C57,Sheet2!$B$1:$I$132,4,FALSE)</f>
        <v>19.553506851196289</v>
      </c>
      <c r="G57" s="28">
        <f ca="1">VLOOKUP($C57,Sheet2!$B$1:$I$132,5,FALSE)</f>
        <v>0.1711061865976658</v>
      </c>
      <c r="H57" s="27">
        <f ca="1">VLOOKUP($C57,Sheet2!$B$1:$I$132,6,FALSE)</f>
        <v>29.144081115722656</v>
      </c>
      <c r="I57" s="27">
        <f ca="1">VLOOKUP($C57,Sheet2!$B$1:$I$132,7,FALSE)</f>
        <v>18.467649459838867</v>
      </c>
      <c r="J57" s="28">
        <f ca="1">VLOOKUP($C57,Sheet2!$B$1:$I$132,8,FALSE)</f>
        <v>0.53370937432820653</v>
      </c>
      <c r="K57" s="29"/>
      <c r="O57" s="8" t="s">
        <v>102</v>
      </c>
      <c r="R57" s="16" t="s">
        <v>83</v>
      </c>
      <c r="S57" s="16">
        <v>0.43999999761581421</v>
      </c>
      <c r="V57" s="15" t="s">
        <v>98</v>
      </c>
      <c r="W57" s="15">
        <v>0.43999999761581421</v>
      </c>
    </row>
    <row r="58" spans="1:23" ht="20.100000000000001" customHeight="1">
      <c r="A58" s="22">
        <v>55</v>
      </c>
      <c r="B58" s="25">
        <v>79</v>
      </c>
      <c r="C58" s="38" t="s">
        <v>105</v>
      </c>
      <c r="D58" s="34">
        <f ca="1">VLOOKUP($C58,Sheet2!$B$1:$I$132,2,FALSE)</f>
        <v>6.5999999046325684</v>
      </c>
      <c r="E58" s="27">
        <f ca="1">VLOOKUP($C58,Sheet2!$B$1:$I$132,3,FALSE)</f>
        <v>33.903621673583984</v>
      </c>
      <c r="F58" s="27">
        <f ca="1">VLOOKUP($C58,Sheet2!$B$1:$I$132,4,FALSE)</f>
        <v>19.077425003051758</v>
      </c>
      <c r="G58" s="28">
        <f ca="1">VLOOKUP($C58,Sheet2!$B$1:$I$132,5,FALSE)</f>
        <v>0.40442364941523157</v>
      </c>
      <c r="H58" s="27">
        <f ca="1">VLOOKUP($C58,Sheet2!$B$1:$I$132,6,FALSE)</f>
        <v>21.155721664428711</v>
      </c>
      <c r="I58" s="27">
        <f ca="1">VLOOKUP($C58,Sheet2!$B$1:$I$132,7,FALSE)</f>
        <v>15.392580032348633</v>
      </c>
      <c r="J58" s="28">
        <f ca="1">VLOOKUP($C58,Sheet2!$B$1:$I$132,8,FALSE)</f>
        <v>0.90131119442070817</v>
      </c>
      <c r="K58" s="29"/>
      <c r="O58" s="8" t="s">
        <v>104</v>
      </c>
      <c r="R58" s="16" t="s">
        <v>84</v>
      </c>
      <c r="S58" s="16">
        <v>0.43999999761581421</v>
      </c>
      <c r="V58" s="8" t="s">
        <v>100</v>
      </c>
      <c r="W58" s="8">
        <v>0.43999999761581421</v>
      </c>
    </row>
    <row r="59" spans="1:23" s="16" customFormat="1" ht="20.100000000000001" customHeight="1">
      <c r="A59" s="22">
        <v>56</v>
      </c>
      <c r="B59" s="25">
        <v>80</v>
      </c>
      <c r="C59" s="38" t="s">
        <v>106</v>
      </c>
      <c r="D59" s="34">
        <f ca="1">VLOOKUP($C59,Sheet2!$B$1:$I$132,2,FALSE)</f>
        <v>0.43999999761581421</v>
      </c>
      <c r="E59" s="27">
        <f ca="1">VLOOKUP($C59,Sheet2!$B$1:$I$132,3,FALSE)</f>
        <v>44.55657958984375</v>
      </c>
      <c r="F59" s="27">
        <f ca="1">VLOOKUP($C59,Sheet2!$B$1:$I$132,4,FALSE)</f>
        <v>19.619384765625</v>
      </c>
      <c r="G59" s="28">
        <f ca="1">VLOOKUP($C59,Sheet2!$B$1:$I$132,5,FALSE)</f>
        <v>0.15839915089723541</v>
      </c>
      <c r="H59" s="27">
        <f ca="1">VLOOKUP($C59,Sheet2!$B$1:$I$132,6,FALSE)</f>
        <v>30.237651824951172</v>
      </c>
      <c r="I59" s="27">
        <f ca="1">VLOOKUP($C59,Sheet2!$B$1:$I$132,7,FALSE)</f>
        <v>18.532041549682617</v>
      </c>
      <c r="J59" s="28">
        <f ca="1">VLOOKUP($C59,Sheet2!$B$1:$I$132,8,FALSE)</f>
        <v>0.48761413403922133</v>
      </c>
      <c r="K59" s="29"/>
      <c r="L59" s="8"/>
      <c r="O59" s="16" t="s">
        <v>106</v>
      </c>
      <c r="R59" s="16" t="s">
        <v>86</v>
      </c>
      <c r="S59" s="16">
        <v>0.43999999761581421</v>
      </c>
      <c r="V59" s="8" t="s">
        <v>102</v>
      </c>
      <c r="W59" s="8">
        <v>0.43999999761581421</v>
      </c>
    </row>
    <row r="60" spans="1:23" s="16" customFormat="1" ht="20.100000000000001" customHeight="1">
      <c r="A60" s="22">
        <v>57</v>
      </c>
      <c r="B60" s="25">
        <v>81</v>
      </c>
      <c r="C60" s="38" t="s">
        <v>107</v>
      </c>
      <c r="D60" s="34">
        <f ca="1">VLOOKUP($C60,Sheet2!$B$1:$I$132,2,FALSE)</f>
        <v>6.5999999046325684</v>
      </c>
      <c r="E60" s="27">
        <f ca="1">VLOOKUP($C60,Sheet2!$B$1:$I$132,3,FALSE)</f>
        <v>31.263389587402344</v>
      </c>
      <c r="F60" s="27">
        <f ca="1">VLOOKUP($C60,Sheet2!$B$1:$I$132,4,FALSE)</f>
        <v>18.330886840820313</v>
      </c>
      <c r="G60" s="28">
        <f ca="1">VLOOKUP($C60,Sheet2!$B$1:$I$132,5,FALSE)</f>
        <v>0.45377523141340981</v>
      </c>
      <c r="H60" s="27">
        <f ca="1">VLOOKUP($C60,Sheet2!$B$1:$I$132,6,FALSE)</f>
        <v>20.444972991943359</v>
      </c>
      <c r="I60" s="27">
        <f ca="1">VLOOKUP($C60,Sheet2!$B$1:$I$132,7,FALSE)</f>
        <v>14.896809577941895</v>
      </c>
      <c r="J60" s="28">
        <f ca="1">VLOOKUP($C60,Sheet2!$B$1:$I$132,8,FALSE)</f>
        <v>0.92306914079382951</v>
      </c>
      <c r="K60" s="29"/>
      <c r="L60" s="8"/>
      <c r="O60" s="16" t="s">
        <v>108</v>
      </c>
      <c r="R60" s="16" t="s">
        <v>88</v>
      </c>
      <c r="S60" s="16">
        <v>0.43999999761581421</v>
      </c>
      <c r="V60" s="8" t="s">
        <v>104</v>
      </c>
      <c r="W60" s="8">
        <v>0.43999999761581421</v>
      </c>
    </row>
    <row r="61" spans="1:23" s="16" customFormat="1" ht="20.100000000000001" customHeight="1">
      <c r="A61" s="22">
        <v>58</v>
      </c>
      <c r="B61" s="25">
        <v>82</v>
      </c>
      <c r="C61" s="38" t="s">
        <v>108</v>
      </c>
      <c r="D61" s="34">
        <f ca="1">VLOOKUP($C61,Sheet2!$B$1:$I$132,2,FALSE)</f>
        <v>0.43999999761581421</v>
      </c>
      <c r="E61" s="27">
        <f ca="1">VLOOKUP($C61,Sheet2!$B$1:$I$132,3,FALSE)</f>
        <v>44.313400268554688</v>
      </c>
      <c r="F61" s="27">
        <f ca="1">VLOOKUP($C61,Sheet2!$B$1:$I$132,4,FALSE)</f>
        <v>19.600872039794922</v>
      </c>
      <c r="G61" s="28">
        <f ca="1">VLOOKUP($C61,Sheet2!$B$1:$I$132,5,FALSE)</f>
        <v>0.16204359932150464</v>
      </c>
      <c r="H61" s="27">
        <f ca="1">VLOOKUP($C61,Sheet2!$B$1:$I$132,6,FALSE)</f>
        <v>29.90142822265625</v>
      </c>
      <c r="I61" s="27">
        <f ca="1">VLOOKUP($C61,Sheet2!$B$1:$I$132,7,FALSE)</f>
        <v>18.513935089111328</v>
      </c>
      <c r="J61" s="28">
        <f ca="1">VLOOKUP($C61,Sheet2!$B$1:$I$132,8,FALSE)</f>
        <v>0.501238846548829</v>
      </c>
      <c r="K61" s="29"/>
      <c r="L61" s="8"/>
      <c r="O61" s="16" t="s">
        <v>110</v>
      </c>
      <c r="R61" s="16" t="s">
        <v>89</v>
      </c>
      <c r="S61" s="16">
        <v>0.43999999761581421</v>
      </c>
      <c r="V61" s="16" t="s">
        <v>106</v>
      </c>
      <c r="W61" s="16">
        <v>0.43999999761581421</v>
      </c>
    </row>
    <row r="62" spans="1:23" s="16" customFormat="1" ht="20.100000000000001" customHeight="1">
      <c r="A62" s="22">
        <v>59</v>
      </c>
      <c r="B62" s="25">
        <v>83</v>
      </c>
      <c r="C62" s="38" t="s">
        <v>109</v>
      </c>
      <c r="D62" s="34">
        <f ca="1">VLOOKUP($C62,Sheet2!$B$1:$I$132,2,FALSE)</f>
        <v>6.5999999046325684</v>
      </c>
      <c r="E62" s="27">
        <f ca="1">VLOOKUP($C62,Sheet2!$B$1:$I$132,3,FALSE)</f>
        <v>36.477630615234375</v>
      </c>
      <c r="F62" s="27">
        <f ca="1">VLOOKUP($C62,Sheet2!$B$1:$I$132,4,FALSE)</f>
        <v>19.694545745849609</v>
      </c>
      <c r="G62" s="28">
        <f ca="1">VLOOKUP($C62,Sheet2!$B$1:$I$132,5,FALSE)</f>
        <v>0.35894619686910367</v>
      </c>
      <c r="H62" s="27">
        <f ca="1">VLOOKUP($C62,Sheet2!$B$1:$I$132,6,FALSE)</f>
        <v>21.777587890625</v>
      </c>
      <c r="I62" s="27">
        <f ca="1">VLOOKUP($C62,Sheet2!$B$1:$I$132,7,FALSE)</f>
        <v>15.797341346740723</v>
      </c>
      <c r="J62" s="28">
        <f ca="1">VLOOKUP($C62,Sheet2!$B$1:$I$132,8,FALSE)</f>
        <v>0.87376130626290671</v>
      </c>
      <c r="K62" s="29"/>
      <c r="L62" s="8"/>
      <c r="O62" s="16" t="s">
        <v>112</v>
      </c>
      <c r="R62" s="16" t="s">
        <v>92</v>
      </c>
      <c r="S62" s="16">
        <v>0.43999999761581421</v>
      </c>
      <c r="V62" s="16" t="s">
        <v>108</v>
      </c>
      <c r="W62" s="16">
        <v>0.43999999761581421</v>
      </c>
    </row>
    <row r="63" spans="1:23" s="16" customFormat="1" ht="20.100000000000001" customHeight="1">
      <c r="A63" s="22">
        <v>60</v>
      </c>
      <c r="B63" s="25">
        <v>85</v>
      </c>
      <c r="C63" s="38" t="s">
        <v>110</v>
      </c>
      <c r="D63" s="34">
        <f ca="1">VLOOKUP($C63,Sheet2!$B$1:$I$132,2,FALSE)</f>
        <v>0.43999999761581421</v>
      </c>
      <c r="E63" s="27">
        <f ca="1">VLOOKUP($C63,Sheet2!$B$1:$I$132,3,FALSE)</f>
        <v>44.761005401611328</v>
      </c>
      <c r="F63" s="27">
        <f ca="1">VLOOKUP($C63,Sheet2!$B$1:$I$132,4,FALSE)</f>
        <v>19.634576797485352</v>
      </c>
      <c r="G63" s="28">
        <f ca="1">VLOOKUP($C63,Sheet2!$B$1:$I$132,5,FALSE)</f>
        <v>0.15535364699723556</v>
      </c>
      <c r="H63" s="27">
        <f ca="1">VLOOKUP($C63,Sheet2!$B$1:$I$132,6,FALSE)</f>
        <v>30.533740997314453</v>
      </c>
      <c r="I63" s="27">
        <f ca="1">VLOOKUP($C63,Sheet2!$B$1:$I$132,7,FALSE)</f>
        <v>18.546909332275391</v>
      </c>
      <c r="J63" s="28">
        <f ca="1">VLOOKUP($C63,Sheet2!$B$1:$I$132,8,FALSE)</f>
        <v>0.47597786432670863</v>
      </c>
      <c r="K63" s="29"/>
      <c r="L63" s="8"/>
      <c r="O63" s="16" t="s">
        <v>114</v>
      </c>
      <c r="R63" s="16" t="s">
        <v>95</v>
      </c>
      <c r="S63" s="16">
        <v>0.43999999761581421</v>
      </c>
      <c r="V63" s="16" t="s">
        <v>110</v>
      </c>
      <c r="W63" s="16">
        <v>0.43999999761581421</v>
      </c>
    </row>
    <row r="64" spans="1:23" s="16" customFormat="1" ht="20.100000000000001" customHeight="1">
      <c r="A64" s="22">
        <v>61</v>
      </c>
      <c r="B64" s="25">
        <v>87</v>
      </c>
      <c r="C64" s="38" t="s">
        <v>111</v>
      </c>
      <c r="D64" s="34">
        <f ca="1">VLOOKUP($C64,Sheet2!$B$1:$I$132,2,FALSE)</f>
        <v>6.5999999046325684</v>
      </c>
      <c r="E64" s="27">
        <f ca="1">VLOOKUP($C64,Sheet2!$B$1:$I$132,3,FALSE)</f>
        <v>33.428268432617188</v>
      </c>
      <c r="F64" s="27">
        <f ca="1">VLOOKUP($C64,Sheet2!$B$1:$I$132,4,FALSE)</f>
        <v>18.952001571655273</v>
      </c>
      <c r="G64" s="28">
        <f ca="1">VLOOKUP($C64,Sheet2!$B$1:$I$132,5,FALSE)</f>
        <v>0.41311206277070894</v>
      </c>
      <c r="H64" s="27">
        <f ca="1">VLOOKUP($C64,Sheet2!$B$1:$I$132,6,FALSE)</f>
        <v>21.034587860107422</v>
      </c>
      <c r="I64" s="27">
        <f ca="1">VLOOKUP($C64,Sheet2!$B$1:$I$132,7,FALSE)</f>
        <v>15.309776306152344</v>
      </c>
      <c r="J64" s="28">
        <f ca="1">VLOOKUP($C64,Sheet2!$B$1:$I$132,8,FALSE)</f>
        <v>0.90568638663755452</v>
      </c>
      <c r="K64" s="29"/>
      <c r="L64" s="8"/>
      <c r="O64" s="16" t="s">
        <v>116</v>
      </c>
      <c r="R64" s="16" t="s">
        <v>98</v>
      </c>
      <c r="S64" s="16">
        <v>0.43999999761581421</v>
      </c>
      <c r="V64" s="16" t="s">
        <v>112</v>
      </c>
      <c r="W64" s="16">
        <v>0.43999999761581421</v>
      </c>
    </row>
    <row r="65" spans="1:23" s="16" customFormat="1" ht="20.100000000000001" customHeight="1">
      <c r="A65" s="22">
        <v>62</v>
      </c>
      <c r="B65" s="25">
        <v>88</v>
      </c>
      <c r="C65" s="38" t="s">
        <v>112</v>
      </c>
      <c r="D65" s="34">
        <f ca="1">VLOOKUP($C65,Sheet2!$B$1:$I$132,2,FALSE)</f>
        <v>0.43999999761581421</v>
      </c>
      <c r="E65" s="27">
        <f ca="1">VLOOKUP($C65,Sheet2!$B$1:$I$132,3,FALSE)</f>
        <v>44.515621185302734</v>
      </c>
      <c r="F65" s="27">
        <f ca="1">VLOOKUP($C65,Sheet2!$B$1:$I$132,4,FALSE)</f>
        <v>19.616361618041992</v>
      </c>
      <c r="G65" s="28">
        <f ca="1">VLOOKUP($C65,Sheet2!$B$1:$I$132,5,FALSE)</f>
        <v>0.15901265103227175</v>
      </c>
      <c r="H65" s="27">
        <f ca="1">VLOOKUP($C65,Sheet2!$B$1:$I$132,6,FALSE)</f>
        <v>30.179777145385742</v>
      </c>
      <c r="I65" s="27">
        <f ca="1">VLOOKUP($C65,Sheet2!$B$1:$I$132,7,FALSE)</f>
        <v>18.529085159301758</v>
      </c>
      <c r="J65" s="28">
        <f ca="1">VLOOKUP($C65,Sheet2!$B$1:$I$132,8,FALSE)</f>
        <v>0.48993054524571517</v>
      </c>
      <c r="K65" s="29"/>
      <c r="L65" s="8"/>
      <c r="O65" s="16" t="s">
        <v>118</v>
      </c>
      <c r="R65" s="16" t="s">
        <v>100</v>
      </c>
      <c r="S65" s="16">
        <v>0.43999999761581421</v>
      </c>
      <c r="V65" s="16" t="s">
        <v>114</v>
      </c>
      <c r="W65" s="16">
        <v>0.43999999761581421</v>
      </c>
    </row>
    <row r="66" spans="1:23" s="16" customFormat="1" ht="20.100000000000001" customHeight="1">
      <c r="A66" s="22">
        <v>63</v>
      </c>
      <c r="B66" s="25">
        <v>89</v>
      </c>
      <c r="C66" s="38" t="s">
        <v>113</v>
      </c>
      <c r="D66" s="34">
        <f ca="1">VLOOKUP($C66,Sheet2!$B$1:$I$132,2,FALSE)</f>
        <v>6.5999999046325684</v>
      </c>
      <c r="E66" s="27">
        <f ca="1">VLOOKUP($C66,Sheet2!$B$1:$I$132,3,FALSE)</f>
        <v>42.810249328613281</v>
      </c>
      <c r="F66" s="27">
        <f ca="1">VLOOKUP($C66,Sheet2!$B$1:$I$132,4,FALSE)</f>
        <v>20.843284606933594</v>
      </c>
      <c r="G66" s="28">
        <f ca="1">VLOOKUP($C66,Sheet2!$B$1:$I$132,5,FALSE)</f>
        <v>0.25839153016050553</v>
      </c>
      <c r="H66" s="27">
        <f ca="1">VLOOKUP($C66,Sheet2!$B$1:$I$132,6,FALSE)</f>
        <v>23.402200698852539</v>
      </c>
      <c r="I66" s="27">
        <f ca="1">VLOOKUP($C66,Sheet2!$B$1:$I$132,7,FALSE)</f>
        <v>16.540996551513672</v>
      </c>
      <c r="J66" s="28">
        <f ca="1">VLOOKUP($C66,Sheet2!$B$1:$I$132,8,FALSE)</f>
        <v>0.77078072545817766</v>
      </c>
      <c r="K66" s="29"/>
      <c r="L66" s="8"/>
      <c r="O66" s="16" t="s">
        <v>120</v>
      </c>
      <c r="R66" s="16" t="s">
        <v>102</v>
      </c>
      <c r="S66" s="16">
        <v>0.43999999761581421</v>
      </c>
      <c r="V66" s="16" t="s">
        <v>116</v>
      </c>
      <c r="W66" s="16">
        <v>0.43999999761581421</v>
      </c>
    </row>
    <row r="67" spans="1:23" s="16" customFormat="1" ht="20.100000000000001" customHeight="1">
      <c r="A67" s="22">
        <v>64</v>
      </c>
      <c r="B67" s="25">
        <v>90</v>
      </c>
      <c r="C67" s="38" t="s">
        <v>114</v>
      </c>
      <c r="D67" s="34">
        <f ca="1">VLOOKUP($C67,Sheet2!$B$1:$I$132,2,FALSE)</f>
        <v>0.43999999761581421</v>
      </c>
      <c r="E67" s="27">
        <f ca="1">VLOOKUP($C67,Sheet2!$B$1:$I$132,3,FALSE)</f>
        <v>45.164394378662109</v>
      </c>
      <c r="F67" s="27">
        <f ca="1">VLOOKUP($C67,Sheet2!$B$1:$I$132,4,FALSE)</f>
        <v>19.663421630859375</v>
      </c>
      <c r="G67" s="28">
        <f ca="1">VLOOKUP($C67,Sheet2!$B$1:$I$132,5,FALSE)</f>
        <v>0.14938917470949531</v>
      </c>
      <c r="H67" s="27">
        <f ca="1">VLOOKUP($C67,Sheet2!$B$1:$I$132,6,FALSE)</f>
        <v>31.156337738037109</v>
      </c>
      <c r="I67" s="27">
        <f ca="1">VLOOKUP($C67,Sheet2!$B$1:$I$132,7,FALSE)</f>
        <v>18.575166702270508</v>
      </c>
      <c r="J67" s="28">
        <f ca="1">VLOOKUP($C67,Sheet2!$B$1:$I$132,8,FALSE)</f>
        <v>0.45252767769805946</v>
      </c>
      <c r="K67" s="29"/>
      <c r="L67" s="8"/>
      <c r="O67" s="16" t="s">
        <v>122</v>
      </c>
      <c r="R67" s="16" t="s">
        <v>104</v>
      </c>
      <c r="S67" s="16">
        <v>0.43999999761581421</v>
      </c>
      <c r="V67" s="16" t="s">
        <v>118</v>
      </c>
      <c r="W67" s="16">
        <v>0.43999999761581421</v>
      </c>
    </row>
    <row r="68" spans="1:23" s="16" customFormat="1" ht="20.100000000000001" customHeight="1">
      <c r="A68" s="22">
        <v>65</v>
      </c>
      <c r="B68" s="25">
        <v>91</v>
      </c>
      <c r="C68" s="38" t="s">
        <v>115</v>
      </c>
      <c r="D68" s="34">
        <f ca="1">VLOOKUP($C68,Sheet2!$B$1:$I$132,2,FALSE)</f>
        <v>6.5999999046325684</v>
      </c>
      <c r="E68" s="27">
        <f ca="1">VLOOKUP($C68,Sheet2!$B$1:$I$132,3,FALSE)</f>
        <v>38.668769836425781</v>
      </c>
      <c r="F68" s="27">
        <f ca="1">VLOOKUP($C68,Sheet2!$B$1:$I$132,4,FALSE)</f>
        <v>20.145614624023438</v>
      </c>
      <c r="G68" s="28">
        <f ca="1">VLOOKUP($C68,Sheet2!$B$1:$I$132,5,FALSE)</f>
        <v>0.32234995778662956</v>
      </c>
      <c r="H68" s="27">
        <f ca="1">VLOOKUP($C68,Sheet2!$B$1:$I$132,6,FALSE)</f>
        <v>22.291780471801758</v>
      </c>
      <c r="I68" s="27">
        <f ca="1">VLOOKUP($C68,Sheet2!$B$1:$I$132,7,FALSE)</f>
        <v>16.090648651123047</v>
      </c>
      <c r="J68" s="28">
        <f ca="1">VLOOKUP($C68,Sheet2!$B$1:$I$132,8,FALSE)</f>
        <v>0.84448021370542226</v>
      </c>
      <c r="K68" s="29"/>
      <c r="L68" s="8"/>
      <c r="O68" s="16" t="s">
        <v>124</v>
      </c>
      <c r="R68" s="16" t="s">
        <v>106</v>
      </c>
      <c r="S68" s="16">
        <v>0.43999999761581421</v>
      </c>
      <c r="V68" s="16" t="s">
        <v>120</v>
      </c>
      <c r="W68" s="16">
        <v>0.43999999761581421</v>
      </c>
    </row>
    <row r="69" spans="1:23" s="16" customFormat="1" ht="20.100000000000001" customHeight="1">
      <c r="A69" s="22">
        <v>66</v>
      </c>
      <c r="B69" s="25">
        <v>92</v>
      </c>
      <c r="C69" s="38" t="s">
        <v>116</v>
      </c>
      <c r="D69" s="34">
        <f ca="1">VLOOKUP($C69,Sheet2!$B$1:$I$132,2,FALSE)</f>
        <v>0.43999999761581421</v>
      </c>
      <c r="E69" s="27">
        <f ca="1">VLOOKUP($C69,Sheet2!$B$1:$I$132,3,FALSE)</f>
        <v>44.914424896240234</v>
      </c>
      <c r="F69" s="27">
        <f ca="1">VLOOKUP($C69,Sheet2!$B$1:$I$132,4,FALSE)</f>
        <v>19.645635604858398</v>
      </c>
      <c r="G69" s="28">
        <f ca="1">VLOOKUP($C69,Sheet2!$B$1:$I$132,5,FALSE)</f>
        <v>0.15307634137425205</v>
      </c>
      <c r="H69" s="27">
        <f ca="1">VLOOKUP($C69,Sheet2!$B$1:$I$132,6,FALSE)</f>
        <v>30.764474868774414</v>
      </c>
      <c r="I69" s="27">
        <f ca="1">VLOOKUP($C69,Sheet2!$B$1:$I$132,7,FALSE)</f>
        <v>18.557741165161133</v>
      </c>
      <c r="J69" s="28">
        <f ca="1">VLOOKUP($C69,Sheet2!$B$1:$I$132,8,FALSE)</f>
        <v>0.46712744220120866</v>
      </c>
      <c r="K69" s="29"/>
      <c r="L69" s="8"/>
      <c r="O69" s="16" t="s">
        <v>126</v>
      </c>
      <c r="R69" s="16" t="s">
        <v>108</v>
      </c>
      <c r="S69" s="16">
        <v>0.43999999761581421</v>
      </c>
      <c r="V69" s="16" t="s">
        <v>122</v>
      </c>
      <c r="W69" s="16">
        <v>0.43999999761581421</v>
      </c>
    </row>
    <row r="70" spans="1:23" s="16" customFormat="1" ht="20.100000000000001" customHeight="1">
      <c r="A70" s="22">
        <v>67</v>
      </c>
      <c r="B70" s="25">
        <v>93</v>
      </c>
      <c r="C70" s="38" t="s">
        <v>117</v>
      </c>
      <c r="D70" s="34">
        <f ca="1">VLOOKUP($C70,Sheet2!$B$1:$I$132,2,FALSE)</f>
        <v>6.5999999046325684</v>
      </c>
      <c r="E70" s="27">
        <f ca="1">VLOOKUP($C70,Sheet2!$B$1:$I$132,3,FALSE)</f>
        <v>42.232528686523438</v>
      </c>
      <c r="F70" s="27">
        <f ca="1">VLOOKUP($C70,Sheet2!$B$1:$I$132,4,FALSE)</f>
        <v>20.756690979003906</v>
      </c>
      <c r="G70" s="28">
        <f ca="1">VLOOKUP($C70,Sheet2!$B$1:$I$132,5,FALSE)</f>
        <v>0.26691644832539685</v>
      </c>
      <c r="H70" s="27">
        <f ca="1">VLOOKUP($C70,Sheet2!$B$1:$I$132,6,FALSE)</f>
        <v>23.224664688110352</v>
      </c>
      <c r="I70" s="27">
        <f ca="1">VLOOKUP($C70,Sheet2!$B$1:$I$132,7,FALSE)</f>
        <v>16.485267639160156</v>
      </c>
      <c r="J70" s="28">
        <f ca="1">VLOOKUP($C70,Sheet2!$B$1:$I$132,8,FALSE)</f>
        <v>0.78271254044288452</v>
      </c>
      <c r="K70" s="29"/>
      <c r="L70" s="8"/>
      <c r="O70" s="16" t="s">
        <v>128</v>
      </c>
      <c r="R70" s="16" t="s">
        <v>110</v>
      </c>
      <c r="S70" s="16">
        <v>0.43999999761581421</v>
      </c>
      <c r="V70" s="16" t="s">
        <v>124</v>
      </c>
      <c r="W70" s="16">
        <v>0.43999999761581421</v>
      </c>
    </row>
    <row r="71" spans="1:23" s="16" customFormat="1" ht="20.100000000000001" customHeight="1">
      <c r="A71" s="22">
        <v>68</v>
      </c>
      <c r="B71" s="25">
        <v>94</v>
      </c>
      <c r="C71" s="38" t="s">
        <v>118</v>
      </c>
      <c r="D71" s="34">
        <f ca="1">VLOOKUP($C71,Sheet2!$B$1:$I$132,2,FALSE)</f>
        <v>0.43999999761581421</v>
      </c>
      <c r="E71" s="27">
        <f ca="1">VLOOKUP($C71,Sheet2!$B$1:$I$132,3,FALSE)</f>
        <v>45.132129669189453</v>
      </c>
      <c r="F71" s="27">
        <f ca="1">VLOOKUP($C71,Sheet2!$B$1:$I$132,4,FALSE)</f>
        <v>19.661090850830078</v>
      </c>
      <c r="G71" s="28">
        <f ca="1">VLOOKUP($C71,Sheet2!$B$1:$I$132,5,FALSE)</f>
        <v>0.14986208685964694</v>
      </c>
      <c r="H71" s="27">
        <f ca="1">VLOOKUP($C71,Sheet2!$B$1:$I$132,6,FALSE)</f>
        <v>31.104673385620117</v>
      </c>
      <c r="I71" s="27">
        <f ca="1">VLOOKUP($C71,Sheet2!$B$1:$I$132,7,FALSE)</f>
        <v>18.572881698608398</v>
      </c>
      <c r="J71" s="28">
        <f ca="1">VLOOKUP($C71,Sheet2!$B$1:$I$132,8,FALSE)</f>
        <v>0.45441893867345723</v>
      </c>
      <c r="K71" s="29"/>
      <c r="L71" s="8"/>
      <c r="O71" s="16" t="s">
        <v>27</v>
      </c>
      <c r="R71" s="16" t="s">
        <v>112</v>
      </c>
      <c r="S71" s="16">
        <v>0.43999999761581421</v>
      </c>
      <c r="V71" s="16" t="s">
        <v>126</v>
      </c>
      <c r="W71" s="16">
        <v>0.43999999761581421</v>
      </c>
    </row>
    <row r="72" spans="1:23" s="16" customFormat="1" ht="20.100000000000001" customHeight="1">
      <c r="A72" s="22">
        <v>69</v>
      </c>
      <c r="B72" s="25">
        <v>95</v>
      </c>
      <c r="C72" s="38" t="s">
        <v>119</v>
      </c>
      <c r="D72" s="34">
        <f ca="1">VLOOKUP($C72,Sheet2!$B$1:$I$132,2,FALSE)</f>
        <v>6.5999999046325684</v>
      </c>
      <c r="E72" s="27">
        <f ca="1">VLOOKUP($C72,Sheet2!$B$1:$I$132,3,FALSE)</f>
        <v>47.185951232910156</v>
      </c>
      <c r="F72" s="27">
        <f ca="1">VLOOKUP($C72,Sheet2!$B$1:$I$132,4,FALSE)</f>
        <v>21.405130386352539</v>
      </c>
      <c r="G72" s="28">
        <f ca="1">VLOOKUP($C72,Sheet2!$B$1:$I$132,5,FALSE)</f>
        <v>0.19774195178131362</v>
      </c>
      <c r="H72" s="27">
        <f ca="1">VLOOKUP($C72,Sheet2!$B$1:$I$132,6,FALSE)</f>
        <v>25.247146606445313</v>
      </c>
      <c r="I72" s="27">
        <f ca="1">VLOOKUP($C72,Sheet2!$B$1:$I$132,7,FALSE)</f>
        <v>16.902088165283203</v>
      </c>
      <c r="J72" s="28">
        <f ca="1">VLOOKUP($C72,Sheet2!$B$1:$I$132,8,FALSE)</f>
        <v>0.65980874929853617</v>
      </c>
      <c r="K72" s="29"/>
      <c r="L72" s="8"/>
      <c r="O72" s="16" t="s">
        <v>66</v>
      </c>
      <c r="R72" s="16" t="s">
        <v>114</v>
      </c>
      <c r="S72" s="16">
        <v>0.43999999761581421</v>
      </c>
      <c r="V72" s="16" t="s">
        <v>128</v>
      </c>
      <c r="W72" s="16">
        <v>0.43999999761581421</v>
      </c>
    </row>
    <row r="73" spans="1:23" s="16" customFormat="1" ht="20.100000000000001" customHeight="1">
      <c r="A73" s="22">
        <v>70</v>
      </c>
      <c r="B73" s="25">
        <v>96</v>
      </c>
      <c r="C73" s="38" t="s">
        <v>120</v>
      </c>
      <c r="D73" s="34">
        <f ca="1">VLOOKUP($C73,Sheet2!$B$1:$I$132,2,FALSE)</f>
        <v>0.43999999761581421</v>
      </c>
      <c r="E73" s="27">
        <f ca="1">VLOOKUP($C73,Sheet2!$B$1:$I$132,3,FALSE)</f>
        <v>45.384563446044922</v>
      </c>
      <c r="F73" s="27">
        <f ca="1">VLOOKUP($C73,Sheet2!$B$1:$I$132,4,FALSE)</f>
        <v>19.678586959838867</v>
      </c>
      <c r="G73" s="28">
        <f ca="1">VLOOKUP($C73,Sheet2!$B$1:$I$132,5,FALSE)</f>
        <v>0.14615992619087093</v>
      </c>
      <c r="H73" s="27">
        <f ca="1">VLOOKUP($C73,Sheet2!$B$1:$I$132,6,FALSE)</f>
        <v>31.518787384033203</v>
      </c>
      <c r="I73" s="27">
        <f ca="1">VLOOKUP($C73,Sheet2!$B$1:$I$132,7,FALSE)</f>
        <v>18.590032577514648</v>
      </c>
      <c r="J73" s="28">
        <f ca="1">VLOOKUP($C73,Sheet2!$B$1:$I$132,8,FALSE)</f>
        <v>0.43946724348837513</v>
      </c>
      <c r="K73" s="29"/>
      <c r="L73" s="8"/>
      <c r="O73" s="16" t="s">
        <v>75</v>
      </c>
      <c r="R73" s="16" t="s">
        <v>116</v>
      </c>
      <c r="S73" s="16">
        <v>0.43999999761581421</v>
      </c>
      <c r="V73" s="16" t="s">
        <v>27</v>
      </c>
      <c r="W73" s="16">
        <v>0.43999999761581421</v>
      </c>
    </row>
    <row r="74" spans="1:23" s="16" customFormat="1" ht="20.100000000000001" customHeight="1">
      <c r="A74" s="22">
        <v>71</v>
      </c>
      <c r="B74" s="25">
        <v>97</v>
      </c>
      <c r="C74" s="38" t="s">
        <v>121</v>
      </c>
      <c r="D74" s="34">
        <f ca="1">VLOOKUP($C74,Sheet2!$B$1:$I$132,2,FALSE)</f>
        <v>6.5999999046325684</v>
      </c>
      <c r="E74" s="27">
        <f ca="1">VLOOKUP($C74,Sheet2!$B$1:$I$132,3,FALSE)</f>
        <v>45.941490173339844</v>
      </c>
      <c r="F74" s="27">
        <f ca="1">VLOOKUP($C74,Sheet2!$B$1:$I$132,4,FALSE)</f>
        <v>21.260932922363281</v>
      </c>
      <c r="G74" s="28">
        <f ca="1">VLOOKUP($C74,Sheet2!$B$1:$I$132,5,FALSE)</f>
        <v>0.21430877745312304</v>
      </c>
      <c r="H74" s="27">
        <f ca="1">VLOOKUP($C74,Sheet2!$B$1:$I$132,6,FALSE)</f>
        <v>24.606857299804688</v>
      </c>
      <c r="I74" s="27">
        <f ca="1">VLOOKUP($C74,Sheet2!$B$1:$I$132,7,FALSE)</f>
        <v>16.809438705444336</v>
      </c>
      <c r="J74" s="28">
        <f ca="1">VLOOKUP($C74,Sheet2!$B$1:$I$132,8,FALSE)</f>
        <v>0.69529467436368397</v>
      </c>
      <c r="K74" s="29"/>
      <c r="L74" s="8"/>
      <c r="O74" s="16" t="s">
        <v>136</v>
      </c>
      <c r="R74" s="16" t="s">
        <v>118</v>
      </c>
      <c r="S74" s="16">
        <v>0.43999999761581421</v>
      </c>
      <c r="V74" s="16" t="s">
        <v>66</v>
      </c>
      <c r="W74" s="16">
        <v>0.43999999761581421</v>
      </c>
    </row>
    <row r="75" spans="1:23" s="16" customFormat="1" ht="20.100000000000001" customHeight="1">
      <c r="A75" s="22">
        <v>72</v>
      </c>
      <c r="B75" s="25">
        <v>98</v>
      </c>
      <c r="C75" s="38" t="s">
        <v>122</v>
      </c>
      <c r="D75" s="34">
        <f ca="1">VLOOKUP($C75,Sheet2!$B$1:$I$132,2,FALSE)</f>
        <v>0.43999999761581421</v>
      </c>
      <c r="E75" s="27">
        <f ca="1">VLOOKUP($C75,Sheet2!$B$1:$I$132,3,FALSE)</f>
        <v>45.325828552246094</v>
      </c>
      <c r="F75" s="27">
        <f ca="1">VLOOKUP($C75,Sheet2!$B$1:$I$132,4,FALSE)</f>
        <v>19.674617767333984</v>
      </c>
      <c r="G75" s="28">
        <f ca="1">VLOOKUP($C75,Sheet2!$B$1:$I$132,5,FALSE)</f>
        <v>0.1470203544132424</v>
      </c>
      <c r="H75" s="27">
        <f ca="1">VLOOKUP($C75,Sheet2!$B$1:$I$132,6,FALSE)</f>
        <v>31.420427322387695</v>
      </c>
      <c r="I75" s="27">
        <f ca="1">VLOOKUP($C75,Sheet2!$B$1:$I$132,7,FALSE)</f>
        <v>18.586141586303711</v>
      </c>
      <c r="J75" s="28">
        <f ca="1">VLOOKUP($C75,Sheet2!$B$1:$I$132,8,FALSE)</f>
        <v>0.44297210058912356</v>
      </c>
      <c r="K75" s="29"/>
      <c r="L75" s="8"/>
      <c r="O75" s="16" t="s">
        <v>137</v>
      </c>
      <c r="R75" s="16" t="s">
        <v>120</v>
      </c>
      <c r="S75" s="16">
        <v>0.43999999761581421</v>
      </c>
      <c r="V75" s="16" t="s">
        <v>75</v>
      </c>
      <c r="W75" s="16">
        <v>0.43999999761581421</v>
      </c>
    </row>
    <row r="76" spans="1:23" s="16" customFormat="1" ht="20.100000000000001" customHeight="1">
      <c r="A76" s="22">
        <v>73</v>
      </c>
      <c r="B76" s="25">
        <v>99</v>
      </c>
      <c r="C76" s="38" t="s">
        <v>123</v>
      </c>
      <c r="D76" s="34">
        <f ca="1">VLOOKUP($C76,Sheet2!$B$1:$I$132,2,FALSE)</f>
        <v>6.5999999046325684</v>
      </c>
      <c r="E76" s="27">
        <f ca="1">VLOOKUP($C76,Sheet2!$B$1:$I$132,3,FALSE)</f>
        <v>41.223064422607422</v>
      </c>
      <c r="F76" s="27">
        <f ca="1">VLOOKUP($C76,Sheet2!$B$1:$I$132,4,FALSE)</f>
        <v>20.597494125366211</v>
      </c>
      <c r="G76" s="28">
        <f ca="1">VLOOKUP($C76,Sheet2!$B$1:$I$132,5,FALSE)</f>
        <v>0.28211610113050734</v>
      </c>
      <c r="H76" s="27">
        <f ca="1">VLOOKUP($C76,Sheet2!$B$1:$I$132,6,FALSE)</f>
        <v>22.936792373657227</v>
      </c>
      <c r="I76" s="27">
        <f ca="1">VLOOKUP($C76,Sheet2!$B$1:$I$132,7,FALSE)</f>
        <v>16.382709503173828</v>
      </c>
      <c r="J76" s="28">
        <f ca="1">VLOOKUP($C76,Sheet2!$B$1:$I$132,8,FALSE)</f>
        <v>0.80220176384093167</v>
      </c>
      <c r="K76" s="29"/>
      <c r="L76" s="8"/>
      <c r="O76" s="16" t="s">
        <v>77</v>
      </c>
      <c r="R76" s="16" t="s">
        <v>122</v>
      </c>
      <c r="S76" s="16">
        <v>0.43999999761581421</v>
      </c>
      <c r="V76" s="16" t="s">
        <v>136</v>
      </c>
      <c r="W76" s="16">
        <v>0.43999999761581421</v>
      </c>
    </row>
    <row r="77" spans="1:23" s="16" customFormat="1" ht="20.100000000000001" customHeight="1">
      <c r="A77" s="22">
        <v>74</v>
      </c>
      <c r="B77" s="25">
        <v>100</v>
      </c>
      <c r="C77" s="38" t="s">
        <v>124</v>
      </c>
      <c r="D77" s="34">
        <f ca="1">VLOOKUP($C77,Sheet2!$B$1:$I$132,2,FALSE)</f>
        <v>0.43999999761581421</v>
      </c>
      <c r="E77" s="27">
        <f ca="1">VLOOKUP($C77,Sheet2!$B$1:$I$132,3,FALSE)</f>
        <v>45.074100494384766</v>
      </c>
      <c r="F77" s="27">
        <f ca="1">VLOOKUP($C77,Sheet2!$B$1:$I$132,4,FALSE)</f>
        <v>19.657066345214844</v>
      </c>
      <c r="G77" s="28">
        <f ca="1">VLOOKUP($C77,Sheet2!$B$1:$I$132,5,FALSE)</f>
        <v>0.15071853896861745</v>
      </c>
      <c r="H77" s="27">
        <f ca="1">VLOOKUP($C77,Sheet2!$B$1:$I$132,6,FALSE)</f>
        <v>31.012435913085938</v>
      </c>
      <c r="I77" s="27">
        <f ca="1">VLOOKUP($C77,Sheet2!$B$1:$I$132,7,FALSE)</f>
        <v>18.568937301635742</v>
      </c>
      <c r="J77" s="28">
        <f ca="1">VLOOKUP($C77,Sheet2!$B$1:$I$132,8,FALSE)</f>
        <v>0.45782996284254296</v>
      </c>
      <c r="K77" s="29"/>
      <c r="L77" s="8"/>
      <c r="O77" s="16" t="s">
        <v>62</v>
      </c>
      <c r="R77" s="16" t="s">
        <v>124</v>
      </c>
      <c r="S77" s="16">
        <v>0.43999999761581421</v>
      </c>
      <c r="V77" s="16" t="s">
        <v>137</v>
      </c>
      <c r="W77" s="16">
        <v>0.43999999761581421</v>
      </c>
    </row>
    <row r="78" spans="1:23" s="16" customFormat="1" ht="20.100000000000001" customHeight="1">
      <c r="A78" s="22">
        <v>75</v>
      </c>
      <c r="B78" s="25">
        <v>101</v>
      </c>
      <c r="C78" s="38" t="s">
        <v>125</v>
      </c>
      <c r="D78" s="34">
        <f ca="1">VLOOKUP($C78,Sheet2!$B$1:$I$132,2,FALSE)</f>
        <v>6.5999999046325684</v>
      </c>
      <c r="E78" s="27">
        <f ca="1">VLOOKUP($C78,Sheet2!$B$1:$I$132,3,FALSE)</f>
        <v>42.055072784423828</v>
      </c>
      <c r="F78" s="27">
        <f ca="1">VLOOKUP($C78,Sheet2!$B$1:$I$132,4,FALSE)</f>
        <v>20.729442596435547</v>
      </c>
      <c r="G78" s="28">
        <f ca="1">VLOOKUP($C78,Sheet2!$B$1:$I$132,5,FALSE)</f>
        <v>0.26956028582153879</v>
      </c>
      <c r="H78" s="27">
        <f ca="1">VLOOKUP($C78,Sheet2!$B$1:$I$132,6,FALSE)</f>
        <v>23.172142028808594</v>
      </c>
      <c r="I78" s="27">
        <f ca="1">VLOOKUP($C78,Sheet2!$B$1:$I$132,7,FALSE)</f>
        <v>16.467723846435547</v>
      </c>
      <c r="J78" s="28">
        <f ca="1">VLOOKUP($C78,Sheet2!$B$1:$I$132,8,FALSE)</f>
        <v>0.78626184025025503</v>
      </c>
      <c r="K78" s="29"/>
      <c r="L78" s="8"/>
      <c r="O78" s="16" t="s">
        <v>64</v>
      </c>
      <c r="R78" s="16" t="s">
        <v>126</v>
      </c>
      <c r="S78" s="16">
        <v>0.43999999761581421</v>
      </c>
      <c r="V78" s="16" t="s">
        <v>77</v>
      </c>
      <c r="W78" s="16">
        <v>0.43999999761581421</v>
      </c>
    </row>
    <row r="79" spans="1:23" s="16" customFormat="1" ht="20.100000000000001" customHeight="1">
      <c r="A79" s="22">
        <v>76</v>
      </c>
      <c r="B79" s="25">
        <v>102</v>
      </c>
      <c r="C79" s="38" t="s">
        <v>126</v>
      </c>
      <c r="D79" s="34">
        <f ca="1">VLOOKUP($C79,Sheet2!$B$1:$I$132,2,FALSE)</f>
        <v>0.43999999761581421</v>
      </c>
      <c r="E79" s="27">
        <f ca="1">VLOOKUP($C79,Sheet2!$B$1:$I$132,3,FALSE)</f>
        <v>45.122108459472656</v>
      </c>
      <c r="F79" s="27">
        <f ca="1">VLOOKUP($C79,Sheet2!$B$1:$I$132,4,FALSE)</f>
        <v>19.660390853881836</v>
      </c>
      <c r="G79" s="28">
        <f ca="1">VLOOKUP($C79,Sheet2!$B$1:$I$132,5,FALSE)</f>
        <v>0.15000981846210326</v>
      </c>
      <c r="H79" s="27">
        <f ca="1">VLOOKUP($C79,Sheet2!$B$1:$I$132,6,FALSE)</f>
        <v>31.088672637939453</v>
      </c>
      <c r="I79" s="27">
        <f ca="1">VLOOKUP($C79,Sheet2!$B$1:$I$132,7,FALSE)</f>
        <v>18.572196960449219</v>
      </c>
      <c r="J79" s="28">
        <f ca="1">VLOOKUP($C79,Sheet2!$B$1:$I$132,8,FALSE)</f>
        <v>0.4550085844816526</v>
      </c>
      <c r="K79" s="29"/>
      <c r="L79" s="8"/>
      <c r="O79" s="16" t="s">
        <v>67</v>
      </c>
      <c r="R79" s="16" t="s">
        <v>128</v>
      </c>
      <c r="S79" s="16">
        <v>0.43999999761581421</v>
      </c>
      <c r="V79" s="16" t="s">
        <v>62</v>
      </c>
      <c r="W79" s="16">
        <v>0.43999999761581421</v>
      </c>
    </row>
    <row r="80" spans="1:23" s="16" customFormat="1" ht="20.100000000000001" customHeight="1">
      <c r="A80" s="22">
        <v>77</v>
      </c>
      <c r="B80" s="25">
        <v>103</v>
      </c>
      <c r="C80" s="38" t="s">
        <v>127</v>
      </c>
      <c r="D80" s="34">
        <f ca="1">VLOOKUP($C80,Sheet2!$B$1:$I$132,2,FALSE)</f>
        <v>6.5999999046325684</v>
      </c>
      <c r="E80" s="27">
        <f ca="1">VLOOKUP($C80,Sheet2!$B$1:$I$132,3,FALSE)</f>
        <v>38.049407958984375</v>
      </c>
      <c r="F80" s="27">
        <f ca="1">VLOOKUP($C80,Sheet2!$B$1:$I$132,4,FALSE)</f>
        <v>20.024457931518555</v>
      </c>
      <c r="G80" s="28">
        <f ca="1">VLOOKUP($C80,Sheet2!$B$1:$I$132,5,FALSE)</f>
        <v>0.33249732002598764</v>
      </c>
      <c r="H80" s="27">
        <f ca="1">VLOOKUP($C80,Sheet2!$B$1:$I$132,6,FALSE)</f>
        <v>22.145280838012695</v>
      </c>
      <c r="I80" s="27">
        <f ca="1">VLOOKUP($C80,Sheet2!$B$1:$I$132,7,FALSE)</f>
        <v>16.012056350708008</v>
      </c>
      <c r="J80" s="28">
        <f ca="1">VLOOKUP($C80,Sheet2!$B$1:$I$132,8,FALSE)</f>
        <v>0.85335927628709296</v>
      </c>
      <c r="K80" s="29"/>
      <c r="L80" s="8"/>
      <c r="O80" s="16" t="s">
        <v>83</v>
      </c>
      <c r="R80" s="16" t="s">
        <v>130</v>
      </c>
      <c r="S80" s="16">
        <v>0.43999999761581421</v>
      </c>
      <c r="V80" s="16" t="s">
        <v>64</v>
      </c>
      <c r="W80" s="16">
        <v>0.43999999761581421</v>
      </c>
    </row>
    <row r="81" spans="1:23" s="16" customFormat="1" ht="20.100000000000001" customHeight="1">
      <c r="A81" s="22">
        <v>78</v>
      </c>
      <c r="B81" s="25">
        <v>104</v>
      </c>
      <c r="C81" s="38" t="s">
        <v>128</v>
      </c>
      <c r="D81" s="34">
        <f ca="1">VLOOKUP($C81,Sheet2!$B$1:$I$132,2,FALSE)</f>
        <v>0.43999999761581421</v>
      </c>
      <c r="E81" s="27">
        <f ca="1">VLOOKUP($C81,Sheet2!$B$1:$I$132,3,FALSE)</f>
        <v>44.872768402099609</v>
      </c>
      <c r="F81" s="27">
        <f ca="1">VLOOKUP($C81,Sheet2!$B$1:$I$132,4,FALSE)</f>
        <v>19.642673492431641</v>
      </c>
      <c r="G81" s="28">
        <f ca="1">VLOOKUP($C81,Sheet2!$B$1:$I$132,5,FALSE)</f>
        <v>0.15369404347010371</v>
      </c>
      <c r="H81" s="27">
        <f ca="1">VLOOKUP($C81,Sheet2!$B$1:$I$132,6,FALSE)</f>
        <v>30.701074600219727</v>
      </c>
      <c r="I81" s="27">
        <f ca="1">VLOOKUP($C81,Sheet2!$B$1:$I$132,7,FALSE)</f>
        <v>18.554840087890625</v>
      </c>
      <c r="J81" s="28">
        <f ca="1">VLOOKUP($C81,Sheet2!$B$1:$I$132,8,FALSE)</f>
        <v>0.46954079122923004</v>
      </c>
      <c r="K81" s="29"/>
      <c r="L81" s="8"/>
      <c r="O81" s="16" t="s">
        <v>86</v>
      </c>
      <c r="R81" s="13" t="s">
        <v>34</v>
      </c>
      <c r="S81" s="13">
        <v>0.2199999988079071</v>
      </c>
      <c r="V81" s="16" t="s">
        <v>67</v>
      </c>
      <c r="W81" s="16">
        <v>0.43999999761581421</v>
      </c>
    </row>
    <row r="82" spans="1:23" s="16" customFormat="1" ht="20.100000000000001" customHeight="1">
      <c r="A82" s="22">
        <v>79</v>
      </c>
      <c r="B82" s="25">
        <v>105</v>
      </c>
      <c r="C82" s="38" t="s">
        <v>129</v>
      </c>
      <c r="D82" s="34">
        <f ca="1">VLOOKUP($C82,Sheet2!$B$1:$I$132,2,FALSE)</f>
        <v>6.5999999046325684</v>
      </c>
      <c r="E82" s="27">
        <f ca="1">VLOOKUP($C82,Sheet2!$B$1:$I$132,3,FALSE)</f>
        <v>54.928001403808594</v>
      </c>
      <c r="F82" s="27">
        <f ca="1">VLOOKUP($C82,Sheet2!$B$1:$I$132,4,FALSE)</f>
        <v>22.040973663330078</v>
      </c>
      <c r="G82" s="28">
        <f ca="1">VLOOKUP($C82,Sheet2!$B$1:$I$132,5,FALSE)</f>
        <v>0.10400685874168993</v>
      </c>
      <c r="H82" s="27">
        <f ca="1">VLOOKUP($C82,Sheet2!$B$1:$I$132,6,FALSE)</f>
        <v>33.68017578125</v>
      </c>
      <c r="I82" s="27">
        <f ca="1">VLOOKUP($C82,Sheet2!$B$1:$I$132,7,FALSE)</f>
        <v>17.314706802368164</v>
      </c>
      <c r="J82" s="28">
        <f ca="1">VLOOKUP($C82,Sheet2!$B$1:$I$132,8,FALSE)</f>
        <v>0.36013219808907782</v>
      </c>
      <c r="K82" s="29"/>
      <c r="L82" s="8"/>
      <c r="O82" s="16" t="s">
        <v>88</v>
      </c>
      <c r="R82" s="15" t="s">
        <v>35</v>
      </c>
      <c r="S82" s="15">
        <v>0.2199999988079071</v>
      </c>
      <c r="V82" s="16" t="s">
        <v>83</v>
      </c>
      <c r="W82" s="16">
        <v>0.43999999761581421</v>
      </c>
    </row>
    <row r="83" spans="1:23" s="16" customFormat="1" ht="20.100000000000001" customHeight="1">
      <c r="A83" s="22">
        <v>80</v>
      </c>
      <c r="B83" s="25">
        <v>106</v>
      </c>
      <c r="C83" s="38" t="s">
        <v>26</v>
      </c>
      <c r="D83" s="34">
        <f ca="1">VLOOKUP($C83,Sheet2!$B$1:$I$132,2,FALSE)</f>
        <v>6.5999999046325684</v>
      </c>
      <c r="E83" s="27">
        <f ca="1">VLOOKUP($C83,Sheet2!$B$1:$I$132,3,FALSE)</f>
        <v>55.984649658203125</v>
      </c>
      <c r="F83" s="27">
        <f ca="1">VLOOKUP($C83,Sheet2!$B$1:$I$132,4,FALSE)</f>
        <v>22.155160903930664</v>
      </c>
      <c r="G83" s="28">
        <f ca="1">VLOOKUP($C83,Sheet2!$B$1:$I$132,5,FALSE)</f>
        <v>9.4219321656383997E-2</v>
      </c>
      <c r="H83" s="27">
        <f ca="1">VLOOKUP($C83,Sheet2!$B$1:$I$132,6,FALSE)</f>
        <v>35.557643890380859</v>
      </c>
      <c r="I83" s="27">
        <f ca="1">VLOOKUP($C83,Sheet2!$B$1:$I$132,7,FALSE)</f>
        <v>17.386756896972656</v>
      </c>
      <c r="J83" s="28">
        <f ca="1">VLOOKUP($C83,Sheet2!$B$1:$I$132,8,FALSE)</f>
        <v>0.31786517539076564</v>
      </c>
      <c r="K83" s="29"/>
      <c r="L83" s="8"/>
      <c r="O83" s="16" t="s">
        <v>130</v>
      </c>
      <c r="R83" s="13" t="s">
        <v>36</v>
      </c>
      <c r="S83" s="13">
        <v>0.2199999988079071</v>
      </c>
      <c r="V83" s="16" t="s">
        <v>86</v>
      </c>
      <c r="W83" s="16">
        <v>0.43999999761581421</v>
      </c>
    </row>
    <row r="84" spans="1:23" s="16" customFormat="1" ht="20.100000000000001" customHeight="1">
      <c r="A84" s="22">
        <v>81</v>
      </c>
      <c r="B84" s="25">
        <v>107</v>
      </c>
      <c r="C84" s="37" t="s">
        <v>30</v>
      </c>
      <c r="D84" s="34">
        <f ca="1">VLOOKUP($C84,Sheet2!$B$1:$I$132,2,FALSE)</f>
        <v>6.5999999046325684</v>
      </c>
      <c r="E84" s="27">
        <f ca="1">VLOOKUP($C84,Sheet2!$B$1:$I$132,3,FALSE)</f>
        <v>55.145355224609375</v>
      </c>
      <c r="F84" s="27">
        <f ca="1">VLOOKUP($C84,Sheet2!$B$1:$I$132,4,FALSE)</f>
        <v>22.028247833251953</v>
      </c>
      <c r="G84" s="28">
        <f ca="1">VLOOKUP($C84,Sheet2!$B$1:$I$132,5,FALSE)</f>
        <v>0.10077938054297607</v>
      </c>
      <c r="H84" s="27">
        <f ca="1">VLOOKUP($C84,Sheet2!$B$1:$I$132,6,FALSE)</f>
        <v>34.438056945800781</v>
      </c>
      <c r="I84" s="27">
        <f ca="1">VLOOKUP($C84,Sheet2!$B$1:$I$132,7,FALSE)</f>
        <v>17.303298950195313</v>
      </c>
      <c r="J84" s="28">
        <f ca="1">VLOOKUP($C84,Sheet2!$B$1:$I$132,8,FALSE)</f>
        <v>0.34034514471010024</v>
      </c>
      <c r="K84" s="29"/>
      <c r="L84" s="8"/>
      <c r="O84" s="14" t="s">
        <v>34</v>
      </c>
      <c r="R84" s="14" t="s">
        <v>37</v>
      </c>
      <c r="S84" s="14">
        <v>0.2199999988079071</v>
      </c>
      <c r="V84" s="16" t="s">
        <v>88</v>
      </c>
      <c r="W84" s="16">
        <v>0.43999999761581421</v>
      </c>
    </row>
    <row r="85" spans="1:23" s="16" customFormat="1" ht="20.100000000000001" customHeight="1">
      <c r="A85" s="22">
        <v>82</v>
      </c>
      <c r="B85" s="25">
        <v>108</v>
      </c>
      <c r="C85" s="36" t="s">
        <v>27</v>
      </c>
      <c r="D85" s="34">
        <f ca="1">VLOOKUP($C85,Sheet2!$B$1:$I$132,2,FALSE)</f>
        <v>0.43999999761581421</v>
      </c>
      <c r="E85" s="27">
        <f ca="1">VLOOKUP($C85,Sheet2!$B$1:$I$132,3,FALSE)</f>
        <v>67.906837463378906</v>
      </c>
      <c r="F85" s="27">
        <f ca="1">VLOOKUP($C85,Sheet2!$B$1:$I$132,4,FALSE)</f>
        <v>32.242763519287109</v>
      </c>
      <c r="G85" s="28">
        <f ca="1">VLOOKUP($C85,Sheet2!$B$1:$I$132,5,FALSE)</f>
        <v>0.22292347210927516</v>
      </c>
      <c r="H85" s="27">
        <f ca="1">VLOOKUP($C85,Sheet2!$B$1:$I$132,6,FALSE)</f>
        <v>43.962078094482422</v>
      </c>
      <c r="I85" s="27">
        <f ca="1">VLOOKUP($C85,Sheet2!$B$1:$I$132,7,FALSE)</f>
        <v>29.9857177734375</v>
      </c>
      <c r="J85" s="28">
        <f ca="1">VLOOKUP($C85,Sheet2!$B$1:$I$132,8,FALSE)</f>
        <v>0.66027089284034379</v>
      </c>
      <c r="K85" s="29"/>
      <c r="L85" s="8"/>
      <c r="O85" s="13" t="s">
        <v>35</v>
      </c>
      <c r="R85" s="13" t="s">
        <v>38</v>
      </c>
      <c r="S85" s="13">
        <v>0.2199999988079071</v>
      </c>
      <c r="V85" s="16" t="s">
        <v>130</v>
      </c>
      <c r="W85" s="16">
        <v>0.43999999761581421</v>
      </c>
    </row>
    <row r="86" spans="1:23" s="16" customFormat="1" ht="20.100000000000001" customHeight="1">
      <c r="A86" s="22">
        <v>83</v>
      </c>
      <c r="B86" s="25">
        <v>109</v>
      </c>
      <c r="C86" s="37" t="s">
        <v>29</v>
      </c>
      <c r="D86" s="34">
        <f ca="1">VLOOKUP($C86,Sheet2!$B$1:$I$132,2,FALSE)</f>
        <v>6.5999999046325684</v>
      </c>
      <c r="E86" s="27">
        <f ca="1">VLOOKUP($C86,Sheet2!$B$1:$I$132,3,FALSE)</f>
        <v>55.218887329101563</v>
      </c>
      <c r="F86" s="27">
        <f ca="1">VLOOKUP($C86,Sheet2!$B$1:$I$132,4,FALSE)</f>
        <v>22.03953742980957</v>
      </c>
      <c r="G86" s="28">
        <f ca="1">VLOOKUP($C86,Sheet2!$B$1:$I$132,5,FALSE)</f>
        <v>0.10020204903256602</v>
      </c>
      <c r="H86" s="27">
        <f ca="1">VLOOKUP($C86,Sheet2!$B$1:$I$132,6,FALSE)</f>
        <v>34.531967163085938</v>
      </c>
      <c r="I86" s="27">
        <f ca="1">VLOOKUP($C86,Sheet2!$B$1:$I$132,7,FALSE)</f>
        <v>17.310728073120117</v>
      </c>
      <c r="J86" s="28">
        <f ca="1">VLOOKUP($C86,Sheet2!$B$1:$I$132,8,FALSE)</f>
        <v>0.33841972493634992</v>
      </c>
      <c r="K86" s="29"/>
      <c r="L86" s="8"/>
      <c r="O86" s="14" t="s">
        <v>36</v>
      </c>
      <c r="R86" s="13" t="s">
        <v>39</v>
      </c>
      <c r="S86" s="13">
        <v>0.2199999988079071</v>
      </c>
      <c r="V86" s="14" t="s">
        <v>34</v>
      </c>
      <c r="W86" s="14">
        <v>0.2199999988079071</v>
      </c>
    </row>
    <row r="87" spans="1:23" s="16" customFormat="1" ht="20.100000000000001" customHeight="1">
      <c r="A87" s="22">
        <v>84</v>
      </c>
      <c r="B87" s="25">
        <v>110</v>
      </c>
      <c r="C87" s="36" t="s">
        <v>31</v>
      </c>
      <c r="D87" s="34">
        <f ca="1">VLOOKUP($C87,Sheet2!$B$1:$I$132,2,FALSE)</f>
        <v>6.5999999046325684</v>
      </c>
      <c r="E87" s="27">
        <f ca="1">VLOOKUP($C87,Sheet2!$B$1:$I$132,3,FALSE)</f>
        <v>53.995330810546875</v>
      </c>
      <c r="F87" s="27">
        <f ca="1">VLOOKUP($C87,Sheet2!$B$1:$I$132,4,FALSE)</f>
        <v>21.870731353759766</v>
      </c>
      <c r="G87" s="28">
        <f ca="1">VLOOKUP($C87,Sheet2!$B$1:$I$132,5,FALSE)</f>
        <v>0.11069312666761183</v>
      </c>
      <c r="H87" s="27">
        <f ca="1">VLOOKUP($C87,Sheet2!$B$1:$I$132,6,FALSE)</f>
        <v>32.397666931152344</v>
      </c>
      <c r="I87" s="27">
        <f ca="1">VLOOKUP($C87,Sheet2!$B$1:$I$132,7,FALSE)</f>
        <v>17.196134567260742</v>
      </c>
      <c r="J87" s="28">
        <f ca="1">VLOOKUP($C87,Sheet2!$B$1:$I$132,8,FALSE)</f>
        <v>0.38860101833744515</v>
      </c>
      <c r="K87" s="29"/>
      <c r="L87" s="8"/>
      <c r="O87" s="13" t="s">
        <v>37</v>
      </c>
      <c r="R87" s="13" t="s">
        <v>40</v>
      </c>
      <c r="S87" s="13">
        <v>0.2199999988079071</v>
      </c>
      <c r="V87" s="13" t="s">
        <v>35</v>
      </c>
      <c r="W87" s="13">
        <v>0.2199999988079071</v>
      </c>
    </row>
    <row r="88" spans="1:23" s="16" customFormat="1" ht="20.100000000000001" customHeight="1">
      <c r="A88" s="22">
        <v>85</v>
      </c>
      <c r="B88" s="25">
        <v>111</v>
      </c>
      <c r="C88" s="36" t="s">
        <v>66</v>
      </c>
      <c r="D88" s="34">
        <f ca="1">VLOOKUP($C88,Sheet2!$B$1:$I$132,2,FALSE)</f>
        <v>0.43999999761581421</v>
      </c>
      <c r="E88" s="27">
        <f ca="1">VLOOKUP($C88,Sheet2!$B$1:$I$132,3,FALSE)</f>
        <v>33.859664916992188</v>
      </c>
      <c r="F88" s="27">
        <f ca="1">VLOOKUP($C88,Sheet2!$B$1:$I$132,4,FALSE)</f>
        <v>22.7060546875</v>
      </c>
      <c r="G88" s="28">
        <f ca="1">VLOOKUP($C88,Sheet2!$B$1:$I$132,5,FALSE)</f>
        <v>0.66384885032211782</v>
      </c>
      <c r="H88" s="27">
        <f ca="1">VLOOKUP($C88,Sheet2!$B$1:$I$132,6,FALSE)</f>
        <v>29.646383285522461</v>
      </c>
      <c r="I88" s="27">
        <f ca="1">VLOOKUP($C88,Sheet2!$B$1:$I$132,7,FALSE)</f>
        <v>21.64759635925293</v>
      </c>
      <c r="J88" s="28">
        <f ca="1">VLOOKUP($C88,Sheet2!$B$1:$I$132,8,FALSE)</f>
        <v>0.97181634012512319</v>
      </c>
      <c r="K88" s="29"/>
      <c r="L88" s="8"/>
      <c r="O88" s="13" t="s">
        <v>38</v>
      </c>
      <c r="R88" s="15" t="s">
        <v>41</v>
      </c>
      <c r="S88" s="15">
        <v>0.2199999988079071</v>
      </c>
      <c r="V88" s="14" t="s">
        <v>36</v>
      </c>
      <c r="W88" s="14">
        <v>0.2199999988079071</v>
      </c>
    </row>
    <row r="89" spans="1:23" s="16" customFormat="1" ht="20.100000000000001" customHeight="1">
      <c r="A89" s="22">
        <v>86</v>
      </c>
      <c r="B89" s="25">
        <v>112</v>
      </c>
      <c r="C89" s="36" t="s">
        <v>40</v>
      </c>
      <c r="D89" s="34">
        <f ca="1">VLOOKUP($C89,Sheet2!$B$1:$I$132,2,FALSE)</f>
        <v>0.2199999988079071</v>
      </c>
      <c r="E89" s="27">
        <f ca="1">VLOOKUP($C89,Sheet2!$B$1:$I$132,3,FALSE)</f>
        <v>2.0123674869537354</v>
      </c>
      <c r="F89" s="27">
        <f ca="1">VLOOKUP($C89,Sheet2!$B$1:$I$132,4,FALSE)</f>
        <v>1.4343910217285156</v>
      </c>
      <c r="G89" s="28">
        <f ca="1">VLOOKUP($C89,Sheet2!$B$1:$I$132,5,FALSE)</f>
        <v>0.95630043417024113</v>
      </c>
      <c r="H89" s="27">
        <f ca="1">VLOOKUP($C89,Sheet2!$B$1:$I$132,6,FALSE)</f>
        <v>1.8344385623931885</v>
      </c>
      <c r="I89" s="27">
        <f ca="1">VLOOKUP($C89,Sheet2!$B$1:$I$132,7,FALSE)</f>
        <v>1.3412199020385742</v>
      </c>
      <c r="J89" s="28">
        <f ca="1">VLOOKUP($C89,Sheet2!$B$1:$I$132,8,FALSE)</f>
        <v>0.99791198101061096</v>
      </c>
      <c r="K89" s="29"/>
      <c r="L89" s="8"/>
      <c r="O89" s="13" t="s">
        <v>39</v>
      </c>
      <c r="R89" s="13" t="s">
        <v>42</v>
      </c>
      <c r="S89" s="13">
        <v>0.2199999988079071</v>
      </c>
      <c r="V89" s="13" t="s">
        <v>37</v>
      </c>
      <c r="W89" s="13">
        <v>0.2199999988079071</v>
      </c>
    </row>
    <row r="90" spans="1:23" s="16" customFormat="1" ht="20.100000000000001" customHeight="1">
      <c r="A90" s="22">
        <v>87</v>
      </c>
      <c r="B90" s="25">
        <v>113</v>
      </c>
      <c r="C90" s="36" t="s">
        <v>41</v>
      </c>
      <c r="D90" s="34">
        <f ca="1">VLOOKUP($C90,Sheet2!$B$1:$I$132,2,FALSE)</f>
        <v>0.2199999988079071</v>
      </c>
      <c r="E90" s="27">
        <f ca="1">VLOOKUP($C90,Sheet2!$B$1:$I$132,3,FALSE)</f>
        <v>2.0123674869537354</v>
      </c>
      <c r="F90" s="27">
        <f ca="1">VLOOKUP($C90,Sheet2!$B$1:$I$132,4,FALSE)</f>
        <v>1.4343910217285156</v>
      </c>
      <c r="G90" s="28">
        <f ca="1">VLOOKUP($C90,Sheet2!$B$1:$I$132,5,FALSE)</f>
        <v>0.95630043417024113</v>
      </c>
      <c r="H90" s="27">
        <f ca="1">VLOOKUP($C90,Sheet2!$B$1:$I$132,6,FALSE)</f>
        <v>1.8344385623931885</v>
      </c>
      <c r="I90" s="27">
        <f ca="1">VLOOKUP($C90,Sheet2!$B$1:$I$132,7,FALSE)</f>
        <v>1.3412199020385742</v>
      </c>
      <c r="J90" s="28">
        <f ca="1">VLOOKUP($C90,Sheet2!$B$1:$I$132,8,FALSE)</f>
        <v>0.99791198101061096</v>
      </c>
      <c r="K90" s="29"/>
      <c r="L90" s="8"/>
      <c r="O90" s="13" t="s">
        <v>52</v>
      </c>
      <c r="R90" s="13" t="s">
        <v>43</v>
      </c>
      <c r="S90" s="13">
        <v>0.2199999988079071</v>
      </c>
      <c r="V90" s="13" t="s">
        <v>38</v>
      </c>
      <c r="W90" s="13">
        <v>0.2199999988079071</v>
      </c>
    </row>
    <row r="91" spans="1:23" s="16" customFormat="1" ht="20.100000000000001" customHeight="1">
      <c r="A91" s="22">
        <v>88</v>
      </c>
      <c r="B91" s="25">
        <v>114</v>
      </c>
      <c r="C91" s="36" t="s">
        <v>48</v>
      </c>
      <c r="D91" s="34">
        <f ca="1">VLOOKUP($C91,Sheet2!$B$1:$I$132,2,FALSE)</f>
        <v>0.2199999988079071</v>
      </c>
      <c r="E91" s="27">
        <f ca="1">VLOOKUP($C91,Sheet2!$B$1:$I$132,3,FALSE)</f>
        <v>3.0525426864624023</v>
      </c>
      <c r="F91" s="27">
        <f ca="1">VLOOKUP($C91,Sheet2!$B$1:$I$132,4,FALSE)</f>
        <v>2.1747968196868896</v>
      </c>
      <c r="G91" s="28">
        <f ca="1">VLOOKUP($C91,Sheet2!$B$1:$I$132,5,FALSE)</f>
        <v>0.93050489067902198</v>
      </c>
      <c r="H91" s="27">
        <f ca="1">VLOOKUP($C91,Sheet2!$B$1:$I$132,6,FALSE)</f>
        <v>2.8757350444793701</v>
      </c>
      <c r="I91" s="27">
        <f ca="1">VLOOKUP($C91,Sheet2!$B$1:$I$132,7,FALSE)</f>
        <v>2.0988733768463135</v>
      </c>
      <c r="J91" s="28">
        <f ca="1">VLOOKUP($C91,Sheet2!$B$1:$I$132,8,FALSE)</f>
        <v>0.99649461044692589</v>
      </c>
      <c r="K91" s="29"/>
      <c r="L91" s="8"/>
      <c r="O91" s="15" t="s">
        <v>53</v>
      </c>
      <c r="R91" s="13" t="s">
        <v>44</v>
      </c>
      <c r="S91" s="13">
        <v>0.2199999988079071</v>
      </c>
      <c r="V91" s="13" t="s">
        <v>39</v>
      </c>
      <c r="W91" s="13">
        <v>0.2199999988079071</v>
      </c>
    </row>
    <row r="92" spans="1:23" s="16" customFormat="1" ht="20.100000000000001" customHeight="1">
      <c r="A92" s="22">
        <v>89</v>
      </c>
      <c r="B92" s="25">
        <v>115</v>
      </c>
      <c r="C92" s="36" t="s">
        <v>75</v>
      </c>
      <c r="D92" s="34">
        <f ca="1">VLOOKUP($C92,Sheet2!$B$1:$I$132,2,FALSE)</f>
        <v>0.43999999761581421</v>
      </c>
      <c r="E92" s="27">
        <f ca="1">VLOOKUP($C92,Sheet2!$B$1:$I$132,3,FALSE)</f>
        <v>25.906200408935547</v>
      </c>
      <c r="F92" s="27">
        <f ca="1">VLOOKUP($C92,Sheet2!$B$1:$I$132,4,FALSE)</f>
        <v>16.407848358154297</v>
      </c>
      <c r="G92" s="28">
        <f ca="1">VLOOKUP($C92,Sheet2!$B$1:$I$132,5,FALSE)</f>
        <v>0.5556557426028339</v>
      </c>
      <c r="H92" s="27">
        <f ca="1">VLOOKUP($C92,Sheet2!$B$1:$I$132,6,FALSE)</f>
        <v>21.252130508422852</v>
      </c>
      <c r="I92" s="27">
        <f ca="1">VLOOKUP($C92,Sheet2!$B$1:$I$132,7,FALSE)</f>
        <v>15.521657943725586</v>
      </c>
      <c r="J92" s="28">
        <f ca="1">VLOOKUP($C92,Sheet2!$B$1:$I$132,8,FALSE)</f>
        <v>0.94809654181222169</v>
      </c>
      <c r="K92" s="29"/>
      <c r="L92" s="8"/>
      <c r="O92" s="13" t="s">
        <v>54</v>
      </c>
      <c r="R92" s="13" t="s">
        <v>45</v>
      </c>
      <c r="S92" s="13">
        <v>0.2199999988079071</v>
      </c>
      <c r="V92" s="13" t="s">
        <v>52</v>
      </c>
      <c r="W92" s="13">
        <v>0.2199999988079071</v>
      </c>
    </row>
    <row r="93" spans="1:23" s="16" customFormat="1" ht="20.100000000000001" customHeight="1">
      <c r="A93" s="22">
        <v>90</v>
      </c>
      <c r="B93" s="25">
        <v>116</v>
      </c>
      <c r="C93" s="37" t="s">
        <v>42</v>
      </c>
      <c r="D93" s="34">
        <f ca="1">VLOOKUP($C93,Sheet2!$B$1:$I$132,2,FALSE)</f>
        <v>0.2199999988079071</v>
      </c>
      <c r="E93" s="27">
        <f ca="1">VLOOKUP($C93,Sheet2!$B$1:$I$132,3,FALSE)</f>
        <v>2.0123674869537354</v>
      </c>
      <c r="F93" s="27">
        <f ca="1">VLOOKUP($C93,Sheet2!$B$1:$I$132,4,FALSE)</f>
        <v>1.4343910217285156</v>
      </c>
      <c r="G93" s="28">
        <f ca="1">VLOOKUP($C93,Sheet2!$B$1:$I$132,5,FALSE)</f>
        <v>0.95630043417024113</v>
      </c>
      <c r="H93" s="27">
        <f ca="1">VLOOKUP($C93,Sheet2!$B$1:$I$132,6,FALSE)</f>
        <v>1.8344385623931885</v>
      </c>
      <c r="I93" s="27">
        <f ca="1">VLOOKUP($C93,Sheet2!$B$1:$I$132,7,FALSE)</f>
        <v>1.3412199020385742</v>
      </c>
      <c r="J93" s="28">
        <f ca="1">VLOOKUP($C93,Sheet2!$B$1:$I$132,8,FALSE)</f>
        <v>0.99791198101061096</v>
      </c>
      <c r="K93" s="29"/>
      <c r="L93" s="8"/>
      <c r="O93" s="14" t="s">
        <v>55</v>
      </c>
      <c r="R93" s="13" t="s">
        <v>46</v>
      </c>
      <c r="S93" s="13">
        <v>0.2199999988079071</v>
      </c>
      <c r="V93" s="15" t="s">
        <v>53</v>
      </c>
      <c r="W93" s="15">
        <v>0.2199999988079071</v>
      </c>
    </row>
    <row r="94" spans="1:23" s="16" customFormat="1" ht="20.100000000000001" customHeight="1">
      <c r="A94" s="22">
        <v>91</v>
      </c>
      <c r="B94" s="25">
        <v>118</v>
      </c>
      <c r="C94" s="36" t="s">
        <v>43</v>
      </c>
      <c r="D94" s="34">
        <f ca="1">VLOOKUP($C94,Sheet2!$B$1:$I$132,2,FALSE)</f>
        <v>0.2199999988079071</v>
      </c>
      <c r="E94" s="27">
        <f ca="1">VLOOKUP($C94,Sheet2!$B$1:$I$132,3,FALSE)</f>
        <v>2.0123674869537354</v>
      </c>
      <c r="F94" s="27">
        <f ca="1">VLOOKUP($C94,Sheet2!$B$1:$I$132,4,FALSE)</f>
        <v>1.4343910217285156</v>
      </c>
      <c r="G94" s="28">
        <f ca="1">VLOOKUP($C94,Sheet2!$B$1:$I$132,5,FALSE)</f>
        <v>0.95630043417024113</v>
      </c>
      <c r="H94" s="27">
        <f ca="1">VLOOKUP($C94,Sheet2!$B$1:$I$132,6,FALSE)</f>
        <v>1.8344385623931885</v>
      </c>
      <c r="I94" s="27">
        <f ca="1">VLOOKUP($C94,Sheet2!$B$1:$I$132,7,FALSE)</f>
        <v>1.3412199020385742</v>
      </c>
      <c r="J94" s="28">
        <f ca="1">VLOOKUP($C94,Sheet2!$B$1:$I$132,8,FALSE)</f>
        <v>0.99791198101061096</v>
      </c>
      <c r="K94" s="29"/>
      <c r="L94" s="8"/>
      <c r="O94" s="13" t="s">
        <v>56</v>
      </c>
      <c r="R94" s="13" t="s">
        <v>47</v>
      </c>
      <c r="S94" s="13">
        <v>0.2199999988079071</v>
      </c>
      <c r="V94" s="13" t="s">
        <v>54</v>
      </c>
      <c r="W94" s="13">
        <v>0.2199999988079071</v>
      </c>
    </row>
    <row r="95" spans="1:23" s="16" customFormat="1" ht="20.100000000000001" customHeight="1">
      <c r="A95" s="22">
        <v>92</v>
      </c>
      <c r="B95" s="25">
        <v>119</v>
      </c>
      <c r="C95" s="36" t="s">
        <v>136</v>
      </c>
      <c r="D95" s="34">
        <f ca="1">VLOOKUP($C95,Sheet2!$B$1:$I$132,2,FALSE)</f>
        <v>0.43999999761581421</v>
      </c>
      <c r="E95" s="27">
        <f ca="1">VLOOKUP($C95,Sheet2!$B$1:$I$132,3,FALSE)</f>
        <v>21.413114547729492</v>
      </c>
      <c r="F95" s="27">
        <f ca="1">VLOOKUP($C95,Sheet2!$B$1:$I$132,4,FALSE)</f>
        <v>14.515535354614258</v>
      </c>
      <c r="G95" s="28">
        <f ca="1">VLOOKUP($C95,Sheet2!$B$1:$I$132,5,FALSE)</f>
        <v>0.68950043125586646</v>
      </c>
      <c r="H95" s="27">
        <f ca="1">VLOOKUP($C95,Sheet2!$B$1:$I$132,6,FALSE)</f>
        <v>18.746458053588867</v>
      </c>
      <c r="I95" s="27">
        <f ca="1">VLOOKUP($C95,Sheet2!$B$1:$I$132,7,FALSE)</f>
        <v>13.694879531860352</v>
      </c>
      <c r="J95" s="28">
        <f ca="1">VLOOKUP($C95,Sheet2!$B$1:$I$132,8,FALSE)</f>
        <v>0.97401323236293591</v>
      </c>
      <c r="K95" s="29"/>
      <c r="L95" s="8"/>
      <c r="O95" s="13" t="s">
        <v>57</v>
      </c>
      <c r="R95" s="13" t="s">
        <v>48</v>
      </c>
      <c r="S95" s="13">
        <v>0.2199999988079071</v>
      </c>
      <c r="V95" s="14" t="s">
        <v>55</v>
      </c>
      <c r="W95" s="14">
        <v>0.2199999988079071</v>
      </c>
    </row>
    <row r="96" spans="1:23" s="16" customFormat="1" ht="20.100000000000001" customHeight="1">
      <c r="A96" s="22">
        <v>93</v>
      </c>
      <c r="B96" s="25">
        <v>121</v>
      </c>
      <c r="C96" s="36" t="s">
        <v>137</v>
      </c>
      <c r="D96" s="34">
        <f ca="1">VLOOKUP($C96,Sheet2!$B$1:$I$132,2,FALSE)</f>
        <v>0.43999999761581421</v>
      </c>
      <c r="E96" s="27">
        <f ca="1">VLOOKUP($C96,Sheet2!$B$1:$I$132,3,FALSE)</f>
        <v>21.413114547729492</v>
      </c>
      <c r="F96" s="27">
        <f ca="1">VLOOKUP($C96,Sheet2!$B$1:$I$132,4,FALSE)</f>
        <v>14.515535354614258</v>
      </c>
      <c r="G96" s="28">
        <f ca="1">VLOOKUP($C96,Sheet2!$B$1:$I$132,5,FALSE)</f>
        <v>0.68950043125586646</v>
      </c>
      <c r="H96" s="27">
        <f ca="1">VLOOKUP($C96,Sheet2!$B$1:$I$132,6,FALSE)</f>
        <v>18.746458053588867</v>
      </c>
      <c r="I96" s="27">
        <f ca="1">VLOOKUP($C96,Sheet2!$B$1:$I$132,7,FALSE)</f>
        <v>13.694879531860352</v>
      </c>
      <c r="J96" s="28">
        <f ca="1">VLOOKUP($C96,Sheet2!$B$1:$I$132,8,FALSE)</f>
        <v>0.97401323236293591</v>
      </c>
      <c r="K96" s="29"/>
      <c r="L96" s="8"/>
      <c r="O96" s="13" t="s">
        <v>58</v>
      </c>
      <c r="R96" s="13" t="s">
        <v>49</v>
      </c>
      <c r="S96" s="13">
        <v>0.2199999988079071</v>
      </c>
      <c r="V96" s="13" t="s">
        <v>56</v>
      </c>
      <c r="W96" s="13">
        <v>0.2199999988079071</v>
      </c>
    </row>
    <row r="97" spans="1:23" s="16" customFormat="1" ht="20.100000000000001" customHeight="1">
      <c r="A97" s="22">
        <v>94</v>
      </c>
      <c r="B97" s="25">
        <v>125</v>
      </c>
      <c r="C97" s="36" t="s">
        <v>44</v>
      </c>
      <c r="D97" s="34">
        <f ca="1">VLOOKUP($C97,Sheet2!$B$1:$I$132,2,FALSE)</f>
        <v>0.2199999988079071</v>
      </c>
      <c r="E97" s="27">
        <f ca="1">VLOOKUP($C97,Sheet2!$B$1:$I$132,3,FALSE)</f>
        <v>2.0123674869537354</v>
      </c>
      <c r="F97" s="27">
        <f ca="1">VLOOKUP($C97,Sheet2!$B$1:$I$132,4,FALSE)</f>
        <v>1.4343910217285156</v>
      </c>
      <c r="G97" s="28">
        <f ca="1">VLOOKUP($C97,Sheet2!$B$1:$I$132,5,FALSE)</f>
        <v>0.95630043417024113</v>
      </c>
      <c r="H97" s="27">
        <f ca="1">VLOOKUP($C97,Sheet2!$B$1:$I$132,6,FALSE)</f>
        <v>1.8344385623931885</v>
      </c>
      <c r="I97" s="27">
        <f ca="1">VLOOKUP($C97,Sheet2!$B$1:$I$132,7,FALSE)</f>
        <v>1.3412199020385742</v>
      </c>
      <c r="J97" s="28">
        <f ca="1">VLOOKUP($C97,Sheet2!$B$1:$I$132,8,FALSE)</f>
        <v>0.99791198101061096</v>
      </c>
      <c r="K97" s="29"/>
      <c r="L97" s="8"/>
      <c r="O97" s="15" t="s">
        <v>59</v>
      </c>
      <c r="R97" s="13" t="s">
        <v>50</v>
      </c>
      <c r="S97" s="13">
        <v>0.2199999988079071</v>
      </c>
      <c r="V97" s="13" t="s">
        <v>57</v>
      </c>
      <c r="W97" s="13">
        <v>0.2199999988079071</v>
      </c>
    </row>
    <row r="98" spans="1:23" s="16" customFormat="1" ht="20.100000000000001" customHeight="1">
      <c r="A98" s="22">
        <v>95</v>
      </c>
      <c r="B98" s="25">
        <v>129</v>
      </c>
      <c r="C98" s="36" t="s">
        <v>47</v>
      </c>
      <c r="D98" s="34">
        <f ca="1">VLOOKUP($C98,Sheet2!$B$1:$I$132,2,FALSE)</f>
        <v>0.2199999988079071</v>
      </c>
      <c r="E98" s="27">
        <f ca="1">VLOOKUP($C98,Sheet2!$B$1:$I$132,3,FALSE)</f>
        <v>2.0123674869537354</v>
      </c>
      <c r="F98" s="27">
        <f ca="1">VLOOKUP($C98,Sheet2!$B$1:$I$132,4,FALSE)</f>
        <v>1.4343910217285156</v>
      </c>
      <c r="G98" s="28">
        <f ca="1">VLOOKUP($C98,Sheet2!$B$1:$I$132,5,FALSE)</f>
        <v>0.95630043417024113</v>
      </c>
      <c r="H98" s="27">
        <f ca="1">VLOOKUP($C98,Sheet2!$B$1:$I$132,6,FALSE)</f>
        <v>1.8344385623931885</v>
      </c>
      <c r="I98" s="27">
        <f ca="1">VLOOKUP($C98,Sheet2!$B$1:$I$132,7,FALSE)</f>
        <v>1.3412199020385742</v>
      </c>
      <c r="J98" s="28">
        <f ca="1">VLOOKUP($C98,Sheet2!$B$1:$I$132,8,FALSE)</f>
        <v>0.99791198101061096</v>
      </c>
      <c r="K98" s="29"/>
      <c r="L98" s="8"/>
      <c r="O98" s="13" t="s">
        <v>73</v>
      </c>
      <c r="R98" s="13" t="s">
        <v>51</v>
      </c>
      <c r="S98" s="13">
        <v>0.2199999988079071</v>
      </c>
      <c r="V98" s="13" t="s">
        <v>58</v>
      </c>
      <c r="W98" s="13">
        <v>0.2199999988079071</v>
      </c>
    </row>
    <row r="99" spans="1:23" s="16" customFormat="1" ht="20.100000000000001" customHeight="1">
      <c r="A99" s="22">
        <v>96</v>
      </c>
      <c r="B99" s="25">
        <v>131</v>
      </c>
      <c r="C99" s="38" t="s">
        <v>50</v>
      </c>
      <c r="D99" s="34">
        <f ca="1">VLOOKUP($C99,Sheet2!$B$1:$I$132,2,FALSE)</f>
        <v>0.2199999988079071</v>
      </c>
      <c r="E99" s="27">
        <f ca="1">VLOOKUP($C99,Sheet2!$B$1:$I$132,3,FALSE)</f>
        <v>0.82246303558349609</v>
      </c>
      <c r="F99" s="27">
        <f ca="1">VLOOKUP($C99,Sheet2!$B$1:$I$132,4,FALSE)</f>
        <v>0.58632320165634155</v>
      </c>
      <c r="G99" s="28">
        <f ca="1">VLOOKUP($C99,Sheet2!$B$1:$I$132,5,FALSE)</f>
        <v>0.97929266721515607</v>
      </c>
      <c r="H99" s="27">
        <f ca="1">VLOOKUP($C99,Sheet2!$B$1:$I$132,6,FALSE)</f>
        <v>0.73326414823532104</v>
      </c>
      <c r="I99" s="27">
        <f ca="1">VLOOKUP($C99,Sheet2!$B$1:$I$132,7,FALSE)</f>
        <v>0.53668344020843506</v>
      </c>
      <c r="J99" s="28">
        <f ca="1">VLOOKUP($C99,Sheet2!$B$1:$I$132,8,FALSE)</f>
        <v>0.99907542379822245</v>
      </c>
      <c r="K99" s="30"/>
      <c r="L99" s="8"/>
      <c r="O99" s="16" t="s">
        <v>40</v>
      </c>
      <c r="R99" s="13" t="s">
        <v>52</v>
      </c>
      <c r="S99" s="13">
        <v>0.2199999988079071</v>
      </c>
      <c r="V99" s="15" t="s">
        <v>59</v>
      </c>
      <c r="W99" s="15">
        <v>0.2199999988079071</v>
      </c>
    </row>
    <row r="100" spans="1:23" s="16" customFormat="1" ht="20.100000000000001" customHeight="1">
      <c r="A100" s="22">
        <v>97</v>
      </c>
      <c r="B100" s="25">
        <v>132</v>
      </c>
      <c r="C100" s="38" t="s">
        <v>45</v>
      </c>
      <c r="D100" s="34">
        <f ca="1">VLOOKUP($C100,Sheet2!$B$1:$I$132,2,FALSE)</f>
        <v>0.2199999988079071</v>
      </c>
      <c r="E100" s="27">
        <f ca="1">VLOOKUP($C100,Sheet2!$B$1:$I$132,3,FALSE)</f>
        <v>2.0123674869537354</v>
      </c>
      <c r="F100" s="27">
        <f ca="1">VLOOKUP($C100,Sheet2!$B$1:$I$132,4,FALSE)</f>
        <v>1.4343910217285156</v>
      </c>
      <c r="G100" s="28">
        <f ca="1">VLOOKUP($C100,Sheet2!$B$1:$I$132,5,FALSE)</f>
        <v>0.95630043417024113</v>
      </c>
      <c r="H100" s="27">
        <f ca="1">VLOOKUP($C100,Sheet2!$B$1:$I$132,6,FALSE)</f>
        <v>1.8344385623931885</v>
      </c>
      <c r="I100" s="27">
        <f ca="1">VLOOKUP($C100,Sheet2!$B$1:$I$132,7,FALSE)</f>
        <v>1.3412199020385742</v>
      </c>
      <c r="J100" s="28">
        <f ca="1">VLOOKUP($C100,Sheet2!$B$1:$I$132,8,FALSE)</f>
        <v>0.99791198101061096</v>
      </c>
      <c r="K100" s="30"/>
      <c r="L100" s="8"/>
      <c r="O100" s="16" t="s">
        <v>41</v>
      </c>
      <c r="R100" s="13" t="s">
        <v>53</v>
      </c>
      <c r="S100" s="13">
        <v>0.2199999988079071</v>
      </c>
      <c r="V100" s="13" t="s">
        <v>73</v>
      </c>
      <c r="W100" s="13">
        <v>0.2199999988079071</v>
      </c>
    </row>
    <row r="101" spans="1:23" s="16" customFormat="1" ht="20.100000000000001" customHeight="1">
      <c r="A101" s="22">
        <v>98</v>
      </c>
      <c r="B101" s="25">
        <v>26</v>
      </c>
      <c r="C101" s="38" t="s">
        <v>77</v>
      </c>
      <c r="D101" s="34">
        <f ca="1">VLOOKUP($C101,Sheet2!$B$1:$I$132,2,FALSE)</f>
        <v>0.43999999761581421</v>
      </c>
      <c r="E101" s="27">
        <f ca="1">VLOOKUP($C101,Sheet2!$B$1:$I$132,3,FALSE)</f>
        <v>7.4540224075317383</v>
      </c>
      <c r="F101" s="27">
        <f ca="1">VLOOKUP($C101,Sheet2!$B$1:$I$132,4,FALSE)</f>
        <v>5.3093485832214355</v>
      </c>
      <c r="G101" s="28">
        <f ca="1">VLOOKUP($C101,Sheet2!$B$1:$I$132,5,FALSE)</f>
        <v>0.91762695576032005</v>
      </c>
      <c r="H101" s="27">
        <f ca="1">VLOOKUP($C101,Sheet2!$B$1:$I$132,6,FALSE)</f>
        <v>6.798457145690918</v>
      </c>
      <c r="I101" s="27">
        <f ca="1">VLOOKUP($C101,Sheet2!$B$1:$I$132,7,FALSE)</f>
        <v>4.9688143730163574</v>
      </c>
      <c r="J101" s="28">
        <f ca="1">VLOOKUP($C101,Sheet2!$B$1:$I$132,8,FALSE)</f>
        <v>0.99573560566782804</v>
      </c>
      <c r="K101" s="29"/>
      <c r="L101" s="8"/>
      <c r="O101" s="16" t="s">
        <v>48</v>
      </c>
      <c r="R101" s="13" t="s">
        <v>54</v>
      </c>
      <c r="S101" s="13">
        <v>0.2199999988079071</v>
      </c>
      <c r="V101" s="16" t="s">
        <v>40</v>
      </c>
      <c r="W101" s="16">
        <v>0.2199999988079071</v>
      </c>
    </row>
    <row r="102" spans="1:23" s="16" customFormat="1" ht="20.100000000000001" customHeight="1">
      <c r="A102" s="22">
        <v>99</v>
      </c>
      <c r="B102" s="31">
        <v>1</v>
      </c>
      <c r="C102" s="38" t="s">
        <v>46</v>
      </c>
      <c r="D102" s="34">
        <f ca="1">VLOOKUP($C102,Sheet2!$B$1:$I$132,2,FALSE)</f>
        <v>0.2199999988079071</v>
      </c>
      <c r="E102" s="27">
        <f ca="1">VLOOKUP($C102,Sheet2!$B$1:$I$132,3,FALSE)</f>
        <v>3.0525426864624023</v>
      </c>
      <c r="F102" s="27">
        <f ca="1">VLOOKUP($C102,Sheet2!$B$1:$I$132,4,FALSE)</f>
        <v>2.1747968196868896</v>
      </c>
      <c r="G102" s="28">
        <f ca="1">VLOOKUP($C102,Sheet2!$B$1:$I$132,5,FALSE)</f>
        <v>0.93050489067902198</v>
      </c>
      <c r="H102" s="27">
        <f ca="1">VLOOKUP($C102,Sheet2!$B$1:$I$132,6,FALSE)</f>
        <v>2.8757350444793701</v>
      </c>
      <c r="I102" s="27">
        <f ca="1">VLOOKUP($C102,Sheet2!$B$1:$I$132,7,FALSE)</f>
        <v>2.0988733768463135</v>
      </c>
      <c r="J102" s="28">
        <f ca="1">VLOOKUP($C102,Sheet2!$B$1:$I$132,8,FALSE)</f>
        <v>0.99649461044692589</v>
      </c>
      <c r="K102" s="29"/>
      <c r="L102" s="8"/>
      <c r="O102" s="16" t="s">
        <v>42</v>
      </c>
      <c r="R102" s="13" t="s">
        <v>55</v>
      </c>
      <c r="S102" s="13">
        <v>0.2199999988079071</v>
      </c>
      <c r="V102" s="16" t="s">
        <v>41</v>
      </c>
      <c r="W102" s="16">
        <v>0.2199999988079071</v>
      </c>
    </row>
    <row r="103" spans="1:23" s="16" customFormat="1" ht="20.100000000000001" customHeight="1">
      <c r="A103" s="22">
        <v>100</v>
      </c>
      <c r="B103" s="25">
        <v>2</v>
      </c>
      <c r="C103" s="38" t="s">
        <v>49</v>
      </c>
      <c r="D103" s="34">
        <f ca="1">VLOOKUP($C103,Sheet2!$B$1:$I$132,2,FALSE)</f>
        <v>0.2199999988079071</v>
      </c>
      <c r="E103" s="27">
        <f ca="1">VLOOKUP($C103,Sheet2!$B$1:$I$132,3,FALSE)</f>
        <v>4.4131803512573242</v>
      </c>
      <c r="F103" s="27">
        <f ca="1">VLOOKUP($C103,Sheet2!$B$1:$I$132,4,FALSE)</f>
        <v>3.1370482444763184</v>
      </c>
      <c r="G103" s="28">
        <f ca="1">VLOOKUP($C103,Sheet2!$B$1:$I$132,5,FALSE)</f>
        <v>0.88493705785453936</v>
      </c>
      <c r="H103" s="27">
        <f ca="1">VLOOKUP($C103,Sheet2!$B$1:$I$132,6,FALSE)</f>
        <v>4.1630325317382813</v>
      </c>
      <c r="I103" s="27">
        <f ca="1">VLOOKUP($C103,Sheet2!$B$1:$I$132,7,FALSE)</f>
        <v>3.037872314453125</v>
      </c>
      <c r="J103" s="28">
        <f ca="1">VLOOKUP($C103,Sheet2!$B$1:$I$132,8,FALSE)</f>
        <v>0.99362702872188469</v>
      </c>
      <c r="K103" s="29"/>
      <c r="L103" s="8"/>
      <c r="O103" s="16" t="s">
        <v>43</v>
      </c>
      <c r="R103" s="13" t="s">
        <v>56</v>
      </c>
      <c r="S103" s="13">
        <v>0.2199999988079071</v>
      </c>
      <c r="V103" s="16" t="s">
        <v>48</v>
      </c>
      <c r="W103" s="16">
        <v>0.2199999988079071</v>
      </c>
    </row>
    <row r="104" spans="1:23" s="16" customFormat="1" ht="20.100000000000001" customHeight="1">
      <c r="A104" s="22">
        <v>101</v>
      </c>
      <c r="B104" s="25">
        <v>3</v>
      </c>
      <c r="C104" s="38" t="s">
        <v>51</v>
      </c>
      <c r="D104" s="34">
        <f ca="1">VLOOKUP($C104,Sheet2!$B$1:$I$132,2,FALSE)</f>
        <v>0.2199999988079071</v>
      </c>
      <c r="E104" s="27">
        <f ca="1">VLOOKUP($C104,Sheet2!$B$1:$I$132,3,FALSE)</f>
        <v>4.5752387046813965</v>
      </c>
      <c r="F104" s="27">
        <f ca="1">VLOOKUP($C104,Sheet2!$B$1:$I$132,4,FALSE)</f>
        <v>3.2329800128936768</v>
      </c>
      <c r="G104" s="28">
        <f ca="1">VLOOKUP($C104,Sheet2!$B$1:$I$132,5,FALSE)</f>
        <v>0.83552549489260874</v>
      </c>
      <c r="H104" s="27">
        <f ca="1">VLOOKUP($C104,Sheet2!$B$1:$I$132,6,FALSE)</f>
        <v>4.3021783828735352</v>
      </c>
      <c r="I104" s="27">
        <f ca="1">VLOOKUP($C104,Sheet2!$B$1:$I$132,7,FALSE)</f>
        <v>3.1387245655059814</v>
      </c>
      <c r="J104" s="28">
        <f ca="1">VLOOKUP($C104,Sheet2!$B$1:$I$132,8,FALSE)</f>
        <v>0.99046015525001319</v>
      </c>
      <c r="K104" s="29"/>
      <c r="L104" s="8"/>
      <c r="O104" s="16" t="s">
        <v>44</v>
      </c>
      <c r="R104" s="13" t="s">
        <v>57</v>
      </c>
      <c r="S104" s="13">
        <v>0.2199999988079071</v>
      </c>
      <c r="V104" s="16" t="s">
        <v>42</v>
      </c>
      <c r="W104" s="16">
        <v>0.2199999988079071</v>
      </c>
    </row>
    <row r="105" spans="1:23" s="16" customFormat="1" ht="20.100000000000001" customHeight="1">
      <c r="A105" s="22">
        <v>102</v>
      </c>
      <c r="B105" s="25">
        <v>4</v>
      </c>
      <c r="C105" s="38" t="s">
        <v>62</v>
      </c>
      <c r="D105" s="34">
        <f ca="1">VLOOKUP($C105,Sheet2!$B$1:$I$132,2,FALSE)</f>
        <v>0.43999999761581421</v>
      </c>
      <c r="E105" s="27">
        <f ca="1">VLOOKUP($C105,Sheet2!$B$1:$I$132,3,FALSE)</f>
        <v>38.639205932617188</v>
      </c>
      <c r="F105" s="27">
        <f ca="1">VLOOKUP($C105,Sheet2!$B$1:$I$132,4,FALSE)</f>
        <v>25.000070571899414</v>
      </c>
      <c r="G105" s="28">
        <f ca="1">VLOOKUP($C105,Sheet2!$B$1:$I$132,5,FALSE)</f>
        <v>0.59214034791339465</v>
      </c>
      <c r="H105" s="27">
        <f ca="1">VLOOKUP($C105,Sheet2!$B$1:$I$132,6,FALSE)</f>
        <v>32.648155212402344</v>
      </c>
      <c r="I105" s="27">
        <f ca="1">VLOOKUP($C105,Sheet2!$B$1:$I$132,7,FALSE)</f>
        <v>23.837747573852539</v>
      </c>
      <c r="J105" s="28">
        <f ca="1">VLOOKUP($C105,Sheet2!$B$1:$I$132,8,FALSE)</f>
        <v>0.95914266080360266</v>
      </c>
      <c r="K105" s="29"/>
      <c r="L105" s="8"/>
      <c r="O105" s="16" t="s">
        <v>47</v>
      </c>
      <c r="R105" s="13" t="s">
        <v>58</v>
      </c>
      <c r="S105" s="13">
        <v>0.2199999988079071</v>
      </c>
      <c r="V105" s="16" t="s">
        <v>43</v>
      </c>
      <c r="W105" s="16">
        <v>0.2199999988079071</v>
      </c>
    </row>
    <row r="106" spans="1:23" s="16" customFormat="1" ht="20.100000000000001" customHeight="1">
      <c r="A106" s="22">
        <v>103</v>
      </c>
      <c r="B106" s="25">
        <v>5</v>
      </c>
      <c r="C106" s="38" t="s">
        <v>64</v>
      </c>
      <c r="D106" s="34">
        <f ca="1">VLOOKUP($C106,Sheet2!$B$1:$I$132,2,FALSE)</f>
        <v>0.43999999761581421</v>
      </c>
      <c r="E106" s="27">
        <f ca="1">VLOOKUP($C106,Sheet2!$B$1:$I$132,3,FALSE)</f>
        <v>24.952245712280273</v>
      </c>
      <c r="F106" s="27">
        <f ca="1">VLOOKUP($C106,Sheet2!$B$1:$I$132,4,FALSE)</f>
        <v>17.380422592163086</v>
      </c>
      <c r="G106" s="28">
        <f ca="1">VLOOKUP($C106,Sheet2!$B$1:$I$132,5,FALSE)</f>
        <v>0.76931955602289015</v>
      </c>
      <c r="H106" s="27">
        <f ca="1">VLOOKUP($C106,Sheet2!$B$1:$I$132,6,FALSE)</f>
        <v>22.70306396484375</v>
      </c>
      <c r="I106" s="27">
        <f ca="1">VLOOKUP($C106,Sheet2!$B$1:$I$132,7,FALSE)</f>
        <v>16.578578948974609</v>
      </c>
      <c r="J106" s="28">
        <f ca="1">VLOOKUP($C106,Sheet2!$B$1:$I$132,8,FALSE)</f>
        <v>0.9846775623865297</v>
      </c>
      <c r="K106" s="29"/>
      <c r="L106" s="8"/>
      <c r="O106" s="16" t="s">
        <v>50</v>
      </c>
      <c r="R106" s="13" t="s">
        <v>59</v>
      </c>
      <c r="S106" s="13">
        <v>0.2199999988079071</v>
      </c>
      <c r="V106" s="16" t="s">
        <v>44</v>
      </c>
      <c r="W106" s="16">
        <v>0.2199999988079071</v>
      </c>
    </row>
    <row r="107" spans="1:23" s="16" customFormat="1" ht="20.100000000000001" customHeight="1">
      <c r="A107" s="22">
        <v>104</v>
      </c>
      <c r="B107" s="25">
        <v>6</v>
      </c>
      <c r="C107" s="38" t="s">
        <v>67</v>
      </c>
      <c r="D107" s="34">
        <f ca="1">VLOOKUP($C107,Sheet2!$B$1:$I$132,2,FALSE)</f>
        <v>0.43999999761581421</v>
      </c>
      <c r="E107" s="27">
        <f ca="1">VLOOKUP($C107,Sheet2!$B$1:$I$132,3,FALSE)</f>
        <v>21.576406478881836</v>
      </c>
      <c r="F107" s="27">
        <f ca="1">VLOOKUP($C107,Sheet2!$B$1:$I$132,4,FALSE)</f>
        <v>15.101312637329102</v>
      </c>
      <c r="G107" s="28">
        <f ca="1">VLOOKUP($C107,Sheet2!$B$1:$I$132,5,FALSE)</f>
        <v>0.78792198641209799</v>
      </c>
      <c r="H107" s="27">
        <f ca="1">VLOOKUP($C107,Sheet2!$B$1:$I$132,6,FALSE)</f>
        <v>19.756277084350586</v>
      </c>
      <c r="I107" s="27">
        <f ca="1">VLOOKUP($C107,Sheet2!$B$1:$I$132,7,FALSE)</f>
        <v>14.425799369812012</v>
      </c>
      <c r="J107" s="28">
        <f ca="1">VLOOKUP($C107,Sheet2!$B$1:$I$132,8,FALSE)</f>
        <v>0.98644824140473242</v>
      </c>
      <c r="K107" s="29"/>
      <c r="L107" s="8"/>
      <c r="O107" s="16" t="s">
        <v>45</v>
      </c>
      <c r="R107" s="8" t="s">
        <v>73</v>
      </c>
      <c r="S107" s="8">
        <v>0.2199999988079071</v>
      </c>
      <c r="V107" s="16" t="s">
        <v>47</v>
      </c>
      <c r="W107" s="16">
        <v>0.2199999988079071</v>
      </c>
    </row>
    <row r="108" spans="1:23" s="16" customFormat="1" ht="20.100000000000001" customHeight="1">
      <c r="A108" s="22">
        <v>105</v>
      </c>
      <c r="B108" s="25">
        <v>7</v>
      </c>
      <c r="C108" s="38" t="s">
        <v>82</v>
      </c>
      <c r="D108" s="34">
        <f ca="1">VLOOKUP($C108,Sheet2!$B$1:$I$132,2,FALSE)</f>
        <v>0.2199999988079071</v>
      </c>
      <c r="E108" s="27">
        <f ca="1">VLOOKUP($C108,Sheet2!$B$1:$I$132,3,FALSE)</f>
        <v>12.33619213104248</v>
      </c>
      <c r="F108" s="27">
        <f ca="1">VLOOKUP($C108,Sheet2!$B$1:$I$132,4,FALSE)</f>
        <v>7.6378870010375977</v>
      </c>
      <c r="G108" s="28">
        <f ca="1">VLOOKUP($C108,Sheet2!$B$1:$I$132,5,FALSE)</f>
        <v>0.5188793627213486</v>
      </c>
      <c r="H108" s="27">
        <f ca="1">VLOOKUP($C108,Sheet2!$B$1:$I$132,6,FALSE)</f>
        <v>10.161154747009277</v>
      </c>
      <c r="I108" s="27">
        <f ca="1">VLOOKUP($C108,Sheet2!$B$1:$I$132,7,FALSE)</f>
        <v>7.411778450012207</v>
      </c>
      <c r="J108" s="28">
        <f ca="1">VLOOKUP($C108,Sheet2!$B$1:$I$132,8,FALSE)</f>
        <v>0.94074871877767086</v>
      </c>
      <c r="K108" s="29"/>
      <c r="L108" s="8"/>
      <c r="O108" s="16" t="s">
        <v>46</v>
      </c>
      <c r="R108" s="16" t="s">
        <v>82</v>
      </c>
      <c r="S108" s="16">
        <v>0.2199999988079071</v>
      </c>
      <c r="V108" s="16" t="s">
        <v>50</v>
      </c>
      <c r="W108" s="16">
        <v>0.2199999988079071</v>
      </c>
    </row>
    <row r="109" spans="1:23" s="16" customFormat="1" ht="20.100000000000001" customHeight="1">
      <c r="A109" s="22">
        <v>106</v>
      </c>
      <c r="B109" s="25">
        <v>8</v>
      </c>
      <c r="C109" s="38" t="s">
        <v>83</v>
      </c>
      <c r="D109" s="34">
        <f ca="1">VLOOKUP($C109,Sheet2!$B$1:$I$132,2,FALSE)</f>
        <v>0.43999999761581421</v>
      </c>
      <c r="E109" s="27">
        <f ca="1">VLOOKUP($C109,Sheet2!$B$1:$I$132,3,FALSE)</f>
        <v>78.843124389648438</v>
      </c>
      <c r="F109" s="27">
        <f ca="1">VLOOKUP($C109,Sheet2!$B$1:$I$132,4,FALSE)</f>
        <v>43.251815795898438</v>
      </c>
      <c r="G109" s="28">
        <f ca="1">VLOOKUP($C109,Sheet2!$B$1:$I$132,5,FALSE)</f>
        <v>0.36461573680305914</v>
      </c>
      <c r="H109" s="27">
        <f ca="1">VLOOKUP($C109,Sheet2!$B$1:$I$132,6,FALSE)</f>
        <v>56.309207916259766</v>
      </c>
      <c r="I109" s="27">
        <f ca="1">VLOOKUP($C109,Sheet2!$B$1:$I$132,7,FALSE)</f>
        <v>40.930637359619141</v>
      </c>
      <c r="J109" s="28">
        <f ca="1">VLOOKUP($C109,Sheet2!$B$1:$I$132,8,FALSE)</f>
        <v>0.8661108508355585</v>
      </c>
      <c r="K109" s="29"/>
      <c r="L109" s="8"/>
      <c r="O109" s="16" t="s">
        <v>49</v>
      </c>
      <c r="R109" s="16" t="s">
        <v>85</v>
      </c>
      <c r="S109" s="16">
        <v>0.2199999988079071</v>
      </c>
      <c r="V109" s="16" t="s">
        <v>45</v>
      </c>
      <c r="W109" s="16">
        <v>0.2199999988079071</v>
      </c>
    </row>
    <row r="110" spans="1:23" s="16" customFormat="1" ht="20.100000000000001" customHeight="1">
      <c r="A110" s="22">
        <v>107</v>
      </c>
      <c r="B110" s="25">
        <v>9</v>
      </c>
      <c r="C110" s="38" t="s">
        <v>85</v>
      </c>
      <c r="D110" s="34">
        <f ca="1">VLOOKUP($C110,Sheet2!$B$1:$I$132,2,FALSE)</f>
        <v>0.2199999988079071</v>
      </c>
      <c r="E110" s="27">
        <f ca="1">VLOOKUP($C110,Sheet2!$B$1:$I$132,3,FALSE)</f>
        <v>19.621070861816406</v>
      </c>
      <c r="F110" s="27">
        <f ca="1">VLOOKUP($C110,Sheet2!$B$1:$I$132,4,FALSE)</f>
        <v>11.039817810058594</v>
      </c>
      <c r="G110" s="28">
        <f ca="1">VLOOKUP($C110,Sheet2!$B$1:$I$132,5,FALSE)</f>
        <v>0.39210140084830503</v>
      </c>
      <c r="H110" s="27">
        <f ca="1">VLOOKUP($C110,Sheet2!$B$1:$I$132,6,FALSE)</f>
        <v>14.686635971069336</v>
      </c>
      <c r="I110" s="27">
        <f ca="1">VLOOKUP($C110,Sheet2!$B$1:$I$132,7,FALSE)</f>
        <v>10.680928230285645</v>
      </c>
      <c r="J110" s="28">
        <f ca="1">VLOOKUP($C110,Sheet2!$B$1:$I$132,8,FALSE)</f>
        <v>0.87771536789023052</v>
      </c>
      <c r="K110" s="29"/>
      <c r="L110" s="8"/>
      <c r="O110" s="16" t="s">
        <v>51</v>
      </c>
      <c r="V110" s="16" t="s">
        <v>46</v>
      </c>
      <c r="W110" s="16">
        <v>0.2199999988079071</v>
      </c>
    </row>
    <row r="111" spans="1:23" s="16" customFormat="1" ht="20.100000000000001" customHeight="1">
      <c r="A111" s="22">
        <v>108</v>
      </c>
      <c r="B111" s="25">
        <v>10</v>
      </c>
      <c r="C111" s="38" t="s">
        <v>86</v>
      </c>
      <c r="D111" s="34">
        <f ca="1">VLOOKUP($C111,Sheet2!$B$1:$I$132,2,FALSE)</f>
        <v>0.43999999761581421</v>
      </c>
      <c r="E111" s="27">
        <f ca="1">VLOOKUP($C111,Sheet2!$B$1:$I$132,3,FALSE)</f>
        <v>50.394474029541016</v>
      </c>
      <c r="F111" s="27">
        <f ca="1">VLOOKUP($C111,Sheet2!$B$1:$I$132,4,FALSE)</f>
        <v>27.859697341918945</v>
      </c>
      <c r="G111" s="28">
        <f ca="1">VLOOKUP($C111,Sheet2!$B$1:$I$132,5,FALSE)</f>
        <v>0.37402724605967758</v>
      </c>
      <c r="H111" s="27">
        <f ca="1">VLOOKUP($C111,Sheet2!$B$1:$I$132,6,FALSE)</f>
        <v>35.734272003173828</v>
      </c>
      <c r="I111" s="27">
        <f ca="1">VLOOKUP($C111,Sheet2!$B$1:$I$132,7,FALSE)</f>
        <v>25.987689971923828</v>
      </c>
      <c r="J111" s="28">
        <f ca="1">VLOOKUP($C111,Sheet2!$B$1:$I$132,8,FALSE)</f>
        <v>0.86560229843948633</v>
      </c>
      <c r="K111" s="29"/>
      <c r="L111" s="8"/>
      <c r="O111" s="16" t="s">
        <v>82</v>
      </c>
      <c r="V111" s="16" t="s">
        <v>49</v>
      </c>
      <c r="W111" s="16">
        <v>0.2199999988079071</v>
      </c>
    </row>
    <row r="112" spans="1:23" s="16" customFormat="1" ht="20.100000000000001" customHeight="1">
      <c r="A112" s="22">
        <v>109</v>
      </c>
      <c r="B112" s="25">
        <v>11</v>
      </c>
      <c r="C112" s="38" t="s">
        <v>87</v>
      </c>
      <c r="D112" s="34">
        <f ca="1">VLOOKUP($C112,Sheet2!$B$1:$I$132,2,FALSE)</f>
        <v>6.5999999046325684</v>
      </c>
      <c r="E112" s="27">
        <f ca="1">VLOOKUP($C112,Sheet2!$B$1:$I$132,3,FALSE)</f>
        <v>32.591644287109375</v>
      </c>
      <c r="F112" s="27">
        <f ca="1">VLOOKUP($C112,Sheet2!$B$1:$I$132,4,FALSE)</f>
        <v>18.520723342895508</v>
      </c>
      <c r="G112" s="28">
        <f ca="1">VLOOKUP($C112,Sheet2!$B$1:$I$132,5,FALSE)</f>
        <v>0.41548339927581968</v>
      </c>
      <c r="H112" s="27">
        <f ca="1">VLOOKUP($C112,Sheet2!$B$1:$I$132,6,FALSE)</f>
        <v>20.657812118530273</v>
      </c>
      <c r="I112" s="27">
        <f ca="1">VLOOKUP($C112,Sheet2!$B$1:$I$132,7,FALSE)</f>
        <v>15.040228843688965</v>
      </c>
      <c r="J112" s="28">
        <f ca="1">VLOOKUP($C112,Sheet2!$B$1:$I$132,8,FALSE)</f>
        <v>0.90685636978555384</v>
      </c>
      <c r="K112" s="29"/>
      <c r="L112" s="8"/>
      <c r="O112" s="16" t="s">
        <v>85</v>
      </c>
      <c r="V112" s="16" t="s">
        <v>51</v>
      </c>
      <c r="W112" s="16">
        <v>0.2199999988079071</v>
      </c>
    </row>
    <row r="113" spans="1:23" s="16" customFormat="1" ht="20.100000000000001" customHeight="1">
      <c r="A113" s="22">
        <v>110</v>
      </c>
      <c r="B113" s="25">
        <v>12</v>
      </c>
      <c r="C113" s="32" t="s">
        <v>88</v>
      </c>
      <c r="D113" s="34">
        <f ca="1">VLOOKUP($C113,Sheet2!$B$1:$I$132,2,FALSE)</f>
        <v>0.43999999761581421</v>
      </c>
      <c r="E113" s="27">
        <f ca="1">VLOOKUP($C113,Sheet2!$B$1:$I$132,3,FALSE)</f>
        <v>70.536361694335938</v>
      </c>
      <c r="F113" s="27">
        <f ca="1">VLOOKUP($C113,Sheet2!$B$1:$I$132,4,FALSE)</f>
        <v>32.768669128417969</v>
      </c>
      <c r="G113" s="28">
        <f ca="1">VLOOKUP($C113,Sheet2!$B$1:$I$132,5,FALSE)</f>
        <v>0.2038283144638211</v>
      </c>
      <c r="H113" s="27">
        <f ca="1">VLOOKUP($C113,Sheet2!$B$1:$I$132,6,FALSE)</f>
        <v>46.156711578369141</v>
      </c>
      <c r="I113" s="27">
        <f ca="1">VLOOKUP($C113,Sheet2!$B$1:$I$132,7,FALSE)</f>
        <v>30.519634246826172</v>
      </c>
      <c r="J113" s="28">
        <f ca="1">VLOOKUP($C113,Sheet2!$B$1:$I$132,8,FALSE)</f>
        <v>0.60250196118939259</v>
      </c>
      <c r="K113" s="29"/>
      <c r="L113" s="8"/>
      <c r="V113" s="16" t="s">
        <v>82</v>
      </c>
      <c r="W113" s="16">
        <v>0.2199999988079071</v>
      </c>
    </row>
    <row r="114" spans="1:23" s="16" customFormat="1" ht="20.100000000000001" customHeight="1">
      <c r="A114" s="22">
        <v>111</v>
      </c>
      <c r="B114" s="25">
        <v>13</v>
      </c>
      <c r="C114" s="32" t="s">
        <v>130</v>
      </c>
      <c r="D114" s="34">
        <f ca="1">VLOOKUP($C114,Sheet2!$B$1:$I$132,2,FALSE)</f>
        <v>0.43999999761581421</v>
      </c>
      <c r="E114" s="27">
        <f ca="1">VLOOKUP($C114,Sheet2!$B$1:$I$132,3,FALSE)</f>
        <v>147.37440490722656</v>
      </c>
      <c r="F114" s="27">
        <f ca="1">VLOOKUP($C114,Sheet2!$B$1:$I$132,4,FALSE)</f>
        <v>62.526157379150391</v>
      </c>
      <c r="G114" s="28">
        <f ca="1">VLOOKUP($C114,Sheet2!$B$1:$I$132,5,FALSE)</f>
        <v>0.1303051413569272</v>
      </c>
      <c r="H114" s="27">
        <f ca="1">VLOOKUP($C114,Sheet2!$B$1:$I$132,6,FALSE)</f>
        <v>103.18842315673828</v>
      </c>
      <c r="I114" s="27">
        <f ca="1">VLOOKUP($C114,Sheet2!$B$1:$I$132,7,FALSE)</f>
        <v>58.429149627685547</v>
      </c>
      <c r="J114" s="28">
        <f ca="1">VLOOKUP($C114,Sheet2!$B$1:$I$132,8,FALSE)</f>
        <v>0.39647013252683178</v>
      </c>
      <c r="K114" s="29"/>
      <c r="L114" s="8"/>
      <c r="V114" s="16" t="s">
        <v>85</v>
      </c>
      <c r="W114" s="16">
        <v>0.2199999988079071</v>
      </c>
    </row>
    <row r="115" spans="1:23" s="16" customFormat="1" ht="20.100000000000001" customHeight="1">
      <c r="A115" s="22">
        <v>112</v>
      </c>
      <c r="B115" s="25">
        <v>14</v>
      </c>
      <c r="C115" s="32">
        <v>0</v>
      </c>
      <c r="D115" s="34">
        <f ca="1">VLOOKUP($C115,Sheet2!$B$1:$I$132,2,FALSE)</f>
        <v>0</v>
      </c>
      <c r="E115" s="27">
        <f ca="1">VLOOKUP($C115,Sheet2!$B$1:$I$132,3,FALSE)</f>
        <v>0</v>
      </c>
      <c r="F115" s="27">
        <f ca="1">VLOOKUP($C115,Sheet2!$B$1:$I$132,4,FALSE)</f>
        <v>0</v>
      </c>
      <c r="G115" s="28" t="e">
        <f ca="1">VLOOKUP($C115,Sheet2!$B$1:$I$132,5,FALSE)</f>
        <v>#DIV/0!</v>
      </c>
      <c r="H115" s="27">
        <f ca="1">VLOOKUP($C115,Sheet2!$B$1:$I$132,6,FALSE)</f>
        <v>0</v>
      </c>
      <c r="I115" s="27">
        <f ca="1">VLOOKUP($C115,Sheet2!$B$1:$I$132,7,FALSE)</f>
        <v>0</v>
      </c>
      <c r="J115" s="28" t="e">
        <f ca="1">VLOOKUP($C115,Sheet2!$B$1:$I$132,8,FALSE)</f>
        <v>#DIV/0!</v>
      </c>
      <c r="K115" s="29"/>
      <c r="L115" s="8"/>
    </row>
    <row r="116" spans="1:23" s="16" customFormat="1" ht="20.100000000000001" customHeight="1">
      <c r="A116" s="22">
        <v>113</v>
      </c>
      <c r="B116" s="25">
        <v>15</v>
      </c>
      <c r="C116" s="32">
        <v>0</v>
      </c>
      <c r="D116" s="34">
        <f ca="1">VLOOKUP($C116,Sheet2!$B$1:$I$132,2,FALSE)</f>
        <v>0</v>
      </c>
      <c r="E116" s="27">
        <f ca="1">VLOOKUP($C116,Sheet2!$B$1:$I$132,3,FALSE)</f>
        <v>0</v>
      </c>
      <c r="F116" s="27">
        <f ca="1">VLOOKUP($C116,Sheet2!$B$1:$I$132,4,FALSE)</f>
        <v>0</v>
      </c>
      <c r="G116" s="28" t="e">
        <f ca="1">VLOOKUP($C116,Sheet2!$B$1:$I$132,5,FALSE)</f>
        <v>#DIV/0!</v>
      </c>
      <c r="H116" s="27">
        <f ca="1">VLOOKUP($C116,Sheet2!$B$1:$I$132,6,FALSE)</f>
        <v>0</v>
      </c>
      <c r="I116" s="27">
        <f ca="1">VLOOKUP($C116,Sheet2!$B$1:$I$132,7,FALSE)</f>
        <v>0</v>
      </c>
      <c r="J116" s="28" t="e">
        <f ca="1">VLOOKUP($C116,Sheet2!$B$1:$I$132,8,FALSE)</f>
        <v>#DIV/0!</v>
      </c>
      <c r="K116" s="29"/>
      <c r="L116" s="8"/>
    </row>
    <row r="117" spans="1:23" s="16" customFormat="1" ht="20.100000000000001" customHeight="1">
      <c r="A117" s="22">
        <v>114</v>
      </c>
      <c r="B117" s="25">
        <v>16</v>
      </c>
      <c r="C117" s="32">
        <v>0</v>
      </c>
      <c r="D117" s="34">
        <f ca="1">VLOOKUP($C117,Sheet2!$B$1:$I$132,2,FALSE)</f>
        <v>0</v>
      </c>
      <c r="E117" s="27">
        <f ca="1">VLOOKUP($C117,Sheet2!$B$1:$I$132,3,FALSE)</f>
        <v>0</v>
      </c>
      <c r="F117" s="27">
        <f ca="1">VLOOKUP($C117,Sheet2!$B$1:$I$132,4,FALSE)</f>
        <v>0</v>
      </c>
      <c r="G117" s="28" t="e">
        <f ca="1">VLOOKUP($C117,Sheet2!$B$1:$I$132,5,FALSE)</f>
        <v>#DIV/0!</v>
      </c>
      <c r="H117" s="27">
        <f ca="1">VLOOKUP($C117,Sheet2!$B$1:$I$132,6,FALSE)</f>
        <v>0</v>
      </c>
      <c r="I117" s="27">
        <f ca="1">VLOOKUP($C117,Sheet2!$B$1:$I$132,7,FALSE)</f>
        <v>0</v>
      </c>
      <c r="J117" s="28" t="e">
        <f ca="1">VLOOKUP($C117,Sheet2!$B$1:$I$132,8,FALSE)</f>
        <v>#DIV/0!</v>
      </c>
      <c r="K117" s="29"/>
      <c r="L117" s="8"/>
    </row>
    <row r="118" spans="1:23" s="16" customFormat="1" ht="20.100000000000001" customHeight="1">
      <c r="A118" s="22">
        <v>115</v>
      </c>
      <c r="B118" s="25">
        <v>17</v>
      </c>
      <c r="C118" s="32">
        <v>0</v>
      </c>
      <c r="D118" s="34">
        <f ca="1">VLOOKUP($C118,Sheet2!$B$1:$I$132,2,FALSE)</f>
        <v>0</v>
      </c>
      <c r="E118" s="27">
        <f ca="1">VLOOKUP($C118,Sheet2!$B$1:$I$132,3,FALSE)</f>
        <v>0</v>
      </c>
      <c r="F118" s="27">
        <f ca="1">VLOOKUP($C118,Sheet2!$B$1:$I$132,4,FALSE)</f>
        <v>0</v>
      </c>
      <c r="G118" s="28" t="e">
        <f ca="1">VLOOKUP($C118,Sheet2!$B$1:$I$132,5,FALSE)</f>
        <v>#DIV/0!</v>
      </c>
      <c r="H118" s="27">
        <f ca="1">VLOOKUP($C118,Sheet2!$B$1:$I$132,6,FALSE)</f>
        <v>0</v>
      </c>
      <c r="I118" s="27">
        <f ca="1">VLOOKUP($C118,Sheet2!$B$1:$I$132,7,FALSE)</f>
        <v>0</v>
      </c>
      <c r="J118" s="28" t="e">
        <f ca="1">VLOOKUP($C118,Sheet2!$B$1:$I$132,8,FALSE)</f>
        <v>#DIV/0!</v>
      </c>
      <c r="K118" s="29"/>
      <c r="L118" s="8"/>
    </row>
    <row r="119" spans="1:23" s="16" customFormat="1" ht="20.100000000000001" customHeight="1">
      <c r="A119" s="22">
        <v>116</v>
      </c>
      <c r="B119" s="25">
        <v>18</v>
      </c>
      <c r="C119" s="32">
        <v>0</v>
      </c>
      <c r="D119" s="34">
        <f ca="1">VLOOKUP($C119,Sheet2!$B$1:$I$132,2,FALSE)</f>
        <v>0</v>
      </c>
      <c r="E119" s="27">
        <f ca="1">VLOOKUP($C119,Sheet2!$B$1:$I$132,3,FALSE)</f>
        <v>0</v>
      </c>
      <c r="F119" s="27">
        <f ca="1">VLOOKUP($C119,Sheet2!$B$1:$I$132,4,FALSE)</f>
        <v>0</v>
      </c>
      <c r="G119" s="28" t="e">
        <f ca="1">VLOOKUP($C119,Sheet2!$B$1:$I$132,5,FALSE)</f>
        <v>#DIV/0!</v>
      </c>
      <c r="H119" s="27">
        <f ca="1">VLOOKUP($C119,Sheet2!$B$1:$I$132,6,FALSE)</f>
        <v>0</v>
      </c>
      <c r="I119" s="27">
        <f ca="1">VLOOKUP($C119,Sheet2!$B$1:$I$132,7,FALSE)</f>
        <v>0</v>
      </c>
      <c r="J119" s="28" t="e">
        <f ca="1">VLOOKUP($C119,Sheet2!$B$1:$I$132,8,FALSE)</f>
        <v>#DIV/0!</v>
      </c>
      <c r="K119" s="29"/>
      <c r="L119" s="8"/>
    </row>
    <row r="120" spans="1:23" s="16" customFormat="1" ht="20.100000000000001" customHeight="1">
      <c r="A120" s="22">
        <v>117</v>
      </c>
      <c r="B120" s="25">
        <v>21</v>
      </c>
      <c r="C120" s="32">
        <v>0</v>
      </c>
      <c r="D120" s="34">
        <f ca="1">VLOOKUP($C120,Sheet2!$B$1:$I$132,2,FALSE)</f>
        <v>0</v>
      </c>
      <c r="E120" s="27">
        <f ca="1">VLOOKUP($C120,Sheet2!$B$1:$I$132,3,FALSE)</f>
        <v>0</v>
      </c>
      <c r="F120" s="27">
        <f ca="1">VLOOKUP($C120,Sheet2!$B$1:$I$132,4,FALSE)</f>
        <v>0</v>
      </c>
      <c r="G120" s="28" t="e">
        <f ca="1">VLOOKUP($C120,Sheet2!$B$1:$I$132,5,FALSE)</f>
        <v>#DIV/0!</v>
      </c>
      <c r="H120" s="27">
        <f ca="1">VLOOKUP($C120,Sheet2!$B$1:$I$132,6,FALSE)</f>
        <v>0</v>
      </c>
      <c r="I120" s="27">
        <f ca="1">VLOOKUP($C120,Sheet2!$B$1:$I$132,7,FALSE)</f>
        <v>0</v>
      </c>
      <c r="J120" s="28" t="e">
        <f ca="1">VLOOKUP($C120,Sheet2!$B$1:$I$132,8,FALSE)</f>
        <v>#DIV/0!</v>
      </c>
      <c r="K120" s="29"/>
      <c r="L120" s="8"/>
    </row>
    <row r="121" spans="1:23" s="16" customFormat="1" ht="20.100000000000001" customHeight="1">
      <c r="A121" s="22">
        <v>118</v>
      </c>
      <c r="B121" s="25">
        <v>24</v>
      </c>
      <c r="C121" s="32">
        <v>0</v>
      </c>
      <c r="D121" s="34">
        <f ca="1">VLOOKUP($C121,Sheet2!$B$1:$I$132,2,FALSE)</f>
        <v>0</v>
      </c>
      <c r="E121" s="27">
        <f ca="1">VLOOKUP($C121,Sheet2!$B$1:$I$132,3,FALSE)</f>
        <v>0</v>
      </c>
      <c r="F121" s="27">
        <f ca="1">VLOOKUP($C121,Sheet2!$B$1:$I$132,4,FALSE)</f>
        <v>0</v>
      </c>
      <c r="G121" s="28" t="e">
        <f ca="1">VLOOKUP($C121,Sheet2!$B$1:$I$132,5,FALSE)</f>
        <v>#DIV/0!</v>
      </c>
      <c r="H121" s="27">
        <f ca="1">VLOOKUP($C121,Sheet2!$B$1:$I$132,6,FALSE)</f>
        <v>0</v>
      </c>
      <c r="I121" s="27">
        <f ca="1">VLOOKUP($C121,Sheet2!$B$1:$I$132,7,FALSE)</f>
        <v>0</v>
      </c>
      <c r="J121" s="28" t="e">
        <f ca="1">VLOOKUP($C121,Sheet2!$B$1:$I$132,8,FALSE)</f>
        <v>#DIV/0!</v>
      </c>
      <c r="K121" s="29"/>
      <c r="L121" s="8"/>
    </row>
    <row r="122" spans="1:23" s="16" customFormat="1" ht="20.100000000000001" customHeight="1">
      <c r="A122" s="22">
        <v>119</v>
      </c>
      <c r="B122" s="25">
        <v>31</v>
      </c>
      <c r="C122" s="32">
        <v>0</v>
      </c>
      <c r="D122" s="34">
        <f ca="1">VLOOKUP($C122,Sheet2!$B$1:$I$132,2,FALSE)</f>
        <v>0</v>
      </c>
      <c r="E122" s="27">
        <f ca="1">VLOOKUP($C122,Sheet2!$B$1:$I$132,3,FALSE)</f>
        <v>0</v>
      </c>
      <c r="F122" s="27">
        <f ca="1">VLOOKUP($C122,Sheet2!$B$1:$I$132,4,FALSE)</f>
        <v>0</v>
      </c>
      <c r="G122" s="28" t="e">
        <f ca="1">VLOOKUP($C122,Sheet2!$B$1:$I$132,5,FALSE)</f>
        <v>#DIV/0!</v>
      </c>
      <c r="H122" s="27">
        <f ca="1">VLOOKUP($C122,Sheet2!$B$1:$I$132,6,FALSE)</f>
        <v>0</v>
      </c>
      <c r="I122" s="27">
        <f ca="1">VLOOKUP($C122,Sheet2!$B$1:$I$132,7,FALSE)</f>
        <v>0</v>
      </c>
      <c r="J122" s="28" t="e">
        <f ca="1">VLOOKUP($C122,Sheet2!$B$1:$I$132,8,FALSE)</f>
        <v>#DIV/0!</v>
      </c>
      <c r="K122" s="29"/>
      <c r="L122" s="8"/>
    </row>
    <row r="123" spans="1:23" s="16" customFormat="1" ht="20.100000000000001" customHeight="1">
      <c r="A123" s="22">
        <v>120</v>
      </c>
      <c r="B123" s="25">
        <v>32</v>
      </c>
      <c r="C123" s="32">
        <v>0</v>
      </c>
      <c r="D123" s="34">
        <f ca="1">VLOOKUP($C123,Sheet2!$B$1:$I$132,2,FALSE)</f>
        <v>0</v>
      </c>
      <c r="E123" s="27">
        <f ca="1">VLOOKUP($C123,Sheet2!$B$1:$I$132,3,FALSE)</f>
        <v>0</v>
      </c>
      <c r="F123" s="27">
        <f ca="1">VLOOKUP($C123,Sheet2!$B$1:$I$132,4,FALSE)</f>
        <v>0</v>
      </c>
      <c r="G123" s="28" t="e">
        <f ca="1">VLOOKUP($C123,Sheet2!$B$1:$I$132,5,FALSE)</f>
        <v>#DIV/0!</v>
      </c>
      <c r="H123" s="27">
        <f ca="1">VLOOKUP($C123,Sheet2!$B$1:$I$132,6,FALSE)</f>
        <v>0</v>
      </c>
      <c r="I123" s="27">
        <f ca="1">VLOOKUP($C123,Sheet2!$B$1:$I$132,7,FALSE)</f>
        <v>0</v>
      </c>
      <c r="J123" s="28" t="e">
        <f ca="1">VLOOKUP($C123,Sheet2!$B$1:$I$132,8,FALSE)</f>
        <v>#DIV/0!</v>
      </c>
      <c r="K123" s="29"/>
      <c r="L123" s="8"/>
    </row>
    <row r="124" spans="1:23" s="16" customFormat="1" ht="20.100000000000001" customHeight="1">
      <c r="A124" s="22">
        <v>121</v>
      </c>
      <c r="B124" s="25">
        <v>33</v>
      </c>
      <c r="C124" s="32">
        <v>0</v>
      </c>
      <c r="D124" s="34">
        <f ca="1">VLOOKUP($C124,Sheet2!$B$1:$I$132,2,FALSE)</f>
        <v>0</v>
      </c>
      <c r="E124" s="27">
        <f ca="1">VLOOKUP($C124,Sheet2!$B$1:$I$132,3,FALSE)</f>
        <v>0</v>
      </c>
      <c r="F124" s="27">
        <f ca="1">VLOOKUP($C124,Sheet2!$B$1:$I$132,4,FALSE)</f>
        <v>0</v>
      </c>
      <c r="G124" s="28" t="e">
        <f ca="1">VLOOKUP($C124,Sheet2!$B$1:$I$132,5,FALSE)</f>
        <v>#DIV/0!</v>
      </c>
      <c r="H124" s="27">
        <f ca="1">VLOOKUP($C124,Sheet2!$B$1:$I$132,6,FALSE)</f>
        <v>0</v>
      </c>
      <c r="I124" s="27">
        <f ca="1">VLOOKUP($C124,Sheet2!$B$1:$I$132,7,FALSE)</f>
        <v>0</v>
      </c>
      <c r="J124" s="28" t="e">
        <f ca="1">VLOOKUP($C124,Sheet2!$B$1:$I$132,8,FALSE)</f>
        <v>#DIV/0!</v>
      </c>
      <c r="K124" s="29"/>
      <c r="L124" s="8"/>
    </row>
    <row r="125" spans="1:23" ht="20.100000000000001" customHeight="1">
      <c r="A125" s="22">
        <v>122</v>
      </c>
      <c r="B125" s="25">
        <v>34</v>
      </c>
      <c r="C125" s="32">
        <v>0</v>
      </c>
      <c r="D125" s="34">
        <f ca="1">VLOOKUP($C125,Sheet2!$B$1:$I$132,2,FALSE)</f>
        <v>0</v>
      </c>
      <c r="E125" s="27">
        <f ca="1">VLOOKUP($C125,Sheet2!$B$1:$I$132,3,FALSE)</f>
        <v>0</v>
      </c>
      <c r="F125" s="27">
        <f ca="1">VLOOKUP($C125,Sheet2!$B$1:$I$132,4,FALSE)</f>
        <v>0</v>
      </c>
      <c r="G125" s="28" t="e">
        <f ca="1">VLOOKUP($C125,Sheet2!$B$1:$I$132,5,FALSE)</f>
        <v>#DIV/0!</v>
      </c>
      <c r="H125" s="27">
        <f ca="1">VLOOKUP($C125,Sheet2!$B$1:$I$132,6,FALSE)</f>
        <v>0</v>
      </c>
      <c r="I125" s="27">
        <f ca="1">VLOOKUP($C125,Sheet2!$B$1:$I$132,7,FALSE)</f>
        <v>0</v>
      </c>
      <c r="J125" s="28" t="e">
        <f ca="1">VLOOKUP($C125,Sheet2!$B$1:$I$132,8,FALSE)</f>
        <v>#DIV/0!</v>
      </c>
      <c r="K125" s="29"/>
    </row>
    <row r="126" spans="1:23" ht="20.100000000000001" customHeight="1">
      <c r="A126" s="22">
        <v>123</v>
      </c>
      <c r="B126" s="25">
        <v>35</v>
      </c>
      <c r="C126" s="32">
        <v>0</v>
      </c>
      <c r="D126" s="34">
        <f ca="1">VLOOKUP($C126,Sheet2!$B$1:$I$132,2,FALSE)</f>
        <v>0</v>
      </c>
      <c r="E126" s="27">
        <f ca="1">VLOOKUP($C126,Sheet2!$B$1:$I$132,3,FALSE)</f>
        <v>0</v>
      </c>
      <c r="F126" s="27">
        <f ca="1">VLOOKUP($C126,Sheet2!$B$1:$I$132,4,FALSE)</f>
        <v>0</v>
      </c>
      <c r="G126" s="28" t="e">
        <f ca="1">VLOOKUP($C126,Sheet2!$B$1:$I$132,5,FALSE)</f>
        <v>#DIV/0!</v>
      </c>
      <c r="H126" s="27">
        <f ca="1">VLOOKUP($C126,Sheet2!$B$1:$I$132,6,FALSE)</f>
        <v>0</v>
      </c>
      <c r="I126" s="27">
        <f ca="1">VLOOKUP($C126,Sheet2!$B$1:$I$132,7,FALSE)</f>
        <v>0</v>
      </c>
      <c r="J126" s="28" t="e">
        <f ca="1">VLOOKUP($C126,Sheet2!$B$1:$I$132,8,FALSE)</f>
        <v>#DIV/0!</v>
      </c>
      <c r="K126" s="29"/>
    </row>
    <row r="127" spans="1:23" ht="20.100000000000001" customHeight="1">
      <c r="A127" s="22">
        <v>124</v>
      </c>
      <c r="B127" s="25">
        <v>36</v>
      </c>
      <c r="C127" s="32">
        <v>0</v>
      </c>
      <c r="D127" s="34">
        <f ca="1">VLOOKUP($C127,Sheet2!$B$1:$I$132,2,FALSE)</f>
        <v>0</v>
      </c>
      <c r="E127" s="27">
        <f ca="1">VLOOKUP($C127,Sheet2!$B$1:$I$132,3,FALSE)</f>
        <v>0</v>
      </c>
      <c r="F127" s="27">
        <f ca="1">VLOOKUP($C127,Sheet2!$B$1:$I$132,4,FALSE)</f>
        <v>0</v>
      </c>
      <c r="G127" s="28" t="e">
        <f ca="1">VLOOKUP($C127,Sheet2!$B$1:$I$132,5,FALSE)</f>
        <v>#DIV/0!</v>
      </c>
      <c r="H127" s="27">
        <f ca="1">VLOOKUP($C127,Sheet2!$B$1:$I$132,6,FALSE)</f>
        <v>0</v>
      </c>
      <c r="I127" s="27">
        <f ca="1">VLOOKUP($C127,Sheet2!$B$1:$I$132,7,FALSE)</f>
        <v>0</v>
      </c>
      <c r="J127" s="28" t="e">
        <f ca="1">VLOOKUP($C127,Sheet2!$B$1:$I$132,8,FALSE)</f>
        <v>#DIV/0!</v>
      </c>
      <c r="K127" s="29"/>
    </row>
    <row r="128" spans="1:23" ht="20.100000000000001" customHeight="1">
      <c r="A128" s="22">
        <v>125</v>
      </c>
      <c r="B128" s="25">
        <v>86</v>
      </c>
      <c r="C128" s="32">
        <v>0</v>
      </c>
      <c r="D128" s="34">
        <f ca="1">VLOOKUP($C128,Sheet2!$B$1:$I$132,2,FALSE)</f>
        <v>0</v>
      </c>
      <c r="E128" s="27">
        <f ca="1">VLOOKUP($C128,Sheet2!$B$1:$I$132,3,FALSE)</f>
        <v>0</v>
      </c>
      <c r="F128" s="27">
        <f ca="1">VLOOKUP($C128,Sheet2!$B$1:$I$132,4,FALSE)</f>
        <v>0</v>
      </c>
      <c r="G128" s="28" t="e">
        <f ca="1">VLOOKUP($C128,Sheet2!$B$1:$I$132,5,FALSE)</f>
        <v>#DIV/0!</v>
      </c>
      <c r="H128" s="27">
        <f ca="1">VLOOKUP($C128,Sheet2!$B$1:$I$132,6,FALSE)</f>
        <v>0</v>
      </c>
      <c r="I128" s="27">
        <f ca="1">VLOOKUP($C128,Sheet2!$B$1:$I$132,7,FALSE)</f>
        <v>0</v>
      </c>
      <c r="J128" s="28" t="e">
        <f ca="1">VLOOKUP($C128,Sheet2!$B$1:$I$132,8,FALSE)</f>
        <v>#DIV/0!</v>
      </c>
      <c r="K128" s="29"/>
    </row>
    <row r="129" spans="1:11" ht="20.100000000000001" customHeight="1">
      <c r="A129" s="22">
        <v>126</v>
      </c>
      <c r="B129" s="25">
        <v>117</v>
      </c>
      <c r="C129" s="32">
        <v>0</v>
      </c>
      <c r="D129" s="34">
        <f ca="1">VLOOKUP($C129,Sheet2!$B$1:$I$132,2,FALSE)</f>
        <v>0</v>
      </c>
      <c r="E129" s="27">
        <f ca="1">VLOOKUP($C129,Sheet2!$B$1:$I$132,3,FALSE)</f>
        <v>0</v>
      </c>
      <c r="F129" s="27">
        <f ca="1">VLOOKUP($C129,Sheet2!$B$1:$I$132,4,FALSE)</f>
        <v>0</v>
      </c>
      <c r="G129" s="28" t="e">
        <f ca="1">VLOOKUP($C129,Sheet2!$B$1:$I$132,5,FALSE)</f>
        <v>#DIV/0!</v>
      </c>
      <c r="H129" s="27">
        <f ca="1">VLOOKUP($C129,Sheet2!$B$1:$I$132,6,FALSE)</f>
        <v>0</v>
      </c>
      <c r="I129" s="27">
        <f ca="1">VLOOKUP($C129,Sheet2!$B$1:$I$132,7,FALSE)</f>
        <v>0</v>
      </c>
      <c r="J129" s="28" t="e">
        <f ca="1">VLOOKUP($C129,Sheet2!$B$1:$I$132,8,FALSE)</f>
        <v>#DIV/0!</v>
      </c>
      <c r="K129" s="29"/>
    </row>
    <row r="130" spans="1:11" ht="20.100000000000001" customHeight="1">
      <c r="A130" s="22">
        <v>127</v>
      </c>
      <c r="B130" s="25">
        <v>120</v>
      </c>
      <c r="C130" s="32">
        <v>0</v>
      </c>
      <c r="D130" s="34">
        <f ca="1">VLOOKUP($C130,Sheet2!$B$1:$I$132,2,FALSE)</f>
        <v>0</v>
      </c>
      <c r="E130" s="27">
        <f ca="1">VLOOKUP($C130,Sheet2!$B$1:$I$132,3,FALSE)</f>
        <v>0</v>
      </c>
      <c r="F130" s="27">
        <f ca="1">VLOOKUP($C130,Sheet2!$B$1:$I$132,4,FALSE)</f>
        <v>0</v>
      </c>
      <c r="G130" s="28" t="e">
        <f ca="1">VLOOKUP($C130,Sheet2!$B$1:$I$132,5,FALSE)</f>
        <v>#DIV/0!</v>
      </c>
      <c r="H130" s="27">
        <f ca="1">VLOOKUP($C130,Sheet2!$B$1:$I$132,6,FALSE)</f>
        <v>0</v>
      </c>
      <c r="I130" s="27">
        <f ca="1">VLOOKUP($C130,Sheet2!$B$1:$I$132,7,FALSE)</f>
        <v>0</v>
      </c>
      <c r="J130" s="28" t="e">
        <f ca="1">VLOOKUP($C130,Sheet2!$B$1:$I$132,8,FALSE)</f>
        <v>#DIV/0!</v>
      </c>
      <c r="K130" s="29"/>
    </row>
    <row r="131" spans="1:11" ht="20.100000000000001" customHeight="1">
      <c r="A131" s="22">
        <v>128</v>
      </c>
      <c r="B131" s="25">
        <v>122</v>
      </c>
      <c r="C131" s="32">
        <v>0</v>
      </c>
      <c r="D131" s="34">
        <f ca="1">VLOOKUP($C131,Sheet2!$B$1:$I$132,2,FALSE)</f>
        <v>0</v>
      </c>
      <c r="E131" s="27">
        <f ca="1">VLOOKUP($C131,Sheet2!$B$1:$I$132,3,FALSE)</f>
        <v>0</v>
      </c>
      <c r="F131" s="27">
        <f ca="1">VLOOKUP($C131,Sheet2!$B$1:$I$132,4,FALSE)</f>
        <v>0</v>
      </c>
      <c r="G131" s="28" t="e">
        <f ca="1">VLOOKUP($C131,Sheet2!$B$1:$I$132,5,FALSE)</f>
        <v>#DIV/0!</v>
      </c>
      <c r="H131" s="27">
        <f ca="1">VLOOKUP($C131,Sheet2!$B$1:$I$132,6,FALSE)</f>
        <v>0</v>
      </c>
      <c r="I131" s="27">
        <f ca="1">VLOOKUP($C131,Sheet2!$B$1:$I$132,7,FALSE)</f>
        <v>0</v>
      </c>
      <c r="J131" s="28" t="e">
        <f ca="1">VLOOKUP($C131,Sheet2!$B$1:$I$132,8,FALSE)</f>
        <v>#DIV/0!</v>
      </c>
      <c r="K131" s="29"/>
    </row>
    <row r="132" spans="1:11" ht="20.100000000000001" customHeight="1">
      <c r="A132" s="22">
        <v>129</v>
      </c>
      <c r="B132" s="25">
        <v>123</v>
      </c>
      <c r="C132" s="32">
        <v>0</v>
      </c>
      <c r="D132" s="34">
        <f ca="1">VLOOKUP($C132,Sheet2!$B$1:$I$132,2,FALSE)</f>
        <v>0</v>
      </c>
      <c r="E132" s="27">
        <f ca="1">VLOOKUP($C132,Sheet2!$B$1:$I$132,3,FALSE)</f>
        <v>0</v>
      </c>
      <c r="F132" s="27">
        <f ca="1">VLOOKUP($C132,Sheet2!$B$1:$I$132,4,FALSE)</f>
        <v>0</v>
      </c>
      <c r="G132" s="28" t="e">
        <f ca="1">VLOOKUP($C132,Sheet2!$B$1:$I$132,5,FALSE)</f>
        <v>#DIV/0!</v>
      </c>
      <c r="H132" s="27">
        <f ca="1">VLOOKUP($C132,Sheet2!$B$1:$I$132,6,FALSE)</f>
        <v>0</v>
      </c>
      <c r="I132" s="27">
        <f ca="1">VLOOKUP($C132,Sheet2!$B$1:$I$132,7,FALSE)</f>
        <v>0</v>
      </c>
      <c r="J132" s="28" t="e">
        <f ca="1">VLOOKUP($C132,Sheet2!$B$1:$I$132,8,FALSE)</f>
        <v>#DIV/0!</v>
      </c>
      <c r="K132" s="29"/>
    </row>
    <row r="133" spans="1:11">
      <c r="A133" s="22">
        <v>130</v>
      </c>
      <c r="B133" s="25">
        <v>124</v>
      </c>
      <c r="C133" s="33">
        <v>0</v>
      </c>
      <c r="D133" s="34">
        <f ca="1">VLOOKUP($C133,Sheet2!$B$1:$I$132,2,FALSE)</f>
        <v>0</v>
      </c>
      <c r="E133" s="27">
        <f ca="1">VLOOKUP($C133,Sheet2!$B$1:$I$132,3,FALSE)</f>
        <v>0</v>
      </c>
      <c r="F133" s="27">
        <f ca="1">VLOOKUP($C133,Sheet2!$B$1:$I$132,4,FALSE)</f>
        <v>0</v>
      </c>
      <c r="G133" s="28" t="e">
        <f ca="1">VLOOKUP($C133,Sheet2!$B$1:$I$132,5,FALSE)</f>
        <v>#DIV/0!</v>
      </c>
      <c r="H133" s="27">
        <f ca="1">VLOOKUP($C133,Sheet2!$B$1:$I$132,6,FALSE)</f>
        <v>0</v>
      </c>
      <c r="I133" s="27">
        <f ca="1">VLOOKUP($C133,Sheet2!$B$1:$I$132,7,FALSE)</f>
        <v>0</v>
      </c>
      <c r="J133" s="28" t="e">
        <f ca="1">VLOOKUP($C133,Sheet2!$B$1:$I$132,8,FALSE)</f>
        <v>#DIV/0!</v>
      </c>
      <c r="K133" s="29"/>
    </row>
    <row r="134" spans="1:11">
      <c r="A134" s="22">
        <v>131</v>
      </c>
      <c r="B134" s="25">
        <v>126</v>
      </c>
      <c r="C134" s="33">
        <v>0</v>
      </c>
      <c r="D134" s="34">
        <f ca="1">VLOOKUP($C134,Sheet2!$B$1:$I$132,2,FALSE)</f>
        <v>0</v>
      </c>
      <c r="E134" s="27">
        <f ca="1">VLOOKUP($C134,Sheet2!$B$1:$I$132,3,FALSE)</f>
        <v>0</v>
      </c>
      <c r="F134" s="27">
        <f ca="1">VLOOKUP($C134,Sheet2!$B$1:$I$132,4,FALSE)</f>
        <v>0</v>
      </c>
      <c r="G134" s="28" t="e">
        <f ca="1">VLOOKUP($C134,Sheet2!$B$1:$I$132,5,FALSE)</f>
        <v>#DIV/0!</v>
      </c>
      <c r="H134" s="27">
        <f ca="1">VLOOKUP($C134,Sheet2!$B$1:$I$132,6,FALSE)</f>
        <v>0</v>
      </c>
      <c r="I134" s="27">
        <f ca="1">VLOOKUP($C134,Sheet2!$B$1:$I$132,7,FALSE)</f>
        <v>0</v>
      </c>
      <c r="J134" s="28" t="e">
        <f ca="1">VLOOKUP($C134,Sheet2!$B$1:$I$132,8,FALSE)</f>
        <v>#DIV/0!</v>
      </c>
      <c r="K134" s="29"/>
    </row>
    <row r="135" spans="1:11">
      <c r="A135" s="22">
        <v>132</v>
      </c>
      <c r="B135" s="25">
        <v>127</v>
      </c>
      <c r="C135" s="33">
        <v>0</v>
      </c>
      <c r="D135" s="34">
        <f ca="1">VLOOKUP($C135,Sheet2!$B$1:$I$132,2,FALSE)</f>
        <v>0</v>
      </c>
      <c r="E135" s="27">
        <f ca="1">VLOOKUP($C135,Sheet2!$B$1:$I$132,3,FALSE)</f>
        <v>0</v>
      </c>
      <c r="F135" s="27">
        <f ca="1">VLOOKUP($C135,Sheet2!$B$1:$I$132,4,FALSE)</f>
        <v>0</v>
      </c>
      <c r="G135" s="28" t="e">
        <f ca="1">VLOOKUP($C135,Sheet2!$B$1:$I$132,5,FALSE)</f>
        <v>#DIV/0!</v>
      </c>
      <c r="H135" s="27">
        <f ca="1">VLOOKUP($C135,Sheet2!$B$1:$I$132,6,FALSE)</f>
        <v>0</v>
      </c>
      <c r="I135" s="27">
        <f ca="1">VLOOKUP($C135,Sheet2!$B$1:$I$132,7,FALSE)</f>
        <v>0</v>
      </c>
      <c r="J135" s="28" t="e">
        <f ca="1">VLOOKUP($C135,Sheet2!$B$1:$I$132,8,FALSE)</f>
        <v>#DIV/0!</v>
      </c>
      <c r="K135" s="29"/>
    </row>
    <row r="136" spans="1:11">
      <c r="C136" s="8">
        <v>0</v>
      </c>
    </row>
    <row r="137" spans="1:11">
      <c r="C137" s="8">
        <v>0</v>
      </c>
    </row>
    <row r="138" spans="1:11">
      <c r="C138" s="8">
        <v>0</v>
      </c>
    </row>
    <row r="139" spans="1:11">
      <c r="C139" s="8">
        <v>0</v>
      </c>
    </row>
    <row r="140" spans="1:11">
      <c r="C140" s="8">
        <v>0</v>
      </c>
    </row>
    <row r="141" spans="1:11">
      <c r="C141" s="8">
        <v>0</v>
      </c>
    </row>
  </sheetData>
  <autoFilter ref="V4:W114" xr:uid="{00000000-0009-0000-0000-000002000000}">
    <sortState ref="V5:W114">
      <sortCondition descending="1" ref="W4:W114"/>
    </sortState>
  </autoFilter>
  <mergeCells count="6">
    <mergeCell ref="K2:K3"/>
    <mergeCell ref="B2:B3"/>
    <mergeCell ref="C2:C3"/>
    <mergeCell ref="D2:D3"/>
    <mergeCell ref="E2:G2"/>
    <mergeCell ref="H2:J2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user</cp:lastModifiedBy>
  <dcterms:created xsi:type="dcterms:W3CDTF">2022-08-05T01:16:38Z</dcterms:created>
  <dcterms:modified xsi:type="dcterms:W3CDTF">2025-04-09T05:22:10Z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01C2D35AF44DC8546069FCCFAB82437E8AE85364339A3FD7B8457322ABA5F93C19AE1510F54DDC058B541E4AA986E19A4E0E3C085511CF837F59F5C22A1C081DEADD6FFA8A5A5D4BB6495E846168AEF0F441A3A1A5FC0E32548D4AADCF4BBF072EACF58CEDBA310C70132E4FD3E2FDE4E54292429BFD893644DC46909888F44</vt:lpwstr>
  </property>
  <property fmtid="{D5CDD505-2E9C-101B-9397-08002B2CF9AE}" pid="3" name="Business Objects Context Information1">
    <vt:lpwstr>C4949974772710816B3135DB34264D5D4F50D9C998EE00C07327A28898C1F9CA5530FBF4324D1AD94042F434463F2C71BBAB109613B4AAD2F27E47C8C2215A9EABD43EEA99EF3C1375B1116D9654D0A761248CA98224AE41B700151411CB75F9F47BA9B5CB7E252B08D16DC25F304D6A5644A8BFD64ABB1EF5BD10646EC97C7</vt:lpwstr>
  </property>
  <property fmtid="{D5CDD505-2E9C-101B-9397-08002B2CF9AE}" pid="4" name="Business Objects Context Information2">
    <vt:lpwstr>7446E8A7CFF9E74CAD06760F5A1BD132C949C723C294B0F484A5551EB934679CF6125EB41AB205A3D6EEE6EBBDED7913F90BCB195A6EE58C8F40376DD0DF1C7A1E32400165F976EF2FEB80A1F34BFAC1850DBC76B354AA6FEFDBBC0EBCACE6994732608B582A1BADB9006D652E9FA6EAFD0226B466F37C519FA1716C39F13FE</vt:lpwstr>
  </property>
  <property fmtid="{D5CDD505-2E9C-101B-9397-08002B2CF9AE}" pid="5" name="Business Objects Context Information3">
    <vt:lpwstr>55B19EB2D187BAC29863A67CEFAD8FCB13BC8109A211A9C6F03A8505CC11F1B3DBC0C09F1965F8EF08E4E66530C1E2E42E78C1F661E055D1659413B0418A06B6B8373C50161C64B5A0FC654AE8829962C01632456E2C4FAEBC891252B2DE2AABACFD9E53F088CF896D37EB135215D11E780BBF1E7664F4103F65AC035F83199</vt:lpwstr>
  </property>
  <property fmtid="{D5CDD505-2E9C-101B-9397-08002B2CF9AE}" pid="6" name="Business Objects Context Information4">
    <vt:lpwstr>1B2A9A8C0383C448A78D4B7350F2ACA2D02801720F0465E4001C031724EAD8E8452CDC98DD224118B78A226F7983E77396D2F68CA29A2C0F9BAE29DE0D6BB274CE99769621460894D44432D17E080EF57DD41DB032E8DF9DA02794A7E99660FEC49F6C86CB659FD67DABF13EA830320A3DD5299C1B40CBA8EA12644283B9DD9</vt:lpwstr>
  </property>
  <property fmtid="{D5CDD505-2E9C-101B-9397-08002B2CF9AE}" pid="7" name="Business Objects Context Information5">
    <vt:lpwstr>A0B44A456053326E0775961CF3DF6AA6106814723C651039F9D75C183E93DBFEBFE470B7DB2D68059B53F20CDADEDDA7A4F19A2C88FB458114A3E2E80BF8947922A8AE450D2A3CC393124E8321FFFE39C49ED676502A81368EBBA5813D9EC14CF67239FBFF09CC28C93A84FE268E63F66E2AA0B9526869D5AAD16C88A9E8911</vt:lpwstr>
  </property>
  <property fmtid="{D5CDD505-2E9C-101B-9397-08002B2CF9AE}" pid="8" name="Business Objects Context Information6">
    <vt:lpwstr>E3938DD4B78B97AA0DC3FAAEB19C0C34D1CD5DAFA2754B337D927EDA9E73910D3E9C9455689BDE29E93613A4A007B703F7232AC853B2AB4551F7CC3AF4A75A7CACE4F65E</vt:lpwstr>
  </property>
</Properties>
</file>